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C:\Users\Костырев юрий\Desktop\Прайс + Норма 23.10\"/>
    </mc:Choice>
  </mc:AlternateContent>
  <bookViews>
    <workbookView xWindow="0" yWindow="0" windowWidth="28800" windowHeight="11835" tabRatio="871" firstSheet="3" activeTab="5"/>
  </bookViews>
  <sheets>
    <sheet name="Служебный" sheetId="37" state="hidden" r:id="rId1"/>
    <sheet name="Руководство пользователя" sheetId="31" r:id="rId2"/>
    <sheet name="Заказ" sheetId="218" r:id="rId3"/>
    <sheet name="Заказ, cкидки и курсы валют" sheetId="29" r:id="rId4"/>
    <sheet name="ОГЛАВЛЕНИЕ" sheetId="20" r:id="rId5"/>
    <sheet name="САМОРЕЗЫ- ШУРУПЫ" sheetId="1" r:id="rId6"/>
    <sheet name="Анкеры" sheetId="12" r:id="rId7"/>
    <sheet name="Кровельные саморезы" sheetId="13" r:id="rId8"/>
    <sheet name="Заклепки и заклепочники" sheetId="14" r:id="rId9"/>
    <sheet name="Метрический крепеж" sheetId="15" r:id="rId10"/>
    <sheet name="Нержавейка" sheetId="222" r:id="rId11"/>
    <sheet name="Хомуты" sheetId="16" r:id="rId12"/>
    <sheet name="Такелаж" sheetId="4" r:id="rId13"/>
    <sheet name="ДЮБЕЛЯ" sheetId="5" r:id="rId14"/>
    <sheet name="Гвозди" sheetId="216" r:id="rId15"/>
    <sheet name="ПЕРФОРАЦИЯ" sheetId="2" r:id="rId16"/>
    <sheet name="Крепеж для электрики" sheetId="17" r:id="rId17"/>
    <sheet name="Мебельная фурн." sheetId="18" r:id="rId18"/>
    <sheet name="Химический крепёж" sheetId="9" r:id="rId19"/>
    <sheet name="Крепёж  KENNER" sheetId="19" r:id="rId20"/>
    <sheet name="Буры,Свёрла,Биты" sheetId="219" r:id="rId21"/>
  </sheets>
  <externalReferences>
    <externalReference r:id="rId22"/>
    <externalReference r:id="rId23"/>
    <externalReference r:id="rId24"/>
  </externalReferences>
  <definedNames>
    <definedName name="top" localSheetId="5">'САМОРЕЗЫ- ШУРУПЫ'!#REF!</definedName>
  </definedNames>
  <calcPr calcId="152511" refMode="R1C1"/>
  <fileRecoveryPr autoRecover="0"/>
</workbook>
</file>

<file path=xl/calcChain.xml><?xml version="1.0" encoding="utf-8"?>
<calcChain xmlns="http://schemas.openxmlformats.org/spreadsheetml/2006/main">
  <c r="E157" i="4" l="1"/>
  <c r="F157" i="4" s="1"/>
  <c r="G157" i="4" s="1"/>
  <c r="H157" i="4" s="1"/>
  <c r="E171" i="4"/>
  <c r="E148" i="4"/>
  <c r="G345" i="216"/>
  <c r="F2680" i="15" l="1"/>
  <c r="F215" i="14"/>
  <c r="G215" i="14" s="1"/>
  <c r="H215" i="14" s="1"/>
  <c r="F1082" i="13"/>
  <c r="G1082" i="13" s="1"/>
  <c r="H1082" i="13" s="1"/>
  <c r="F739" i="13"/>
  <c r="G739" i="13" s="1"/>
  <c r="H739" i="13" s="1"/>
  <c r="F737" i="13"/>
  <c r="G737" i="13" s="1"/>
  <c r="H737" i="13" s="1"/>
  <c r="F735" i="13"/>
  <c r="G735" i="13" s="1"/>
  <c r="H735" i="13" s="1"/>
  <c r="F990" i="12"/>
  <c r="G990" i="12" s="1"/>
  <c r="H990" i="12" s="1"/>
  <c r="F979" i="12"/>
  <c r="G979" i="12" s="1"/>
  <c r="H979" i="12" s="1"/>
  <c r="E961" i="12"/>
  <c r="E962" i="12"/>
  <c r="E963" i="12"/>
  <c r="E964" i="12"/>
  <c r="E965" i="12"/>
  <c r="F799" i="12"/>
  <c r="G799" i="12" s="1"/>
  <c r="H799" i="12" s="1"/>
  <c r="F141" i="12"/>
  <c r="G141" i="12" s="1"/>
  <c r="H141" i="12" s="1"/>
  <c r="E2126" i="1"/>
  <c r="E1945" i="1"/>
  <c r="F2531" i="1"/>
  <c r="F2476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F2446" i="1"/>
  <c r="F2407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F2364" i="1"/>
  <c r="F2301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F2271" i="1"/>
  <c r="F2234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F2211" i="1"/>
  <c r="F2190" i="1"/>
  <c r="E2182" i="1"/>
  <c r="E2181" i="1"/>
  <c r="E2180" i="1"/>
  <c r="E2179" i="1"/>
  <c r="E2178" i="1"/>
  <c r="E2177" i="1"/>
  <c r="E2176" i="1"/>
  <c r="E2175" i="1"/>
  <c r="E2174" i="1"/>
  <c r="F2173" i="1"/>
  <c r="F2155" i="1"/>
  <c r="E2143" i="1"/>
  <c r="E2142" i="1"/>
  <c r="E2141" i="1"/>
  <c r="E2140" i="1"/>
  <c r="E2139" i="1"/>
  <c r="E2138" i="1"/>
  <c r="E2137" i="1"/>
  <c r="E2136" i="1"/>
  <c r="F2135" i="1"/>
  <c r="E2125" i="1"/>
  <c r="E2124" i="1"/>
  <c r="E2123" i="1"/>
  <c r="E2122" i="1"/>
  <c r="E2121" i="1"/>
  <c r="E2120" i="1"/>
  <c r="E2119" i="1"/>
  <c r="F2118" i="1"/>
  <c r="F2099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F2021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F1944" i="1"/>
  <c r="H574" i="2" l="1"/>
  <c r="G574" i="2"/>
  <c r="E267" i="13" l="1"/>
  <c r="E266" i="13"/>
  <c r="E1039" i="222"/>
  <c r="E1040" i="222"/>
  <c r="E1041" i="222"/>
  <c r="E1042" i="222"/>
  <c r="E1043" i="222"/>
  <c r="E1044" i="222"/>
  <c r="E1045" i="222"/>
  <c r="E1046" i="222"/>
  <c r="E1047" i="222"/>
  <c r="E1048" i="222"/>
  <c r="E1049" i="222"/>
  <c r="E1050" i="222"/>
  <c r="E1051" i="222"/>
  <c r="E1052" i="222"/>
  <c r="E1053" i="222"/>
  <c r="E1054" i="222"/>
  <c r="E1055" i="222"/>
  <c r="E1056" i="222"/>
  <c r="E1057" i="222"/>
  <c r="E1058" i="222"/>
  <c r="E1059" i="222"/>
  <c r="E1060" i="222"/>
  <c r="E1038" i="222"/>
  <c r="E609" i="13"/>
  <c r="E608" i="13"/>
  <c r="E528" i="13" l="1"/>
  <c r="E492" i="13"/>
  <c r="F1005" i="222" l="1"/>
  <c r="N632" i="2" l="1"/>
  <c r="N631" i="2"/>
  <c r="N630" i="2"/>
  <c r="N629" i="2"/>
  <c r="N628" i="2"/>
  <c r="N627" i="2"/>
  <c r="N626" i="2"/>
  <c r="N625" i="2"/>
  <c r="N624" i="2"/>
  <c r="M741" i="2" l="1"/>
  <c r="M740" i="2"/>
  <c r="E2628" i="15" l="1"/>
  <c r="E2629" i="15"/>
  <c r="E2630" i="15"/>
  <c r="E2631" i="15"/>
  <c r="E2632" i="15"/>
  <c r="E2633" i="15"/>
  <c r="E2634" i="15"/>
  <c r="E2635" i="15"/>
  <c r="E2636" i="15"/>
  <c r="E2637" i="15"/>
  <c r="E2638" i="15"/>
  <c r="E2639" i="15"/>
  <c r="E2640" i="15"/>
  <c r="E2641" i="15"/>
  <c r="E2642" i="15"/>
  <c r="E2643" i="15"/>
  <c r="E2644" i="15"/>
  <c r="F11" i="216" l="1"/>
  <c r="F12" i="216" s="1"/>
  <c r="G12" i="216" s="1"/>
  <c r="H12" i="216" s="1"/>
  <c r="E105" i="222" l="1"/>
  <c r="F233" i="14"/>
  <c r="F245" i="14"/>
  <c r="E246" i="14"/>
  <c r="E300" i="15" l="1"/>
  <c r="E298" i="15"/>
  <c r="E1050" i="4" l="1"/>
  <c r="E1051" i="4"/>
  <c r="E1052" i="4"/>
  <c r="E1049" i="4"/>
  <c r="E1024" i="4"/>
  <c r="E1025" i="4"/>
  <c r="E1026" i="4"/>
  <c r="E1027" i="4"/>
  <c r="E1023" i="4"/>
  <c r="E1326" i="222"/>
  <c r="F1325" i="222"/>
  <c r="E1305" i="222"/>
  <c r="E1306" i="222"/>
  <c r="E1304" i="222"/>
  <c r="F1303" i="222"/>
  <c r="E757" i="222"/>
  <c r="E758" i="222"/>
  <c r="E756" i="222"/>
  <c r="F755" i="222"/>
  <c r="E663" i="15"/>
  <c r="F662" i="15"/>
  <c r="E654" i="15"/>
  <c r="F653" i="15"/>
  <c r="E65" i="14" l="1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64" i="14"/>
  <c r="F63" i="14"/>
  <c r="E1032" i="1"/>
  <c r="E1033" i="1"/>
  <c r="E1034" i="1"/>
  <c r="E1035" i="1"/>
  <c r="E1036" i="1"/>
  <c r="E1037" i="1"/>
  <c r="E1038" i="1"/>
  <c r="E1039" i="1"/>
  <c r="E1031" i="1"/>
  <c r="F1030" i="1"/>
  <c r="E979" i="1"/>
  <c r="E980" i="1"/>
  <c r="E981" i="1"/>
  <c r="E982" i="1"/>
  <c r="E983" i="1"/>
  <c r="E984" i="1"/>
  <c r="E978" i="1"/>
  <c r="F977" i="1"/>
  <c r="E903" i="1"/>
  <c r="E902" i="1"/>
  <c r="F901" i="1"/>
  <c r="E869" i="1"/>
  <c r="E868" i="1"/>
  <c r="F867" i="1"/>
  <c r="E834" i="1"/>
  <c r="E833" i="1"/>
  <c r="F832" i="1"/>
  <c r="E800" i="1"/>
  <c r="E799" i="1"/>
  <c r="F798" i="1"/>
  <c r="E556" i="1"/>
  <c r="E555" i="1"/>
  <c r="E554" i="1"/>
  <c r="F553" i="1"/>
  <c r="E513" i="1"/>
  <c r="E514" i="1"/>
  <c r="E515" i="1"/>
  <c r="E516" i="1"/>
  <c r="E517" i="1"/>
  <c r="E518" i="1"/>
  <c r="E519" i="1"/>
  <c r="E520" i="1"/>
  <c r="E512" i="1"/>
  <c r="E70" i="1"/>
  <c r="F511" i="1"/>
  <c r="E1228" i="13" l="1"/>
  <c r="F1227" i="13"/>
  <c r="F1217" i="13"/>
  <c r="E1208" i="13"/>
  <c r="F1207" i="13"/>
  <c r="E1198" i="13"/>
  <c r="F1197" i="13"/>
  <c r="F1187" i="13"/>
  <c r="E620" i="13"/>
  <c r="E619" i="13"/>
  <c r="F618" i="13"/>
  <c r="F607" i="13"/>
  <c r="E40" i="16" l="1"/>
  <c r="E42" i="16"/>
  <c r="E44" i="16"/>
  <c r="E46" i="16"/>
  <c r="E48" i="16"/>
  <c r="E50" i="16"/>
  <c r="E52" i="16"/>
  <c r="E54" i="16"/>
  <c r="E56" i="16"/>
  <c r="E58" i="16"/>
  <c r="E60" i="16"/>
  <c r="E62" i="16"/>
  <c r="E64" i="16"/>
  <c r="E66" i="16"/>
  <c r="E68" i="16"/>
  <c r="E70" i="16"/>
  <c r="E72" i="16"/>
  <c r="E74" i="16"/>
  <c r="E76" i="16"/>
  <c r="E78" i="16"/>
  <c r="E80" i="16"/>
  <c r="E82" i="16"/>
  <c r="E84" i="16"/>
  <c r="E86" i="16"/>
  <c r="E88" i="16"/>
  <c r="E90" i="16"/>
  <c r="E92" i="16"/>
  <c r="E94" i="16"/>
  <c r="E96" i="16"/>
  <c r="E98" i="16"/>
  <c r="E100" i="16"/>
  <c r="E102" i="16"/>
  <c r="E104" i="16"/>
  <c r="G184" i="2" l="1"/>
  <c r="E88" i="222" l="1"/>
  <c r="E89" i="222"/>
  <c r="E90" i="222"/>
  <c r="E91" i="222"/>
  <c r="E92" i="222"/>
  <c r="E93" i="222"/>
  <c r="E94" i="222"/>
  <c r="E95" i="222"/>
  <c r="E96" i="222"/>
  <c r="E97" i="222"/>
  <c r="E98" i="222"/>
  <c r="E99" i="222"/>
  <c r="E100" i="222"/>
  <c r="E101" i="222"/>
  <c r="E102" i="222"/>
  <c r="E103" i="222"/>
  <c r="E104" i="222"/>
  <c r="E106" i="222"/>
  <c r="E107" i="222"/>
  <c r="E108" i="222"/>
  <c r="E109" i="222"/>
  <c r="E110" i="222"/>
  <c r="E111" i="222"/>
  <c r="E112" i="222"/>
  <c r="E113" i="222"/>
  <c r="E114" i="222"/>
  <c r="E115" i="222"/>
  <c r="E116" i="222"/>
  <c r="E117" i="222"/>
  <c r="E118" i="222"/>
  <c r="E119" i="222"/>
  <c r="E120" i="222"/>
  <c r="E121" i="222"/>
  <c r="E122" i="222"/>
  <c r="E123" i="222"/>
  <c r="E124" i="222"/>
  <c r="E125" i="222"/>
  <c r="E126" i="222"/>
  <c r="E127" i="222"/>
  <c r="E128" i="222"/>
  <c r="E129" i="222"/>
  <c r="E130" i="222"/>
  <c r="E131" i="222"/>
  <c r="E132" i="222"/>
  <c r="E133" i="222"/>
  <c r="E134" i="222"/>
  <c r="E135" i="222"/>
  <c r="E136" i="222"/>
  <c r="E137" i="222"/>
  <c r="E138" i="222"/>
  <c r="E139" i="222"/>
  <c r="E140" i="222"/>
  <c r="E141" i="222"/>
  <c r="E142" i="222"/>
  <c r="E143" i="222"/>
  <c r="E144" i="222"/>
  <c r="E145" i="222"/>
  <c r="E146" i="222"/>
  <c r="E147" i="222"/>
  <c r="E148" i="222"/>
  <c r="E149" i="222"/>
  <c r="E150" i="222"/>
  <c r="E151" i="222"/>
  <c r="E152" i="222"/>
  <c r="E153" i="222"/>
  <c r="E154" i="222"/>
  <c r="E2532" i="15"/>
  <c r="E2533" i="15"/>
  <c r="E2534" i="15"/>
  <c r="E2535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166" i="15"/>
  <c r="E1167" i="15"/>
  <c r="E1168" i="15"/>
  <c r="E1169" i="15"/>
  <c r="E1170" i="15"/>
  <c r="E1171" i="15"/>
  <c r="E1172" i="15"/>
  <c r="E1173" i="15"/>
  <c r="E1174" i="15"/>
  <c r="E1175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798" i="15"/>
  <c r="E713" i="15"/>
  <c r="E479" i="15" l="1"/>
  <c r="E480" i="15"/>
  <c r="E481" i="15"/>
  <c r="E482" i="15"/>
  <c r="E483" i="15"/>
  <c r="E484" i="15"/>
  <c r="E485" i="15"/>
  <c r="E486" i="15"/>
  <c r="E287" i="15"/>
  <c r="E917" i="13"/>
  <c r="E918" i="13"/>
  <c r="E919" i="13"/>
  <c r="E920" i="13"/>
  <c r="E1806" i="1"/>
  <c r="E1808" i="1"/>
  <c r="E1059" i="12"/>
  <c r="E1057" i="12"/>
  <c r="E1053" i="12"/>
  <c r="E1050" i="12"/>
  <c r="E1047" i="12"/>
  <c r="E1041" i="12"/>
  <c r="E1033" i="12"/>
  <c r="E1031" i="12"/>
  <c r="E1026" i="12"/>
  <c r="E1021" i="12"/>
  <c r="E1022" i="12"/>
  <c r="E891" i="12"/>
  <c r="E892" i="12"/>
  <c r="E893" i="12"/>
  <c r="E536" i="12"/>
  <c r="E428" i="12"/>
  <c r="E429" i="12"/>
  <c r="E419" i="12"/>
  <c r="E420" i="12"/>
  <c r="E326" i="12"/>
  <c r="E327" i="12"/>
  <c r="E324" i="12"/>
  <c r="E316" i="12"/>
  <c r="E309" i="12"/>
  <c r="E310" i="12"/>
  <c r="E311" i="12"/>
  <c r="E307" i="12"/>
  <c r="E302" i="12"/>
  <c r="E297" i="12"/>
  <c r="E287" i="12"/>
  <c r="E283" i="12"/>
  <c r="E106" i="16" l="1"/>
  <c r="E271" i="13" l="1"/>
  <c r="E272" i="13"/>
  <c r="E273" i="13"/>
  <c r="E274" i="13"/>
  <c r="E275" i="13"/>
  <c r="E276" i="13"/>
  <c r="E277" i="13"/>
  <c r="E278" i="13"/>
  <c r="E241" i="13"/>
  <c r="E242" i="13"/>
  <c r="E243" i="13"/>
  <c r="E244" i="13"/>
  <c r="E245" i="13"/>
  <c r="E246" i="13"/>
  <c r="E247" i="13"/>
  <c r="E248" i="13"/>
  <c r="E249" i="13"/>
  <c r="E25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07" i="13"/>
  <c r="E208" i="13"/>
  <c r="E209" i="13"/>
  <c r="E210" i="13"/>
  <c r="E211" i="13"/>
  <c r="E212" i="13"/>
  <c r="E213" i="13"/>
  <c r="E214" i="13"/>
  <c r="E215" i="13"/>
  <c r="E216" i="13"/>
  <c r="E524" i="13" l="1"/>
  <c r="F33" i="9" l="1"/>
  <c r="F41" i="9"/>
  <c r="F133" i="9" s="1"/>
  <c r="G133" i="9" s="1"/>
  <c r="F42" i="9" l="1"/>
  <c r="G42" i="9" s="1"/>
  <c r="F132" i="9"/>
  <c r="G132" i="9" s="1"/>
  <c r="F130" i="9"/>
  <c r="G130" i="9" s="1"/>
  <c r="F128" i="9"/>
  <c r="G128" i="9" s="1"/>
  <c r="F126" i="9"/>
  <c r="G126" i="9" s="1"/>
  <c r="F34" i="9"/>
  <c r="G34" i="9" s="1"/>
  <c r="F25" i="9"/>
  <c r="F17" i="9"/>
  <c r="F9" i="9"/>
  <c r="F26" i="9" l="1"/>
  <c r="G26" i="9" s="1"/>
  <c r="F18" i="9"/>
  <c r="G18" i="9" s="1"/>
  <c r="F10" i="9"/>
  <c r="G10" i="9" s="1"/>
  <c r="E831" i="15" l="1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746" i="15"/>
  <c r="E747" i="15"/>
  <c r="E748" i="15"/>
  <c r="E750" i="15"/>
  <c r="E751" i="15"/>
  <c r="E752" i="15"/>
  <c r="E753" i="15"/>
  <c r="E754" i="15"/>
  <c r="E756" i="15"/>
  <c r="E757" i="15"/>
  <c r="E758" i="15"/>
  <c r="F759" i="16" l="1"/>
  <c r="F733" i="16"/>
  <c r="F596" i="16"/>
  <c r="F586" i="16"/>
  <c r="F575" i="16"/>
  <c r="F551" i="16"/>
  <c r="F541" i="16"/>
  <c r="F501" i="16"/>
  <c r="F435" i="16"/>
  <c r="F410" i="16"/>
  <c r="F361" i="16"/>
  <c r="F327" i="16"/>
  <c r="F304" i="16"/>
  <c r="F280" i="16"/>
  <c r="F251" i="16"/>
  <c r="F230" i="16"/>
  <c r="F204" i="16"/>
  <c r="F180" i="16"/>
  <c r="F156" i="16"/>
  <c r="F115" i="16"/>
  <c r="F38" i="16"/>
  <c r="F10" i="16"/>
  <c r="F167" i="9"/>
  <c r="F157" i="9"/>
  <c r="F144" i="9"/>
  <c r="F124" i="9"/>
  <c r="F115" i="9"/>
  <c r="F106" i="9"/>
  <c r="F93" i="9"/>
  <c r="F83" i="9"/>
  <c r="F74" i="9"/>
  <c r="F66" i="9"/>
  <c r="F58" i="9"/>
  <c r="F50" i="9"/>
  <c r="F404" i="18"/>
  <c r="F385" i="18"/>
  <c r="F369" i="18"/>
  <c r="F353" i="18"/>
  <c r="F321" i="18"/>
  <c r="F289" i="18"/>
  <c r="F257" i="18"/>
  <c r="F225" i="18"/>
  <c r="F193" i="18"/>
  <c r="F161" i="18"/>
  <c r="F129" i="18"/>
  <c r="F98" i="18"/>
  <c r="F68" i="18"/>
  <c r="F37" i="18"/>
  <c r="F10" i="18"/>
  <c r="F325" i="17"/>
  <c r="F314" i="17"/>
  <c r="F299" i="17"/>
  <c r="F283" i="17"/>
  <c r="F270" i="17"/>
  <c r="F261" i="17"/>
  <c r="F251" i="17"/>
  <c r="F241" i="17"/>
  <c r="F231" i="17"/>
  <c r="F222" i="17"/>
  <c r="F211" i="17"/>
  <c r="F199" i="17"/>
  <c r="F185" i="17"/>
  <c r="F171" i="17"/>
  <c r="F157" i="17"/>
  <c r="F143" i="17"/>
  <c r="F128" i="17"/>
  <c r="F114" i="17"/>
  <c r="F104" i="17"/>
  <c r="F91" i="17"/>
  <c r="F79" i="17"/>
  <c r="F67" i="17"/>
  <c r="F56" i="17"/>
  <c r="F45" i="17"/>
  <c r="F33" i="17"/>
  <c r="F22" i="17"/>
  <c r="F11" i="17"/>
  <c r="G992" i="2"/>
  <c r="G977" i="2"/>
  <c r="G960" i="2"/>
  <c r="G942" i="2"/>
  <c r="G927" i="2"/>
  <c r="G916" i="2"/>
  <c r="G891" i="2"/>
  <c r="G855" i="2"/>
  <c r="G834" i="2"/>
  <c r="G822" i="2"/>
  <c r="G800" i="2"/>
  <c r="G761" i="2"/>
  <c r="G732" i="2"/>
  <c r="G500" i="2"/>
  <c r="G475" i="2"/>
  <c r="G444" i="2"/>
  <c r="G413" i="2"/>
  <c r="G357" i="2"/>
  <c r="G166" i="2"/>
  <c r="G131" i="2"/>
  <c r="G98" i="2"/>
  <c r="G105" i="2" s="1"/>
  <c r="H105" i="2" s="1"/>
  <c r="G86" i="2"/>
  <c r="G75" i="2"/>
  <c r="G54" i="2"/>
  <c r="G43" i="2"/>
  <c r="G29" i="2"/>
  <c r="G11" i="2"/>
  <c r="G565" i="2" s="1"/>
  <c r="H565" i="2" s="1"/>
  <c r="F342" i="216"/>
  <c r="F316" i="216"/>
  <c r="F296" i="216"/>
  <c r="F283" i="216"/>
  <c r="F266" i="216"/>
  <c r="F255" i="216"/>
  <c r="F243" i="216"/>
  <c r="F225" i="216"/>
  <c r="F203" i="216"/>
  <c r="F463" i="2"/>
  <c r="F462" i="2"/>
  <c r="F431" i="2"/>
  <c r="F430" i="2"/>
  <c r="F429" i="2"/>
  <c r="F395" i="2"/>
  <c r="F394" i="2"/>
  <c r="F388" i="2"/>
  <c r="F156" i="2"/>
  <c r="F155" i="2"/>
  <c r="F154" i="2"/>
  <c r="F153" i="2"/>
  <c r="F122" i="2"/>
  <c r="F121" i="2"/>
  <c r="F120" i="2"/>
  <c r="F119" i="2"/>
  <c r="F118" i="2"/>
  <c r="F117" i="2"/>
  <c r="G520" i="2" l="1"/>
  <c r="H520" i="2" s="1"/>
  <c r="G534" i="2"/>
  <c r="H534" i="2" s="1"/>
  <c r="G501" i="2"/>
  <c r="H501" i="2" s="1"/>
  <c r="G618" i="2"/>
  <c r="H618" i="2" s="1"/>
  <c r="G616" i="2"/>
  <c r="H616" i="2" s="1"/>
  <c r="G615" i="2"/>
  <c r="H615" i="2" s="1"/>
  <c r="F41" i="16"/>
  <c r="G41" i="16" s="1"/>
  <c r="H41" i="16" s="1"/>
  <c r="F45" i="16"/>
  <c r="G45" i="16" s="1"/>
  <c r="H45" i="16" s="1"/>
  <c r="F49" i="16"/>
  <c r="G49" i="16" s="1"/>
  <c r="H49" i="16" s="1"/>
  <c r="F53" i="16"/>
  <c r="G53" i="16" s="1"/>
  <c r="H53" i="16" s="1"/>
  <c r="F57" i="16"/>
  <c r="G57" i="16" s="1"/>
  <c r="H57" i="16" s="1"/>
  <c r="F61" i="16"/>
  <c r="G61" i="16" s="1"/>
  <c r="H61" i="16" s="1"/>
  <c r="F65" i="16"/>
  <c r="G65" i="16" s="1"/>
  <c r="H65" i="16" s="1"/>
  <c r="F69" i="16"/>
  <c r="G69" i="16" s="1"/>
  <c r="H69" i="16" s="1"/>
  <c r="F73" i="16"/>
  <c r="G73" i="16" s="1"/>
  <c r="H73" i="16" s="1"/>
  <c r="F77" i="16"/>
  <c r="G77" i="16" s="1"/>
  <c r="H77" i="16" s="1"/>
  <c r="F81" i="16"/>
  <c r="G81" i="16" s="1"/>
  <c r="H81" i="16" s="1"/>
  <c r="F85" i="16"/>
  <c r="G85" i="16" s="1"/>
  <c r="H85" i="16" s="1"/>
  <c r="F89" i="16"/>
  <c r="G89" i="16" s="1"/>
  <c r="H89" i="16" s="1"/>
  <c r="F93" i="16"/>
  <c r="G93" i="16" s="1"/>
  <c r="H93" i="16" s="1"/>
  <c r="F97" i="16"/>
  <c r="G97" i="16" s="1"/>
  <c r="H97" i="16" s="1"/>
  <c r="F39" i="16"/>
  <c r="G39" i="16" s="1"/>
  <c r="H39" i="16" s="1"/>
  <c r="F40" i="16"/>
  <c r="G40" i="16" s="1"/>
  <c r="H40" i="16" s="1"/>
  <c r="F43" i="16"/>
  <c r="G43" i="16" s="1"/>
  <c r="H43" i="16" s="1"/>
  <c r="F44" i="16"/>
  <c r="G44" i="16" s="1"/>
  <c r="H44" i="16" s="1"/>
  <c r="F47" i="16"/>
  <c r="G47" i="16" s="1"/>
  <c r="H47" i="16" s="1"/>
  <c r="F48" i="16"/>
  <c r="G48" i="16" s="1"/>
  <c r="H48" i="16" s="1"/>
  <c r="F51" i="16"/>
  <c r="G51" i="16" s="1"/>
  <c r="H51" i="16" s="1"/>
  <c r="F52" i="16"/>
  <c r="G52" i="16" s="1"/>
  <c r="H52" i="16" s="1"/>
  <c r="F55" i="16"/>
  <c r="G55" i="16" s="1"/>
  <c r="H55" i="16" s="1"/>
  <c r="F56" i="16"/>
  <c r="G56" i="16" s="1"/>
  <c r="H56" i="16" s="1"/>
  <c r="F59" i="16"/>
  <c r="G59" i="16" s="1"/>
  <c r="H59" i="16" s="1"/>
  <c r="F60" i="16"/>
  <c r="G60" i="16" s="1"/>
  <c r="H60" i="16" s="1"/>
  <c r="F63" i="16"/>
  <c r="G63" i="16" s="1"/>
  <c r="H63" i="16" s="1"/>
  <c r="F64" i="16"/>
  <c r="G64" i="16" s="1"/>
  <c r="H64" i="16" s="1"/>
  <c r="F67" i="16"/>
  <c r="G67" i="16" s="1"/>
  <c r="H67" i="16" s="1"/>
  <c r="F68" i="16"/>
  <c r="G68" i="16" s="1"/>
  <c r="H68" i="16" s="1"/>
  <c r="F71" i="16"/>
  <c r="G71" i="16" s="1"/>
  <c r="H71" i="16" s="1"/>
  <c r="F72" i="16"/>
  <c r="G72" i="16" s="1"/>
  <c r="H72" i="16" s="1"/>
  <c r="F75" i="16"/>
  <c r="G75" i="16" s="1"/>
  <c r="H75" i="16" s="1"/>
  <c r="F76" i="16"/>
  <c r="G76" i="16" s="1"/>
  <c r="H76" i="16" s="1"/>
  <c r="F79" i="16"/>
  <c r="G79" i="16" s="1"/>
  <c r="H79" i="16" s="1"/>
  <c r="F80" i="16"/>
  <c r="G80" i="16" s="1"/>
  <c r="H80" i="16" s="1"/>
  <c r="F83" i="16"/>
  <c r="G83" i="16" s="1"/>
  <c r="H83" i="16" s="1"/>
  <c r="F84" i="16"/>
  <c r="G84" i="16" s="1"/>
  <c r="H84" i="16" s="1"/>
  <c r="F87" i="16"/>
  <c r="G87" i="16" s="1"/>
  <c r="H87" i="16" s="1"/>
  <c r="F88" i="16"/>
  <c r="G88" i="16" s="1"/>
  <c r="H88" i="16" s="1"/>
  <c r="F91" i="16"/>
  <c r="G91" i="16" s="1"/>
  <c r="H91" i="16" s="1"/>
  <c r="F92" i="16"/>
  <c r="G92" i="16" s="1"/>
  <c r="H92" i="16" s="1"/>
  <c r="F95" i="16"/>
  <c r="G95" i="16" s="1"/>
  <c r="H95" i="16" s="1"/>
  <c r="F96" i="16"/>
  <c r="G96" i="16" s="1"/>
  <c r="H96" i="16" s="1"/>
  <c r="F99" i="16"/>
  <c r="G99" i="16" s="1"/>
  <c r="H99" i="16" s="1"/>
  <c r="F100" i="16"/>
  <c r="G100" i="16" s="1"/>
  <c r="H100" i="16" s="1"/>
  <c r="F101" i="16"/>
  <c r="G101" i="16" s="1"/>
  <c r="H101" i="16" s="1"/>
  <c r="F103" i="16"/>
  <c r="G103" i="16" s="1"/>
  <c r="H103" i="16" s="1"/>
  <c r="F105" i="16"/>
  <c r="G105" i="16" s="1"/>
  <c r="H105" i="16" s="1"/>
  <c r="F104" i="16"/>
  <c r="G104" i="16" s="1"/>
  <c r="H104" i="16" s="1"/>
  <c r="F98" i="16"/>
  <c r="G98" i="16" s="1"/>
  <c r="H98" i="16" s="1"/>
  <c r="F90" i="16"/>
  <c r="G90" i="16" s="1"/>
  <c r="H90" i="16" s="1"/>
  <c r="F82" i="16"/>
  <c r="G82" i="16" s="1"/>
  <c r="H82" i="16" s="1"/>
  <c r="F74" i="16"/>
  <c r="G74" i="16" s="1"/>
  <c r="H74" i="16" s="1"/>
  <c r="F66" i="16"/>
  <c r="G66" i="16" s="1"/>
  <c r="H66" i="16" s="1"/>
  <c r="F58" i="16"/>
  <c r="G58" i="16" s="1"/>
  <c r="H58" i="16" s="1"/>
  <c r="F50" i="16"/>
  <c r="G50" i="16" s="1"/>
  <c r="H50" i="16" s="1"/>
  <c r="F42" i="16"/>
  <c r="G42" i="16" s="1"/>
  <c r="H42" i="16" s="1"/>
  <c r="F102" i="16"/>
  <c r="G102" i="16" s="1"/>
  <c r="H102" i="16" s="1"/>
  <c r="F94" i="16"/>
  <c r="G94" i="16" s="1"/>
  <c r="H94" i="16" s="1"/>
  <c r="F86" i="16"/>
  <c r="G86" i="16" s="1"/>
  <c r="H86" i="16" s="1"/>
  <c r="F78" i="16"/>
  <c r="G78" i="16" s="1"/>
  <c r="H78" i="16" s="1"/>
  <c r="F70" i="16"/>
  <c r="G70" i="16" s="1"/>
  <c r="H70" i="16" s="1"/>
  <c r="F62" i="16"/>
  <c r="G62" i="16" s="1"/>
  <c r="H62" i="16" s="1"/>
  <c r="F54" i="16"/>
  <c r="G54" i="16" s="1"/>
  <c r="H54" i="16" s="1"/>
  <c r="F46" i="16"/>
  <c r="G46" i="16" s="1"/>
  <c r="H46" i="16" s="1"/>
  <c r="G102" i="2"/>
  <c r="H102" i="2" s="1"/>
  <c r="G101" i="2"/>
  <c r="H101" i="2" s="1"/>
  <c r="G268" i="2"/>
  <c r="H268" i="2" s="1"/>
  <c r="G979" i="2"/>
  <c r="H979" i="2" s="1"/>
  <c r="G302" i="2"/>
  <c r="H302" i="2" s="1"/>
  <c r="G304" i="2"/>
  <c r="H304" i="2" s="1"/>
  <c r="G303" i="2"/>
  <c r="H303" i="2" s="1"/>
  <c r="G999" i="2"/>
  <c r="H999" i="2" s="1"/>
  <c r="G995" i="2"/>
  <c r="H995" i="2" s="1"/>
  <c r="G1000" i="2"/>
  <c r="H1000" i="2" s="1"/>
  <c r="G998" i="2"/>
  <c r="H998" i="2" s="1"/>
  <c r="F12" i="16"/>
  <c r="G12" i="16" s="1"/>
  <c r="F14" i="16"/>
  <c r="G14" i="16" s="1"/>
  <c r="F16" i="16"/>
  <c r="G16" i="16" s="1"/>
  <c r="F17" i="16"/>
  <c r="G17" i="16" s="1"/>
  <c r="F19" i="16"/>
  <c r="G19" i="16" s="1"/>
  <c r="F21" i="16"/>
  <c r="G21" i="16" s="1"/>
  <c r="F23" i="16"/>
  <c r="G23" i="16" s="1"/>
  <c r="F25" i="16"/>
  <c r="G25" i="16" s="1"/>
  <c r="F27" i="16"/>
  <c r="G27" i="16" s="1"/>
  <c r="F29" i="16"/>
  <c r="G29" i="16" s="1"/>
  <c r="F15" i="16"/>
  <c r="G15" i="16" s="1"/>
  <c r="F18" i="16"/>
  <c r="G18" i="16" s="1"/>
  <c r="F22" i="16"/>
  <c r="G22" i="16" s="1"/>
  <c r="F26" i="16"/>
  <c r="G26" i="16" s="1"/>
  <c r="F11" i="16"/>
  <c r="G11" i="16" s="1"/>
  <c r="F13" i="16"/>
  <c r="G13" i="16" s="1"/>
  <c r="F20" i="16"/>
  <c r="G20" i="16" s="1"/>
  <c r="F24" i="16"/>
  <c r="G24" i="16" s="1"/>
  <c r="F28" i="16"/>
  <c r="G28" i="16" s="1"/>
  <c r="F466" i="16"/>
  <c r="G466" i="16" s="1"/>
  <c r="H466" i="16" s="1"/>
  <c r="F171" i="216" l="1"/>
  <c r="F139" i="216"/>
  <c r="F107" i="216"/>
  <c r="F75" i="216"/>
  <c r="F43" i="216"/>
  <c r="F748" i="5"/>
  <c r="F730" i="5"/>
  <c r="F711" i="5"/>
  <c r="F693" i="5"/>
  <c r="F674" i="5"/>
  <c r="F655" i="5"/>
  <c r="F637" i="5"/>
  <c r="F622" i="5"/>
  <c r="F605" i="5"/>
  <c r="F585" i="5"/>
  <c r="F567" i="5"/>
  <c r="F556" i="5"/>
  <c r="F544" i="5"/>
  <c r="F535" i="5"/>
  <c r="F526" i="5"/>
  <c r="F516" i="5"/>
  <c r="F502" i="5"/>
  <c r="F488" i="5"/>
  <c r="F475" i="5"/>
  <c r="F463" i="5"/>
  <c r="F442" i="5"/>
  <c r="F425" i="5"/>
  <c r="F407" i="5"/>
  <c r="F391" i="5"/>
  <c r="F372" i="5"/>
  <c r="F352" i="5"/>
  <c r="F324" i="5"/>
  <c r="F307" i="5"/>
  <c r="F281" i="5"/>
  <c r="F271" i="5"/>
  <c r="F260" i="5"/>
  <c r="F249" i="5"/>
  <c r="F238" i="5"/>
  <c r="F228" i="5"/>
  <c r="F218" i="5"/>
  <c r="F201" i="5"/>
  <c r="F179" i="5"/>
  <c r="F162" i="5"/>
  <c r="F144" i="5"/>
  <c r="F125" i="5"/>
  <c r="F106" i="5"/>
  <c r="F86" i="5"/>
  <c r="F73" i="5"/>
  <c r="F60" i="5"/>
  <c r="F37" i="5"/>
  <c r="F11" i="5"/>
  <c r="F12" i="5" s="1"/>
  <c r="F11" i="14"/>
  <c r="F234" i="14" l="1"/>
  <c r="G234" i="14" s="1"/>
  <c r="H234" i="14" s="1"/>
  <c r="F235" i="14"/>
  <c r="G235" i="14" s="1"/>
  <c r="H235" i="14" s="1"/>
  <c r="F236" i="14"/>
  <c r="G236" i="14" s="1"/>
  <c r="H236" i="14" s="1"/>
  <c r="F246" i="14"/>
  <c r="G246" i="14" s="1"/>
  <c r="H246" i="14" s="1"/>
  <c r="G306" i="216"/>
  <c r="G303" i="216"/>
  <c r="G301" i="216"/>
  <c r="G305" i="216"/>
  <c r="F105" i="14"/>
  <c r="G105" i="14" s="1"/>
  <c r="H105" i="14" s="1"/>
  <c r="F104" i="14"/>
  <c r="G104" i="14" s="1"/>
  <c r="H104" i="14" s="1"/>
  <c r="F101" i="14"/>
  <c r="G101" i="14" s="1"/>
  <c r="H101" i="14" s="1"/>
  <c r="F100" i="14"/>
  <c r="G100" i="14" s="1"/>
  <c r="H100" i="14" s="1"/>
  <c r="F97" i="14"/>
  <c r="G97" i="14" s="1"/>
  <c r="H97" i="14" s="1"/>
  <c r="F96" i="14"/>
  <c r="G96" i="14" s="1"/>
  <c r="H96" i="14" s="1"/>
  <c r="F93" i="14"/>
  <c r="G93" i="14" s="1"/>
  <c r="H93" i="14" s="1"/>
  <c r="F92" i="14"/>
  <c r="G92" i="14" s="1"/>
  <c r="H92" i="14" s="1"/>
  <c r="F89" i="14"/>
  <c r="G89" i="14" s="1"/>
  <c r="H89" i="14" s="1"/>
  <c r="F88" i="14"/>
  <c r="G88" i="14" s="1"/>
  <c r="H88" i="14" s="1"/>
  <c r="F85" i="14"/>
  <c r="G85" i="14" s="1"/>
  <c r="H85" i="14" s="1"/>
  <c r="F84" i="14"/>
  <c r="G84" i="14" s="1"/>
  <c r="H84" i="14" s="1"/>
  <c r="F81" i="14"/>
  <c r="G81" i="14" s="1"/>
  <c r="H81" i="14" s="1"/>
  <c r="F80" i="14"/>
  <c r="G80" i="14" s="1"/>
  <c r="H80" i="14" s="1"/>
  <c r="F77" i="14"/>
  <c r="G77" i="14" s="1"/>
  <c r="H77" i="14" s="1"/>
  <c r="F76" i="14"/>
  <c r="G76" i="14" s="1"/>
  <c r="H76" i="14" s="1"/>
  <c r="F73" i="14"/>
  <c r="G73" i="14" s="1"/>
  <c r="H73" i="14" s="1"/>
  <c r="F72" i="14"/>
  <c r="G72" i="14" s="1"/>
  <c r="H72" i="14" s="1"/>
  <c r="F69" i="14"/>
  <c r="G69" i="14" s="1"/>
  <c r="H69" i="14" s="1"/>
  <c r="F68" i="14"/>
  <c r="G68" i="14" s="1"/>
  <c r="H68" i="14" s="1"/>
  <c r="F65" i="14"/>
  <c r="G65" i="14" s="1"/>
  <c r="H65" i="14" s="1"/>
  <c r="F64" i="14"/>
  <c r="G64" i="14" s="1"/>
  <c r="H64" i="14" s="1"/>
  <c r="F106" i="14"/>
  <c r="G106" i="14" s="1"/>
  <c r="H106" i="14" s="1"/>
  <c r="F103" i="14"/>
  <c r="G103" i="14" s="1"/>
  <c r="H103" i="14" s="1"/>
  <c r="F102" i="14"/>
  <c r="G102" i="14" s="1"/>
  <c r="H102" i="14" s="1"/>
  <c r="F99" i="14"/>
  <c r="G99" i="14" s="1"/>
  <c r="H99" i="14" s="1"/>
  <c r="F98" i="14"/>
  <c r="G98" i="14" s="1"/>
  <c r="H98" i="14" s="1"/>
  <c r="F95" i="14"/>
  <c r="G95" i="14" s="1"/>
  <c r="H95" i="14" s="1"/>
  <c r="F94" i="14"/>
  <c r="G94" i="14" s="1"/>
  <c r="H94" i="14" s="1"/>
  <c r="F91" i="14"/>
  <c r="G91" i="14" s="1"/>
  <c r="H91" i="14" s="1"/>
  <c r="F90" i="14"/>
  <c r="G90" i="14" s="1"/>
  <c r="H90" i="14" s="1"/>
  <c r="F87" i="14"/>
  <c r="G87" i="14" s="1"/>
  <c r="H87" i="14" s="1"/>
  <c r="F86" i="14"/>
  <c r="G86" i="14" s="1"/>
  <c r="H86" i="14" s="1"/>
  <c r="F83" i="14"/>
  <c r="G83" i="14" s="1"/>
  <c r="H83" i="14" s="1"/>
  <c r="F82" i="14"/>
  <c r="G82" i="14" s="1"/>
  <c r="H82" i="14" s="1"/>
  <c r="F79" i="14"/>
  <c r="G79" i="14" s="1"/>
  <c r="H79" i="14" s="1"/>
  <c r="F78" i="14"/>
  <c r="G78" i="14" s="1"/>
  <c r="H78" i="14" s="1"/>
  <c r="F75" i="14"/>
  <c r="G75" i="14" s="1"/>
  <c r="H75" i="14" s="1"/>
  <c r="F74" i="14"/>
  <c r="G74" i="14" s="1"/>
  <c r="H74" i="14" s="1"/>
  <c r="F71" i="14"/>
  <c r="G71" i="14" s="1"/>
  <c r="H71" i="14" s="1"/>
  <c r="F70" i="14"/>
  <c r="G70" i="14" s="1"/>
  <c r="H70" i="14" s="1"/>
  <c r="F67" i="14"/>
  <c r="G67" i="14" s="1"/>
  <c r="H67" i="14" s="1"/>
  <c r="F66" i="14"/>
  <c r="G66" i="14" s="1"/>
  <c r="H66" i="14" s="1"/>
  <c r="F300" i="14"/>
  <c r="G300" i="14" s="1"/>
  <c r="H300" i="14" s="1"/>
  <c r="F299" i="14"/>
  <c r="G299" i="14" s="1"/>
  <c r="H299" i="14" s="1"/>
  <c r="F296" i="14"/>
  <c r="G296" i="14" s="1"/>
  <c r="H296" i="14" s="1"/>
  <c r="F298" i="14"/>
  <c r="G298" i="14" s="1"/>
  <c r="H298" i="14" s="1"/>
  <c r="F297" i="14"/>
  <c r="G297" i="14" s="1"/>
  <c r="H297" i="14" s="1"/>
  <c r="G356" i="216"/>
  <c r="H356" i="216" s="1"/>
  <c r="G357" i="216"/>
  <c r="H357" i="216" s="1"/>
  <c r="G347" i="216"/>
  <c r="G349" i="216"/>
  <c r="G351" i="216"/>
  <c r="G353" i="216"/>
  <c r="G355" i="216"/>
  <c r="H355" i="216" s="1"/>
  <c r="G359" i="216"/>
  <c r="G361" i="216"/>
  <c r="G343" i="216"/>
  <c r="G319" i="216"/>
  <c r="G321" i="216"/>
  <c r="G323" i="216"/>
  <c r="G325" i="216"/>
  <c r="G327" i="216"/>
  <c r="G329" i="216"/>
  <c r="G331" i="216"/>
  <c r="G317" i="216"/>
  <c r="G299" i="216"/>
  <c r="G297" i="216"/>
  <c r="G286" i="216"/>
  <c r="G284" i="216"/>
  <c r="G269" i="216"/>
  <c r="G271" i="216"/>
  <c r="G273" i="216"/>
  <c r="G257" i="216"/>
  <c r="G245" i="216"/>
  <c r="G227" i="216"/>
  <c r="G229" i="216"/>
  <c r="G231" i="216"/>
  <c r="G233" i="216"/>
  <c r="G226" i="216"/>
  <c r="G205" i="216"/>
  <c r="G207" i="216"/>
  <c r="G209" i="216"/>
  <c r="G211" i="216"/>
  <c r="G213" i="216"/>
  <c r="G215" i="216"/>
  <c r="G344" i="216"/>
  <c r="G346" i="216"/>
  <c r="G348" i="216"/>
  <c r="G350" i="216"/>
  <c r="G352" i="216"/>
  <c r="G354" i="216"/>
  <c r="G358" i="216"/>
  <c r="G360" i="216"/>
  <c r="G362" i="216"/>
  <c r="G318" i="216"/>
  <c r="G320" i="216"/>
  <c r="G322" i="216"/>
  <c r="G324" i="216"/>
  <c r="G326" i="216"/>
  <c r="G328" i="216"/>
  <c r="G330" i="216"/>
  <c r="G332" i="216"/>
  <c r="G298" i="216"/>
  <c r="G300" i="216"/>
  <c r="G302" i="216"/>
  <c r="G304" i="216"/>
  <c r="G285" i="216"/>
  <c r="G287" i="216"/>
  <c r="G268" i="216"/>
  <c r="G270" i="216"/>
  <c r="G272" i="216"/>
  <c r="G267" i="216"/>
  <c r="G256" i="216"/>
  <c r="G244" i="216"/>
  <c r="G228" i="216"/>
  <c r="G230" i="216"/>
  <c r="G232" i="216"/>
  <c r="G234" i="216"/>
  <c r="G216" i="216"/>
  <c r="G206" i="216"/>
  <c r="G208" i="216"/>
  <c r="G210" i="216"/>
  <c r="G212" i="216"/>
  <c r="G214" i="216"/>
  <c r="G204" i="216"/>
  <c r="F722" i="2" l="1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907" i="2"/>
  <c r="F880" i="2"/>
  <c r="F881" i="2"/>
  <c r="F879" i="2"/>
  <c r="F878" i="2"/>
  <c r="F877" i="2"/>
  <c r="F876" i="2"/>
  <c r="F875" i="2"/>
  <c r="F874" i="2"/>
  <c r="F873" i="2"/>
  <c r="F872" i="2"/>
  <c r="F815" i="2"/>
  <c r="F790" i="2"/>
  <c r="F789" i="2"/>
  <c r="F788" i="2"/>
  <c r="F752" i="2"/>
  <c r="F751" i="2"/>
  <c r="F750" i="2"/>
  <c r="F749" i="2"/>
  <c r="F748" i="2"/>
  <c r="F490" i="2"/>
  <c r="F489" i="2"/>
  <c r="F488" i="2"/>
  <c r="F464" i="2"/>
  <c r="F461" i="2"/>
  <c r="F460" i="2"/>
  <c r="F432" i="2"/>
  <c r="F404" i="2"/>
  <c r="F403" i="2"/>
  <c r="F402" i="2"/>
  <c r="F401" i="2"/>
  <c r="F400" i="2"/>
  <c r="F399" i="2"/>
  <c r="F398" i="2"/>
  <c r="F397" i="2"/>
  <c r="F396" i="2"/>
  <c r="F393" i="2"/>
  <c r="F392" i="2"/>
  <c r="F391" i="2"/>
  <c r="F390" i="2"/>
  <c r="F389" i="2"/>
  <c r="F348" i="2"/>
  <c r="F347" i="2"/>
  <c r="F346" i="2"/>
  <c r="F342" i="2"/>
  <c r="F341" i="2"/>
  <c r="F345" i="2"/>
  <c r="F344" i="2"/>
  <c r="F343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E139" i="16"/>
  <c r="E137" i="16"/>
  <c r="E131" i="16"/>
  <c r="E129" i="16"/>
  <c r="E127" i="16"/>
  <c r="E125" i="16"/>
  <c r="E118" i="16"/>
  <c r="E116" i="16"/>
  <c r="E120" i="16"/>
  <c r="E135" i="16"/>
  <c r="E133" i="16"/>
  <c r="E122" i="16"/>
  <c r="F1192" i="222" l="1"/>
  <c r="F1624" i="16" l="1"/>
  <c r="E723" i="16"/>
  <c r="E529" i="16"/>
  <c r="E491" i="16"/>
  <c r="E399" i="16"/>
  <c r="E396" i="16"/>
  <c r="E394" i="16"/>
  <c r="E392" i="16"/>
  <c r="E390" i="16"/>
  <c r="E388" i="16"/>
  <c r="E386" i="16"/>
  <c r="E384" i="16"/>
  <c r="E382" i="16"/>
  <c r="E380" i="16"/>
  <c r="E378" i="16"/>
  <c r="E376" i="16"/>
  <c r="E374" i="16"/>
  <c r="E372" i="16"/>
  <c r="E370" i="16"/>
  <c r="E368" i="16"/>
  <c r="E366" i="16"/>
  <c r="E364" i="16"/>
  <c r="E362" i="16"/>
  <c r="E351" i="16"/>
  <c r="E349" i="16"/>
  <c r="E347" i="16"/>
  <c r="E345" i="16"/>
  <c r="E343" i="16"/>
  <c r="E341" i="16"/>
  <c r="E339" i="16"/>
  <c r="E337" i="16"/>
  <c r="E334" i="16"/>
  <c r="E332" i="16"/>
  <c r="E330" i="16"/>
  <c r="E328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G118" i="16"/>
  <c r="H118" i="16" s="1"/>
  <c r="G116" i="16"/>
  <c r="H116" i="16" s="1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F290" i="16" l="1"/>
  <c r="G290" i="16" s="1"/>
  <c r="H290" i="16" s="1"/>
  <c r="F760" i="16"/>
  <c r="G760" i="16" s="1"/>
  <c r="H760" i="16" s="1"/>
  <c r="F751" i="16"/>
  <c r="G751" i="16" s="1"/>
  <c r="H751" i="16" s="1"/>
  <c r="F749" i="16"/>
  <c r="G749" i="16" s="1"/>
  <c r="H749" i="16" s="1"/>
  <c r="F747" i="16"/>
  <c r="G747" i="16" s="1"/>
  <c r="H747" i="16" s="1"/>
  <c r="F745" i="16"/>
  <c r="G745" i="16" s="1"/>
  <c r="H745" i="16" s="1"/>
  <c r="F743" i="16"/>
  <c r="G743" i="16" s="1"/>
  <c r="H743" i="16" s="1"/>
  <c r="F741" i="16"/>
  <c r="G741" i="16" s="1"/>
  <c r="H741" i="16" s="1"/>
  <c r="F739" i="16"/>
  <c r="G739" i="16" s="1"/>
  <c r="H739" i="16" s="1"/>
  <c r="F737" i="16"/>
  <c r="G737" i="16" s="1"/>
  <c r="H737" i="16" s="1"/>
  <c r="F735" i="16"/>
  <c r="G735" i="16" s="1"/>
  <c r="H735" i="16" s="1"/>
  <c r="F723" i="16"/>
  <c r="G723" i="16" s="1"/>
  <c r="H723" i="16" s="1"/>
  <c r="F722" i="16"/>
  <c r="G722" i="16" s="1"/>
  <c r="H722" i="16" s="1"/>
  <c r="F720" i="16"/>
  <c r="G720" i="16" s="1"/>
  <c r="H720" i="16" s="1"/>
  <c r="F718" i="16"/>
  <c r="G718" i="16" s="1"/>
  <c r="H718" i="16" s="1"/>
  <c r="F716" i="16"/>
  <c r="G716" i="16" s="1"/>
  <c r="H716" i="16" s="1"/>
  <c r="F715" i="16"/>
  <c r="G715" i="16" s="1"/>
  <c r="H715" i="16" s="1"/>
  <c r="F713" i="16"/>
  <c r="G713" i="16" s="1"/>
  <c r="H713" i="16" s="1"/>
  <c r="F711" i="16"/>
  <c r="G711" i="16" s="1"/>
  <c r="H711" i="16" s="1"/>
  <c r="F710" i="16"/>
  <c r="G710" i="16" s="1"/>
  <c r="H710" i="16" s="1"/>
  <c r="F707" i="16"/>
  <c r="G707" i="16" s="1"/>
  <c r="H707" i="16" s="1"/>
  <c r="F705" i="16"/>
  <c r="G705" i="16" s="1"/>
  <c r="H705" i="16" s="1"/>
  <c r="F704" i="16"/>
  <c r="G704" i="16" s="1"/>
  <c r="H704" i="16" s="1"/>
  <c r="F702" i="16"/>
  <c r="G702" i="16" s="1"/>
  <c r="H702" i="16" s="1"/>
  <c r="F701" i="16"/>
  <c r="G701" i="16" s="1"/>
  <c r="H701" i="16" s="1"/>
  <c r="F699" i="16"/>
  <c r="G699" i="16" s="1"/>
  <c r="H699" i="16" s="1"/>
  <c r="F697" i="16"/>
  <c r="G697" i="16" s="1"/>
  <c r="H697" i="16" s="1"/>
  <c r="F696" i="16"/>
  <c r="G696" i="16" s="1"/>
  <c r="H696" i="16" s="1"/>
  <c r="F693" i="16"/>
  <c r="G693" i="16" s="1"/>
  <c r="H693" i="16" s="1"/>
  <c r="F692" i="16"/>
  <c r="G692" i="16" s="1"/>
  <c r="H692" i="16" s="1"/>
  <c r="F761" i="16"/>
  <c r="G761" i="16" s="1"/>
  <c r="H761" i="16" s="1"/>
  <c r="F750" i="16"/>
  <c r="G750" i="16" s="1"/>
  <c r="H750" i="16" s="1"/>
  <c r="F748" i="16"/>
  <c r="G748" i="16" s="1"/>
  <c r="H748" i="16" s="1"/>
  <c r="F746" i="16"/>
  <c r="G746" i="16" s="1"/>
  <c r="H746" i="16" s="1"/>
  <c r="F744" i="16"/>
  <c r="G744" i="16" s="1"/>
  <c r="H744" i="16" s="1"/>
  <c r="F742" i="16"/>
  <c r="G742" i="16" s="1"/>
  <c r="H742" i="16" s="1"/>
  <c r="F740" i="16"/>
  <c r="G740" i="16" s="1"/>
  <c r="H740" i="16" s="1"/>
  <c r="F738" i="16"/>
  <c r="G738" i="16" s="1"/>
  <c r="H738" i="16" s="1"/>
  <c r="F736" i="16"/>
  <c r="G736" i="16" s="1"/>
  <c r="H736" i="16" s="1"/>
  <c r="F734" i="16"/>
  <c r="G734" i="16" s="1"/>
  <c r="H734" i="16" s="1"/>
  <c r="F724" i="16"/>
  <c r="G724" i="16" s="1"/>
  <c r="H724" i="16" s="1"/>
  <c r="F721" i="16"/>
  <c r="G721" i="16" s="1"/>
  <c r="H721" i="16" s="1"/>
  <c r="F719" i="16"/>
  <c r="G719" i="16" s="1"/>
  <c r="H719" i="16" s="1"/>
  <c r="F717" i="16"/>
  <c r="G717" i="16" s="1"/>
  <c r="H717" i="16" s="1"/>
  <c r="F714" i="16"/>
  <c r="G714" i="16" s="1"/>
  <c r="H714" i="16" s="1"/>
  <c r="F712" i="16"/>
  <c r="G712" i="16" s="1"/>
  <c r="H712" i="16" s="1"/>
  <c r="F708" i="16"/>
  <c r="G708" i="16" s="1"/>
  <c r="H708" i="16" s="1"/>
  <c r="F706" i="16"/>
  <c r="G706" i="16" s="1"/>
  <c r="H706" i="16" s="1"/>
  <c r="F703" i="16"/>
  <c r="G703" i="16" s="1"/>
  <c r="H703" i="16" s="1"/>
  <c r="F700" i="16"/>
  <c r="G700" i="16" s="1"/>
  <c r="H700" i="16" s="1"/>
  <c r="F698" i="16"/>
  <c r="G698" i="16" s="1"/>
  <c r="H698" i="16" s="1"/>
  <c r="F694" i="16"/>
  <c r="G694" i="16" s="1"/>
  <c r="H694" i="16" s="1"/>
  <c r="F690" i="16"/>
  <c r="G690" i="16" s="1"/>
  <c r="H690" i="16" s="1"/>
  <c r="F687" i="16"/>
  <c r="G687" i="16" s="1"/>
  <c r="H687" i="16" s="1"/>
  <c r="F683" i="16"/>
  <c r="G683" i="16" s="1"/>
  <c r="H683" i="16" s="1"/>
  <c r="F679" i="16"/>
  <c r="G679" i="16" s="1"/>
  <c r="H679" i="16" s="1"/>
  <c r="F676" i="16"/>
  <c r="G676" i="16" s="1"/>
  <c r="H676" i="16" s="1"/>
  <c r="F672" i="16"/>
  <c r="G672" i="16" s="1"/>
  <c r="H672" i="16" s="1"/>
  <c r="F689" i="16"/>
  <c r="G689" i="16" s="1"/>
  <c r="H689" i="16" s="1"/>
  <c r="F682" i="16"/>
  <c r="G682" i="16" s="1"/>
  <c r="H682" i="16" s="1"/>
  <c r="F681" i="16"/>
  <c r="G681" i="16" s="1"/>
  <c r="H681" i="16" s="1"/>
  <c r="F678" i="16"/>
  <c r="G678" i="16" s="1"/>
  <c r="H678" i="16" s="1"/>
  <c r="F671" i="16"/>
  <c r="G671" i="16" s="1"/>
  <c r="H671" i="16" s="1"/>
  <c r="F670" i="16"/>
  <c r="G670" i="16" s="1"/>
  <c r="H670" i="16" s="1"/>
  <c r="F666" i="16"/>
  <c r="G666" i="16" s="1"/>
  <c r="H666" i="16" s="1"/>
  <c r="F662" i="16"/>
  <c r="G662" i="16" s="1"/>
  <c r="H662" i="16" s="1"/>
  <c r="F658" i="16"/>
  <c r="G658" i="16" s="1"/>
  <c r="H658" i="16" s="1"/>
  <c r="F654" i="16"/>
  <c r="G654" i="16" s="1"/>
  <c r="H654" i="16" s="1"/>
  <c r="F650" i="16"/>
  <c r="G650" i="16" s="1"/>
  <c r="H650" i="16" s="1"/>
  <c r="F646" i="16"/>
  <c r="G646" i="16" s="1"/>
  <c r="H646" i="16" s="1"/>
  <c r="F642" i="16"/>
  <c r="G642" i="16" s="1"/>
  <c r="H642" i="16" s="1"/>
  <c r="F639" i="16"/>
  <c r="G639" i="16" s="1"/>
  <c r="H639" i="16" s="1"/>
  <c r="F636" i="16"/>
  <c r="G636" i="16" s="1"/>
  <c r="H636" i="16" s="1"/>
  <c r="F632" i="16"/>
  <c r="G632" i="16" s="1"/>
  <c r="H632" i="16" s="1"/>
  <c r="F629" i="16"/>
  <c r="G629" i="16" s="1"/>
  <c r="H629" i="16" s="1"/>
  <c r="F626" i="16"/>
  <c r="G626" i="16" s="1"/>
  <c r="H626" i="16" s="1"/>
  <c r="F622" i="16"/>
  <c r="G622" i="16" s="1"/>
  <c r="H622" i="16" s="1"/>
  <c r="F619" i="16"/>
  <c r="G619" i="16" s="1"/>
  <c r="H619" i="16" s="1"/>
  <c r="F615" i="16"/>
  <c r="G615" i="16" s="1"/>
  <c r="H615" i="16" s="1"/>
  <c r="F612" i="16"/>
  <c r="G612" i="16" s="1"/>
  <c r="H612" i="16" s="1"/>
  <c r="F686" i="16"/>
  <c r="G686" i="16" s="1"/>
  <c r="H686" i="16" s="1"/>
  <c r="F685" i="16"/>
  <c r="G685" i="16" s="1"/>
  <c r="H685" i="16" s="1"/>
  <c r="F675" i="16"/>
  <c r="G675" i="16" s="1"/>
  <c r="H675" i="16" s="1"/>
  <c r="F674" i="16"/>
  <c r="G674" i="16" s="1"/>
  <c r="H674" i="16" s="1"/>
  <c r="F668" i="16"/>
  <c r="G668" i="16" s="1"/>
  <c r="H668" i="16" s="1"/>
  <c r="F665" i="16"/>
  <c r="G665" i="16" s="1"/>
  <c r="H665" i="16" s="1"/>
  <c r="F664" i="16"/>
  <c r="G664" i="16" s="1"/>
  <c r="H664" i="16" s="1"/>
  <c r="F661" i="16"/>
  <c r="G661" i="16" s="1"/>
  <c r="H661" i="16" s="1"/>
  <c r="F660" i="16"/>
  <c r="G660" i="16" s="1"/>
  <c r="H660" i="16" s="1"/>
  <c r="F657" i="16"/>
  <c r="G657" i="16" s="1"/>
  <c r="H657" i="16" s="1"/>
  <c r="F656" i="16"/>
  <c r="G656" i="16" s="1"/>
  <c r="H656" i="16" s="1"/>
  <c r="F653" i="16"/>
  <c r="G653" i="16" s="1"/>
  <c r="H653" i="16" s="1"/>
  <c r="F652" i="16"/>
  <c r="G652" i="16" s="1"/>
  <c r="H652" i="16" s="1"/>
  <c r="F649" i="16"/>
  <c r="G649" i="16" s="1"/>
  <c r="H649" i="16" s="1"/>
  <c r="F648" i="16"/>
  <c r="G648" i="16" s="1"/>
  <c r="H648" i="16" s="1"/>
  <c r="F645" i="16"/>
  <c r="G645" i="16" s="1"/>
  <c r="H645" i="16" s="1"/>
  <c r="F644" i="16"/>
  <c r="G644" i="16" s="1"/>
  <c r="H644" i="16" s="1"/>
  <c r="F641" i="16"/>
  <c r="G641" i="16" s="1"/>
  <c r="H641" i="16" s="1"/>
  <c r="F638" i="16"/>
  <c r="G638" i="16" s="1"/>
  <c r="H638" i="16" s="1"/>
  <c r="F637" i="16"/>
  <c r="G637" i="16" s="1"/>
  <c r="H637" i="16" s="1"/>
  <c r="F635" i="16"/>
  <c r="G635" i="16" s="1"/>
  <c r="H635" i="16" s="1"/>
  <c r="F634" i="16"/>
  <c r="G634" i="16" s="1"/>
  <c r="H634" i="16" s="1"/>
  <c r="F631" i="16"/>
  <c r="G631" i="16" s="1"/>
  <c r="H631" i="16" s="1"/>
  <c r="F628" i="16"/>
  <c r="G628" i="16" s="1"/>
  <c r="H628" i="16" s="1"/>
  <c r="F627" i="16"/>
  <c r="G627" i="16" s="1"/>
  <c r="H627" i="16" s="1"/>
  <c r="F618" i="16"/>
  <c r="G618" i="16" s="1"/>
  <c r="H618" i="16" s="1"/>
  <c r="F617" i="16"/>
  <c r="G617" i="16" s="1"/>
  <c r="H617" i="16" s="1"/>
  <c r="F614" i="16"/>
  <c r="G614" i="16" s="1"/>
  <c r="H614" i="16" s="1"/>
  <c r="F610" i="16"/>
  <c r="G610" i="16" s="1"/>
  <c r="H610" i="16" s="1"/>
  <c r="F606" i="16"/>
  <c r="G606" i="16" s="1"/>
  <c r="H606" i="16" s="1"/>
  <c r="F603" i="16"/>
  <c r="G603" i="16" s="1"/>
  <c r="H603" i="16" s="1"/>
  <c r="F599" i="16"/>
  <c r="G599" i="16" s="1"/>
  <c r="H599" i="16" s="1"/>
  <c r="F576" i="16"/>
  <c r="G576" i="16" s="1"/>
  <c r="H576" i="16" s="1"/>
  <c r="F565" i="16"/>
  <c r="G565" i="16" s="1"/>
  <c r="H565" i="16" s="1"/>
  <c r="F563" i="16"/>
  <c r="G563" i="16" s="1"/>
  <c r="H563" i="16" s="1"/>
  <c r="F561" i="16"/>
  <c r="G561" i="16" s="1"/>
  <c r="H561" i="16" s="1"/>
  <c r="F559" i="16"/>
  <c r="G559" i="16" s="1"/>
  <c r="H559" i="16" s="1"/>
  <c r="F557" i="16"/>
  <c r="G557" i="16" s="1"/>
  <c r="H557" i="16" s="1"/>
  <c r="F555" i="16"/>
  <c r="G555" i="16" s="1"/>
  <c r="H555" i="16" s="1"/>
  <c r="F553" i="16"/>
  <c r="G553" i="16" s="1"/>
  <c r="H553" i="16" s="1"/>
  <c r="F531" i="16"/>
  <c r="G531" i="16" s="1"/>
  <c r="H531" i="16" s="1"/>
  <c r="F528" i="16"/>
  <c r="G528" i="16" s="1"/>
  <c r="H528" i="16" s="1"/>
  <c r="F524" i="16"/>
  <c r="G524" i="16" s="1"/>
  <c r="H524" i="16" s="1"/>
  <c r="F520" i="16"/>
  <c r="G520" i="16" s="1"/>
  <c r="H520" i="16" s="1"/>
  <c r="F516" i="16"/>
  <c r="G516" i="16" s="1"/>
  <c r="H516" i="16" s="1"/>
  <c r="F512" i="16"/>
  <c r="G512" i="16" s="1"/>
  <c r="H512" i="16" s="1"/>
  <c r="F508" i="16"/>
  <c r="G508" i="16" s="1"/>
  <c r="H508" i="16" s="1"/>
  <c r="F504" i="16"/>
  <c r="G504" i="16" s="1"/>
  <c r="H504" i="16" s="1"/>
  <c r="F490" i="16"/>
  <c r="G490" i="16" s="1"/>
  <c r="H490" i="16" s="1"/>
  <c r="F486" i="16"/>
  <c r="G486" i="16" s="1"/>
  <c r="H486" i="16" s="1"/>
  <c r="F482" i="16"/>
  <c r="G482" i="16" s="1"/>
  <c r="H482" i="16" s="1"/>
  <c r="F478" i="16"/>
  <c r="G478" i="16" s="1"/>
  <c r="H478" i="16" s="1"/>
  <c r="F474" i="16"/>
  <c r="G474" i="16" s="1"/>
  <c r="H474" i="16" s="1"/>
  <c r="F470" i="16"/>
  <c r="G470" i="16" s="1"/>
  <c r="H470" i="16" s="1"/>
  <c r="F467" i="16"/>
  <c r="G467" i="16" s="1"/>
  <c r="H467" i="16" s="1"/>
  <c r="F462" i="16"/>
  <c r="G462" i="16" s="1"/>
  <c r="H462" i="16" s="1"/>
  <c r="F458" i="16"/>
  <c r="G458" i="16" s="1"/>
  <c r="H458" i="16" s="1"/>
  <c r="F454" i="16"/>
  <c r="G454" i="16" s="1"/>
  <c r="H454" i="16" s="1"/>
  <c r="F450" i="16"/>
  <c r="G450" i="16" s="1"/>
  <c r="H450" i="16" s="1"/>
  <c r="F446" i="16"/>
  <c r="G446" i="16" s="1"/>
  <c r="H446" i="16" s="1"/>
  <c r="F442" i="16"/>
  <c r="G442" i="16" s="1"/>
  <c r="H442" i="16" s="1"/>
  <c r="F438" i="16"/>
  <c r="G438" i="16" s="1"/>
  <c r="H438" i="16" s="1"/>
  <c r="F422" i="16"/>
  <c r="G422" i="16" s="1"/>
  <c r="H422" i="16" s="1"/>
  <c r="F420" i="16"/>
  <c r="G420" i="16" s="1"/>
  <c r="H420" i="16" s="1"/>
  <c r="F418" i="16"/>
  <c r="G418" i="16" s="1"/>
  <c r="H418" i="16" s="1"/>
  <c r="F416" i="16"/>
  <c r="F414" i="16"/>
  <c r="G414" i="16" s="1"/>
  <c r="H414" i="16" s="1"/>
  <c r="F412" i="16"/>
  <c r="G412" i="16" s="1"/>
  <c r="H412" i="16" s="1"/>
  <c r="F625" i="16"/>
  <c r="G625" i="16" s="1"/>
  <c r="H625" i="16" s="1"/>
  <c r="F624" i="16"/>
  <c r="G624" i="16" s="1"/>
  <c r="H624" i="16" s="1"/>
  <c r="F621" i="16"/>
  <c r="G621" i="16" s="1"/>
  <c r="H621" i="16" s="1"/>
  <c r="F608" i="16"/>
  <c r="G608" i="16" s="1"/>
  <c r="H608" i="16" s="1"/>
  <c r="F605" i="16"/>
  <c r="G605" i="16" s="1"/>
  <c r="H605" i="16" s="1"/>
  <c r="F601" i="16"/>
  <c r="G601" i="16" s="1"/>
  <c r="H601" i="16" s="1"/>
  <c r="F597" i="16"/>
  <c r="G597" i="16" s="1"/>
  <c r="H597" i="16" s="1"/>
  <c r="F587" i="16"/>
  <c r="G587" i="16" s="1"/>
  <c r="H587" i="16" s="1"/>
  <c r="F577" i="16"/>
  <c r="G577" i="16" s="1"/>
  <c r="H577" i="16" s="1"/>
  <c r="F566" i="16"/>
  <c r="G566" i="16" s="1"/>
  <c r="H566" i="16" s="1"/>
  <c r="F564" i="16"/>
  <c r="G564" i="16" s="1"/>
  <c r="H564" i="16" s="1"/>
  <c r="F562" i="16"/>
  <c r="G562" i="16" s="1"/>
  <c r="H562" i="16" s="1"/>
  <c r="F560" i="16"/>
  <c r="G560" i="16" s="1"/>
  <c r="H560" i="16" s="1"/>
  <c r="F558" i="16"/>
  <c r="G558" i="16" s="1"/>
  <c r="H558" i="16" s="1"/>
  <c r="F556" i="16"/>
  <c r="G556" i="16" s="1"/>
  <c r="H556" i="16" s="1"/>
  <c r="F554" i="16"/>
  <c r="G554" i="16" s="1"/>
  <c r="H554" i="16" s="1"/>
  <c r="F552" i="16"/>
  <c r="G552" i="16" s="1"/>
  <c r="H552" i="16" s="1"/>
  <c r="F542" i="16"/>
  <c r="G542" i="16" s="1"/>
  <c r="H542" i="16" s="1"/>
  <c r="F532" i="16"/>
  <c r="G532" i="16" s="1"/>
  <c r="H532" i="16" s="1"/>
  <c r="F530" i="16"/>
  <c r="G530" i="16" s="1"/>
  <c r="H530" i="16" s="1"/>
  <c r="F527" i="16"/>
  <c r="G527" i="16" s="1"/>
  <c r="H527" i="16" s="1"/>
  <c r="F526" i="16"/>
  <c r="G526" i="16" s="1"/>
  <c r="H526" i="16" s="1"/>
  <c r="F523" i="16"/>
  <c r="G523" i="16" s="1"/>
  <c r="H523" i="16" s="1"/>
  <c r="F522" i="16"/>
  <c r="G522" i="16" s="1"/>
  <c r="H522" i="16" s="1"/>
  <c r="F519" i="16"/>
  <c r="G519" i="16" s="1"/>
  <c r="H519" i="16" s="1"/>
  <c r="F518" i="16"/>
  <c r="G518" i="16" s="1"/>
  <c r="H518" i="16" s="1"/>
  <c r="F515" i="16"/>
  <c r="G515" i="16" s="1"/>
  <c r="H515" i="16" s="1"/>
  <c r="F514" i="16"/>
  <c r="G514" i="16" s="1"/>
  <c r="H514" i="16" s="1"/>
  <c r="F511" i="16"/>
  <c r="G511" i="16" s="1"/>
  <c r="H511" i="16" s="1"/>
  <c r="F510" i="16"/>
  <c r="G510" i="16" s="1"/>
  <c r="H510" i="16" s="1"/>
  <c r="F507" i="16"/>
  <c r="G507" i="16" s="1"/>
  <c r="H507" i="16" s="1"/>
  <c r="F506" i="16"/>
  <c r="G506" i="16" s="1"/>
  <c r="H506" i="16" s="1"/>
  <c r="F503" i="16"/>
  <c r="G503" i="16" s="1"/>
  <c r="H503" i="16" s="1"/>
  <c r="F502" i="16"/>
  <c r="G502" i="16" s="1"/>
  <c r="H502" i="16" s="1"/>
  <c r="F492" i="16"/>
  <c r="G492" i="16" s="1"/>
  <c r="H492" i="16" s="1"/>
  <c r="F489" i="16"/>
  <c r="G489" i="16" s="1"/>
  <c r="H489" i="16" s="1"/>
  <c r="F488" i="16"/>
  <c r="G488" i="16" s="1"/>
  <c r="H488" i="16" s="1"/>
  <c r="F485" i="16"/>
  <c r="G485" i="16" s="1"/>
  <c r="H485" i="16" s="1"/>
  <c r="F484" i="16"/>
  <c r="G484" i="16" s="1"/>
  <c r="H484" i="16" s="1"/>
  <c r="F481" i="16"/>
  <c r="G481" i="16" s="1"/>
  <c r="H481" i="16" s="1"/>
  <c r="F480" i="16"/>
  <c r="G480" i="16" s="1"/>
  <c r="H480" i="16" s="1"/>
  <c r="F477" i="16"/>
  <c r="G477" i="16" s="1"/>
  <c r="H477" i="16" s="1"/>
  <c r="F476" i="16"/>
  <c r="G476" i="16" s="1"/>
  <c r="H476" i="16" s="1"/>
  <c r="F473" i="16"/>
  <c r="G473" i="16" s="1"/>
  <c r="H473" i="16" s="1"/>
  <c r="F472" i="16"/>
  <c r="G472" i="16" s="1"/>
  <c r="H472" i="16" s="1"/>
  <c r="F469" i="16"/>
  <c r="G469" i="16" s="1"/>
  <c r="H469" i="16" s="1"/>
  <c r="F468" i="16"/>
  <c r="G468" i="16" s="1"/>
  <c r="H468" i="16" s="1"/>
  <c r="F465" i="16"/>
  <c r="G465" i="16" s="1"/>
  <c r="H465" i="16" s="1"/>
  <c r="F464" i="16"/>
  <c r="G464" i="16" s="1"/>
  <c r="H464" i="16" s="1"/>
  <c r="F461" i="16"/>
  <c r="G461" i="16" s="1"/>
  <c r="H461" i="16" s="1"/>
  <c r="F460" i="16"/>
  <c r="G460" i="16" s="1"/>
  <c r="H460" i="16" s="1"/>
  <c r="F457" i="16"/>
  <c r="G457" i="16" s="1"/>
  <c r="H457" i="16" s="1"/>
  <c r="F456" i="16"/>
  <c r="G456" i="16" s="1"/>
  <c r="H456" i="16" s="1"/>
  <c r="F453" i="16"/>
  <c r="G453" i="16" s="1"/>
  <c r="H453" i="16" s="1"/>
  <c r="F452" i="16"/>
  <c r="G452" i="16" s="1"/>
  <c r="H452" i="16" s="1"/>
  <c r="F449" i="16"/>
  <c r="G449" i="16" s="1"/>
  <c r="H449" i="16" s="1"/>
  <c r="F448" i="16"/>
  <c r="G448" i="16" s="1"/>
  <c r="H448" i="16" s="1"/>
  <c r="F445" i="16"/>
  <c r="G445" i="16" s="1"/>
  <c r="H445" i="16" s="1"/>
  <c r="F444" i="16"/>
  <c r="G444" i="16" s="1"/>
  <c r="H444" i="16" s="1"/>
  <c r="F437" i="16"/>
  <c r="G437" i="16" s="1"/>
  <c r="H437" i="16" s="1"/>
  <c r="F436" i="16"/>
  <c r="G436" i="16" s="1"/>
  <c r="H436" i="16" s="1"/>
  <c r="F423" i="16"/>
  <c r="G423" i="16" s="1"/>
  <c r="H423" i="16" s="1"/>
  <c r="F421" i="16"/>
  <c r="G421" i="16" s="1"/>
  <c r="H421" i="16" s="1"/>
  <c r="F419" i="16"/>
  <c r="G419" i="16" s="1"/>
  <c r="H419" i="16" s="1"/>
  <c r="F417" i="16"/>
  <c r="G417" i="16" s="1"/>
  <c r="H417" i="16" s="1"/>
  <c r="F415" i="16"/>
  <c r="G415" i="16" s="1"/>
  <c r="H415" i="16" s="1"/>
  <c r="F399" i="16"/>
  <c r="G399" i="16" s="1"/>
  <c r="H399" i="16" s="1"/>
  <c r="F398" i="16"/>
  <c r="G398" i="16" s="1"/>
  <c r="H398" i="16" s="1"/>
  <c r="F396" i="16"/>
  <c r="G396" i="16" s="1"/>
  <c r="H396" i="16" s="1"/>
  <c r="F395" i="16"/>
  <c r="G395" i="16" s="1"/>
  <c r="H395" i="16" s="1"/>
  <c r="F392" i="16"/>
  <c r="G392" i="16" s="1"/>
  <c r="H392" i="16" s="1"/>
  <c r="F391" i="16"/>
  <c r="G391" i="16" s="1"/>
  <c r="H391" i="16" s="1"/>
  <c r="F388" i="16"/>
  <c r="G388" i="16" s="1"/>
  <c r="H388" i="16" s="1"/>
  <c r="F387" i="16"/>
  <c r="G387" i="16" s="1"/>
  <c r="H387" i="16" s="1"/>
  <c r="F384" i="16"/>
  <c r="G384" i="16" s="1"/>
  <c r="H384" i="16" s="1"/>
  <c r="F383" i="16"/>
  <c r="G383" i="16" s="1"/>
  <c r="H383" i="16" s="1"/>
  <c r="F380" i="16"/>
  <c r="G380" i="16" s="1"/>
  <c r="H380" i="16" s="1"/>
  <c r="F379" i="16"/>
  <c r="G379" i="16" s="1"/>
  <c r="H379" i="16" s="1"/>
  <c r="F376" i="16"/>
  <c r="G376" i="16" s="1"/>
  <c r="H376" i="16" s="1"/>
  <c r="F375" i="16"/>
  <c r="G375" i="16" s="1"/>
  <c r="H375" i="16" s="1"/>
  <c r="F372" i="16"/>
  <c r="G372" i="16" s="1"/>
  <c r="H372" i="16" s="1"/>
  <c r="F371" i="16"/>
  <c r="G371" i="16" s="1"/>
  <c r="H371" i="16" s="1"/>
  <c r="F368" i="16"/>
  <c r="G368" i="16" s="1"/>
  <c r="H368" i="16" s="1"/>
  <c r="F367" i="16"/>
  <c r="G367" i="16" s="1"/>
  <c r="H367" i="16" s="1"/>
  <c r="F364" i="16"/>
  <c r="G364" i="16" s="1"/>
  <c r="H364" i="16" s="1"/>
  <c r="F363" i="16"/>
  <c r="G363" i="16" s="1"/>
  <c r="H363" i="16" s="1"/>
  <c r="F352" i="16"/>
  <c r="G352" i="16" s="1"/>
  <c r="H352" i="16" s="1"/>
  <c r="F349" i="16"/>
  <c r="G349" i="16" s="1"/>
  <c r="H349" i="16" s="1"/>
  <c r="F348" i="16"/>
  <c r="G348" i="16" s="1"/>
  <c r="H348" i="16" s="1"/>
  <c r="F345" i="16"/>
  <c r="G345" i="16" s="1"/>
  <c r="H345" i="16" s="1"/>
  <c r="F344" i="16"/>
  <c r="G344" i="16" s="1"/>
  <c r="H344" i="16" s="1"/>
  <c r="F341" i="16"/>
  <c r="G341" i="16" s="1"/>
  <c r="H341" i="16" s="1"/>
  <c r="F340" i="16"/>
  <c r="G340" i="16" s="1"/>
  <c r="H340" i="16" s="1"/>
  <c r="F337" i="16"/>
  <c r="G337" i="16" s="1"/>
  <c r="H337" i="16" s="1"/>
  <c r="F336" i="16"/>
  <c r="G336" i="16" s="1"/>
  <c r="H336" i="16" s="1"/>
  <c r="F334" i="16"/>
  <c r="G334" i="16" s="1"/>
  <c r="H334" i="16" s="1"/>
  <c r="F333" i="16"/>
  <c r="G333" i="16" s="1"/>
  <c r="H333" i="16" s="1"/>
  <c r="F330" i="16"/>
  <c r="G330" i="16" s="1"/>
  <c r="H330" i="16" s="1"/>
  <c r="F329" i="16"/>
  <c r="G329" i="16" s="1"/>
  <c r="H329" i="16" s="1"/>
  <c r="F318" i="16"/>
  <c r="G318" i="16" s="1"/>
  <c r="H318" i="16" s="1"/>
  <c r="F317" i="16"/>
  <c r="G317" i="16" s="1"/>
  <c r="H317" i="16" s="1"/>
  <c r="F316" i="16"/>
  <c r="G316" i="16" s="1"/>
  <c r="H316" i="16" s="1"/>
  <c r="F315" i="16"/>
  <c r="G315" i="16" s="1"/>
  <c r="H315" i="16" s="1"/>
  <c r="F314" i="16"/>
  <c r="G314" i="16" s="1"/>
  <c r="H314" i="16" s="1"/>
  <c r="F313" i="16"/>
  <c r="G313" i="16" s="1"/>
  <c r="H313" i="16" s="1"/>
  <c r="F312" i="16"/>
  <c r="G312" i="16" s="1"/>
  <c r="H312" i="16" s="1"/>
  <c r="F311" i="16"/>
  <c r="G311" i="16" s="1"/>
  <c r="H311" i="16" s="1"/>
  <c r="F310" i="16"/>
  <c r="G310" i="16" s="1"/>
  <c r="H310" i="16" s="1"/>
  <c r="F309" i="16"/>
  <c r="G309" i="16" s="1"/>
  <c r="H309" i="16" s="1"/>
  <c r="F308" i="16"/>
  <c r="G308" i="16" s="1"/>
  <c r="H308" i="16" s="1"/>
  <c r="F307" i="16"/>
  <c r="G307" i="16" s="1"/>
  <c r="H307" i="16" s="1"/>
  <c r="F306" i="16"/>
  <c r="G306" i="16" s="1"/>
  <c r="H306" i="16" s="1"/>
  <c r="F305" i="16"/>
  <c r="G305" i="16" s="1"/>
  <c r="H305" i="16" s="1"/>
  <c r="F294" i="16"/>
  <c r="G294" i="16" s="1"/>
  <c r="H294" i="16" s="1"/>
  <c r="F292" i="16"/>
  <c r="G292" i="16" s="1"/>
  <c r="H292" i="16" s="1"/>
  <c r="F288" i="16"/>
  <c r="G288" i="16" s="1"/>
  <c r="H288" i="16" s="1"/>
  <c r="F286" i="16"/>
  <c r="G286" i="16" s="1"/>
  <c r="H286" i="16" s="1"/>
  <c r="F284" i="16"/>
  <c r="G284" i="16" s="1"/>
  <c r="H284" i="16" s="1"/>
  <c r="F282" i="16"/>
  <c r="G282" i="16" s="1"/>
  <c r="H282" i="16" s="1"/>
  <c r="F270" i="16"/>
  <c r="G270" i="16" s="1"/>
  <c r="H270" i="16" s="1"/>
  <c r="F268" i="16"/>
  <c r="G268" i="16" s="1"/>
  <c r="H268" i="16" s="1"/>
  <c r="F266" i="16"/>
  <c r="G266" i="16" s="1"/>
  <c r="H266" i="16" s="1"/>
  <c r="F441" i="16"/>
  <c r="G441" i="16" s="1"/>
  <c r="H441" i="16" s="1"/>
  <c r="F440" i="16"/>
  <c r="G440" i="16" s="1"/>
  <c r="H440" i="16" s="1"/>
  <c r="F413" i="16"/>
  <c r="F411" i="16"/>
  <c r="G411" i="16" s="1"/>
  <c r="H411" i="16" s="1"/>
  <c r="F400" i="16"/>
  <c r="G400" i="16" s="1"/>
  <c r="H400" i="16" s="1"/>
  <c r="F397" i="16"/>
  <c r="G397" i="16" s="1"/>
  <c r="H397" i="16" s="1"/>
  <c r="F393" i="16"/>
  <c r="G393" i="16" s="1"/>
  <c r="H393" i="16" s="1"/>
  <c r="F389" i="16"/>
  <c r="G389" i="16" s="1"/>
  <c r="H389" i="16" s="1"/>
  <c r="F385" i="16"/>
  <c r="G385" i="16" s="1"/>
  <c r="H385" i="16" s="1"/>
  <c r="F381" i="16"/>
  <c r="G381" i="16" s="1"/>
  <c r="H381" i="16" s="1"/>
  <c r="F377" i="16"/>
  <c r="G377" i="16" s="1"/>
  <c r="H377" i="16" s="1"/>
  <c r="F373" i="16"/>
  <c r="G373" i="16" s="1"/>
  <c r="H373" i="16" s="1"/>
  <c r="F369" i="16"/>
  <c r="G369" i="16" s="1"/>
  <c r="H369" i="16" s="1"/>
  <c r="F365" i="16"/>
  <c r="G365" i="16" s="1"/>
  <c r="H365" i="16" s="1"/>
  <c r="F350" i="16"/>
  <c r="G350" i="16" s="1"/>
  <c r="H350" i="16" s="1"/>
  <c r="F346" i="16"/>
  <c r="G346" i="16" s="1"/>
  <c r="H346" i="16" s="1"/>
  <c r="F342" i="16"/>
  <c r="G342" i="16" s="1"/>
  <c r="H342" i="16" s="1"/>
  <c r="F338" i="16"/>
  <c r="G338" i="16" s="1"/>
  <c r="H338" i="16" s="1"/>
  <c r="F335" i="16"/>
  <c r="G335" i="16" s="1"/>
  <c r="H335" i="16" s="1"/>
  <c r="F331" i="16"/>
  <c r="G331" i="16" s="1"/>
  <c r="H331" i="16" s="1"/>
  <c r="F295" i="16"/>
  <c r="G295" i="16" s="1"/>
  <c r="H295" i="16" s="1"/>
  <c r="F293" i="16"/>
  <c r="G293" i="16" s="1"/>
  <c r="H293" i="16" s="1"/>
  <c r="F291" i="16"/>
  <c r="G291" i="16" s="1"/>
  <c r="H291" i="16" s="1"/>
  <c r="F289" i="16"/>
  <c r="G289" i="16" s="1"/>
  <c r="H289" i="16" s="1"/>
  <c r="F287" i="16"/>
  <c r="G287" i="16" s="1"/>
  <c r="H287" i="16" s="1"/>
  <c r="F285" i="16"/>
  <c r="G285" i="16" s="1"/>
  <c r="H285" i="16" s="1"/>
  <c r="F283" i="16"/>
  <c r="G283" i="16" s="1"/>
  <c r="H283" i="16" s="1"/>
  <c r="F281" i="16"/>
  <c r="G281" i="16" s="1"/>
  <c r="H281" i="16" s="1"/>
  <c r="F271" i="16"/>
  <c r="G271" i="16" s="1"/>
  <c r="H271" i="16" s="1"/>
  <c r="F269" i="16"/>
  <c r="G269" i="16" s="1"/>
  <c r="H269" i="16" s="1"/>
  <c r="F267" i="16"/>
  <c r="G267" i="16" s="1"/>
  <c r="H267" i="16" s="1"/>
  <c r="F265" i="16"/>
  <c r="G265" i="16" s="1"/>
  <c r="H265" i="16" s="1"/>
  <c r="F263" i="16"/>
  <c r="G263" i="16" s="1"/>
  <c r="H263" i="16" s="1"/>
  <c r="F261" i="16"/>
  <c r="G261" i="16" s="1"/>
  <c r="H261" i="16" s="1"/>
  <c r="F259" i="16"/>
  <c r="G259" i="16" s="1"/>
  <c r="H259" i="16" s="1"/>
  <c r="F257" i="16"/>
  <c r="G257" i="16" s="1"/>
  <c r="H257" i="16" s="1"/>
  <c r="F255" i="16"/>
  <c r="G255" i="16" s="1"/>
  <c r="H255" i="16" s="1"/>
  <c r="F253" i="16"/>
  <c r="G253" i="16" s="1"/>
  <c r="H253" i="16" s="1"/>
  <c r="F241" i="16"/>
  <c r="G241" i="16" s="1"/>
  <c r="H241" i="16" s="1"/>
  <c r="F239" i="16"/>
  <c r="G239" i="16" s="1"/>
  <c r="H239" i="16" s="1"/>
  <c r="F237" i="16"/>
  <c r="G237" i="16" s="1"/>
  <c r="H237" i="16" s="1"/>
  <c r="F235" i="16"/>
  <c r="G235" i="16" s="1"/>
  <c r="H235" i="16" s="1"/>
  <c r="F116" i="16"/>
  <c r="F119" i="16"/>
  <c r="G119" i="16" s="1"/>
  <c r="H119" i="16" s="1"/>
  <c r="F120" i="16"/>
  <c r="G120" i="16" s="1"/>
  <c r="H120" i="16" s="1"/>
  <c r="F123" i="16"/>
  <c r="G123" i="16" s="1"/>
  <c r="H123" i="16" s="1"/>
  <c r="F126" i="16"/>
  <c r="G126" i="16" s="1"/>
  <c r="H126" i="16" s="1"/>
  <c r="F127" i="16"/>
  <c r="G127" i="16" s="1"/>
  <c r="H127" i="16" s="1"/>
  <c r="F130" i="16"/>
  <c r="G130" i="16" s="1"/>
  <c r="H130" i="16" s="1"/>
  <c r="F131" i="16"/>
  <c r="G131" i="16" s="1"/>
  <c r="H131" i="16" s="1"/>
  <c r="F136" i="16"/>
  <c r="G136" i="16" s="1"/>
  <c r="H136" i="16" s="1"/>
  <c r="F137" i="16"/>
  <c r="G137" i="16" s="1"/>
  <c r="H137" i="16" s="1"/>
  <c r="F140" i="16"/>
  <c r="G140" i="16" s="1"/>
  <c r="H140" i="16" s="1"/>
  <c r="F142" i="16"/>
  <c r="G142" i="16" s="1"/>
  <c r="H142" i="16" s="1"/>
  <c r="F144" i="16"/>
  <c r="G144" i="16" s="1"/>
  <c r="H144" i="16" s="1"/>
  <c r="F146" i="16"/>
  <c r="G146" i="16" s="1"/>
  <c r="H146" i="16" s="1"/>
  <c r="F158" i="16"/>
  <c r="G158" i="16" s="1"/>
  <c r="H158" i="16" s="1"/>
  <c r="F160" i="16"/>
  <c r="G160" i="16" s="1"/>
  <c r="H160" i="16" s="1"/>
  <c r="F162" i="16"/>
  <c r="G162" i="16" s="1"/>
  <c r="H162" i="16" s="1"/>
  <c r="F164" i="16"/>
  <c r="G164" i="16" s="1"/>
  <c r="H164" i="16" s="1"/>
  <c r="F166" i="16"/>
  <c r="G166" i="16" s="1"/>
  <c r="H166" i="16" s="1"/>
  <c r="F168" i="16"/>
  <c r="G168" i="16" s="1"/>
  <c r="H168" i="16" s="1"/>
  <c r="F170" i="16"/>
  <c r="G170" i="16" s="1"/>
  <c r="H170" i="16" s="1"/>
  <c r="F181" i="16"/>
  <c r="G181" i="16" s="1"/>
  <c r="H181" i="16" s="1"/>
  <c r="F182" i="16"/>
  <c r="G182" i="16" s="1"/>
  <c r="H182" i="16" s="1"/>
  <c r="F183" i="16"/>
  <c r="G183" i="16" s="1"/>
  <c r="H183" i="16" s="1"/>
  <c r="F184" i="16"/>
  <c r="G184" i="16" s="1"/>
  <c r="H184" i="16" s="1"/>
  <c r="F185" i="16"/>
  <c r="G185" i="16" s="1"/>
  <c r="H185" i="16" s="1"/>
  <c r="F186" i="16"/>
  <c r="G186" i="16" s="1"/>
  <c r="H186" i="16" s="1"/>
  <c r="F187" i="16"/>
  <c r="G187" i="16" s="1"/>
  <c r="H187" i="16" s="1"/>
  <c r="F188" i="16"/>
  <c r="G188" i="16" s="1"/>
  <c r="H188" i="16" s="1"/>
  <c r="F189" i="16"/>
  <c r="G189" i="16" s="1"/>
  <c r="H189" i="16" s="1"/>
  <c r="F190" i="16"/>
  <c r="G190" i="16" s="1"/>
  <c r="H190" i="16" s="1"/>
  <c r="F191" i="16"/>
  <c r="G191" i="16" s="1"/>
  <c r="H191" i="16" s="1"/>
  <c r="F192" i="16"/>
  <c r="G192" i="16" s="1"/>
  <c r="H192" i="16" s="1"/>
  <c r="F193" i="16"/>
  <c r="G193" i="16" s="1"/>
  <c r="H193" i="16" s="1"/>
  <c r="F194" i="16"/>
  <c r="G194" i="16" s="1"/>
  <c r="H194" i="16" s="1"/>
  <c r="F195" i="16"/>
  <c r="G195" i="16" s="1"/>
  <c r="H195" i="16" s="1"/>
  <c r="F205" i="16"/>
  <c r="G205" i="16" s="1"/>
  <c r="H205" i="16" s="1"/>
  <c r="F207" i="16"/>
  <c r="G207" i="16" s="1"/>
  <c r="H207" i="16" s="1"/>
  <c r="F209" i="16"/>
  <c r="G209" i="16" s="1"/>
  <c r="H209" i="16" s="1"/>
  <c r="F211" i="16"/>
  <c r="G211" i="16" s="1"/>
  <c r="H211" i="16" s="1"/>
  <c r="F213" i="16"/>
  <c r="G213" i="16" s="1"/>
  <c r="H213" i="16" s="1"/>
  <c r="F215" i="16"/>
  <c r="G215" i="16" s="1"/>
  <c r="H215" i="16" s="1"/>
  <c r="F217" i="16"/>
  <c r="G217" i="16" s="1"/>
  <c r="H217" i="16" s="1"/>
  <c r="F219" i="16"/>
  <c r="G219" i="16" s="1"/>
  <c r="H219" i="16" s="1"/>
  <c r="F221" i="16"/>
  <c r="G221" i="16" s="1"/>
  <c r="H221" i="16" s="1"/>
  <c r="F231" i="16"/>
  <c r="G231" i="16" s="1"/>
  <c r="H231" i="16" s="1"/>
  <c r="F233" i="16"/>
  <c r="G233" i="16" s="1"/>
  <c r="H233" i="16" s="1"/>
  <c r="F234" i="16"/>
  <c r="G234" i="16" s="1"/>
  <c r="H234" i="16" s="1"/>
  <c r="F236" i="16"/>
  <c r="G236" i="16" s="1"/>
  <c r="H236" i="16" s="1"/>
  <c r="F238" i="16"/>
  <c r="G238" i="16" s="1"/>
  <c r="H238" i="16" s="1"/>
  <c r="F240" i="16"/>
  <c r="G240" i="16" s="1"/>
  <c r="H240" i="16" s="1"/>
  <c r="F242" i="16"/>
  <c r="G242" i="16" s="1"/>
  <c r="H242" i="16" s="1"/>
  <c r="F252" i="16"/>
  <c r="G252" i="16" s="1"/>
  <c r="H252" i="16" s="1"/>
  <c r="F254" i="16"/>
  <c r="G254" i="16" s="1"/>
  <c r="H254" i="16" s="1"/>
  <c r="F256" i="16"/>
  <c r="G256" i="16" s="1"/>
  <c r="H256" i="16" s="1"/>
  <c r="F258" i="16"/>
  <c r="G258" i="16" s="1"/>
  <c r="H258" i="16" s="1"/>
  <c r="F260" i="16"/>
  <c r="G260" i="16" s="1"/>
  <c r="H260" i="16" s="1"/>
  <c r="F262" i="16"/>
  <c r="G262" i="16" s="1"/>
  <c r="H262" i="16" s="1"/>
  <c r="F264" i="16"/>
  <c r="G264" i="16" s="1"/>
  <c r="H264" i="16" s="1"/>
  <c r="F106" i="16"/>
  <c r="G106" i="16" s="1"/>
  <c r="H106" i="16" s="1"/>
  <c r="F117" i="16"/>
  <c r="G117" i="16" s="1"/>
  <c r="H117" i="16" s="1"/>
  <c r="F118" i="16"/>
  <c r="F121" i="16"/>
  <c r="G121" i="16" s="1"/>
  <c r="H121" i="16" s="1"/>
  <c r="F122" i="16"/>
  <c r="G122" i="16" s="1"/>
  <c r="H122" i="16" s="1"/>
  <c r="F124" i="16"/>
  <c r="G124" i="16" s="1"/>
  <c r="H124" i="16" s="1"/>
  <c r="F125" i="16"/>
  <c r="G125" i="16" s="1"/>
  <c r="H125" i="16" s="1"/>
  <c r="F128" i="16"/>
  <c r="G128" i="16" s="1"/>
  <c r="H128" i="16" s="1"/>
  <c r="F129" i="16"/>
  <c r="G129" i="16" s="1"/>
  <c r="H129" i="16" s="1"/>
  <c r="F132" i="16"/>
  <c r="G132" i="16" s="1"/>
  <c r="H132" i="16" s="1"/>
  <c r="F133" i="16"/>
  <c r="G133" i="16" s="1"/>
  <c r="H133" i="16" s="1"/>
  <c r="F134" i="16"/>
  <c r="G134" i="16" s="1"/>
  <c r="H134" i="16" s="1"/>
  <c r="F135" i="16"/>
  <c r="G135" i="16" s="1"/>
  <c r="H135" i="16" s="1"/>
  <c r="F138" i="16"/>
  <c r="G138" i="16" s="1"/>
  <c r="H138" i="16" s="1"/>
  <c r="F139" i="16"/>
  <c r="G139" i="16" s="1"/>
  <c r="H139" i="16" s="1"/>
  <c r="F141" i="16"/>
  <c r="G141" i="16" s="1"/>
  <c r="H141" i="16" s="1"/>
  <c r="F143" i="16"/>
  <c r="G143" i="16" s="1"/>
  <c r="H143" i="16" s="1"/>
  <c r="F145" i="16"/>
  <c r="G145" i="16" s="1"/>
  <c r="H145" i="16" s="1"/>
  <c r="F147" i="16"/>
  <c r="G147" i="16" s="1"/>
  <c r="H147" i="16" s="1"/>
  <c r="F157" i="16"/>
  <c r="G157" i="16" s="1"/>
  <c r="H157" i="16" s="1"/>
  <c r="F159" i="16"/>
  <c r="G159" i="16" s="1"/>
  <c r="H159" i="16" s="1"/>
  <c r="F161" i="16"/>
  <c r="G161" i="16" s="1"/>
  <c r="H161" i="16" s="1"/>
  <c r="F163" i="16"/>
  <c r="G163" i="16" s="1"/>
  <c r="H163" i="16" s="1"/>
  <c r="F165" i="16"/>
  <c r="G165" i="16" s="1"/>
  <c r="H165" i="16" s="1"/>
  <c r="F167" i="16"/>
  <c r="G167" i="16" s="1"/>
  <c r="H167" i="16" s="1"/>
  <c r="F169" i="16"/>
  <c r="G169" i="16" s="1"/>
  <c r="H169" i="16" s="1"/>
  <c r="F171" i="16"/>
  <c r="G171" i="16" s="1"/>
  <c r="H171" i="16" s="1"/>
  <c r="F206" i="16"/>
  <c r="G206" i="16" s="1"/>
  <c r="H206" i="16" s="1"/>
  <c r="F208" i="16"/>
  <c r="G208" i="16" s="1"/>
  <c r="H208" i="16" s="1"/>
  <c r="F210" i="16"/>
  <c r="G210" i="16" s="1"/>
  <c r="H210" i="16" s="1"/>
  <c r="F212" i="16"/>
  <c r="G212" i="16" s="1"/>
  <c r="H212" i="16" s="1"/>
  <c r="F214" i="16"/>
  <c r="G214" i="16" s="1"/>
  <c r="H214" i="16" s="1"/>
  <c r="F216" i="16"/>
  <c r="G216" i="16" s="1"/>
  <c r="H216" i="16" s="1"/>
  <c r="F218" i="16"/>
  <c r="G218" i="16" s="1"/>
  <c r="H218" i="16" s="1"/>
  <c r="F220" i="16"/>
  <c r="G220" i="16" s="1"/>
  <c r="H220" i="16" s="1"/>
  <c r="F232" i="16"/>
  <c r="G232" i="16" s="1"/>
  <c r="H232" i="16" s="1"/>
  <c r="F328" i="16"/>
  <c r="G328" i="16" s="1"/>
  <c r="H328" i="16" s="1"/>
  <c r="F332" i="16"/>
  <c r="G332" i="16" s="1"/>
  <c r="H332" i="16" s="1"/>
  <c r="F339" i="16"/>
  <c r="G339" i="16" s="1"/>
  <c r="H339" i="16" s="1"/>
  <c r="F343" i="16"/>
  <c r="G343" i="16" s="1"/>
  <c r="H343" i="16" s="1"/>
  <c r="F347" i="16"/>
  <c r="G347" i="16" s="1"/>
  <c r="H347" i="16" s="1"/>
  <c r="F351" i="16"/>
  <c r="G351" i="16" s="1"/>
  <c r="H351" i="16" s="1"/>
  <c r="F362" i="16"/>
  <c r="G362" i="16" s="1"/>
  <c r="H362" i="16" s="1"/>
  <c r="F366" i="16"/>
  <c r="G366" i="16" s="1"/>
  <c r="H366" i="16" s="1"/>
  <c r="F370" i="16"/>
  <c r="G370" i="16" s="1"/>
  <c r="H370" i="16" s="1"/>
  <c r="F374" i="16"/>
  <c r="G374" i="16" s="1"/>
  <c r="H374" i="16" s="1"/>
  <c r="F378" i="16"/>
  <c r="G378" i="16" s="1"/>
  <c r="H378" i="16" s="1"/>
  <c r="F382" i="16"/>
  <c r="G382" i="16" s="1"/>
  <c r="H382" i="16" s="1"/>
  <c r="F386" i="16"/>
  <c r="G386" i="16" s="1"/>
  <c r="H386" i="16" s="1"/>
  <c r="F390" i="16"/>
  <c r="G390" i="16" s="1"/>
  <c r="H390" i="16" s="1"/>
  <c r="F394" i="16"/>
  <c r="G394" i="16" s="1"/>
  <c r="H394" i="16" s="1"/>
  <c r="F439" i="16"/>
  <c r="G439" i="16" s="1"/>
  <c r="H439" i="16" s="1"/>
  <c r="F447" i="16"/>
  <c r="G447" i="16" s="1"/>
  <c r="H447" i="16" s="1"/>
  <c r="F455" i="16"/>
  <c r="G455" i="16" s="1"/>
  <c r="H455" i="16" s="1"/>
  <c r="F463" i="16"/>
  <c r="G463" i="16" s="1"/>
  <c r="H463" i="16" s="1"/>
  <c r="F475" i="16"/>
  <c r="G475" i="16" s="1"/>
  <c r="H475" i="16" s="1"/>
  <c r="F483" i="16"/>
  <c r="G483" i="16" s="1"/>
  <c r="H483" i="16" s="1"/>
  <c r="F491" i="16"/>
  <c r="G491" i="16" s="1"/>
  <c r="H491" i="16" s="1"/>
  <c r="F505" i="16"/>
  <c r="G505" i="16" s="1"/>
  <c r="H505" i="16" s="1"/>
  <c r="F513" i="16"/>
  <c r="G513" i="16" s="1"/>
  <c r="H513" i="16" s="1"/>
  <c r="F521" i="16"/>
  <c r="G521" i="16" s="1"/>
  <c r="H521" i="16" s="1"/>
  <c r="F529" i="16"/>
  <c r="G529" i="16" s="1"/>
  <c r="H529" i="16" s="1"/>
  <c r="F604" i="16"/>
  <c r="G604" i="16" s="1"/>
  <c r="H604" i="16" s="1"/>
  <c r="F443" i="16"/>
  <c r="G443" i="16" s="1"/>
  <c r="H443" i="16" s="1"/>
  <c r="F451" i="16"/>
  <c r="G451" i="16" s="1"/>
  <c r="H451" i="16" s="1"/>
  <c r="F459" i="16"/>
  <c r="G459" i="16" s="1"/>
  <c r="H459" i="16" s="1"/>
  <c r="F471" i="16"/>
  <c r="G471" i="16" s="1"/>
  <c r="H471" i="16" s="1"/>
  <c r="F479" i="16"/>
  <c r="G479" i="16" s="1"/>
  <c r="H479" i="16" s="1"/>
  <c r="F487" i="16"/>
  <c r="G487" i="16" s="1"/>
  <c r="H487" i="16" s="1"/>
  <c r="F509" i="16"/>
  <c r="G509" i="16" s="1"/>
  <c r="H509" i="16" s="1"/>
  <c r="F517" i="16"/>
  <c r="G517" i="16" s="1"/>
  <c r="H517" i="16" s="1"/>
  <c r="F525" i="16"/>
  <c r="G525" i="16" s="1"/>
  <c r="H525" i="16" s="1"/>
  <c r="F600" i="16"/>
  <c r="G600" i="16" s="1"/>
  <c r="H600" i="16" s="1"/>
  <c r="F607" i="16"/>
  <c r="G607" i="16" s="1"/>
  <c r="H607" i="16" s="1"/>
  <c r="F611" i="16"/>
  <c r="G611" i="16" s="1"/>
  <c r="H611" i="16" s="1"/>
  <c r="F598" i="16"/>
  <c r="G598" i="16" s="1"/>
  <c r="H598" i="16" s="1"/>
  <c r="F602" i="16"/>
  <c r="G602" i="16" s="1"/>
  <c r="H602" i="16" s="1"/>
  <c r="F609" i="16"/>
  <c r="G609" i="16" s="1"/>
  <c r="H609" i="16" s="1"/>
  <c r="F620" i="16"/>
  <c r="G620" i="16" s="1"/>
  <c r="H620" i="16" s="1"/>
  <c r="F623" i="16"/>
  <c r="G623" i="16" s="1"/>
  <c r="H623" i="16" s="1"/>
  <c r="F630" i="16"/>
  <c r="G630" i="16" s="1"/>
  <c r="H630" i="16" s="1"/>
  <c r="F640" i="16"/>
  <c r="G640" i="16" s="1"/>
  <c r="H640" i="16" s="1"/>
  <c r="F643" i="16"/>
  <c r="G643" i="16" s="1"/>
  <c r="H643" i="16" s="1"/>
  <c r="F651" i="16"/>
  <c r="G651" i="16" s="1"/>
  <c r="H651" i="16" s="1"/>
  <c r="F659" i="16"/>
  <c r="G659" i="16" s="1"/>
  <c r="H659" i="16" s="1"/>
  <c r="F667" i="16"/>
  <c r="G667" i="16" s="1"/>
  <c r="H667" i="16" s="1"/>
  <c r="F613" i="16"/>
  <c r="G613" i="16" s="1"/>
  <c r="H613" i="16" s="1"/>
  <c r="F616" i="16"/>
  <c r="G616" i="16" s="1"/>
  <c r="H616" i="16" s="1"/>
  <c r="F633" i="16"/>
  <c r="G633" i="16" s="1"/>
  <c r="H633" i="16" s="1"/>
  <c r="F647" i="16"/>
  <c r="G647" i="16" s="1"/>
  <c r="H647" i="16" s="1"/>
  <c r="F655" i="16"/>
  <c r="G655" i="16" s="1"/>
  <c r="H655" i="16" s="1"/>
  <c r="F663" i="16"/>
  <c r="G663" i="16" s="1"/>
  <c r="H663" i="16" s="1"/>
  <c r="F673" i="16"/>
  <c r="G673" i="16" s="1"/>
  <c r="H673" i="16" s="1"/>
  <c r="F684" i="16"/>
  <c r="G684" i="16" s="1"/>
  <c r="H684" i="16" s="1"/>
  <c r="F669" i="16"/>
  <c r="G669" i="16" s="1"/>
  <c r="H669" i="16" s="1"/>
  <c r="F677" i="16"/>
  <c r="G677" i="16" s="1"/>
  <c r="H677" i="16" s="1"/>
  <c r="F680" i="16"/>
  <c r="G680" i="16" s="1"/>
  <c r="H680" i="16" s="1"/>
  <c r="F688" i="16"/>
  <c r="G688" i="16" s="1"/>
  <c r="H688" i="16" s="1"/>
  <c r="F691" i="16"/>
  <c r="G691" i="16" s="1"/>
  <c r="H691" i="16" s="1"/>
  <c r="F695" i="16"/>
  <c r="G695" i="16" s="1"/>
  <c r="H695" i="16" s="1"/>
  <c r="F709" i="16"/>
  <c r="G709" i="16" s="1"/>
  <c r="H709" i="16" s="1"/>
  <c r="F1093" i="2"/>
  <c r="G951" i="2"/>
  <c r="G906" i="2"/>
  <c r="G871" i="2"/>
  <c r="G814" i="2"/>
  <c r="G787" i="2"/>
  <c r="G747" i="2"/>
  <c r="G631" i="2"/>
  <c r="G487" i="2"/>
  <c r="G459" i="2"/>
  <c r="G428" i="2"/>
  <c r="G387" i="2"/>
  <c r="G314" i="2"/>
  <c r="G152" i="2"/>
  <c r="G116" i="2"/>
  <c r="F1364" i="9"/>
  <c r="F1466" i="18"/>
  <c r="F1464" i="17"/>
  <c r="F286" i="17"/>
  <c r="G286" i="17" s="1"/>
  <c r="E194" i="216"/>
  <c r="E193" i="216"/>
  <c r="E192" i="216"/>
  <c r="E191" i="216"/>
  <c r="E190" i="216"/>
  <c r="E189" i="216"/>
  <c r="E188" i="216"/>
  <c r="E187" i="216"/>
  <c r="E186" i="216"/>
  <c r="E185" i="216"/>
  <c r="E184" i="216"/>
  <c r="E183" i="216"/>
  <c r="E182" i="216"/>
  <c r="E181" i="216"/>
  <c r="E180" i="216"/>
  <c r="E179" i="216"/>
  <c r="E178" i="216"/>
  <c r="E177" i="216"/>
  <c r="E176" i="216"/>
  <c r="E175" i="216"/>
  <c r="E174" i="216"/>
  <c r="E173" i="216"/>
  <c r="E172" i="216"/>
  <c r="E130" i="216"/>
  <c r="E129" i="216"/>
  <c r="E128" i="216"/>
  <c r="E127" i="216"/>
  <c r="E126" i="216"/>
  <c r="E125" i="216"/>
  <c r="E124" i="216"/>
  <c r="E123" i="216"/>
  <c r="E122" i="216"/>
  <c r="E121" i="216"/>
  <c r="E120" i="216"/>
  <c r="E119" i="216"/>
  <c r="E118" i="216"/>
  <c r="E117" i="216"/>
  <c r="E116" i="216"/>
  <c r="E115" i="216"/>
  <c r="E114" i="216"/>
  <c r="E113" i="216"/>
  <c r="E112" i="216"/>
  <c r="E111" i="216"/>
  <c r="E110" i="216"/>
  <c r="E109" i="216"/>
  <c r="E108" i="216"/>
  <c r="E66" i="216"/>
  <c r="E65" i="216"/>
  <c r="E64" i="216"/>
  <c r="E63" i="216"/>
  <c r="E62" i="216"/>
  <c r="E61" i="216"/>
  <c r="E60" i="216"/>
  <c r="E59" i="216"/>
  <c r="E58" i="216"/>
  <c r="E57" i="216"/>
  <c r="E56" i="216"/>
  <c r="E55" i="216"/>
  <c r="E54" i="216"/>
  <c r="E53" i="216"/>
  <c r="E52" i="216"/>
  <c r="E51" i="216"/>
  <c r="E50" i="216"/>
  <c r="E49" i="216"/>
  <c r="E48" i="216"/>
  <c r="E47" i="216"/>
  <c r="E46" i="216"/>
  <c r="E45" i="216"/>
  <c r="E44" i="216"/>
  <c r="F968" i="5"/>
  <c r="G545" i="5"/>
  <c r="F20" i="5"/>
  <c r="G20" i="5" s="1"/>
  <c r="F627" i="5"/>
  <c r="G627" i="5" s="1"/>
  <c r="G413" i="16" l="1"/>
  <c r="H413" i="16" s="1"/>
  <c r="G416" i="16"/>
  <c r="H416" i="16" s="1"/>
  <c r="G447" i="2"/>
  <c r="H447" i="2" s="1"/>
  <c r="G462" i="2"/>
  <c r="H462" i="2" s="1"/>
  <c r="G418" i="2"/>
  <c r="H418" i="2" s="1"/>
  <c r="G431" i="2"/>
  <c r="H431" i="2" s="1"/>
  <c r="G414" i="2"/>
  <c r="H414" i="2" s="1"/>
  <c r="G416" i="2"/>
  <c r="H416" i="2" s="1"/>
  <c r="G364" i="2"/>
  <c r="H364" i="2" s="1"/>
  <c r="G365" i="2"/>
  <c r="H365" i="2" s="1"/>
  <c r="G107" i="2"/>
  <c r="H107" i="2" s="1"/>
  <c r="G106" i="2"/>
  <c r="H106" i="2" s="1"/>
  <c r="F174" i="9"/>
  <c r="G174" i="9" s="1"/>
  <c r="F145" i="9"/>
  <c r="G145" i="9" s="1"/>
  <c r="F146" i="9"/>
  <c r="G146" i="9" s="1"/>
  <c r="G789" i="2"/>
  <c r="H789" i="2" s="1"/>
  <c r="F202" i="5"/>
  <c r="G202" i="5" s="1"/>
  <c r="F296" i="5"/>
  <c r="G296" i="5" s="1"/>
  <c r="F116" i="17"/>
  <c r="G116" i="17" s="1"/>
  <c r="F131" i="5"/>
  <c r="G131" i="5" s="1"/>
  <c r="F288" i="5"/>
  <c r="G288" i="5" s="1"/>
  <c r="F335" i="5"/>
  <c r="G335" i="5" s="1"/>
  <c r="F450" i="5"/>
  <c r="G450" i="5" s="1"/>
  <c r="F68" i="17"/>
  <c r="G68" i="17" s="1"/>
  <c r="F16" i="5"/>
  <c r="G16" i="5" s="1"/>
  <c r="F127" i="5"/>
  <c r="G127" i="5" s="1"/>
  <c r="F167" i="5"/>
  <c r="G167" i="5" s="1"/>
  <c r="F284" i="5"/>
  <c r="G284" i="5" s="1"/>
  <c r="F292" i="5"/>
  <c r="G292" i="5" s="1"/>
  <c r="F327" i="5"/>
  <c r="G327" i="5" s="1"/>
  <c r="F92" i="17"/>
  <c r="G92" i="17" s="1"/>
  <c r="F120" i="17"/>
  <c r="G120" i="17" s="1"/>
  <c r="F116" i="9"/>
  <c r="G116" i="9" s="1"/>
  <c r="F701" i="5"/>
  <c r="G701" i="5" s="1"/>
  <c r="F186" i="5"/>
  <c r="G186" i="5" s="1"/>
  <c r="F284" i="17"/>
  <c r="G284" i="17" s="1"/>
  <c r="G12" i="5"/>
  <c r="F163" i="5"/>
  <c r="G163" i="5" s="1"/>
  <c r="F288" i="17"/>
  <c r="G288" i="17" s="1"/>
  <c r="F24" i="5"/>
  <c r="G24" i="5" s="1"/>
  <c r="F343" i="5"/>
  <c r="G343" i="5" s="1"/>
  <c r="F505" i="5"/>
  <c r="G505" i="5" s="1"/>
  <c r="H257" i="216"/>
  <c r="H345" i="216"/>
  <c r="F206" i="5"/>
  <c r="G206" i="5" s="1"/>
  <c r="F147" i="17"/>
  <c r="G147" i="17" s="1"/>
  <c r="F59" i="9"/>
  <c r="G59" i="9" s="1"/>
  <c r="F380" i="5"/>
  <c r="G380" i="5" s="1"/>
  <c r="F12" i="17"/>
  <c r="G12" i="17" s="1"/>
  <c r="F175" i="17"/>
  <c r="G175" i="17" s="1"/>
  <c r="F76" i="9"/>
  <c r="G76" i="9" s="1"/>
  <c r="F395" i="5"/>
  <c r="G395" i="5" s="1"/>
  <c r="F239" i="5"/>
  <c r="G239" i="5" s="1"/>
  <c r="F23" i="17"/>
  <c r="G23" i="17" s="1"/>
  <c r="F76" i="5"/>
  <c r="G76" i="5" s="1"/>
  <c r="F95" i="9"/>
  <c r="G95" i="9" s="1"/>
  <c r="F90" i="5"/>
  <c r="G90" i="5" s="1"/>
  <c r="F97" i="9"/>
  <c r="G97" i="9" s="1"/>
  <c r="F94" i="5"/>
  <c r="G94" i="5" s="1"/>
  <c r="F14" i="5"/>
  <c r="G14" i="5" s="1"/>
  <c r="F18" i="5"/>
  <c r="G18" i="5" s="1"/>
  <c r="F22" i="5"/>
  <c r="G22" i="5" s="1"/>
  <c r="F26" i="5"/>
  <c r="G26" i="5" s="1"/>
  <c r="F74" i="5"/>
  <c r="G74" i="5" s="1"/>
  <c r="F88" i="5"/>
  <c r="G88" i="5" s="1"/>
  <c r="F92" i="5"/>
  <c r="G92" i="5" s="1"/>
  <c r="F96" i="5"/>
  <c r="G96" i="5" s="1"/>
  <c r="F129" i="5"/>
  <c r="G129" i="5" s="1"/>
  <c r="F133" i="5"/>
  <c r="G133" i="5" s="1"/>
  <c r="F165" i="5"/>
  <c r="G165" i="5" s="1"/>
  <c r="F169" i="5"/>
  <c r="G169" i="5" s="1"/>
  <c r="F204" i="5"/>
  <c r="G204" i="5" s="1"/>
  <c r="F208" i="5"/>
  <c r="G208" i="5" s="1"/>
  <c r="F282" i="5"/>
  <c r="G282" i="5" s="1"/>
  <c r="F286" i="5"/>
  <c r="G286" i="5" s="1"/>
  <c r="F290" i="5"/>
  <c r="G290" i="5" s="1"/>
  <c r="F294" i="5"/>
  <c r="G294" i="5" s="1"/>
  <c r="F298" i="5"/>
  <c r="G298" i="5" s="1"/>
  <c r="F331" i="5"/>
  <c r="G331" i="5" s="1"/>
  <c r="F339" i="5"/>
  <c r="G339" i="5" s="1"/>
  <c r="F376" i="5"/>
  <c r="G376" i="5" s="1"/>
  <c r="F384" i="5"/>
  <c r="G384" i="5" s="1"/>
  <c r="F399" i="5"/>
  <c r="G399" i="5" s="1"/>
  <c r="F446" i="5"/>
  <c r="G446" i="5" s="1"/>
  <c r="F477" i="5"/>
  <c r="G477" i="5" s="1"/>
  <c r="F527" i="5"/>
  <c r="G527" i="5" s="1"/>
  <c r="F571" i="5"/>
  <c r="G571" i="5" s="1"/>
  <c r="F588" i="5"/>
  <c r="G588" i="5" s="1"/>
  <c r="H329" i="216"/>
  <c r="H256" i="216"/>
  <c r="F160" i="216"/>
  <c r="G160" i="216" s="1"/>
  <c r="H160" i="216" s="1"/>
  <c r="F152" i="216"/>
  <c r="G152" i="216" s="1"/>
  <c r="H152" i="216" s="1"/>
  <c r="F144" i="216"/>
  <c r="G144" i="216" s="1"/>
  <c r="H144" i="216" s="1"/>
  <c r="F129" i="216"/>
  <c r="G129" i="216" s="1"/>
  <c r="H129" i="216" s="1"/>
  <c r="F125" i="216"/>
  <c r="G125" i="216" s="1"/>
  <c r="H125" i="216" s="1"/>
  <c r="F121" i="216"/>
  <c r="G121" i="216" s="1"/>
  <c r="H121" i="216" s="1"/>
  <c r="F117" i="216"/>
  <c r="G117" i="216" s="1"/>
  <c r="H117" i="216" s="1"/>
  <c r="F113" i="216"/>
  <c r="G113" i="216" s="1"/>
  <c r="H113" i="216" s="1"/>
  <c r="F109" i="216"/>
  <c r="G109" i="216" s="1"/>
  <c r="H109" i="216" s="1"/>
  <c r="F97" i="216"/>
  <c r="G97" i="216" s="1"/>
  <c r="H97" i="216" s="1"/>
  <c r="F89" i="216"/>
  <c r="G89" i="216" s="1"/>
  <c r="H89" i="216" s="1"/>
  <c r="H321" i="216"/>
  <c r="F156" i="216"/>
  <c r="G156" i="216" s="1"/>
  <c r="H156" i="216" s="1"/>
  <c r="F140" i="216"/>
  <c r="G140" i="216" s="1"/>
  <c r="H140" i="216" s="1"/>
  <c r="F123" i="216"/>
  <c r="G123" i="216" s="1"/>
  <c r="H123" i="216" s="1"/>
  <c r="F115" i="216"/>
  <c r="G115" i="216" s="1"/>
  <c r="H115" i="216" s="1"/>
  <c r="F85" i="216"/>
  <c r="G85" i="216" s="1"/>
  <c r="H85" i="216" s="1"/>
  <c r="F77" i="216"/>
  <c r="G77" i="216" s="1"/>
  <c r="H77" i="216" s="1"/>
  <c r="F30" i="216"/>
  <c r="G30" i="216" s="1"/>
  <c r="H30" i="216" s="1"/>
  <c r="F28" i="216"/>
  <c r="G28" i="216" s="1"/>
  <c r="H28" i="216" s="1"/>
  <c r="F22" i="216"/>
  <c r="G22" i="216" s="1"/>
  <c r="H22" i="216" s="1"/>
  <c r="F20" i="216"/>
  <c r="G20" i="216" s="1"/>
  <c r="H20" i="216" s="1"/>
  <c r="F14" i="216"/>
  <c r="G14" i="216" s="1"/>
  <c r="H14" i="216" s="1"/>
  <c r="F16" i="216"/>
  <c r="G16" i="216" s="1"/>
  <c r="H16" i="216" s="1"/>
  <c r="F26" i="216"/>
  <c r="G26" i="216" s="1"/>
  <c r="H26" i="216" s="1"/>
  <c r="F32" i="216"/>
  <c r="G32" i="216" s="1"/>
  <c r="H32" i="216" s="1"/>
  <c r="F45" i="216"/>
  <c r="G45" i="216" s="1"/>
  <c r="H45" i="216" s="1"/>
  <c r="F47" i="216"/>
  <c r="G47" i="216" s="1"/>
  <c r="H47" i="216" s="1"/>
  <c r="F49" i="216"/>
  <c r="G49" i="216" s="1"/>
  <c r="H49" i="216" s="1"/>
  <c r="F51" i="216"/>
  <c r="G51" i="216" s="1"/>
  <c r="H51" i="216" s="1"/>
  <c r="F53" i="216"/>
  <c r="G53" i="216" s="1"/>
  <c r="H53" i="216" s="1"/>
  <c r="F55" i="216"/>
  <c r="G55" i="216" s="1"/>
  <c r="H55" i="216" s="1"/>
  <c r="F57" i="216"/>
  <c r="G57" i="216" s="1"/>
  <c r="H57" i="216" s="1"/>
  <c r="F59" i="216"/>
  <c r="G59" i="216" s="1"/>
  <c r="H59" i="216" s="1"/>
  <c r="F61" i="216"/>
  <c r="G61" i="216" s="1"/>
  <c r="H61" i="216" s="1"/>
  <c r="F63" i="216"/>
  <c r="G63" i="216" s="1"/>
  <c r="H63" i="216" s="1"/>
  <c r="F65" i="216"/>
  <c r="G65" i="216" s="1"/>
  <c r="H65" i="216" s="1"/>
  <c r="F93" i="216"/>
  <c r="G93" i="216" s="1"/>
  <c r="H93" i="216" s="1"/>
  <c r="F111" i="216"/>
  <c r="G111" i="216" s="1"/>
  <c r="H111" i="216" s="1"/>
  <c r="F127" i="216"/>
  <c r="G127" i="216" s="1"/>
  <c r="H127" i="216" s="1"/>
  <c r="F173" i="216"/>
  <c r="G173" i="216" s="1"/>
  <c r="H173" i="216" s="1"/>
  <c r="F175" i="216"/>
  <c r="G175" i="216" s="1"/>
  <c r="H175" i="216" s="1"/>
  <c r="F177" i="216"/>
  <c r="G177" i="216" s="1"/>
  <c r="H177" i="216" s="1"/>
  <c r="F179" i="216"/>
  <c r="G179" i="216" s="1"/>
  <c r="H179" i="216" s="1"/>
  <c r="F181" i="216"/>
  <c r="G181" i="216" s="1"/>
  <c r="H181" i="216" s="1"/>
  <c r="F183" i="216"/>
  <c r="G183" i="216" s="1"/>
  <c r="H183" i="216" s="1"/>
  <c r="F185" i="216"/>
  <c r="G185" i="216" s="1"/>
  <c r="H185" i="216" s="1"/>
  <c r="F187" i="216"/>
  <c r="G187" i="216" s="1"/>
  <c r="H187" i="216" s="1"/>
  <c r="F189" i="216"/>
  <c r="G189" i="216" s="1"/>
  <c r="H189" i="216" s="1"/>
  <c r="F191" i="216"/>
  <c r="G191" i="216" s="1"/>
  <c r="H191" i="216" s="1"/>
  <c r="H233" i="216"/>
  <c r="F739" i="5"/>
  <c r="G739" i="5" s="1"/>
  <c r="F731" i="5"/>
  <c r="G731" i="5" s="1"/>
  <c r="F697" i="5"/>
  <c r="G697" i="5" s="1"/>
  <c r="F659" i="5"/>
  <c r="G659" i="5" s="1"/>
  <c r="F623" i="5"/>
  <c r="G623" i="5" s="1"/>
  <c r="F13" i="5"/>
  <c r="G13" i="5" s="1"/>
  <c r="F15" i="5"/>
  <c r="G15" i="5" s="1"/>
  <c r="F17" i="5"/>
  <c r="G17" i="5" s="1"/>
  <c r="F19" i="5"/>
  <c r="G19" i="5" s="1"/>
  <c r="F21" i="5"/>
  <c r="G21" i="5" s="1"/>
  <c r="F23" i="5"/>
  <c r="G23" i="5" s="1"/>
  <c r="F25" i="5"/>
  <c r="G25" i="5" s="1"/>
  <c r="F27" i="5"/>
  <c r="G27" i="5" s="1"/>
  <c r="F75" i="5"/>
  <c r="G75" i="5" s="1"/>
  <c r="F87" i="5"/>
  <c r="G87" i="5" s="1"/>
  <c r="F89" i="5"/>
  <c r="G89" i="5" s="1"/>
  <c r="F91" i="5"/>
  <c r="G91" i="5" s="1"/>
  <c r="F93" i="5"/>
  <c r="G93" i="5" s="1"/>
  <c r="F95" i="5"/>
  <c r="G95" i="5" s="1"/>
  <c r="F126" i="5"/>
  <c r="G126" i="5" s="1"/>
  <c r="F128" i="5"/>
  <c r="G128" i="5" s="1"/>
  <c r="F130" i="5"/>
  <c r="G130" i="5" s="1"/>
  <c r="F132" i="5"/>
  <c r="G132" i="5" s="1"/>
  <c r="F134" i="5"/>
  <c r="G134" i="5" s="1"/>
  <c r="F164" i="5"/>
  <c r="G164" i="5" s="1"/>
  <c r="F166" i="5"/>
  <c r="G166" i="5" s="1"/>
  <c r="F168" i="5"/>
  <c r="G168" i="5" s="1"/>
  <c r="F170" i="5"/>
  <c r="G170" i="5" s="1"/>
  <c r="F203" i="5"/>
  <c r="G203" i="5" s="1"/>
  <c r="F205" i="5"/>
  <c r="G205" i="5" s="1"/>
  <c r="F207" i="5"/>
  <c r="G207" i="5" s="1"/>
  <c r="F219" i="5"/>
  <c r="G219" i="5" s="1"/>
  <c r="F261" i="5"/>
  <c r="G261" i="5" s="1"/>
  <c r="F283" i="5"/>
  <c r="G283" i="5" s="1"/>
  <c r="F285" i="5"/>
  <c r="G285" i="5" s="1"/>
  <c r="F287" i="5"/>
  <c r="G287" i="5" s="1"/>
  <c r="F289" i="5"/>
  <c r="G289" i="5" s="1"/>
  <c r="F291" i="5"/>
  <c r="G291" i="5" s="1"/>
  <c r="F293" i="5"/>
  <c r="G293" i="5" s="1"/>
  <c r="F295" i="5"/>
  <c r="G295" i="5" s="1"/>
  <c r="F297" i="5"/>
  <c r="G297" i="5" s="1"/>
  <c r="F325" i="5"/>
  <c r="G325" i="5" s="1"/>
  <c r="F329" i="5"/>
  <c r="G329" i="5" s="1"/>
  <c r="F333" i="5"/>
  <c r="G333" i="5" s="1"/>
  <c r="F337" i="5"/>
  <c r="G337" i="5" s="1"/>
  <c r="F341" i="5"/>
  <c r="G341" i="5" s="1"/>
  <c r="F374" i="5"/>
  <c r="G374" i="5" s="1"/>
  <c r="F378" i="5"/>
  <c r="G378" i="5" s="1"/>
  <c r="F382" i="5"/>
  <c r="G382" i="5" s="1"/>
  <c r="F393" i="5"/>
  <c r="G393" i="5" s="1"/>
  <c r="F397" i="5"/>
  <c r="G397" i="5" s="1"/>
  <c r="F444" i="5"/>
  <c r="G444" i="5" s="1"/>
  <c r="F448" i="5"/>
  <c r="G448" i="5" s="1"/>
  <c r="F452" i="5"/>
  <c r="G452" i="5" s="1"/>
  <c r="F503" i="5"/>
  <c r="G503" i="5" s="1"/>
  <c r="F507" i="5"/>
  <c r="G507" i="5" s="1"/>
  <c r="F545" i="5"/>
  <c r="F569" i="5"/>
  <c r="G569" i="5" s="1"/>
  <c r="F592" i="5"/>
  <c r="G592" i="5" s="1"/>
  <c r="F663" i="5"/>
  <c r="G663" i="5" s="1"/>
  <c r="F735" i="5"/>
  <c r="G735" i="5" s="1"/>
  <c r="F18" i="216"/>
  <c r="G18" i="216" s="1"/>
  <c r="H18" i="216" s="1"/>
  <c r="F24" i="216"/>
  <c r="G24" i="216" s="1"/>
  <c r="H24" i="216" s="1"/>
  <c r="F34" i="216"/>
  <c r="G34" i="216" s="1"/>
  <c r="H34" i="216" s="1"/>
  <c r="F44" i="216"/>
  <c r="G44" i="216" s="1"/>
  <c r="H44" i="216" s="1"/>
  <c r="F46" i="216"/>
  <c r="G46" i="216" s="1"/>
  <c r="H46" i="216" s="1"/>
  <c r="F81" i="216"/>
  <c r="G81" i="216" s="1"/>
  <c r="H81" i="216" s="1"/>
  <c r="F119" i="216"/>
  <c r="G119" i="216" s="1"/>
  <c r="H119" i="216" s="1"/>
  <c r="F148" i="216"/>
  <c r="G148" i="216" s="1"/>
  <c r="H148" i="216" s="1"/>
  <c r="F48" i="216"/>
  <c r="G48" i="216" s="1"/>
  <c r="H48" i="216" s="1"/>
  <c r="F50" i="216"/>
  <c r="G50" i="216" s="1"/>
  <c r="H50" i="216" s="1"/>
  <c r="F52" i="216"/>
  <c r="G52" i="216" s="1"/>
  <c r="H52" i="216" s="1"/>
  <c r="F54" i="216"/>
  <c r="G54" i="216" s="1"/>
  <c r="H54" i="216" s="1"/>
  <c r="F56" i="216"/>
  <c r="G56" i="216" s="1"/>
  <c r="H56" i="216" s="1"/>
  <c r="F58" i="216"/>
  <c r="G58" i="216" s="1"/>
  <c r="H58" i="216" s="1"/>
  <c r="F60" i="216"/>
  <c r="G60" i="216" s="1"/>
  <c r="H60" i="216" s="1"/>
  <c r="F62" i="216"/>
  <c r="G62" i="216" s="1"/>
  <c r="H62" i="216" s="1"/>
  <c r="F64" i="216"/>
  <c r="G64" i="216" s="1"/>
  <c r="H64" i="216" s="1"/>
  <c r="F66" i="216"/>
  <c r="G66" i="216" s="1"/>
  <c r="H66" i="216" s="1"/>
  <c r="G117" i="2"/>
  <c r="H117" i="2" s="1"/>
  <c r="G119" i="2"/>
  <c r="H119" i="2" s="1"/>
  <c r="G153" i="2"/>
  <c r="H153" i="2" s="1"/>
  <c r="G155" i="2"/>
  <c r="H155" i="2" s="1"/>
  <c r="G316" i="2"/>
  <c r="H316" i="2" s="1"/>
  <c r="G318" i="2"/>
  <c r="H318" i="2" s="1"/>
  <c r="G320" i="2"/>
  <c r="H320" i="2" s="1"/>
  <c r="G322" i="2"/>
  <c r="H322" i="2" s="1"/>
  <c r="G324" i="2"/>
  <c r="H324" i="2" s="1"/>
  <c r="G326" i="2"/>
  <c r="H326" i="2" s="1"/>
  <c r="G328" i="2"/>
  <c r="H328" i="2" s="1"/>
  <c r="G330" i="2"/>
  <c r="H330" i="2" s="1"/>
  <c r="G332" i="2"/>
  <c r="H332" i="2" s="1"/>
  <c r="G334" i="2"/>
  <c r="H334" i="2" s="1"/>
  <c r="G336" i="2"/>
  <c r="H336" i="2" s="1"/>
  <c r="G337" i="2"/>
  <c r="H337" i="2" s="1"/>
  <c r="G345" i="2"/>
  <c r="H345" i="2" s="1"/>
  <c r="G346" i="2"/>
  <c r="H346" i="2" s="1"/>
  <c r="G388" i="2"/>
  <c r="H388" i="2" s="1"/>
  <c r="G390" i="2"/>
  <c r="H390" i="2" s="1"/>
  <c r="G392" i="2"/>
  <c r="H392" i="2" s="1"/>
  <c r="G394" i="2"/>
  <c r="H394" i="2" s="1"/>
  <c r="F47" i="17"/>
  <c r="G47" i="17" s="1"/>
  <c r="F70" i="17"/>
  <c r="G70" i="17" s="1"/>
  <c r="F94" i="17"/>
  <c r="G94" i="17" s="1"/>
  <c r="F118" i="17"/>
  <c r="G118" i="17" s="1"/>
  <c r="F145" i="17"/>
  <c r="G145" i="17" s="1"/>
  <c r="F173" i="17"/>
  <c r="G173" i="17" s="1"/>
  <c r="F201" i="17"/>
  <c r="G201" i="17" s="1"/>
  <c r="F43" i="9"/>
  <c r="G43" i="9" s="1"/>
  <c r="F75" i="9"/>
  <c r="G75" i="9" s="1"/>
  <c r="F94" i="9"/>
  <c r="G94" i="9" s="1"/>
  <c r="F96" i="9"/>
  <c r="G96" i="9" s="1"/>
  <c r="F98" i="9"/>
  <c r="G98" i="9" s="1"/>
  <c r="G118" i="2"/>
  <c r="H118" i="2" s="1"/>
  <c r="G120" i="2"/>
  <c r="H120" i="2" s="1"/>
  <c r="G122" i="2"/>
  <c r="H122" i="2" s="1"/>
  <c r="G154" i="2"/>
  <c r="H154" i="2" s="1"/>
  <c r="G156" i="2"/>
  <c r="H156" i="2" s="1"/>
  <c r="G315" i="2"/>
  <c r="H315" i="2" s="1"/>
  <c r="G317" i="2"/>
  <c r="H317" i="2" s="1"/>
  <c r="G319" i="2"/>
  <c r="H319" i="2" s="1"/>
  <c r="G321" i="2"/>
  <c r="H321" i="2" s="1"/>
  <c r="G323" i="2"/>
  <c r="H323" i="2" s="1"/>
  <c r="G325" i="2"/>
  <c r="H325" i="2" s="1"/>
  <c r="G327" i="2"/>
  <c r="H327" i="2" s="1"/>
  <c r="G329" i="2"/>
  <c r="H329" i="2" s="1"/>
  <c r="G331" i="2"/>
  <c r="H331" i="2" s="1"/>
  <c r="G335" i="2"/>
  <c r="H335" i="2" s="1"/>
  <c r="G338" i="2"/>
  <c r="H338" i="2" s="1"/>
  <c r="G339" i="2"/>
  <c r="H339" i="2" s="1"/>
  <c r="G340" i="2"/>
  <c r="H340" i="2" s="1"/>
  <c r="G341" i="2"/>
  <c r="H341" i="2" s="1"/>
  <c r="G342" i="2"/>
  <c r="H342" i="2" s="1"/>
  <c r="G343" i="2"/>
  <c r="H343" i="2" s="1"/>
  <c r="G344" i="2"/>
  <c r="H344" i="2" s="1"/>
  <c r="G347" i="2"/>
  <c r="H347" i="2" s="1"/>
  <c r="G389" i="2"/>
  <c r="H389" i="2" s="1"/>
  <c r="G391" i="2"/>
  <c r="H391" i="2" s="1"/>
  <c r="G393" i="2"/>
  <c r="H393" i="2" s="1"/>
  <c r="G997" i="2"/>
  <c r="H997" i="2" s="1"/>
  <c r="G996" i="2"/>
  <c r="H996" i="2" s="1"/>
  <c r="G983" i="2"/>
  <c r="H983" i="2" s="1"/>
  <c r="G978" i="2"/>
  <c r="H978" i="2" s="1"/>
  <c r="G931" i="2"/>
  <c r="H931" i="2" s="1"/>
  <c r="G930" i="2"/>
  <c r="H930" i="2" s="1"/>
  <c r="G928" i="2"/>
  <c r="H928" i="2" s="1"/>
  <c r="G862" i="2"/>
  <c r="H862" i="2" s="1"/>
  <c r="G861" i="2"/>
  <c r="H861" i="2" s="1"/>
  <c r="G860" i="2"/>
  <c r="H860" i="2" s="1"/>
  <c r="G859" i="2"/>
  <c r="H859" i="2" s="1"/>
  <c r="G858" i="2"/>
  <c r="H858" i="2" s="1"/>
  <c r="G857" i="2"/>
  <c r="H857" i="2" s="1"/>
  <c r="G856" i="2"/>
  <c r="H856" i="2" s="1"/>
  <c r="G994" i="2"/>
  <c r="H994" i="2" s="1"/>
  <c r="G993" i="2"/>
  <c r="H993" i="2" s="1"/>
  <c r="G982" i="2"/>
  <c r="H982" i="2" s="1"/>
  <c r="G981" i="2"/>
  <c r="H981" i="2" s="1"/>
  <c r="G929" i="2"/>
  <c r="H929" i="2" s="1"/>
  <c r="G919" i="2"/>
  <c r="H919" i="2" s="1"/>
  <c r="G918" i="2"/>
  <c r="H918" i="2" s="1"/>
  <c r="G917" i="2"/>
  <c r="H917" i="2" s="1"/>
  <c r="G897" i="2"/>
  <c r="H897" i="2" s="1"/>
  <c r="G896" i="2"/>
  <c r="H896" i="2" s="1"/>
  <c r="G895" i="2"/>
  <c r="H895" i="2" s="1"/>
  <c r="G894" i="2"/>
  <c r="H894" i="2" s="1"/>
  <c r="G893" i="2"/>
  <c r="H893" i="2" s="1"/>
  <c r="G892" i="2"/>
  <c r="H892" i="2" s="1"/>
  <c r="G825" i="2"/>
  <c r="H825" i="2" s="1"/>
  <c r="G824" i="2"/>
  <c r="H824" i="2" s="1"/>
  <c r="G823" i="2"/>
  <c r="H823" i="2" s="1"/>
  <c r="G738" i="2"/>
  <c r="H738" i="2" s="1"/>
  <c r="G737" i="2"/>
  <c r="H737" i="2" s="1"/>
  <c r="G736" i="2"/>
  <c r="H736" i="2" s="1"/>
  <c r="G735" i="2"/>
  <c r="H735" i="2" s="1"/>
  <c r="G734" i="2"/>
  <c r="H734" i="2" s="1"/>
  <c r="G733" i="2"/>
  <c r="H733" i="2" s="1"/>
  <c r="G845" i="2"/>
  <c r="H845" i="2" s="1"/>
  <c r="G844" i="2"/>
  <c r="H844" i="2" s="1"/>
  <c r="G843" i="2"/>
  <c r="H843" i="2" s="1"/>
  <c r="G842" i="2"/>
  <c r="H842" i="2" s="1"/>
  <c r="G841" i="2"/>
  <c r="H841" i="2" s="1"/>
  <c r="G840" i="2"/>
  <c r="H840" i="2" s="1"/>
  <c r="G839" i="2"/>
  <c r="H839" i="2" s="1"/>
  <c r="G838" i="2"/>
  <c r="H838" i="2" s="1"/>
  <c r="G837" i="2"/>
  <c r="H837" i="2" s="1"/>
  <c r="G836" i="2"/>
  <c r="H836" i="2" s="1"/>
  <c r="G835" i="2"/>
  <c r="H835" i="2" s="1"/>
  <c r="G805" i="2"/>
  <c r="H805" i="2" s="1"/>
  <c r="G804" i="2"/>
  <c r="H804" i="2" s="1"/>
  <c r="G803" i="2"/>
  <c r="H803" i="2" s="1"/>
  <c r="G802" i="2"/>
  <c r="H802" i="2" s="1"/>
  <c r="G801" i="2"/>
  <c r="H801" i="2" s="1"/>
  <c r="G778" i="2"/>
  <c r="H778" i="2" s="1"/>
  <c r="G777" i="2"/>
  <c r="H777" i="2" s="1"/>
  <c r="G776" i="2"/>
  <c r="H776" i="2" s="1"/>
  <c r="G775" i="2"/>
  <c r="H775" i="2" s="1"/>
  <c r="G774" i="2"/>
  <c r="H774" i="2" s="1"/>
  <c r="G773" i="2"/>
  <c r="H773" i="2" s="1"/>
  <c r="G772" i="2"/>
  <c r="H772" i="2" s="1"/>
  <c r="G771" i="2"/>
  <c r="H771" i="2" s="1"/>
  <c r="G770" i="2"/>
  <c r="H770" i="2" s="1"/>
  <c r="G769" i="2"/>
  <c r="H769" i="2" s="1"/>
  <c r="G768" i="2"/>
  <c r="H768" i="2" s="1"/>
  <c r="G767" i="2"/>
  <c r="H767" i="2" s="1"/>
  <c r="G766" i="2"/>
  <c r="H766" i="2" s="1"/>
  <c r="G765" i="2"/>
  <c r="H765" i="2" s="1"/>
  <c r="G764" i="2"/>
  <c r="H764" i="2" s="1"/>
  <c r="G763" i="2"/>
  <c r="H763" i="2" s="1"/>
  <c r="G762" i="2"/>
  <c r="H762" i="2" s="1"/>
  <c r="G751" i="2"/>
  <c r="H751" i="2" s="1"/>
  <c r="G622" i="2"/>
  <c r="H622" i="2" s="1"/>
  <c r="G621" i="2"/>
  <c r="H621" i="2" s="1"/>
  <c r="G620" i="2"/>
  <c r="H620" i="2" s="1"/>
  <c r="G619" i="2"/>
  <c r="H619" i="2" s="1"/>
  <c r="G617" i="2"/>
  <c r="H617" i="2" s="1"/>
  <c r="G614" i="2"/>
  <c r="H614" i="2" s="1"/>
  <c r="G613" i="2"/>
  <c r="H613" i="2" s="1"/>
  <c r="G612" i="2"/>
  <c r="H612" i="2" s="1"/>
  <c r="G611" i="2"/>
  <c r="H611" i="2" s="1"/>
  <c r="G610" i="2"/>
  <c r="H610" i="2" s="1"/>
  <c r="G609" i="2"/>
  <c r="H609" i="2" s="1"/>
  <c r="G608" i="2"/>
  <c r="H608" i="2" s="1"/>
  <c r="G607" i="2"/>
  <c r="H607" i="2" s="1"/>
  <c r="G606" i="2"/>
  <c r="H606" i="2" s="1"/>
  <c r="G605" i="2"/>
  <c r="H605" i="2" s="1"/>
  <c r="G604" i="2"/>
  <c r="H604" i="2" s="1"/>
  <c r="G603" i="2"/>
  <c r="H603" i="2" s="1"/>
  <c r="G602" i="2"/>
  <c r="H602" i="2" s="1"/>
  <c r="G601" i="2"/>
  <c r="H601" i="2" s="1"/>
  <c r="G600" i="2"/>
  <c r="H600" i="2" s="1"/>
  <c r="G599" i="2"/>
  <c r="H599" i="2" s="1"/>
  <c r="G598" i="2"/>
  <c r="H598" i="2" s="1"/>
  <c r="G597" i="2"/>
  <c r="H597" i="2" s="1"/>
  <c r="G596" i="2"/>
  <c r="H596" i="2" s="1"/>
  <c r="G595" i="2"/>
  <c r="H595" i="2" s="1"/>
  <c r="G594" i="2"/>
  <c r="H594" i="2" s="1"/>
  <c r="G593" i="2"/>
  <c r="H593" i="2" s="1"/>
  <c r="G592" i="2"/>
  <c r="H592" i="2" s="1"/>
  <c r="G591" i="2"/>
  <c r="H591" i="2" s="1"/>
  <c r="G590" i="2"/>
  <c r="H590" i="2" s="1"/>
  <c r="G589" i="2"/>
  <c r="H589" i="2" s="1"/>
  <c r="G588" i="2"/>
  <c r="H588" i="2" s="1"/>
  <c r="G587" i="2"/>
  <c r="H587" i="2" s="1"/>
  <c r="G586" i="2"/>
  <c r="H586" i="2" s="1"/>
  <c r="G585" i="2"/>
  <c r="H585" i="2" s="1"/>
  <c r="G584" i="2"/>
  <c r="H584" i="2" s="1"/>
  <c r="G583" i="2"/>
  <c r="H583" i="2" s="1"/>
  <c r="G582" i="2"/>
  <c r="H582" i="2" s="1"/>
  <c r="G581" i="2"/>
  <c r="H581" i="2" s="1"/>
  <c r="G580" i="2"/>
  <c r="H580" i="2" s="1"/>
  <c r="G579" i="2"/>
  <c r="H579" i="2" s="1"/>
  <c r="G578" i="2"/>
  <c r="H578" i="2" s="1"/>
  <c r="G577" i="2"/>
  <c r="H577" i="2" s="1"/>
  <c r="G576" i="2"/>
  <c r="H576" i="2" s="1"/>
  <c r="G575" i="2"/>
  <c r="H575" i="2" s="1"/>
  <c r="G573" i="2"/>
  <c r="H573" i="2" s="1"/>
  <c r="G665" i="2"/>
  <c r="H665" i="2" s="1"/>
  <c r="G663" i="2"/>
  <c r="H663" i="2" s="1"/>
  <c r="G661" i="2"/>
  <c r="H661" i="2" s="1"/>
  <c r="G659" i="2"/>
  <c r="H659" i="2" s="1"/>
  <c r="G649" i="2"/>
  <c r="H649" i="2" s="1"/>
  <c r="G647" i="2"/>
  <c r="H647" i="2" s="1"/>
  <c r="G645" i="2"/>
  <c r="H645" i="2" s="1"/>
  <c r="G572" i="2"/>
  <c r="H572" i="2" s="1"/>
  <c r="G570" i="2"/>
  <c r="H570" i="2" s="1"/>
  <c r="G569" i="2"/>
  <c r="H569" i="2" s="1"/>
  <c r="G568" i="2"/>
  <c r="H568" i="2" s="1"/>
  <c r="G567" i="2"/>
  <c r="H567" i="2" s="1"/>
  <c r="G566" i="2"/>
  <c r="H566" i="2" s="1"/>
  <c r="G564" i="2"/>
  <c r="H564" i="2" s="1"/>
  <c r="G563" i="2"/>
  <c r="H563" i="2" s="1"/>
  <c r="G562" i="2"/>
  <c r="H562" i="2" s="1"/>
  <c r="G561" i="2"/>
  <c r="H561" i="2" s="1"/>
  <c r="G560" i="2"/>
  <c r="H560" i="2" s="1"/>
  <c r="G559" i="2"/>
  <c r="H559" i="2" s="1"/>
  <c r="G558" i="2"/>
  <c r="H558" i="2" s="1"/>
  <c r="G557" i="2"/>
  <c r="H557" i="2" s="1"/>
  <c r="G556" i="2"/>
  <c r="H556" i="2" s="1"/>
  <c r="G555" i="2"/>
  <c r="H555" i="2" s="1"/>
  <c r="G554" i="2"/>
  <c r="H554" i="2" s="1"/>
  <c r="G553" i="2"/>
  <c r="H553" i="2" s="1"/>
  <c r="G552" i="2"/>
  <c r="H552" i="2" s="1"/>
  <c r="G551" i="2"/>
  <c r="H551" i="2" s="1"/>
  <c r="G550" i="2"/>
  <c r="H550" i="2" s="1"/>
  <c r="G549" i="2"/>
  <c r="H549" i="2" s="1"/>
  <c r="G548" i="2"/>
  <c r="H548" i="2" s="1"/>
  <c r="G547" i="2"/>
  <c r="H547" i="2" s="1"/>
  <c r="G546" i="2"/>
  <c r="H546" i="2" s="1"/>
  <c r="G545" i="2"/>
  <c r="H545" i="2" s="1"/>
  <c r="G544" i="2"/>
  <c r="H544" i="2" s="1"/>
  <c r="G543" i="2"/>
  <c r="H543" i="2" s="1"/>
  <c r="G542" i="2"/>
  <c r="H542" i="2" s="1"/>
  <c r="G541" i="2"/>
  <c r="H541" i="2" s="1"/>
  <c r="G540" i="2"/>
  <c r="H540" i="2" s="1"/>
  <c r="G539" i="2"/>
  <c r="H539" i="2" s="1"/>
  <c r="G538" i="2"/>
  <c r="H538" i="2" s="1"/>
  <c r="G537" i="2"/>
  <c r="H537" i="2" s="1"/>
  <c r="G536" i="2"/>
  <c r="H536" i="2" s="1"/>
  <c r="G535" i="2"/>
  <c r="H535" i="2" s="1"/>
  <c r="G533" i="2"/>
  <c r="H533" i="2" s="1"/>
  <c r="G532" i="2"/>
  <c r="H532" i="2" s="1"/>
  <c r="G531" i="2"/>
  <c r="H531" i="2" s="1"/>
  <c r="G530" i="2"/>
  <c r="H530" i="2" s="1"/>
  <c r="G529" i="2"/>
  <c r="H529" i="2" s="1"/>
  <c r="G528" i="2"/>
  <c r="H528" i="2" s="1"/>
  <c r="G527" i="2"/>
  <c r="H527" i="2" s="1"/>
  <c r="G526" i="2"/>
  <c r="H526" i="2" s="1"/>
  <c r="G525" i="2"/>
  <c r="H525" i="2" s="1"/>
  <c r="G524" i="2"/>
  <c r="H524" i="2" s="1"/>
  <c r="G523" i="2"/>
  <c r="H523" i="2" s="1"/>
  <c r="G522" i="2"/>
  <c r="H522" i="2" s="1"/>
  <c r="G521" i="2"/>
  <c r="H521" i="2" s="1"/>
  <c r="G519" i="2"/>
  <c r="H519" i="2" s="1"/>
  <c r="G518" i="2"/>
  <c r="H518" i="2" s="1"/>
  <c r="G517" i="2"/>
  <c r="H517" i="2" s="1"/>
  <c r="G516" i="2"/>
  <c r="H516" i="2" s="1"/>
  <c r="G515" i="2"/>
  <c r="H515" i="2" s="1"/>
  <c r="G514" i="2"/>
  <c r="H514" i="2" s="1"/>
  <c r="G513" i="2"/>
  <c r="H513" i="2" s="1"/>
  <c r="G512" i="2"/>
  <c r="H512" i="2" s="1"/>
  <c r="G511" i="2"/>
  <c r="H511" i="2" s="1"/>
  <c r="G510" i="2"/>
  <c r="H510" i="2" s="1"/>
  <c r="G509" i="2"/>
  <c r="H509" i="2" s="1"/>
  <c r="G508" i="2"/>
  <c r="H508" i="2" s="1"/>
  <c r="G507" i="2"/>
  <c r="H507" i="2" s="1"/>
  <c r="G506" i="2"/>
  <c r="H506" i="2" s="1"/>
  <c r="G505" i="2"/>
  <c r="H505" i="2" s="1"/>
  <c r="G504" i="2"/>
  <c r="H504" i="2" s="1"/>
  <c r="G503" i="2"/>
  <c r="H503" i="2" s="1"/>
  <c r="G502" i="2"/>
  <c r="H502" i="2" s="1"/>
  <c r="G489" i="2"/>
  <c r="H489" i="2" s="1"/>
  <c r="G464" i="2"/>
  <c r="H464" i="2" s="1"/>
  <c r="G463" i="2"/>
  <c r="H463" i="2" s="1"/>
  <c r="G460" i="2"/>
  <c r="H460" i="2" s="1"/>
  <c r="G450" i="2"/>
  <c r="H450" i="2" s="1"/>
  <c r="G449" i="2"/>
  <c r="H449" i="2" s="1"/>
  <c r="G448" i="2"/>
  <c r="H448" i="2" s="1"/>
  <c r="G446" i="2"/>
  <c r="H446" i="2" s="1"/>
  <c r="G445" i="2"/>
  <c r="H445" i="2" s="1"/>
  <c r="G430" i="2"/>
  <c r="H430" i="2" s="1"/>
  <c r="G419" i="2"/>
  <c r="H419" i="2" s="1"/>
  <c r="G417" i="2"/>
  <c r="H417" i="2" s="1"/>
  <c r="G415" i="2"/>
  <c r="H415" i="2" s="1"/>
  <c r="G403" i="2"/>
  <c r="H403" i="2" s="1"/>
  <c r="G401" i="2"/>
  <c r="H401" i="2" s="1"/>
  <c r="G571" i="2"/>
  <c r="H571" i="2" s="1"/>
  <c r="G478" i="2"/>
  <c r="H478" i="2" s="1"/>
  <c r="G477" i="2"/>
  <c r="H477" i="2" s="1"/>
  <c r="G476" i="2"/>
  <c r="H476" i="2" s="1"/>
  <c r="G396" i="2"/>
  <c r="H396" i="2" s="1"/>
  <c r="G30" i="2"/>
  <c r="H30" i="2" s="1"/>
  <c r="G31" i="2"/>
  <c r="H31" i="2" s="1"/>
  <c r="G32" i="2"/>
  <c r="H32" i="2" s="1"/>
  <c r="G33" i="2"/>
  <c r="H33" i="2" s="1"/>
  <c r="G55" i="2"/>
  <c r="H55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87" i="2"/>
  <c r="H87" i="2" s="1"/>
  <c r="G167" i="2"/>
  <c r="H167" i="2" s="1"/>
  <c r="G168" i="2"/>
  <c r="H168" i="2" s="1"/>
  <c r="G169" i="2"/>
  <c r="H169" i="2" s="1"/>
  <c r="G170" i="2"/>
  <c r="H170" i="2" s="1"/>
  <c r="G171" i="2"/>
  <c r="H171" i="2" s="1"/>
  <c r="G172" i="2"/>
  <c r="H172" i="2" s="1"/>
  <c r="G173" i="2"/>
  <c r="H173" i="2" s="1"/>
  <c r="G174" i="2"/>
  <c r="H174" i="2" s="1"/>
  <c r="G269" i="2"/>
  <c r="H269" i="2" s="1"/>
  <c r="G270" i="2"/>
  <c r="H270" i="2" s="1"/>
  <c r="G271" i="2"/>
  <c r="H271" i="2" s="1"/>
  <c r="G272" i="2"/>
  <c r="H272" i="2" s="1"/>
  <c r="G273" i="2"/>
  <c r="H273" i="2" s="1"/>
  <c r="G274" i="2"/>
  <c r="H274" i="2" s="1"/>
  <c r="G275" i="2"/>
  <c r="H275" i="2" s="1"/>
  <c r="G276" i="2"/>
  <c r="H276" i="2" s="1"/>
  <c r="G277" i="2"/>
  <c r="H277" i="2" s="1"/>
  <c r="G278" i="2"/>
  <c r="H278" i="2" s="1"/>
  <c r="G279" i="2"/>
  <c r="H279" i="2" s="1"/>
  <c r="G280" i="2"/>
  <c r="H280" i="2" s="1"/>
  <c r="G281" i="2"/>
  <c r="H281" i="2" s="1"/>
  <c r="G282" i="2"/>
  <c r="H282" i="2" s="1"/>
  <c r="G283" i="2"/>
  <c r="H283" i="2" s="1"/>
  <c r="G284" i="2"/>
  <c r="H284" i="2" s="1"/>
  <c r="G285" i="2"/>
  <c r="H285" i="2" s="1"/>
  <c r="G286" i="2"/>
  <c r="H286" i="2" s="1"/>
  <c r="G287" i="2"/>
  <c r="H287" i="2" s="1"/>
  <c r="G288" i="2"/>
  <c r="H288" i="2" s="1"/>
  <c r="G289" i="2"/>
  <c r="H289" i="2" s="1"/>
  <c r="G290" i="2"/>
  <c r="H290" i="2" s="1"/>
  <c r="G291" i="2"/>
  <c r="H291" i="2" s="1"/>
  <c r="G292" i="2"/>
  <c r="H292" i="2" s="1"/>
  <c r="G293" i="2"/>
  <c r="H293" i="2" s="1"/>
  <c r="G294" i="2"/>
  <c r="H294" i="2" s="1"/>
  <c r="G295" i="2"/>
  <c r="H295" i="2" s="1"/>
  <c r="G296" i="2"/>
  <c r="H296" i="2" s="1"/>
  <c r="G297" i="2"/>
  <c r="H297" i="2" s="1"/>
  <c r="G298" i="2"/>
  <c r="H298" i="2" s="1"/>
  <c r="G299" i="2"/>
  <c r="H299" i="2" s="1"/>
  <c r="G300" i="2"/>
  <c r="H300" i="2" s="1"/>
  <c r="G301" i="2"/>
  <c r="H301" i="2" s="1"/>
  <c r="G333" i="2"/>
  <c r="H333" i="2" s="1"/>
  <c r="G398" i="2"/>
  <c r="H398" i="2" s="1"/>
  <c r="G400" i="2"/>
  <c r="H400" i="2" s="1"/>
  <c r="G402" i="2"/>
  <c r="H402" i="2" s="1"/>
  <c r="G404" i="2"/>
  <c r="H404" i="2" s="1"/>
  <c r="G429" i="2"/>
  <c r="H429" i="2" s="1"/>
  <c r="G432" i="2"/>
  <c r="H432" i="2" s="1"/>
  <c r="G461" i="2"/>
  <c r="H461" i="2" s="1"/>
  <c r="G488" i="2"/>
  <c r="H488" i="2" s="1"/>
  <c r="G490" i="2"/>
  <c r="H490" i="2" s="1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9" i="2"/>
  <c r="H19" i="2" s="1"/>
  <c r="G20" i="2"/>
  <c r="H20" i="2" s="1"/>
  <c r="G44" i="2"/>
  <c r="H44" i="2" s="1"/>
  <c r="G45" i="2"/>
  <c r="H45" i="2" s="1"/>
  <c r="G76" i="2"/>
  <c r="H76" i="2" s="1"/>
  <c r="G99" i="2"/>
  <c r="H99" i="2" s="1"/>
  <c r="G100" i="2"/>
  <c r="H100" i="2" s="1"/>
  <c r="G103" i="2"/>
  <c r="H103" i="2" s="1"/>
  <c r="G104" i="2"/>
  <c r="H104" i="2" s="1"/>
  <c r="G121" i="2"/>
  <c r="H121" i="2" s="1"/>
  <c r="G132" i="2"/>
  <c r="H132" i="2" s="1"/>
  <c r="G133" i="2"/>
  <c r="H13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85" i="2"/>
  <c r="H185" i="2" s="1"/>
  <c r="G186" i="2"/>
  <c r="H186" i="2" s="1"/>
  <c r="G187" i="2"/>
  <c r="H187" i="2" s="1"/>
  <c r="G188" i="2"/>
  <c r="H188" i="2" s="1"/>
  <c r="G189" i="2"/>
  <c r="H189" i="2" s="1"/>
  <c r="G190" i="2"/>
  <c r="H190" i="2" s="1"/>
  <c r="G191" i="2"/>
  <c r="H191" i="2" s="1"/>
  <c r="G192" i="2"/>
  <c r="H192" i="2" s="1"/>
  <c r="G193" i="2"/>
  <c r="H193" i="2" s="1"/>
  <c r="G194" i="2"/>
  <c r="H194" i="2" s="1"/>
  <c r="G195" i="2"/>
  <c r="H195" i="2" s="1"/>
  <c r="G196" i="2"/>
  <c r="H196" i="2" s="1"/>
  <c r="G197" i="2"/>
  <c r="H197" i="2" s="1"/>
  <c r="G198" i="2"/>
  <c r="H198" i="2" s="1"/>
  <c r="G199" i="2"/>
  <c r="H199" i="2" s="1"/>
  <c r="G200" i="2"/>
  <c r="H200" i="2" s="1"/>
  <c r="G201" i="2"/>
  <c r="H201" i="2" s="1"/>
  <c r="G202" i="2"/>
  <c r="H202" i="2" s="1"/>
  <c r="G203" i="2"/>
  <c r="H203" i="2" s="1"/>
  <c r="G204" i="2"/>
  <c r="H204" i="2" s="1"/>
  <c r="G205" i="2"/>
  <c r="H205" i="2" s="1"/>
  <c r="G206" i="2"/>
  <c r="H206" i="2" s="1"/>
  <c r="G207" i="2"/>
  <c r="H207" i="2" s="1"/>
  <c r="G208" i="2"/>
  <c r="H208" i="2" s="1"/>
  <c r="G209" i="2"/>
  <c r="H209" i="2" s="1"/>
  <c r="G210" i="2"/>
  <c r="H210" i="2" s="1"/>
  <c r="G211" i="2"/>
  <c r="H211" i="2" s="1"/>
  <c r="G212" i="2"/>
  <c r="H212" i="2" s="1"/>
  <c r="G213" i="2"/>
  <c r="H213" i="2" s="1"/>
  <c r="G214" i="2"/>
  <c r="H214" i="2" s="1"/>
  <c r="G215" i="2"/>
  <c r="H215" i="2" s="1"/>
  <c r="G216" i="2"/>
  <c r="H216" i="2" s="1"/>
  <c r="G217" i="2"/>
  <c r="H217" i="2" s="1"/>
  <c r="G218" i="2"/>
  <c r="H218" i="2" s="1"/>
  <c r="G219" i="2"/>
  <c r="H219" i="2" s="1"/>
  <c r="G220" i="2"/>
  <c r="H220" i="2" s="1"/>
  <c r="G221" i="2"/>
  <c r="H221" i="2" s="1"/>
  <c r="G222" i="2"/>
  <c r="H222" i="2" s="1"/>
  <c r="G223" i="2"/>
  <c r="H223" i="2" s="1"/>
  <c r="G224" i="2"/>
  <c r="H224" i="2" s="1"/>
  <c r="G225" i="2"/>
  <c r="H225" i="2" s="1"/>
  <c r="G226" i="2"/>
  <c r="H226" i="2" s="1"/>
  <c r="G227" i="2"/>
  <c r="H227" i="2" s="1"/>
  <c r="G228" i="2"/>
  <c r="H228" i="2" s="1"/>
  <c r="G229" i="2"/>
  <c r="H229" i="2" s="1"/>
  <c r="G230" i="2"/>
  <c r="H230" i="2" s="1"/>
  <c r="G231" i="2"/>
  <c r="H231" i="2" s="1"/>
  <c r="G232" i="2"/>
  <c r="H232" i="2" s="1"/>
  <c r="G233" i="2"/>
  <c r="H233" i="2" s="1"/>
  <c r="G234" i="2"/>
  <c r="H234" i="2" s="1"/>
  <c r="G235" i="2"/>
  <c r="H235" i="2" s="1"/>
  <c r="G236" i="2"/>
  <c r="H236" i="2" s="1"/>
  <c r="G237" i="2"/>
  <c r="H237" i="2" s="1"/>
  <c r="G238" i="2"/>
  <c r="H238" i="2" s="1"/>
  <c r="G239" i="2"/>
  <c r="H239" i="2" s="1"/>
  <c r="G240" i="2"/>
  <c r="H240" i="2" s="1"/>
  <c r="G241" i="2"/>
  <c r="H241" i="2" s="1"/>
  <c r="G242" i="2"/>
  <c r="H242" i="2" s="1"/>
  <c r="G243" i="2"/>
  <c r="H243" i="2" s="1"/>
  <c r="G244" i="2"/>
  <c r="H244" i="2" s="1"/>
  <c r="G245" i="2"/>
  <c r="H245" i="2" s="1"/>
  <c r="G246" i="2"/>
  <c r="H246" i="2" s="1"/>
  <c r="G247" i="2"/>
  <c r="H247" i="2" s="1"/>
  <c r="G248" i="2"/>
  <c r="H248" i="2" s="1"/>
  <c r="G249" i="2"/>
  <c r="H249" i="2" s="1"/>
  <c r="G250" i="2"/>
  <c r="H250" i="2" s="1"/>
  <c r="G251" i="2"/>
  <c r="H251" i="2" s="1"/>
  <c r="G252" i="2"/>
  <c r="H252" i="2" s="1"/>
  <c r="G253" i="2"/>
  <c r="H253" i="2" s="1"/>
  <c r="G254" i="2"/>
  <c r="H254" i="2" s="1"/>
  <c r="G255" i="2"/>
  <c r="H255" i="2" s="1"/>
  <c r="G256" i="2"/>
  <c r="H256" i="2" s="1"/>
  <c r="G257" i="2"/>
  <c r="H257" i="2" s="1"/>
  <c r="G258" i="2"/>
  <c r="H258" i="2" s="1"/>
  <c r="G259" i="2"/>
  <c r="H259" i="2" s="1"/>
  <c r="G260" i="2"/>
  <c r="H260" i="2" s="1"/>
  <c r="G261" i="2"/>
  <c r="H261" i="2" s="1"/>
  <c r="G262" i="2"/>
  <c r="H262" i="2" s="1"/>
  <c r="G263" i="2"/>
  <c r="H263" i="2" s="1"/>
  <c r="G264" i="2"/>
  <c r="H264" i="2" s="1"/>
  <c r="G265" i="2"/>
  <c r="H265" i="2" s="1"/>
  <c r="G266" i="2"/>
  <c r="H266" i="2" s="1"/>
  <c r="G267" i="2"/>
  <c r="H267" i="2" s="1"/>
  <c r="G348" i="2"/>
  <c r="H348" i="2" s="1"/>
  <c r="G358" i="2"/>
  <c r="H358" i="2" s="1"/>
  <c r="G359" i="2"/>
  <c r="H359" i="2" s="1"/>
  <c r="G360" i="2"/>
  <c r="H360" i="2" s="1"/>
  <c r="G361" i="2"/>
  <c r="H361" i="2" s="1"/>
  <c r="G362" i="2"/>
  <c r="H362" i="2" s="1"/>
  <c r="G363" i="2"/>
  <c r="H363" i="2" s="1"/>
  <c r="G366" i="2"/>
  <c r="H366" i="2" s="1"/>
  <c r="G367" i="2"/>
  <c r="H367" i="2" s="1"/>
  <c r="G368" i="2"/>
  <c r="H368" i="2" s="1"/>
  <c r="G369" i="2"/>
  <c r="H369" i="2" s="1"/>
  <c r="G370" i="2"/>
  <c r="H370" i="2" s="1"/>
  <c r="G371" i="2"/>
  <c r="H371" i="2" s="1"/>
  <c r="G372" i="2"/>
  <c r="H372" i="2" s="1"/>
  <c r="G373" i="2"/>
  <c r="H373" i="2" s="1"/>
  <c r="G374" i="2"/>
  <c r="H374" i="2" s="1"/>
  <c r="G375" i="2"/>
  <c r="H375" i="2" s="1"/>
  <c r="G376" i="2"/>
  <c r="H376" i="2" s="1"/>
  <c r="G377" i="2"/>
  <c r="H377" i="2" s="1"/>
  <c r="G378" i="2"/>
  <c r="H378" i="2" s="1"/>
  <c r="G395" i="2"/>
  <c r="H395" i="2" s="1"/>
  <c r="G397" i="2"/>
  <c r="H397" i="2" s="1"/>
  <c r="G399" i="2"/>
  <c r="H399" i="2" s="1"/>
  <c r="G633" i="2"/>
  <c r="H633" i="2" s="1"/>
  <c r="G635" i="2"/>
  <c r="H635" i="2" s="1"/>
  <c r="G637" i="2"/>
  <c r="H637" i="2" s="1"/>
  <c r="G639" i="2"/>
  <c r="H639" i="2" s="1"/>
  <c r="G641" i="2"/>
  <c r="H641" i="2" s="1"/>
  <c r="G643" i="2"/>
  <c r="H643" i="2" s="1"/>
  <c r="G651" i="2"/>
  <c r="H651" i="2" s="1"/>
  <c r="G653" i="2"/>
  <c r="H653" i="2" s="1"/>
  <c r="G655" i="2"/>
  <c r="H655" i="2" s="1"/>
  <c r="G657" i="2"/>
  <c r="H657" i="2" s="1"/>
  <c r="G668" i="2"/>
  <c r="H668" i="2" s="1"/>
  <c r="G670" i="2"/>
  <c r="H670" i="2" s="1"/>
  <c r="G671" i="2"/>
  <c r="H671" i="2" s="1"/>
  <c r="G673" i="2"/>
  <c r="H673" i="2" s="1"/>
  <c r="G675" i="2"/>
  <c r="H675" i="2" s="1"/>
  <c r="G678" i="2"/>
  <c r="H678" i="2" s="1"/>
  <c r="G680" i="2"/>
  <c r="H680" i="2" s="1"/>
  <c r="G682" i="2"/>
  <c r="H682" i="2" s="1"/>
  <c r="G684" i="2"/>
  <c r="H684" i="2" s="1"/>
  <c r="G686" i="2"/>
  <c r="H686" i="2" s="1"/>
  <c r="G688" i="2"/>
  <c r="H688" i="2" s="1"/>
  <c r="G690" i="2"/>
  <c r="H690" i="2" s="1"/>
  <c r="G692" i="2"/>
  <c r="H692" i="2" s="1"/>
  <c r="G694" i="2"/>
  <c r="H694" i="2" s="1"/>
  <c r="G696" i="2"/>
  <c r="H696" i="2" s="1"/>
  <c r="G698" i="2"/>
  <c r="H698" i="2" s="1"/>
  <c r="G699" i="2"/>
  <c r="H699" i="2" s="1"/>
  <c r="G701" i="2"/>
  <c r="H701" i="2" s="1"/>
  <c r="G703" i="2"/>
  <c r="H703" i="2" s="1"/>
  <c r="G705" i="2"/>
  <c r="H705" i="2" s="1"/>
  <c r="G708" i="2"/>
  <c r="H708" i="2" s="1"/>
  <c r="G709" i="2"/>
  <c r="H709" i="2" s="1"/>
  <c r="G711" i="2"/>
  <c r="H711" i="2" s="1"/>
  <c r="G714" i="2"/>
  <c r="H714" i="2" s="1"/>
  <c r="G716" i="2"/>
  <c r="H716" i="2" s="1"/>
  <c r="G719" i="2"/>
  <c r="H719" i="2" s="1"/>
  <c r="G720" i="2"/>
  <c r="H720" i="2" s="1"/>
  <c r="G632" i="2"/>
  <c r="H632" i="2" s="1"/>
  <c r="G634" i="2"/>
  <c r="H634" i="2" s="1"/>
  <c r="G636" i="2"/>
  <c r="H636" i="2" s="1"/>
  <c r="G638" i="2"/>
  <c r="H638" i="2" s="1"/>
  <c r="G640" i="2"/>
  <c r="H640" i="2" s="1"/>
  <c r="G642" i="2"/>
  <c r="H642" i="2" s="1"/>
  <c r="G644" i="2"/>
  <c r="H644" i="2" s="1"/>
  <c r="G646" i="2"/>
  <c r="H646" i="2" s="1"/>
  <c r="G648" i="2"/>
  <c r="H648" i="2" s="1"/>
  <c r="G650" i="2"/>
  <c r="H650" i="2" s="1"/>
  <c r="G652" i="2"/>
  <c r="H652" i="2" s="1"/>
  <c r="G654" i="2"/>
  <c r="H654" i="2" s="1"/>
  <c r="G656" i="2"/>
  <c r="H656" i="2" s="1"/>
  <c r="G658" i="2"/>
  <c r="H658" i="2" s="1"/>
  <c r="G660" i="2"/>
  <c r="H660" i="2" s="1"/>
  <c r="G662" i="2"/>
  <c r="H662" i="2" s="1"/>
  <c r="G664" i="2"/>
  <c r="H664" i="2" s="1"/>
  <c r="G666" i="2"/>
  <c r="H666" i="2" s="1"/>
  <c r="G667" i="2"/>
  <c r="H667" i="2" s="1"/>
  <c r="G669" i="2"/>
  <c r="H669" i="2" s="1"/>
  <c r="G672" i="2"/>
  <c r="H672" i="2" s="1"/>
  <c r="G674" i="2"/>
  <c r="H674" i="2" s="1"/>
  <c r="G676" i="2"/>
  <c r="H676" i="2" s="1"/>
  <c r="G677" i="2"/>
  <c r="H677" i="2" s="1"/>
  <c r="G679" i="2"/>
  <c r="H679" i="2" s="1"/>
  <c r="G681" i="2"/>
  <c r="H681" i="2" s="1"/>
  <c r="G683" i="2"/>
  <c r="H683" i="2" s="1"/>
  <c r="G685" i="2"/>
  <c r="H685" i="2" s="1"/>
  <c r="G687" i="2"/>
  <c r="H687" i="2" s="1"/>
  <c r="G689" i="2"/>
  <c r="H689" i="2" s="1"/>
  <c r="G691" i="2"/>
  <c r="H691" i="2" s="1"/>
  <c r="G693" i="2"/>
  <c r="H693" i="2" s="1"/>
  <c r="G695" i="2"/>
  <c r="H695" i="2" s="1"/>
  <c r="G697" i="2"/>
  <c r="H697" i="2" s="1"/>
  <c r="G700" i="2"/>
  <c r="H700" i="2" s="1"/>
  <c r="G702" i="2"/>
  <c r="H702" i="2" s="1"/>
  <c r="G704" i="2"/>
  <c r="H704" i="2" s="1"/>
  <c r="G706" i="2"/>
  <c r="H706" i="2" s="1"/>
  <c r="G707" i="2"/>
  <c r="H707" i="2" s="1"/>
  <c r="G710" i="2"/>
  <c r="H710" i="2" s="1"/>
  <c r="G712" i="2"/>
  <c r="H712" i="2" s="1"/>
  <c r="G713" i="2"/>
  <c r="H713" i="2" s="1"/>
  <c r="G715" i="2"/>
  <c r="H715" i="2" s="1"/>
  <c r="G717" i="2"/>
  <c r="H717" i="2" s="1"/>
  <c r="G718" i="2"/>
  <c r="H718" i="2" s="1"/>
  <c r="G721" i="2"/>
  <c r="H721" i="2" s="1"/>
  <c r="G722" i="2"/>
  <c r="H722" i="2" s="1"/>
  <c r="G749" i="2"/>
  <c r="H749" i="2" s="1"/>
  <c r="G788" i="2"/>
  <c r="H788" i="2" s="1"/>
  <c r="G790" i="2"/>
  <c r="H790" i="2" s="1"/>
  <c r="G815" i="2"/>
  <c r="H815" i="2" s="1"/>
  <c r="G748" i="2"/>
  <c r="H748" i="2" s="1"/>
  <c r="G750" i="2"/>
  <c r="H750" i="2" s="1"/>
  <c r="G752" i="2"/>
  <c r="H752" i="2" s="1"/>
  <c r="G873" i="2"/>
  <c r="H873" i="2" s="1"/>
  <c r="G875" i="2"/>
  <c r="H875" i="2" s="1"/>
  <c r="G877" i="2"/>
  <c r="H877" i="2" s="1"/>
  <c r="G879" i="2"/>
  <c r="H879" i="2" s="1"/>
  <c r="G881" i="2"/>
  <c r="H881" i="2" s="1"/>
  <c r="G907" i="2"/>
  <c r="H907" i="2" s="1"/>
  <c r="G872" i="2"/>
  <c r="H872" i="2" s="1"/>
  <c r="G874" i="2"/>
  <c r="H874" i="2" s="1"/>
  <c r="G876" i="2"/>
  <c r="H876" i="2" s="1"/>
  <c r="G878" i="2"/>
  <c r="H878" i="2" s="1"/>
  <c r="G880" i="2"/>
  <c r="H880" i="2" s="1"/>
  <c r="G980" i="2"/>
  <c r="H980" i="2" s="1"/>
  <c r="H943" i="2"/>
  <c r="H944" i="2"/>
  <c r="H945" i="2"/>
  <c r="H946" i="2"/>
  <c r="H947" i="2"/>
  <c r="H948" i="2"/>
  <c r="H949" i="2"/>
  <c r="H950" i="2"/>
  <c r="H951" i="2"/>
  <c r="G961" i="2"/>
  <c r="H961" i="2" s="1"/>
  <c r="G962" i="2"/>
  <c r="H962" i="2" s="1"/>
  <c r="G963" i="2"/>
  <c r="H963" i="2" s="1"/>
  <c r="G964" i="2"/>
  <c r="H964" i="2" s="1"/>
  <c r="G965" i="2"/>
  <c r="H965" i="2" s="1"/>
  <c r="G966" i="2"/>
  <c r="H966" i="2" s="1"/>
  <c r="G967" i="2"/>
  <c r="H967" i="2" s="1"/>
  <c r="G968" i="2"/>
  <c r="H968" i="2" s="1"/>
  <c r="G943" i="2"/>
  <c r="G944" i="2"/>
  <c r="G945" i="2"/>
  <c r="G946" i="2"/>
  <c r="G947" i="2"/>
  <c r="G948" i="2"/>
  <c r="G949" i="2"/>
  <c r="G950" i="2"/>
  <c r="F51" i="9"/>
  <c r="G51" i="9" s="1"/>
  <c r="F67" i="9"/>
  <c r="G67" i="9" s="1"/>
  <c r="F84" i="9"/>
  <c r="G84" i="9" s="1"/>
  <c r="F85" i="9"/>
  <c r="G85" i="9" s="1"/>
  <c r="F107" i="9"/>
  <c r="G107" i="9" s="1"/>
  <c r="F125" i="9"/>
  <c r="G125" i="9" s="1"/>
  <c r="F127" i="9"/>
  <c r="G127" i="9" s="1"/>
  <c r="F129" i="9"/>
  <c r="G129" i="9" s="1"/>
  <c r="F131" i="9"/>
  <c r="G131" i="9" s="1"/>
  <c r="F134" i="9"/>
  <c r="G134" i="9" s="1"/>
  <c r="F158" i="9"/>
  <c r="G158" i="9" s="1"/>
  <c r="F159" i="9"/>
  <c r="G159" i="9" s="1"/>
  <c r="F147" i="9"/>
  <c r="G147" i="9" s="1"/>
  <c r="F148" i="9"/>
  <c r="G148" i="9" s="1"/>
  <c r="F149" i="9"/>
  <c r="G149" i="9" s="1"/>
  <c r="F168" i="9"/>
  <c r="G168" i="9" s="1"/>
  <c r="F169" i="9"/>
  <c r="G169" i="9" s="1"/>
  <c r="F170" i="9"/>
  <c r="G170" i="9" s="1"/>
  <c r="F171" i="9"/>
  <c r="G171" i="9" s="1"/>
  <c r="F172" i="9"/>
  <c r="G172" i="9" s="1"/>
  <c r="F173" i="9"/>
  <c r="G173" i="9" s="1"/>
  <c r="F396" i="18"/>
  <c r="G396" i="18" s="1"/>
  <c r="F395" i="18"/>
  <c r="G395" i="18" s="1"/>
  <c r="F394" i="18"/>
  <c r="G394" i="18" s="1"/>
  <c r="F393" i="18"/>
  <c r="G393" i="18" s="1"/>
  <c r="F392" i="18"/>
  <c r="G392" i="18" s="1"/>
  <c r="F391" i="18"/>
  <c r="G391" i="18" s="1"/>
  <c r="F390" i="18"/>
  <c r="G390" i="18" s="1"/>
  <c r="F389" i="18"/>
  <c r="G389" i="18" s="1"/>
  <c r="F388" i="18"/>
  <c r="G388" i="18" s="1"/>
  <c r="F387" i="18"/>
  <c r="G387" i="18" s="1"/>
  <c r="F386" i="18"/>
  <c r="G386" i="18" s="1"/>
  <c r="F359" i="18"/>
  <c r="G359" i="18" s="1"/>
  <c r="F358" i="18"/>
  <c r="G358" i="18" s="1"/>
  <c r="F357" i="18"/>
  <c r="G357" i="18" s="1"/>
  <c r="F356" i="18"/>
  <c r="G356" i="18" s="1"/>
  <c r="F355" i="18"/>
  <c r="G355" i="18" s="1"/>
  <c r="F354" i="18"/>
  <c r="G354" i="18" s="1"/>
  <c r="F312" i="18"/>
  <c r="G312" i="18" s="1"/>
  <c r="F311" i="18"/>
  <c r="G311" i="18" s="1"/>
  <c r="F310" i="18"/>
  <c r="G310" i="18" s="1"/>
  <c r="F309" i="18"/>
  <c r="G309" i="18" s="1"/>
  <c r="F308" i="18"/>
  <c r="G308" i="18" s="1"/>
  <c r="F307" i="18"/>
  <c r="G307" i="18" s="1"/>
  <c r="F306" i="18"/>
  <c r="G306" i="18" s="1"/>
  <c r="F305" i="18"/>
  <c r="G305" i="18" s="1"/>
  <c r="F304" i="18"/>
  <c r="G304" i="18" s="1"/>
  <c r="F303" i="18"/>
  <c r="G303" i="18" s="1"/>
  <c r="F302" i="18"/>
  <c r="G302" i="18" s="1"/>
  <c r="F301" i="18"/>
  <c r="G301" i="18" s="1"/>
  <c r="F300" i="18"/>
  <c r="G300" i="18" s="1"/>
  <c r="F299" i="18"/>
  <c r="G299" i="18" s="1"/>
  <c r="F298" i="18"/>
  <c r="G298" i="18" s="1"/>
  <c r="F297" i="18"/>
  <c r="G297" i="18" s="1"/>
  <c r="F296" i="18"/>
  <c r="G296" i="18" s="1"/>
  <c r="F295" i="18"/>
  <c r="G295" i="18" s="1"/>
  <c r="F294" i="18"/>
  <c r="G294" i="18" s="1"/>
  <c r="F293" i="18"/>
  <c r="G293" i="18" s="1"/>
  <c r="F292" i="18"/>
  <c r="G292" i="18" s="1"/>
  <c r="F291" i="18"/>
  <c r="G291" i="18" s="1"/>
  <c r="F290" i="18"/>
  <c r="G290" i="18" s="1"/>
  <c r="F407" i="18"/>
  <c r="G407" i="18" s="1"/>
  <c r="F405" i="18"/>
  <c r="G405" i="18" s="1"/>
  <c r="F376" i="18"/>
  <c r="G376" i="18" s="1"/>
  <c r="F374" i="18"/>
  <c r="G374" i="18" s="1"/>
  <c r="F372" i="18"/>
  <c r="G372" i="18" s="1"/>
  <c r="F370" i="18"/>
  <c r="G370" i="18" s="1"/>
  <c r="F343" i="18"/>
  <c r="G343" i="18" s="1"/>
  <c r="F341" i="18"/>
  <c r="G341" i="18" s="1"/>
  <c r="F339" i="18"/>
  <c r="G339" i="18" s="1"/>
  <c r="F337" i="18"/>
  <c r="G337" i="18" s="1"/>
  <c r="F335" i="18"/>
  <c r="G335" i="18" s="1"/>
  <c r="F333" i="18"/>
  <c r="G333" i="18" s="1"/>
  <c r="F331" i="18"/>
  <c r="G331" i="18" s="1"/>
  <c r="F329" i="18"/>
  <c r="G329" i="18" s="1"/>
  <c r="F327" i="18"/>
  <c r="G327" i="18" s="1"/>
  <c r="F325" i="18"/>
  <c r="G325" i="18" s="1"/>
  <c r="F323" i="18"/>
  <c r="G323" i="18" s="1"/>
  <c r="F279" i="18"/>
  <c r="G279" i="18" s="1"/>
  <c r="F277" i="18"/>
  <c r="G277" i="18" s="1"/>
  <c r="F275" i="18"/>
  <c r="G275" i="18" s="1"/>
  <c r="F274" i="18"/>
  <c r="G274" i="18" s="1"/>
  <c r="F273" i="18"/>
  <c r="G273" i="18" s="1"/>
  <c r="F272" i="18"/>
  <c r="G272" i="18" s="1"/>
  <c r="F271" i="18"/>
  <c r="G271" i="18" s="1"/>
  <c r="F270" i="18"/>
  <c r="G270" i="18" s="1"/>
  <c r="F269" i="18"/>
  <c r="G269" i="18" s="1"/>
  <c r="F268" i="18"/>
  <c r="G268" i="18" s="1"/>
  <c r="F267" i="18"/>
  <c r="G267" i="18" s="1"/>
  <c r="F266" i="18"/>
  <c r="G266" i="18" s="1"/>
  <c r="F265" i="18"/>
  <c r="G265" i="18" s="1"/>
  <c r="F264" i="18"/>
  <c r="G264" i="18" s="1"/>
  <c r="F263" i="18"/>
  <c r="G263" i="18" s="1"/>
  <c r="F262" i="18"/>
  <c r="G262" i="18" s="1"/>
  <c r="F261" i="18"/>
  <c r="G261" i="18" s="1"/>
  <c r="F260" i="18"/>
  <c r="G260" i="18" s="1"/>
  <c r="F259" i="18"/>
  <c r="G259" i="18" s="1"/>
  <c r="F258" i="18"/>
  <c r="G258" i="18" s="1"/>
  <c r="F216" i="18"/>
  <c r="G216" i="18" s="1"/>
  <c r="F215" i="18"/>
  <c r="G215" i="18" s="1"/>
  <c r="F214" i="18"/>
  <c r="G214" i="18" s="1"/>
  <c r="F213" i="18"/>
  <c r="G213" i="18" s="1"/>
  <c r="F212" i="18"/>
  <c r="G212" i="18" s="1"/>
  <c r="F211" i="18"/>
  <c r="G211" i="18" s="1"/>
  <c r="F210" i="18"/>
  <c r="G210" i="18" s="1"/>
  <c r="F209" i="18"/>
  <c r="G209" i="18" s="1"/>
  <c r="F208" i="18"/>
  <c r="G208" i="18" s="1"/>
  <c r="F207" i="18"/>
  <c r="G207" i="18" s="1"/>
  <c r="F206" i="18"/>
  <c r="G206" i="18" s="1"/>
  <c r="F205" i="18"/>
  <c r="G205" i="18" s="1"/>
  <c r="F204" i="18"/>
  <c r="G204" i="18" s="1"/>
  <c r="F203" i="18"/>
  <c r="G203" i="18" s="1"/>
  <c r="F202" i="18"/>
  <c r="G202" i="18" s="1"/>
  <c r="F201" i="18"/>
  <c r="G201" i="18" s="1"/>
  <c r="F200" i="18"/>
  <c r="G200" i="18" s="1"/>
  <c r="F199" i="18"/>
  <c r="G199" i="18" s="1"/>
  <c r="F198" i="18"/>
  <c r="G198" i="18" s="1"/>
  <c r="F197" i="18"/>
  <c r="G197" i="18" s="1"/>
  <c r="F196" i="18"/>
  <c r="G196" i="18" s="1"/>
  <c r="F195" i="18"/>
  <c r="G195" i="18" s="1"/>
  <c r="F194" i="18"/>
  <c r="G194" i="18" s="1"/>
  <c r="F152" i="18"/>
  <c r="G152" i="18" s="1"/>
  <c r="F151" i="18"/>
  <c r="G151" i="18" s="1"/>
  <c r="F150" i="18"/>
  <c r="G150" i="18" s="1"/>
  <c r="F149" i="18"/>
  <c r="G149" i="18" s="1"/>
  <c r="F148" i="18"/>
  <c r="G148" i="18" s="1"/>
  <c r="F147" i="18"/>
  <c r="G147" i="18" s="1"/>
  <c r="F146" i="18"/>
  <c r="G146" i="18" s="1"/>
  <c r="F145" i="18"/>
  <c r="G145" i="18" s="1"/>
  <c r="F144" i="18"/>
  <c r="G144" i="18" s="1"/>
  <c r="F143" i="18"/>
  <c r="G143" i="18" s="1"/>
  <c r="F142" i="18"/>
  <c r="G142" i="18" s="1"/>
  <c r="F141" i="18"/>
  <c r="G141" i="18" s="1"/>
  <c r="F140" i="18"/>
  <c r="G140" i="18" s="1"/>
  <c r="F139" i="18"/>
  <c r="G139" i="18" s="1"/>
  <c r="F138" i="18"/>
  <c r="G138" i="18" s="1"/>
  <c r="F137" i="18"/>
  <c r="G137" i="18" s="1"/>
  <c r="F136" i="18"/>
  <c r="G136" i="18" s="1"/>
  <c r="F135" i="18"/>
  <c r="G135" i="18" s="1"/>
  <c r="F134" i="18"/>
  <c r="G134" i="18" s="1"/>
  <c r="F133" i="18"/>
  <c r="G133" i="18" s="1"/>
  <c r="F132" i="18"/>
  <c r="G132" i="18" s="1"/>
  <c r="F131" i="18"/>
  <c r="G131" i="18" s="1"/>
  <c r="F130" i="18"/>
  <c r="G130" i="18" s="1"/>
  <c r="F38" i="18"/>
  <c r="G38" i="18" s="1"/>
  <c r="F39" i="18"/>
  <c r="G39" i="18" s="1"/>
  <c r="F40" i="18"/>
  <c r="G40" i="18" s="1"/>
  <c r="F41" i="18"/>
  <c r="G41" i="18" s="1"/>
  <c r="F42" i="18"/>
  <c r="G42" i="18" s="1"/>
  <c r="F43" i="18"/>
  <c r="G43" i="18" s="1"/>
  <c r="F44" i="18"/>
  <c r="G44" i="18" s="1"/>
  <c r="F45" i="18"/>
  <c r="G45" i="18" s="1"/>
  <c r="F46" i="18"/>
  <c r="G46" i="18" s="1"/>
  <c r="F47" i="18"/>
  <c r="G47" i="18" s="1"/>
  <c r="F48" i="18"/>
  <c r="G48" i="18" s="1"/>
  <c r="F49" i="18"/>
  <c r="G49" i="18" s="1"/>
  <c r="F50" i="18"/>
  <c r="G50" i="18" s="1"/>
  <c r="F51" i="18"/>
  <c r="G51" i="18" s="1"/>
  <c r="F52" i="18"/>
  <c r="G52" i="18" s="1"/>
  <c r="F53" i="18"/>
  <c r="G53" i="18" s="1"/>
  <c r="F54" i="18"/>
  <c r="G54" i="18" s="1"/>
  <c r="F55" i="18"/>
  <c r="G55" i="18" s="1"/>
  <c r="F56" i="18"/>
  <c r="G56" i="18" s="1"/>
  <c r="F57" i="18"/>
  <c r="G57" i="18" s="1"/>
  <c r="F58" i="18"/>
  <c r="G58" i="18" s="1"/>
  <c r="F59" i="18"/>
  <c r="G59" i="18" s="1"/>
  <c r="F99" i="18"/>
  <c r="G99" i="18" s="1"/>
  <c r="F100" i="18"/>
  <c r="G100" i="18" s="1"/>
  <c r="F101" i="18"/>
  <c r="G101" i="18" s="1"/>
  <c r="F102" i="18"/>
  <c r="G102" i="18" s="1"/>
  <c r="F103" i="18"/>
  <c r="G103" i="18" s="1"/>
  <c r="F105" i="18"/>
  <c r="G105" i="18" s="1"/>
  <c r="F107" i="18"/>
  <c r="G107" i="18" s="1"/>
  <c r="F109" i="18"/>
  <c r="G109" i="18" s="1"/>
  <c r="F111" i="18"/>
  <c r="G111" i="18" s="1"/>
  <c r="F113" i="18"/>
  <c r="G113" i="18" s="1"/>
  <c r="F115" i="18"/>
  <c r="G115" i="18" s="1"/>
  <c r="F117" i="18"/>
  <c r="G117" i="18" s="1"/>
  <c r="F119" i="18"/>
  <c r="G119" i="18" s="1"/>
  <c r="F163" i="18"/>
  <c r="G163" i="18" s="1"/>
  <c r="F165" i="18"/>
  <c r="G165" i="18" s="1"/>
  <c r="F167" i="18"/>
  <c r="G167" i="18" s="1"/>
  <c r="F169" i="18"/>
  <c r="G169" i="18" s="1"/>
  <c r="F171" i="18"/>
  <c r="G171" i="18" s="1"/>
  <c r="F173" i="18"/>
  <c r="G173" i="18" s="1"/>
  <c r="F175" i="18"/>
  <c r="G175" i="18" s="1"/>
  <c r="F177" i="18"/>
  <c r="G177" i="18" s="1"/>
  <c r="F179" i="18"/>
  <c r="G179" i="18" s="1"/>
  <c r="F181" i="18"/>
  <c r="G181" i="18" s="1"/>
  <c r="F183" i="18"/>
  <c r="G183" i="18" s="1"/>
  <c r="F227" i="18"/>
  <c r="G227" i="18" s="1"/>
  <c r="F229" i="18"/>
  <c r="G229" i="18" s="1"/>
  <c r="F231" i="18"/>
  <c r="G231" i="18" s="1"/>
  <c r="F233" i="18"/>
  <c r="G233" i="18" s="1"/>
  <c r="F235" i="18"/>
  <c r="G235" i="18" s="1"/>
  <c r="F237" i="18"/>
  <c r="G237" i="18" s="1"/>
  <c r="F239" i="18"/>
  <c r="G239" i="18" s="1"/>
  <c r="F241" i="18"/>
  <c r="G241" i="18" s="1"/>
  <c r="F243" i="18"/>
  <c r="G243" i="18" s="1"/>
  <c r="F245" i="18"/>
  <c r="G245" i="18" s="1"/>
  <c r="F247" i="18"/>
  <c r="G247" i="18" s="1"/>
  <c r="F276" i="18"/>
  <c r="G276" i="18" s="1"/>
  <c r="F280" i="18"/>
  <c r="G280" i="18" s="1"/>
  <c r="F324" i="18"/>
  <c r="G324" i="18" s="1"/>
  <c r="F328" i="18"/>
  <c r="G328" i="18" s="1"/>
  <c r="F332" i="18"/>
  <c r="G332" i="18" s="1"/>
  <c r="F336" i="18"/>
  <c r="G336" i="18" s="1"/>
  <c r="F340" i="18"/>
  <c r="G340" i="18" s="1"/>
  <c r="F344" i="18"/>
  <c r="G344" i="18" s="1"/>
  <c r="F373" i="18"/>
  <c r="G373" i="18" s="1"/>
  <c r="F11" i="18"/>
  <c r="G11" i="18" s="1"/>
  <c r="F12" i="18"/>
  <c r="G12" i="18" s="1"/>
  <c r="F13" i="18"/>
  <c r="G13" i="18" s="1"/>
  <c r="F14" i="18"/>
  <c r="G14" i="18" s="1"/>
  <c r="F15" i="18"/>
  <c r="G15" i="18" s="1"/>
  <c r="F16" i="18"/>
  <c r="G16" i="18" s="1"/>
  <c r="F17" i="18"/>
  <c r="G17" i="18" s="1"/>
  <c r="F18" i="18"/>
  <c r="G18" i="18" s="1"/>
  <c r="F19" i="18"/>
  <c r="G19" i="18" s="1"/>
  <c r="F20" i="18"/>
  <c r="G20" i="18" s="1"/>
  <c r="F21" i="18"/>
  <c r="G21" i="18" s="1"/>
  <c r="F22" i="18"/>
  <c r="G22" i="18" s="1"/>
  <c r="F23" i="18"/>
  <c r="G23" i="18" s="1"/>
  <c r="F24" i="18"/>
  <c r="G24" i="18" s="1"/>
  <c r="F25" i="18"/>
  <c r="G25" i="18" s="1"/>
  <c r="F26" i="18"/>
  <c r="G26" i="18" s="1"/>
  <c r="F27" i="18"/>
  <c r="G27" i="18" s="1"/>
  <c r="F28" i="18"/>
  <c r="G28" i="18" s="1"/>
  <c r="F69" i="18"/>
  <c r="G69" i="18" s="1"/>
  <c r="F70" i="18"/>
  <c r="G70" i="18" s="1"/>
  <c r="F71" i="18"/>
  <c r="G71" i="18" s="1"/>
  <c r="F72" i="18"/>
  <c r="G72" i="18" s="1"/>
  <c r="F73" i="18"/>
  <c r="G73" i="18" s="1"/>
  <c r="F74" i="18"/>
  <c r="G74" i="18" s="1"/>
  <c r="F75" i="18"/>
  <c r="G75" i="18" s="1"/>
  <c r="F76" i="18"/>
  <c r="G76" i="18" s="1"/>
  <c r="F77" i="18"/>
  <c r="G77" i="18" s="1"/>
  <c r="F78" i="18"/>
  <c r="G78" i="18" s="1"/>
  <c r="F79" i="18"/>
  <c r="G79" i="18" s="1"/>
  <c r="F80" i="18"/>
  <c r="G80" i="18" s="1"/>
  <c r="F81" i="18"/>
  <c r="G81" i="18" s="1"/>
  <c r="F82" i="18"/>
  <c r="G82" i="18" s="1"/>
  <c r="F83" i="18"/>
  <c r="G83" i="18" s="1"/>
  <c r="F84" i="18"/>
  <c r="G84" i="18" s="1"/>
  <c r="F85" i="18"/>
  <c r="G85" i="18" s="1"/>
  <c r="F86" i="18"/>
  <c r="G86" i="18" s="1"/>
  <c r="F87" i="18"/>
  <c r="G87" i="18" s="1"/>
  <c r="F88" i="18"/>
  <c r="G88" i="18" s="1"/>
  <c r="F89" i="18"/>
  <c r="G89" i="18" s="1"/>
  <c r="F104" i="18"/>
  <c r="G104" i="18" s="1"/>
  <c r="F106" i="18"/>
  <c r="G106" i="18" s="1"/>
  <c r="F108" i="18"/>
  <c r="G108" i="18" s="1"/>
  <c r="F110" i="18"/>
  <c r="G110" i="18" s="1"/>
  <c r="F112" i="18"/>
  <c r="G112" i="18" s="1"/>
  <c r="F114" i="18"/>
  <c r="G114" i="18" s="1"/>
  <c r="F116" i="18"/>
  <c r="G116" i="18" s="1"/>
  <c r="F118" i="18"/>
  <c r="G118" i="18" s="1"/>
  <c r="F120" i="18"/>
  <c r="G120" i="18" s="1"/>
  <c r="F162" i="18"/>
  <c r="G162" i="18" s="1"/>
  <c r="F164" i="18"/>
  <c r="G164" i="18" s="1"/>
  <c r="F166" i="18"/>
  <c r="G166" i="18" s="1"/>
  <c r="F168" i="18"/>
  <c r="G168" i="18" s="1"/>
  <c r="F170" i="18"/>
  <c r="G170" i="18" s="1"/>
  <c r="F172" i="18"/>
  <c r="G172" i="18" s="1"/>
  <c r="F174" i="18"/>
  <c r="G174" i="18" s="1"/>
  <c r="F176" i="18"/>
  <c r="G176" i="18" s="1"/>
  <c r="F178" i="18"/>
  <c r="G178" i="18" s="1"/>
  <c r="F180" i="18"/>
  <c r="G180" i="18" s="1"/>
  <c r="F182" i="18"/>
  <c r="G182" i="18" s="1"/>
  <c r="F184" i="18"/>
  <c r="G184" i="18" s="1"/>
  <c r="F226" i="18"/>
  <c r="G226" i="18" s="1"/>
  <c r="F228" i="18"/>
  <c r="G228" i="18" s="1"/>
  <c r="F230" i="18"/>
  <c r="G230" i="18" s="1"/>
  <c r="F232" i="18"/>
  <c r="G232" i="18" s="1"/>
  <c r="F234" i="18"/>
  <c r="G234" i="18" s="1"/>
  <c r="F236" i="18"/>
  <c r="G236" i="18" s="1"/>
  <c r="F238" i="18"/>
  <c r="G238" i="18" s="1"/>
  <c r="F240" i="18"/>
  <c r="G240" i="18" s="1"/>
  <c r="F242" i="18"/>
  <c r="G242" i="18" s="1"/>
  <c r="F244" i="18"/>
  <c r="G244" i="18" s="1"/>
  <c r="F246" i="18"/>
  <c r="G246" i="18" s="1"/>
  <c r="F248" i="18"/>
  <c r="G248" i="18" s="1"/>
  <c r="F278" i="18"/>
  <c r="G278" i="18" s="1"/>
  <c r="F322" i="18"/>
  <c r="G322" i="18" s="1"/>
  <c r="F326" i="18"/>
  <c r="G326" i="18" s="1"/>
  <c r="F330" i="18"/>
  <c r="G330" i="18" s="1"/>
  <c r="F334" i="18"/>
  <c r="G334" i="18" s="1"/>
  <c r="F338" i="18"/>
  <c r="G338" i="18" s="1"/>
  <c r="F342" i="18"/>
  <c r="G342" i="18" s="1"/>
  <c r="F371" i="18"/>
  <c r="G371" i="18" s="1"/>
  <c r="F375" i="18"/>
  <c r="G375" i="18" s="1"/>
  <c r="F406" i="18"/>
  <c r="G406" i="18" s="1"/>
  <c r="F329" i="17"/>
  <c r="G329" i="17" s="1"/>
  <c r="F328" i="17"/>
  <c r="G328" i="17" s="1"/>
  <c r="F327" i="17"/>
  <c r="G327" i="17" s="1"/>
  <c r="F326" i="17"/>
  <c r="G326" i="17" s="1"/>
  <c r="F304" i="17"/>
  <c r="G304" i="17" s="1"/>
  <c r="F303" i="17"/>
  <c r="G303" i="17" s="1"/>
  <c r="F302" i="17"/>
  <c r="G302" i="17" s="1"/>
  <c r="F301" i="17"/>
  <c r="G301" i="17" s="1"/>
  <c r="F300" i="17"/>
  <c r="G300" i="17" s="1"/>
  <c r="F274" i="17"/>
  <c r="G274" i="17" s="1"/>
  <c r="F273" i="17"/>
  <c r="G273" i="17" s="1"/>
  <c r="F272" i="17"/>
  <c r="G272" i="17" s="1"/>
  <c r="F271" i="17"/>
  <c r="G271" i="17" s="1"/>
  <c r="F252" i="17"/>
  <c r="G252" i="17" s="1"/>
  <c r="F232" i="17"/>
  <c r="G232" i="17" s="1"/>
  <c r="F214" i="17"/>
  <c r="G214" i="17" s="1"/>
  <c r="F213" i="17"/>
  <c r="G213" i="17" s="1"/>
  <c r="F212" i="17"/>
  <c r="G212" i="17" s="1"/>
  <c r="F190" i="17"/>
  <c r="G190" i="17" s="1"/>
  <c r="F189" i="17"/>
  <c r="G189" i="17" s="1"/>
  <c r="F188" i="17"/>
  <c r="G188" i="17" s="1"/>
  <c r="F187" i="17"/>
  <c r="G187" i="17" s="1"/>
  <c r="F186" i="17"/>
  <c r="G186" i="17" s="1"/>
  <c r="F162" i="17"/>
  <c r="G162" i="17" s="1"/>
  <c r="F161" i="17"/>
  <c r="G161" i="17" s="1"/>
  <c r="F160" i="17"/>
  <c r="G160" i="17" s="1"/>
  <c r="F159" i="17"/>
  <c r="G159" i="17" s="1"/>
  <c r="F158" i="17"/>
  <c r="G158" i="17" s="1"/>
  <c r="F134" i="17"/>
  <c r="G134" i="17" s="1"/>
  <c r="F133" i="17"/>
  <c r="G133" i="17" s="1"/>
  <c r="F132" i="17"/>
  <c r="G132" i="17" s="1"/>
  <c r="F131" i="17"/>
  <c r="G131" i="17" s="1"/>
  <c r="F130" i="17"/>
  <c r="G130" i="17" s="1"/>
  <c r="F129" i="17"/>
  <c r="G129" i="17" s="1"/>
  <c r="F105" i="17"/>
  <c r="G105" i="17" s="1"/>
  <c r="F82" i="17"/>
  <c r="G82" i="17" s="1"/>
  <c r="F81" i="17"/>
  <c r="G81" i="17" s="1"/>
  <c r="F80" i="17"/>
  <c r="G80" i="17" s="1"/>
  <c r="F58" i="17"/>
  <c r="G58" i="17" s="1"/>
  <c r="F57" i="17"/>
  <c r="G57" i="17" s="1"/>
  <c r="F36" i="17"/>
  <c r="G36" i="17" s="1"/>
  <c r="F35" i="17"/>
  <c r="G35" i="17" s="1"/>
  <c r="F34" i="17"/>
  <c r="G34" i="17" s="1"/>
  <c r="F13" i="17"/>
  <c r="G13" i="17" s="1"/>
  <c r="F24" i="17"/>
  <c r="G24" i="17" s="1"/>
  <c r="F46" i="17"/>
  <c r="G46" i="17" s="1"/>
  <c r="F48" i="17"/>
  <c r="G48" i="17" s="1"/>
  <c r="F69" i="17"/>
  <c r="G69" i="17" s="1"/>
  <c r="F93" i="17"/>
  <c r="G93" i="17" s="1"/>
  <c r="F95" i="17"/>
  <c r="G95" i="17" s="1"/>
  <c r="F115" i="17"/>
  <c r="G115" i="17" s="1"/>
  <c r="F117" i="17"/>
  <c r="G117" i="17" s="1"/>
  <c r="F119" i="17"/>
  <c r="G119" i="17" s="1"/>
  <c r="F144" i="17"/>
  <c r="G144" i="17" s="1"/>
  <c r="F146" i="17"/>
  <c r="G146" i="17" s="1"/>
  <c r="F148" i="17"/>
  <c r="G148" i="17" s="1"/>
  <c r="F172" i="17"/>
  <c r="G172" i="17" s="1"/>
  <c r="F174" i="17"/>
  <c r="G174" i="17" s="1"/>
  <c r="F176" i="17"/>
  <c r="G176" i="17" s="1"/>
  <c r="F200" i="17"/>
  <c r="G200" i="17" s="1"/>
  <c r="F202" i="17"/>
  <c r="G202" i="17" s="1"/>
  <c r="F223" i="17"/>
  <c r="G223" i="17" s="1"/>
  <c r="F242" i="17"/>
  <c r="G242" i="17" s="1"/>
  <c r="F262" i="17"/>
  <c r="G262" i="17" s="1"/>
  <c r="F285" i="17"/>
  <c r="G285" i="17" s="1"/>
  <c r="F287" i="17"/>
  <c r="G287" i="17" s="1"/>
  <c r="F289" i="17"/>
  <c r="G289" i="17" s="1"/>
  <c r="F315" i="17"/>
  <c r="G315" i="17" s="1"/>
  <c r="H362" i="216"/>
  <c r="H361" i="216"/>
  <c r="H360" i="216"/>
  <c r="H359" i="216"/>
  <c r="H358" i="216"/>
  <c r="H354" i="216"/>
  <c r="H353" i="216"/>
  <c r="H352" i="216"/>
  <c r="H351" i="216"/>
  <c r="H350" i="216"/>
  <c r="H349" i="216"/>
  <c r="H348" i="216"/>
  <c r="H347" i="216"/>
  <c r="H346" i="216"/>
  <c r="H344" i="216"/>
  <c r="H343" i="216"/>
  <c r="H306" i="216"/>
  <c r="H305" i="216"/>
  <c r="H304" i="216"/>
  <c r="H303" i="216"/>
  <c r="H302" i="216"/>
  <c r="H301" i="216"/>
  <c r="H300" i="216"/>
  <c r="H299" i="216"/>
  <c r="H298" i="216"/>
  <c r="H297" i="216"/>
  <c r="H273" i="216"/>
  <c r="H272" i="216"/>
  <c r="H271" i="216"/>
  <c r="H270" i="216"/>
  <c r="H269" i="216"/>
  <c r="H268" i="216"/>
  <c r="H267" i="216"/>
  <c r="H245" i="216"/>
  <c r="H244" i="216"/>
  <c r="H216" i="216"/>
  <c r="H215" i="216"/>
  <c r="H214" i="216"/>
  <c r="H213" i="216"/>
  <c r="H212" i="216"/>
  <c r="H211" i="216"/>
  <c r="H210" i="216"/>
  <c r="H209" i="216"/>
  <c r="H208" i="216"/>
  <c r="H207" i="216"/>
  <c r="H206" i="216"/>
  <c r="H205" i="216"/>
  <c r="H204" i="216"/>
  <c r="H332" i="216"/>
  <c r="H330" i="216"/>
  <c r="H328" i="216"/>
  <c r="H326" i="216"/>
  <c r="H324" i="216"/>
  <c r="H322" i="216"/>
  <c r="H320" i="216"/>
  <c r="H318" i="216"/>
  <c r="H287" i="216"/>
  <c r="H285" i="216"/>
  <c r="H234" i="216"/>
  <c r="H232" i="216"/>
  <c r="H230" i="216"/>
  <c r="H228" i="216"/>
  <c r="H226" i="216"/>
  <c r="H331" i="216"/>
  <c r="H327" i="216"/>
  <c r="H323" i="216"/>
  <c r="H319" i="216"/>
  <c r="H284" i="216"/>
  <c r="H231" i="216"/>
  <c r="H227" i="216"/>
  <c r="F162" i="216"/>
  <c r="G162" i="216" s="1"/>
  <c r="H162" i="216" s="1"/>
  <c r="F161" i="216"/>
  <c r="G161" i="216" s="1"/>
  <c r="H161" i="216" s="1"/>
  <c r="F159" i="216"/>
  <c r="G159" i="216" s="1"/>
  <c r="H159" i="216" s="1"/>
  <c r="F157" i="216"/>
  <c r="G157" i="216" s="1"/>
  <c r="H157" i="216" s="1"/>
  <c r="F155" i="216"/>
  <c r="G155" i="216" s="1"/>
  <c r="H155" i="216" s="1"/>
  <c r="F153" i="216"/>
  <c r="G153" i="216" s="1"/>
  <c r="H153" i="216" s="1"/>
  <c r="F151" i="216"/>
  <c r="G151" i="216" s="1"/>
  <c r="H151" i="216" s="1"/>
  <c r="F149" i="216"/>
  <c r="G149" i="216" s="1"/>
  <c r="H149" i="216" s="1"/>
  <c r="F147" i="216"/>
  <c r="G147" i="216" s="1"/>
  <c r="H147" i="216" s="1"/>
  <c r="F145" i="216"/>
  <c r="G145" i="216" s="1"/>
  <c r="H145" i="216" s="1"/>
  <c r="F143" i="216"/>
  <c r="G143" i="216" s="1"/>
  <c r="H143" i="216" s="1"/>
  <c r="F141" i="216"/>
  <c r="G141" i="216" s="1"/>
  <c r="H141" i="216" s="1"/>
  <c r="F98" i="216"/>
  <c r="G98" i="216" s="1"/>
  <c r="H98" i="216" s="1"/>
  <c r="F96" i="216"/>
  <c r="G96" i="216" s="1"/>
  <c r="H96" i="216" s="1"/>
  <c r="F94" i="216"/>
  <c r="G94" i="216" s="1"/>
  <c r="H94" i="216" s="1"/>
  <c r="F92" i="216"/>
  <c r="G92" i="216" s="1"/>
  <c r="H92" i="216" s="1"/>
  <c r="F90" i="216"/>
  <c r="G90" i="216" s="1"/>
  <c r="H90" i="216" s="1"/>
  <c r="F88" i="216"/>
  <c r="G88" i="216" s="1"/>
  <c r="H88" i="216" s="1"/>
  <c r="F86" i="216"/>
  <c r="G86" i="216" s="1"/>
  <c r="H86" i="216" s="1"/>
  <c r="F84" i="216"/>
  <c r="G84" i="216" s="1"/>
  <c r="H84" i="216" s="1"/>
  <c r="F82" i="216"/>
  <c r="G82" i="216" s="1"/>
  <c r="H82" i="216" s="1"/>
  <c r="F80" i="216"/>
  <c r="G80" i="216" s="1"/>
  <c r="H80" i="216" s="1"/>
  <c r="F78" i="216"/>
  <c r="G78" i="216" s="1"/>
  <c r="H78" i="216" s="1"/>
  <c r="F76" i="216"/>
  <c r="G76" i="216" s="1"/>
  <c r="H76" i="216" s="1"/>
  <c r="F13" i="216"/>
  <c r="G13" i="216" s="1"/>
  <c r="H13" i="216" s="1"/>
  <c r="F15" i="216"/>
  <c r="G15" i="216" s="1"/>
  <c r="H15" i="216" s="1"/>
  <c r="F17" i="216"/>
  <c r="G17" i="216" s="1"/>
  <c r="H17" i="216" s="1"/>
  <c r="F19" i="216"/>
  <c r="G19" i="216" s="1"/>
  <c r="H19" i="216" s="1"/>
  <c r="F21" i="216"/>
  <c r="G21" i="216" s="1"/>
  <c r="H21" i="216" s="1"/>
  <c r="F23" i="216"/>
  <c r="G23" i="216" s="1"/>
  <c r="H23" i="216" s="1"/>
  <c r="F25" i="216"/>
  <c r="G25" i="216" s="1"/>
  <c r="H25" i="216" s="1"/>
  <c r="F27" i="216"/>
  <c r="G27" i="216" s="1"/>
  <c r="H27" i="216" s="1"/>
  <c r="F29" i="216"/>
  <c r="G29" i="216" s="1"/>
  <c r="H29" i="216" s="1"/>
  <c r="F31" i="216"/>
  <c r="G31" i="216" s="1"/>
  <c r="H31" i="216" s="1"/>
  <c r="F33" i="216"/>
  <c r="G33" i="216" s="1"/>
  <c r="H33" i="216" s="1"/>
  <c r="F79" i="216"/>
  <c r="G79" i="216" s="1"/>
  <c r="H79" i="216" s="1"/>
  <c r="F83" i="216"/>
  <c r="G83" i="216" s="1"/>
  <c r="H83" i="216" s="1"/>
  <c r="F87" i="216"/>
  <c r="G87" i="216" s="1"/>
  <c r="H87" i="216" s="1"/>
  <c r="F91" i="216"/>
  <c r="G91" i="216" s="1"/>
  <c r="H91" i="216" s="1"/>
  <c r="F95" i="216"/>
  <c r="G95" i="216" s="1"/>
  <c r="H95" i="216" s="1"/>
  <c r="F108" i="216"/>
  <c r="G108" i="216" s="1"/>
  <c r="H108" i="216" s="1"/>
  <c r="F110" i="216"/>
  <c r="G110" i="216" s="1"/>
  <c r="H110" i="216" s="1"/>
  <c r="F112" i="216"/>
  <c r="G112" i="216" s="1"/>
  <c r="H112" i="216" s="1"/>
  <c r="F114" i="216"/>
  <c r="G114" i="216" s="1"/>
  <c r="H114" i="216" s="1"/>
  <c r="F116" i="216"/>
  <c r="G116" i="216" s="1"/>
  <c r="H116" i="216" s="1"/>
  <c r="F118" i="216"/>
  <c r="G118" i="216" s="1"/>
  <c r="H118" i="216" s="1"/>
  <c r="F120" i="216"/>
  <c r="G120" i="216" s="1"/>
  <c r="H120" i="216" s="1"/>
  <c r="F122" i="216"/>
  <c r="G122" i="216" s="1"/>
  <c r="H122" i="216" s="1"/>
  <c r="F124" i="216"/>
  <c r="G124" i="216" s="1"/>
  <c r="H124" i="216" s="1"/>
  <c r="F126" i="216"/>
  <c r="G126" i="216" s="1"/>
  <c r="H126" i="216" s="1"/>
  <c r="F128" i="216"/>
  <c r="G128" i="216" s="1"/>
  <c r="H128" i="216" s="1"/>
  <c r="F130" i="216"/>
  <c r="G130" i="216" s="1"/>
  <c r="H130" i="216" s="1"/>
  <c r="F142" i="216"/>
  <c r="G142" i="216" s="1"/>
  <c r="H142" i="216" s="1"/>
  <c r="F146" i="216"/>
  <c r="G146" i="216" s="1"/>
  <c r="H146" i="216" s="1"/>
  <c r="F150" i="216"/>
  <c r="G150" i="216" s="1"/>
  <c r="H150" i="216" s="1"/>
  <c r="F154" i="216"/>
  <c r="G154" i="216" s="1"/>
  <c r="H154" i="216" s="1"/>
  <c r="F158" i="216"/>
  <c r="G158" i="216" s="1"/>
  <c r="H158" i="216" s="1"/>
  <c r="F172" i="216"/>
  <c r="G172" i="216" s="1"/>
  <c r="H172" i="216" s="1"/>
  <c r="F174" i="216"/>
  <c r="G174" i="216" s="1"/>
  <c r="H174" i="216" s="1"/>
  <c r="F176" i="216"/>
  <c r="G176" i="216" s="1"/>
  <c r="H176" i="216" s="1"/>
  <c r="F178" i="216"/>
  <c r="G178" i="216" s="1"/>
  <c r="H178" i="216" s="1"/>
  <c r="F180" i="216"/>
  <c r="G180" i="216" s="1"/>
  <c r="H180" i="216" s="1"/>
  <c r="F182" i="216"/>
  <c r="G182" i="216" s="1"/>
  <c r="H182" i="216" s="1"/>
  <c r="F184" i="216"/>
  <c r="G184" i="216" s="1"/>
  <c r="H184" i="216" s="1"/>
  <c r="F186" i="216"/>
  <c r="G186" i="216" s="1"/>
  <c r="H186" i="216" s="1"/>
  <c r="F188" i="216"/>
  <c r="G188" i="216" s="1"/>
  <c r="H188" i="216" s="1"/>
  <c r="F190" i="216"/>
  <c r="G190" i="216" s="1"/>
  <c r="H190" i="216" s="1"/>
  <c r="F192" i="216"/>
  <c r="G192" i="216" s="1"/>
  <c r="H192" i="216" s="1"/>
  <c r="F194" i="216"/>
  <c r="G194" i="216" s="1"/>
  <c r="H194" i="216" s="1"/>
  <c r="H229" i="216"/>
  <c r="H286" i="216"/>
  <c r="H317" i="216"/>
  <c r="H325" i="216"/>
  <c r="F193" i="216"/>
  <c r="G193" i="216" s="1"/>
  <c r="H193" i="216" s="1"/>
  <c r="F749" i="5"/>
  <c r="G749" i="5" s="1"/>
  <c r="F721" i="5"/>
  <c r="G721" i="5" s="1"/>
  <c r="F720" i="5"/>
  <c r="G720" i="5" s="1"/>
  <c r="F719" i="5"/>
  <c r="G719" i="5" s="1"/>
  <c r="F718" i="5"/>
  <c r="G718" i="5" s="1"/>
  <c r="F717" i="5"/>
  <c r="G717" i="5" s="1"/>
  <c r="F716" i="5"/>
  <c r="G716" i="5" s="1"/>
  <c r="F715" i="5"/>
  <c r="G715" i="5" s="1"/>
  <c r="F714" i="5"/>
  <c r="G714" i="5" s="1"/>
  <c r="F713" i="5"/>
  <c r="G713" i="5" s="1"/>
  <c r="F712" i="5"/>
  <c r="G712" i="5" s="1"/>
  <c r="F684" i="5"/>
  <c r="G684" i="5" s="1"/>
  <c r="F683" i="5"/>
  <c r="G683" i="5" s="1"/>
  <c r="F682" i="5"/>
  <c r="G682" i="5" s="1"/>
  <c r="F681" i="5"/>
  <c r="G681" i="5" s="1"/>
  <c r="F680" i="5"/>
  <c r="G680" i="5" s="1"/>
  <c r="F679" i="5"/>
  <c r="G679" i="5" s="1"/>
  <c r="F678" i="5"/>
  <c r="G678" i="5" s="1"/>
  <c r="F677" i="5"/>
  <c r="G677" i="5" s="1"/>
  <c r="F676" i="5"/>
  <c r="G676" i="5" s="1"/>
  <c r="F675" i="5"/>
  <c r="G675" i="5" s="1"/>
  <c r="F646" i="5"/>
  <c r="G646" i="5" s="1"/>
  <c r="F645" i="5"/>
  <c r="G645" i="5" s="1"/>
  <c r="F644" i="5"/>
  <c r="G644" i="5" s="1"/>
  <c r="F643" i="5"/>
  <c r="G643" i="5" s="1"/>
  <c r="F642" i="5"/>
  <c r="G642" i="5" s="1"/>
  <c r="F641" i="5"/>
  <c r="G641" i="5" s="1"/>
  <c r="F640" i="5"/>
  <c r="G640" i="5" s="1"/>
  <c r="F639" i="5"/>
  <c r="G639" i="5" s="1"/>
  <c r="F638" i="5"/>
  <c r="G638" i="5" s="1"/>
  <c r="F613" i="5"/>
  <c r="G613" i="5" s="1"/>
  <c r="F612" i="5"/>
  <c r="G612" i="5" s="1"/>
  <c r="F611" i="5"/>
  <c r="G611" i="5" s="1"/>
  <c r="F610" i="5"/>
  <c r="G610" i="5" s="1"/>
  <c r="F609" i="5"/>
  <c r="G609" i="5" s="1"/>
  <c r="F608" i="5"/>
  <c r="G608" i="5" s="1"/>
  <c r="F607" i="5"/>
  <c r="G607" i="5" s="1"/>
  <c r="F606" i="5"/>
  <c r="G606" i="5" s="1"/>
  <c r="F575" i="5"/>
  <c r="G575" i="5" s="1"/>
  <c r="F574" i="5"/>
  <c r="G574" i="5" s="1"/>
  <c r="F573" i="5"/>
  <c r="G573" i="5" s="1"/>
  <c r="F738" i="5"/>
  <c r="G738" i="5" s="1"/>
  <c r="F736" i="5"/>
  <c r="G736" i="5" s="1"/>
  <c r="F734" i="5"/>
  <c r="G734" i="5" s="1"/>
  <c r="F732" i="5"/>
  <c r="G732" i="5" s="1"/>
  <c r="F702" i="5"/>
  <c r="G702" i="5" s="1"/>
  <c r="F700" i="5"/>
  <c r="G700" i="5" s="1"/>
  <c r="F698" i="5"/>
  <c r="G698" i="5" s="1"/>
  <c r="F696" i="5"/>
  <c r="G696" i="5" s="1"/>
  <c r="F694" i="5"/>
  <c r="G694" i="5" s="1"/>
  <c r="F664" i="5"/>
  <c r="G664" i="5" s="1"/>
  <c r="F662" i="5"/>
  <c r="G662" i="5" s="1"/>
  <c r="F660" i="5"/>
  <c r="G660" i="5" s="1"/>
  <c r="F658" i="5"/>
  <c r="G658" i="5" s="1"/>
  <c r="F656" i="5"/>
  <c r="G656" i="5" s="1"/>
  <c r="F628" i="5"/>
  <c r="G628" i="5" s="1"/>
  <c r="F626" i="5"/>
  <c r="G626" i="5" s="1"/>
  <c r="F624" i="5"/>
  <c r="G624" i="5" s="1"/>
  <c r="F595" i="5"/>
  <c r="G595" i="5" s="1"/>
  <c r="F593" i="5"/>
  <c r="G593" i="5" s="1"/>
  <c r="F591" i="5"/>
  <c r="G591" i="5" s="1"/>
  <c r="F589" i="5"/>
  <c r="G589" i="5" s="1"/>
  <c r="F587" i="5"/>
  <c r="G587" i="5" s="1"/>
  <c r="F557" i="5"/>
  <c r="G557" i="5" s="1"/>
  <c r="F536" i="5"/>
  <c r="G536" i="5" s="1"/>
  <c r="F518" i="5"/>
  <c r="G518" i="5" s="1"/>
  <c r="F517" i="5"/>
  <c r="G517" i="5" s="1"/>
  <c r="F494" i="5"/>
  <c r="G494" i="5" s="1"/>
  <c r="F493" i="5"/>
  <c r="G493" i="5" s="1"/>
  <c r="F492" i="5"/>
  <c r="G492" i="5" s="1"/>
  <c r="F491" i="5"/>
  <c r="G491" i="5" s="1"/>
  <c r="F490" i="5"/>
  <c r="G490" i="5" s="1"/>
  <c r="F489" i="5"/>
  <c r="G489" i="5" s="1"/>
  <c r="F464" i="5"/>
  <c r="G464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15" i="5"/>
  <c r="G415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363" i="5"/>
  <c r="G363" i="5" s="1"/>
  <c r="F362" i="5"/>
  <c r="G362" i="5" s="1"/>
  <c r="F361" i="5"/>
  <c r="G361" i="5" s="1"/>
  <c r="F360" i="5"/>
  <c r="G360" i="5" s="1"/>
  <c r="F359" i="5"/>
  <c r="G359" i="5" s="1"/>
  <c r="F358" i="5"/>
  <c r="G358" i="5" s="1"/>
  <c r="F357" i="5"/>
  <c r="G357" i="5" s="1"/>
  <c r="F356" i="5"/>
  <c r="G356" i="5" s="1"/>
  <c r="F355" i="5"/>
  <c r="G355" i="5" s="1"/>
  <c r="F354" i="5"/>
  <c r="G354" i="5" s="1"/>
  <c r="F353" i="5"/>
  <c r="G353" i="5" s="1"/>
  <c r="F38" i="5"/>
  <c r="G38" i="5" s="1"/>
  <c r="F39" i="5"/>
  <c r="G39" i="5" s="1"/>
  <c r="F40" i="5"/>
  <c r="G40" i="5" s="1"/>
  <c r="F41" i="5"/>
  <c r="G41" i="5" s="1"/>
  <c r="F42" i="5"/>
  <c r="G42" i="5" s="1"/>
  <c r="F43" i="5"/>
  <c r="G43" i="5" s="1"/>
  <c r="F44" i="5"/>
  <c r="G44" i="5" s="1"/>
  <c r="F45" i="5"/>
  <c r="G45" i="5" s="1"/>
  <c r="F46" i="5"/>
  <c r="G46" i="5" s="1"/>
  <c r="F47" i="5"/>
  <c r="G47" i="5" s="1"/>
  <c r="F48" i="5"/>
  <c r="G48" i="5" s="1"/>
  <c r="F49" i="5"/>
  <c r="G49" i="5" s="1"/>
  <c r="F50" i="5"/>
  <c r="G50" i="5" s="1"/>
  <c r="F61" i="5"/>
  <c r="G61" i="5" s="1"/>
  <c r="F62" i="5"/>
  <c r="G62" i="5" s="1"/>
  <c r="F63" i="5"/>
  <c r="G63" i="5" s="1"/>
  <c r="F107" i="5"/>
  <c r="G107" i="5" s="1"/>
  <c r="F108" i="5"/>
  <c r="G108" i="5" s="1"/>
  <c r="F109" i="5"/>
  <c r="G109" i="5" s="1"/>
  <c r="F110" i="5"/>
  <c r="G110" i="5" s="1"/>
  <c r="F111" i="5"/>
  <c r="G111" i="5" s="1"/>
  <c r="F112" i="5"/>
  <c r="G112" i="5" s="1"/>
  <c r="F113" i="5"/>
  <c r="G113" i="5" s="1"/>
  <c r="F114" i="5"/>
  <c r="G114" i="5" s="1"/>
  <c r="F115" i="5"/>
  <c r="G115" i="5" s="1"/>
  <c r="F145" i="5"/>
  <c r="G145" i="5" s="1"/>
  <c r="F146" i="5"/>
  <c r="G146" i="5" s="1"/>
  <c r="F147" i="5"/>
  <c r="G147" i="5" s="1"/>
  <c r="F148" i="5"/>
  <c r="G148" i="5" s="1"/>
  <c r="F149" i="5"/>
  <c r="G149" i="5" s="1"/>
  <c r="F150" i="5"/>
  <c r="G150" i="5" s="1"/>
  <c r="F151" i="5"/>
  <c r="G151" i="5" s="1"/>
  <c r="F152" i="5"/>
  <c r="G152" i="5" s="1"/>
  <c r="F153" i="5"/>
  <c r="G153" i="5" s="1"/>
  <c r="F180" i="5"/>
  <c r="G180" i="5" s="1"/>
  <c r="F181" i="5"/>
  <c r="G181" i="5" s="1"/>
  <c r="F182" i="5"/>
  <c r="G182" i="5" s="1"/>
  <c r="F183" i="5"/>
  <c r="G183" i="5" s="1"/>
  <c r="F184" i="5"/>
  <c r="G184" i="5" s="1"/>
  <c r="F185" i="5"/>
  <c r="G185" i="5" s="1"/>
  <c r="F187" i="5"/>
  <c r="G187" i="5" s="1"/>
  <c r="F188" i="5"/>
  <c r="G188" i="5" s="1"/>
  <c r="F189" i="5"/>
  <c r="G189" i="5" s="1"/>
  <c r="F190" i="5"/>
  <c r="G190" i="5" s="1"/>
  <c r="F191" i="5"/>
  <c r="G191" i="5" s="1"/>
  <c r="F229" i="5"/>
  <c r="G229" i="5" s="1"/>
  <c r="F250" i="5"/>
  <c r="G250" i="5" s="1"/>
  <c r="F272" i="5"/>
  <c r="G272" i="5" s="1"/>
  <c r="F308" i="5"/>
  <c r="G308" i="5" s="1"/>
  <c r="F309" i="5"/>
  <c r="G309" i="5" s="1"/>
  <c r="F310" i="5"/>
  <c r="G310" i="5" s="1"/>
  <c r="F311" i="5"/>
  <c r="G311" i="5" s="1"/>
  <c r="F312" i="5"/>
  <c r="G312" i="5" s="1"/>
  <c r="F313" i="5"/>
  <c r="G313" i="5" s="1"/>
  <c r="F314" i="5"/>
  <c r="G314" i="5" s="1"/>
  <c r="F315" i="5"/>
  <c r="G315" i="5" s="1"/>
  <c r="F316" i="5"/>
  <c r="G316" i="5" s="1"/>
  <c r="F317" i="5"/>
  <c r="G317" i="5" s="1"/>
  <c r="F326" i="5"/>
  <c r="G326" i="5" s="1"/>
  <c r="F328" i="5"/>
  <c r="G328" i="5" s="1"/>
  <c r="F330" i="5"/>
  <c r="G330" i="5" s="1"/>
  <c r="F332" i="5"/>
  <c r="G332" i="5" s="1"/>
  <c r="F334" i="5"/>
  <c r="G334" i="5" s="1"/>
  <c r="F336" i="5"/>
  <c r="G336" i="5" s="1"/>
  <c r="F338" i="5"/>
  <c r="G338" i="5" s="1"/>
  <c r="F340" i="5"/>
  <c r="G340" i="5" s="1"/>
  <c r="F342" i="5"/>
  <c r="G342" i="5" s="1"/>
  <c r="F344" i="5"/>
  <c r="G344" i="5" s="1"/>
  <c r="F373" i="5"/>
  <c r="G373" i="5" s="1"/>
  <c r="F375" i="5"/>
  <c r="G375" i="5" s="1"/>
  <c r="F377" i="5"/>
  <c r="G377" i="5" s="1"/>
  <c r="F379" i="5"/>
  <c r="G379" i="5" s="1"/>
  <c r="F381" i="5"/>
  <c r="G381" i="5" s="1"/>
  <c r="F383" i="5"/>
  <c r="G383" i="5" s="1"/>
  <c r="F392" i="5"/>
  <c r="G392" i="5" s="1"/>
  <c r="F394" i="5"/>
  <c r="G394" i="5" s="1"/>
  <c r="F396" i="5"/>
  <c r="G396" i="5" s="1"/>
  <c r="F398" i="5"/>
  <c r="G398" i="5" s="1"/>
  <c r="F443" i="5"/>
  <c r="G443" i="5" s="1"/>
  <c r="F445" i="5"/>
  <c r="G445" i="5" s="1"/>
  <c r="F447" i="5"/>
  <c r="G447" i="5" s="1"/>
  <c r="F449" i="5"/>
  <c r="G449" i="5" s="1"/>
  <c r="F451" i="5"/>
  <c r="G451" i="5" s="1"/>
  <c r="F453" i="5"/>
  <c r="G453" i="5" s="1"/>
  <c r="F476" i="5"/>
  <c r="G476" i="5" s="1"/>
  <c r="F478" i="5"/>
  <c r="G478" i="5" s="1"/>
  <c r="F504" i="5"/>
  <c r="G504" i="5" s="1"/>
  <c r="F506" i="5"/>
  <c r="G506" i="5" s="1"/>
  <c r="F508" i="5"/>
  <c r="G508" i="5" s="1"/>
  <c r="F568" i="5"/>
  <c r="G568" i="5" s="1"/>
  <c r="F570" i="5"/>
  <c r="G570" i="5" s="1"/>
  <c r="F572" i="5"/>
  <c r="G572" i="5" s="1"/>
  <c r="F586" i="5"/>
  <c r="G586" i="5" s="1"/>
  <c r="F590" i="5"/>
  <c r="G590" i="5" s="1"/>
  <c r="F594" i="5"/>
  <c r="G594" i="5" s="1"/>
  <c r="F625" i="5"/>
  <c r="G625" i="5" s="1"/>
  <c r="F657" i="5"/>
  <c r="G657" i="5" s="1"/>
  <c r="F661" i="5"/>
  <c r="G661" i="5" s="1"/>
  <c r="F665" i="5"/>
  <c r="G665" i="5" s="1"/>
  <c r="F695" i="5"/>
  <c r="G695" i="5" s="1"/>
  <c r="F699" i="5"/>
  <c r="G699" i="5" s="1"/>
  <c r="F733" i="5"/>
  <c r="G733" i="5" s="1"/>
  <c r="F737" i="5"/>
  <c r="G737" i="5" s="1"/>
  <c r="E928" i="1"/>
  <c r="E929" i="1"/>
  <c r="E930" i="1"/>
  <c r="E931" i="1"/>
  <c r="E932" i="1"/>
  <c r="E436" i="1" l="1"/>
  <c r="E437" i="1"/>
  <c r="E438" i="1"/>
  <c r="E439" i="1"/>
  <c r="E440" i="1"/>
  <c r="E441" i="1"/>
  <c r="E442" i="1"/>
  <c r="E443" i="1"/>
  <c r="E444" i="1"/>
  <c r="E445" i="1"/>
  <c r="E446" i="1"/>
  <c r="F1111" i="12" l="1"/>
  <c r="E703" i="15" l="1"/>
  <c r="E704" i="15"/>
  <c r="E705" i="15"/>
  <c r="E706" i="15"/>
  <c r="E707" i="15"/>
  <c r="E708" i="15"/>
  <c r="E709" i="15"/>
  <c r="E710" i="15"/>
  <c r="E711" i="15"/>
  <c r="E712" i="15"/>
  <c r="E714" i="15"/>
  <c r="E715" i="15"/>
  <c r="E716" i="15"/>
  <c r="E2671" i="15" l="1"/>
  <c r="E2670" i="15"/>
  <c r="E2669" i="15"/>
  <c r="E2668" i="15"/>
  <c r="E2667" i="15"/>
  <c r="E2666" i="15"/>
  <c r="E2665" i="15"/>
  <c r="E2664" i="15"/>
  <c r="E2663" i="15"/>
  <c r="E2662" i="15"/>
  <c r="E2661" i="15"/>
  <c r="E2660" i="15"/>
  <c r="E2659" i="15"/>
  <c r="E2658" i="15"/>
  <c r="E2657" i="15"/>
  <c r="E2656" i="15"/>
  <c r="E2655" i="15"/>
  <c r="E2654" i="15"/>
  <c r="F2653" i="15"/>
  <c r="E2627" i="15"/>
  <c r="F2626" i="15"/>
  <c r="E2024" i="15" l="1"/>
  <c r="E510" i="13" l="1"/>
  <c r="F1315" i="222" l="1"/>
  <c r="F1293" i="222"/>
  <c r="F1282" i="222"/>
  <c r="F1270" i="222"/>
  <c r="F1260" i="222"/>
  <c r="F1250" i="222"/>
  <c r="F1236" i="222"/>
  <c r="F1165" i="15" l="1"/>
  <c r="F830" i="15"/>
  <c r="F745" i="15"/>
  <c r="E1787" i="1" l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7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786" i="1"/>
  <c r="E1785" i="1"/>
  <c r="E1784" i="1"/>
  <c r="E1783" i="1"/>
  <c r="E1782" i="1"/>
  <c r="E1758" i="1"/>
  <c r="E1759" i="1"/>
  <c r="E1781" i="1"/>
  <c r="E1779" i="1"/>
  <c r="E1773" i="1"/>
  <c r="E1771" i="1"/>
  <c r="E1770" i="1"/>
  <c r="E1769" i="1"/>
  <c r="E1768" i="1"/>
  <c r="E175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47" i="1"/>
  <c r="F246" i="1"/>
  <c r="E118" i="1"/>
  <c r="E119" i="1"/>
  <c r="E120" i="1"/>
  <c r="E121" i="1"/>
  <c r="E122" i="1"/>
  <c r="E123" i="1"/>
  <c r="E124" i="1"/>
  <c r="E125" i="1"/>
  <c r="E117" i="1"/>
  <c r="F116" i="1"/>
  <c r="F153" i="219" l="1"/>
  <c r="E328" i="1" l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27" i="1"/>
  <c r="F326" i="1"/>
  <c r="E74" i="15"/>
  <c r="E2531" i="15" l="1"/>
  <c r="E2536" i="15"/>
  <c r="E2537" i="15"/>
  <c r="E2538" i="15"/>
  <c r="E2539" i="15"/>
  <c r="E2540" i="15"/>
  <c r="E2541" i="15"/>
  <c r="E2542" i="15"/>
  <c r="E2543" i="15"/>
  <c r="E2544" i="15"/>
  <c r="E2545" i="15"/>
  <c r="E2546" i="15"/>
  <c r="E2547" i="15"/>
  <c r="E2495" i="15"/>
  <c r="E2496" i="15"/>
  <c r="E2497" i="15"/>
  <c r="E2498" i="15"/>
  <c r="E2499" i="15"/>
  <c r="E2500" i="15"/>
  <c r="E2501" i="15"/>
  <c r="E2502" i="15"/>
  <c r="E2503" i="15"/>
  <c r="E2504" i="15"/>
  <c r="E2505" i="15"/>
  <c r="E2506" i="15"/>
  <c r="E2507" i="15"/>
  <c r="E2508" i="15"/>
  <c r="E2509" i="15"/>
  <c r="E2510" i="15"/>
  <c r="E2511" i="15"/>
  <c r="E2512" i="15"/>
  <c r="E2513" i="15"/>
  <c r="E2514" i="15"/>
  <c r="E2515" i="15"/>
  <c r="E2516" i="15"/>
  <c r="E2517" i="15"/>
  <c r="E2518" i="15"/>
  <c r="E2519" i="15"/>
  <c r="E2520" i="15"/>
  <c r="E2521" i="15"/>
  <c r="E2522" i="15"/>
  <c r="E2523" i="15"/>
  <c r="E2524" i="15"/>
  <c r="E2525" i="15"/>
  <c r="E2526" i="15"/>
  <c r="E2527" i="15"/>
  <c r="E2528" i="15"/>
  <c r="E2529" i="15"/>
  <c r="E2530" i="15"/>
  <c r="E2494" i="15"/>
  <c r="E2408" i="15" l="1"/>
  <c r="E2390" i="15"/>
  <c r="E2389" i="15"/>
  <c r="E2356" i="15"/>
  <c r="E2323" i="15"/>
  <c r="E2305" i="15"/>
  <c r="E2304" i="15"/>
  <c r="E2271" i="15"/>
  <c r="E2123" i="15"/>
  <c r="E2026" i="15"/>
  <c r="E2078" i="15"/>
  <c r="E2079" i="15"/>
  <c r="E2080" i="15"/>
  <c r="E2081" i="15"/>
  <c r="E2082" i="15"/>
  <c r="E2083" i="15"/>
  <c r="E2084" i="15"/>
  <c r="E2085" i="15"/>
  <c r="E2086" i="15"/>
  <c r="E2087" i="15"/>
  <c r="E2088" i="15"/>
  <c r="E1982" i="15"/>
  <c r="E1983" i="15"/>
  <c r="E1984" i="15"/>
  <c r="E1985" i="15"/>
  <c r="E1986" i="15"/>
  <c r="E1987" i="15"/>
  <c r="E1988" i="15"/>
  <c r="E1989" i="15"/>
  <c r="E1990" i="15"/>
  <c r="E1991" i="15"/>
  <c r="E1981" i="15"/>
  <c r="F671" i="15"/>
  <c r="F642" i="15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17" i="13"/>
  <c r="E218" i="13"/>
  <c r="E219" i="13"/>
  <c r="E220" i="13"/>
  <c r="E234" i="13"/>
  <c r="E235" i="13"/>
  <c r="E236" i="13"/>
  <c r="E237" i="13"/>
  <c r="E238" i="13"/>
  <c r="E239" i="13"/>
  <c r="E24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8" i="13"/>
  <c r="E269" i="13"/>
  <c r="E270" i="13"/>
  <c r="E279" i="13"/>
  <c r="E280" i="13"/>
  <c r="E281" i="13"/>
  <c r="E282" i="13"/>
  <c r="E283" i="13"/>
  <c r="E284" i="13"/>
  <c r="E166" i="13"/>
  <c r="F165" i="13"/>
  <c r="E454" i="15"/>
  <c r="E434" i="15"/>
  <c r="E268" i="4" l="1"/>
  <c r="E734" i="222"/>
  <c r="E686" i="222"/>
  <c r="E864" i="222"/>
  <c r="E825" i="222"/>
  <c r="F1576" i="15" l="1"/>
  <c r="F1425" i="15"/>
  <c r="F85" i="15" l="1"/>
  <c r="E598" i="13" l="1"/>
  <c r="E597" i="13"/>
  <c r="E596" i="13"/>
  <c r="E595" i="13"/>
  <c r="E594" i="13"/>
  <c r="E593" i="13"/>
  <c r="E592" i="13"/>
  <c r="F743" i="222" l="1"/>
  <c r="F1037" i="222"/>
  <c r="E1861" i="15"/>
  <c r="E1848" i="15"/>
  <c r="E1847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F98" i="1" l="1"/>
  <c r="F224" i="1"/>
  <c r="E1729" i="1" l="1"/>
  <c r="E1126" i="1"/>
  <c r="E1127" i="1"/>
  <c r="E1128" i="1"/>
  <c r="E1129" i="1"/>
  <c r="E1125" i="1"/>
  <c r="E983" i="4"/>
  <c r="E984" i="4"/>
  <c r="E985" i="4"/>
  <c r="E986" i="4"/>
  <c r="E987" i="4"/>
  <c r="E982" i="4"/>
  <c r="E946" i="4"/>
  <c r="E947" i="4"/>
  <c r="E945" i="4"/>
  <c r="E907" i="4"/>
  <c r="E908" i="4"/>
  <c r="E909" i="4"/>
  <c r="E910" i="4"/>
  <c r="E911" i="4"/>
  <c r="E906" i="4"/>
  <c r="E863" i="4"/>
  <c r="E864" i="4"/>
  <c r="E865" i="4"/>
  <c r="E866" i="4"/>
  <c r="E867" i="4"/>
  <c r="E868" i="4"/>
  <c r="E862" i="4"/>
  <c r="E815" i="4"/>
  <c r="E816" i="4"/>
  <c r="E817" i="4"/>
  <c r="E818" i="4"/>
  <c r="E819" i="4"/>
  <c r="E820" i="4"/>
  <c r="E814" i="4"/>
  <c r="E767" i="4"/>
  <c r="E768" i="4"/>
  <c r="E769" i="4"/>
  <c r="E770" i="4"/>
  <c r="E771" i="4"/>
  <c r="E772" i="4"/>
  <c r="E766" i="4"/>
  <c r="E722" i="4"/>
  <c r="E723" i="4"/>
  <c r="E724" i="4"/>
  <c r="E725" i="4"/>
  <c r="E721" i="4"/>
  <c r="E577" i="4"/>
  <c r="E578" i="4"/>
  <c r="E579" i="4"/>
  <c r="E580" i="4"/>
  <c r="E581" i="4"/>
  <c r="E582" i="4"/>
  <c r="E583" i="4"/>
  <c r="E584" i="4"/>
  <c r="E576" i="4"/>
  <c r="E517" i="4"/>
  <c r="E518" i="4"/>
  <c r="E519" i="4"/>
  <c r="E520" i="4"/>
  <c r="E521" i="4"/>
  <c r="E522" i="4"/>
  <c r="E523" i="4"/>
  <c r="E524" i="4"/>
  <c r="E525" i="4"/>
  <c r="E516" i="4"/>
  <c r="E459" i="4"/>
  <c r="E460" i="4"/>
  <c r="E461" i="4"/>
  <c r="E462" i="4"/>
  <c r="E463" i="4"/>
  <c r="E464" i="4"/>
  <c r="E465" i="4"/>
  <c r="E466" i="4"/>
  <c r="E467" i="4"/>
  <c r="E458" i="4"/>
  <c r="E403" i="4"/>
  <c r="E404" i="4"/>
  <c r="E405" i="4"/>
  <c r="E406" i="4"/>
  <c r="E407" i="4"/>
  <c r="E408" i="4"/>
  <c r="E409" i="4"/>
  <c r="E410" i="4"/>
  <c r="E411" i="4"/>
  <c r="E402" i="4"/>
  <c r="E353" i="4"/>
  <c r="E354" i="4"/>
  <c r="E355" i="4"/>
  <c r="E356" i="4"/>
  <c r="E352" i="4"/>
  <c r="E305" i="4"/>
  <c r="E306" i="4"/>
  <c r="E304" i="4"/>
  <c r="E258" i="4"/>
  <c r="E259" i="4"/>
  <c r="E257" i="4"/>
  <c r="E209" i="4"/>
  <c r="E210" i="4"/>
  <c r="E211" i="4"/>
  <c r="E208" i="4"/>
  <c r="E144" i="4"/>
  <c r="E145" i="4"/>
  <c r="E146" i="4"/>
  <c r="E147" i="4"/>
  <c r="E149" i="4"/>
  <c r="E150" i="4"/>
  <c r="E151" i="4"/>
  <c r="E152" i="4"/>
  <c r="E153" i="4"/>
  <c r="E154" i="4"/>
  <c r="E155" i="4"/>
  <c r="E156" i="4"/>
  <c r="E143" i="4"/>
  <c r="E93" i="4"/>
  <c r="E94" i="4"/>
  <c r="E95" i="4"/>
  <c r="E96" i="4"/>
  <c r="E97" i="4"/>
  <c r="E92" i="4"/>
  <c r="E37" i="4"/>
  <c r="E38" i="4"/>
  <c r="E39" i="4"/>
  <c r="E40" i="4"/>
  <c r="E41" i="4"/>
  <c r="E42" i="4"/>
  <c r="E43" i="4"/>
  <c r="E44" i="4"/>
  <c r="E36" i="4"/>
  <c r="E2262" i="15"/>
  <c r="E2263" i="15"/>
  <c r="E2264" i="15"/>
  <c r="E2265" i="15"/>
  <c r="E2266" i="15"/>
  <c r="E2267" i="15"/>
  <c r="E2268" i="15"/>
  <c r="E2269" i="15"/>
  <c r="E2270" i="15"/>
  <c r="E2272" i="15"/>
  <c r="E2273" i="15"/>
  <c r="E2274" i="15"/>
  <c r="E2275" i="15"/>
  <c r="E2276" i="15"/>
  <c r="E2277" i="15"/>
  <c r="E2278" i="15"/>
  <c r="E2279" i="15"/>
  <c r="E2280" i="15"/>
  <c r="E2281" i="15"/>
  <c r="E2282" i="15"/>
  <c r="E2283" i="15"/>
  <c r="E2284" i="15"/>
  <c r="E2285" i="15"/>
  <c r="E2286" i="15"/>
  <c r="E2287" i="15"/>
  <c r="E2288" i="15"/>
  <c r="E2289" i="15"/>
  <c r="E2290" i="15"/>
  <c r="E2291" i="15"/>
  <c r="E2292" i="15"/>
  <c r="E2293" i="15"/>
  <c r="E2294" i="15"/>
  <c r="E2295" i="15"/>
  <c r="E2296" i="15"/>
  <c r="E2297" i="15"/>
  <c r="E2298" i="15"/>
  <c r="E2299" i="15"/>
  <c r="E2300" i="15"/>
  <c r="E2301" i="15"/>
  <c r="E2302" i="15"/>
  <c r="E2303" i="15"/>
  <c r="E2306" i="15"/>
  <c r="E2307" i="15"/>
  <c r="E2308" i="15"/>
  <c r="E2309" i="15"/>
  <c r="E2310" i="15"/>
  <c r="E2311" i="15"/>
  <c r="E2312" i="15"/>
  <c r="E2313" i="15"/>
  <c r="E2314" i="15"/>
  <c r="E2315" i="15"/>
  <c r="E2316" i="15"/>
  <c r="E2317" i="15"/>
  <c r="E2318" i="15"/>
  <c r="E2319" i="15"/>
  <c r="E2320" i="15"/>
  <c r="E2321" i="15"/>
  <c r="E2322" i="15"/>
  <c r="E2324" i="15"/>
  <c r="E2325" i="15"/>
  <c r="E2326" i="15"/>
  <c r="E2327" i="15"/>
  <c r="E2328" i="15"/>
  <c r="E2329" i="15"/>
  <c r="E2330" i="15"/>
  <c r="E2331" i="15"/>
  <c r="E2332" i="15"/>
  <c r="E2333" i="15"/>
  <c r="E2334" i="15"/>
  <c r="E2335" i="15"/>
  <c r="E2336" i="15"/>
  <c r="E2261" i="15"/>
  <c r="E1993" i="15"/>
  <c r="E1994" i="15"/>
  <c r="E1995" i="15"/>
  <c r="E1996" i="15"/>
  <c r="E1997" i="15"/>
  <c r="E1998" i="15"/>
  <c r="E1999" i="15"/>
  <c r="E2000" i="15"/>
  <c r="E2001" i="15"/>
  <c r="E2002" i="15"/>
  <c r="E2003" i="15"/>
  <c r="E2004" i="15"/>
  <c r="E2005" i="15"/>
  <c r="E2006" i="15"/>
  <c r="E2007" i="15"/>
  <c r="E2008" i="15"/>
  <c r="E2009" i="15"/>
  <c r="E2010" i="15"/>
  <c r="E2011" i="15"/>
  <c r="E2012" i="15"/>
  <c r="E2013" i="15"/>
  <c r="E2014" i="15"/>
  <c r="E2015" i="15"/>
  <c r="E2016" i="15"/>
  <c r="E2017" i="15"/>
  <c r="E2018" i="15"/>
  <c r="E2019" i="15"/>
  <c r="E2020" i="15"/>
  <c r="E2021" i="15"/>
  <c r="E2022" i="15"/>
  <c r="E2023" i="15"/>
  <c r="E2025" i="15"/>
  <c r="E2027" i="15"/>
  <c r="E2028" i="15"/>
  <c r="E2029" i="15"/>
  <c r="E2030" i="15"/>
  <c r="E2031" i="15"/>
  <c r="E2032" i="15"/>
  <c r="E2033" i="15"/>
  <c r="E2034" i="15"/>
  <c r="E2035" i="15"/>
  <c r="E2036" i="15"/>
  <c r="E2037" i="15"/>
  <c r="E2038" i="15"/>
  <c r="E2039" i="15"/>
  <c r="E2040" i="15"/>
  <c r="E2041" i="15"/>
  <c r="E2042" i="15"/>
  <c r="E2043" i="15"/>
  <c r="E2044" i="15"/>
  <c r="E2045" i="15"/>
  <c r="E2046" i="15"/>
  <c r="E2047" i="15"/>
  <c r="E2048" i="15"/>
  <c r="E2049" i="15"/>
  <c r="E2050" i="15"/>
  <c r="E2051" i="15"/>
  <c r="E2052" i="15"/>
  <c r="E2053" i="15"/>
  <c r="E2054" i="15"/>
  <c r="E2055" i="15"/>
  <c r="E2056" i="15"/>
  <c r="E2057" i="15"/>
  <c r="E2058" i="15"/>
  <c r="E2059" i="15"/>
  <c r="E2060" i="15"/>
  <c r="E2061" i="15"/>
  <c r="E2062" i="15"/>
  <c r="E2063" i="15"/>
  <c r="E2064" i="15"/>
  <c r="E2065" i="15"/>
  <c r="E2066" i="15"/>
  <c r="E2067" i="15"/>
  <c r="E2068" i="15"/>
  <c r="E1992" i="15"/>
  <c r="E1787" i="15"/>
  <c r="E1788" i="15"/>
  <c r="E1789" i="15"/>
  <c r="E1790" i="15"/>
  <c r="E1791" i="15"/>
  <c r="E1792" i="15"/>
  <c r="E1793" i="15"/>
  <c r="E1794" i="15"/>
  <c r="E1795" i="15"/>
  <c r="E1796" i="15"/>
  <c r="E1797" i="15"/>
  <c r="E1786" i="15"/>
  <c r="E871" i="15"/>
  <c r="E872" i="15"/>
  <c r="E873" i="15"/>
  <c r="E874" i="15"/>
  <c r="E875" i="15"/>
  <c r="E876" i="15"/>
  <c r="E877" i="15"/>
  <c r="E878" i="15"/>
  <c r="E879" i="15"/>
  <c r="E870" i="15"/>
  <c r="E789" i="15"/>
  <c r="E790" i="15"/>
  <c r="E791" i="15"/>
  <c r="E792" i="15"/>
  <c r="E793" i="15"/>
  <c r="E794" i="15"/>
  <c r="E795" i="15"/>
  <c r="E796" i="15"/>
  <c r="E797" i="15"/>
  <c r="E799" i="15"/>
  <c r="E800" i="15"/>
  <c r="E801" i="15"/>
  <c r="E788" i="15"/>
  <c r="E618" i="15"/>
  <c r="E619" i="15"/>
  <c r="E620" i="15"/>
  <c r="E621" i="15"/>
  <c r="E617" i="15"/>
  <c r="E575" i="15"/>
  <c r="E576" i="15"/>
  <c r="E577" i="15"/>
  <c r="E578" i="15"/>
  <c r="E579" i="15"/>
  <c r="E580" i="15"/>
  <c r="E574" i="15"/>
  <c r="E528" i="15"/>
  <c r="E529" i="15"/>
  <c r="E530" i="15"/>
  <c r="E531" i="15"/>
  <c r="E532" i="15"/>
  <c r="E533" i="15"/>
  <c r="E534" i="15"/>
  <c r="E527" i="15"/>
  <c r="E424" i="15"/>
  <c r="E425" i="15"/>
  <c r="E426" i="15"/>
  <c r="E427" i="15"/>
  <c r="E428" i="15"/>
  <c r="E429" i="15"/>
  <c r="E430" i="15"/>
  <c r="E431" i="15"/>
  <c r="E432" i="15"/>
  <c r="E433" i="15"/>
  <c r="E423" i="15"/>
  <c r="E373" i="15"/>
  <c r="E374" i="15"/>
  <c r="E375" i="15"/>
  <c r="E376" i="15"/>
  <c r="E377" i="15"/>
  <c r="E378" i="15"/>
  <c r="E372" i="15"/>
  <c r="E301" i="15"/>
  <c r="E289" i="15"/>
  <c r="E290" i="15"/>
  <c r="E291" i="15"/>
  <c r="E292" i="15"/>
  <c r="E293" i="15"/>
  <c r="E294" i="15"/>
  <c r="E295" i="15"/>
  <c r="E296" i="15"/>
  <c r="E297" i="15"/>
  <c r="E299" i="15"/>
  <c r="E288" i="15"/>
  <c r="E1177" i="13"/>
  <c r="E1128" i="13"/>
  <c r="E1129" i="13"/>
  <c r="E1130" i="13"/>
  <c r="E1131" i="13"/>
  <c r="E1127" i="13"/>
  <c r="E984" i="13"/>
  <c r="E985" i="13"/>
  <c r="E986" i="13"/>
  <c r="E987" i="13"/>
  <c r="E988" i="13"/>
  <c r="E989" i="13"/>
  <c r="E990" i="13"/>
  <c r="E991" i="13"/>
  <c r="E992" i="13"/>
  <c r="E993" i="13"/>
  <c r="E983" i="13"/>
  <c r="E942" i="13"/>
  <c r="E941" i="13"/>
  <c r="E910" i="13"/>
  <c r="E911" i="13"/>
  <c r="E912" i="13"/>
  <c r="E913" i="13"/>
  <c r="E914" i="13"/>
  <c r="E915" i="13"/>
  <c r="E916" i="13"/>
  <c r="E909" i="13"/>
  <c r="F908" i="13"/>
  <c r="E844" i="13"/>
  <c r="E845" i="13"/>
  <c r="E846" i="13"/>
  <c r="E847" i="13"/>
  <c r="E848" i="13"/>
  <c r="E849" i="13"/>
  <c r="E850" i="13"/>
  <c r="E851" i="13"/>
  <c r="E852" i="13"/>
  <c r="E853" i="13"/>
  <c r="E854" i="13"/>
  <c r="E843" i="13"/>
  <c r="E753" i="13"/>
  <c r="E754" i="13"/>
  <c r="E755" i="13"/>
  <c r="E756" i="13"/>
  <c r="E757" i="13"/>
  <c r="E758" i="13"/>
  <c r="E759" i="13"/>
  <c r="E760" i="13"/>
  <c r="E761" i="13"/>
  <c r="E762" i="13"/>
  <c r="E752" i="13"/>
  <c r="E696" i="13"/>
  <c r="E697" i="13"/>
  <c r="E698" i="13"/>
  <c r="E699" i="13"/>
  <c r="E700" i="13"/>
  <c r="E701" i="13"/>
  <c r="E702" i="13"/>
  <c r="E695" i="13"/>
  <c r="E647" i="13"/>
  <c r="E648" i="13"/>
  <c r="E649" i="13"/>
  <c r="E650" i="13"/>
  <c r="E651" i="13"/>
  <c r="E652" i="13"/>
  <c r="E646" i="13"/>
  <c r="E781" i="4" l="1"/>
  <c r="E782" i="4"/>
  <c r="E783" i="4"/>
  <c r="E784" i="4"/>
  <c r="E785" i="4"/>
  <c r="E786" i="4"/>
  <c r="E787" i="4"/>
  <c r="E788" i="4"/>
  <c r="E939" i="12"/>
  <c r="E940" i="12"/>
  <c r="E941" i="12"/>
  <c r="E1776" i="1" l="1"/>
  <c r="E1747" i="1"/>
  <c r="E1746" i="1"/>
  <c r="E1745" i="1"/>
  <c r="E1741" i="1"/>
  <c r="E1738" i="1"/>
  <c r="E1737" i="1"/>
  <c r="E1736" i="1"/>
  <c r="E1734" i="1"/>
  <c r="E1730" i="1"/>
  <c r="E1740" i="1"/>
  <c r="E1742" i="1"/>
  <c r="E1743" i="1"/>
  <c r="E1744" i="1"/>
  <c r="E1739" i="1"/>
  <c r="E1641" i="1"/>
  <c r="E1628" i="1"/>
  <c r="E1520" i="1"/>
  <c r="E1558" i="1"/>
  <c r="E1554" i="1"/>
  <c r="E1550" i="1"/>
  <c r="E1544" i="1"/>
  <c r="E1545" i="1"/>
  <c r="E1546" i="1"/>
  <c r="E1547" i="1"/>
  <c r="E1548" i="1"/>
  <c r="E1549" i="1"/>
  <c r="E1551" i="1"/>
  <c r="E1552" i="1"/>
  <c r="E1553" i="1"/>
  <c r="E1555" i="1"/>
  <c r="E1556" i="1"/>
  <c r="E1557" i="1"/>
  <c r="E1543" i="1"/>
  <c r="E1541" i="1"/>
  <c r="E1530" i="1"/>
  <c r="E1518" i="1"/>
  <c r="E1507" i="1"/>
  <c r="E1491" i="1"/>
  <c r="E1357" i="1"/>
  <c r="E1301" i="1"/>
  <c r="E1295" i="1"/>
  <c r="E1284" i="1"/>
  <c r="E1271" i="1"/>
  <c r="E1260" i="1"/>
  <c r="E1249" i="1"/>
  <c r="E1239" i="1"/>
  <c r="E1100" i="1"/>
  <c r="E1069" i="1"/>
  <c r="E1020" i="1"/>
  <c r="E967" i="1"/>
  <c r="E501" i="1"/>
  <c r="E465" i="1"/>
  <c r="E405" i="1"/>
  <c r="E385" i="1"/>
  <c r="E215" i="1"/>
  <c r="E185" i="1"/>
  <c r="E85" i="1"/>
  <c r="E60" i="1"/>
  <c r="E51" i="1"/>
  <c r="E495" i="15" l="1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5" i="13"/>
  <c r="E526" i="13"/>
  <c r="E527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474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37" i="13"/>
  <c r="E1844" i="1" l="1"/>
  <c r="E1843" i="1"/>
  <c r="E1731" i="1"/>
  <c r="E1732" i="1"/>
  <c r="E1733" i="1"/>
  <c r="E1735" i="1"/>
  <c r="E1484" i="1"/>
  <c r="E1485" i="1"/>
  <c r="E1486" i="1"/>
  <c r="E1487" i="1"/>
  <c r="E1488" i="1"/>
  <c r="E1489" i="1"/>
  <c r="E1490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8" i="1"/>
  <c r="E1509" i="1"/>
  <c r="E1510" i="1"/>
  <c r="E1511" i="1"/>
  <c r="E1512" i="1"/>
  <c r="E1513" i="1"/>
  <c r="E1514" i="1"/>
  <c r="E1515" i="1"/>
  <c r="E1516" i="1"/>
  <c r="E1517" i="1"/>
  <c r="E1519" i="1"/>
  <c r="E1521" i="1"/>
  <c r="E1522" i="1"/>
  <c r="E1523" i="1"/>
  <c r="E1524" i="1"/>
  <c r="E1525" i="1"/>
  <c r="E1526" i="1"/>
  <c r="E1527" i="1"/>
  <c r="E1528" i="1"/>
  <c r="E1529" i="1"/>
  <c r="E1531" i="1"/>
  <c r="E1532" i="1"/>
  <c r="E1533" i="1"/>
  <c r="E1534" i="1"/>
  <c r="E1535" i="1"/>
  <c r="E1536" i="1"/>
  <c r="E1537" i="1"/>
  <c r="E1538" i="1"/>
  <c r="E1539" i="1"/>
  <c r="E1540" i="1"/>
  <c r="E1542" i="1"/>
  <c r="E1483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40" i="1"/>
  <c r="E1241" i="1"/>
  <c r="E1242" i="1"/>
  <c r="E1243" i="1"/>
  <c r="E1244" i="1"/>
  <c r="E1245" i="1"/>
  <c r="E1246" i="1"/>
  <c r="E1247" i="1"/>
  <c r="E1248" i="1"/>
  <c r="E1250" i="1"/>
  <c r="E1251" i="1"/>
  <c r="E1252" i="1"/>
  <c r="E1253" i="1"/>
  <c r="E1254" i="1"/>
  <c r="E1255" i="1"/>
  <c r="E1256" i="1"/>
  <c r="E1257" i="1"/>
  <c r="E1258" i="1"/>
  <c r="E1259" i="1"/>
  <c r="E1261" i="1"/>
  <c r="E1262" i="1"/>
  <c r="E1263" i="1"/>
  <c r="E1264" i="1"/>
  <c r="E1265" i="1"/>
  <c r="E1266" i="1"/>
  <c r="E1267" i="1"/>
  <c r="E1268" i="1"/>
  <c r="E1269" i="1"/>
  <c r="E1270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5" i="1"/>
  <c r="E1286" i="1"/>
  <c r="E1287" i="1"/>
  <c r="E1288" i="1"/>
  <c r="E1289" i="1"/>
  <c r="E1290" i="1"/>
  <c r="E1291" i="1"/>
  <c r="E1292" i="1"/>
  <c r="E1293" i="1"/>
  <c r="E1294" i="1"/>
  <c r="E1296" i="1"/>
  <c r="E1297" i="1"/>
  <c r="E1298" i="1"/>
  <c r="E1299" i="1"/>
  <c r="E1300" i="1"/>
  <c r="E1225" i="1"/>
  <c r="E1096" i="1"/>
  <c r="E1097" i="1"/>
  <c r="E1098" i="1"/>
  <c r="E1099" i="1"/>
  <c r="E1101" i="1"/>
  <c r="E1095" i="1"/>
  <c r="E1066" i="1"/>
  <c r="E1067" i="1"/>
  <c r="E1068" i="1"/>
  <c r="E1070" i="1"/>
  <c r="E1065" i="1"/>
  <c r="E1014" i="1"/>
  <c r="E1015" i="1"/>
  <c r="E1016" i="1"/>
  <c r="E1017" i="1"/>
  <c r="E1018" i="1"/>
  <c r="E1019" i="1"/>
  <c r="E1021" i="1"/>
  <c r="E1013" i="1"/>
  <c r="E961" i="1"/>
  <c r="E962" i="1"/>
  <c r="E963" i="1"/>
  <c r="E964" i="1"/>
  <c r="E965" i="1"/>
  <c r="E966" i="1"/>
  <c r="E968" i="1"/>
  <c r="E960" i="1"/>
  <c r="E892" i="1"/>
  <c r="E891" i="1"/>
  <c r="E858" i="1"/>
  <c r="E857" i="1"/>
  <c r="E823" i="1"/>
  <c r="E822" i="1"/>
  <c r="E789" i="1"/>
  <c r="E788" i="1"/>
  <c r="E543" i="1"/>
  <c r="E544" i="1"/>
  <c r="E542" i="1"/>
  <c r="E495" i="1"/>
  <c r="E496" i="1"/>
  <c r="E497" i="1"/>
  <c r="E498" i="1"/>
  <c r="E499" i="1"/>
  <c r="E500" i="1"/>
  <c r="E502" i="1"/>
  <c r="E494" i="1"/>
  <c r="E377" i="1"/>
  <c r="E378" i="1"/>
  <c r="E379" i="1"/>
  <c r="E380" i="1"/>
  <c r="E381" i="1"/>
  <c r="E382" i="1"/>
  <c r="E383" i="1"/>
  <c r="E384" i="1"/>
  <c r="E386" i="1"/>
  <c r="E376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65" i="1"/>
  <c r="E42" i="1" l="1"/>
  <c r="E43" i="1"/>
  <c r="E44" i="1"/>
  <c r="E45" i="1"/>
  <c r="E46" i="1"/>
  <c r="E47" i="1"/>
  <c r="E48" i="1"/>
  <c r="E49" i="1"/>
  <c r="E50" i="1"/>
  <c r="E52" i="1"/>
  <c r="E53" i="1"/>
  <c r="E54" i="1"/>
  <c r="E55" i="1"/>
  <c r="E56" i="1"/>
  <c r="E57" i="1"/>
  <c r="E58" i="1"/>
  <c r="E59" i="1"/>
  <c r="E41" i="1"/>
  <c r="E997" i="4" l="1"/>
  <c r="E998" i="4"/>
  <c r="E999" i="4"/>
  <c r="E1000" i="4"/>
  <c r="E1001" i="4"/>
  <c r="E996" i="4"/>
  <c r="F995" i="4"/>
  <c r="E957" i="4"/>
  <c r="E958" i="4"/>
  <c r="E956" i="4"/>
  <c r="F955" i="4"/>
  <c r="E921" i="4"/>
  <c r="E922" i="4"/>
  <c r="E923" i="4"/>
  <c r="E924" i="4"/>
  <c r="E925" i="4"/>
  <c r="E920" i="4"/>
  <c r="F919" i="4"/>
  <c r="F933" i="4"/>
  <c r="E878" i="4"/>
  <c r="E879" i="4"/>
  <c r="E880" i="4"/>
  <c r="E881" i="4"/>
  <c r="E882" i="4"/>
  <c r="E883" i="4"/>
  <c r="E877" i="4"/>
  <c r="F876" i="4"/>
  <c r="E830" i="4"/>
  <c r="E831" i="4"/>
  <c r="E832" i="4"/>
  <c r="E833" i="4"/>
  <c r="E834" i="4"/>
  <c r="E835" i="4"/>
  <c r="E836" i="4"/>
  <c r="E829" i="4"/>
  <c r="F828" i="4"/>
  <c r="F780" i="4"/>
  <c r="E735" i="4"/>
  <c r="E736" i="4"/>
  <c r="E737" i="4"/>
  <c r="E738" i="4"/>
  <c r="E734" i="4"/>
  <c r="F733" i="4"/>
  <c r="E594" i="4"/>
  <c r="E595" i="4"/>
  <c r="E596" i="4"/>
  <c r="E597" i="4"/>
  <c r="E598" i="4"/>
  <c r="E599" i="4"/>
  <c r="E600" i="4"/>
  <c r="E601" i="4"/>
  <c r="E602" i="4"/>
  <c r="E603" i="4"/>
  <c r="E593" i="4"/>
  <c r="F592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34" i="4"/>
  <c r="F533" i="4"/>
  <c r="E477" i="4"/>
  <c r="E478" i="4"/>
  <c r="E479" i="4"/>
  <c r="E480" i="4"/>
  <c r="E481" i="4"/>
  <c r="E482" i="4"/>
  <c r="E483" i="4"/>
  <c r="E484" i="4"/>
  <c r="E485" i="4"/>
  <c r="E476" i="4"/>
  <c r="F475" i="4"/>
  <c r="E421" i="4"/>
  <c r="E422" i="4"/>
  <c r="E423" i="4"/>
  <c r="E424" i="4"/>
  <c r="E425" i="4"/>
  <c r="E426" i="4"/>
  <c r="E427" i="4"/>
  <c r="E428" i="4"/>
  <c r="E429" i="4"/>
  <c r="E420" i="4"/>
  <c r="F419" i="4"/>
  <c r="E366" i="4"/>
  <c r="E367" i="4"/>
  <c r="E368" i="4"/>
  <c r="E369" i="4"/>
  <c r="E370" i="4"/>
  <c r="E371" i="4"/>
  <c r="E372" i="4"/>
  <c r="E373" i="4"/>
  <c r="E374" i="4"/>
  <c r="E375" i="4"/>
  <c r="E365" i="4"/>
  <c r="F364" i="4"/>
  <c r="E316" i="4"/>
  <c r="E317" i="4"/>
  <c r="E318" i="4"/>
  <c r="E319" i="4"/>
  <c r="E320" i="4"/>
  <c r="E321" i="4"/>
  <c r="E322" i="4"/>
  <c r="E323" i="4"/>
  <c r="E324" i="4"/>
  <c r="E315" i="4"/>
  <c r="F314" i="4"/>
  <c r="E269" i="4"/>
  <c r="E270" i="4"/>
  <c r="E271" i="4"/>
  <c r="E272" i="4"/>
  <c r="E273" i="4"/>
  <c r="E274" i="4"/>
  <c r="E275" i="4"/>
  <c r="E276" i="4"/>
  <c r="E277" i="4"/>
  <c r="F267" i="4"/>
  <c r="E221" i="4"/>
  <c r="E222" i="4"/>
  <c r="E223" i="4"/>
  <c r="E224" i="4"/>
  <c r="E225" i="4"/>
  <c r="E226" i="4"/>
  <c r="E227" i="4"/>
  <c r="E228" i="4"/>
  <c r="E229" i="4"/>
  <c r="E220" i="4"/>
  <c r="F219" i="4"/>
  <c r="E167" i="4"/>
  <c r="E168" i="4"/>
  <c r="E169" i="4"/>
  <c r="E170" i="4"/>
  <c r="E172" i="4"/>
  <c r="E173" i="4"/>
  <c r="E174" i="4"/>
  <c r="E175" i="4"/>
  <c r="E176" i="4"/>
  <c r="E177" i="4"/>
  <c r="E178" i="4"/>
  <c r="E179" i="4"/>
  <c r="E180" i="4"/>
  <c r="E166" i="4"/>
  <c r="F165" i="4"/>
  <c r="E107" i="4"/>
  <c r="E108" i="4"/>
  <c r="E109" i="4"/>
  <c r="E110" i="4"/>
  <c r="E111" i="4"/>
  <c r="E106" i="4"/>
  <c r="F105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53" i="4"/>
  <c r="F52" i="4"/>
  <c r="F986" i="222"/>
  <c r="E951" i="222"/>
  <c r="E952" i="222"/>
  <c r="E953" i="222"/>
  <c r="E954" i="222"/>
  <c r="E955" i="222"/>
  <c r="E956" i="222"/>
  <c r="E957" i="222"/>
  <c r="E950" i="222"/>
  <c r="F949" i="222"/>
  <c r="E910" i="222"/>
  <c r="E911" i="222"/>
  <c r="E912" i="222"/>
  <c r="E913" i="222"/>
  <c r="E914" i="222"/>
  <c r="E915" i="222"/>
  <c r="E916" i="222"/>
  <c r="E917" i="222"/>
  <c r="E918" i="222"/>
  <c r="E919" i="222"/>
  <c r="E920" i="222"/>
  <c r="E921" i="222"/>
  <c r="E909" i="222"/>
  <c r="F908" i="222"/>
  <c r="E866" i="222"/>
  <c r="E867" i="222"/>
  <c r="E868" i="222"/>
  <c r="E869" i="222"/>
  <c r="E870" i="222"/>
  <c r="E871" i="222"/>
  <c r="E872" i="222"/>
  <c r="E873" i="222"/>
  <c r="E874" i="222"/>
  <c r="E875" i="222"/>
  <c r="E876" i="222"/>
  <c r="E865" i="222"/>
  <c r="F863" i="222"/>
  <c r="E822" i="222"/>
  <c r="E823" i="222"/>
  <c r="E824" i="222"/>
  <c r="E826" i="222"/>
  <c r="E827" i="222"/>
  <c r="E828" i="222"/>
  <c r="E829" i="222"/>
  <c r="E830" i="222"/>
  <c r="E831" i="222"/>
  <c r="E832" i="222"/>
  <c r="F821" i="222"/>
  <c r="E786" i="222"/>
  <c r="E787" i="222"/>
  <c r="E788" i="222"/>
  <c r="E789" i="222"/>
  <c r="E790" i="222"/>
  <c r="E791" i="222"/>
  <c r="E792" i="222"/>
  <c r="E785" i="222"/>
  <c r="F784" i="222"/>
  <c r="E730" i="222"/>
  <c r="E731" i="222"/>
  <c r="E732" i="222"/>
  <c r="E733" i="222"/>
  <c r="E729" i="222"/>
  <c r="F728" i="222"/>
  <c r="E668" i="222" l="1"/>
  <c r="E669" i="222"/>
  <c r="E670" i="222"/>
  <c r="E671" i="222"/>
  <c r="E672" i="222"/>
  <c r="E673" i="222"/>
  <c r="E674" i="222"/>
  <c r="E675" i="222"/>
  <c r="E676" i="222"/>
  <c r="E677" i="222"/>
  <c r="E678" i="222"/>
  <c r="E679" i="222"/>
  <c r="E680" i="222"/>
  <c r="E681" i="222"/>
  <c r="E682" i="222"/>
  <c r="E683" i="222"/>
  <c r="E684" i="222"/>
  <c r="E685" i="222"/>
  <c r="E687" i="222"/>
  <c r="E688" i="222"/>
  <c r="E689" i="222"/>
  <c r="E690" i="222"/>
  <c r="E691" i="222"/>
  <c r="E692" i="222"/>
  <c r="E693" i="222"/>
  <c r="E694" i="222"/>
  <c r="E695" i="222"/>
  <c r="E696" i="222"/>
  <c r="E697" i="222"/>
  <c r="E698" i="222"/>
  <c r="E699" i="222"/>
  <c r="E700" i="222"/>
  <c r="E701" i="222"/>
  <c r="E702" i="222"/>
  <c r="E703" i="222"/>
  <c r="E704" i="222"/>
  <c r="E667" i="222"/>
  <c r="F666" i="222"/>
  <c r="E584" i="222" l="1"/>
  <c r="E585" i="222"/>
  <c r="E586" i="222"/>
  <c r="E587" i="222"/>
  <c r="E588" i="222"/>
  <c r="E589" i="222"/>
  <c r="E590" i="222"/>
  <c r="E591" i="222"/>
  <c r="E592" i="222"/>
  <c r="E593" i="222"/>
  <c r="E594" i="222"/>
  <c r="E595" i="222"/>
  <c r="E596" i="222"/>
  <c r="E597" i="222"/>
  <c r="E598" i="222"/>
  <c r="E599" i="222"/>
  <c r="E600" i="222"/>
  <c r="E601" i="222"/>
  <c r="E602" i="222"/>
  <c r="E603" i="222"/>
  <c r="E583" i="222"/>
  <c r="F582" i="222"/>
  <c r="E440" i="222"/>
  <c r="E441" i="222"/>
  <c r="E442" i="222"/>
  <c r="E443" i="222"/>
  <c r="E444" i="222"/>
  <c r="E445" i="222"/>
  <c r="E446" i="222"/>
  <c r="E447" i="222"/>
  <c r="E448" i="222"/>
  <c r="E449" i="222"/>
  <c r="E450" i="222"/>
  <c r="E451" i="222"/>
  <c r="E452" i="222"/>
  <c r="E453" i="222"/>
  <c r="E454" i="222"/>
  <c r="E455" i="222"/>
  <c r="E456" i="222"/>
  <c r="E457" i="222"/>
  <c r="E458" i="222"/>
  <c r="E459" i="222"/>
  <c r="E460" i="222"/>
  <c r="E461" i="222"/>
  <c r="E462" i="222"/>
  <c r="E463" i="222"/>
  <c r="E464" i="222"/>
  <c r="E465" i="222"/>
  <c r="E466" i="222"/>
  <c r="E467" i="222"/>
  <c r="E468" i="222"/>
  <c r="E469" i="222"/>
  <c r="E470" i="222"/>
  <c r="E471" i="222"/>
  <c r="E472" i="222"/>
  <c r="E473" i="222"/>
  <c r="E474" i="222"/>
  <c r="E475" i="222"/>
  <c r="E476" i="222"/>
  <c r="E477" i="222"/>
  <c r="E478" i="222"/>
  <c r="E479" i="222"/>
  <c r="E480" i="222"/>
  <c r="E481" i="222"/>
  <c r="E482" i="222"/>
  <c r="E483" i="222"/>
  <c r="E484" i="222"/>
  <c r="E485" i="222"/>
  <c r="E486" i="222"/>
  <c r="E487" i="222"/>
  <c r="E488" i="222"/>
  <c r="E489" i="222"/>
  <c r="E490" i="222"/>
  <c r="E491" i="222"/>
  <c r="E492" i="222"/>
  <c r="E493" i="222"/>
  <c r="E494" i="222"/>
  <c r="E495" i="222"/>
  <c r="E496" i="222"/>
  <c r="E497" i="222"/>
  <c r="E498" i="222"/>
  <c r="E499" i="222"/>
  <c r="E500" i="222"/>
  <c r="E501" i="222"/>
  <c r="E502" i="222"/>
  <c r="E503" i="222"/>
  <c r="E504" i="222"/>
  <c r="E505" i="222"/>
  <c r="E506" i="222"/>
  <c r="E507" i="222"/>
  <c r="E508" i="222"/>
  <c r="E509" i="222"/>
  <c r="E510" i="222"/>
  <c r="E511" i="222"/>
  <c r="E512" i="222"/>
  <c r="E513" i="222"/>
  <c r="E514" i="222"/>
  <c r="E515" i="222"/>
  <c r="E516" i="222"/>
  <c r="E517" i="222"/>
  <c r="E518" i="222"/>
  <c r="E519" i="222"/>
  <c r="E520" i="222"/>
  <c r="E521" i="222"/>
  <c r="E522" i="222"/>
  <c r="E523" i="222"/>
  <c r="E524" i="222"/>
  <c r="E525" i="222"/>
  <c r="E526" i="222"/>
  <c r="E527" i="222"/>
  <c r="E528" i="222"/>
  <c r="E529" i="222"/>
  <c r="E530" i="222"/>
  <c r="E531" i="222"/>
  <c r="E532" i="222"/>
  <c r="E533" i="222"/>
  <c r="E534" i="222"/>
  <c r="E535" i="222"/>
  <c r="E536" i="222"/>
  <c r="E537" i="222"/>
  <c r="E538" i="222"/>
  <c r="F439" i="222"/>
  <c r="E245" i="222"/>
  <c r="E246" i="222"/>
  <c r="E247" i="222"/>
  <c r="E248" i="222"/>
  <c r="E249" i="222"/>
  <c r="E250" i="222"/>
  <c r="E251" i="222"/>
  <c r="E252" i="222"/>
  <c r="E253" i="222"/>
  <c r="E254" i="222"/>
  <c r="E255" i="222"/>
  <c r="E256" i="222"/>
  <c r="E257" i="222"/>
  <c r="E258" i="222"/>
  <c r="E259" i="222"/>
  <c r="E260" i="222"/>
  <c r="E261" i="222"/>
  <c r="E262" i="222"/>
  <c r="E263" i="222"/>
  <c r="E264" i="222"/>
  <c r="E265" i="222"/>
  <c r="E266" i="222"/>
  <c r="E267" i="222"/>
  <c r="E268" i="222"/>
  <c r="E269" i="222"/>
  <c r="E270" i="222"/>
  <c r="E271" i="222"/>
  <c r="E272" i="222"/>
  <c r="E273" i="222"/>
  <c r="E274" i="222"/>
  <c r="E275" i="222"/>
  <c r="E276" i="222"/>
  <c r="E277" i="222"/>
  <c r="E278" i="222"/>
  <c r="E279" i="222"/>
  <c r="E280" i="222"/>
  <c r="E281" i="222"/>
  <c r="E282" i="222"/>
  <c r="E283" i="222"/>
  <c r="E284" i="222"/>
  <c r="E285" i="222"/>
  <c r="E286" i="222"/>
  <c r="E287" i="222"/>
  <c r="E288" i="222"/>
  <c r="E289" i="222"/>
  <c r="E290" i="222"/>
  <c r="E291" i="222"/>
  <c r="E292" i="222"/>
  <c r="E293" i="222"/>
  <c r="E294" i="222"/>
  <c r="E295" i="222"/>
  <c r="E296" i="222"/>
  <c r="E297" i="222"/>
  <c r="E298" i="222"/>
  <c r="E299" i="222"/>
  <c r="E300" i="222"/>
  <c r="E301" i="222"/>
  <c r="E302" i="222"/>
  <c r="E303" i="222"/>
  <c r="E304" i="222"/>
  <c r="E305" i="222"/>
  <c r="E306" i="222"/>
  <c r="E307" i="222"/>
  <c r="E308" i="222"/>
  <c r="E309" i="222"/>
  <c r="E310" i="222"/>
  <c r="E311" i="222"/>
  <c r="E312" i="222"/>
  <c r="E313" i="222"/>
  <c r="E314" i="222"/>
  <c r="E244" i="222"/>
  <c r="F243" i="222"/>
  <c r="F87" i="222"/>
  <c r="E2165" i="15"/>
  <c r="E1874" i="15"/>
  <c r="E76" i="15"/>
  <c r="E2572" i="15"/>
  <c r="E2573" i="15"/>
  <c r="E2574" i="15"/>
  <c r="E2575" i="15"/>
  <c r="E2576" i="15"/>
  <c r="E2577" i="15"/>
  <c r="E2578" i="15"/>
  <c r="E2579" i="15"/>
  <c r="E2580" i="15"/>
  <c r="E2581" i="15"/>
  <c r="E2582" i="15"/>
  <c r="E2583" i="15"/>
  <c r="E2584" i="15"/>
  <c r="E2585" i="15"/>
  <c r="E2586" i="15"/>
  <c r="E2587" i="15"/>
  <c r="E2588" i="15"/>
  <c r="E2589" i="15"/>
  <c r="E2571" i="15"/>
  <c r="E2570" i="15"/>
  <c r="E2558" i="15"/>
  <c r="E2559" i="15"/>
  <c r="E2560" i="15"/>
  <c r="E2561" i="15"/>
  <c r="E2562" i="15"/>
  <c r="E2563" i="15"/>
  <c r="E2564" i="15"/>
  <c r="E2565" i="15"/>
  <c r="E2566" i="15"/>
  <c r="E2567" i="15"/>
  <c r="E2568" i="15"/>
  <c r="E2569" i="15"/>
  <c r="E2557" i="15"/>
  <c r="F2556" i="15"/>
  <c r="E2416" i="15"/>
  <c r="E2395" i="15"/>
  <c r="E2152" i="15"/>
  <c r="E1872" i="15"/>
  <c r="E1863" i="15"/>
  <c r="E1864" i="15"/>
  <c r="E1865" i="15"/>
  <c r="E1866" i="15"/>
  <c r="E1867" i="15"/>
  <c r="E1868" i="15"/>
  <c r="E1869" i="15"/>
  <c r="E1870" i="15"/>
  <c r="E1871" i="15"/>
  <c r="E1873" i="15"/>
  <c r="E1862" i="15"/>
  <c r="E1860" i="15"/>
  <c r="E1859" i="15"/>
  <c r="E1854" i="15"/>
  <c r="E1849" i="15"/>
  <c r="E1850" i="15"/>
  <c r="E1851" i="15"/>
  <c r="E1852" i="15"/>
  <c r="E1853" i="15"/>
  <c r="E1855" i="15"/>
  <c r="E1856" i="15"/>
  <c r="E1857" i="15"/>
  <c r="E1858" i="15"/>
  <c r="E1836" i="15"/>
  <c r="E1837" i="15"/>
  <c r="E1838" i="15"/>
  <c r="E1839" i="15"/>
  <c r="E1840" i="15"/>
  <c r="E1841" i="15"/>
  <c r="E1842" i="15"/>
  <c r="E1843" i="15"/>
  <c r="E1844" i="15"/>
  <c r="E1845" i="15"/>
  <c r="E1846" i="15"/>
  <c r="E1835" i="15"/>
  <c r="E2347" i="15"/>
  <c r="E2348" i="15"/>
  <c r="E2349" i="15"/>
  <c r="E2350" i="15"/>
  <c r="E2351" i="15"/>
  <c r="E2352" i="15"/>
  <c r="E2353" i="15"/>
  <c r="E2354" i="15"/>
  <c r="E2355" i="15"/>
  <c r="E2357" i="15"/>
  <c r="E2358" i="15"/>
  <c r="E2359" i="15"/>
  <c r="E2360" i="15"/>
  <c r="E2361" i="15"/>
  <c r="E2362" i="15"/>
  <c r="E2363" i="15"/>
  <c r="E2364" i="15"/>
  <c r="E2365" i="15"/>
  <c r="E2366" i="15"/>
  <c r="E2367" i="15"/>
  <c r="E2368" i="15"/>
  <c r="E2369" i="15"/>
  <c r="E2370" i="15"/>
  <c r="E2371" i="15"/>
  <c r="E2372" i="15"/>
  <c r="E2373" i="15"/>
  <c r="E2374" i="15"/>
  <c r="E2375" i="15"/>
  <c r="E2376" i="15"/>
  <c r="E2377" i="15"/>
  <c r="E2378" i="15"/>
  <c r="E2379" i="15"/>
  <c r="E2380" i="15"/>
  <c r="E2381" i="15"/>
  <c r="E2382" i="15"/>
  <c r="E2383" i="15"/>
  <c r="E2384" i="15"/>
  <c r="E2385" i="15"/>
  <c r="E2386" i="15"/>
  <c r="E2387" i="15"/>
  <c r="E2388" i="15"/>
  <c r="E2391" i="15"/>
  <c r="E2392" i="15"/>
  <c r="E2393" i="15"/>
  <c r="E2394" i="15"/>
  <c r="E2396" i="15"/>
  <c r="E2397" i="15"/>
  <c r="E2398" i="15"/>
  <c r="E2399" i="15"/>
  <c r="E2400" i="15"/>
  <c r="E2401" i="15"/>
  <c r="E2402" i="15"/>
  <c r="E2403" i="15"/>
  <c r="E2404" i="15"/>
  <c r="E2405" i="15"/>
  <c r="E2406" i="15"/>
  <c r="E2407" i="15"/>
  <c r="E2409" i="15"/>
  <c r="E2410" i="15"/>
  <c r="E2411" i="15"/>
  <c r="E2412" i="15"/>
  <c r="E2413" i="15"/>
  <c r="E2414" i="15"/>
  <c r="E2415" i="15"/>
  <c r="E2417" i="15"/>
  <c r="E2418" i="15"/>
  <c r="E2419" i="15"/>
  <c r="E2420" i="15"/>
  <c r="E2421" i="15"/>
  <c r="E2346" i="15"/>
  <c r="F2345" i="15"/>
  <c r="E2090" i="15"/>
  <c r="E2091" i="15"/>
  <c r="E2092" i="15"/>
  <c r="E2093" i="15"/>
  <c r="E2094" i="15"/>
  <c r="E2095" i="15"/>
  <c r="E2096" i="15"/>
  <c r="E2097" i="15"/>
  <c r="E2098" i="15"/>
  <c r="E2099" i="15"/>
  <c r="E2100" i="15"/>
  <c r="E2101" i="15"/>
  <c r="E2102" i="15"/>
  <c r="E2103" i="15"/>
  <c r="E2104" i="15"/>
  <c r="E2105" i="15"/>
  <c r="E2106" i="15"/>
  <c r="E2107" i="15"/>
  <c r="E2108" i="15"/>
  <c r="E2109" i="15"/>
  <c r="E2110" i="15"/>
  <c r="E2111" i="15"/>
  <c r="E2112" i="15"/>
  <c r="E2113" i="15"/>
  <c r="E2114" i="15"/>
  <c r="E2115" i="15"/>
  <c r="E2116" i="15"/>
  <c r="E2117" i="15"/>
  <c r="E2118" i="15"/>
  <c r="E2119" i="15"/>
  <c r="E2120" i="15"/>
  <c r="E2121" i="15"/>
  <c r="E2122" i="15"/>
  <c r="E2124" i="15"/>
  <c r="E2125" i="15"/>
  <c r="E2126" i="15"/>
  <c r="E2127" i="15"/>
  <c r="E2128" i="15"/>
  <c r="E2129" i="15"/>
  <c r="E2130" i="15"/>
  <c r="E2131" i="15"/>
  <c r="E2132" i="15"/>
  <c r="E2133" i="15"/>
  <c r="E2134" i="15"/>
  <c r="E2135" i="15"/>
  <c r="E2136" i="15"/>
  <c r="E2137" i="15"/>
  <c r="E2138" i="15"/>
  <c r="E2139" i="15"/>
  <c r="E2140" i="15"/>
  <c r="E2141" i="15"/>
  <c r="E2142" i="15"/>
  <c r="E2143" i="15"/>
  <c r="E2144" i="15"/>
  <c r="E2145" i="15"/>
  <c r="E2146" i="15"/>
  <c r="E2147" i="15"/>
  <c r="E2148" i="15"/>
  <c r="E2149" i="15"/>
  <c r="E2150" i="15"/>
  <c r="E2151" i="15"/>
  <c r="E2153" i="15"/>
  <c r="E2154" i="15"/>
  <c r="E2155" i="15"/>
  <c r="E2156" i="15"/>
  <c r="E2157" i="15"/>
  <c r="E2158" i="15"/>
  <c r="E2159" i="15"/>
  <c r="E2160" i="15"/>
  <c r="E2161" i="15"/>
  <c r="E2162" i="15"/>
  <c r="E2163" i="15"/>
  <c r="E2164" i="15"/>
  <c r="E2089" i="15"/>
  <c r="F2077" i="15"/>
  <c r="F1834" i="15"/>
  <c r="E631" i="15"/>
  <c r="E632" i="15"/>
  <c r="E633" i="15"/>
  <c r="E634" i="15"/>
  <c r="E630" i="15"/>
  <c r="F629" i="15"/>
  <c r="E590" i="15"/>
  <c r="E591" i="15"/>
  <c r="E592" i="15"/>
  <c r="E593" i="15"/>
  <c r="E594" i="15"/>
  <c r="E595" i="15"/>
  <c r="E589" i="15"/>
  <c r="F588" i="15"/>
  <c r="E544" i="15"/>
  <c r="E545" i="15"/>
  <c r="E546" i="15"/>
  <c r="E547" i="15"/>
  <c r="E548" i="15"/>
  <c r="E549" i="15"/>
  <c r="E550" i="15"/>
  <c r="E543" i="15"/>
  <c r="F542" i="15"/>
  <c r="E496" i="15"/>
  <c r="E497" i="15"/>
  <c r="E498" i="15"/>
  <c r="E499" i="15"/>
  <c r="E500" i="15"/>
  <c r="E501" i="15"/>
  <c r="E502" i="15"/>
  <c r="F494" i="15"/>
  <c r="E444" i="15"/>
  <c r="E445" i="15"/>
  <c r="E446" i="15"/>
  <c r="E447" i="15"/>
  <c r="E448" i="15"/>
  <c r="E449" i="15"/>
  <c r="E450" i="15"/>
  <c r="E451" i="15"/>
  <c r="E452" i="15"/>
  <c r="E453" i="15"/>
  <c r="E443" i="15"/>
  <c r="F442" i="15"/>
  <c r="E394" i="15"/>
  <c r="E388" i="15"/>
  <c r="E389" i="15"/>
  <c r="E390" i="15"/>
  <c r="E391" i="15"/>
  <c r="E392" i="15"/>
  <c r="E393" i="15"/>
  <c r="E387" i="15"/>
  <c r="F386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34" i="15"/>
  <c r="F333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39" i="15"/>
  <c r="F238" i="15"/>
  <c r="E199" i="15"/>
  <c r="E200" i="15"/>
  <c r="E201" i="15"/>
  <c r="E202" i="15"/>
  <c r="E203" i="15"/>
  <c r="E204" i="15"/>
  <c r="E205" i="15"/>
  <c r="E206" i="15"/>
  <c r="E207" i="15"/>
  <c r="E208" i="15"/>
  <c r="E209" i="15"/>
  <c r="E198" i="15"/>
  <c r="F197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49" i="15"/>
  <c r="F148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5" i="15"/>
  <c r="E51" i="15"/>
  <c r="F50" i="15"/>
  <c r="E1141" i="13" l="1"/>
  <c r="E1142" i="13"/>
  <c r="E1143" i="13"/>
  <c r="E1144" i="13"/>
  <c r="E1140" i="13"/>
  <c r="F1139" i="13"/>
  <c r="E1095" i="13"/>
  <c r="E1096" i="13"/>
  <c r="E1097" i="13"/>
  <c r="E1098" i="13"/>
  <c r="E1099" i="13"/>
  <c r="E1100" i="13"/>
  <c r="E1101" i="13"/>
  <c r="E1102" i="13"/>
  <c r="E1103" i="13"/>
  <c r="E1104" i="13"/>
  <c r="E1105" i="13"/>
  <c r="E1094" i="13"/>
  <c r="F1093" i="13"/>
  <c r="E1047" i="13"/>
  <c r="E1048" i="13"/>
  <c r="E1049" i="13"/>
  <c r="E1050" i="13"/>
  <c r="E1051" i="13"/>
  <c r="E1052" i="13"/>
  <c r="E1053" i="13"/>
  <c r="E1054" i="13"/>
  <c r="E1055" i="13"/>
  <c r="E1056" i="13"/>
  <c r="E1057" i="13"/>
  <c r="E1058" i="13"/>
  <c r="E1059" i="13"/>
  <c r="E1046" i="13"/>
  <c r="F1045" i="13"/>
  <c r="E1004" i="13"/>
  <c r="E1005" i="13"/>
  <c r="E1006" i="13"/>
  <c r="E1007" i="13"/>
  <c r="E1008" i="13"/>
  <c r="E1009" i="13"/>
  <c r="E1010" i="13"/>
  <c r="E1011" i="13"/>
  <c r="E1012" i="13"/>
  <c r="E1013" i="13"/>
  <c r="E1003" i="13"/>
  <c r="F1002" i="13"/>
  <c r="E953" i="13"/>
  <c r="E952" i="13"/>
  <c r="F951" i="13"/>
  <c r="E866" i="13"/>
  <c r="E867" i="13"/>
  <c r="E868" i="13"/>
  <c r="E869" i="13"/>
  <c r="E870" i="13"/>
  <c r="E871" i="13"/>
  <c r="E872" i="13"/>
  <c r="E873" i="13"/>
  <c r="E874" i="13"/>
  <c r="E875" i="13"/>
  <c r="E876" i="13"/>
  <c r="E865" i="13"/>
  <c r="F864" i="13"/>
  <c r="E773" i="13"/>
  <c r="E774" i="13"/>
  <c r="E775" i="13"/>
  <c r="E776" i="13"/>
  <c r="E777" i="13"/>
  <c r="E778" i="13"/>
  <c r="E779" i="13"/>
  <c r="E780" i="13"/>
  <c r="E781" i="13"/>
  <c r="E782" i="13"/>
  <c r="E772" i="13"/>
  <c r="F771" i="13"/>
  <c r="E713" i="13"/>
  <c r="E714" i="13"/>
  <c r="E715" i="13"/>
  <c r="E716" i="13"/>
  <c r="E717" i="13"/>
  <c r="E718" i="13"/>
  <c r="E719" i="13"/>
  <c r="E712" i="13"/>
  <c r="F711" i="13"/>
  <c r="E663" i="13"/>
  <c r="E664" i="13"/>
  <c r="E665" i="13"/>
  <c r="E666" i="13"/>
  <c r="E667" i="13"/>
  <c r="E668" i="13"/>
  <c r="E662" i="13"/>
  <c r="F661" i="13"/>
  <c r="E1102" i="12" l="1"/>
  <c r="E1101" i="12"/>
  <c r="F1100" i="12"/>
  <c r="E1080" i="12"/>
  <c r="F1079" i="12"/>
  <c r="E1024" i="12"/>
  <c r="E1025" i="12"/>
  <c r="E1027" i="12"/>
  <c r="E1028" i="12"/>
  <c r="E1029" i="12"/>
  <c r="E1030" i="12"/>
  <c r="E1032" i="12"/>
  <c r="E1034" i="12"/>
  <c r="E1035" i="12"/>
  <c r="E1036" i="12"/>
  <c r="E1037" i="12"/>
  <c r="E1038" i="12"/>
  <c r="E1039" i="12"/>
  <c r="E1040" i="12"/>
  <c r="E1042" i="12"/>
  <c r="E1043" i="12"/>
  <c r="E1044" i="12"/>
  <c r="E1045" i="12"/>
  <c r="E1046" i="12"/>
  <c r="E1048" i="12"/>
  <c r="E1049" i="12"/>
  <c r="E1051" i="12"/>
  <c r="E1052" i="12"/>
  <c r="E1054" i="12"/>
  <c r="E1055" i="12"/>
  <c r="E1056" i="12"/>
  <c r="E1058" i="12"/>
  <c r="E1023" i="12"/>
  <c r="F1020" i="12"/>
  <c r="F960" i="12"/>
  <c r="F938" i="12"/>
  <c r="E916" i="12"/>
  <c r="E917" i="12"/>
  <c r="E915" i="12"/>
  <c r="F914" i="12"/>
  <c r="F890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51" i="12"/>
  <c r="F850" i="12"/>
  <c r="E813" i="12"/>
  <c r="E814" i="12"/>
  <c r="E815" i="12"/>
  <c r="E812" i="12"/>
  <c r="F811" i="12"/>
  <c r="E787" i="12"/>
  <c r="E788" i="12"/>
  <c r="E789" i="12"/>
  <c r="E790" i="12"/>
  <c r="E786" i="12"/>
  <c r="F785" i="12"/>
  <c r="E761" i="12"/>
  <c r="E762" i="12"/>
  <c r="E763" i="12"/>
  <c r="E764" i="12"/>
  <c r="E760" i="12"/>
  <c r="F759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18" i="12"/>
  <c r="F717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60" i="12"/>
  <c r="F659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10" i="12"/>
  <c r="F609" i="12"/>
  <c r="E579" i="12"/>
  <c r="F578" i="12"/>
  <c r="E559" i="12"/>
  <c r="E560" i="12"/>
  <c r="E561" i="12"/>
  <c r="E558" i="12"/>
  <c r="F557" i="12"/>
  <c r="E537" i="12"/>
  <c r="E535" i="12"/>
  <c r="F534" i="12"/>
  <c r="E509" i="12"/>
  <c r="E510" i="12"/>
  <c r="E511" i="12"/>
  <c r="E512" i="12"/>
  <c r="E513" i="12"/>
  <c r="E514" i="12"/>
  <c r="E515" i="12"/>
  <c r="E508" i="12"/>
  <c r="F507" i="12"/>
  <c r="E480" i="12"/>
  <c r="E481" i="12"/>
  <c r="E482" i="12"/>
  <c r="E483" i="12"/>
  <c r="E479" i="12"/>
  <c r="F478" i="12"/>
  <c r="E453" i="12"/>
  <c r="E454" i="12"/>
  <c r="E455" i="12"/>
  <c r="E456" i="12"/>
  <c r="E457" i="12"/>
  <c r="E452" i="12"/>
  <c r="F451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21" i="12"/>
  <c r="E422" i="12"/>
  <c r="E423" i="12"/>
  <c r="E424" i="12"/>
  <c r="E425" i="12"/>
  <c r="E426" i="12"/>
  <c r="E427" i="12"/>
  <c r="E388" i="12"/>
  <c r="F387" i="12"/>
  <c r="E280" i="12"/>
  <c r="E281" i="12"/>
  <c r="E282" i="12"/>
  <c r="E284" i="12"/>
  <c r="E285" i="12"/>
  <c r="E286" i="12"/>
  <c r="E288" i="12"/>
  <c r="E289" i="12"/>
  <c r="E290" i="12"/>
  <c r="E291" i="12"/>
  <c r="E292" i="12"/>
  <c r="E293" i="12"/>
  <c r="E294" i="12"/>
  <c r="E295" i="12"/>
  <c r="E296" i="12"/>
  <c r="E298" i="12"/>
  <c r="E299" i="12"/>
  <c r="E300" i="12"/>
  <c r="E301" i="12"/>
  <c r="E303" i="12"/>
  <c r="E304" i="12"/>
  <c r="E305" i="12"/>
  <c r="E306" i="12"/>
  <c r="E308" i="12"/>
  <c r="E312" i="12"/>
  <c r="E313" i="12"/>
  <c r="E314" i="12"/>
  <c r="E315" i="12"/>
  <c r="E317" i="12"/>
  <c r="E318" i="12"/>
  <c r="E319" i="12"/>
  <c r="E320" i="12"/>
  <c r="E321" i="12"/>
  <c r="E322" i="12"/>
  <c r="E323" i="12"/>
  <c r="E325" i="12"/>
  <c r="E328" i="12"/>
  <c r="E279" i="12"/>
  <c r="F278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F156" i="12"/>
  <c r="E72" i="12"/>
  <c r="E73" i="12"/>
  <c r="E74" i="12"/>
  <c r="E75" i="12"/>
  <c r="E76" i="12"/>
  <c r="E77" i="12"/>
  <c r="E78" i="12"/>
  <c r="E79" i="12"/>
  <c r="E80" i="12"/>
  <c r="E71" i="12"/>
  <c r="F70" i="12"/>
  <c r="E34" i="12" l="1"/>
  <c r="E35" i="12"/>
  <c r="E36" i="12"/>
  <c r="E37" i="12"/>
  <c r="E38" i="12"/>
  <c r="E39" i="12"/>
  <c r="E40" i="12"/>
  <c r="E41" i="12"/>
  <c r="E42" i="12"/>
  <c r="E43" i="12"/>
  <c r="E44" i="12"/>
  <c r="E45" i="12"/>
  <c r="E46" i="12"/>
  <c r="E33" i="12"/>
  <c r="F32" i="12"/>
  <c r="F890" i="1"/>
  <c r="F879" i="1"/>
  <c r="F856" i="1"/>
  <c r="F845" i="1"/>
  <c r="F821" i="1"/>
  <c r="E1855" i="1"/>
  <c r="E1854" i="1"/>
  <c r="F1853" i="1"/>
  <c r="E1780" i="1" l="1"/>
  <c r="E1774" i="1"/>
  <c r="E1775" i="1"/>
  <c r="E1777" i="1"/>
  <c r="E1778" i="1"/>
  <c r="E1772" i="1"/>
  <c r="E1761" i="1"/>
  <c r="E1762" i="1"/>
  <c r="E1763" i="1"/>
  <c r="E1764" i="1"/>
  <c r="E1765" i="1"/>
  <c r="E1766" i="1"/>
  <c r="E1767" i="1"/>
  <c r="E1760" i="1"/>
  <c r="F1756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2" i="1"/>
  <c r="E1643" i="1"/>
  <c r="E1644" i="1"/>
  <c r="E1568" i="1"/>
  <c r="F1567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11" i="1"/>
  <c r="F1310" i="1"/>
  <c r="E457" i="1"/>
  <c r="E458" i="1"/>
  <c r="E459" i="1"/>
  <c r="E460" i="1"/>
  <c r="E461" i="1"/>
  <c r="E462" i="1"/>
  <c r="E463" i="1"/>
  <c r="E464" i="1"/>
  <c r="E466" i="1"/>
  <c r="E456" i="1"/>
  <c r="F455" i="1"/>
  <c r="E397" i="1"/>
  <c r="E398" i="1"/>
  <c r="E399" i="1"/>
  <c r="E400" i="1"/>
  <c r="E401" i="1"/>
  <c r="E402" i="1"/>
  <c r="E403" i="1"/>
  <c r="E404" i="1"/>
  <c r="E406" i="1"/>
  <c r="E396" i="1"/>
  <c r="F3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195" i="1"/>
  <c r="F194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6" i="1"/>
  <c r="E87" i="1"/>
  <c r="E88" i="1"/>
  <c r="E89" i="1"/>
  <c r="F69" i="1"/>
  <c r="F119" i="15" l="1"/>
  <c r="F121" i="15" l="1"/>
  <c r="G121" i="15" s="1"/>
  <c r="H121" i="15" s="1"/>
  <c r="F168" i="15"/>
  <c r="G168" i="15" s="1"/>
  <c r="H168" i="15" s="1"/>
  <c r="F164" i="15"/>
  <c r="G164" i="15" s="1"/>
  <c r="H164" i="15" s="1"/>
  <c r="F160" i="15"/>
  <c r="G160" i="15" s="1"/>
  <c r="H160" i="15" s="1"/>
  <c r="F156" i="15"/>
  <c r="G156" i="15" s="1"/>
  <c r="H156" i="15" s="1"/>
  <c r="F152" i="15"/>
  <c r="G152" i="15" s="1"/>
  <c r="H152" i="15" s="1"/>
  <c r="F169" i="15"/>
  <c r="G169" i="15" s="1"/>
  <c r="H169" i="15" s="1"/>
  <c r="F165" i="15"/>
  <c r="G165" i="15" s="1"/>
  <c r="H165" i="15" s="1"/>
  <c r="F161" i="15"/>
  <c r="G161" i="15" s="1"/>
  <c r="H161" i="15" s="1"/>
  <c r="F157" i="15"/>
  <c r="G157" i="15" s="1"/>
  <c r="H157" i="15" s="1"/>
  <c r="F153" i="15"/>
  <c r="G153" i="15" s="1"/>
  <c r="H153" i="15" s="1"/>
  <c r="F149" i="15"/>
  <c r="G149" i="15" s="1"/>
  <c r="H149" i="15" s="1"/>
  <c r="F166" i="15"/>
  <c r="G166" i="15" s="1"/>
  <c r="H166" i="15" s="1"/>
  <c r="F162" i="15"/>
  <c r="G162" i="15" s="1"/>
  <c r="H162" i="15" s="1"/>
  <c r="F158" i="15"/>
  <c r="G158" i="15" s="1"/>
  <c r="H158" i="15" s="1"/>
  <c r="F154" i="15"/>
  <c r="G154" i="15" s="1"/>
  <c r="H154" i="15" s="1"/>
  <c r="F150" i="15"/>
  <c r="G150" i="15" s="1"/>
  <c r="H150" i="15" s="1"/>
  <c r="F167" i="15"/>
  <c r="G167" i="15" s="1"/>
  <c r="H167" i="15" s="1"/>
  <c r="F163" i="15"/>
  <c r="G163" i="15" s="1"/>
  <c r="H163" i="15" s="1"/>
  <c r="F159" i="15"/>
  <c r="G159" i="15" s="1"/>
  <c r="H159" i="15" s="1"/>
  <c r="F155" i="15"/>
  <c r="G155" i="15" s="1"/>
  <c r="H155" i="15" s="1"/>
  <c r="F151" i="15"/>
  <c r="G151" i="15" s="1"/>
  <c r="H151" i="15" s="1"/>
  <c r="F136" i="15"/>
  <c r="G136" i="15" s="1"/>
  <c r="H136" i="15" s="1"/>
  <c r="F132" i="15"/>
  <c r="G132" i="15" s="1"/>
  <c r="H132" i="15" s="1"/>
  <c r="F124" i="15"/>
  <c r="G124" i="15" s="1"/>
  <c r="H124" i="15" s="1"/>
  <c r="F139" i="15"/>
  <c r="G139" i="15" s="1"/>
  <c r="H139" i="15" s="1"/>
  <c r="F135" i="15"/>
  <c r="G135" i="15" s="1"/>
  <c r="H135" i="15" s="1"/>
  <c r="F128" i="15"/>
  <c r="G128" i="15" s="1"/>
  <c r="H128" i="15" s="1"/>
  <c r="F123" i="15"/>
  <c r="G123" i="15" s="1"/>
  <c r="H123" i="15" s="1"/>
  <c r="F138" i="15"/>
  <c r="G138" i="15" s="1"/>
  <c r="H138" i="15" s="1"/>
  <c r="F133" i="15"/>
  <c r="G133" i="15" s="1"/>
  <c r="H133" i="15" s="1"/>
  <c r="F127" i="15"/>
  <c r="G127" i="15" s="1"/>
  <c r="H127" i="15" s="1"/>
  <c r="F140" i="15"/>
  <c r="G140" i="15" s="1"/>
  <c r="H140" i="15" s="1"/>
  <c r="F137" i="15"/>
  <c r="G137" i="15" s="1"/>
  <c r="H137" i="15" s="1"/>
  <c r="F130" i="15"/>
  <c r="G130" i="15" s="1"/>
  <c r="H130" i="15" s="1"/>
  <c r="F125" i="15"/>
  <c r="G125" i="15" s="1"/>
  <c r="H125" i="15" s="1"/>
  <c r="F120" i="15"/>
  <c r="G120" i="15" s="1"/>
  <c r="H120" i="15" s="1"/>
  <c r="F134" i="15"/>
  <c r="G134" i="15" s="1"/>
  <c r="H134" i="15" s="1"/>
  <c r="F131" i="15"/>
  <c r="G131" i="15" s="1"/>
  <c r="H131" i="15" s="1"/>
  <c r="F122" i="15"/>
  <c r="G122" i="15" s="1"/>
  <c r="H122" i="15" s="1"/>
  <c r="F129" i="15"/>
  <c r="G129" i="15" s="1"/>
  <c r="H129" i="15" s="1"/>
  <c r="F126" i="15"/>
  <c r="G126" i="15" s="1"/>
  <c r="H126" i="15" s="1"/>
  <c r="F1040" i="15" l="1"/>
  <c r="F809" i="15"/>
  <c r="F724" i="15"/>
  <c r="F311" i="15"/>
  <c r="F37" i="13"/>
  <c r="F297" i="1"/>
  <c r="F267" i="13" l="1"/>
  <c r="F266" i="13"/>
  <c r="F1074" i="13"/>
  <c r="G1074" i="13" s="1"/>
  <c r="F1080" i="13"/>
  <c r="G1080" i="13" s="1"/>
  <c r="F1075" i="13"/>
  <c r="G1075" i="13" s="1"/>
  <c r="H1075" i="13" s="1"/>
  <c r="F1081" i="13"/>
  <c r="G1081" i="13" s="1"/>
  <c r="F1070" i="13"/>
  <c r="G1070" i="13" s="1"/>
  <c r="F1083" i="13"/>
  <c r="G1083" i="13" s="1"/>
  <c r="F1071" i="13"/>
  <c r="G1071" i="13" s="1"/>
  <c r="F1078" i="13"/>
  <c r="G1078" i="13" s="1"/>
  <c r="F1079" i="13"/>
  <c r="G1079" i="13" s="1"/>
  <c r="H1079" i="13" s="1"/>
  <c r="F1069" i="13"/>
  <c r="G1069" i="13" s="1"/>
  <c r="H1069" i="13" s="1"/>
  <c r="F1076" i="13"/>
  <c r="G1076" i="13" s="1"/>
  <c r="F1077" i="13"/>
  <c r="G1077" i="13" s="1"/>
  <c r="F1073" i="13"/>
  <c r="G1073" i="13" s="1"/>
  <c r="F1072" i="13"/>
  <c r="G1072" i="13" s="1"/>
  <c r="F1157" i="13"/>
  <c r="G1157" i="13" s="1"/>
  <c r="H1157" i="13" s="1"/>
  <c r="F576" i="13"/>
  <c r="G576" i="13" s="1"/>
  <c r="H576" i="13" s="1"/>
  <c r="F1156" i="13"/>
  <c r="G1156" i="13" s="1"/>
  <c r="H1156" i="13" s="1"/>
  <c r="F1155" i="13"/>
  <c r="G1155" i="13" s="1"/>
  <c r="H1155" i="13" s="1"/>
  <c r="F1188" i="13"/>
  <c r="G1188" i="13" s="1"/>
  <c r="H1188" i="13" s="1"/>
  <c r="F1218" i="13"/>
  <c r="G1218" i="13" s="1"/>
  <c r="H1218" i="13" s="1"/>
  <c r="F1198" i="13"/>
  <c r="G1198" i="13" s="1"/>
  <c r="H1198" i="13" s="1"/>
  <c r="F1208" i="13"/>
  <c r="G1208" i="13" s="1"/>
  <c r="H1208" i="13" s="1"/>
  <c r="F1228" i="13"/>
  <c r="G1228" i="13" s="1"/>
  <c r="H1228" i="13" s="1"/>
  <c r="F620" i="13"/>
  <c r="G620" i="13" s="1"/>
  <c r="H620" i="13" s="1"/>
  <c r="F619" i="13"/>
  <c r="G619" i="13" s="1"/>
  <c r="H619" i="13" s="1"/>
  <c r="F609" i="13"/>
  <c r="G609" i="13" s="1"/>
  <c r="H609" i="13" s="1"/>
  <c r="F608" i="13"/>
  <c r="G608" i="13" s="1"/>
  <c r="H608" i="13" s="1"/>
  <c r="F919" i="13"/>
  <c r="G919" i="13" s="1"/>
  <c r="H919" i="13" s="1"/>
  <c r="F895" i="13"/>
  <c r="G895" i="13" s="1"/>
  <c r="H895" i="13" s="1"/>
  <c r="F897" i="13"/>
  <c r="G897" i="13" s="1"/>
  <c r="H897" i="13" s="1"/>
  <c r="F896" i="13"/>
  <c r="G896" i="13" s="1"/>
  <c r="H896" i="13" s="1"/>
  <c r="F898" i="13"/>
  <c r="G898" i="13" s="1"/>
  <c r="H898" i="13" s="1"/>
  <c r="F920" i="13"/>
  <c r="G920" i="13" s="1"/>
  <c r="H920" i="13" s="1"/>
  <c r="F917" i="13"/>
  <c r="G917" i="13" s="1"/>
  <c r="H917" i="13" s="1"/>
  <c r="F918" i="13"/>
  <c r="G918" i="13" s="1"/>
  <c r="H918" i="13" s="1"/>
  <c r="F271" i="13"/>
  <c r="G271" i="13" s="1"/>
  <c r="H271" i="13" s="1"/>
  <c r="F274" i="13"/>
  <c r="G274" i="13" s="1"/>
  <c r="H274" i="13" s="1"/>
  <c r="G266" i="13"/>
  <c r="H266" i="13" s="1"/>
  <c r="F277" i="13"/>
  <c r="G277" i="13" s="1"/>
  <c r="H277" i="13" s="1"/>
  <c r="G267" i="13"/>
  <c r="H267" i="13" s="1"/>
  <c r="F278" i="13"/>
  <c r="G278" i="13" s="1"/>
  <c r="H278" i="13" s="1"/>
  <c r="F276" i="13"/>
  <c r="G276" i="13" s="1"/>
  <c r="H276" i="13" s="1"/>
  <c r="F272" i="13"/>
  <c r="G272" i="13" s="1"/>
  <c r="H272" i="13" s="1"/>
  <c r="F275" i="13"/>
  <c r="G275" i="13" s="1"/>
  <c r="H275" i="13" s="1"/>
  <c r="F273" i="13"/>
  <c r="G273" i="13" s="1"/>
  <c r="H273" i="13" s="1"/>
  <c r="F242" i="13"/>
  <c r="G242" i="13" s="1"/>
  <c r="H242" i="13" s="1"/>
  <c r="F243" i="13"/>
  <c r="G243" i="13" s="1"/>
  <c r="H243" i="13" s="1"/>
  <c r="F247" i="13"/>
  <c r="G247" i="13" s="1"/>
  <c r="H247" i="13" s="1"/>
  <c r="F248" i="13"/>
  <c r="G248" i="13" s="1"/>
  <c r="H248" i="13" s="1"/>
  <c r="F249" i="13"/>
  <c r="G249" i="13" s="1"/>
  <c r="H249" i="13" s="1"/>
  <c r="F246" i="13"/>
  <c r="G246" i="13" s="1"/>
  <c r="H246" i="13" s="1"/>
  <c r="F241" i="13"/>
  <c r="G241" i="13" s="1"/>
  <c r="H241" i="13" s="1"/>
  <c r="F250" i="13"/>
  <c r="G250" i="13" s="1"/>
  <c r="H250" i="13" s="1"/>
  <c r="F245" i="13"/>
  <c r="G245" i="13" s="1"/>
  <c r="H245" i="13" s="1"/>
  <c r="F244" i="13"/>
  <c r="G244" i="13" s="1"/>
  <c r="H244" i="13" s="1"/>
  <c r="F222" i="13"/>
  <c r="G222" i="13" s="1"/>
  <c r="H222" i="13" s="1"/>
  <c r="F223" i="13"/>
  <c r="G223" i="13" s="1"/>
  <c r="H223" i="13" s="1"/>
  <c r="F224" i="13"/>
  <c r="G224" i="13" s="1"/>
  <c r="H224" i="13" s="1"/>
  <c r="F225" i="13"/>
  <c r="G225" i="13" s="1"/>
  <c r="H225" i="13" s="1"/>
  <c r="F227" i="13"/>
  <c r="G227" i="13" s="1"/>
  <c r="H227" i="13" s="1"/>
  <c r="F232" i="13"/>
  <c r="G232" i="13" s="1"/>
  <c r="H232" i="13" s="1"/>
  <c r="F226" i="13"/>
  <c r="G226" i="13" s="1"/>
  <c r="H226" i="13" s="1"/>
  <c r="F233" i="13"/>
  <c r="G233" i="13" s="1"/>
  <c r="H233" i="13" s="1"/>
  <c r="F229" i="13"/>
  <c r="G229" i="13" s="1"/>
  <c r="H229" i="13" s="1"/>
  <c r="F231" i="13"/>
  <c r="G231" i="13" s="1"/>
  <c r="H231" i="13" s="1"/>
  <c r="F228" i="13"/>
  <c r="G228" i="13" s="1"/>
  <c r="H228" i="13" s="1"/>
  <c r="F230" i="13"/>
  <c r="G230" i="13" s="1"/>
  <c r="H230" i="13" s="1"/>
  <c r="F221" i="13"/>
  <c r="G221" i="13" s="1"/>
  <c r="H221" i="13" s="1"/>
  <c r="F209" i="13"/>
  <c r="G209" i="13" s="1"/>
  <c r="H209" i="13" s="1"/>
  <c r="F211" i="13"/>
  <c r="G211" i="13" s="1"/>
  <c r="H211" i="13" s="1"/>
  <c r="F213" i="13"/>
  <c r="G213" i="13" s="1"/>
  <c r="H213" i="13" s="1"/>
  <c r="F144" i="13"/>
  <c r="G144" i="13" s="1"/>
  <c r="H144" i="13" s="1"/>
  <c r="F146" i="13"/>
  <c r="G146" i="13" s="1"/>
  <c r="H146" i="13" s="1"/>
  <c r="F150" i="13"/>
  <c r="G150" i="13" s="1"/>
  <c r="H150" i="13" s="1"/>
  <c r="F212" i="13"/>
  <c r="G212" i="13" s="1"/>
  <c r="H212" i="13" s="1"/>
  <c r="F214" i="13"/>
  <c r="G214" i="13" s="1"/>
  <c r="H214" i="13" s="1"/>
  <c r="F143" i="13"/>
  <c r="G143" i="13" s="1"/>
  <c r="H143" i="13" s="1"/>
  <c r="F145" i="13"/>
  <c r="G145" i="13" s="1"/>
  <c r="H145" i="13" s="1"/>
  <c r="F147" i="13"/>
  <c r="G147" i="13" s="1"/>
  <c r="H147" i="13" s="1"/>
  <c r="F148" i="13"/>
  <c r="G148" i="13" s="1"/>
  <c r="H148" i="13" s="1"/>
  <c r="F149" i="13"/>
  <c r="G149" i="13" s="1"/>
  <c r="H149" i="13" s="1"/>
  <c r="F216" i="13"/>
  <c r="G216" i="13" s="1"/>
  <c r="H216" i="13" s="1"/>
  <c r="F210" i="13"/>
  <c r="G210" i="13" s="1"/>
  <c r="H210" i="13" s="1"/>
  <c r="F215" i="13"/>
  <c r="G215" i="13" s="1"/>
  <c r="H215" i="13" s="1"/>
  <c r="F208" i="13"/>
  <c r="G208" i="13" s="1"/>
  <c r="H208" i="13" s="1"/>
  <c r="F207" i="13"/>
  <c r="G207" i="13" s="1"/>
  <c r="H207" i="13" s="1"/>
  <c r="F524" i="13"/>
  <c r="G524" i="13" s="1"/>
  <c r="H524" i="13" s="1"/>
  <c r="F127" i="13"/>
  <c r="G127" i="13" s="1"/>
  <c r="H127" i="13" s="1"/>
  <c r="F79" i="13"/>
  <c r="G79" i="13" s="1"/>
  <c r="H79" i="13" s="1"/>
  <c r="F80" i="13"/>
  <c r="G80" i="13" s="1"/>
  <c r="H80" i="13" s="1"/>
  <c r="F128" i="13"/>
  <c r="G128" i="13" s="1"/>
  <c r="H128" i="13" s="1"/>
  <c r="F81" i="13"/>
  <c r="G81" i="13" s="1"/>
  <c r="H81" i="13" s="1"/>
  <c r="F113" i="13"/>
  <c r="G113" i="13" s="1"/>
  <c r="H113" i="13" s="1"/>
  <c r="F82" i="13"/>
  <c r="G82" i="13" s="1"/>
  <c r="H82" i="13" s="1"/>
  <c r="F114" i="13"/>
  <c r="G114" i="13" s="1"/>
  <c r="H114" i="13" s="1"/>
  <c r="F115" i="13"/>
  <c r="G115" i="13" s="1"/>
  <c r="H115" i="13" s="1"/>
  <c r="F84" i="13"/>
  <c r="G84" i="13" s="1"/>
  <c r="H84" i="13" s="1"/>
  <c r="F116" i="13"/>
  <c r="G116" i="13" s="1"/>
  <c r="H116" i="13" s="1"/>
  <c r="F119" i="13"/>
  <c r="G119" i="13" s="1"/>
  <c r="H119" i="13" s="1"/>
  <c r="F120" i="13"/>
  <c r="G120" i="13" s="1"/>
  <c r="H120" i="13" s="1"/>
  <c r="F122" i="13"/>
  <c r="G122" i="13" s="1"/>
  <c r="H122" i="13" s="1"/>
  <c r="F93" i="13"/>
  <c r="G93" i="13" s="1"/>
  <c r="H93" i="13" s="1"/>
  <c r="F95" i="13"/>
  <c r="G95" i="13" s="1"/>
  <c r="H95" i="13" s="1"/>
  <c r="F96" i="13"/>
  <c r="G96" i="13" s="1"/>
  <c r="H96" i="13" s="1"/>
  <c r="F103" i="13"/>
  <c r="G103" i="13" s="1"/>
  <c r="H103" i="13" s="1"/>
  <c r="F88" i="13"/>
  <c r="G88" i="13" s="1"/>
  <c r="H88" i="13" s="1"/>
  <c r="F83" i="13"/>
  <c r="G83" i="13" s="1"/>
  <c r="H83" i="13" s="1"/>
  <c r="F85" i="13"/>
  <c r="G85" i="13" s="1"/>
  <c r="H85" i="13" s="1"/>
  <c r="F86" i="13"/>
  <c r="G86" i="13" s="1"/>
  <c r="H86" i="13" s="1"/>
  <c r="F87" i="13"/>
  <c r="G87" i="13" s="1"/>
  <c r="H87" i="13" s="1"/>
  <c r="F118" i="13"/>
  <c r="G118" i="13" s="1"/>
  <c r="H118" i="13" s="1"/>
  <c r="F121" i="13"/>
  <c r="G121" i="13" s="1"/>
  <c r="H121" i="13" s="1"/>
  <c r="F94" i="13"/>
  <c r="G94" i="13" s="1"/>
  <c r="H94" i="13" s="1"/>
  <c r="F98" i="13"/>
  <c r="G98" i="13" s="1"/>
  <c r="H98" i="13" s="1"/>
  <c r="F102" i="13"/>
  <c r="G102" i="13" s="1"/>
  <c r="H102" i="13" s="1"/>
  <c r="F105" i="13"/>
  <c r="G105" i="13" s="1"/>
  <c r="H105" i="13" s="1"/>
  <c r="F99" i="13"/>
  <c r="G99" i="13" s="1"/>
  <c r="H99" i="13" s="1"/>
  <c r="F117" i="13"/>
  <c r="G117" i="13" s="1"/>
  <c r="H117" i="13" s="1"/>
  <c r="F97" i="13"/>
  <c r="G97" i="13" s="1"/>
  <c r="H97" i="13" s="1"/>
  <c r="F100" i="13"/>
  <c r="G100" i="13" s="1"/>
  <c r="H100" i="13" s="1"/>
  <c r="F101" i="13"/>
  <c r="G101" i="13" s="1"/>
  <c r="H101" i="13" s="1"/>
  <c r="F104" i="13"/>
  <c r="G104" i="13" s="1"/>
  <c r="H104" i="13" s="1"/>
  <c r="F384" i="13"/>
  <c r="G384" i="13" s="1"/>
  <c r="H384" i="13" s="1"/>
  <c r="F386" i="13"/>
  <c r="G386" i="13" s="1"/>
  <c r="H386" i="13" s="1"/>
  <c r="F385" i="13"/>
  <c r="G385" i="13" s="1"/>
  <c r="H385" i="13" s="1"/>
  <c r="F284" i="13"/>
  <c r="G284" i="13" s="1"/>
  <c r="H284" i="13" s="1"/>
  <c r="F262" i="13"/>
  <c r="G262" i="13" s="1"/>
  <c r="H262" i="13" s="1"/>
  <c r="F240" i="13"/>
  <c r="G240" i="13" s="1"/>
  <c r="H240" i="13" s="1"/>
  <c r="F205" i="13"/>
  <c r="G205" i="13" s="1"/>
  <c r="H205" i="13" s="1"/>
  <c r="F194" i="13"/>
  <c r="G194" i="13" s="1"/>
  <c r="H194" i="13" s="1"/>
  <c r="F182" i="13"/>
  <c r="G182" i="13" s="1"/>
  <c r="H182" i="13" s="1"/>
  <c r="F170" i="13"/>
  <c r="G170" i="13" s="1"/>
  <c r="H170" i="13" s="1"/>
  <c r="F260" i="13"/>
  <c r="G260" i="13" s="1"/>
  <c r="H260" i="13" s="1"/>
  <c r="F203" i="13"/>
  <c r="G203" i="13" s="1"/>
  <c r="H203" i="13" s="1"/>
  <c r="F180" i="13"/>
  <c r="G180" i="13" s="1"/>
  <c r="H180" i="13" s="1"/>
  <c r="F279" i="13"/>
  <c r="G279" i="13" s="1"/>
  <c r="H279" i="13" s="1"/>
  <c r="F189" i="13"/>
  <c r="G189" i="13" s="1"/>
  <c r="H189" i="13" s="1"/>
  <c r="F234" i="13"/>
  <c r="G234" i="13" s="1"/>
  <c r="H234" i="13" s="1"/>
  <c r="F176" i="13"/>
  <c r="G176" i="13" s="1"/>
  <c r="H176" i="13" s="1"/>
  <c r="F269" i="13"/>
  <c r="G269" i="13" s="1"/>
  <c r="H269" i="13" s="1"/>
  <c r="F199" i="13"/>
  <c r="G199" i="13" s="1"/>
  <c r="H199" i="13" s="1"/>
  <c r="F175" i="13"/>
  <c r="G175" i="13" s="1"/>
  <c r="H175" i="13" s="1"/>
  <c r="F254" i="13"/>
  <c r="G254" i="13" s="1"/>
  <c r="H254" i="13" s="1"/>
  <c r="F198" i="13"/>
  <c r="G198" i="13" s="1"/>
  <c r="H198" i="13" s="1"/>
  <c r="F218" i="13"/>
  <c r="G218" i="13" s="1"/>
  <c r="H218" i="13" s="1"/>
  <c r="F197" i="13"/>
  <c r="G197" i="13" s="1"/>
  <c r="H197" i="13" s="1"/>
  <c r="F172" i="13"/>
  <c r="G172" i="13" s="1"/>
  <c r="H172" i="13" s="1"/>
  <c r="F206" i="13"/>
  <c r="G206" i="13" s="1"/>
  <c r="H206" i="13" s="1"/>
  <c r="F283" i="13"/>
  <c r="G283" i="13" s="1"/>
  <c r="H283" i="13" s="1"/>
  <c r="F261" i="13"/>
  <c r="G261" i="13" s="1"/>
  <c r="H261" i="13" s="1"/>
  <c r="F239" i="13"/>
  <c r="G239" i="13" s="1"/>
  <c r="H239" i="13" s="1"/>
  <c r="F204" i="13"/>
  <c r="G204" i="13" s="1"/>
  <c r="H204" i="13" s="1"/>
  <c r="F193" i="13"/>
  <c r="G193" i="13" s="1"/>
  <c r="H193" i="13" s="1"/>
  <c r="F181" i="13"/>
  <c r="G181" i="13" s="1"/>
  <c r="H181" i="13" s="1"/>
  <c r="F169" i="13"/>
  <c r="G169" i="13" s="1"/>
  <c r="H169" i="13" s="1"/>
  <c r="F282" i="13"/>
  <c r="G282" i="13" s="1"/>
  <c r="H282" i="13" s="1"/>
  <c r="F238" i="13"/>
  <c r="G238" i="13" s="1"/>
  <c r="H238" i="13" s="1"/>
  <c r="F192" i="13"/>
  <c r="G192" i="13" s="1"/>
  <c r="H192" i="13" s="1"/>
  <c r="F168" i="13"/>
  <c r="G168" i="13" s="1"/>
  <c r="H168" i="13" s="1"/>
  <c r="F257" i="13"/>
  <c r="G257" i="13" s="1"/>
  <c r="H257" i="13" s="1"/>
  <c r="F177" i="13"/>
  <c r="G177" i="13" s="1"/>
  <c r="H177" i="13" s="1"/>
  <c r="F256" i="13"/>
  <c r="G256" i="13" s="1"/>
  <c r="H256" i="13" s="1"/>
  <c r="F188" i="13"/>
  <c r="G188" i="13" s="1"/>
  <c r="H188" i="13" s="1"/>
  <c r="F255" i="13"/>
  <c r="G255" i="13" s="1"/>
  <c r="H255" i="13" s="1"/>
  <c r="F220" i="13"/>
  <c r="G220" i="13" s="1"/>
  <c r="H220" i="13" s="1"/>
  <c r="F187" i="13"/>
  <c r="G187" i="13" s="1"/>
  <c r="H187" i="13" s="1"/>
  <c r="F268" i="13"/>
  <c r="G268" i="13" s="1"/>
  <c r="H268" i="13" s="1"/>
  <c r="F219" i="13"/>
  <c r="G219" i="13" s="1"/>
  <c r="H219" i="13" s="1"/>
  <c r="F186" i="13"/>
  <c r="G186" i="13" s="1"/>
  <c r="H186" i="13" s="1"/>
  <c r="F252" i="13"/>
  <c r="G252" i="13" s="1"/>
  <c r="H252" i="13" s="1"/>
  <c r="F217" i="13"/>
  <c r="G217" i="13" s="1"/>
  <c r="H217" i="13" s="1"/>
  <c r="F263" i="13"/>
  <c r="G263" i="13" s="1"/>
  <c r="H263" i="13" s="1"/>
  <c r="F183" i="13"/>
  <c r="G183" i="13" s="1"/>
  <c r="H183" i="13" s="1"/>
  <c r="F281" i="13"/>
  <c r="G281" i="13" s="1"/>
  <c r="H281" i="13" s="1"/>
  <c r="F259" i="13"/>
  <c r="G259" i="13" s="1"/>
  <c r="H259" i="13" s="1"/>
  <c r="F237" i="13"/>
  <c r="G237" i="13" s="1"/>
  <c r="H237" i="13" s="1"/>
  <c r="F202" i="13"/>
  <c r="G202" i="13" s="1"/>
  <c r="H202" i="13" s="1"/>
  <c r="F191" i="13"/>
  <c r="G191" i="13" s="1"/>
  <c r="H191" i="13" s="1"/>
  <c r="F179" i="13"/>
  <c r="G179" i="13" s="1"/>
  <c r="H179" i="13" s="1"/>
  <c r="F167" i="13"/>
  <c r="G167" i="13" s="1"/>
  <c r="H167" i="13" s="1"/>
  <c r="F258" i="13"/>
  <c r="G258" i="13" s="1"/>
  <c r="H258" i="13" s="1"/>
  <c r="F236" i="13"/>
  <c r="G236" i="13" s="1"/>
  <c r="H236" i="13" s="1"/>
  <c r="F201" i="13"/>
  <c r="G201" i="13" s="1"/>
  <c r="H201" i="13" s="1"/>
  <c r="F190" i="13"/>
  <c r="G190" i="13" s="1"/>
  <c r="H190" i="13" s="1"/>
  <c r="F166" i="13"/>
  <c r="G166" i="13" s="1"/>
  <c r="H166" i="13" s="1"/>
  <c r="F235" i="13"/>
  <c r="G235" i="13" s="1"/>
  <c r="H235" i="13" s="1"/>
  <c r="F200" i="13"/>
  <c r="G200" i="13" s="1"/>
  <c r="H200" i="13" s="1"/>
  <c r="F174" i="13"/>
  <c r="G174" i="13" s="1"/>
  <c r="H174" i="13" s="1"/>
  <c r="F173" i="13"/>
  <c r="G173" i="13" s="1"/>
  <c r="H173" i="13" s="1"/>
  <c r="F184" i="13"/>
  <c r="G184" i="13" s="1"/>
  <c r="H184" i="13" s="1"/>
  <c r="F195" i="13"/>
  <c r="G195" i="13" s="1"/>
  <c r="H195" i="13" s="1"/>
  <c r="F280" i="13"/>
  <c r="G280" i="13" s="1"/>
  <c r="H280" i="13" s="1"/>
  <c r="F178" i="13"/>
  <c r="G178" i="13" s="1"/>
  <c r="H178" i="13" s="1"/>
  <c r="F270" i="13"/>
  <c r="G270" i="13" s="1"/>
  <c r="H270" i="13" s="1"/>
  <c r="F265" i="13"/>
  <c r="G265" i="13" s="1"/>
  <c r="H265" i="13" s="1"/>
  <c r="F185" i="13"/>
  <c r="G185" i="13" s="1"/>
  <c r="H185" i="13" s="1"/>
  <c r="F196" i="13"/>
  <c r="G196" i="13" s="1"/>
  <c r="H196" i="13" s="1"/>
  <c r="F251" i="13"/>
  <c r="G251" i="13" s="1"/>
  <c r="H251" i="13" s="1"/>
  <c r="F171" i="13"/>
  <c r="G171" i="13" s="1"/>
  <c r="H171" i="13" s="1"/>
  <c r="F253" i="13"/>
  <c r="G253" i="13" s="1"/>
  <c r="H253" i="13" s="1"/>
  <c r="F264" i="13"/>
  <c r="G264" i="13" s="1"/>
  <c r="H264" i="13" s="1"/>
  <c r="F138" i="13"/>
  <c r="G138" i="13" s="1"/>
  <c r="H138" i="13" s="1"/>
  <c r="F55" i="13"/>
  <c r="G55" i="13" s="1"/>
  <c r="H55" i="13" s="1"/>
  <c r="F129" i="13"/>
  <c r="G129" i="13" s="1"/>
  <c r="H129" i="13" s="1"/>
  <c r="F39" i="13"/>
  <c r="G39" i="13" s="1"/>
  <c r="H39" i="13" s="1"/>
  <c r="F56" i="13"/>
  <c r="G56" i="13" s="1"/>
  <c r="H56" i="13" s="1"/>
  <c r="F48" i="13"/>
  <c r="G48" i="13" s="1"/>
  <c r="H48" i="13" s="1"/>
  <c r="F125" i="13"/>
  <c r="G125" i="13" s="1"/>
  <c r="H125" i="13" s="1"/>
  <c r="F45" i="13"/>
  <c r="G45" i="13" s="1"/>
  <c r="H45" i="13" s="1"/>
  <c r="F41" i="13"/>
  <c r="G41" i="13" s="1"/>
  <c r="H41" i="13" s="1"/>
  <c r="F60" i="13"/>
  <c r="G60" i="13" s="1"/>
  <c r="H60" i="13" s="1"/>
  <c r="F68" i="13"/>
  <c r="G68" i="13" s="1"/>
  <c r="H68" i="13" s="1"/>
  <c r="F44" i="13"/>
  <c r="G44" i="13" s="1"/>
  <c r="H44" i="13" s="1"/>
  <c r="F62" i="13"/>
  <c r="G62" i="13" s="1"/>
  <c r="H62" i="13" s="1"/>
  <c r="F61" i="13"/>
  <c r="G61" i="13" s="1"/>
  <c r="H61" i="13" s="1"/>
  <c r="F57" i="13"/>
  <c r="G57" i="13" s="1"/>
  <c r="H57" i="13" s="1"/>
  <c r="F65" i="13"/>
  <c r="G65" i="13" s="1"/>
  <c r="H65" i="13" s="1"/>
  <c r="F43" i="13"/>
  <c r="G43" i="13" s="1"/>
  <c r="H43" i="13" s="1"/>
  <c r="F64" i="13"/>
  <c r="G64" i="13" s="1"/>
  <c r="H64" i="13" s="1"/>
  <c r="F40" i="13"/>
  <c r="G40" i="13" s="1"/>
  <c r="H40" i="13" s="1"/>
  <c r="F58" i="13"/>
  <c r="G58" i="13" s="1"/>
  <c r="H58" i="13" s="1"/>
  <c r="F916" i="13"/>
  <c r="G916" i="13" s="1"/>
  <c r="H916" i="13" s="1"/>
  <c r="F914" i="13"/>
  <c r="G914" i="13" s="1"/>
  <c r="H914" i="13" s="1"/>
  <c r="F915" i="13"/>
  <c r="G915" i="13" s="1"/>
  <c r="H915" i="13" s="1"/>
  <c r="F913" i="13"/>
  <c r="G913" i="13" s="1"/>
  <c r="H913" i="13" s="1"/>
  <c r="F912" i="13"/>
  <c r="G912" i="13" s="1"/>
  <c r="H912" i="13" s="1"/>
  <c r="F910" i="13"/>
  <c r="G910" i="13" s="1"/>
  <c r="H910" i="13" s="1"/>
  <c r="F909" i="13"/>
  <c r="G909" i="13" s="1"/>
  <c r="H909" i="13" s="1"/>
  <c r="F911" i="13"/>
  <c r="G911" i="13" s="1"/>
  <c r="H911" i="13" s="1"/>
  <c r="F1144" i="13"/>
  <c r="G1144" i="13" s="1"/>
  <c r="H1144" i="13" s="1"/>
  <c r="F1140" i="13"/>
  <c r="G1140" i="13" s="1"/>
  <c r="H1140" i="13" s="1"/>
  <c r="F1141" i="13"/>
  <c r="G1141" i="13" s="1"/>
  <c r="H1141" i="13" s="1"/>
  <c r="F1142" i="13"/>
  <c r="G1142" i="13" s="1"/>
  <c r="H1142" i="13" s="1"/>
  <c r="F1143" i="13"/>
  <c r="G1143" i="13" s="1"/>
  <c r="H1143" i="13" s="1"/>
  <c r="F1103" i="13"/>
  <c r="G1103" i="13" s="1"/>
  <c r="H1103" i="13" s="1"/>
  <c r="F1099" i="13"/>
  <c r="G1099" i="13" s="1"/>
  <c r="H1099" i="13" s="1"/>
  <c r="F1095" i="13"/>
  <c r="G1095" i="13" s="1"/>
  <c r="H1095" i="13" s="1"/>
  <c r="F1097" i="13"/>
  <c r="G1097" i="13" s="1"/>
  <c r="H1097" i="13" s="1"/>
  <c r="F1098" i="13"/>
  <c r="G1098" i="13" s="1"/>
  <c r="H1098" i="13" s="1"/>
  <c r="F1104" i="13"/>
  <c r="G1104" i="13" s="1"/>
  <c r="H1104" i="13" s="1"/>
  <c r="F1100" i="13"/>
  <c r="G1100" i="13" s="1"/>
  <c r="H1100" i="13" s="1"/>
  <c r="F1096" i="13"/>
  <c r="G1096" i="13" s="1"/>
  <c r="H1096" i="13" s="1"/>
  <c r="F1105" i="13"/>
  <c r="G1105" i="13" s="1"/>
  <c r="H1105" i="13" s="1"/>
  <c r="F1101" i="13"/>
  <c r="G1101" i="13" s="1"/>
  <c r="H1101" i="13" s="1"/>
  <c r="F1102" i="13"/>
  <c r="G1102" i="13" s="1"/>
  <c r="H1102" i="13" s="1"/>
  <c r="F1094" i="13"/>
  <c r="G1094" i="13" s="1"/>
  <c r="H1094" i="13" s="1"/>
  <c r="F1057" i="13"/>
  <c r="G1057" i="13" s="1"/>
  <c r="H1057" i="13" s="1"/>
  <c r="F1053" i="13"/>
  <c r="G1053" i="13" s="1"/>
  <c r="H1053" i="13" s="1"/>
  <c r="F1049" i="13"/>
  <c r="G1049" i="13" s="1"/>
  <c r="H1049" i="13" s="1"/>
  <c r="F1058" i="13"/>
  <c r="G1058" i="13" s="1"/>
  <c r="H1058" i="13" s="1"/>
  <c r="F1054" i="13"/>
  <c r="G1054" i="13" s="1"/>
  <c r="H1054" i="13" s="1"/>
  <c r="F1050" i="13"/>
  <c r="G1050" i="13" s="1"/>
  <c r="H1050" i="13" s="1"/>
  <c r="F1046" i="13"/>
  <c r="G1046" i="13" s="1"/>
  <c r="H1046" i="13" s="1"/>
  <c r="F1059" i="13"/>
  <c r="G1059" i="13" s="1"/>
  <c r="H1059" i="13" s="1"/>
  <c r="F1055" i="13"/>
  <c r="G1055" i="13" s="1"/>
  <c r="H1055" i="13" s="1"/>
  <c r="F1051" i="13"/>
  <c r="G1051" i="13" s="1"/>
  <c r="H1051" i="13" s="1"/>
  <c r="F1047" i="13"/>
  <c r="G1047" i="13" s="1"/>
  <c r="H1047" i="13" s="1"/>
  <c r="F1056" i="13"/>
  <c r="G1056" i="13" s="1"/>
  <c r="H1056" i="13" s="1"/>
  <c r="F1052" i="13"/>
  <c r="G1052" i="13" s="1"/>
  <c r="H1052" i="13" s="1"/>
  <c r="F1048" i="13"/>
  <c r="G1048" i="13" s="1"/>
  <c r="H1048" i="13" s="1"/>
  <c r="F1012" i="13"/>
  <c r="G1012" i="13" s="1"/>
  <c r="H1012" i="13" s="1"/>
  <c r="F1008" i="13"/>
  <c r="G1008" i="13" s="1"/>
  <c r="H1008" i="13" s="1"/>
  <c r="F1004" i="13"/>
  <c r="G1004" i="13" s="1"/>
  <c r="H1004" i="13" s="1"/>
  <c r="F1010" i="13"/>
  <c r="G1010" i="13" s="1"/>
  <c r="H1010" i="13" s="1"/>
  <c r="F1006" i="13"/>
  <c r="G1006" i="13" s="1"/>
  <c r="H1006" i="13" s="1"/>
  <c r="F1003" i="13"/>
  <c r="G1003" i="13" s="1"/>
  <c r="H1003" i="13" s="1"/>
  <c r="F1013" i="13"/>
  <c r="G1013" i="13" s="1"/>
  <c r="H1013" i="13" s="1"/>
  <c r="F1009" i="13"/>
  <c r="G1009" i="13" s="1"/>
  <c r="H1009" i="13" s="1"/>
  <c r="F1005" i="13"/>
  <c r="G1005" i="13" s="1"/>
  <c r="H1005" i="13" s="1"/>
  <c r="F1011" i="13"/>
  <c r="G1011" i="13" s="1"/>
  <c r="H1011" i="13" s="1"/>
  <c r="F1007" i="13"/>
  <c r="G1007" i="13" s="1"/>
  <c r="H1007" i="13" s="1"/>
  <c r="F952" i="13"/>
  <c r="G952" i="13" s="1"/>
  <c r="H952" i="13" s="1"/>
  <c r="F953" i="13"/>
  <c r="G953" i="13" s="1"/>
  <c r="H953" i="13" s="1"/>
  <c r="F874" i="13"/>
  <c r="G874" i="13" s="1"/>
  <c r="H874" i="13" s="1"/>
  <c r="F867" i="13"/>
  <c r="G867" i="13" s="1"/>
  <c r="H867" i="13" s="1"/>
  <c r="F875" i="13"/>
  <c r="G875" i="13" s="1"/>
  <c r="H875" i="13" s="1"/>
  <c r="F876" i="13"/>
  <c r="G876" i="13" s="1"/>
  <c r="H876" i="13" s="1"/>
  <c r="F872" i="13"/>
  <c r="G872" i="13" s="1"/>
  <c r="H872" i="13" s="1"/>
  <c r="F868" i="13"/>
  <c r="G868" i="13" s="1"/>
  <c r="H868" i="13" s="1"/>
  <c r="F873" i="13"/>
  <c r="G873" i="13" s="1"/>
  <c r="H873" i="13" s="1"/>
  <c r="F869" i="13"/>
  <c r="G869" i="13" s="1"/>
  <c r="H869" i="13" s="1"/>
  <c r="F865" i="13"/>
  <c r="G865" i="13" s="1"/>
  <c r="H865" i="13" s="1"/>
  <c r="F870" i="13"/>
  <c r="G870" i="13" s="1"/>
  <c r="H870" i="13" s="1"/>
  <c r="F866" i="13"/>
  <c r="G866" i="13" s="1"/>
  <c r="H866" i="13" s="1"/>
  <c r="F871" i="13"/>
  <c r="G871" i="13" s="1"/>
  <c r="H871" i="13" s="1"/>
  <c r="F782" i="13"/>
  <c r="G782" i="13" s="1"/>
  <c r="H782" i="13" s="1"/>
  <c r="F778" i="13"/>
  <c r="G778" i="13" s="1"/>
  <c r="H778" i="13" s="1"/>
  <c r="F774" i="13"/>
  <c r="G774" i="13" s="1"/>
  <c r="H774" i="13" s="1"/>
  <c r="F779" i="13"/>
  <c r="G779" i="13" s="1"/>
  <c r="H779" i="13" s="1"/>
  <c r="F775" i="13"/>
  <c r="G775" i="13" s="1"/>
  <c r="H775" i="13" s="1"/>
  <c r="F780" i="13"/>
  <c r="G780" i="13" s="1"/>
  <c r="H780" i="13" s="1"/>
  <c r="F776" i="13"/>
  <c r="G776" i="13" s="1"/>
  <c r="H776" i="13" s="1"/>
  <c r="F772" i="13"/>
  <c r="G772" i="13" s="1"/>
  <c r="H772" i="13" s="1"/>
  <c r="F781" i="13"/>
  <c r="G781" i="13" s="1"/>
  <c r="H781" i="13" s="1"/>
  <c r="F777" i="13"/>
  <c r="G777" i="13" s="1"/>
  <c r="H777" i="13" s="1"/>
  <c r="F773" i="13"/>
  <c r="G773" i="13" s="1"/>
  <c r="H773" i="13" s="1"/>
  <c r="F719" i="13"/>
  <c r="G719" i="13" s="1"/>
  <c r="H719" i="13" s="1"/>
  <c r="F715" i="13"/>
  <c r="G715" i="13" s="1"/>
  <c r="H715" i="13" s="1"/>
  <c r="F716" i="13"/>
  <c r="G716" i="13" s="1"/>
  <c r="H716" i="13" s="1"/>
  <c r="F712" i="13"/>
  <c r="G712" i="13" s="1"/>
  <c r="H712" i="13" s="1"/>
  <c r="F717" i="13"/>
  <c r="G717" i="13" s="1"/>
  <c r="H717" i="13" s="1"/>
  <c r="F713" i="13"/>
  <c r="G713" i="13" s="1"/>
  <c r="H713" i="13" s="1"/>
  <c r="F718" i="13"/>
  <c r="G718" i="13" s="1"/>
  <c r="H718" i="13" s="1"/>
  <c r="F714" i="13"/>
  <c r="G714" i="13" s="1"/>
  <c r="H714" i="13" s="1"/>
  <c r="F666" i="13"/>
  <c r="G666" i="13" s="1"/>
  <c r="H666" i="13" s="1"/>
  <c r="F662" i="13"/>
  <c r="G662" i="13" s="1"/>
  <c r="H662" i="13" s="1"/>
  <c r="F668" i="13"/>
  <c r="G668" i="13" s="1"/>
  <c r="H668" i="13" s="1"/>
  <c r="F664" i="13"/>
  <c r="G664" i="13" s="1"/>
  <c r="H664" i="13" s="1"/>
  <c r="F665" i="13"/>
  <c r="G665" i="13" s="1"/>
  <c r="H665" i="13" s="1"/>
  <c r="F667" i="13"/>
  <c r="G667" i="13" s="1"/>
  <c r="H667" i="13" s="1"/>
  <c r="F663" i="13"/>
  <c r="G663" i="13" s="1"/>
  <c r="H663" i="13" s="1"/>
  <c r="F1177" i="13"/>
  <c r="G1177" i="13" s="1"/>
  <c r="H1177" i="13" s="1"/>
  <c r="F1115" i="13"/>
  <c r="G1115" i="13" s="1"/>
  <c r="H1115" i="13" s="1"/>
  <c r="F1118" i="13"/>
  <c r="G1118" i="13" s="1"/>
  <c r="H1118" i="13" s="1"/>
  <c r="F1128" i="13"/>
  <c r="G1128" i="13" s="1"/>
  <c r="H1128" i="13" s="1"/>
  <c r="F1130" i="13"/>
  <c r="G1130" i="13" s="1"/>
  <c r="H1130" i="13" s="1"/>
  <c r="H1074" i="13"/>
  <c r="H1076" i="13"/>
  <c r="H1083" i="13"/>
  <c r="F1027" i="13"/>
  <c r="G1027" i="13" s="1"/>
  <c r="H1027" i="13" s="1"/>
  <c r="F1031" i="13"/>
  <c r="G1031" i="13" s="1"/>
  <c r="H1031" i="13" s="1"/>
  <c r="F1035" i="13"/>
  <c r="G1035" i="13" s="1"/>
  <c r="H1035" i="13" s="1"/>
  <c r="F985" i="13"/>
  <c r="G985" i="13" s="1"/>
  <c r="H985" i="13" s="1"/>
  <c r="F988" i="13"/>
  <c r="G988" i="13" s="1"/>
  <c r="H988" i="13" s="1"/>
  <c r="F990" i="13"/>
  <c r="G990" i="13" s="1"/>
  <c r="H990" i="13" s="1"/>
  <c r="F967" i="13"/>
  <c r="G967" i="13" s="1"/>
  <c r="H967" i="13" s="1"/>
  <c r="F971" i="13"/>
  <c r="G971" i="13" s="1"/>
  <c r="H971" i="13" s="1"/>
  <c r="F941" i="13"/>
  <c r="G941" i="13" s="1"/>
  <c r="H941" i="13" s="1"/>
  <c r="F930" i="13"/>
  <c r="G930" i="13" s="1"/>
  <c r="H930" i="13" s="1"/>
  <c r="F891" i="13"/>
  <c r="G891" i="13" s="1"/>
  <c r="H891" i="13" s="1"/>
  <c r="F887" i="13"/>
  <c r="G887" i="13" s="1"/>
  <c r="H887" i="13" s="1"/>
  <c r="F847" i="13"/>
  <c r="G847" i="13" s="1"/>
  <c r="H847" i="13" s="1"/>
  <c r="F850" i="13"/>
  <c r="G850" i="13" s="1"/>
  <c r="H850" i="13" s="1"/>
  <c r="F853" i="13"/>
  <c r="G853" i="13" s="1"/>
  <c r="H853" i="13" s="1"/>
  <c r="F823" i="13"/>
  <c r="G823" i="13" s="1"/>
  <c r="H823" i="13" s="1"/>
  <c r="F827" i="13"/>
  <c r="G827" i="13" s="1"/>
  <c r="H827" i="13" s="1"/>
  <c r="F831" i="13"/>
  <c r="G831" i="13" s="1"/>
  <c r="H831" i="13" s="1"/>
  <c r="F810" i="13"/>
  <c r="G810" i="13" s="1"/>
  <c r="H810" i="13" s="1"/>
  <c r="F793" i="13"/>
  <c r="G793" i="13" s="1"/>
  <c r="H793" i="13" s="1"/>
  <c r="F757" i="13"/>
  <c r="G757" i="13" s="1"/>
  <c r="H757" i="13" s="1"/>
  <c r="F759" i="13"/>
  <c r="G759" i="13" s="1"/>
  <c r="H759" i="13" s="1"/>
  <c r="F730" i="13"/>
  <c r="G730" i="13" s="1"/>
  <c r="H730" i="13" s="1"/>
  <c r="F734" i="13"/>
  <c r="G734" i="13" s="1"/>
  <c r="H734" i="13" s="1"/>
  <c r="F741" i="13"/>
  <c r="G741" i="13" s="1"/>
  <c r="H741" i="13" s="1"/>
  <c r="F697" i="13"/>
  <c r="G697" i="13" s="1"/>
  <c r="H697" i="13" s="1"/>
  <c r="F695" i="13"/>
  <c r="G695" i="13" s="1"/>
  <c r="H695" i="13" s="1"/>
  <c r="F680" i="13"/>
  <c r="G680" i="13" s="1"/>
  <c r="H680" i="13" s="1"/>
  <c r="F682" i="13"/>
  <c r="G682" i="13" s="1"/>
  <c r="H682" i="13" s="1"/>
  <c r="F648" i="13"/>
  <c r="G648" i="13" s="1"/>
  <c r="H648" i="13" s="1"/>
  <c r="F646" i="13"/>
  <c r="G646" i="13" s="1"/>
  <c r="H646" i="13" s="1"/>
  <c r="F634" i="13"/>
  <c r="G634" i="13" s="1"/>
  <c r="H634" i="13" s="1"/>
  <c r="F636" i="13"/>
  <c r="G636" i="13" s="1"/>
  <c r="H636" i="13" s="1"/>
  <c r="F594" i="13"/>
  <c r="G594" i="13" s="1"/>
  <c r="H594" i="13" s="1"/>
  <c r="F596" i="13"/>
  <c r="G596" i="13" s="1"/>
  <c r="H596" i="13" s="1"/>
  <c r="F578" i="13"/>
  <c r="G578" i="13" s="1"/>
  <c r="H578" i="13" s="1"/>
  <c r="F580" i="13"/>
  <c r="G580" i="13" s="1"/>
  <c r="H580" i="13" s="1"/>
  <c r="F582" i="13"/>
  <c r="G582" i="13" s="1"/>
  <c r="H582" i="13" s="1"/>
  <c r="F575" i="13"/>
  <c r="G575" i="13" s="1"/>
  <c r="H575" i="13" s="1"/>
  <c r="F440" i="13"/>
  <c r="G440" i="13" s="1"/>
  <c r="H440" i="13" s="1"/>
  <c r="F445" i="13"/>
  <c r="G445" i="13" s="1"/>
  <c r="H445" i="13" s="1"/>
  <c r="F447" i="13"/>
  <c r="G447" i="13" s="1"/>
  <c r="H447" i="13" s="1"/>
  <c r="F450" i="13"/>
  <c r="G450" i="13" s="1"/>
  <c r="H450" i="13" s="1"/>
  <c r="F456" i="13"/>
  <c r="G456" i="13" s="1"/>
  <c r="H456" i="13" s="1"/>
  <c r="F461" i="13"/>
  <c r="G461" i="13" s="1"/>
  <c r="H461" i="13" s="1"/>
  <c r="F463" i="13"/>
  <c r="G463" i="13" s="1"/>
  <c r="H463" i="13" s="1"/>
  <c r="F466" i="13"/>
  <c r="G466" i="13" s="1"/>
  <c r="H466" i="13" s="1"/>
  <c r="F472" i="13"/>
  <c r="G472" i="13" s="1"/>
  <c r="H472" i="13" s="1"/>
  <c r="F480" i="13"/>
  <c r="G480" i="13" s="1"/>
  <c r="H480" i="13" s="1"/>
  <c r="F482" i="13"/>
  <c r="G482" i="13" s="1"/>
  <c r="H482" i="13" s="1"/>
  <c r="F485" i="13"/>
  <c r="G485" i="13" s="1"/>
  <c r="H485" i="13" s="1"/>
  <c r="F487" i="13"/>
  <c r="G487" i="13" s="1"/>
  <c r="H487" i="13" s="1"/>
  <c r="F497" i="13"/>
  <c r="G497" i="13" s="1"/>
  <c r="H497" i="13" s="1"/>
  <c r="F499" i="13"/>
  <c r="G499" i="13" s="1"/>
  <c r="H499" i="13" s="1"/>
  <c r="F505" i="13"/>
  <c r="G505" i="13" s="1"/>
  <c r="H505" i="13" s="1"/>
  <c r="F507" i="13"/>
  <c r="G507" i="13" s="1"/>
  <c r="H507" i="13" s="1"/>
  <c r="F513" i="13"/>
  <c r="G513" i="13" s="1"/>
  <c r="H513" i="13" s="1"/>
  <c r="F515" i="13"/>
  <c r="G515" i="13" s="1"/>
  <c r="H515" i="13" s="1"/>
  <c r="F521" i="13"/>
  <c r="G521" i="13" s="1"/>
  <c r="H521" i="13" s="1"/>
  <c r="F523" i="13"/>
  <c r="G523" i="13" s="1"/>
  <c r="H523" i="13" s="1"/>
  <c r="F530" i="13"/>
  <c r="G530" i="13" s="1"/>
  <c r="H530" i="13" s="1"/>
  <c r="F532" i="13"/>
  <c r="G532" i="13" s="1"/>
  <c r="H532" i="13" s="1"/>
  <c r="F538" i="13"/>
  <c r="G538" i="13" s="1"/>
  <c r="H538" i="13" s="1"/>
  <c r="F540" i="13"/>
  <c r="G540" i="13" s="1"/>
  <c r="H540" i="13" s="1"/>
  <c r="F546" i="13"/>
  <c r="G546" i="13" s="1"/>
  <c r="H546" i="13" s="1"/>
  <c r="F548" i="13"/>
  <c r="G548" i="13" s="1"/>
  <c r="H548" i="13" s="1"/>
  <c r="F554" i="13"/>
  <c r="G554" i="13" s="1"/>
  <c r="H554" i="13" s="1"/>
  <c r="F556" i="13"/>
  <c r="G556" i="13" s="1"/>
  <c r="H556" i="13" s="1"/>
  <c r="F562" i="13"/>
  <c r="G562" i="13" s="1"/>
  <c r="H562" i="13" s="1"/>
  <c r="F564" i="13"/>
  <c r="G564" i="13" s="1"/>
  <c r="H564" i="13" s="1"/>
  <c r="F299" i="13"/>
  <c r="G299" i="13" s="1"/>
  <c r="H299" i="13" s="1"/>
  <c r="F302" i="13"/>
  <c r="G302" i="13" s="1"/>
  <c r="H302" i="13" s="1"/>
  <c r="F305" i="13"/>
  <c r="G305" i="13" s="1"/>
  <c r="H305" i="13" s="1"/>
  <c r="F312" i="13"/>
  <c r="G312" i="13" s="1"/>
  <c r="H312" i="13" s="1"/>
  <c r="F315" i="13"/>
  <c r="G315" i="13" s="1"/>
  <c r="H315" i="13" s="1"/>
  <c r="F318" i="13"/>
  <c r="G318" i="13" s="1"/>
  <c r="H318" i="13" s="1"/>
  <c r="F321" i="13"/>
  <c r="G321" i="13" s="1"/>
  <c r="H321" i="13" s="1"/>
  <c r="F328" i="13"/>
  <c r="G328" i="13" s="1"/>
  <c r="H328" i="13" s="1"/>
  <c r="F331" i="13"/>
  <c r="G331" i="13" s="1"/>
  <c r="H331" i="13" s="1"/>
  <c r="F334" i="13"/>
  <c r="G334" i="13" s="1"/>
  <c r="H334" i="13" s="1"/>
  <c r="F337" i="13"/>
  <c r="G337" i="13" s="1"/>
  <c r="H337" i="13" s="1"/>
  <c r="F344" i="13"/>
  <c r="G344" i="13" s="1"/>
  <c r="H344" i="13" s="1"/>
  <c r="F347" i="13"/>
  <c r="G347" i="13" s="1"/>
  <c r="H347" i="13" s="1"/>
  <c r="F350" i="13"/>
  <c r="G350" i="13" s="1"/>
  <c r="H350" i="13" s="1"/>
  <c r="F353" i="13"/>
  <c r="G353" i="13" s="1"/>
  <c r="H353" i="13" s="1"/>
  <c r="F360" i="13"/>
  <c r="G360" i="13" s="1"/>
  <c r="H360" i="13" s="1"/>
  <c r="F363" i="13"/>
  <c r="G363" i="13" s="1"/>
  <c r="H363" i="13" s="1"/>
  <c r="F366" i="13"/>
  <c r="G366" i="13" s="1"/>
  <c r="H366" i="13" s="1"/>
  <c r="F369" i="13"/>
  <c r="G369" i="13" s="1"/>
  <c r="H369" i="13" s="1"/>
  <c r="F376" i="13"/>
  <c r="G376" i="13" s="1"/>
  <c r="H376" i="13" s="1"/>
  <c r="F379" i="13"/>
  <c r="G379" i="13" s="1"/>
  <c r="H379" i="13" s="1"/>
  <c r="F382" i="13"/>
  <c r="G382" i="13" s="1"/>
  <c r="H382" i="13" s="1"/>
  <c r="F393" i="13"/>
  <c r="G393" i="13" s="1"/>
  <c r="H393" i="13" s="1"/>
  <c r="F396" i="13"/>
  <c r="G396" i="13" s="1"/>
  <c r="H396" i="13" s="1"/>
  <c r="F399" i="13"/>
  <c r="G399" i="13" s="1"/>
  <c r="H399" i="13" s="1"/>
  <c r="F402" i="13"/>
  <c r="G402" i="13" s="1"/>
  <c r="H402" i="13" s="1"/>
  <c r="F409" i="13"/>
  <c r="G409" i="13" s="1"/>
  <c r="H409" i="13" s="1"/>
  <c r="F412" i="13"/>
  <c r="G412" i="13" s="1"/>
  <c r="H412" i="13" s="1"/>
  <c r="F415" i="13"/>
  <c r="G415" i="13" s="1"/>
  <c r="H415" i="13" s="1"/>
  <c r="F418" i="13"/>
  <c r="G418" i="13" s="1"/>
  <c r="H418" i="13" s="1"/>
  <c r="F425" i="13"/>
  <c r="G425" i="13" s="1"/>
  <c r="H425" i="13" s="1"/>
  <c r="F42" i="13"/>
  <c r="G42" i="13" s="1"/>
  <c r="H42" i="13" s="1"/>
  <c r="F47" i="13"/>
  <c r="G47" i="13" s="1"/>
  <c r="H47" i="13" s="1"/>
  <c r="F50" i="13"/>
  <c r="G50" i="13" s="1"/>
  <c r="H50" i="13" s="1"/>
  <c r="F52" i="13"/>
  <c r="G52" i="13" s="1"/>
  <c r="H52" i="13" s="1"/>
  <c r="F54" i="13"/>
  <c r="G54" i="13" s="1"/>
  <c r="H54" i="13" s="1"/>
  <c r="F63" i="13"/>
  <c r="G63" i="13" s="1"/>
  <c r="H63" i="13" s="1"/>
  <c r="F67" i="13"/>
  <c r="G67" i="13" s="1"/>
  <c r="H67" i="13" s="1"/>
  <c r="F70" i="13"/>
  <c r="G70" i="13" s="1"/>
  <c r="H70" i="13" s="1"/>
  <c r="F72" i="13"/>
  <c r="G72" i="13" s="1"/>
  <c r="H72" i="13" s="1"/>
  <c r="F74" i="13"/>
  <c r="G74" i="13" s="1"/>
  <c r="H74" i="13" s="1"/>
  <c r="F76" i="13"/>
  <c r="G76" i="13" s="1"/>
  <c r="H76" i="13" s="1"/>
  <c r="F78" i="13"/>
  <c r="G78" i="13" s="1"/>
  <c r="H78" i="13" s="1"/>
  <c r="F90" i="13"/>
  <c r="G90" i="13" s="1"/>
  <c r="H90" i="13" s="1"/>
  <c r="F109" i="13"/>
  <c r="G109" i="13" s="1"/>
  <c r="H109" i="13" s="1"/>
  <c r="F111" i="13"/>
  <c r="G111" i="13" s="1"/>
  <c r="H111" i="13" s="1"/>
  <c r="F131" i="13"/>
  <c r="G131" i="13" s="1"/>
  <c r="H131" i="13" s="1"/>
  <c r="F133" i="13"/>
  <c r="G133" i="13" s="1"/>
  <c r="H133" i="13" s="1"/>
  <c r="F140" i="13"/>
  <c r="G140" i="13" s="1"/>
  <c r="H140" i="13" s="1"/>
  <c r="F142" i="13"/>
  <c r="G142" i="13" s="1"/>
  <c r="H142" i="13" s="1"/>
  <c r="F156" i="13"/>
  <c r="G156" i="13" s="1"/>
  <c r="H156" i="13" s="1"/>
  <c r="F1154" i="13"/>
  <c r="G1154" i="13" s="1"/>
  <c r="H1154" i="13" s="1"/>
  <c r="F1116" i="13"/>
  <c r="G1116" i="13" s="1"/>
  <c r="H1116" i="13" s="1"/>
  <c r="F1114" i="13"/>
  <c r="G1114" i="13" s="1"/>
  <c r="H1114" i="13" s="1"/>
  <c r="F1131" i="13"/>
  <c r="G1131" i="13" s="1"/>
  <c r="H1131" i="13" s="1"/>
  <c r="H1077" i="13"/>
  <c r="F1084" i="13"/>
  <c r="G1084" i="13" s="1"/>
  <c r="H1084" i="13" s="1"/>
  <c r="F984" i="13"/>
  <c r="G984" i="13" s="1"/>
  <c r="H984" i="13" s="1"/>
  <c r="F986" i="13"/>
  <c r="G986" i="13" s="1"/>
  <c r="H986" i="13" s="1"/>
  <c r="F965" i="13"/>
  <c r="G965" i="13" s="1"/>
  <c r="H965" i="13" s="1"/>
  <c r="F969" i="13"/>
  <c r="G969" i="13" s="1"/>
  <c r="H969" i="13" s="1"/>
  <c r="F973" i="13"/>
  <c r="G973" i="13" s="1"/>
  <c r="H973" i="13" s="1"/>
  <c r="F942" i="13"/>
  <c r="G942" i="13" s="1"/>
  <c r="H942" i="13" s="1"/>
  <c r="F846" i="13"/>
  <c r="G846" i="13" s="1"/>
  <c r="H846" i="13" s="1"/>
  <c r="F849" i="13"/>
  <c r="G849" i="13" s="1"/>
  <c r="H849" i="13" s="1"/>
  <c r="F852" i="13"/>
  <c r="G852" i="13" s="1"/>
  <c r="H852" i="13" s="1"/>
  <c r="F822" i="13"/>
  <c r="G822" i="13" s="1"/>
  <c r="H822" i="13" s="1"/>
  <c r="F824" i="13"/>
  <c r="G824" i="13" s="1"/>
  <c r="H824" i="13" s="1"/>
  <c r="F826" i="13"/>
  <c r="G826" i="13" s="1"/>
  <c r="H826" i="13" s="1"/>
  <c r="F828" i="13"/>
  <c r="G828" i="13" s="1"/>
  <c r="H828" i="13" s="1"/>
  <c r="F830" i="13"/>
  <c r="G830" i="13" s="1"/>
  <c r="H830" i="13" s="1"/>
  <c r="F832" i="13"/>
  <c r="G832" i="13" s="1"/>
  <c r="H832" i="13" s="1"/>
  <c r="F809" i="13"/>
  <c r="G809" i="13" s="1"/>
  <c r="H809" i="13" s="1"/>
  <c r="F795" i="13"/>
  <c r="G795" i="13" s="1"/>
  <c r="H795" i="13" s="1"/>
  <c r="F754" i="13"/>
  <c r="G754" i="13" s="1"/>
  <c r="H754" i="13" s="1"/>
  <c r="F756" i="13"/>
  <c r="G756" i="13" s="1"/>
  <c r="H756" i="13" s="1"/>
  <c r="F761" i="13"/>
  <c r="G761" i="13" s="1"/>
  <c r="H761" i="13" s="1"/>
  <c r="F752" i="13"/>
  <c r="G752" i="13" s="1"/>
  <c r="H752" i="13" s="1"/>
  <c r="F696" i="13"/>
  <c r="G696" i="13" s="1"/>
  <c r="H696" i="13" s="1"/>
  <c r="F698" i="13"/>
  <c r="G698" i="13" s="1"/>
  <c r="H698" i="13" s="1"/>
  <c r="F701" i="13"/>
  <c r="G701" i="13" s="1"/>
  <c r="H701" i="13" s="1"/>
  <c r="F681" i="13"/>
  <c r="G681" i="13" s="1"/>
  <c r="H681" i="13" s="1"/>
  <c r="F683" i="13"/>
  <c r="G683" i="13" s="1"/>
  <c r="H683" i="13" s="1"/>
  <c r="F647" i="13"/>
  <c r="G647" i="13" s="1"/>
  <c r="H647" i="13" s="1"/>
  <c r="F650" i="13"/>
  <c r="G650" i="13" s="1"/>
  <c r="H650" i="13" s="1"/>
  <c r="F652" i="13"/>
  <c r="G652" i="13" s="1"/>
  <c r="H652" i="13" s="1"/>
  <c r="F633" i="13"/>
  <c r="G633" i="13" s="1"/>
  <c r="H633" i="13" s="1"/>
  <c r="F635" i="13"/>
  <c r="G635" i="13" s="1"/>
  <c r="H635" i="13" s="1"/>
  <c r="F595" i="13"/>
  <c r="G595" i="13" s="1"/>
  <c r="H595" i="13" s="1"/>
  <c r="F598" i="13"/>
  <c r="G598" i="13" s="1"/>
  <c r="H598" i="13" s="1"/>
  <c r="F577" i="13"/>
  <c r="G577" i="13" s="1"/>
  <c r="H577" i="13" s="1"/>
  <c r="F579" i="13"/>
  <c r="G579" i="13" s="1"/>
  <c r="H579" i="13" s="1"/>
  <c r="F581" i="13"/>
  <c r="G581" i="13" s="1"/>
  <c r="H581" i="13" s="1"/>
  <c r="F583" i="13"/>
  <c r="G583" i="13" s="1"/>
  <c r="H583" i="13" s="1"/>
  <c r="F441" i="13"/>
  <c r="G441" i="13" s="1"/>
  <c r="H441" i="13" s="1"/>
  <c r="F443" i="13"/>
  <c r="G443" i="13" s="1"/>
  <c r="H443" i="13" s="1"/>
  <c r="F446" i="13"/>
  <c r="G446" i="13" s="1"/>
  <c r="H446" i="13" s="1"/>
  <c r="F452" i="13"/>
  <c r="G452" i="13" s="1"/>
  <c r="H452" i="13" s="1"/>
  <c r="F457" i="13"/>
  <c r="G457" i="13" s="1"/>
  <c r="H457" i="13" s="1"/>
  <c r="F459" i="13"/>
  <c r="G459" i="13" s="1"/>
  <c r="H459" i="13" s="1"/>
  <c r="F462" i="13"/>
  <c r="G462" i="13" s="1"/>
  <c r="H462" i="13" s="1"/>
  <c r="F468" i="13"/>
  <c r="G468" i="13" s="1"/>
  <c r="H468" i="13" s="1"/>
  <c r="F473" i="13"/>
  <c r="G473" i="13" s="1"/>
  <c r="H473" i="13" s="1"/>
  <c r="F475" i="13"/>
  <c r="G475" i="13" s="1"/>
  <c r="H475" i="13" s="1"/>
  <c r="F484" i="13"/>
  <c r="G484" i="13" s="1"/>
  <c r="H484" i="13" s="1"/>
  <c r="F486" i="13"/>
  <c r="G486" i="13" s="1"/>
  <c r="H486" i="13" s="1"/>
  <c r="F489" i="13"/>
  <c r="G489" i="13" s="1"/>
  <c r="H489" i="13" s="1"/>
  <c r="F491" i="13"/>
  <c r="G491" i="13" s="1"/>
  <c r="H491" i="13" s="1"/>
  <c r="F496" i="13"/>
  <c r="G496" i="13" s="1"/>
  <c r="H496" i="13" s="1"/>
  <c r="F498" i="13"/>
  <c r="G498" i="13" s="1"/>
  <c r="H498" i="13" s="1"/>
  <c r="F504" i="13"/>
  <c r="G504" i="13" s="1"/>
  <c r="H504" i="13" s="1"/>
  <c r="F506" i="13"/>
  <c r="G506" i="13" s="1"/>
  <c r="H506" i="13" s="1"/>
  <c r="F512" i="13"/>
  <c r="G512" i="13" s="1"/>
  <c r="H512" i="13" s="1"/>
  <c r="F514" i="13"/>
  <c r="G514" i="13" s="1"/>
  <c r="H514" i="13" s="1"/>
  <c r="F520" i="13"/>
  <c r="G520" i="13" s="1"/>
  <c r="H520" i="13" s="1"/>
  <c r="F522" i="13"/>
  <c r="G522" i="13" s="1"/>
  <c r="H522" i="13" s="1"/>
  <c r="F529" i="13"/>
  <c r="G529" i="13" s="1"/>
  <c r="H529" i="13" s="1"/>
  <c r="F531" i="13"/>
  <c r="G531" i="13" s="1"/>
  <c r="H531" i="13" s="1"/>
  <c r="F537" i="13"/>
  <c r="G537" i="13" s="1"/>
  <c r="H537" i="13" s="1"/>
  <c r="F539" i="13"/>
  <c r="G539" i="13" s="1"/>
  <c r="H539" i="13" s="1"/>
  <c r="F545" i="13"/>
  <c r="G545" i="13" s="1"/>
  <c r="H545" i="13" s="1"/>
  <c r="F547" i="13"/>
  <c r="G547" i="13" s="1"/>
  <c r="H547" i="13" s="1"/>
  <c r="F553" i="13"/>
  <c r="G553" i="13" s="1"/>
  <c r="H553" i="13" s="1"/>
  <c r="F555" i="13"/>
  <c r="G555" i="13" s="1"/>
  <c r="H555" i="13" s="1"/>
  <c r="F561" i="13"/>
  <c r="G561" i="13" s="1"/>
  <c r="H561" i="13" s="1"/>
  <c r="F563" i="13"/>
  <c r="G563" i="13" s="1"/>
  <c r="H563" i="13" s="1"/>
  <c r="F298" i="13"/>
  <c r="G298" i="13" s="1"/>
  <c r="H298" i="13" s="1"/>
  <c r="F301" i="13"/>
  <c r="G301" i="13" s="1"/>
  <c r="H301" i="13" s="1"/>
  <c r="F308" i="13"/>
  <c r="G308" i="13" s="1"/>
  <c r="H308" i="13" s="1"/>
  <c r="F311" i="13"/>
  <c r="G311" i="13" s="1"/>
  <c r="H311" i="13" s="1"/>
  <c r="F314" i="13"/>
  <c r="G314" i="13" s="1"/>
  <c r="H314" i="13" s="1"/>
  <c r="F317" i="13"/>
  <c r="G317" i="13" s="1"/>
  <c r="H317" i="13" s="1"/>
  <c r="F324" i="13"/>
  <c r="G324" i="13" s="1"/>
  <c r="H324" i="13" s="1"/>
  <c r="F327" i="13"/>
  <c r="G327" i="13" s="1"/>
  <c r="H327" i="13" s="1"/>
  <c r="F330" i="13"/>
  <c r="G330" i="13" s="1"/>
  <c r="H330" i="13" s="1"/>
  <c r="F333" i="13"/>
  <c r="G333" i="13" s="1"/>
  <c r="H333" i="13" s="1"/>
  <c r="F340" i="13"/>
  <c r="G340" i="13" s="1"/>
  <c r="H340" i="13" s="1"/>
  <c r="F343" i="13"/>
  <c r="G343" i="13" s="1"/>
  <c r="H343" i="13" s="1"/>
  <c r="F346" i="13"/>
  <c r="G346" i="13" s="1"/>
  <c r="H346" i="13" s="1"/>
  <c r="F349" i="13"/>
  <c r="G349" i="13" s="1"/>
  <c r="H349" i="13" s="1"/>
  <c r="F356" i="13"/>
  <c r="G356" i="13" s="1"/>
  <c r="H356" i="13" s="1"/>
  <c r="F359" i="13"/>
  <c r="G359" i="13" s="1"/>
  <c r="H359" i="13" s="1"/>
  <c r="F362" i="13"/>
  <c r="G362" i="13" s="1"/>
  <c r="H362" i="13" s="1"/>
  <c r="F365" i="13"/>
  <c r="G365" i="13" s="1"/>
  <c r="H365" i="13" s="1"/>
  <c r="F372" i="13"/>
  <c r="G372" i="13" s="1"/>
  <c r="H372" i="13" s="1"/>
  <c r="F375" i="13"/>
  <c r="G375" i="13" s="1"/>
  <c r="H375" i="13" s="1"/>
  <c r="F378" i="13"/>
  <c r="G378" i="13" s="1"/>
  <c r="H378" i="13" s="1"/>
  <c r="F381" i="13"/>
  <c r="G381" i="13" s="1"/>
  <c r="H381" i="13" s="1"/>
  <c r="F389" i="13"/>
  <c r="G389" i="13" s="1"/>
  <c r="H389" i="13" s="1"/>
  <c r="F392" i="13"/>
  <c r="G392" i="13" s="1"/>
  <c r="H392" i="13" s="1"/>
  <c r="F395" i="13"/>
  <c r="G395" i="13" s="1"/>
  <c r="H395" i="13" s="1"/>
  <c r="F398" i="13"/>
  <c r="G398" i="13" s="1"/>
  <c r="H398" i="13" s="1"/>
  <c r="F405" i="13"/>
  <c r="G405" i="13" s="1"/>
  <c r="H405" i="13" s="1"/>
  <c r="F408" i="13"/>
  <c r="G408" i="13" s="1"/>
  <c r="H408" i="13" s="1"/>
  <c r="F411" i="13"/>
  <c r="G411" i="13" s="1"/>
  <c r="H411" i="13" s="1"/>
  <c r="F414" i="13"/>
  <c r="G414" i="13" s="1"/>
  <c r="H414" i="13" s="1"/>
  <c r="F421" i="13"/>
  <c r="G421" i="13" s="1"/>
  <c r="H421" i="13" s="1"/>
  <c r="F424" i="13"/>
  <c r="G424" i="13" s="1"/>
  <c r="H424" i="13" s="1"/>
  <c r="F297" i="13"/>
  <c r="G297" i="13" s="1"/>
  <c r="H297" i="13" s="1"/>
  <c r="F106" i="13"/>
  <c r="G106" i="13" s="1"/>
  <c r="H106" i="13" s="1"/>
  <c r="F108" i="13"/>
  <c r="G108" i="13" s="1"/>
  <c r="H108" i="13" s="1"/>
  <c r="F124" i="13"/>
  <c r="G124" i="13" s="1"/>
  <c r="H124" i="13" s="1"/>
  <c r="F130" i="13"/>
  <c r="G130" i="13" s="1"/>
  <c r="H130" i="13" s="1"/>
  <c r="F136" i="13"/>
  <c r="G136" i="13" s="1"/>
  <c r="H136" i="13" s="1"/>
  <c r="F139" i="13"/>
  <c r="G139" i="13" s="1"/>
  <c r="H139" i="13" s="1"/>
  <c r="F153" i="13"/>
  <c r="G153" i="13" s="1"/>
  <c r="H153" i="13" s="1"/>
  <c r="F155" i="13"/>
  <c r="G155" i="13" s="1"/>
  <c r="H155" i="13" s="1"/>
  <c r="F38" i="13"/>
  <c r="G38" i="13" s="1"/>
  <c r="H38" i="13" s="1"/>
  <c r="H1070" i="13"/>
  <c r="H1072" i="13"/>
  <c r="H1078" i="13"/>
  <c r="H1080" i="13"/>
  <c r="F1025" i="13"/>
  <c r="G1025" i="13" s="1"/>
  <c r="H1025" i="13" s="1"/>
  <c r="F1029" i="13"/>
  <c r="G1029" i="13" s="1"/>
  <c r="H1029" i="13" s="1"/>
  <c r="F1033" i="13"/>
  <c r="G1033" i="13" s="1"/>
  <c r="H1033" i="13" s="1"/>
  <c r="F1023" i="13"/>
  <c r="G1023" i="13" s="1"/>
  <c r="H1023" i="13" s="1"/>
  <c r="F991" i="13"/>
  <c r="G991" i="13" s="1"/>
  <c r="H991" i="13" s="1"/>
  <c r="F993" i="13"/>
  <c r="G993" i="13" s="1"/>
  <c r="H993" i="13" s="1"/>
  <c r="F964" i="13"/>
  <c r="G964" i="13" s="1"/>
  <c r="H964" i="13" s="1"/>
  <c r="F966" i="13"/>
  <c r="G966" i="13" s="1"/>
  <c r="H966" i="13" s="1"/>
  <c r="F968" i="13"/>
  <c r="G968" i="13" s="1"/>
  <c r="H968" i="13" s="1"/>
  <c r="F970" i="13"/>
  <c r="G970" i="13" s="1"/>
  <c r="H970" i="13" s="1"/>
  <c r="F972" i="13"/>
  <c r="G972" i="13" s="1"/>
  <c r="H972" i="13" s="1"/>
  <c r="F963" i="13"/>
  <c r="G963" i="13" s="1"/>
  <c r="H963" i="13" s="1"/>
  <c r="F889" i="13"/>
  <c r="G889" i="13" s="1"/>
  <c r="H889" i="13" s="1"/>
  <c r="F893" i="13"/>
  <c r="G893" i="13" s="1"/>
  <c r="H893" i="13" s="1"/>
  <c r="F845" i="13"/>
  <c r="G845" i="13" s="1"/>
  <c r="H845" i="13" s="1"/>
  <c r="F848" i="13"/>
  <c r="G848" i="13" s="1"/>
  <c r="H848" i="13" s="1"/>
  <c r="F843" i="13"/>
  <c r="G843" i="13" s="1"/>
  <c r="H843" i="13" s="1"/>
  <c r="F825" i="13"/>
  <c r="G825" i="13" s="1"/>
  <c r="H825" i="13" s="1"/>
  <c r="F829" i="13"/>
  <c r="G829" i="13" s="1"/>
  <c r="H829" i="13" s="1"/>
  <c r="F821" i="13"/>
  <c r="G821" i="13" s="1"/>
  <c r="H821" i="13" s="1"/>
  <c r="F794" i="13"/>
  <c r="G794" i="13" s="1"/>
  <c r="H794" i="13" s="1"/>
  <c r="F758" i="13"/>
  <c r="G758" i="13" s="1"/>
  <c r="H758" i="13" s="1"/>
  <c r="F760" i="13"/>
  <c r="G760" i="13" s="1"/>
  <c r="H760" i="13" s="1"/>
  <c r="F732" i="13"/>
  <c r="G732" i="13" s="1"/>
  <c r="H732" i="13" s="1"/>
  <c r="F738" i="13"/>
  <c r="G738" i="13" s="1"/>
  <c r="H738" i="13" s="1"/>
  <c r="F729" i="13"/>
  <c r="G729" i="13" s="1"/>
  <c r="H729" i="13" s="1"/>
  <c r="F700" i="13"/>
  <c r="G700" i="13" s="1"/>
  <c r="H700" i="13" s="1"/>
  <c r="F702" i="13"/>
  <c r="G702" i="13" s="1"/>
  <c r="H702" i="13" s="1"/>
  <c r="F684" i="13"/>
  <c r="G684" i="13" s="1"/>
  <c r="H684" i="13" s="1"/>
  <c r="F678" i="13"/>
  <c r="G678" i="13" s="1"/>
  <c r="H678" i="13" s="1"/>
  <c r="F651" i="13"/>
  <c r="G651" i="13" s="1"/>
  <c r="H651" i="13" s="1"/>
  <c r="F632" i="13"/>
  <c r="G632" i="13" s="1"/>
  <c r="H632" i="13" s="1"/>
  <c r="F593" i="13"/>
  <c r="G593" i="13" s="1"/>
  <c r="H593" i="13" s="1"/>
  <c r="F592" i="13"/>
  <c r="G592" i="13" s="1"/>
  <c r="H592" i="13" s="1"/>
  <c r="F439" i="13"/>
  <c r="G439" i="13" s="1"/>
  <c r="H439" i="13" s="1"/>
  <c r="F442" i="13"/>
  <c r="G442" i="13" s="1"/>
  <c r="H442" i="13" s="1"/>
  <c r="F448" i="13"/>
  <c r="G448" i="13" s="1"/>
  <c r="H448" i="13" s="1"/>
  <c r="F453" i="13"/>
  <c r="G453" i="13" s="1"/>
  <c r="H453" i="13" s="1"/>
  <c r="F455" i="13"/>
  <c r="G455" i="13" s="1"/>
  <c r="H455" i="13" s="1"/>
  <c r="F458" i="13"/>
  <c r="G458" i="13" s="1"/>
  <c r="H458" i="13" s="1"/>
  <c r="F464" i="13"/>
  <c r="G464" i="13" s="1"/>
  <c r="H464" i="13" s="1"/>
  <c r="F469" i="13"/>
  <c r="G469" i="13" s="1"/>
  <c r="H469" i="13" s="1"/>
  <c r="F471" i="13"/>
  <c r="G471" i="13" s="1"/>
  <c r="H471" i="13" s="1"/>
  <c r="F474" i="13"/>
  <c r="G474" i="13" s="1"/>
  <c r="H474" i="13" s="1"/>
  <c r="F477" i="13"/>
  <c r="G477" i="13" s="1"/>
  <c r="H477" i="13" s="1"/>
  <c r="F479" i="13"/>
  <c r="G479" i="13" s="1"/>
  <c r="H479" i="13" s="1"/>
  <c r="F488" i="13"/>
  <c r="G488" i="13" s="1"/>
  <c r="H488" i="13" s="1"/>
  <c r="F490" i="13"/>
  <c r="G490" i="13" s="1"/>
  <c r="H490" i="13" s="1"/>
  <c r="F493" i="13"/>
  <c r="G493" i="13" s="1"/>
  <c r="H493" i="13" s="1"/>
  <c r="F495" i="13"/>
  <c r="G495" i="13" s="1"/>
  <c r="H495" i="13" s="1"/>
  <c r="F501" i="13"/>
  <c r="G501" i="13" s="1"/>
  <c r="H501" i="13" s="1"/>
  <c r="F503" i="13"/>
  <c r="G503" i="13" s="1"/>
  <c r="H503" i="13" s="1"/>
  <c r="F509" i="13"/>
  <c r="G509" i="13" s="1"/>
  <c r="H509" i="13" s="1"/>
  <c r="F511" i="13"/>
  <c r="G511" i="13" s="1"/>
  <c r="H511" i="13" s="1"/>
  <c r="F517" i="13"/>
  <c r="G517" i="13" s="1"/>
  <c r="H517" i="13" s="1"/>
  <c r="F519" i="13"/>
  <c r="G519" i="13" s="1"/>
  <c r="H519" i="13" s="1"/>
  <c r="F526" i="13"/>
  <c r="G526" i="13" s="1"/>
  <c r="H526" i="13" s="1"/>
  <c r="F528" i="13"/>
  <c r="G528" i="13" s="1"/>
  <c r="H528" i="13" s="1"/>
  <c r="F534" i="13"/>
  <c r="G534" i="13" s="1"/>
  <c r="H534" i="13" s="1"/>
  <c r="F536" i="13"/>
  <c r="G536" i="13" s="1"/>
  <c r="H536" i="13" s="1"/>
  <c r="F542" i="13"/>
  <c r="G542" i="13" s="1"/>
  <c r="H542" i="13" s="1"/>
  <c r="F544" i="13"/>
  <c r="G544" i="13" s="1"/>
  <c r="H544" i="13" s="1"/>
  <c r="F550" i="13"/>
  <c r="G550" i="13" s="1"/>
  <c r="H550" i="13" s="1"/>
  <c r="F552" i="13"/>
  <c r="G552" i="13" s="1"/>
  <c r="H552" i="13" s="1"/>
  <c r="F558" i="13"/>
  <c r="G558" i="13" s="1"/>
  <c r="H558" i="13" s="1"/>
  <c r="F560" i="13"/>
  <c r="G560" i="13" s="1"/>
  <c r="H560" i="13" s="1"/>
  <c r="F437" i="13"/>
  <c r="G437" i="13" s="1"/>
  <c r="H437" i="13" s="1"/>
  <c r="F304" i="13"/>
  <c r="G304" i="13" s="1"/>
  <c r="H304" i="13" s="1"/>
  <c r="F307" i="13"/>
  <c r="G307" i="13" s="1"/>
  <c r="H307" i="13" s="1"/>
  <c r="F310" i="13"/>
  <c r="G310" i="13" s="1"/>
  <c r="H310" i="13" s="1"/>
  <c r="F313" i="13"/>
  <c r="G313" i="13" s="1"/>
  <c r="H313" i="13" s="1"/>
  <c r="F320" i="13"/>
  <c r="G320" i="13" s="1"/>
  <c r="H320" i="13" s="1"/>
  <c r="F323" i="13"/>
  <c r="G323" i="13" s="1"/>
  <c r="H323" i="13" s="1"/>
  <c r="F326" i="13"/>
  <c r="G326" i="13" s="1"/>
  <c r="H326" i="13" s="1"/>
  <c r="F329" i="13"/>
  <c r="G329" i="13" s="1"/>
  <c r="H329" i="13" s="1"/>
  <c r="F336" i="13"/>
  <c r="G336" i="13" s="1"/>
  <c r="H336" i="13" s="1"/>
  <c r="F339" i="13"/>
  <c r="G339" i="13" s="1"/>
  <c r="H339" i="13" s="1"/>
  <c r="F342" i="13"/>
  <c r="G342" i="13" s="1"/>
  <c r="H342" i="13" s="1"/>
  <c r="F345" i="13"/>
  <c r="G345" i="13" s="1"/>
  <c r="H345" i="13" s="1"/>
  <c r="F352" i="13"/>
  <c r="G352" i="13" s="1"/>
  <c r="H352" i="13" s="1"/>
  <c r="F355" i="13"/>
  <c r="G355" i="13" s="1"/>
  <c r="H355" i="13" s="1"/>
  <c r="F358" i="13"/>
  <c r="G358" i="13" s="1"/>
  <c r="H358" i="13" s="1"/>
  <c r="F361" i="13"/>
  <c r="G361" i="13" s="1"/>
  <c r="H361" i="13" s="1"/>
  <c r="F368" i="13"/>
  <c r="G368" i="13" s="1"/>
  <c r="H368" i="13" s="1"/>
  <c r="F371" i="13"/>
  <c r="G371" i="13" s="1"/>
  <c r="H371" i="13" s="1"/>
  <c r="F374" i="13"/>
  <c r="G374" i="13" s="1"/>
  <c r="H374" i="13" s="1"/>
  <c r="F377" i="13"/>
  <c r="G377" i="13" s="1"/>
  <c r="H377" i="13" s="1"/>
  <c r="F388" i="13"/>
  <c r="G388" i="13" s="1"/>
  <c r="H388" i="13" s="1"/>
  <c r="F391" i="13"/>
  <c r="G391" i="13" s="1"/>
  <c r="H391" i="13" s="1"/>
  <c r="F394" i="13"/>
  <c r="G394" i="13" s="1"/>
  <c r="H394" i="13" s="1"/>
  <c r="F401" i="13"/>
  <c r="G401" i="13" s="1"/>
  <c r="H401" i="13" s="1"/>
  <c r="F404" i="13"/>
  <c r="G404" i="13" s="1"/>
  <c r="H404" i="13" s="1"/>
  <c r="F407" i="13"/>
  <c r="G407" i="13" s="1"/>
  <c r="H407" i="13" s="1"/>
  <c r="F410" i="13"/>
  <c r="G410" i="13" s="1"/>
  <c r="H410" i="13" s="1"/>
  <c r="F417" i="13"/>
  <c r="G417" i="13" s="1"/>
  <c r="H417" i="13" s="1"/>
  <c r="F420" i="13"/>
  <c r="G420" i="13" s="1"/>
  <c r="H420" i="13" s="1"/>
  <c r="F423" i="13"/>
  <c r="G423" i="13" s="1"/>
  <c r="H423" i="13" s="1"/>
  <c r="F426" i="13"/>
  <c r="G426" i="13" s="1"/>
  <c r="H426" i="13" s="1"/>
  <c r="F92" i="13"/>
  <c r="G92" i="13" s="1"/>
  <c r="H92" i="13" s="1"/>
  <c r="F107" i="13"/>
  <c r="G107" i="13" s="1"/>
  <c r="H107" i="13" s="1"/>
  <c r="F123" i="13"/>
  <c r="G123" i="13" s="1"/>
  <c r="H123" i="13" s="1"/>
  <c r="F126" i="13"/>
  <c r="G126" i="13" s="1"/>
  <c r="H126" i="13" s="1"/>
  <c r="F135" i="13"/>
  <c r="G135" i="13" s="1"/>
  <c r="H135" i="13" s="1"/>
  <c r="F137" i="13"/>
  <c r="G137" i="13" s="1"/>
  <c r="H137" i="13" s="1"/>
  <c r="F152" i="13"/>
  <c r="G152" i="13" s="1"/>
  <c r="H152" i="13" s="1"/>
  <c r="F154" i="13"/>
  <c r="G154" i="13" s="1"/>
  <c r="H154" i="13" s="1"/>
  <c r="F1167" i="13"/>
  <c r="G1167" i="13" s="1"/>
  <c r="H1167" i="13" s="1"/>
  <c r="F1117" i="13"/>
  <c r="G1117" i="13" s="1"/>
  <c r="H1117" i="13" s="1"/>
  <c r="F1129" i="13"/>
  <c r="G1129" i="13" s="1"/>
  <c r="H1129" i="13" s="1"/>
  <c r="F1127" i="13"/>
  <c r="G1127" i="13" s="1"/>
  <c r="H1127" i="13" s="1"/>
  <c r="H1071" i="13"/>
  <c r="H1073" i="13"/>
  <c r="H1081" i="13"/>
  <c r="F1024" i="13"/>
  <c r="G1024" i="13" s="1"/>
  <c r="H1024" i="13" s="1"/>
  <c r="F1026" i="13"/>
  <c r="G1026" i="13" s="1"/>
  <c r="H1026" i="13" s="1"/>
  <c r="F1028" i="13"/>
  <c r="G1028" i="13" s="1"/>
  <c r="H1028" i="13" s="1"/>
  <c r="F1030" i="13"/>
  <c r="G1030" i="13" s="1"/>
  <c r="H1030" i="13" s="1"/>
  <c r="F1032" i="13"/>
  <c r="G1032" i="13" s="1"/>
  <c r="H1032" i="13" s="1"/>
  <c r="F1034" i="13"/>
  <c r="G1034" i="13" s="1"/>
  <c r="H1034" i="13" s="1"/>
  <c r="F1036" i="13"/>
  <c r="G1036" i="13" s="1"/>
  <c r="H1036" i="13" s="1"/>
  <c r="F987" i="13"/>
  <c r="G987" i="13" s="1"/>
  <c r="H987" i="13" s="1"/>
  <c r="F989" i="13"/>
  <c r="G989" i="13" s="1"/>
  <c r="H989" i="13" s="1"/>
  <c r="F992" i="13"/>
  <c r="G992" i="13" s="1"/>
  <c r="H992" i="13" s="1"/>
  <c r="F983" i="13"/>
  <c r="G983" i="13" s="1"/>
  <c r="H983" i="13" s="1"/>
  <c r="F931" i="13"/>
  <c r="G931" i="13" s="1"/>
  <c r="H931" i="13" s="1"/>
  <c r="F888" i="13"/>
  <c r="G888" i="13" s="1"/>
  <c r="H888" i="13" s="1"/>
  <c r="F890" i="13"/>
  <c r="G890" i="13" s="1"/>
  <c r="H890" i="13" s="1"/>
  <c r="F892" i="13"/>
  <c r="G892" i="13" s="1"/>
  <c r="H892" i="13" s="1"/>
  <c r="F894" i="13"/>
  <c r="G894" i="13" s="1"/>
  <c r="H894" i="13" s="1"/>
  <c r="F844" i="13"/>
  <c r="G844" i="13" s="1"/>
  <c r="H844" i="13" s="1"/>
  <c r="F851" i="13"/>
  <c r="G851" i="13" s="1"/>
  <c r="H851" i="13" s="1"/>
  <c r="F854" i="13"/>
  <c r="G854" i="13" s="1"/>
  <c r="H854" i="13" s="1"/>
  <c r="F808" i="13"/>
  <c r="G808" i="13" s="1"/>
  <c r="H808" i="13" s="1"/>
  <c r="F796" i="13"/>
  <c r="G796" i="13" s="1"/>
  <c r="H796" i="13" s="1"/>
  <c r="F753" i="13"/>
  <c r="G753" i="13" s="1"/>
  <c r="H753" i="13" s="1"/>
  <c r="F755" i="13"/>
  <c r="G755" i="13" s="1"/>
  <c r="H755" i="13" s="1"/>
  <c r="F762" i="13"/>
  <c r="G762" i="13" s="1"/>
  <c r="H762" i="13" s="1"/>
  <c r="F731" i="13"/>
  <c r="G731" i="13" s="1"/>
  <c r="H731" i="13" s="1"/>
  <c r="F733" i="13"/>
  <c r="G733" i="13" s="1"/>
  <c r="H733" i="13" s="1"/>
  <c r="F736" i="13"/>
  <c r="G736" i="13" s="1"/>
  <c r="H736" i="13" s="1"/>
  <c r="F740" i="13"/>
  <c r="G740" i="13" s="1"/>
  <c r="H740" i="13" s="1"/>
  <c r="F742" i="13"/>
  <c r="G742" i="13" s="1"/>
  <c r="H742" i="13" s="1"/>
  <c r="F699" i="13"/>
  <c r="G699" i="13" s="1"/>
  <c r="H699" i="13" s="1"/>
  <c r="F679" i="13"/>
  <c r="G679" i="13" s="1"/>
  <c r="H679" i="13" s="1"/>
  <c r="F685" i="13"/>
  <c r="G685" i="13" s="1"/>
  <c r="H685" i="13" s="1"/>
  <c r="F649" i="13"/>
  <c r="G649" i="13" s="1"/>
  <c r="H649" i="13" s="1"/>
  <c r="F631" i="13"/>
  <c r="G631" i="13" s="1"/>
  <c r="H631" i="13" s="1"/>
  <c r="F630" i="13"/>
  <c r="G630" i="13" s="1"/>
  <c r="H630" i="13" s="1"/>
  <c r="F597" i="13"/>
  <c r="G597" i="13" s="1"/>
  <c r="H597" i="13" s="1"/>
  <c r="F438" i="13"/>
  <c r="G438" i="13" s="1"/>
  <c r="H438" i="13" s="1"/>
  <c r="F444" i="13"/>
  <c r="G444" i="13" s="1"/>
  <c r="H444" i="13" s="1"/>
  <c r="F449" i="13"/>
  <c r="G449" i="13" s="1"/>
  <c r="H449" i="13" s="1"/>
  <c r="F451" i="13"/>
  <c r="G451" i="13" s="1"/>
  <c r="H451" i="13" s="1"/>
  <c r="F454" i="13"/>
  <c r="G454" i="13" s="1"/>
  <c r="H454" i="13" s="1"/>
  <c r="F460" i="13"/>
  <c r="G460" i="13" s="1"/>
  <c r="H460" i="13" s="1"/>
  <c r="F465" i="13"/>
  <c r="G465" i="13" s="1"/>
  <c r="H465" i="13" s="1"/>
  <c r="F467" i="13"/>
  <c r="G467" i="13" s="1"/>
  <c r="H467" i="13" s="1"/>
  <c r="F470" i="13"/>
  <c r="G470" i="13" s="1"/>
  <c r="H470" i="13" s="1"/>
  <c r="F476" i="13"/>
  <c r="G476" i="13" s="1"/>
  <c r="H476" i="13" s="1"/>
  <c r="F478" i="13"/>
  <c r="G478" i="13" s="1"/>
  <c r="H478" i="13" s="1"/>
  <c r="F481" i="13"/>
  <c r="G481" i="13" s="1"/>
  <c r="H481" i="13" s="1"/>
  <c r="F483" i="13"/>
  <c r="G483" i="13" s="1"/>
  <c r="H483" i="13" s="1"/>
  <c r="F492" i="13"/>
  <c r="G492" i="13" s="1"/>
  <c r="H492" i="13" s="1"/>
  <c r="F494" i="13"/>
  <c r="G494" i="13" s="1"/>
  <c r="H494" i="13" s="1"/>
  <c r="F500" i="13"/>
  <c r="G500" i="13" s="1"/>
  <c r="H500" i="13" s="1"/>
  <c r="F502" i="13"/>
  <c r="G502" i="13" s="1"/>
  <c r="H502" i="13" s="1"/>
  <c r="F508" i="13"/>
  <c r="G508" i="13" s="1"/>
  <c r="H508" i="13" s="1"/>
  <c r="F510" i="13"/>
  <c r="G510" i="13" s="1"/>
  <c r="H510" i="13" s="1"/>
  <c r="F516" i="13"/>
  <c r="G516" i="13" s="1"/>
  <c r="H516" i="13" s="1"/>
  <c r="F518" i="13"/>
  <c r="G518" i="13" s="1"/>
  <c r="H518" i="13" s="1"/>
  <c r="F525" i="13"/>
  <c r="G525" i="13" s="1"/>
  <c r="H525" i="13" s="1"/>
  <c r="F527" i="13"/>
  <c r="G527" i="13" s="1"/>
  <c r="H527" i="13" s="1"/>
  <c r="F533" i="13"/>
  <c r="G533" i="13" s="1"/>
  <c r="H533" i="13" s="1"/>
  <c r="F535" i="13"/>
  <c r="G535" i="13" s="1"/>
  <c r="H535" i="13" s="1"/>
  <c r="F541" i="13"/>
  <c r="G541" i="13" s="1"/>
  <c r="H541" i="13" s="1"/>
  <c r="F543" i="13"/>
  <c r="G543" i="13" s="1"/>
  <c r="H543" i="13" s="1"/>
  <c r="F549" i="13"/>
  <c r="G549" i="13" s="1"/>
  <c r="H549" i="13" s="1"/>
  <c r="F551" i="13"/>
  <c r="G551" i="13" s="1"/>
  <c r="H551" i="13" s="1"/>
  <c r="F557" i="13"/>
  <c r="G557" i="13" s="1"/>
  <c r="H557" i="13" s="1"/>
  <c r="F559" i="13"/>
  <c r="G559" i="13" s="1"/>
  <c r="H559" i="13" s="1"/>
  <c r="F565" i="13"/>
  <c r="G565" i="13" s="1"/>
  <c r="H565" i="13" s="1"/>
  <c r="F300" i="13"/>
  <c r="G300" i="13" s="1"/>
  <c r="H300" i="13" s="1"/>
  <c r="F303" i="13"/>
  <c r="G303" i="13" s="1"/>
  <c r="H303" i="13" s="1"/>
  <c r="F306" i="13"/>
  <c r="G306" i="13" s="1"/>
  <c r="H306" i="13" s="1"/>
  <c r="F309" i="13"/>
  <c r="G309" i="13" s="1"/>
  <c r="H309" i="13" s="1"/>
  <c r="F316" i="13"/>
  <c r="G316" i="13" s="1"/>
  <c r="H316" i="13" s="1"/>
  <c r="F319" i="13"/>
  <c r="G319" i="13" s="1"/>
  <c r="H319" i="13" s="1"/>
  <c r="F322" i="13"/>
  <c r="G322" i="13" s="1"/>
  <c r="H322" i="13" s="1"/>
  <c r="F325" i="13"/>
  <c r="G325" i="13" s="1"/>
  <c r="H325" i="13" s="1"/>
  <c r="F332" i="13"/>
  <c r="G332" i="13" s="1"/>
  <c r="H332" i="13" s="1"/>
  <c r="F335" i="13"/>
  <c r="G335" i="13" s="1"/>
  <c r="H335" i="13" s="1"/>
  <c r="F338" i="13"/>
  <c r="G338" i="13" s="1"/>
  <c r="H338" i="13" s="1"/>
  <c r="F341" i="13"/>
  <c r="G341" i="13" s="1"/>
  <c r="H341" i="13" s="1"/>
  <c r="F348" i="13"/>
  <c r="G348" i="13" s="1"/>
  <c r="H348" i="13" s="1"/>
  <c r="F351" i="13"/>
  <c r="G351" i="13" s="1"/>
  <c r="H351" i="13" s="1"/>
  <c r="F354" i="13"/>
  <c r="G354" i="13" s="1"/>
  <c r="H354" i="13" s="1"/>
  <c r="F357" i="13"/>
  <c r="G357" i="13" s="1"/>
  <c r="H357" i="13" s="1"/>
  <c r="F364" i="13"/>
  <c r="G364" i="13" s="1"/>
  <c r="H364" i="13" s="1"/>
  <c r="F367" i="13"/>
  <c r="G367" i="13" s="1"/>
  <c r="H367" i="13" s="1"/>
  <c r="F370" i="13"/>
  <c r="G370" i="13" s="1"/>
  <c r="H370" i="13" s="1"/>
  <c r="F373" i="13"/>
  <c r="G373" i="13" s="1"/>
  <c r="H373" i="13" s="1"/>
  <c r="F380" i="13"/>
  <c r="G380" i="13" s="1"/>
  <c r="H380" i="13" s="1"/>
  <c r="F383" i="13"/>
  <c r="G383" i="13" s="1"/>
  <c r="H383" i="13" s="1"/>
  <c r="F387" i="13"/>
  <c r="G387" i="13" s="1"/>
  <c r="H387" i="13" s="1"/>
  <c r="F390" i="13"/>
  <c r="G390" i="13" s="1"/>
  <c r="H390" i="13" s="1"/>
  <c r="F397" i="13"/>
  <c r="G397" i="13" s="1"/>
  <c r="H397" i="13" s="1"/>
  <c r="F400" i="13"/>
  <c r="G400" i="13" s="1"/>
  <c r="H400" i="13" s="1"/>
  <c r="F403" i="13"/>
  <c r="G403" i="13" s="1"/>
  <c r="H403" i="13" s="1"/>
  <c r="F406" i="13"/>
  <c r="G406" i="13" s="1"/>
  <c r="H406" i="13" s="1"/>
  <c r="F413" i="13"/>
  <c r="G413" i="13" s="1"/>
  <c r="H413" i="13" s="1"/>
  <c r="F416" i="13"/>
  <c r="G416" i="13" s="1"/>
  <c r="H416" i="13" s="1"/>
  <c r="F419" i="13"/>
  <c r="G419" i="13" s="1"/>
  <c r="H419" i="13" s="1"/>
  <c r="F422" i="13"/>
  <c r="G422" i="13" s="1"/>
  <c r="H422" i="13" s="1"/>
  <c r="F46" i="13"/>
  <c r="G46" i="13" s="1"/>
  <c r="H46" i="13" s="1"/>
  <c r="F49" i="13"/>
  <c r="G49" i="13" s="1"/>
  <c r="H49" i="13" s="1"/>
  <c r="F51" i="13"/>
  <c r="G51" i="13" s="1"/>
  <c r="H51" i="13" s="1"/>
  <c r="F53" i="13"/>
  <c r="G53" i="13" s="1"/>
  <c r="H53" i="13" s="1"/>
  <c r="F59" i="13"/>
  <c r="G59" i="13" s="1"/>
  <c r="H59" i="13" s="1"/>
  <c r="F66" i="13"/>
  <c r="G66" i="13" s="1"/>
  <c r="H66" i="13" s="1"/>
  <c r="F69" i="13"/>
  <c r="G69" i="13" s="1"/>
  <c r="H69" i="13" s="1"/>
  <c r="F71" i="13"/>
  <c r="G71" i="13" s="1"/>
  <c r="H71" i="13" s="1"/>
  <c r="F73" i="13"/>
  <c r="G73" i="13" s="1"/>
  <c r="H73" i="13" s="1"/>
  <c r="F75" i="13"/>
  <c r="G75" i="13" s="1"/>
  <c r="H75" i="13" s="1"/>
  <c r="F77" i="13"/>
  <c r="G77" i="13" s="1"/>
  <c r="H77" i="13" s="1"/>
  <c r="F89" i="13"/>
  <c r="G89" i="13" s="1"/>
  <c r="H89" i="13" s="1"/>
  <c r="F91" i="13"/>
  <c r="G91" i="13" s="1"/>
  <c r="H91" i="13" s="1"/>
  <c r="F110" i="13"/>
  <c r="G110" i="13" s="1"/>
  <c r="H110" i="13" s="1"/>
  <c r="F112" i="13"/>
  <c r="G112" i="13" s="1"/>
  <c r="H112" i="13" s="1"/>
  <c r="F132" i="13"/>
  <c r="G132" i="13" s="1"/>
  <c r="H132" i="13" s="1"/>
  <c r="F134" i="13"/>
  <c r="G134" i="13" s="1"/>
  <c r="H134" i="13" s="1"/>
  <c r="F141" i="13"/>
  <c r="G141" i="13" s="1"/>
  <c r="H141" i="13" s="1"/>
  <c r="F151" i="13"/>
  <c r="G151" i="13" s="1"/>
  <c r="H151" i="13" s="1"/>
  <c r="F332" i="4"/>
  <c r="F303" i="4"/>
  <c r="F285" i="4"/>
  <c r="F1137" i="222"/>
  <c r="F1069" i="222"/>
  <c r="F966" i="222"/>
  <c r="F930" i="222"/>
  <c r="F885" i="222"/>
  <c r="F841" i="222"/>
  <c r="F801" i="222"/>
  <c r="F767" i="222"/>
  <c r="F713" i="222"/>
  <c r="F612" i="222"/>
  <c r="F547" i="222"/>
  <c r="F323" i="222"/>
  <c r="F11" i="222"/>
  <c r="F163" i="222"/>
  <c r="F886" i="13"/>
  <c r="F219" i="219"/>
  <c r="F191" i="219"/>
  <c r="F165" i="219"/>
  <c r="F81" i="219"/>
  <c r="F8" i="219"/>
  <c r="F56" i="219" s="1"/>
  <c r="G56" i="219" s="1"/>
  <c r="H56" i="219" s="1"/>
  <c r="F10" i="4"/>
  <c r="F1048" i="4"/>
  <c r="F1022" i="4"/>
  <c r="F981" i="4"/>
  <c r="F1126" i="13"/>
  <c r="F982" i="13"/>
  <c r="F1176" i="13"/>
  <c r="F116" i="14"/>
  <c r="F354" i="15"/>
  <c r="F11" i="19"/>
  <c r="F25" i="19"/>
  <c r="F27" i="19" s="1"/>
  <c r="G27" i="19" s="1"/>
  <c r="H27" i="19" s="1"/>
  <c r="F36" i="19"/>
  <c r="F51" i="19"/>
  <c r="F65" i="19"/>
  <c r="F66" i="19" s="1"/>
  <c r="G66" i="19" s="1"/>
  <c r="H66" i="19" s="1"/>
  <c r="F76" i="19"/>
  <c r="F99" i="19"/>
  <c r="F101" i="19" s="1"/>
  <c r="G101" i="19" s="1"/>
  <c r="H101" i="19" s="1"/>
  <c r="F1291" i="19"/>
  <c r="F35" i="4"/>
  <c r="F77" i="4"/>
  <c r="F91" i="4"/>
  <c r="F119" i="4"/>
  <c r="F142" i="4"/>
  <c r="F188" i="4"/>
  <c r="F207" i="4"/>
  <c r="F238" i="4"/>
  <c r="F256" i="4"/>
  <c r="F351" i="4"/>
  <c r="F383" i="4"/>
  <c r="F401" i="4"/>
  <c r="F438" i="4"/>
  <c r="F457" i="4"/>
  <c r="F493" i="4"/>
  <c r="F515" i="4"/>
  <c r="F556" i="4"/>
  <c r="F575" i="4"/>
  <c r="F612" i="4"/>
  <c r="F635" i="4"/>
  <c r="F657" i="4"/>
  <c r="F676" i="4"/>
  <c r="F694" i="4"/>
  <c r="F707" i="4"/>
  <c r="F720" i="4"/>
  <c r="F748" i="4"/>
  <c r="F765" i="4"/>
  <c r="F796" i="4"/>
  <c r="F813" i="4"/>
  <c r="F846" i="4"/>
  <c r="F861" i="4"/>
  <c r="F891" i="4"/>
  <c r="F905" i="4"/>
  <c r="F944" i="4"/>
  <c r="F967" i="4"/>
  <c r="F1009" i="4"/>
  <c r="F1035" i="4"/>
  <c r="F1691" i="4"/>
  <c r="F11" i="15"/>
  <c r="F177" i="15"/>
  <c r="F217" i="15"/>
  <c r="F260" i="15"/>
  <c r="F286" i="15"/>
  <c r="F371" i="15"/>
  <c r="F402" i="15"/>
  <c r="F422" i="15"/>
  <c r="F462" i="15"/>
  <c r="F478" i="15"/>
  <c r="F510" i="15"/>
  <c r="F526" i="15"/>
  <c r="F558" i="15"/>
  <c r="F573" i="15"/>
  <c r="F603" i="15"/>
  <c r="F616" i="15"/>
  <c r="F680" i="15"/>
  <c r="F702" i="15"/>
  <c r="F765" i="15"/>
  <c r="F787" i="15"/>
  <c r="F851" i="15"/>
  <c r="F869" i="15"/>
  <c r="F888" i="15"/>
  <c r="F1291" i="15"/>
  <c r="F970" i="15"/>
  <c r="F1723" i="15"/>
  <c r="F1785" i="15"/>
  <c r="F1883" i="15"/>
  <c r="F1980" i="15"/>
  <c r="F2174" i="15"/>
  <c r="F2260" i="15"/>
  <c r="F2430" i="15"/>
  <c r="F2493" i="15"/>
  <c r="F2598" i="15"/>
  <c r="F208" i="14"/>
  <c r="G208" i="14" s="1"/>
  <c r="H208" i="14" s="1"/>
  <c r="F161" i="14"/>
  <c r="F201" i="14"/>
  <c r="F256" i="14"/>
  <c r="F269" i="14"/>
  <c r="F282" i="14"/>
  <c r="F294" i="14"/>
  <c r="F310" i="14"/>
  <c r="F324" i="14"/>
  <c r="F339" i="14"/>
  <c r="F353" i="14"/>
  <c r="F354" i="14" s="1"/>
  <c r="G354" i="14" s="1"/>
  <c r="H354" i="14" s="1"/>
  <c r="F363" i="14"/>
  <c r="F364" i="14" s="1"/>
  <c r="G364" i="14" s="1"/>
  <c r="H364" i="14" s="1"/>
  <c r="F375" i="14"/>
  <c r="F376" i="14" s="1"/>
  <c r="G376" i="14" s="1"/>
  <c r="H376" i="14" s="1"/>
  <c r="F386" i="14"/>
  <c r="F387" i="14" s="1"/>
  <c r="G387" i="14" s="1"/>
  <c r="H387" i="14" s="1"/>
  <c r="F397" i="14"/>
  <c r="F398" i="14" s="1"/>
  <c r="G398" i="14" s="1"/>
  <c r="H398" i="14" s="1"/>
  <c r="F409" i="14"/>
  <c r="F410" i="14" s="1"/>
  <c r="G410" i="14" s="1"/>
  <c r="H410" i="14" s="1"/>
  <c r="F421" i="14"/>
  <c r="F422" i="14" s="1"/>
  <c r="G422" i="14" s="1"/>
  <c r="H422" i="14" s="1"/>
  <c r="F433" i="14"/>
  <c r="F434" i="14" s="1"/>
  <c r="G434" i="14" s="1"/>
  <c r="H434" i="14" s="1"/>
  <c r="F445" i="14"/>
  <c r="F446" i="14" s="1"/>
  <c r="G446" i="14" s="1"/>
  <c r="H446" i="14" s="1"/>
  <c r="F457" i="14"/>
  <c r="F458" i="14" s="1"/>
  <c r="G458" i="14" s="1"/>
  <c r="H458" i="14" s="1"/>
  <c r="F469" i="14"/>
  <c r="F470" i="14" s="1"/>
  <c r="G470" i="14" s="1"/>
  <c r="H470" i="14" s="1"/>
  <c r="F1372" i="14"/>
  <c r="F296" i="13"/>
  <c r="F436" i="13"/>
  <c r="F574" i="13"/>
  <c r="F591" i="13"/>
  <c r="F629" i="13"/>
  <c r="F645" i="13"/>
  <c r="F677" i="13"/>
  <c r="F694" i="13"/>
  <c r="F728" i="13"/>
  <c r="F751" i="13"/>
  <c r="F792" i="13"/>
  <c r="F807" i="13"/>
  <c r="F820" i="13"/>
  <c r="F842" i="13"/>
  <c r="F929" i="13"/>
  <c r="F940" i="13"/>
  <c r="F962" i="13"/>
  <c r="F1022" i="13"/>
  <c r="F1068" i="13"/>
  <c r="F1113" i="13"/>
  <c r="F1153" i="13"/>
  <c r="F1166" i="13"/>
  <c r="F10" i="12"/>
  <c r="F89" i="12" s="1"/>
  <c r="G89" i="12" s="1"/>
  <c r="H89" i="12" s="1"/>
  <c r="F53" i="12"/>
  <c r="F88" i="12"/>
  <c r="F219" i="12"/>
  <c r="F336" i="12"/>
  <c r="F437" i="12"/>
  <c r="F465" i="12"/>
  <c r="F491" i="12"/>
  <c r="F523" i="12"/>
  <c r="F545" i="12"/>
  <c r="F569" i="12"/>
  <c r="F587" i="12"/>
  <c r="F631" i="12"/>
  <c r="F687" i="12"/>
  <c r="F746" i="12"/>
  <c r="F772" i="12"/>
  <c r="F798" i="12"/>
  <c r="F823" i="12"/>
  <c r="F878" i="12"/>
  <c r="F902" i="12"/>
  <c r="F926" i="12"/>
  <c r="F948" i="12"/>
  <c r="F972" i="12"/>
  <c r="F1069" i="12"/>
  <c r="F1089" i="12"/>
  <c r="F1980" i="12"/>
  <c r="F11" i="1"/>
  <c r="F40" i="1"/>
  <c r="F134" i="1"/>
  <c r="F164" i="1"/>
  <c r="F268" i="1"/>
  <c r="F355" i="1"/>
  <c r="F375" i="1"/>
  <c r="F415" i="1"/>
  <c r="F435" i="1"/>
  <c r="F475" i="1"/>
  <c r="F493" i="1"/>
  <c r="F529" i="1"/>
  <c r="F541" i="1"/>
  <c r="F568" i="1"/>
  <c r="F672" i="1"/>
  <c r="F776" i="1"/>
  <c r="F787" i="1"/>
  <c r="F810" i="1"/>
  <c r="F913" i="1"/>
  <c r="F927" i="1"/>
  <c r="F941" i="1"/>
  <c r="F959" i="1"/>
  <c r="F994" i="1"/>
  <c r="F1012" i="1"/>
  <c r="F1049" i="1"/>
  <c r="F1064" i="1"/>
  <c r="F1078" i="1"/>
  <c r="F1094" i="1"/>
  <c r="F1110" i="1"/>
  <c r="F1124" i="1"/>
  <c r="F1138" i="1"/>
  <c r="F1224" i="1"/>
  <c r="F1396" i="1"/>
  <c r="F1482" i="1"/>
  <c r="F1653" i="1"/>
  <c r="F1728" i="1"/>
  <c r="F1831" i="1"/>
  <c r="F1842" i="1"/>
  <c r="F1864" i="1"/>
  <c r="F148" i="4" l="1"/>
  <c r="G148" i="4" s="1"/>
  <c r="H148" i="4" s="1"/>
  <c r="F171" i="4"/>
  <c r="G171" i="4" s="1"/>
  <c r="H171" i="4" s="1"/>
  <c r="F805" i="4"/>
  <c r="G805" i="4" s="1"/>
  <c r="H805" i="4" s="1"/>
  <c r="F757" i="4"/>
  <c r="G757" i="4" s="1"/>
  <c r="H757" i="4" s="1"/>
  <c r="F551" i="222"/>
  <c r="G551" i="222" s="1"/>
  <c r="H551" i="222" s="1"/>
  <c r="F1223" i="222"/>
  <c r="G1223" i="222" s="1"/>
  <c r="H1223" i="222" s="1"/>
  <c r="F613" i="222"/>
  <c r="G613" i="222" s="1"/>
  <c r="H613" i="222" s="1"/>
  <c r="F1211" i="222"/>
  <c r="G1211" i="222" s="1"/>
  <c r="H1211" i="222" s="1"/>
  <c r="F1209" i="222"/>
  <c r="G1209" i="222" s="1"/>
  <c r="H1209" i="222" s="1"/>
  <c r="F1208" i="222"/>
  <c r="G1208" i="222" s="1"/>
  <c r="H1208" i="222" s="1"/>
  <c r="F614" i="222"/>
  <c r="G614" i="222" s="1"/>
  <c r="H614" i="222" s="1"/>
  <c r="F1207" i="222"/>
  <c r="G1207" i="222" s="1"/>
  <c r="H1207" i="222" s="1"/>
  <c r="F1206" i="222"/>
  <c r="G1206" i="222" s="1"/>
  <c r="H1206" i="222" s="1"/>
  <c r="F1204" i="222"/>
  <c r="G1204" i="222" s="1"/>
  <c r="H1204" i="222" s="1"/>
  <c r="F1200" i="222"/>
  <c r="G1200" i="222" s="1"/>
  <c r="H1200" i="222" s="1"/>
  <c r="F1082" i="222"/>
  <c r="G1082" i="222" s="1"/>
  <c r="H1082" i="222" s="1"/>
  <c r="F1182" i="222"/>
  <c r="G1182" i="222" s="1"/>
  <c r="H1182" i="222" s="1"/>
  <c r="F1162" i="222"/>
  <c r="G1162" i="222" s="1"/>
  <c r="H1162" i="222" s="1"/>
  <c r="F1152" i="222"/>
  <c r="G1152" i="222" s="1"/>
  <c r="H1152" i="222" s="1"/>
  <c r="F1074" i="222"/>
  <c r="G1074" i="222" s="1"/>
  <c r="H1074" i="222" s="1"/>
  <c r="F1150" i="222"/>
  <c r="G1150" i="222" s="1"/>
  <c r="H1150" i="222" s="1"/>
  <c r="F1080" i="222"/>
  <c r="G1080" i="222" s="1"/>
  <c r="H1080" i="222" s="1"/>
  <c r="F1148" i="222"/>
  <c r="G1148" i="222" s="1"/>
  <c r="H1148" i="222" s="1"/>
  <c r="F1147" i="222"/>
  <c r="G1147" i="222" s="1"/>
  <c r="H1147" i="222" s="1"/>
  <c r="F976" i="222"/>
  <c r="G976" i="222" s="1"/>
  <c r="H976" i="222" s="1"/>
  <c r="F1141" i="222"/>
  <c r="G1141" i="222" s="1"/>
  <c r="H1141" i="222" s="1"/>
  <c r="F615" i="222"/>
  <c r="G615" i="222" s="1"/>
  <c r="H615" i="222" s="1"/>
  <c r="F1127" i="222"/>
  <c r="G1127" i="222" s="1"/>
  <c r="H1127" i="222" s="1"/>
  <c r="F1084" i="222"/>
  <c r="G1084" i="222" s="1"/>
  <c r="H1084" i="222" s="1"/>
  <c r="F629" i="222"/>
  <c r="G629" i="222" s="1"/>
  <c r="H629" i="222" s="1"/>
  <c r="F1126" i="222"/>
  <c r="G1126" i="222" s="1"/>
  <c r="H1126" i="222" s="1"/>
  <c r="F1105" i="222"/>
  <c r="G1105" i="222" s="1"/>
  <c r="H1105" i="222" s="1"/>
  <c r="F1093" i="222"/>
  <c r="G1093" i="222" s="1"/>
  <c r="H1093" i="222" s="1"/>
  <c r="F1089" i="222"/>
  <c r="G1089" i="222" s="1"/>
  <c r="H1089" i="222" s="1"/>
  <c r="F1088" i="222"/>
  <c r="G1088" i="222" s="1"/>
  <c r="H1088" i="222" s="1"/>
  <c r="F1081" i="222"/>
  <c r="G1081" i="222" s="1"/>
  <c r="H1081" i="222" s="1"/>
  <c r="F1087" i="222"/>
  <c r="G1087" i="222" s="1"/>
  <c r="H1087" i="222" s="1"/>
  <c r="F1085" i="222"/>
  <c r="G1085" i="222" s="1"/>
  <c r="H1085" i="222" s="1"/>
  <c r="F2686" i="15"/>
  <c r="G2686" i="15" s="1"/>
  <c r="H2686" i="15" s="1"/>
  <c r="F2685" i="15"/>
  <c r="G2685" i="15" s="1"/>
  <c r="H2685" i="15" s="1"/>
  <c r="F2684" i="15"/>
  <c r="G2684" i="15" s="1"/>
  <c r="H2684" i="15" s="1"/>
  <c r="F2683" i="15"/>
  <c r="G2683" i="15" s="1"/>
  <c r="H2683" i="15" s="1"/>
  <c r="F1427" i="15"/>
  <c r="G1427" i="15" s="1"/>
  <c r="H1427" i="15" s="1"/>
  <c r="F2682" i="15"/>
  <c r="G2682" i="15" s="1"/>
  <c r="H2682" i="15" s="1"/>
  <c r="F2681" i="15"/>
  <c r="G2681" i="15" s="1"/>
  <c r="H2681" i="15" s="1"/>
  <c r="F1431" i="15"/>
  <c r="G1431" i="15" s="1"/>
  <c r="H1431" i="15" s="1"/>
  <c r="F1590" i="15"/>
  <c r="G1590" i="15" s="1"/>
  <c r="H1590" i="15" s="1"/>
  <c r="F1426" i="15"/>
  <c r="G1426" i="15" s="1"/>
  <c r="H1426" i="15" s="1"/>
  <c r="F1428" i="15"/>
  <c r="G1428" i="15" s="1"/>
  <c r="H1428" i="15" s="1"/>
  <c r="F1509" i="15"/>
  <c r="G1509" i="15" s="1"/>
  <c r="H1509" i="15" s="1"/>
  <c r="F1430" i="15"/>
  <c r="G1430" i="15" s="1"/>
  <c r="H1430" i="15" s="1"/>
  <c r="F1506" i="15"/>
  <c r="G1506" i="15" s="1"/>
  <c r="H1506" i="15" s="1"/>
  <c r="F1482" i="15"/>
  <c r="G1482" i="15" s="1"/>
  <c r="H1482" i="15" s="1"/>
  <c r="F1465" i="15"/>
  <c r="G1465" i="15" s="1"/>
  <c r="H1465" i="15" s="1"/>
  <c r="F1432" i="15"/>
  <c r="G1432" i="15" s="1"/>
  <c r="H1432" i="15" s="1"/>
  <c r="F1463" i="15"/>
  <c r="G1463" i="15" s="1"/>
  <c r="H1463" i="15" s="1"/>
  <c r="F1454" i="15"/>
  <c r="G1454" i="15" s="1"/>
  <c r="H1454" i="15" s="1"/>
  <c r="F1453" i="15"/>
  <c r="G1453" i="15" s="1"/>
  <c r="H1453" i="15" s="1"/>
  <c r="F1433" i="15"/>
  <c r="G1433" i="15" s="1"/>
  <c r="H1433" i="15" s="1"/>
  <c r="F1429" i="15"/>
  <c r="G1429" i="15" s="1"/>
  <c r="H1429" i="15" s="1"/>
  <c r="F1452" i="15"/>
  <c r="G1452" i="15" s="1"/>
  <c r="H1452" i="15" s="1"/>
  <c r="F1444" i="15"/>
  <c r="G1444" i="15" s="1"/>
  <c r="H1444" i="15" s="1"/>
  <c r="F1434" i="15"/>
  <c r="G1434" i="15" s="1"/>
  <c r="H1434" i="15" s="1"/>
  <c r="F1435" i="15"/>
  <c r="G1435" i="15" s="1"/>
  <c r="H1435" i="15" s="1"/>
  <c r="F1416" i="15"/>
  <c r="G1416" i="15" s="1"/>
  <c r="H1416" i="15" s="1"/>
  <c r="F1415" i="15"/>
  <c r="G1415" i="15" s="1"/>
  <c r="H1415" i="15" s="1"/>
  <c r="F1377" i="15"/>
  <c r="G1377" i="15" s="1"/>
  <c r="H1377" i="15" s="1"/>
  <c r="F1376" i="15"/>
  <c r="G1376" i="15" s="1"/>
  <c r="H1376" i="15" s="1"/>
  <c r="F110" i="15"/>
  <c r="G110" i="15" s="1"/>
  <c r="H110" i="15" s="1"/>
  <c r="F645" i="15"/>
  <c r="G645" i="15" s="1"/>
  <c r="H645" i="15" s="1"/>
  <c r="F355" i="15"/>
  <c r="G355" i="15" s="1"/>
  <c r="H355" i="15" s="1"/>
  <c r="F27" i="15"/>
  <c r="G27" i="15" s="1"/>
  <c r="H27" i="15" s="1"/>
  <c r="F24" i="15"/>
  <c r="G24" i="15" s="1"/>
  <c r="H24" i="15" s="1"/>
  <c r="F2425" i="1"/>
  <c r="G2425" i="1" s="1"/>
  <c r="H2425" i="1" s="1"/>
  <c r="F2424" i="1"/>
  <c r="G2424" i="1" s="1"/>
  <c r="H2424" i="1" s="1"/>
  <c r="F2421" i="1"/>
  <c r="G2421" i="1" s="1"/>
  <c r="H2421" i="1" s="1"/>
  <c r="F2418" i="1"/>
  <c r="G2418" i="1" s="1"/>
  <c r="H2418" i="1" s="1"/>
  <c r="F2417" i="1"/>
  <c r="G2417" i="1" s="1"/>
  <c r="H2417" i="1" s="1"/>
  <c r="F2415" i="1"/>
  <c r="G2415" i="1" s="1"/>
  <c r="H2415" i="1" s="1"/>
  <c r="F2411" i="1"/>
  <c r="G2411" i="1" s="1"/>
  <c r="H2411" i="1" s="1"/>
  <c r="F2410" i="1"/>
  <c r="G2410" i="1" s="1"/>
  <c r="H2410" i="1" s="1"/>
  <c r="F2338" i="1"/>
  <c r="G2338" i="1" s="1"/>
  <c r="H2338" i="1" s="1"/>
  <c r="F2337" i="1"/>
  <c r="G2337" i="1" s="1"/>
  <c r="H2337" i="1" s="1"/>
  <c r="F2335" i="1"/>
  <c r="G2335" i="1" s="1"/>
  <c r="H2335" i="1" s="1"/>
  <c r="F2334" i="1"/>
  <c r="G2334" i="1" s="1"/>
  <c r="H2334" i="1" s="1"/>
  <c r="F2329" i="1"/>
  <c r="G2329" i="1" s="1"/>
  <c r="H2329" i="1" s="1"/>
  <c r="F2328" i="1"/>
  <c r="G2328" i="1" s="1"/>
  <c r="H2328" i="1" s="1"/>
  <c r="F2326" i="1"/>
  <c r="G2326" i="1" s="1"/>
  <c r="H2326" i="1" s="1"/>
  <c r="F2325" i="1"/>
  <c r="G2325" i="1" s="1"/>
  <c r="H2325" i="1" s="1"/>
  <c r="F2324" i="1"/>
  <c r="G2324" i="1" s="1"/>
  <c r="H2324" i="1" s="1"/>
  <c r="F2322" i="1"/>
  <c r="G2322" i="1" s="1"/>
  <c r="H2322" i="1" s="1"/>
  <c r="F2320" i="1"/>
  <c r="G2320" i="1" s="1"/>
  <c r="H2320" i="1" s="1"/>
  <c r="F2317" i="1"/>
  <c r="G2317" i="1" s="1"/>
  <c r="H2317" i="1" s="1"/>
  <c r="F2316" i="1"/>
  <c r="G2316" i="1" s="1"/>
  <c r="H2316" i="1" s="1"/>
  <c r="F2315" i="1"/>
  <c r="G2315" i="1" s="1"/>
  <c r="H2315" i="1" s="1"/>
  <c r="F2310" i="1"/>
  <c r="G2310" i="1" s="1"/>
  <c r="H2310" i="1" s="1"/>
  <c r="F2309" i="1"/>
  <c r="G2309" i="1" s="1"/>
  <c r="H2309" i="1" s="1"/>
  <c r="F2308" i="1"/>
  <c r="G2308" i="1" s="1"/>
  <c r="H2308" i="1" s="1"/>
  <c r="F2307" i="1"/>
  <c r="G2307" i="1" s="1"/>
  <c r="H2307" i="1" s="1"/>
  <c r="F2306" i="1"/>
  <c r="G2306" i="1" s="1"/>
  <c r="H2306" i="1" s="1"/>
  <c r="F2305" i="1"/>
  <c r="G2305" i="1" s="1"/>
  <c r="H2305" i="1" s="1"/>
  <c r="F2302" i="1"/>
  <c r="G2302" i="1" s="1"/>
  <c r="H2302" i="1" s="1"/>
  <c r="F2251" i="1"/>
  <c r="G2251" i="1" s="1"/>
  <c r="H2251" i="1" s="1"/>
  <c r="F2249" i="1"/>
  <c r="G2249" i="1" s="1"/>
  <c r="H2249" i="1" s="1"/>
  <c r="F2248" i="1"/>
  <c r="G2248" i="1" s="1"/>
  <c r="H2248" i="1" s="1"/>
  <c r="F2243" i="1"/>
  <c r="G2243" i="1" s="1"/>
  <c r="H2243" i="1" s="1"/>
  <c r="F2238" i="1"/>
  <c r="G2238" i="1" s="1"/>
  <c r="H2238" i="1" s="1"/>
  <c r="F2235" i="1"/>
  <c r="G2235" i="1" s="1"/>
  <c r="H2235" i="1" s="1"/>
  <c r="F2108" i="1"/>
  <c r="G2108" i="1" s="1"/>
  <c r="H2108" i="1" s="1"/>
  <c r="F2107" i="1"/>
  <c r="G2107" i="1" s="1"/>
  <c r="H2107" i="1" s="1"/>
  <c r="F2511" i="1"/>
  <c r="G2511" i="1" s="1"/>
  <c r="H2511" i="1" s="1"/>
  <c r="F2483" i="1"/>
  <c r="G2483" i="1" s="1"/>
  <c r="H2483" i="1" s="1"/>
  <c r="F2314" i="1"/>
  <c r="G2314" i="1" s="1"/>
  <c r="H2314" i="1" s="1"/>
  <c r="F1918" i="1"/>
  <c r="G1918" i="1" s="1"/>
  <c r="H1918" i="1" s="1"/>
  <c r="F1889" i="1"/>
  <c r="G1889" i="1" s="1"/>
  <c r="H1889" i="1" s="1"/>
  <c r="F2336" i="1"/>
  <c r="G2336" i="1" s="1"/>
  <c r="H2336" i="1" s="1"/>
  <c r="F1898" i="1"/>
  <c r="G1898" i="1" s="1"/>
  <c r="H1898" i="1" s="1"/>
  <c r="F2332" i="1"/>
  <c r="G2332" i="1" s="1"/>
  <c r="H2332" i="1" s="1"/>
  <c r="F2485" i="1"/>
  <c r="G2485" i="1" s="1"/>
  <c r="H2485" i="1" s="1"/>
  <c r="F2510" i="1"/>
  <c r="G2510" i="1" s="1"/>
  <c r="H2510" i="1" s="1"/>
  <c r="F2482" i="1"/>
  <c r="G2482" i="1" s="1"/>
  <c r="H2482" i="1" s="1"/>
  <c r="F2313" i="1"/>
  <c r="G2313" i="1" s="1"/>
  <c r="H2313" i="1" s="1"/>
  <c r="F1917" i="1"/>
  <c r="G1917" i="1" s="1"/>
  <c r="H1917" i="1" s="1"/>
  <c r="F1888" i="1"/>
  <c r="G1888" i="1" s="1"/>
  <c r="H1888" i="1" s="1"/>
  <c r="F1867" i="1"/>
  <c r="G1867" i="1" s="1"/>
  <c r="H1867" i="1" s="1"/>
  <c r="F2509" i="1"/>
  <c r="G2509" i="1" s="1"/>
  <c r="H2509" i="1" s="1"/>
  <c r="F2481" i="1"/>
  <c r="G2481" i="1" s="1"/>
  <c r="H2481" i="1" s="1"/>
  <c r="F2312" i="1"/>
  <c r="G2312" i="1" s="1"/>
  <c r="H2312" i="1" s="1"/>
  <c r="F2261" i="1"/>
  <c r="G2261" i="1" s="1"/>
  <c r="H2261" i="1" s="1"/>
  <c r="F1916" i="1"/>
  <c r="G1916" i="1" s="1"/>
  <c r="H1916" i="1" s="1"/>
  <c r="F1887" i="1"/>
  <c r="G1887" i="1" s="1"/>
  <c r="H1887" i="1" s="1"/>
  <c r="F1905" i="1"/>
  <c r="G1905" i="1" s="1"/>
  <c r="H1905" i="1" s="1"/>
  <c r="F1903" i="1"/>
  <c r="G1903" i="1" s="1"/>
  <c r="H1903" i="1" s="1"/>
  <c r="F2244" i="1"/>
  <c r="G2244" i="1" s="1"/>
  <c r="H2244" i="1" s="1"/>
  <c r="F1994" i="1"/>
  <c r="G1994" i="1" s="1"/>
  <c r="H1994" i="1" s="1"/>
  <c r="F2416" i="1"/>
  <c r="G2416" i="1" s="1"/>
  <c r="H2416" i="1" s="1"/>
  <c r="F1866" i="1"/>
  <c r="G1866" i="1" s="1"/>
  <c r="H1866" i="1" s="1"/>
  <c r="F2508" i="1"/>
  <c r="G2508" i="1" s="1"/>
  <c r="H2508" i="1" s="1"/>
  <c r="F2480" i="1"/>
  <c r="G2480" i="1" s="1"/>
  <c r="H2480" i="1" s="1"/>
  <c r="F2436" i="1"/>
  <c r="G2436" i="1" s="1"/>
  <c r="H2436" i="1" s="1"/>
  <c r="F2355" i="1"/>
  <c r="G2355" i="1" s="1"/>
  <c r="H2355" i="1" s="1"/>
  <c r="F2311" i="1"/>
  <c r="G2311" i="1" s="1"/>
  <c r="H2311" i="1" s="1"/>
  <c r="F2260" i="1"/>
  <c r="G2260" i="1" s="1"/>
  <c r="H2260" i="1" s="1"/>
  <c r="F1915" i="1"/>
  <c r="G1915" i="1" s="1"/>
  <c r="H1915" i="1" s="1"/>
  <c r="F1874" i="1"/>
  <c r="G1874" i="1" s="1"/>
  <c r="H1874" i="1" s="1"/>
  <c r="F2195" i="1"/>
  <c r="G2195" i="1" s="1"/>
  <c r="H2195" i="1" s="1"/>
  <c r="F1873" i="1"/>
  <c r="G1873" i="1" s="1"/>
  <c r="H1873" i="1" s="1"/>
  <c r="F1899" i="1"/>
  <c r="G1899" i="1" s="1"/>
  <c r="H1899" i="1" s="1"/>
  <c r="F2239" i="1"/>
  <c r="G2239" i="1" s="1"/>
  <c r="H2239" i="1" s="1"/>
  <c r="F2333" i="1"/>
  <c r="G2333" i="1" s="1"/>
  <c r="H2333" i="1" s="1"/>
  <c r="F1925" i="1"/>
  <c r="G1925" i="1" s="1"/>
  <c r="H1925" i="1" s="1"/>
  <c r="F1921" i="1"/>
  <c r="G1921" i="1" s="1"/>
  <c r="H1921" i="1" s="1"/>
  <c r="F1865" i="1"/>
  <c r="G1865" i="1" s="1"/>
  <c r="H1865" i="1" s="1"/>
  <c r="F2507" i="1"/>
  <c r="G2507" i="1" s="1"/>
  <c r="H2507" i="1" s="1"/>
  <c r="F2479" i="1"/>
  <c r="G2479" i="1" s="1"/>
  <c r="H2479" i="1" s="1"/>
  <c r="F2435" i="1"/>
  <c r="G2435" i="1" s="1"/>
  <c r="H2435" i="1" s="1"/>
  <c r="F2354" i="1"/>
  <c r="G2354" i="1" s="1"/>
  <c r="H2354" i="1" s="1"/>
  <c r="F2259" i="1"/>
  <c r="G2259" i="1" s="1"/>
  <c r="H2259" i="1" s="1"/>
  <c r="F1914" i="1"/>
  <c r="G1914" i="1" s="1"/>
  <c r="H1914" i="1" s="1"/>
  <c r="F1886" i="1"/>
  <c r="G1886" i="1" s="1"/>
  <c r="H1886" i="1" s="1"/>
  <c r="F2522" i="1"/>
  <c r="G2522" i="1" s="1"/>
  <c r="H2522" i="1" s="1"/>
  <c r="F1896" i="1"/>
  <c r="G1896" i="1" s="1"/>
  <c r="H1896" i="1" s="1"/>
  <c r="F2515" i="1"/>
  <c r="G2515" i="1" s="1"/>
  <c r="H2515" i="1" s="1"/>
  <c r="F2545" i="1"/>
  <c r="G2545" i="1" s="1"/>
  <c r="H2545" i="1" s="1"/>
  <c r="F2506" i="1"/>
  <c r="G2506" i="1" s="1"/>
  <c r="H2506" i="1" s="1"/>
  <c r="F2478" i="1"/>
  <c r="G2478" i="1" s="1"/>
  <c r="H2478" i="1" s="1"/>
  <c r="F2434" i="1"/>
  <c r="G2434" i="1" s="1"/>
  <c r="H2434" i="1" s="1"/>
  <c r="F2353" i="1"/>
  <c r="G2353" i="1" s="1"/>
  <c r="H2353" i="1" s="1"/>
  <c r="F2304" i="1"/>
  <c r="G2304" i="1" s="1"/>
  <c r="H2304" i="1" s="1"/>
  <c r="F2258" i="1"/>
  <c r="G2258" i="1" s="1"/>
  <c r="H2258" i="1" s="1"/>
  <c r="F2165" i="1"/>
  <c r="G2165" i="1" s="1"/>
  <c r="H2165" i="1" s="1"/>
  <c r="F1913" i="1"/>
  <c r="G1913" i="1" s="1"/>
  <c r="H1913" i="1" s="1"/>
  <c r="F1885" i="1"/>
  <c r="G1885" i="1" s="1"/>
  <c r="H1885" i="1" s="1"/>
  <c r="F1904" i="1"/>
  <c r="G1904" i="1" s="1"/>
  <c r="H1904" i="1" s="1"/>
  <c r="F2420" i="1"/>
  <c r="G2420" i="1" s="1"/>
  <c r="H2420" i="1" s="1"/>
  <c r="F2512" i="1"/>
  <c r="G2512" i="1" s="1"/>
  <c r="H2512" i="1" s="1"/>
  <c r="F2544" i="1"/>
  <c r="G2544" i="1" s="1"/>
  <c r="H2544" i="1" s="1"/>
  <c r="F2505" i="1"/>
  <c r="G2505" i="1" s="1"/>
  <c r="H2505" i="1" s="1"/>
  <c r="F2477" i="1"/>
  <c r="G2477" i="1" s="1"/>
  <c r="H2477" i="1" s="1"/>
  <c r="F2433" i="1"/>
  <c r="G2433" i="1" s="1"/>
  <c r="H2433" i="1" s="1"/>
  <c r="F2352" i="1"/>
  <c r="G2352" i="1" s="1"/>
  <c r="H2352" i="1" s="1"/>
  <c r="F2303" i="1"/>
  <c r="G2303" i="1" s="1"/>
  <c r="H2303" i="1" s="1"/>
  <c r="F2164" i="1"/>
  <c r="G2164" i="1" s="1"/>
  <c r="H2164" i="1" s="1"/>
  <c r="F1912" i="1"/>
  <c r="G1912" i="1" s="1"/>
  <c r="H1912" i="1" s="1"/>
  <c r="F1884" i="1"/>
  <c r="G1884" i="1" s="1"/>
  <c r="H1884" i="1" s="1"/>
  <c r="F2343" i="1"/>
  <c r="G2343" i="1" s="1"/>
  <c r="H2343" i="1" s="1"/>
  <c r="F2492" i="1"/>
  <c r="G2492" i="1" s="1"/>
  <c r="H2492" i="1" s="1"/>
  <c r="F2491" i="1"/>
  <c r="G2491" i="1" s="1"/>
  <c r="H2491" i="1" s="1"/>
  <c r="F2319" i="1"/>
  <c r="G2319" i="1" s="1"/>
  <c r="H2319" i="1" s="1"/>
  <c r="F2543" i="1"/>
  <c r="G2543" i="1" s="1"/>
  <c r="H2543" i="1" s="1"/>
  <c r="F2504" i="1"/>
  <c r="G2504" i="1" s="1"/>
  <c r="H2504" i="1" s="1"/>
  <c r="F2351" i="1"/>
  <c r="G2351" i="1" s="1"/>
  <c r="H2351" i="1" s="1"/>
  <c r="F2257" i="1"/>
  <c r="G2257" i="1" s="1"/>
  <c r="H2257" i="1" s="1"/>
  <c r="F2163" i="1"/>
  <c r="G2163" i="1" s="1"/>
  <c r="H2163" i="1" s="1"/>
  <c r="F2109" i="1"/>
  <c r="G2109" i="1" s="1"/>
  <c r="H2109" i="1" s="1"/>
  <c r="F1911" i="1"/>
  <c r="G1911" i="1" s="1"/>
  <c r="H1911" i="1" s="1"/>
  <c r="F1883" i="1"/>
  <c r="G1883" i="1" s="1"/>
  <c r="H1883" i="1" s="1"/>
  <c r="F1878" i="1"/>
  <c r="G1878" i="1" s="1"/>
  <c r="H1878" i="1" s="1"/>
  <c r="F1875" i="1"/>
  <c r="G1875" i="1" s="1"/>
  <c r="H1875" i="1" s="1"/>
  <c r="F2340" i="1"/>
  <c r="G2340" i="1" s="1"/>
  <c r="H2340" i="1" s="1"/>
  <c r="F1919" i="1"/>
  <c r="G1919" i="1" s="1"/>
  <c r="H1919" i="1" s="1"/>
  <c r="F2542" i="1"/>
  <c r="G2542" i="1" s="1"/>
  <c r="H2542" i="1" s="1"/>
  <c r="F2432" i="1"/>
  <c r="G2432" i="1" s="1"/>
  <c r="H2432" i="1" s="1"/>
  <c r="F2350" i="1"/>
  <c r="G2350" i="1" s="1"/>
  <c r="H2350" i="1" s="1"/>
  <c r="F2256" i="1"/>
  <c r="G2256" i="1" s="1"/>
  <c r="H2256" i="1" s="1"/>
  <c r="F2203" i="1"/>
  <c r="G2203" i="1" s="1"/>
  <c r="H2203" i="1" s="1"/>
  <c r="F2162" i="1"/>
  <c r="G2162" i="1" s="1"/>
  <c r="H2162" i="1" s="1"/>
  <c r="F2106" i="1"/>
  <c r="G2106" i="1" s="1"/>
  <c r="H2106" i="1" s="1"/>
  <c r="F1910" i="1"/>
  <c r="G1910" i="1" s="1"/>
  <c r="H1910" i="1" s="1"/>
  <c r="F1882" i="1"/>
  <c r="G1882" i="1" s="1"/>
  <c r="H1882" i="1" s="1"/>
  <c r="F1876" i="1"/>
  <c r="G1876" i="1" s="1"/>
  <c r="H1876" i="1" s="1"/>
  <c r="F1931" i="1"/>
  <c r="G1931" i="1" s="1"/>
  <c r="H1931" i="1" s="1"/>
  <c r="F2100" i="1"/>
  <c r="G2100" i="1" s="1"/>
  <c r="H2100" i="1" s="1"/>
  <c r="F1902" i="1"/>
  <c r="G1902" i="1" s="1"/>
  <c r="H1902" i="1" s="1"/>
  <c r="F2342" i="1"/>
  <c r="G2342" i="1" s="1"/>
  <c r="H2342" i="1" s="1"/>
  <c r="F2493" i="1"/>
  <c r="G2493" i="1" s="1"/>
  <c r="H2493" i="1" s="1"/>
  <c r="F2487" i="1"/>
  <c r="G2487" i="1" s="1"/>
  <c r="H2487" i="1" s="1"/>
  <c r="F2484" i="1"/>
  <c r="G2484" i="1" s="1"/>
  <c r="H2484" i="1" s="1"/>
  <c r="F2541" i="1"/>
  <c r="G2541" i="1" s="1"/>
  <c r="H2541" i="1" s="1"/>
  <c r="F2503" i="1"/>
  <c r="G2503" i="1" s="1"/>
  <c r="H2503" i="1" s="1"/>
  <c r="F2431" i="1"/>
  <c r="G2431" i="1" s="1"/>
  <c r="H2431" i="1" s="1"/>
  <c r="F2349" i="1"/>
  <c r="G2349" i="1" s="1"/>
  <c r="H2349" i="1" s="1"/>
  <c r="F2255" i="1"/>
  <c r="G2255" i="1" s="1"/>
  <c r="H2255" i="1" s="1"/>
  <c r="F2202" i="1"/>
  <c r="G2202" i="1" s="1"/>
  <c r="H2202" i="1" s="1"/>
  <c r="F2105" i="1"/>
  <c r="G2105" i="1" s="1"/>
  <c r="H2105" i="1" s="1"/>
  <c r="F1945" i="1"/>
  <c r="G1945" i="1" s="1"/>
  <c r="H1945" i="1" s="1"/>
  <c r="F1909" i="1"/>
  <c r="G1909" i="1" s="1"/>
  <c r="H1909" i="1" s="1"/>
  <c r="F1881" i="1"/>
  <c r="G1881" i="1" s="1"/>
  <c r="H1881" i="1" s="1"/>
  <c r="F1906" i="1"/>
  <c r="G1906" i="1" s="1"/>
  <c r="H1906" i="1" s="1"/>
  <c r="F2414" i="1"/>
  <c r="G2414" i="1" s="1"/>
  <c r="H2414" i="1" s="1"/>
  <c r="F1870" i="1"/>
  <c r="G1870" i="1" s="1"/>
  <c r="H1870" i="1" s="1"/>
  <c r="F1926" i="1"/>
  <c r="G1926" i="1" s="1"/>
  <c r="H1926" i="1" s="1"/>
  <c r="F2272" i="1"/>
  <c r="G2272" i="1" s="1"/>
  <c r="H2272" i="1" s="1"/>
  <c r="F2540" i="1"/>
  <c r="G2540" i="1" s="1"/>
  <c r="H2540" i="1" s="1"/>
  <c r="F2502" i="1"/>
  <c r="G2502" i="1" s="1"/>
  <c r="H2502" i="1" s="1"/>
  <c r="F2430" i="1"/>
  <c r="G2430" i="1" s="1"/>
  <c r="H2430" i="1" s="1"/>
  <c r="F2254" i="1"/>
  <c r="G2254" i="1" s="1"/>
  <c r="H2254" i="1" s="1"/>
  <c r="F2201" i="1"/>
  <c r="G2201" i="1" s="1"/>
  <c r="H2201" i="1" s="1"/>
  <c r="F2161" i="1"/>
  <c r="G2161" i="1" s="1"/>
  <c r="H2161" i="1" s="1"/>
  <c r="F1908" i="1"/>
  <c r="G1908" i="1" s="1"/>
  <c r="H1908" i="1" s="1"/>
  <c r="F1880" i="1"/>
  <c r="G1880" i="1" s="1"/>
  <c r="H1880" i="1" s="1"/>
  <c r="F1935" i="1"/>
  <c r="G1935" i="1" s="1"/>
  <c r="H1935" i="1" s="1"/>
  <c r="F1879" i="1"/>
  <c r="G1879" i="1" s="1"/>
  <c r="H1879" i="1" s="1"/>
  <c r="F2496" i="1"/>
  <c r="G2496" i="1" s="1"/>
  <c r="H2496" i="1" s="1"/>
  <c r="F2521" i="1"/>
  <c r="G2521" i="1" s="1"/>
  <c r="H2521" i="1" s="1"/>
  <c r="F2519" i="1"/>
  <c r="G2519" i="1" s="1"/>
  <c r="H2519" i="1" s="1"/>
  <c r="F1868" i="1"/>
  <c r="G1868" i="1" s="1"/>
  <c r="H1868" i="1" s="1"/>
  <c r="F1891" i="1"/>
  <c r="G1891" i="1" s="1"/>
  <c r="H1891" i="1" s="1"/>
  <c r="F2539" i="1"/>
  <c r="G2539" i="1" s="1"/>
  <c r="H2539" i="1" s="1"/>
  <c r="F2501" i="1"/>
  <c r="G2501" i="1" s="1"/>
  <c r="H2501" i="1" s="1"/>
  <c r="F2429" i="1"/>
  <c r="G2429" i="1" s="1"/>
  <c r="H2429" i="1" s="1"/>
  <c r="F2253" i="1"/>
  <c r="G2253" i="1" s="1"/>
  <c r="H2253" i="1" s="1"/>
  <c r="F2200" i="1"/>
  <c r="G2200" i="1" s="1"/>
  <c r="H2200" i="1" s="1"/>
  <c r="F2160" i="1"/>
  <c r="G2160" i="1" s="1"/>
  <c r="H2160" i="1" s="1"/>
  <c r="F2104" i="1"/>
  <c r="G2104" i="1" s="1"/>
  <c r="H2104" i="1" s="1"/>
  <c r="F1907" i="1"/>
  <c r="G1907" i="1" s="1"/>
  <c r="H1907" i="1" s="1"/>
  <c r="F2533" i="1"/>
  <c r="G2533" i="1" s="1"/>
  <c r="H2533" i="1" s="1"/>
  <c r="F1892" i="1"/>
  <c r="G1892" i="1" s="1"/>
  <c r="H1892" i="1" s="1"/>
  <c r="F2538" i="1"/>
  <c r="G2538" i="1" s="1"/>
  <c r="H2538" i="1" s="1"/>
  <c r="F2428" i="1"/>
  <c r="G2428" i="1" s="1"/>
  <c r="H2428" i="1" s="1"/>
  <c r="F2383" i="1"/>
  <c r="G2383" i="1" s="1"/>
  <c r="H2383" i="1" s="1"/>
  <c r="F2348" i="1"/>
  <c r="G2348" i="1" s="1"/>
  <c r="H2348" i="1" s="1"/>
  <c r="F2252" i="1"/>
  <c r="G2252" i="1" s="1"/>
  <c r="H2252" i="1" s="1"/>
  <c r="F2199" i="1"/>
  <c r="G2199" i="1" s="1"/>
  <c r="H2199" i="1" s="1"/>
  <c r="F2159" i="1"/>
  <c r="G2159" i="1" s="1"/>
  <c r="H2159" i="1" s="1"/>
  <c r="F2103" i="1"/>
  <c r="G2103" i="1" s="1"/>
  <c r="H2103" i="1" s="1"/>
  <c r="F1934" i="1"/>
  <c r="G1934" i="1" s="1"/>
  <c r="H1934" i="1" s="1"/>
  <c r="F2534" i="1"/>
  <c r="G2534" i="1" s="1"/>
  <c r="H2534" i="1" s="1"/>
  <c r="F1871" i="1"/>
  <c r="G1871" i="1" s="1"/>
  <c r="H1871" i="1" s="1"/>
  <c r="F2413" i="1"/>
  <c r="G2413" i="1" s="1"/>
  <c r="H2413" i="1" s="1"/>
  <c r="F2323" i="1"/>
  <c r="G2323" i="1" s="1"/>
  <c r="H2323" i="1" s="1"/>
  <c r="F2537" i="1"/>
  <c r="G2537" i="1" s="1"/>
  <c r="H2537" i="1" s="1"/>
  <c r="F2500" i="1"/>
  <c r="G2500" i="1" s="1"/>
  <c r="H2500" i="1" s="1"/>
  <c r="F2427" i="1"/>
  <c r="G2427" i="1" s="1"/>
  <c r="H2427" i="1" s="1"/>
  <c r="F2347" i="1"/>
  <c r="G2347" i="1" s="1"/>
  <c r="H2347" i="1" s="1"/>
  <c r="F2250" i="1"/>
  <c r="G2250" i="1" s="1"/>
  <c r="H2250" i="1" s="1"/>
  <c r="F2158" i="1"/>
  <c r="G2158" i="1" s="1"/>
  <c r="H2158" i="1" s="1"/>
  <c r="F2102" i="1"/>
  <c r="G2102" i="1" s="1"/>
  <c r="H2102" i="1" s="1"/>
  <c r="F1933" i="1"/>
  <c r="G1933" i="1" s="1"/>
  <c r="H1933" i="1" s="1"/>
  <c r="F1877" i="1"/>
  <c r="G1877" i="1" s="1"/>
  <c r="H1877" i="1" s="1"/>
  <c r="F1901" i="1"/>
  <c r="G1901" i="1" s="1"/>
  <c r="H1901" i="1" s="1"/>
  <c r="F1897" i="1"/>
  <c r="G1897" i="1" s="1"/>
  <c r="H1897" i="1" s="1"/>
  <c r="F2536" i="1"/>
  <c r="G2536" i="1" s="1"/>
  <c r="H2536" i="1" s="1"/>
  <c r="F2499" i="1"/>
  <c r="G2499" i="1" s="1"/>
  <c r="H2499" i="1" s="1"/>
  <c r="F2426" i="1"/>
  <c r="G2426" i="1" s="1"/>
  <c r="H2426" i="1" s="1"/>
  <c r="F2346" i="1"/>
  <c r="G2346" i="1" s="1"/>
  <c r="H2346" i="1" s="1"/>
  <c r="F2247" i="1"/>
  <c r="G2247" i="1" s="1"/>
  <c r="H2247" i="1" s="1"/>
  <c r="F2198" i="1"/>
  <c r="G2198" i="1" s="1"/>
  <c r="H2198" i="1" s="1"/>
  <c r="F2157" i="1"/>
  <c r="G2157" i="1" s="1"/>
  <c r="H2157" i="1" s="1"/>
  <c r="F1932" i="1"/>
  <c r="G1932" i="1" s="1"/>
  <c r="H1932" i="1" s="1"/>
  <c r="F1929" i="1"/>
  <c r="G1929" i="1" s="1"/>
  <c r="H1929" i="1" s="1"/>
  <c r="F2193" i="1"/>
  <c r="G2193" i="1" s="1"/>
  <c r="H2193" i="1" s="1"/>
  <c r="F1900" i="1"/>
  <c r="G1900" i="1" s="1"/>
  <c r="H1900" i="1" s="1"/>
  <c r="F2240" i="1"/>
  <c r="G2240" i="1" s="1"/>
  <c r="H2240" i="1" s="1"/>
  <c r="F2237" i="1"/>
  <c r="G2237" i="1" s="1"/>
  <c r="H2237" i="1" s="1"/>
  <c r="F2513" i="1"/>
  <c r="G2513" i="1" s="1"/>
  <c r="H2513" i="1" s="1"/>
  <c r="F2535" i="1"/>
  <c r="G2535" i="1" s="1"/>
  <c r="H2535" i="1" s="1"/>
  <c r="F2498" i="1"/>
  <c r="G2498" i="1" s="1"/>
  <c r="H2498" i="1" s="1"/>
  <c r="F2423" i="1"/>
  <c r="G2423" i="1" s="1"/>
  <c r="H2423" i="1" s="1"/>
  <c r="F2345" i="1"/>
  <c r="G2345" i="1" s="1"/>
  <c r="H2345" i="1" s="1"/>
  <c r="F2246" i="1"/>
  <c r="G2246" i="1" s="1"/>
  <c r="H2246" i="1" s="1"/>
  <c r="F2197" i="1"/>
  <c r="G2197" i="1" s="1"/>
  <c r="H2197" i="1" s="1"/>
  <c r="F2156" i="1"/>
  <c r="G2156" i="1" s="1"/>
  <c r="H2156" i="1" s="1"/>
  <c r="F2101" i="1"/>
  <c r="G2101" i="1" s="1"/>
  <c r="H2101" i="1" s="1"/>
  <c r="F2520" i="1"/>
  <c r="G2520" i="1" s="1"/>
  <c r="H2520" i="1" s="1"/>
  <c r="F1893" i="1"/>
  <c r="G1893" i="1" s="1"/>
  <c r="H1893" i="1" s="1"/>
  <c r="F2318" i="1"/>
  <c r="G2318" i="1" s="1"/>
  <c r="H2318" i="1" s="1"/>
  <c r="F2497" i="1"/>
  <c r="G2497" i="1" s="1"/>
  <c r="H2497" i="1" s="1"/>
  <c r="F2422" i="1"/>
  <c r="G2422" i="1" s="1"/>
  <c r="H2422" i="1" s="1"/>
  <c r="F2344" i="1"/>
  <c r="G2344" i="1" s="1"/>
  <c r="H2344" i="1" s="1"/>
  <c r="F2245" i="1"/>
  <c r="G2245" i="1" s="1"/>
  <c r="H2245" i="1" s="1"/>
  <c r="F2196" i="1"/>
  <c r="G2196" i="1" s="1"/>
  <c r="H2196" i="1" s="1"/>
  <c r="F1930" i="1"/>
  <c r="G1930" i="1" s="1"/>
  <c r="H1930" i="1" s="1"/>
  <c r="F2495" i="1"/>
  <c r="G2495" i="1" s="1"/>
  <c r="H2495" i="1" s="1"/>
  <c r="F2339" i="1"/>
  <c r="G2339" i="1" s="1"/>
  <c r="H2339" i="1" s="1"/>
  <c r="F1927" i="1"/>
  <c r="G1927" i="1" s="1"/>
  <c r="H1927" i="1" s="1"/>
  <c r="F2532" i="1"/>
  <c r="G2532" i="1" s="1"/>
  <c r="H2532" i="1" s="1"/>
  <c r="F2494" i="1"/>
  <c r="G2494" i="1" s="1"/>
  <c r="H2494" i="1" s="1"/>
  <c r="F2419" i="1"/>
  <c r="G2419" i="1" s="1"/>
  <c r="H2419" i="1" s="1"/>
  <c r="F2341" i="1"/>
  <c r="G2341" i="1" s="1"/>
  <c r="H2341" i="1" s="1"/>
  <c r="F2242" i="1"/>
  <c r="G2242" i="1" s="1"/>
  <c r="H2242" i="1" s="1"/>
  <c r="F2194" i="1"/>
  <c r="G2194" i="1" s="1"/>
  <c r="H2194" i="1" s="1"/>
  <c r="F1928" i="1"/>
  <c r="G1928" i="1" s="1"/>
  <c r="H1928" i="1" s="1"/>
  <c r="F1872" i="1"/>
  <c r="G1872" i="1" s="1"/>
  <c r="H1872" i="1" s="1"/>
  <c r="F2241" i="1"/>
  <c r="G2241" i="1" s="1"/>
  <c r="H2241" i="1" s="1"/>
  <c r="F2192" i="1"/>
  <c r="G2192" i="1" s="1"/>
  <c r="H2192" i="1" s="1"/>
  <c r="F1869" i="1"/>
  <c r="G1869" i="1" s="1"/>
  <c r="H1869" i="1" s="1"/>
  <c r="F2191" i="1"/>
  <c r="G2191" i="1" s="1"/>
  <c r="H2191" i="1" s="1"/>
  <c r="F2236" i="1"/>
  <c r="G2236" i="1" s="1"/>
  <c r="H2236" i="1" s="1"/>
  <c r="F2518" i="1"/>
  <c r="G2518" i="1" s="1"/>
  <c r="H2518" i="1" s="1"/>
  <c r="F2490" i="1"/>
  <c r="G2490" i="1" s="1"/>
  <c r="H2490" i="1" s="1"/>
  <c r="F2412" i="1"/>
  <c r="G2412" i="1" s="1"/>
  <c r="H2412" i="1" s="1"/>
  <c r="F2331" i="1"/>
  <c r="G2331" i="1" s="1"/>
  <c r="H2331" i="1" s="1"/>
  <c r="F1989" i="1"/>
  <c r="G1989" i="1" s="1"/>
  <c r="H1989" i="1" s="1"/>
  <c r="F1895" i="1"/>
  <c r="G1895" i="1" s="1"/>
  <c r="H1895" i="1" s="1"/>
  <c r="F1923" i="1"/>
  <c r="G1923" i="1" s="1"/>
  <c r="H1923" i="1" s="1"/>
  <c r="F1922" i="1"/>
  <c r="G1922" i="1" s="1"/>
  <c r="H1922" i="1" s="1"/>
  <c r="F1920" i="1"/>
  <c r="G1920" i="1" s="1"/>
  <c r="H1920" i="1" s="1"/>
  <c r="F2517" i="1"/>
  <c r="G2517" i="1" s="1"/>
  <c r="H2517" i="1" s="1"/>
  <c r="F2489" i="1"/>
  <c r="G2489" i="1" s="1"/>
  <c r="H2489" i="1" s="1"/>
  <c r="F2409" i="1"/>
  <c r="G2409" i="1" s="1"/>
  <c r="H2409" i="1" s="1"/>
  <c r="F2330" i="1"/>
  <c r="G2330" i="1" s="1"/>
  <c r="H2330" i="1" s="1"/>
  <c r="F1924" i="1"/>
  <c r="G1924" i="1" s="1"/>
  <c r="H1924" i="1" s="1"/>
  <c r="F1894" i="1"/>
  <c r="G1894" i="1" s="1"/>
  <c r="H1894" i="1" s="1"/>
  <c r="F2516" i="1"/>
  <c r="G2516" i="1" s="1"/>
  <c r="H2516" i="1" s="1"/>
  <c r="F2488" i="1"/>
  <c r="G2488" i="1" s="1"/>
  <c r="H2488" i="1" s="1"/>
  <c r="F2408" i="1"/>
  <c r="G2408" i="1" s="1"/>
  <c r="H2408" i="1" s="1"/>
  <c r="F2327" i="1"/>
  <c r="G2327" i="1" s="1"/>
  <c r="H2327" i="1" s="1"/>
  <c r="F2514" i="1"/>
  <c r="G2514" i="1" s="1"/>
  <c r="H2514" i="1" s="1"/>
  <c r="F2486" i="1"/>
  <c r="G2486" i="1" s="1"/>
  <c r="H2486" i="1" s="1"/>
  <c r="F2321" i="1"/>
  <c r="G2321" i="1" s="1"/>
  <c r="H2321" i="1" s="1"/>
  <c r="F1890" i="1"/>
  <c r="G1890" i="1" s="1"/>
  <c r="H1890" i="1" s="1"/>
  <c r="F2459" i="1"/>
  <c r="G2459" i="1" s="1"/>
  <c r="H2459" i="1" s="1"/>
  <c r="F2219" i="1"/>
  <c r="G2219" i="1" s="1"/>
  <c r="H2219" i="1" s="1"/>
  <c r="F2024" i="1"/>
  <c r="G2024" i="1" s="1"/>
  <c r="H2024" i="1" s="1"/>
  <c r="F1997" i="1"/>
  <c r="G1997" i="1" s="1"/>
  <c r="H1997" i="1" s="1"/>
  <c r="F2464" i="1"/>
  <c r="G2464" i="1" s="1"/>
  <c r="H2464" i="1" s="1"/>
  <c r="F2077" i="1"/>
  <c r="G2077" i="1" s="1"/>
  <c r="H2077" i="1" s="1"/>
  <c r="F1950" i="1"/>
  <c r="G1950" i="1" s="1"/>
  <c r="H1950" i="1" s="1"/>
  <c r="F2175" i="1"/>
  <c r="G2175" i="1" s="1"/>
  <c r="H2175" i="1" s="1"/>
  <c r="F1947" i="1"/>
  <c r="G1947" i="1" s="1"/>
  <c r="H1947" i="1" s="1"/>
  <c r="F2087" i="1"/>
  <c r="G2087" i="1" s="1"/>
  <c r="H2087" i="1" s="1"/>
  <c r="F1976" i="1"/>
  <c r="G1976" i="1" s="1"/>
  <c r="H1976" i="1" s="1"/>
  <c r="F2040" i="1"/>
  <c r="G2040" i="1" s="1"/>
  <c r="H2040" i="1" s="1"/>
  <c r="F2281" i="1"/>
  <c r="G2281" i="1" s="1"/>
  <c r="H2281" i="1" s="1"/>
  <c r="F2060" i="1"/>
  <c r="G2060" i="1" s="1"/>
  <c r="H2060" i="1" s="1"/>
  <c r="F2287" i="1"/>
  <c r="G2287" i="1" s="1"/>
  <c r="H2287" i="1" s="1"/>
  <c r="F2224" i="1"/>
  <c r="G2224" i="1" s="1"/>
  <c r="H2224" i="1" s="1"/>
  <c r="F2371" i="1"/>
  <c r="G2371" i="1" s="1"/>
  <c r="H2371" i="1" s="1"/>
  <c r="F2079" i="1"/>
  <c r="G2079" i="1" s="1"/>
  <c r="H2079" i="1" s="1"/>
  <c r="F2025" i="1"/>
  <c r="G2025" i="1" s="1"/>
  <c r="H2025" i="1" s="1"/>
  <c r="F2379" i="1"/>
  <c r="G2379" i="1" s="1"/>
  <c r="H2379" i="1" s="1"/>
  <c r="F1946" i="1"/>
  <c r="G1946" i="1" s="1"/>
  <c r="H1946" i="1" s="1"/>
  <c r="F2063" i="1"/>
  <c r="G2063" i="1" s="1"/>
  <c r="H2063" i="1" s="1"/>
  <c r="F2070" i="1"/>
  <c r="G2070" i="1" s="1"/>
  <c r="H2070" i="1" s="1"/>
  <c r="F2075" i="1"/>
  <c r="G2075" i="1" s="1"/>
  <c r="H2075" i="1" s="1"/>
  <c r="F2138" i="1"/>
  <c r="G2138" i="1" s="1"/>
  <c r="H2138" i="1" s="1"/>
  <c r="F2049" i="1"/>
  <c r="G2049" i="1" s="1"/>
  <c r="H2049" i="1" s="1"/>
  <c r="F2280" i="1"/>
  <c r="G2280" i="1" s="1"/>
  <c r="H2280" i="1" s="1"/>
  <c r="F2033" i="1"/>
  <c r="G2033" i="1" s="1"/>
  <c r="H2033" i="1" s="1"/>
  <c r="F2448" i="1"/>
  <c r="G2448" i="1" s="1"/>
  <c r="H2448" i="1" s="1"/>
  <c r="F2220" i="1"/>
  <c r="G2220" i="1" s="1"/>
  <c r="H2220" i="1" s="1"/>
  <c r="F1979" i="1"/>
  <c r="G1979" i="1" s="1"/>
  <c r="H1979" i="1" s="1"/>
  <c r="F2217" i="1"/>
  <c r="G2217" i="1" s="1"/>
  <c r="H2217" i="1" s="1"/>
  <c r="F2006" i="1"/>
  <c r="G2006" i="1" s="1"/>
  <c r="H2006" i="1" s="1"/>
  <c r="F2393" i="1"/>
  <c r="G2393" i="1" s="1"/>
  <c r="H2393" i="1" s="1"/>
  <c r="F2068" i="1"/>
  <c r="G2068" i="1" s="1"/>
  <c r="H2068" i="1" s="1"/>
  <c r="F2290" i="1"/>
  <c r="G2290" i="1" s="1"/>
  <c r="H2290" i="1" s="1"/>
  <c r="F2385" i="1"/>
  <c r="G2385" i="1" s="1"/>
  <c r="H2385" i="1" s="1"/>
  <c r="F2010" i="1"/>
  <c r="G2010" i="1" s="1"/>
  <c r="H2010" i="1" s="1"/>
  <c r="F1958" i="1"/>
  <c r="G1958" i="1" s="1"/>
  <c r="H1958" i="1" s="1"/>
  <c r="F2047" i="1"/>
  <c r="G2047" i="1" s="1"/>
  <c r="H2047" i="1" s="1"/>
  <c r="F2124" i="1"/>
  <c r="G2124" i="1" s="1"/>
  <c r="H2124" i="1" s="1"/>
  <c r="F2011" i="1"/>
  <c r="G2011" i="1" s="1"/>
  <c r="H2011" i="1" s="1"/>
  <c r="F2218" i="1"/>
  <c r="G2218" i="1" s="1"/>
  <c r="H2218" i="1" s="1"/>
  <c r="F2002" i="1"/>
  <c r="G2002" i="1" s="1"/>
  <c r="H2002" i="1" s="1"/>
  <c r="F2035" i="1"/>
  <c r="G2035" i="1" s="1"/>
  <c r="H2035" i="1" s="1"/>
  <c r="F2376" i="1"/>
  <c r="G2376" i="1" s="1"/>
  <c r="H2376" i="1" s="1"/>
  <c r="F2054" i="1"/>
  <c r="G2054" i="1" s="1"/>
  <c r="H2054" i="1" s="1"/>
  <c r="F1975" i="1"/>
  <c r="G1975" i="1" s="1"/>
  <c r="H1975" i="1" s="1"/>
  <c r="F2273" i="1"/>
  <c r="G2273" i="1" s="1"/>
  <c r="H2273" i="1" s="1"/>
  <c r="F2384" i="1"/>
  <c r="G2384" i="1" s="1"/>
  <c r="H2384" i="1" s="1"/>
  <c r="F2141" i="1"/>
  <c r="G2141" i="1" s="1"/>
  <c r="H2141" i="1" s="1"/>
  <c r="F1988" i="1"/>
  <c r="G1988" i="1" s="1"/>
  <c r="H1988" i="1" s="1"/>
  <c r="F1964" i="1"/>
  <c r="G1964" i="1" s="1"/>
  <c r="H1964" i="1" s="1"/>
  <c r="F2064" i="1"/>
  <c r="G2064" i="1" s="1"/>
  <c r="H2064" i="1" s="1"/>
  <c r="F1973" i="1"/>
  <c r="G1973" i="1" s="1"/>
  <c r="H1973" i="1" s="1"/>
  <c r="F1986" i="1"/>
  <c r="G1986" i="1" s="1"/>
  <c r="H1986" i="1" s="1"/>
  <c r="F2278" i="1"/>
  <c r="G2278" i="1" s="1"/>
  <c r="H2278" i="1" s="1"/>
  <c r="F2029" i="1"/>
  <c r="G2029" i="1" s="1"/>
  <c r="H2029" i="1" s="1"/>
  <c r="F1954" i="1"/>
  <c r="G1954" i="1" s="1"/>
  <c r="H1954" i="1" s="1"/>
  <c r="F2009" i="1"/>
  <c r="G2009" i="1" s="1"/>
  <c r="H2009" i="1" s="1"/>
  <c r="F2055" i="1"/>
  <c r="G2055" i="1" s="1"/>
  <c r="H2055" i="1" s="1"/>
  <c r="F2276" i="1"/>
  <c r="G2276" i="1" s="1"/>
  <c r="H2276" i="1" s="1"/>
  <c r="F2389" i="1"/>
  <c r="G2389" i="1" s="1"/>
  <c r="H2389" i="1" s="1"/>
  <c r="F2069" i="1"/>
  <c r="G2069" i="1" s="1"/>
  <c r="H2069" i="1" s="1"/>
  <c r="F2058" i="1"/>
  <c r="G2058" i="1" s="1"/>
  <c r="H2058" i="1" s="1"/>
  <c r="F2032" i="1"/>
  <c r="G2032" i="1" s="1"/>
  <c r="H2032" i="1" s="1"/>
  <c r="F1963" i="1"/>
  <c r="G1963" i="1" s="1"/>
  <c r="H1963" i="1" s="1"/>
  <c r="F2382" i="1"/>
  <c r="G2382" i="1" s="1"/>
  <c r="H2382" i="1" s="1"/>
  <c r="F2052" i="1"/>
  <c r="G2052" i="1" s="1"/>
  <c r="H2052" i="1" s="1"/>
  <c r="F1966" i="1"/>
  <c r="G1966" i="1" s="1"/>
  <c r="H1966" i="1" s="1"/>
  <c r="F2048" i="1"/>
  <c r="G2048" i="1" s="1"/>
  <c r="H2048" i="1" s="1"/>
  <c r="F2001" i="1"/>
  <c r="G2001" i="1" s="1"/>
  <c r="H2001" i="1" s="1"/>
  <c r="F2373" i="1"/>
  <c r="G2373" i="1" s="1"/>
  <c r="H2373" i="1" s="1"/>
  <c r="F2043" i="1"/>
  <c r="G2043" i="1" s="1"/>
  <c r="H2043" i="1" s="1"/>
  <c r="F2080" i="1"/>
  <c r="G2080" i="1" s="1"/>
  <c r="H2080" i="1" s="1"/>
  <c r="F2085" i="1"/>
  <c r="G2085" i="1" s="1"/>
  <c r="H2085" i="1" s="1"/>
  <c r="F2214" i="1"/>
  <c r="G2214" i="1" s="1"/>
  <c r="H2214" i="1" s="1"/>
  <c r="F2126" i="1"/>
  <c r="G2126" i="1" s="1"/>
  <c r="H2126" i="1" s="1"/>
  <c r="F1992" i="1"/>
  <c r="G1992" i="1" s="1"/>
  <c r="H1992" i="1" s="1"/>
  <c r="F2377" i="1"/>
  <c r="G2377" i="1" s="1"/>
  <c r="H2377" i="1" s="1"/>
  <c r="F1998" i="1"/>
  <c r="G1998" i="1" s="1"/>
  <c r="H1998" i="1" s="1"/>
  <c r="F2084" i="1"/>
  <c r="G2084" i="1" s="1"/>
  <c r="H2084" i="1" s="1"/>
  <c r="F1951" i="1"/>
  <c r="G1951" i="1" s="1"/>
  <c r="H1951" i="1" s="1"/>
  <c r="F1980" i="1"/>
  <c r="G1980" i="1" s="1"/>
  <c r="H1980" i="1" s="1"/>
  <c r="F1961" i="1"/>
  <c r="G1961" i="1" s="1"/>
  <c r="H1961" i="1" s="1"/>
  <c r="F2391" i="1"/>
  <c r="G2391" i="1" s="1"/>
  <c r="H2391" i="1" s="1"/>
  <c r="F1970" i="1"/>
  <c r="G1970" i="1" s="1"/>
  <c r="H1970" i="1" s="1"/>
  <c r="F2140" i="1"/>
  <c r="G2140" i="1" s="1"/>
  <c r="H2140" i="1" s="1"/>
  <c r="F2455" i="1"/>
  <c r="G2455" i="1" s="1"/>
  <c r="H2455" i="1" s="1"/>
  <c r="F2031" i="1"/>
  <c r="G2031" i="1" s="1"/>
  <c r="H2031" i="1" s="1"/>
  <c r="F2277" i="1"/>
  <c r="G2277" i="1" s="1"/>
  <c r="H2277" i="1" s="1"/>
  <c r="F2143" i="1"/>
  <c r="G2143" i="1" s="1"/>
  <c r="H2143" i="1" s="1"/>
  <c r="F2462" i="1"/>
  <c r="G2462" i="1" s="1"/>
  <c r="H2462" i="1" s="1"/>
  <c r="F2081" i="1"/>
  <c r="G2081" i="1" s="1"/>
  <c r="H2081" i="1" s="1"/>
  <c r="F2028" i="1"/>
  <c r="G2028" i="1" s="1"/>
  <c r="H2028" i="1" s="1"/>
  <c r="F2454" i="1"/>
  <c r="G2454" i="1" s="1"/>
  <c r="H2454" i="1" s="1"/>
  <c r="F2037" i="1"/>
  <c r="G2037" i="1" s="1"/>
  <c r="H2037" i="1" s="1"/>
  <c r="F1990" i="1"/>
  <c r="G1990" i="1" s="1"/>
  <c r="H1990" i="1" s="1"/>
  <c r="F2056" i="1"/>
  <c r="G2056" i="1" s="1"/>
  <c r="H2056" i="1" s="1"/>
  <c r="F2388" i="1"/>
  <c r="G2388" i="1" s="1"/>
  <c r="H2388" i="1" s="1"/>
  <c r="F2179" i="1"/>
  <c r="G2179" i="1" s="1"/>
  <c r="H2179" i="1" s="1"/>
  <c r="F1948" i="1"/>
  <c r="G1948" i="1" s="1"/>
  <c r="H1948" i="1" s="1"/>
  <c r="F2076" i="1"/>
  <c r="G2076" i="1" s="1"/>
  <c r="H2076" i="1" s="1"/>
  <c r="F2123" i="1"/>
  <c r="G2123" i="1" s="1"/>
  <c r="H2123" i="1" s="1"/>
  <c r="F2120" i="1"/>
  <c r="G2120" i="1" s="1"/>
  <c r="H2120" i="1" s="1"/>
  <c r="F2215" i="1"/>
  <c r="G2215" i="1" s="1"/>
  <c r="H2215" i="1" s="1"/>
  <c r="F2125" i="1"/>
  <c r="G2125" i="1" s="1"/>
  <c r="H2125" i="1" s="1"/>
  <c r="F2447" i="1"/>
  <c r="G2447" i="1" s="1"/>
  <c r="H2447" i="1" s="1"/>
  <c r="F1960" i="1"/>
  <c r="G1960" i="1" s="1"/>
  <c r="H1960" i="1" s="1"/>
  <c r="F2030" i="1"/>
  <c r="G2030" i="1" s="1"/>
  <c r="H2030" i="1" s="1"/>
  <c r="F2221" i="1"/>
  <c r="G2221" i="1" s="1"/>
  <c r="H2221" i="1" s="1"/>
  <c r="F2368" i="1"/>
  <c r="G2368" i="1" s="1"/>
  <c r="H2368" i="1" s="1"/>
  <c r="F2061" i="1"/>
  <c r="G2061" i="1" s="1"/>
  <c r="H2061" i="1" s="1"/>
  <c r="F2027" i="1"/>
  <c r="G2027" i="1" s="1"/>
  <c r="H2027" i="1" s="1"/>
  <c r="F2180" i="1"/>
  <c r="G2180" i="1" s="1"/>
  <c r="H2180" i="1" s="1"/>
  <c r="F2059" i="1"/>
  <c r="G2059" i="1" s="1"/>
  <c r="H2059" i="1" s="1"/>
  <c r="F2375" i="1"/>
  <c r="G2375" i="1" s="1"/>
  <c r="H2375" i="1" s="1"/>
  <c r="F2279" i="1"/>
  <c r="G2279" i="1" s="1"/>
  <c r="H2279" i="1" s="1"/>
  <c r="F2285" i="1"/>
  <c r="G2285" i="1" s="1"/>
  <c r="H2285" i="1" s="1"/>
  <c r="F1956" i="1"/>
  <c r="G1956" i="1" s="1"/>
  <c r="H1956" i="1" s="1"/>
  <c r="F2394" i="1"/>
  <c r="G2394" i="1" s="1"/>
  <c r="H2394" i="1" s="1"/>
  <c r="F2274" i="1"/>
  <c r="G2274" i="1" s="1"/>
  <c r="H2274" i="1" s="1"/>
  <c r="F1949" i="1"/>
  <c r="G1949" i="1" s="1"/>
  <c r="H1949" i="1" s="1"/>
  <c r="F1985" i="1"/>
  <c r="G1985" i="1" s="1"/>
  <c r="H1985" i="1" s="1"/>
  <c r="F2003" i="1"/>
  <c r="G2003" i="1" s="1"/>
  <c r="H2003" i="1" s="1"/>
  <c r="F2397" i="1"/>
  <c r="G2397" i="1" s="1"/>
  <c r="H2397" i="1" s="1"/>
  <c r="F2178" i="1"/>
  <c r="G2178" i="1" s="1"/>
  <c r="H2178" i="1" s="1"/>
  <c r="F2223" i="1"/>
  <c r="G2223" i="1" s="1"/>
  <c r="H2223" i="1" s="1"/>
  <c r="F2089" i="1"/>
  <c r="G2089" i="1" s="1"/>
  <c r="H2089" i="1" s="1"/>
  <c r="F1977" i="1"/>
  <c r="G1977" i="1" s="1"/>
  <c r="H1977" i="1" s="1"/>
  <c r="F2381" i="1"/>
  <c r="G2381" i="1" s="1"/>
  <c r="H2381" i="1" s="1"/>
  <c r="F1999" i="1"/>
  <c r="G1999" i="1" s="1"/>
  <c r="H1999" i="1" s="1"/>
  <c r="F2038" i="1"/>
  <c r="G2038" i="1" s="1"/>
  <c r="H2038" i="1" s="1"/>
  <c r="F2139" i="1"/>
  <c r="G2139" i="1" s="1"/>
  <c r="H2139" i="1" s="1"/>
  <c r="F2023" i="1"/>
  <c r="G2023" i="1" s="1"/>
  <c r="H2023" i="1" s="1"/>
  <c r="F2456" i="1"/>
  <c r="G2456" i="1" s="1"/>
  <c r="H2456" i="1" s="1"/>
  <c r="F2461" i="1"/>
  <c r="G2461" i="1" s="1"/>
  <c r="H2461" i="1" s="1"/>
  <c r="F2467" i="1"/>
  <c r="G2467" i="1" s="1"/>
  <c r="H2467" i="1" s="1"/>
  <c r="F2119" i="1"/>
  <c r="G2119" i="1" s="1"/>
  <c r="H2119" i="1" s="1"/>
  <c r="F2275" i="1"/>
  <c r="G2275" i="1" s="1"/>
  <c r="H2275" i="1" s="1"/>
  <c r="F2283" i="1"/>
  <c r="G2283" i="1" s="1"/>
  <c r="H2283" i="1" s="1"/>
  <c r="F2282" i="1"/>
  <c r="G2282" i="1" s="1"/>
  <c r="H2282" i="1" s="1"/>
  <c r="F2041" i="1"/>
  <c r="G2041" i="1" s="1"/>
  <c r="H2041" i="1" s="1"/>
  <c r="F1991" i="1"/>
  <c r="G1991" i="1" s="1"/>
  <c r="H1991" i="1" s="1"/>
  <c r="F2291" i="1"/>
  <c r="G2291" i="1" s="1"/>
  <c r="H2291" i="1" s="1"/>
  <c r="F2386" i="1"/>
  <c r="G2386" i="1" s="1"/>
  <c r="H2386" i="1" s="1"/>
  <c r="F1978" i="1"/>
  <c r="G1978" i="1" s="1"/>
  <c r="H1978" i="1" s="1"/>
  <c r="F1968" i="1"/>
  <c r="G1968" i="1" s="1"/>
  <c r="H1968" i="1" s="1"/>
  <c r="F2213" i="1"/>
  <c r="G2213" i="1" s="1"/>
  <c r="H2213" i="1" s="1"/>
  <c r="F2122" i="1"/>
  <c r="G2122" i="1" s="1"/>
  <c r="H2122" i="1" s="1"/>
  <c r="F2284" i="1"/>
  <c r="G2284" i="1" s="1"/>
  <c r="H2284" i="1" s="1"/>
  <c r="F2370" i="1"/>
  <c r="G2370" i="1" s="1"/>
  <c r="H2370" i="1" s="1"/>
  <c r="F2378" i="1"/>
  <c r="G2378" i="1" s="1"/>
  <c r="H2378" i="1" s="1"/>
  <c r="F2142" i="1"/>
  <c r="G2142" i="1" s="1"/>
  <c r="H2142" i="1" s="1"/>
  <c r="F2465" i="1"/>
  <c r="G2465" i="1" s="1"/>
  <c r="H2465" i="1" s="1"/>
  <c r="F2071" i="1"/>
  <c r="G2071" i="1" s="1"/>
  <c r="H2071" i="1" s="1"/>
  <c r="F2026" i="1"/>
  <c r="G2026" i="1" s="1"/>
  <c r="H2026" i="1" s="1"/>
  <c r="F2380" i="1"/>
  <c r="G2380" i="1" s="1"/>
  <c r="H2380" i="1" s="1"/>
  <c r="F2065" i="1"/>
  <c r="G2065" i="1" s="1"/>
  <c r="H2065" i="1" s="1"/>
  <c r="F2062" i="1"/>
  <c r="G2062" i="1" s="1"/>
  <c r="H2062" i="1" s="1"/>
  <c r="F1965" i="1"/>
  <c r="G1965" i="1" s="1"/>
  <c r="H1965" i="1" s="1"/>
  <c r="F1971" i="1"/>
  <c r="G1971" i="1" s="1"/>
  <c r="H1971" i="1" s="1"/>
  <c r="F2365" i="1"/>
  <c r="G2365" i="1" s="1"/>
  <c r="H2365" i="1" s="1"/>
  <c r="F1952" i="1"/>
  <c r="G1952" i="1" s="1"/>
  <c r="H1952" i="1" s="1"/>
  <c r="F2066" i="1"/>
  <c r="G2066" i="1" s="1"/>
  <c r="H2066" i="1" s="1"/>
  <c r="F2451" i="1"/>
  <c r="G2451" i="1" s="1"/>
  <c r="H2451" i="1" s="1"/>
  <c r="F1996" i="1"/>
  <c r="G1996" i="1" s="1"/>
  <c r="H1996" i="1" s="1"/>
  <c r="F2039" i="1"/>
  <c r="G2039" i="1" s="1"/>
  <c r="H2039" i="1" s="1"/>
  <c r="F2292" i="1"/>
  <c r="G2292" i="1" s="1"/>
  <c r="H2292" i="1" s="1"/>
  <c r="F2222" i="1"/>
  <c r="G2222" i="1" s="1"/>
  <c r="H2222" i="1" s="1"/>
  <c r="F1967" i="1"/>
  <c r="G1967" i="1" s="1"/>
  <c r="H1967" i="1" s="1"/>
  <c r="F2022" i="1"/>
  <c r="G2022" i="1" s="1"/>
  <c r="H2022" i="1" s="1"/>
  <c r="F2458" i="1"/>
  <c r="G2458" i="1" s="1"/>
  <c r="H2458" i="1" s="1"/>
  <c r="F2072" i="1"/>
  <c r="G2072" i="1" s="1"/>
  <c r="H2072" i="1" s="1"/>
  <c r="F2452" i="1"/>
  <c r="G2452" i="1" s="1"/>
  <c r="H2452" i="1" s="1"/>
  <c r="F2288" i="1"/>
  <c r="G2288" i="1" s="1"/>
  <c r="H2288" i="1" s="1"/>
  <c r="F2449" i="1"/>
  <c r="G2449" i="1" s="1"/>
  <c r="H2449" i="1" s="1"/>
  <c r="F2050" i="1"/>
  <c r="G2050" i="1" s="1"/>
  <c r="H2050" i="1" s="1"/>
  <c r="F2051" i="1"/>
  <c r="G2051" i="1" s="1"/>
  <c r="H2051" i="1" s="1"/>
  <c r="F2289" i="1"/>
  <c r="G2289" i="1" s="1"/>
  <c r="H2289" i="1" s="1"/>
  <c r="F2074" i="1"/>
  <c r="G2074" i="1" s="1"/>
  <c r="H2074" i="1" s="1"/>
  <c r="F2053" i="1"/>
  <c r="G2053" i="1" s="1"/>
  <c r="H2053" i="1" s="1"/>
  <c r="F2396" i="1"/>
  <c r="G2396" i="1" s="1"/>
  <c r="H2396" i="1" s="1"/>
  <c r="F2034" i="1"/>
  <c r="G2034" i="1" s="1"/>
  <c r="H2034" i="1" s="1"/>
  <c r="F2078" i="1"/>
  <c r="G2078" i="1" s="1"/>
  <c r="H2078" i="1" s="1"/>
  <c r="F1957" i="1"/>
  <c r="G1957" i="1" s="1"/>
  <c r="H1957" i="1" s="1"/>
  <c r="F2088" i="1"/>
  <c r="G2088" i="1" s="1"/>
  <c r="H2088" i="1" s="1"/>
  <c r="F1983" i="1"/>
  <c r="G1983" i="1" s="1"/>
  <c r="H1983" i="1" s="1"/>
  <c r="F2082" i="1"/>
  <c r="G2082" i="1" s="1"/>
  <c r="H2082" i="1" s="1"/>
  <c r="F2057" i="1"/>
  <c r="G2057" i="1" s="1"/>
  <c r="H2057" i="1" s="1"/>
  <c r="F2044" i="1"/>
  <c r="G2044" i="1" s="1"/>
  <c r="H2044" i="1" s="1"/>
  <c r="F2176" i="1"/>
  <c r="G2176" i="1" s="1"/>
  <c r="H2176" i="1" s="1"/>
  <c r="F2212" i="1"/>
  <c r="G2212" i="1" s="1"/>
  <c r="H2212" i="1" s="1"/>
  <c r="F1984" i="1"/>
  <c r="G1984" i="1" s="1"/>
  <c r="H1984" i="1" s="1"/>
  <c r="F1981" i="1"/>
  <c r="G1981" i="1" s="1"/>
  <c r="H1981" i="1" s="1"/>
  <c r="F1993" i="1"/>
  <c r="G1993" i="1" s="1"/>
  <c r="H1993" i="1" s="1"/>
  <c r="F1987" i="1"/>
  <c r="G1987" i="1" s="1"/>
  <c r="H1987" i="1" s="1"/>
  <c r="F2182" i="1"/>
  <c r="G2182" i="1" s="1"/>
  <c r="H2182" i="1" s="1"/>
  <c r="F2036" i="1"/>
  <c r="G2036" i="1" s="1"/>
  <c r="H2036" i="1" s="1"/>
  <c r="F2367" i="1"/>
  <c r="G2367" i="1" s="1"/>
  <c r="H2367" i="1" s="1"/>
  <c r="F2457" i="1"/>
  <c r="G2457" i="1" s="1"/>
  <c r="H2457" i="1" s="1"/>
  <c r="F2045" i="1"/>
  <c r="G2045" i="1" s="1"/>
  <c r="H2045" i="1" s="1"/>
  <c r="F2466" i="1"/>
  <c r="G2466" i="1" s="1"/>
  <c r="H2466" i="1" s="1"/>
  <c r="F2042" i="1"/>
  <c r="G2042" i="1" s="1"/>
  <c r="H2042" i="1" s="1"/>
  <c r="F1953" i="1"/>
  <c r="G1953" i="1" s="1"/>
  <c r="H1953" i="1" s="1"/>
  <c r="F2395" i="1"/>
  <c r="G2395" i="1" s="1"/>
  <c r="H2395" i="1" s="1"/>
  <c r="F2086" i="1"/>
  <c r="G2086" i="1" s="1"/>
  <c r="H2086" i="1" s="1"/>
  <c r="F2007" i="1"/>
  <c r="G2007" i="1" s="1"/>
  <c r="H2007" i="1" s="1"/>
  <c r="F2136" i="1"/>
  <c r="G2136" i="1" s="1"/>
  <c r="H2136" i="1" s="1"/>
  <c r="F2286" i="1"/>
  <c r="G2286" i="1" s="1"/>
  <c r="H2286" i="1" s="1"/>
  <c r="F2177" i="1"/>
  <c r="G2177" i="1" s="1"/>
  <c r="H2177" i="1" s="1"/>
  <c r="F2463" i="1"/>
  <c r="G2463" i="1" s="1"/>
  <c r="H2463" i="1" s="1"/>
  <c r="F2216" i="1"/>
  <c r="G2216" i="1" s="1"/>
  <c r="H2216" i="1" s="1"/>
  <c r="F2005" i="1"/>
  <c r="G2005" i="1" s="1"/>
  <c r="H2005" i="1" s="1"/>
  <c r="F1982" i="1"/>
  <c r="G1982" i="1" s="1"/>
  <c r="H1982" i="1" s="1"/>
  <c r="F2067" i="1"/>
  <c r="G2067" i="1" s="1"/>
  <c r="H2067" i="1" s="1"/>
  <c r="F1959" i="1"/>
  <c r="G1959" i="1" s="1"/>
  <c r="H1959" i="1" s="1"/>
  <c r="F2181" i="1"/>
  <c r="G2181" i="1" s="1"/>
  <c r="H2181" i="1" s="1"/>
  <c r="F1995" i="1"/>
  <c r="G1995" i="1" s="1"/>
  <c r="H1995" i="1" s="1"/>
  <c r="F1974" i="1"/>
  <c r="G1974" i="1" s="1"/>
  <c r="H1974" i="1" s="1"/>
  <c r="F2369" i="1"/>
  <c r="G2369" i="1" s="1"/>
  <c r="H2369" i="1" s="1"/>
  <c r="F1962" i="1"/>
  <c r="G1962" i="1" s="1"/>
  <c r="H1962" i="1" s="1"/>
  <c r="F2121" i="1"/>
  <c r="G2121" i="1" s="1"/>
  <c r="H2121" i="1" s="1"/>
  <c r="F2366" i="1"/>
  <c r="G2366" i="1" s="1"/>
  <c r="H2366" i="1" s="1"/>
  <c r="F2137" i="1"/>
  <c r="G2137" i="1" s="1"/>
  <c r="H2137" i="1" s="1"/>
  <c r="F2372" i="1"/>
  <c r="G2372" i="1" s="1"/>
  <c r="H2372" i="1" s="1"/>
  <c r="F2046" i="1"/>
  <c r="G2046" i="1" s="1"/>
  <c r="H2046" i="1" s="1"/>
  <c r="F1955" i="1"/>
  <c r="G1955" i="1" s="1"/>
  <c r="H1955" i="1" s="1"/>
  <c r="F2004" i="1"/>
  <c r="G2004" i="1" s="1"/>
  <c r="H2004" i="1" s="1"/>
  <c r="F2083" i="1"/>
  <c r="G2083" i="1" s="1"/>
  <c r="H2083" i="1" s="1"/>
  <c r="F2000" i="1"/>
  <c r="G2000" i="1" s="1"/>
  <c r="H2000" i="1" s="1"/>
  <c r="F2453" i="1"/>
  <c r="G2453" i="1" s="1"/>
  <c r="H2453" i="1" s="1"/>
  <c r="F2012" i="1"/>
  <c r="G2012" i="1" s="1"/>
  <c r="H2012" i="1" s="1"/>
  <c r="F2073" i="1"/>
  <c r="G2073" i="1" s="1"/>
  <c r="H2073" i="1" s="1"/>
  <c r="F2374" i="1"/>
  <c r="G2374" i="1" s="1"/>
  <c r="H2374" i="1" s="1"/>
  <c r="F1969" i="1"/>
  <c r="G1969" i="1" s="1"/>
  <c r="H1969" i="1" s="1"/>
  <c r="F2460" i="1"/>
  <c r="G2460" i="1" s="1"/>
  <c r="H2460" i="1" s="1"/>
  <c r="F2390" i="1"/>
  <c r="G2390" i="1" s="1"/>
  <c r="H2390" i="1" s="1"/>
  <c r="F2174" i="1"/>
  <c r="G2174" i="1" s="1"/>
  <c r="H2174" i="1" s="1"/>
  <c r="F2392" i="1"/>
  <c r="G2392" i="1" s="1"/>
  <c r="H2392" i="1" s="1"/>
  <c r="F1972" i="1"/>
  <c r="G1972" i="1" s="1"/>
  <c r="H1972" i="1" s="1"/>
  <c r="F2008" i="1"/>
  <c r="G2008" i="1" s="1"/>
  <c r="H2008" i="1" s="1"/>
  <c r="F2387" i="1"/>
  <c r="G2387" i="1" s="1"/>
  <c r="H2387" i="1" s="1"/>
  <c r="F2450" i="1"/>
  <c r="G2450" i="1" s="1"/>
  <c r="H2450" i="1" s="1"/>
  <c r="F1397" i="1"/>
  <c r="F1429" i="1"/>
  <c r="F1461" i="1"/>
  <c r="F1436" i="1"/>
  <c r="F1408" i="1"/>
  <c r="F1412" i="1"/>
  <c r="F1449" i="1"/>
  <c r="F1454" i="1"/>
  <c r="F1425" i="1"/>
  <c r="G1425" i="1" s="1"/>
  <c r="H1425" i="1" s="1"/>
  <c r="F1460" i="1"/>
  <c r="F1398" i="1"/>
  <c r="G1398" i="1" s="1"/>
  <c r="H1398" i="1" s="1"/>
  <c r="F1430" i="1"/>
  <c r="G1430" i="1" s="1"/>
  <c r="H1430" i="1" s="1"/>
  <c r="F1462" i="1"/>
  <c r="G1462" i="1" s="1"/>
  <c r="H1462" i="1" s="1"/>
  <c r="F1468" i="1"/>
  <c r="G1468" i="1" s="1"/>
  <c r="H1468" i="1" s="1"/>
  <c r="F1470" i="1"/>
  <c r="G1470" i="1" s="1"/>
  <c r="H1470" i="1" s="1"/>
  <c r="F1471" i="1"/>
  <c r="G1471" i="1" s="1"/>
  <c r="H1471" i="1" s="1"/>
  <c r="F1441" i="1"/>
  <c r="G1441" i="1" s="1"/>
  <c r="H1441" i="1" s="1"/>
  <c r="F1444" i="1"/>
  <c r="G1444" i="1" s="1"/>
  <c r="H1444" i="1" s="1"/>
  <c r="F1448" i="1"/>
  <c r="G1448" i="1" s="1"/>
  <c r="H1448" i="1" s="1"/>
  <c r="F1420" i="1"/>
  <c r="G1420" i="1" s="1"/>
  <c r="H1420" i="1" s="1"/>
  <c r="F1458" i="1"/>
  <c r="G1458" i="1" s="1"/>
  <c r="H1458" i="1" s="1"/>
  <c r="F1399" i="1"/>
  <c r="G1399" i="1" s="1"/>
  <c r="H1399" i="1" s="1"/>
  <c r="F1431" i="1"/>
  <c r="G1431" i="1" s="1"/>
  <c r="H1431" i="1" s="1"/>
  <c r="F1463" i="1"/>
  <c r="G1463" i="1" s="1"/>
  <c r="H1463" i="1" s="1"/>
  <c r="F1467" i="1"/>
  <c r="G1467" i="1" s="1"/>
  <c r="H1467" i="1" s="1"/>
  <c r="F1438" i="1"/>
  <c r="G1438" i="1" s="1"/>
  <c r="H1438" i="1" s="1"/>
  <c r="F1440" i="1"/>
  <c r="G1440" i="1" s="1"/>
  <c r="H1440" i="1" s="1"/>
  <c r="F1473" i="1"/>
  <c r="G1473" i="1" s="1"/>
  <c r="H1473" i="1" s="1"/>
  <c r="F1413" i="1"/>
  <c r="G1413" i="1" s="1"/>
  <c r="H1413" i="1" s="1"/>
  <c r="F1419" i="1"/>
  <c r="G1419" i="1" s="1"/>
  <c r="H1419" i="1" s="1"/>
  <c r="F1426" i="1"/>
  <c r="G1426" i="1" s="1"/>
  <c r="H1426" i="1" s="1"/>
  <c r="F1400" i="1"/>
  <c r="F1432" i="1"/>
  <c r="F1464" i="1"/>
  <c r="F1435" i="1"/>
  <c r="F1469" i="1"/>
  <c r="F1472" i="1"/>
  <c r="F1411" i="1"/>
  <c r="F1445" i="1"/>
  <c r="F1418" i="1"/>
  <c r="F1452" i="1"/>
  <c r="F1459" i="1"/>
  <c r="F1401" i="1"/>
  <c r="G1401" i="1" s="1"/>
  <c r="H1401" i="1" s="1"/>
  <c r="F1433" i="1"/>
  <c r="G1433" i="1" s="1"/>
  <c r="H1433" i="1" s="1"/>
  <c r="F1465" i="1"/>
  <c r="G1465" i="1" s="1"/>
  <c r="H1465" i="1" s="1"/>
  <c r="F1466" i="1"/>
  <c r="F1405" i="1"/>
  <c r="G1405" i="1" s="1"/>
  <c r="H1405" i="1" s="1"/>
  <c r="F1439" i="1"/>
  <c r="G1439" i="1" s="1"/>
  <c r="H1439" i="1" s="1"/>
  <c r="F1443" i="1"/>
  <c r="G1443" i="1" s="1"/>
  <c r="H1443" i="1" s="1"/>
  <c r="F1447" i="1"/>
  <c r="G1447" i="1" s="1"/>
  <c r="H1447" i="1" s="1"/>
  <c r="F1450" i="1"/>
  <c r="G1450" i="1" s="1"/>
  <c r="H1450" i="1" s="1"/>
  <c r="F1455" i="1"/>
  <c r="G1455" i="1" s="1"/>
  <c r="H1455" i="1" s="1"/>
  <c r="F1402" i="1"/>
  <c r="G1402" i="1" s="1"/>
  <c r="H1402" i="1" s="1"/>
  <c r="F1434" i="1"/>
  <c r="G1434" i="1" s="1"/>
  <c r="H1434" i="1" s="1"/>
  <c r="F1407" i="1"/>
  <c r="G1407" i="1" s="1"/>
  <c r="H1407" i="1" s="1"/>
  <c r="F1410" i="1"/>
  <c r="G1410" i="1" s="1"/>
  <c r="H1410" i="1" s="1"/>
  <c r="F1446" i="1"/>
  <c r="G1446" i="1" s="1"/>
  <c r="H1446" i="1" s="1"/>
  <c r="F1451" i="1"/>
  <c r="G1451" i="1" s="1"/>
  <c r="H1451" i="1" s="1"/>
  <c r="F1456" i="1"/>
  <c r="G1456" i="1" s="1"/>
  <c r="H1456" i="1" s="1"/>
  <c r="F1403" i="1"/>
  <c r="G1403" i="1" s="1"/>
  <c r="H1403" i="1" s="1"/>
  <c r="F1409" i="1"/>
  <c r="G1409" i="1" s="1"/>
  <c r="H1409" i="1" s="1"/>
  <c r="F1415" i="1"/>
  <c r="F1421" i="1"/>
  <c r="F1427" i="1"/>
  <c r="G1427" i="1" s="1"/>
  <c r="H1427" i="1" s="1"/>
  <c r="F1404" i="1"/>
  <c r="F1422" i="1"/>
  <c r="F1437" i="1"/>
  <c r="F1424" i="1"/>
  <c r="F1406" i="1"/>
  <c r="F1442" i="1"/>
  <c r="F1414" i="1"/>
  <c r="F1417" i="1"/>
  <c r="F1453" i="1"/>
  <c r="F1457" i="1"/>
  <c r="F1428" i="1"/>
  <c r="G1428" i="1" s="1"/>
  <c r="H1428" i="1" s="1"/>
  <c r="F1416" i="1"/>
  <c r="G1416" i="1" s="1"/>
  <c r="H1416" i="1" s="1"/>
  <c r="F1423" i="1"/>
  <c r="G1423" i="1" s="1"/>
  <c r="H1423" i="1" s="1"/>
  <c r="F1019" i="222"/>
  <c r="G1019" i="222" s="1"/>
  <c r="H1019" i="222" s="1"/>
  <c r="F1051" i="222"/>
  <c r="G1051" i="222" s="1"/>
  <c r="H1051" i="222" s="1"/>
  <c r="F2638" i="15"/>
  <c r="G2638" i="15" s="1"/>
  <c r="H2638" i="15" s="1"/>
  <c r="F2627" i="15"/>
  <c r="G2627" i="15" s="1"/>
  <c r="H2627" i="15" s="1"/>
  <c r="F1217" i="222"/>
  <c r="G1217" i="222" s="1"/>
  <c r="H1217" i="222" s="1"/>
  <c r="F1028" i="222"/>
  <c r="G1028" i="222" s="1"/>
  <c r="H1028" i="222" s="1"/>
  <c r="F1018" i="222"/>
  <c r="G1018" i="222" s="1"/>
  <c r="H1018" i="222" s="1"/>
  <c r="F1016" i="222"/>
  <c r="G1016" i="222" s="1"/>
  <c r="H1016" i="222" s="1"/>
  <c r="F1013" i="222"/>
  <c r="G1013" i="222" s="1"/>
  <c r="H1013" i="222" s="1"/>
  <c r="F1027" i="222"/>
  <c r="G1027" i="222" s="1"/>
  <c r="H1027" i="222" s="1"/>
  <c r="F1020" i="222"/>
  <c r="G1020" i="222" s="1"/>
  <c r="H1020" i="222" s="1"/>
  <c r="F1017" i="222"/>
  <c r="G1017" i="222" s="1"/>
  <c r="H1017" i="222" s="1"/>
  <c r="F1014" i="222"/>
  <c r="G1014" i="222" s="1"/>
  <c r="H1014" i="222" s="1"/>
  <c r="F1011" i="222"/>
  <c r="G1011" i="222" s="1"/>
  <c r="H1011" i="222" s="1"/>
  <c r="F1008" i="222"/>
  <c r="G1008" i="222" s="1"/>
  <c r="H1008" i="222" s="1"/>
  <c r="F1006" i="222"/>
  <c r="G1006" i="222" s="1"/>
  <c r="H1006" i="222" s="1"/>
  <c r="F1026" i="222"/>
  <c r="G1026" i="222" s="1"/>
  <c r="H1026" i="222" s="1"/>
  <c r="F1021" i="222"/>
  <c r="G1021" i="222" s="1"/>
  <c r="H1021" i="222" s="1"/>
  <c r="F1015" i="222"/>
  <c r="G1015" i="222" s="1"/>
  <c r="H1015" i="222" s="1"/>
  <c r="F1009" i="222"/>
  <c r="G1009" i="222" s="1"/>
  <c r="H1009" i="222" s="1"/>
  <c r="F1025" i="222"/>
  <c r="G1025" i="222" s="1"/>
  <c r="H1025" i="222" s="1"/>
  <c r="F1024" i="222"/>
  <c r="G1024" i="222" s="1"/>
  <c r="H1024" i="222" s="1"/>
  <c r="F1007" i="222"/>
  <c r="G1007" i="222" s="1"/>
  <c r="H1007" i="222" s="1"/>
  <c r="F1023" i="222"/>
  <c r="G1023" i="222" s="1"/>
  <c r="H1023" i="222" s="1"/>
  <c r="F1022" i="222"/>
  <c r="G1022" i="222" s="1"/>
  <c r="H1022" i="222" s="1"/>
  <c r="F1012" i="222"/>
  <c r="G1012" i="222" s="1"/>
  <c r="H1012" i="222" s="1"/>
  <c r="F1010" i="222"/>
  <c r="G1010" i="222" s="1"/>
  <c r="H1010" i="222" s="1"/>
  <c r="F1226" i="222"/>
  <c r="F1225" i="222"/>
  <c r="F1202" i="222"/>
  <c r="F931" i="222"/>
  <c r="G931" i="222" s="1"/>
  <c r="H931" i="222" s="1"/>
  <c r="F1198" i="222"/>
  <c r="F1194" i="222"/>
  <c r="F628" i="222"/>
  <c r="G628" i="222" s="1"/>
  <c r="H628" i="222" s="1"/>
  <c r="F623" i="222"/>
  <c r="G623" i="222" s="1"/>
  <c r="H623" i="222" s="1"/>
  <c r="F621" i="222"/>
  <c r="G621" i="222" s="1"/>
  <c r="H621" i="222" s="1"/>
  <c r="F550" i="222"/>
  <c r="G550" i="222" s="1"/>
  <c r="H550" i="222" s="1"/>
  <c r="F549" i="222"/>
  <c r="G549" i="222" s="1"/>
  <c r="H549" i="222" s="1"/>
  <c r="F548" i="222"/>
  <c r="G548" i="222" s="1"/>
  <c r="H548" i="222" s="1"/>
  <c r="F329" i="222"/>
  <c r="G329" i="222" s="1"/>
  <c r="H329" i="222" s="1"/>
  <c r="F327" i="222"/>
  <c r="G327" i="222" s="1"/>
  <c r="H327" i="222" s="1"/>
  <c r="F326" i="222"/>
  <c r="G326" i="222" s="1"/>
  <c r="H326" i="222" s="1"/>
  <c r="F325" i="222"/>
  <c r="G325" i="222" s="1"/>
  <c r="H325" i="222" s="1"/>
  <c r="F29" i="222"/>
  <c r="G29" i="222" s="1"/>
  <c r="H29" i="222" s="1"/>
  <c r="F105" i="222"/>
  <c r="G105" i="222" s="1"/>
  <c r="H105" i="222" s="1"/>
  <c r="F298" i="15"/>
  <c r="G298" i="15" s="1"/>
  <c r="H298" i="15" s="1"/>
  <c r="F300" i="15"/>
  <c r="G300" i="15" s="1"/>
  <c r="H300" i="15" s="1"/>
  <c r="F1025" i="4"/>
  <c r="G1025" i="4" s="1"/>
  <c r="H1025" i="4" s="1"/>
  <c r="F1052" i="4"/>
  <c r="G1052" i="4" s="1"/>
  <c r="H1052" i="4" s="1"/>
  <c r="F1026" i="4"/>
  <c r="G1026" i="4" s="1"/>
  <c r="H1026" i="4" s="1"/>
  <c r="F1326" i="222"/>
  <c r="G1326" i="222" s="1"/>
  <c r="H1326" i="222" s="1"/>
  <c r="F1304" i="222"/>
  <c r="G1304" i="222" s="1"/>
  <c r="H1304" i="222" s="1"/>
  <c r="F1306" i="222"/>
  <c r="G1306" i="222" s="1"/>
  <c r="H1306" i="222" s="1"/>
  <c r="F1305" i="222"/>
  <c r="G1305" i="222" s="1"/>
  <c r="H1305" i="222" s="1"/>
  <c r="F758" i="222"/>
  <c r="G758" i="222" s="1"/>
  <c r="H758" i="222" s="1"/>
  <c r="F757" i="222"/>
  <c r="G757" i="222" s="1"/>
  <c r="H757" i="222" s="1"/>
  <c r="F756" i="222"/>
  <c r="G756" i="222" s="1"/>
  <c r="H756" i="222" s="1"/>
  <c r="F654" i="15"/>
  <c r="G654" i="15" s="1"/>
  <c r="H654" i="15" s="1"/>
  <c r="F663" i="15"/>
  <c r="G663" i="15" s="1"/>
  <c r="H663" i="15" s="1"/>
  <c r="F1591" i="15"/>
  <c r="G1591" i="15" s="1"/>
  <c r="H1591" i="15" s="1"/>
  <c r="F1039" i="1"/>
  <c r="G1039" i="1" s="1"/>
  <c r="H1039" i="1" s="1"/>
  <c r="F1037" i="1"/>
  <c r="G1037" i="1" s="1"/>
  <c r="H1037" i="1" s="1"/>
  <c r="F1035" i="1"/>
  <c r="G1035" i="1" s="1"/>
  <c r="H1035" i="1" s="1"/>
  <c r="F1033" i="1"/>
  <c r="G1033" i="1" s="1"/>
  <c r="H1033" i="1" s="1"/>
  <c r="F1031" i="1"/>
  <c r="G1031" i="1" s="1"/>
  <c r="H1031" i="1" s="1"/>
  <c r="F1038" i="1"/>
  <c r="G1038" i="1" s="1"/>
  <c r="H1038" i="1" s="1"/>
  <c r="F1036" i="1"/>
  <c r="G1036" i="1" s="1"/>
  <c r="H1036" i="1" s="1"/>
  <c r="F1034" i="1"/>
  <c r="G1034" i="1" s="1"/>
  <c r="H1034" i="1" s="1"/>
  <c r="F1032" i="1"/>
  <c r="G1032" i="1" s="1"/>
  <c r="H1032" i="1" s="1"/>
  <c r="F983" i="1"/>
  <c r="G983" i="1" s="1"/>
  <c r="H983" i="1" s="1"/>
  <c r="F978" i="1"/>
  <c r="G978" i="1" s="1"/>
  <c r="H978" i="1" s="1"/>
  <c r="F984" i="1"/>
  <c r="G984" i="1" s="1"/>
  <c r="H984" i="1" s="1"/>
  <c r="F981" i="1"/>
  <c r="G981" i="1" s="1"/>
  <c r="H981" i="1" s="1"/>
  <c r="F982" i="1"/>
  <c r="G982" i="1" s="1"/>
  <c r="H982" i="1" s="1"/>
  <c r="F980" i="1"/>
  <c r="G980" i="1" s="1"/>
  <c r="H980" i="1" s="1"/>
  <c r="F979" i="1"/>
  <c r="G979" i="1" s="1"/>
  <c r="H979" i="1" s="1"/>
  <c r="F902" i="1"/>
  <c r="G902" i="1" s="1"/>
  <c r="H902" i="1" s="1"/>
  <c r="F903" i="1"/>
  <c r="G903" i="1" s="1"/>
  <c r="H903" i="1" s="1"/>
  <c r="F869" i="1"/>
  <c r="G869" i="1" s="1"/>
  <c r="H869" i="1" s="1"/>
  <c r="F868" i="1"/>
  <c r="G868" i="1" s="1"/>
  <c r="H868" i="1" s="1"/>
  <c r="F833" i="1"/>
  <c r="G833" i="1" s="1"/>
  <c r="H833" i="1" s="1"/>
  <c r="F834" i="1"/>
  <c r="G834" i="1" s="1"/>
  <c r="H834" i="1" s="1"/>
  <c r="F799" i="1"/>
  <c r="G799" i="1" s="1"/>
  <c r="H799" i="1" s="1"/>
  <c r="F800" i="1"/>
  <c r="G800" i="1" s="1"/>
  <c r="H800" i="1" s="1"/>
  <c r="F555" i="1"/>
  <c r="G555" i="1" s="1"/>
  <c r="H555" i="1" s="1"/>
  <c r="F556" i="1"/>
  <c r="G556" i="1" s="1"/>
  <c r="H556" i="1" s="1"/>
  <c r="F554" i="1"/>
  <c r="G554" i="1" s="1"/>
  <c r="H554" i="1" s="1"/>
  <c r="F520" i="1"/>
  <c r="G520" i="1" s="1"/>
  <c r="H520" i="1" s="1"/>
  <c r="F516" i="1"/>
  <c r="G516" i="1" s="1"/>
  <c r="H516" i="1" s="1"/>
  <c r="F512" i="1"/>
  <c r="G512" i="1" s="1"/>
  <c r="H512" i="1" s="1"/>
  <c r="F518" i="1"/>
  <c r="G518" i="1" s="1"/>
  <c r="H518" i="1" s="1"/>
  <c r="F514" i="1"/>
  <c r="G514" i="1" s="1"/>
  <c r="H514" i="1" s="1"/>
  <c r="F519" i="1"/>
  <c r="G519" i="1" s="1"/>
  <c r="H519" i="1" s="1"/>
  <c r="F515" i="1"/>
  <c r="G515" i="1" s="1"/>
  <c r="H515" i="1" s="1"/>
  <c r="F517" i="1"/>
  <c r="G517" i="1" s="1"/>
  <c r="H517" i="1" s="1"/>
  <c r="F513" i="1"/>
  <c r="G513" i="1" s="1"/>
  <c r="H513" i="1" s="1"/>
  <c r="F1101" i="222"/>
  <c r="G1101" i="222" s="1"/>
  <c r="H1101" i="222" s="1"/>
  <c r="F1221" i="222"/>
  <c r="F636" i="4"/>
  <c r="G636" i="4" s="1"/>
  <c r="H636" i="4" s="1"/>
  <c r="F1012" i="4"/>
  <c r="G1012" i="4" s="1"/>
  <c r="H1012" i="4" s="1"/>
  <c r="F1013" i="4"/>
  <c r="G1013" i="4" s="1"/>
  <c r="H1013" i="4" s="1"/>
  <c r="F1014" i="4"/>
  <c r="G1014" i="4" s="1"/>
  <c r="H1014" i="4" s="1"/>
  <c r="F125" i="4"/>
  <c r="G125" i="4" s="1"/>
  <c r="H125" i="4" s="1"/>
  <c r="F1059" i="222"/>
  <c r="G1059" i="222" s="1"/>
  <c r="H1059" i="222" s="1"/>
  <c r="F1050" i="222"/>
  <c r="G1050" i="222" s="1"/>
  <c r="H1050" i="222" s="1"/>
  <c r="F1048" i="222"/>
  <c r="G1048" i="222" s="1"/>
  <c r="H1048" i="222" s="1"/>
  <c r="F1040" i="222"/>
  <c r="G1040" i="222" s="1"/>
  <c r="H1040" i="222" s="1"/>
  <c r="F886" i="222"/>
  <c r="G886" i="222" s="1"/>
  <c r="H886" i="222" s="1"/>
  <c r="F419" i="222"/>
  <c r="G419" i="222" s="1"/>
  <c r="H419" i="222" s="1"/>
  <c r="F402" i="222"/>
  <c r="G402" i="222" s="1"/>
  <c r="H402" i="222" s="1"/>
  <c r="F1806" i="1"/>
  <c r="G1806" i="1" s="1"/>
  <c r="H1806" i="1" s="1"/>
  <c r="F1705" i="1"/>
  <c r="G1705" i="1" s="1"/>
  <c r="H1705" i="1" s="1"/>
  <c r="F1808" i="1"/>
  <c r="G1808" i="1" s="1"/>
  <c r="H1808" i="1" s="1"/>
  <c r="F1703" i="1"/>
  <c r="G1703" i="1" s="1"/>
  <c r="H1703" i="1" s="1"/>
  <c r="F1053" i="12"/>
  <c r="G1053" i="12" s="1"/>
  <c r="H1053" i="12" s="1"/>
  <c r="F1050" i="12"/>
  <c r="G1050" i="12" s="1"/>
  <c r="H1050" i="12" s="1"/>
  <c r="F1026" i="12"/>
  <c r="G1026" i="12" s="1"/>
  <c r="H1026" i="12" s="1"/>
  <c r="F1011" i="12"/>
  <c r="G1011" i="12" s="1"/>
  <c r="H1011" i="12" s="1"/>
  <c r="F1004" i="12"/>
  <c r="G1004" i="12" s="1"/>
  <c r="H1004" i="12" s="1"/>
  <c r="F995" i="12"/>
  <c r="G995" i="12" s="1"/>
  <c r="H995" i="12" s="1"/>
  <c r="F984" i="12"/>
  <c r="G984" i="12" s="1"/>
  <c r="H984" i="12" s="1"/>
  <c r="F1059" i="12"/>
  <c r="G1059" i="12" s="1"/>
  <c r="H1059" i="12" s="1"/>
  <c r="F1041" i="12"/>
  <c r="G1041" i="12" s="1"/>
  <c r="H1041" i="12" s="1"/>
  <c r="F1033" i="12"/>
  <c r="G1033" i="12" s="1"/>
  <c r="H1033" i="12" s="1"/>
  <c r="F1013" i="12"/>
  <c r="G1013" i="12" s="1"/>
  <c r="H1013" i="12" s="1"/>
  <c r="F1007" i="12"/>
  <c r="G1007" i="12" s="1"/>
  <c r="H1007" i="12" s="1"/>
  <c r="F1001" i="12"/>
  <c r="G1001" i="12" s="1"/>
  <c r="H1001" i="12" s="1"/>
  <c r="F986" i="12"/>
  <c r="G986" i="12" s="1"/>
  <c r="H986" i="12" s="1"/>
  <c r="F1021" i="12"/>
  <c r="G1021" i="12" s="1"/>
  <c r="H1021" i="12" s="1"/>
  <c r="F1022" i="12"/>
  <c r="G1022" i="12" s="1"/>
  <c r="H1022" i="12" s="1"/>
  <c r="F1057" i="12"/>
  <c r="G1057" i="12" s="1"/>
  <c r="H1057" i="12" s="1"/>
  <c r="F1047" i="12"/>
  <c r="G1047" i="12" s="1"/>
  <c r="H1047" i="12" s="1"/>
  <c r="F1031" i="12"/>
  <c r="G1031" i="12" s="1"/>
  <c r="H1031" i="12" s="1"/>
  <c r="F2533" i="15"/>
  <c r="G2533" i="15" s="1"/>
  <c r="H2533" i="15" s="1"/>
  <c r="F2469" i="15"/>
  <c r="G2469" i="15" s="1"/>
  <c r="H2469" i="15" s="1"/>
  <c r="F2471" i="15"/>
  <c r="G2471" i="15" s="1"/>
  <c r="H2471" i="15" s="1"/>
  <c r="F798" i="15"/>
  <c r="G798" i="15" s="1"/>
  <c r="H798" i="15" s="1"/>
  <c r="F713" i="15"/>
  <c r="G713" i="15" s="1"/>
  <c r="H713" i="15" s="1"/>
  <c r="F2535" i="15"/>
  <c r="G2535" i="15" s="1"/>
  <c r="H2535" i="15" s="1"/>
  <c r="F2472" i="15"/>
  <c r="G2472" i="15" s="1"/>
  <c r="H2472" i="15" s="1"/>
  <c r="F776" i="15"/>
  <c r="G776" i="15" s="1"/>
  <c r="H776" i="15" s="1"/>
  <c r="F2470" i="15"/>
  <c r="G2470" i="15" s="1"/>
  <c r="H2470" i="15" s="1"/>
  <c r="F691" i="15"/>
  <c r="G691" i="15" s="1"/>
  <c r="H691" i="15" s="1"/>
  <c r="F2534" i="15"/>
  <c r="G2534" i="15" s="1"/>
  <c r="H2534" i="15" s="1"/>
  <c r="F2532" i="15"/>
  <c r="G2532" i="15" s="1"/>
  <c r="H2532" i="15" s="1"/>
  <c r="F1243" i="222"/>
  <c r="G1243" i="222" s="1"/>
  <c r="H1243" i="222" s="1"/>
  <c r="F89" i="222"/>
  <c r="G89" i="222" s="1"/>
  <c r="H89" i="222" s="1"/>
  <c r="F90" i="222"/>
  <c r="G90" i="222" s="1"/>
  <c r="H90" i="222" s="1"/>
  <c r="F93" i="222"/>
  <c r="G93" i="222" s="1"/>
  <c r="H93" i="222" s="1"/>
  <c r="F97" i="222"/>
  <c r="G97" i="222" s="1"/>
  <c r="H97" i="222" s="1"/>
  <c r="F101" i="222"/>
  <c r="G101" i="222" s="1"/>
  <c r="H101" i="222" s="1"/>
  <c r="F103" i="222"/>
  <c r="G103" i="222" s="1"/>
  <c r="H103" i="222" s="1"/>
  <c r="F106" i="222"/>
  <c r="G106" i="222" s="1"/>
  <c r="H106" i="222" s="1"/>
  <c r="F108" i="222"/>
  <c r="G108" i="222" s="1"/>
  <c r="H108" i="222" s="1"/>
  <c r="F112" i="222"/>
  <c r="G112" i="222" s="1"/>
  <c r="H112" i="222" s="1"/>
  <c r="F114" i="222"/>
  <c r="G114" i="222" s="1"/>
  <c r="H114" i="222" s="1"/>
  <c r="F116" i="222"/>
  <c r="G116" i="222" s="1"/>
  <c r="H116" i="222" s="1"/>
  <c r="F117" i="222"/>
  <c r="G117" i="222" s="1"/>
  <c r="H117" i="222" s="1"/>
  <c r="F119" i="222"/>
  <c r="G119" i="222" s="1"/>
  <c r="H119" i="222" s="1"/>
  <c r="F121" i="222"/>
  <c r="G121" i="222" s="1"/>
  <c r="H121" i="222" s="1"/>
  <c r="F124" i="222"/>
  <c r="G124" i="222" s="1"/>
  <c r="H124" i="222" s="1"/>
  <c r="F127" i="222"/>
  <c r="G127" i="222" s="1"/>
  <c r="H127" i="222" s="1"/>
  <c r="F131" i="222"/>
  <c r="G131" i="222" s="1"/>
  <c r="H131" i="222" s="1"/>
  <c r="F132" i="222"/>
  <c r="G132" i="222" s="1"/>
  <c r="H132" i="222" s="1"/>
  <c r="F135" i="222"/>
  <c r="G135" i="222" s="1"/>
  <c r="H135" i="222" s="1"/>
  <c r="F137" i="222"/>
  <c r="G137" i="222" s="1"/>
  <c r="H137" i="222" s="1"/>
  <c r="F139" i="222"/>
  <c r="G139" i="222" s="1"/>
  <c r="H139" i="222" s="1"/>
  <c r="F141" i="222"/>
  <c r="G141" i="222" s="1"/>
  <c r="H141" i="222" s="1"/>
  <c r="F145" i="222"/>
  <c r="G145" i="222" s="1"/>
  <c r="H145" i="222" s="1"/>
  <c r="F147" i="222"/>
  <c r="G147" i="222" s="1"/>
  <c r="H147" i="222" s="1"/>
  <c r="F150" i="222"/>
  <c r="G150" i="222" s="1"/>
  <c r="H150" i="222" s="1"/>
  <c r="F151" i="222"/>
  <c r="G151" i="222" s="1"/>
  <c r="H151" i="222" s="1"/>
  <c r="F153" i="222"/>
  <c r="G153" i="222" s="1"/>
  <c r="H153" i="222" s="1"/>
  <c r="F88" i="222"/>
  <c r="G88" i="222" s="1"/>
  <c r="H88" i="222" s="1"/>
  <c r="F91" i="222"/>
  <c r="G91" i="222" s="1"/>
  <c r="H91" i="222" s="1"/>
  <c r="F92" i="222"/>
  <c r="G92" i="222" s="1"/>
  <c r="H92" i="222" s="1"/>
  <c r="F94" i="222"/>
  <c r="G94" i="222" s="1"/>
  <c r="H94" i="222" s="1"/>
  <c r="F96" i="222"/>
  <c r="G96" i="222" s="1"/>
  <c r="H96" i="222" s="1"/>
  <c r="F98" i="222"/>
  <c r="G98" i="222" s="1"/>
  <c r="H98" i="222" s="1"/>
  <c r="F99" i="222"/>
  <c r="G99" i="222" s="1"/>
  <c r="H99" i="222" s="1"/>
  <c r="F102" i="222"/>
  <c r="G102" i="222" s="1"/>
  <c r="H102" i="222" s="1"/>
  <c r="F104" i="222"/>
  <c r="G104" i="222" s="1"/>
  <c r="H104" i="222" s="1"/>
  <c r="F107" i="222"/>
  <c r="G107" i="222" s="1"/>
  <c r="H107" i="222" s="1"/>
  <c r="F109" i="222"/>
  <c r="G109" i="222" s="1"/>
  <c r="H109" i="222" s="1"/>
  <c r="F113" i="222"/>
  <c r="G113" i="222" s="1"/>
  <c r="H113" i="222" s="1"/>
  <c r="F118" i="222"/>
  <c r="G118" i="222" s="1"/>
  <c r="H118" i="222" s="1"/>
  <c r="F120" i="222"/>
  <c r="G120" i="222" s="1"/>
  <c r="H120" i="222" s="1"/>
  <c r="F122" i="222"/>
  <c r="G122" i="222" s="1"/>
  <c r="H122" i="222" s="1"/>
  <c r="F123" i="222"/>
  <c r="G123" i="222" s="1"/>
  <c r="H123" i="222" s="1"/>
  <c r="F125" i="222"/>
  <c r="G125" i="222" s="1"/>
  <c r="H125" i="222" s="1"/>
  <c r="F126" i="222"/>
  <c r="G126" i="222" s="1"/>
  <c r="H126" i="222" s="1"/>
  <c r="F128" i="222"/>
  <c r="G128" i="222" s="1"/>
  <c r="H128" i="222" s="1"/>
  <c r="F129" i="222"/>
  <c r="G129" i="222" s="1"/>
  <c r="H129" i="222" s="1"/>
  <c r="F130" i="222"/>
  <c r="G130" i="222" s="1"/>
  <c r="H130" i="222" s="1"/>
  <c r="F148" i="222"/>
  <c r="G148" i="222" s="1"/>
  <c r="H148" i="222" s="1"/>
  <c r="F149" i="222"/>
  <c r="G149" i="222" s="1"/>
  <c r="H149" i="222" s="1"/>
  <c r="F115" i="222"/>
  <c r="G115" i="222" s="1"/>
  <c r="H115" i="222" s="1"/>
  <c r="F134" i="222"/>
  <c r="G134" i="222" s="1"/>
  <c r="H134" i="222" s="1"/>
  <c r="F136" i="222"/>
  <c r="G136" i="222" s="1"/>
  <c r="H136" i="222" s="1"/>
  <c r="F138" i="222"/>
  <c r="G138" i="222" s="1"/>
  <c r="H138" i="222" s="1"/>
  <c r="F140" i="222"/>
  <c r="G140" i="222" s="1"/>
  <c r="H140" i="222" s="1"/>
  <c r="F144" i="222"/>
  <c r="G144" i="222" s="1"/>
  <c r="H144" i="222" s="1"/>
  <c r="F152" i="222"/>
  <c r="G152" i="222" s="1"/>
  <c r="H152" i="222" s="1"/>
  <c r="F154" i="222"/>
  <c r="G154" i="222" s="1"/>
  <c r="H154" i="222" s="1"/>
  <c r="F143" i="222"/>
  <c r="G143" i="222" s="1"/>
  <c r="H143" i="222" s="1"/>
  <c r="F95" i="222"/>
  <c r="G95" i="222" s="1"/>
  <c r="H95" i="222" s="1"/>
  <c r="F146" i="222"/>
  <c r="G146" i="222" s="1"/>
  <c r="H146" i="222" s="1"/>
  <c r="F111" i="222"/>
  <c r="G111" i="222" s="1"/>
  <c r="H111" i="222" s="1"/>
  <c r="F133" i="222"/>
  <c r="G133" i="222" s="1"/>
  <c r="H133" i="222" s="1"/>
  <c r="F110" i="222"/>
  <c r="G110" i="222" s="1"/>
  <c r="H110" i="222" s="1"/>
  <c r="F142" i="222"/>
  <c r="G142" i="222" s="1"/>
  <c r="H142" i="222" s="1"/>
  <c r="F100" i="222"/>
  <c r="G100" i="222" s="1"/>
  <c r="H100" i="222" s="1"/>
  <c r="F261" i="15"/>
  <c r="G261" i="15" s="1"/>
  <c r="H261" i="15" s="1"/>
  <c r="F287" i="15"/>
  <c r="G287" i="15" s="1"/>
  <c r="H287" i="15" s="1"/>
  <c r="F978" i="12"/>
  <c r="G978" i="12" s="1"/>
  <c r="H978" i="12" s="1"/>
  <c r="F525" i="12"/>
  <c r="G525" i="12" s="1"/>
  <c r="H525" i="12" s="1"/>
  <c r="F429" i="12"/>
  <c r="G429" i="12" s="1"/>
  <c r="H429" i="12" s="1"/>
  <c r="F378" i="12"/>
  <c r="G378" i="12" s="1"/>
  <c r="H378" i="12" s="1"/>
  <c r="F370" i="12"/>
  <c r="G370" i="12" s="1"/>
  <c r="H370" i="12" s="1"/>
  <c r="F973" i="12"/>
  <c r="G973" i="12" s="1"/>
  <c r="H973" i="12" s="1"/>
  <c r="F536" i="12"/>
  <c r="G536" i="12" s="1"/>
  <c r="H536" i="12" s="1"/>
  <c r="F428" i="12"/>
  <c r="G428" i="12" s="1"/>
  <c r="H428" i="12" s="1"/>
  <c r="F974" i="12"/>
  <c r="G974" i="12" s="1"/>
  <c r="H974" i="12" s="1"/>
  <c r="F311" i="12"/>
  <c r="G311" i="12" s="1"/>
  <c r="H311" i="12" s="1"/>
  <c r="F379" i="12"/>
  <c r="G379" i="12" s="1"/>
  <c r="H379" i="12" s="1"/>
  <c r="F369" i="12"/>
  <c r="G369" i="12" s="1"/>
  <c r="H369" i="12" s="1"/>
  <c r="F309" i="12"/>
  <c r="G309" i="12" s="1"/>
  <c r="H309" i="12" s="1"/>
  <c r="F324" i="12"/>
  <c r="G324" i="12" s="1"/>
  <c r="H324" i="12" s="1"/>
  <c r="F327" i="12"/>
  <c r="G327" i="12" s="1"/>
  <c r="H327" i="12" s="1"/>
  <c r="F326" i="12"/>
  <c r="G326" i="12" s="1"/>
  <c r="H326" i="12" s="1"/>
  <c r="F420" i="12"/>
  <c r="G420" i="12" s="1"/>
  <c r="H420" i="12" s="1"/>
  <c r="F310" i="12"/>
  <c r="G310" i="12" s="1"/>
  <c r="H310" i="12" s="1"/>
  <c r="F316" i="12"/>
  <c r="G316" i="12" s="1"/>
  <c r="H316" i="12" s="1"/>
  <c r="F419" i="12"/>
  <c r="G419" i="12" s="1"/>
  <c r="H419" i="12" s="1"/>
  <c r="F283" i="12"/>
  <c r="G283" i="12" s="1"/>
  <c r="H283" i="12" s="1"/>
  <c r="F297" i="12"/>
  <c r="G297" i="12" s="1"/>
  <c r="H297" i="12" s="1"/>
  <c r="F287" i="12"/>
  <c r="G287" i="12" s="1"/>
  <c r="H287" i="12" s="1"/>
  <c r="F302" i="12"/>
  <c r="G302" i="12" s="1"/>
  <c r="H302" i="12" s="1"/>
  <c r="F307" i="12"/>
  <c r="G307" i="12" s="1"/>
  <c r="H307" i="12" s="1"/>
  <c r="F267" i="12"/>
  <c r="G267" i="12" s="1"/>
  <c r="H267" i="12" s="1"/>
  <c r="F268" i="12"/>
  <c r="G268" i="12" s="1"/>
  <c r="H268" i="12" s="1"/>
  <c r="F265" i="12"/>
  <c r="G265" i="12" s="1"/>
  <c r="H265" i="12" s="1"/>
  <c r="F257" i="12"/>
  <c r="G257" i="12" s="1"/>
  <c r="H257" i="12" s="1"/>
  <c r="F252" i="12"/>
  <c r="G252" i="12" s="1"/>
  <c r="H252" i="12" s="1"/>
  <c r="F248" i="12"/>
  <c r="G248" i="12" s="1"/>
  <c r="H248" i="12" s="1"/>
  <c r="F243" i="12"/>
  <c r="G243" i="12" s="1"/>
  <c r="H243" i="12" s="1"/>
  <c r="F228" i="12"/>
  <c r="G228" i="12" s="1"/>
  <c r="H228" i="12" s="1"/>
  <c r="F224" i="12"/>
  <c r="G224" i="12" s="1"/>
  <c r="H224" i="12" s="1"/>
  <c r="F250" i="12"/>
  <c r="G250" i="12" s="1"/>
  <c r="H250" i="12" s="1"/>
  <c r="F238" i="12"/>
  <c r="G238" i="12" s="1"/>
  <c r="H238" i="12" s="1"/>
  <c r="F251" i="12"/>
  <c r="G251" i="12" s="1"/>
  <c r="H251" i="12" s="1"/>
  <c r="F766" i="15"/>
  <c r="G766" i="15" s="1"/>
  <c r="H766" i="15" s="1"/>
  <c r="F767" i="15"/>
  <c r="G767" i="15" s="1"/>
  <c r="H767" i="15" s="1"/>
  <c r="F771" i="15"/>
  <c r="G771" i="15" s="1"/>
  <c r="H771" i="15" s="1"/>
  <c r="F774" i="15"/>
  <c r="G774" i="15" s="1"/>
  <c r="H774" i="15" s="1"/>
  <c r="F778" i="15"/>
  <c r="G778" i="15" s="1"/>
  <c r="H778" i="15" s="1"/>
  <c r="F779" i="15"/>
  <c r="G779" i="15" s="1"/>
  <c r="H779" i="15" s="1"/>
  <c r="F768" i="15"/>
  <c r="G768" i="15" s="1"/>
  <c r="H768" i="15" s="1"/>
  <c r="F769" i="15"/>
  <c r="G769" i="15" s="1"/>
  <c r="H769" i="15" s="1"/>
  <c r="F772" i="15"/>
  <c r="G772" i="15" s="1"/>
  <c r="H772" i="15" s="1"/>
  <c r="F775" i="15"/>
  <c r="G775" i="15" s="1"/>
  <c r="H775" i="15" s="1"/>
  <c r="F770" i="15"/>
  <c r="G770" i="15" s="1"/>
  <c r="H770" i="15" s="1"/>
  <c r="F773" i="15"/>
  <c r="G773" i="15" s="1"/>
  <c r="H773" i="15" s="1"/>
  <c r="F777" i="15"/>
  <c r="G777" i="15" s="1"/>
  <c r="H777" i="15" s="1"/>
  <c r="F1242" i="222"/>
  <c r="G1242" i="222" s="1"/>
  <c r="H1242" i="222" s="1"/>
  <c r="F1241" i="222"/>
  <c r="G1241" i="222" s="1"/>
  <c r="H1241" i="222" s="1"/>
  <c r="F1671" i="15"/>
  <c r="G1671" i="15" s="1"/>
  <c r="H1671" i="15" s="1"/>
  <c r="F1602" i="15"/>
  <c r="G1602" i="15" s="1"/>
  <c r="H1602" i="15" s="1"/>
  <c r="F1600" i="15"/>
  <c r="G1600" i="15" s="1"/>
  <c r="H1600" i="15" s="1"/>
  <c r="F1647" i="15"/>
  <c r="G1647" i="15" s="1"/>
  <c r="H1647" i="15" s="1"/>
  <c r="F919" i="15"/>
  <c r="G919" i="15" s="1"/>
  <c r="H919" i="15" s="1"/>
  <c r="F272" i="15"/>
  <c r="G272" i="15" s="1"/>
  <c r="H272" i="15" s="1"/>
  <c r="F276" i="15"/>
  <c r="G276" i="15" s="1"/>
  <c r="H276" i="15" s="1"/>
  <c r="F275" i="15"/>
  <c r="G275" i="15" s="1"/>
  <c r="H275" i="15" s="1"/>
  <c r="F572" i="222"/>
  <c r="G572" i="222" s="1"/>
  <c r="H572" i="222" s="1"/>
  <c r="F1228" i="222"/>
  <c r="F1215" i="222"/>
  <c r="F1210" i="222"/>
  <c r="F1199" i="222"/>
  <c r="F1195" i="222"/>
  <c r="F1227" i="222"/>
  <c r="F1224" i="222"/>
  <c r="F1222" i="222"/>
  <c r="F1220" i="222"/>
  <c r="F1218" i="222"/>
  <c r="F1216" i="222"/>
  <c r="F1213" i="222"/>
  <c r="F1212" i="222"/>
  <c r="F1205" i="222"/>
  <c r="F1201" i="222"/>
  <c r="F1197" i="222"/>
  <c r="F1214" i="222"/>
  <c r="F1219" i="222"/>
  <c r="F1203" i="222"/>
  <c r="F1196" i="222"/>
  <c r="F1114" i="12"/>
  <c r="G1114" i="12" s="1"/>
  <c r="H1114" i="12" s="1"/>
  <c r="F1115" i="12"/>
  <c r="G1115" i="12" s="1"/>
  <c r="H1115" i="12" s="1"/>
  <c r="F1116" i="12"/>
  <c r="G1116" i="12" s="1"/>
  <c r="H1116" i="12" s="1"/>
  <c r="F1117" i="12"/>
  <c r="G1117" i="12" s="1"/>
  <c r="H1117" i="12" s="1"/>
  <c r="F1118" i="12"/>
  <c r="G1118" i="12" s="1"/>
  <c r="H1118" i="12" s="1"/>
  <c r="F1119" i="12"/>
  <c r="G1119" i="12" s="1"/>
  <c r="H1119" i="12" s="1"/>
  <c r="F1120" i="12"/>
  <c r="G1120" i="12" s="1"/>
  <c r="H1120" i="12" s="1"/>
  <c r="F1121" i="12"/>
  <c r="G1121" i="12" s="1"/>
  <c r="H1121" i="12" s="1"/>
  <c r="F1122" i="12"/>
  <c r="G1122" i="12" s="1"/>
  <c r="H1122" i="12" s="1"/>
  <c r="F1123" i="12"/>
  <c r="G1123" i="12" s="1"/>
  <c r="H1123" i="12" s="1"/>
  <c r="F1124" i="12"/>
  <c r="G1124" i="12" s="1"/>
  <c r="H1124" i="12" s="1"/>
  <c r="F1113" i="12"/>
  <c r="G1113" i="12" s="1"/>
  <c r="H1113" i="12" s="1"/>
  <c r="F1112" i="12"/>
  <c r="G1112" i="12" s="1"/>
  <c r="H1112" i="12" s="1"/>
  <c r="F353" i="12"/>
  <c r="G353" i="12" s="1"/>
  <c r="H353" i="12" s="1"/>
  <c r="F693" i="12"/>
  <c r="G693" i="12" s="1"/>
  <c r="H693" i="12" s="1"/>
  <c r="F138" i="12"/>
  <c r="G138" i="12" s="1"/>
  <c r="H138" i="12" s="1"/>
  <c r="F133" i="12"/>
  <c r="G133" i="12" s="1"/>
  <c r="H133" i="12" s="1"/>
  <c r="F120" i="12"/>
  <c r="G120" i="12" s="1"/>
  <c r="H120" i="12" s="1"/>
  <c r="F2659" i="15"/>
  <c r="F2658" i="15"/>
  <c r="F2661" i="15"/>
  <c r="F2655" i="15"/>
  <c r="F2640" i="15"/>
  <c r="F2639" i="15"/>
  <c r="F2628" i="15"/>
  <c r="F2632" i="15"/>
  <c r="F2642" i="15"/>
  <c r="F2665" i="15"/>
  <c r="F2633" i="15"/>
  <c r="F2631" i="15"/>
  <c r="F2635" i="15"/>
  <c r="F2637" i="15"/>
  <c r="F2656" i="15"/>
  <c r="F2664" i="15"/>
  <c r="F2668" i="15"/>
  <c r="F2670" i="15"/>
  <c r="F2630" i="15"/>
  <c r="F2641" i="15"/>
  <c r="F2643" i="15"/>
  <c r="F2657" i="15"/>
  <c r="F2663" i="15"/>
  <c r="F2667" i="15"/>
  <c r="F2629" i="15"/>
  <c r="F2644" i="15"/>
  <c r="F2634" i="15"/>
  <c r="F2636" i="15"/>
  <c r="F2654" i="15"/>
  <c r="F2660" i="15"/>
  <c r="F2662" i="15"/>
  <c r="F2666" i="15"/>
  <c r="F2669" i="15"/>
  <c r="F2671" i="15"/>
  <c r="F1318" i="222"/>
  <c r="G1318" i="222" s="1"/>
  <c r="H1318" i="222" s="1"/>
  <c r="F1317" i="222"/>
  <c r="G1317" i="222" s="1"/>
  <c r="H1317" i="222" s="1"/>
  <c r="F1316" i="222"/>
  <c r="G1316" i="222" s="1"/>
  <c r="H1316" i="222" s="1"/>
  <c r="F1296" i="222"/>
  <c r="G1296" i="222" s="1"/>
  <c r="H1296" i="222" s="1"/>
  <c r="F1295" i="222"/>
  <c r="G1295" i="222" s="1"/>
  <c r="H1295" i="222" s="1"/>
  <c r="F1294" i="222"/>
  <c r="G1294" i="222" s="1"/>
  <c r="H1294" i="222" s="1"/>
  <c r="F1286" i="222"/>
  <c r="G1286" i="222" s="1"/>
  <c r="H1286" i="222" s="1"/>
  <c r="F1283" i="222"/>
  <c r="G1283" i="222" s="1"/>
  <c r="H1283" i="222" s="1"/>
  <c r="F1285" i="222"/>
  <c r="G1285" i="222" s="1"/>
  <c r="H1285" i="222" s="1"/>
  <c r="F1284" i="222"/>
  <c r="G1284" i="222" s="1"/>
  <c r="H1284" i="222" s="1"/>
  <c r="F1251" i="222"/>
  <c r="G1251" i="222" s="1"/>
  <c r="H1251" i="222" s="1"/>
  <c r="F1263" i="222"/>
  <c r="G1263" i="222" s="1"/>
  <c r="H1263" i="222" s="1"/>
  <c r="F1261" i="222"/>
  <c r="G1261" i="222" s="1"/>
  <c r="H1261" i="222" s="1"/>
  <c r="F1273" i="222"/>
  <c r="G1273" i="222" s="1"/>
  <c r="H1273" i="222" s="1"/>
  <c r="F1275" i="222"/>
  <c r="G1275" i="222" s="1"/>
  <c r="H1275" i="222" s="1"/>
  <c r="F1262" i="222"/>
  <c r="G1262" i="222" s="1"/>
  <c r="H1262" i="222" s="1"/>
  <c r="F1274" i="222"/>
  <c r="G1274" i="222" s="1"/>
  <c r="H1274" i="222" s="1"/>
  <c r="F1271" i="222"/>
  <c r="G1271" i="222" s="1"/>
  <c r="H1271" i="222" s="1"/>
  <c r="F1272" i="222"/>
  <c r="G1272" i="222" s="1"/>
  <c r="H1272" i="222" s="1"/>
  <c r="F1253" i="222"/>
  <c r="G1253" i="222" s="1"/>
  <c r="H1253" i="222" s="1"/>
  <c r="F1238" i="222"/>
  <c r="G1238" i="222" s="1"/>
  <c r="H1238" i="222" s="1"/>
  <c r="F1237" i="222"/>
  <c r="G1237" i="222" s="1"/>
  <c r="H1237" i="222" s="1"/>
  <c r="F1252" i="222"/>
  <c r="G1252" i="222" s="1"/>
  <c r="H1252" i="222" s="1"/>
  <c r="F1240" i="222"/>
  <c r="G1240" i="222" s="1"/>
  <c r="H1240" i="222" s="1"/>
  <c r="F1239" i="222"/>
  <c r="G1239" i="222" s="1"/>
  <c r="H1239" i="222" s="1"/>
  <c r="F1281" i="15"/>
  <c r="G1281" i="15" s="1"/>
  <c r="H1281" i="15" s="1"/>
  <c r="F1280" i="15"/>
  <c r="G1280" i="15" s="1"/>
  <c r="H1280" i="15" s="1"/>
  <c r="F1221" i="15"/>
  <c r="G1221" i="15" s="1"/>
  <c r="H1221" i="15" s="1"/>
  <c r="F1214" i="15"/>
  <c r="G1214" i="15" s="1"/>
  <c r="H1214" i="15" s="1"/>
  <c r="F1213" i="15"/>
  <c r="G1213" i="15" s="1"/>
  <c r="H1213" i="15" s="1"/>
  <c r="F1218" i="15"/>
  <c r="G1218" i="15" s="1"/>
  <c r="H1218" i="15" s="1"/>
  <c r="F1217" i="15"/>
  <c r="G1217" i="15" s="1"/>
  <c r="H1217" i="15" s="1"/>
  <c r="F1210" i="15"/>
  <c r="G1210" i="15" s="1"/>
  <c r="H1210" i="15" s="1"/>
  <c r="F1209" i="15"/>
  <c r="G1209" i="15" s="1"/>
  <c r="H1209" i="15" s="1"/>
  <c r="F1207" i="15"/>
  <c r="G1207" i="15" s="1"/>
  <c r="H1207" i="15" s="1"/>
  <c r="F1204" i="15"/>
  <c r="G1204" i="15" s="1"/>
  <c r="H1204" i="15" s="1"/>
  <c r="F1203" i="15"/>
  <c r="G1203" i="15" s="1"/>
  <c r="H1203" i="15" s="1"/>
  <c r="F1200" i="15"/>
  <c r="G1200" i="15" s="1"/>
  <c r="H1200" i="15" s="1"/>
  <c r="F1199" i="15"/>
  <c r="G1199" i="15" s="1"/>
  <c r="H1199" i="15" s="1"/>
  <c r="F1185" i="15"/>
  <c r="G1185" i="15" s="1"/>
  <c r="H1185" i="15" s="1"/>
  <c r="F1184" i="15"/>
  <c r="G1184" i="15" s="1"/>
  <c r="H1184" i="15" s="1"/>
  <c r="F1181" i="15"/>
  <c r="G1181" i="15" s="1"/>
  <c r="H1181" i="15" s="1"/>
  <c r="F1180" i="15"/>
  <c r="G1180" i="15" s="1"/>
  <c r="H1180" i="15" s="1"/>
  <c r="F1177" i="15"/>
  <c r="G1177" i="15" s="1"/>
  <c r="H1177" i="15" s="1"/>
  <c r="F1176" i="15"/>
  <c r="G1176" i="15" s="1"/>
  <c r="H1176" i="15" s="1"/>
  <c r="F1173" i="15"/>
  <c r="G1173" i="15" s="1"/>
  <c r="H1173" i="15" s="1"/>
  <c r="F1172" i="15"/>
  <c r="G1172" i="15" s="1"/>
  <c r="H1172" i="15" s="1"/>
  <c r="F1169" i="15"/>
  <c r="G1169" i="15" s="1"/>
  <c r="H1169" i="15" s="1"/>
  <c r="F1168" i="15"/>
  <c r="G1168" i="15" s="1"/>
  <c r="H1168" i="15" s="1"/>
  <c r="F1171" i="15"/>
  <c r="G1171" i="15" s="1"/>
  <c r="H1171" i="15" s="1"/>
  <c r="F1179" i="15"/>
  <c r="G1179" i="15" s="1"/>
  <c r="H1179" i="15" s="1"/>
  <c r="F1187" i="15"/>
  <c r="G1187" i="15" s="1"/>
  <c r="H1187" i="15" s="1"/>
  <c r="F1191" i="15"/>
  <c r="G1191" i="15" s="1"/>
  <c r="H1191" i="15" s="1"/>
  <c r="F1195" i="15"/>
  <c r="G1195" i="15" s="1"/>
  <c r="H1195" i="15" s="1"/>
  <c r="F1201" i="15"/>
  <c r="G1201" i="15" s="1"/>
  <c r="H1201" i="15" s="1"/>
  <c r="F1166" i="15"/>
  <c r="F1174" i="15"/>
  <c r="G1174" i="15" s="1"/>
  <c r="H1174" i="15" s="1"/>
  <c r="F1182" i="15"/>
  <c r="G1182" i="15" s="1"/>
  <c r="H1182" i="15" s="1"/>
  <c r="F1188" i="15"/>
  <c r="G1188" i="15" s="1"/>
  <c r="H1188" i="15" s="1"/>
  <c r="F1192" i="15"/>
  <c r="G1192" i="15" s="1"/>
  <c r="H1192" i="15" s="1"/>
  <c r="F1196" i="15"/>
  <c r="G1196" i="15" s="1"/>
  <c r="H1196" i="15" s="1"/>
  <c r="F1202" i="15"/>
  <c r="G1202" i="15" s="1"/>
  <c r="H1202" i="15" s="1"/>
  <c r="F1212" i="15"/>
  <c r="G1212" i="15" s="1"/>
  <c r="H1212" i="15" s="1"/>
  <c r="F1220" i="15"/>
  <c r="G1220" i="15" s="1"/>
  <c r="H1220" i="15" s="1"/>
  <c r="F1211" i="15"/>
  <c r="G1211" i="15" s="1"/>
  <c r="H1211" i="15" s="1"/>
  <c r="F1219" i="15"/>
  <c r="G1219" i="15" s="1"/>
  <c r="H1219" i="15" s="1"/>
  <c r="F1167" i="15"/>
  <c r="G1167" i="15" s="1"/>
  <c r="H1167" i="15" s="1"/>
  <c r="F1175" i="15"/>
  <c r="G1175" i="15" s="1"/>
  <c r="H1175" i="15" s="1"/>
  <c r="F1183" i="15"/>
  <c r="G1183" i="15" s="1"/>
  <c r="H1183" i="15" s="1"/>
  <c r="F1189" i="15"/>
  <c r="G1189" i="15" s="1"/>
  <c r="H1189" i="15" s="1"/>
  <c r="F1193" i="15"/>
  <c r="G1193" i="15" s="1"/>
  <c r="H1193" i="15" s="1"/>
  <c r="F1197" i="15"/>
  <c r="G1197" i="15" s="1"/>
  <c r="H1197" i="15" s="1"/>
  <c r="F1205" i="15"/>
  <c r="G1205" i="15" s="1"/>
  <c r="H1205" i="15" s="1"/>
  <c r="F1170" i="15"/>
  <c r="G1170" i="15" s="1"/>
  <c r="H1170" i="15" s="1"/>
  <c r="F1178" i="15"/>
  <c r="G1178" i="15" s="1"/>
  <c r="H1178" i="15" s="1"/>
  <c r="F1186" i="15"/>
  <c r="G1186" i="15" s="1"/>
  <c r="H1186" i="15" s="1"/>
  <c r="F1190" i="15"/>
  <c r="G1190" i="15" s="1"/>
  <c r="H1190" i="15" s="1"/>
  <c r="F1194" i="15"/>
  <c r="G1194" i="15" s="1"/>
  <c r="H1194" i="15" s="1"/>
  <c r="F1198" i="15"/>
  <c r="G1198" i="15" s="1"/>
  <c r="H1198" i="15" s="1"/>
  <c r="F1206" i="15"/>
  <c r="G1206" i="15" s="1"/>
  <c r="H1206" i="15" s="1"/>
  <c r="F1215" i="15"/>
  <c r="G1215" i="15" s="1"/>
  <c r="H1215" i="15" s="1"/>
  <c r="F1208" i="15"/>
  <c r="G1208" i="15" s="1"/>
  <c r="H1208" i="15" s="1"/>
  <c r="F1216" i="15"/>
  <c r="G1216" i="15" s="1"/>
  <c r="H1216" i="15" s="1"/>
  <c r="F1279" i="15"/>
  <c r="G1279" i="15" s="1"/>
  <c r="H1279" i="15" s="1"/>
  <c r="F1275" i="15"/>
  <c r="G1275" i="15" s="1"/>
  <c r="H1275" i="15" s="1"/>
  <c r="F1271" i="15"/>
  <c r="G1271" i="15" s="1"/>
  <c r="H1271" i="15" s="1"/>
  <c r="F1267" i="15"/>
  <c r="G1267" i="15" s="1"/>
  <c r="H1267" i="15" s="1"/>
  <c r="F1263" i="15"/>
  <c r="G1263" i="15" s="1"/>
  <c r="H1263" i="15" s="1"/>
  <c r="F1259" i="15"/>
  <c r="G1259" i="15" s="1"/>
  <c r="H1259" i="15" s="1"/>
  <c r="F1255" i="15"/>
  <c r="G1255" i="15" s="1"/>
  <c r="H1255" i="15" s="1"/>
  <c r="F1251" i="15"/>
  <c r="G1251" i="15" s="1"/>
  <c r="H1251" i="15" s="1"/>
  <c r="F1247" i="15"/>
  <c r="G1247" i="15" s="1"/>
  <c r="H1247" i="15" s="1"/>
  <c r="F1243" i="15"/>
  <c r="G1243" i="15" s="1"/>
  <c r="H1243" i="15" s="1"/>
  <c r="F1239" i="15"/>
  <c r="G1239" i="15" s="1"/>
  <c r="H1239" i="15" s="1"/>
  <c r="F1235" i="15"/>
  <c r="G1235" i="15" s="1"/>
  <c r="H1235" i="15" s="1"/>
  <c r="F1231" i="15"/>
  <c r="G1231" i="15" s="1"/>
  <c r="H1231" i="15" s="1"/>
  <c r="F1227" i="15"/>
  <c r="G1227" i="15" s="1"/>
  <c r="H1227" i="15" s="1"/>
  <c r="F1223" i="15"/>
  <c r="G1223" i="15" s="1"/>
  <c r="H1223" i="15" s="1"/>
  <c r="F1276" i="15"/>
  <c r="G1276" i="15" s="1"/>
  <c r="H1276" i="15" s="1"/>
  <c r="F1272" i="15"/>
  <c r="G1272" i="15" s="1"/>
  <c r="H1272" i="15" s="1"/>
  <c r="F1268" i="15"/>
  <c r="G1268" i="15" s="1"/>
  <c r="H1268" i="15" s="1"/>
  <c r="F1264" i="15"/>
  <c r="G1264" i="15" s="1"/>
  <c r="H1264" i="15" s="1"/>
  <c r="F1260" i="15"/>
  <c r="G1260" i="15" s="1"/>
  <c r="H1260" i="15" s="1"/>
  <c r="F1256" i="15"/>
  <c r="G1256" i="15" s="1"/>
  <c r="H1256" i="15" s="1"/>
  <c r="F1252" i="15"/>
  <c r="G1252" i="15" s="1"/>
  <c r="H1252" i="15" s="1"/>
  <c r="F1248" i="15"/>
  <c r="G1248" i="15" s="1"/>
  <c r="H1248" i="15" s="1"/>
  <c r="F1244" i="15"/>
  <c r="G1244" i="15" s="1"/>
  <c r="H1244" i="15" s="1"/>
  <c r="F1240" i="15"/>
  <c r="G1240" i="15" s="1"/>
  <c r="H1240" i="15" s="1"/>
  <c r="F1236" i="15"/>
  <c r="G1236" i="15" s="1"/>
  <c r="H1236" i="15" s="1"/>
  <c r="F1232" i="15"/>
  <c r="G1232" i="15" s="1"/>
  <c r="H1232" i="15" s="1"/>
  <c r="F1228" i="15"/>
  <c r="G1228" i="15" s="1"/>
  <c r="H1228" i="15" s="1"/>
  <c r="F1224" i="15"/>
  <c r="G1224" i="15" s="1"/>
  <c r="H1224" i="15" s="1"/>
  <c r="F1277" i="15"/>
  <c r="G1277" i="15" s="1"/>
  <c r="H1277" i="15" s="1"/>
  <c r="F1273" i="15"/>
  <c r="G1273" i="15" s="1"/>
  <c r="H1273" i="15" s="1"/>
  <c r="F1269" i="15"/>
  <c r="G1269" i="15" s="1"/>
  <c r="H1269" i="15" s="1"/>
  <c r="F1265" i="15"/>
  <c r="G1265" i="15" s="1"/>
  <c r="H1265" i="15" s="1"/>
  <c r="F1261" i="15"/>
  <c r="G1261" i="15" s="1"/>
  <c r="H1261" i="15" s="1"/>
  <c r="F1257" i="15"/>
  <c r="G1257" i="15" s="1"/>
  <c r="H1257" i="15" s="1"/>
  <c r="F1253" i="15"/>
  <c r="G1253" i="15" s="1"/>
  <c r="H1253" i="15" s="1"/>
  <c r="F1249" i="15"/>
  <c r="G1249" i="15" s="1"/>
  <c r="H1249" i="15" s="1"/>
  <c r="F1245" i="15"/>
  <c r="G1245" i="15" s="1"/>
  <c r="H1245" i="15" s="1"/>
  <c r="F1241" i="15"/>
  <c r="G1241" i="15" s="1"/>
  <c r="H1241" i="15" s="1"/>
  <c r="F1237" i="15"/>
  <c r="G1237" i="15" s="1"/>
  <c r="H1237" i="15" s="1"/>
  <c r="F1233" i="15"/>
  <c r="G1233" i="15" s="1"/>
  <c r="H1233" i="15" s="1"/>
  <c r="F1229" i="15"/>
  <c r="G1229" i="15" s="1"/>
  <c r="H1229" i="15" s="1"/>
  <c r="F1225" i="15"/>
  <c r="G1225" i="15" s="1"/>
  <c r="H1225" i="15" s="1"/>
  <c r="F1222" i="15"/>
  <c r="G1222" i="15" s="1"/>
  <c r="H1222" i="15" s="1"/>
  <c r="F1278" i="15"/>
  <c r="G1278" i="15" s="1"/>
  <c r="H1278" i="15" s="1"/>
  <c r="F1274" i="15"/>
  <c r="G1274" i="15" s="1"/>
  <c r="H1274" i="15" s="1"/>
  <c r="F1270" i="15"/>
  <c r="G1270" i="15" s="1"/>
  <c r="H1270" i="15" s="1"/>
  <c r="F1266" i="15"/>
  <c r="G1266" i="15" s="1"/>
  <c r="H1266" i="15" s="1"/>
  <c r="F1262" i="15"/>
  <c r="G1262" i="15" s="1"/>
  <c r="H1262" i="15" s="1"/>
  <c r="F1258" i="15"/>
  <c r="G1258" i="15" s="1"/>
  <c r="H1258" i="15" s="1"/>
  <c r="F1254" i="15"/>
  <c r="G1254" i="15" s="1"/>
  <c r="H1254" i="15" s="1"/>
  <c r="F1250" i="15"/>
  <c r="G1250" i="15" s="1"/>
  <c r="H1250" i="15" s="1"/>
  <c r="F1246" i="15"/>
  <c r="G1246" i="15" s="1"/>
  <c r="H1246" i="15" s="1"/>
  <c r="F1242" i="15"/>
  <c r="G1242" i="15" s="1"/>
  <c r="H1242" i="15" s="1"/>
  <c r="F1238" i="15"/>
  <c r="G1238" i="15" s="1"/>
  <c r="H1238" i="15" s="1"/>
  <c r="F1234" i="15"/>
  <c r="G1234" i="15" s="1"/>
  <c r="H1234" i="15" s="1"/>
  <c r="F1230" i="15"/>
  <c r="G1230" i="15" s="1"/>
  <c r="H1230" i="15" s="1"/>
  <c r="F1226" i="15"/>
  <c r="G1226" i="15" s="1"/>
  <c r="H1226" i="15" s="1"/>
  <c r="F843" i="15"/>
  <c r="G843" i="15" s="1"/>
  <c r="H843" i="15" s="1"/>
  <c r="F839" i="15"/>
  <c r="G839" i="15" s="1"/>
  <c r="H839" i="15" s="1"/>
  <c r="F835" i="15"/>
  <c r="G835" i="15" s="1"/>
  <c r="H835" i="15" s="1"/>
  <c r="F831" i="15"/>
  <c r="G831" i="15" s="1"/>
  <c r="H831" i="15" s="1"/>
  <c r="F840" i="15"/>
  <c r="G840" i="15" s="1"/>
  <c r="H840" i="15" s="1"/>
  <c r="F836" i="15"/>
  <c r="G836" i="15" s="1"/>
  <c r="H836" i="15" s="1"/>
  <c r="F832" i="15"/>
  <c r="G832" i="15" s="1"/>
  <c r="H832" i="15" s="1"/>
  <c r="F841" i="15"/>
  <c r="G841" i="15" s="1"/>
  <c r="H841" i="15" s="1"/>
  <c r="F837" i="15"/>
  <c r="G837" i="15" s="1"/>
  <c r="H837" i="15" s="1"/>
  <c r="F833" i="15"/>
  <c r="G833" i="15" s="1"/>
  <c r="H833" i="15" s="1"/>
  <c r="F842" i="15"/>
  <c r="G842" i="15" s="1"/>
  <c r="H842" i="15" s="1"/>
  <c r="F838" i="15"/>
  <c r="G838" i="15" s="1"/>
  <c r="H838" i="15" s="1"/>
  <c r="F834" i="15"/>
  <c r="G834" i="15" s="1"/>
  <c r="H834" i="15" s="1"/>
  <c r="F725" i="15"/>
  <c r="G725" i="15" s="1"/>
  <c r="H725" i="15" s="1"/>
  <c r="F758" i="15"/>
  <c r="G758" i="15" s="1"/>
  <c r="H758" i="15" s="1"/>
  <c r="F753" i="15"/>
  <c r="G753" i="15" s="1"/>
  <c r="H753" i="15" s="1"/>
  <c r="F750" i="15"/>
  <c r="G750" i="15" s="1"/>
  <c r="H750" i="15" s="1"/>
  <c r="F752" i="15"/>
  <c r="G752" i="15" s="1"/>
  <c r="H752" i="15" s="1"/>
  <c r="F748" i="15"/>
  <c r="G748" i="15" s="1"/>
  <c r="H748" i="15" s="1"/>
  <c r="F747" i="15"/>
  <c r="G747" i="15" s="1"/>
  <c r="H747" i="15" s="1"/>
  <c r="F757" i="15"/>
  <c r="G757" i="15" s="1"/>
  <c r="H757" i="15" s="1"/>
  <c r="F746" i="15"/>
  <c r="G746" i="15" s="1"/>
  <c r="H746" i="15" s="1"/>
  <c r="F754" i="15"/>
  <c r="G754" i="15" s="1"/>
  <c r="H754" i="15" s="1"/>
  <c r="F756" i="15"/>
  <c r="G756" i="15" s="1"/>
  <c r="H756" i="15" s="1"/>
  <c r="F751" i="15"/>
  <c r="G751" i="15" s="1"/>
  <c r="H751" i="15" s="1"/>
  <c r="F1634" i="15"/>
  <c r="G1634" i="15" s="1"/>
  <c r="H1634" i="15" s="1"/>
  <c r="F1822" i="1"/>
  <c r="G1822" i="1" s="1"/>
  <c r="H1822" i="1" s="1"/>
  <c r="F1818" i="1"/>
  <c r="G1818" i="1" s="1"/>
  <c r="H1818" i="1" s="1"/>
  <c r="F1814" i="1"/>
  <c r="G1814" i="1" s="1"/>
  <c r="H1814" i="1" s="1"/>
  <c r="F1810" i="1"/>
  <c r="G1810" i="1" s="1"/>
  <c r="H1810" i="1" s="1"/>
  <c r="F1804" i="1"/>
  <c r="G1804" i="1" s="1"/>
  <c r="H1804" i="1" s="1"/>
  <c r="F1800" i="1"/>
  <c r="G1800" i="1" s="1"/>
  <c r="H1800" i="1" s="1"/>
  <c r="F1796" i="1"/>
  <c r="G1796" i="1" s="1"/>
  <c r="H1796" i="1" s="1"/>
  <c r="F1792" i="1"/>
  <c r="G1792" i="1" s="1"/>
  <c r="H1792" i="1" s="1"/>
  <c r="F1788" i="1"/>
  <c r="G1788" i="1" s="1"/>
  <c r="H1788" i="1" s="1"/>
  <c r="F1819" i="1"/>
  <c r="G1819" i="1" s="1"/>
  <c r="H1819" i="1" s="1"/>
  <c r="F1815" i="1"/>
  <c r="G1815" i="1" s="1"/>
  <c r="H1815" i="1" s="1"/>
  <c r="F1811" i="1"/>
  <c r="G1811" i="1" s="1"/>
  <c r="H1811" i="1" s="1"/>
  <c r="F1805" i="1"/>
  <c r="G1805" i="1" s="1"/>
  <c r="H1805" i="1" s="1"/>
  <c r="F1801" i="1"/>
  <c r="G1801" i="1" s="1"/>
  <c r="H1801" i="1" s="1"/>
  <c r="F1797" i="1"/>
  <c r="G1797" i="1" s="1"/>
  <c r="H1797" i="1" s="1"/>
  <c r="F1793" i="1"/>
  <c r="G1793" i="1" s="1"/>
  <c r="H1793" i="1" s="1"/>
  <c r="F1820" i="1"/>
  <c r="G1820" i="1" s="1"/>
  <c r="H1820" i="1" s="1"/>
  <c r="F1816" i="1"/>
  <c r="G1816" i="1" s="1"/>
  <c r="H1816" i="1" s="1"/>
  <c r="F1812" i="1"/>
  <c r="G1812" i="1" s="1"/>
  <c r="H1812" i="1" s="1"/>
  <c r="F1807" i="1"/>
  <c r="G1807" i="1" s="1"/>
  <c r="H1807" i="1" s="1"/>
  <c r="F1802" i="1"/>
  <c r="G1802" i="1" s="1"/>
  <c r="H1802" i="1" s="1"/>
  <c r="F1798" i="1"/>
  <c r="G1798" i="1" s="1"/>
  <c r="H1798" i="1" s="1"/>
  <c r="F1794" i="1"/>
  <c r="G1794" i="1" s="1"/>
  <c r="H1794" i="1" s="1"/>
  <c r="F1790" i="1"/>
  <c r="G1790" i="1" s="1"/>
  <c r="H1790" i="1" s="1"/>
  <c r="F1821" i="1"/>
  <c r="G1821" i="1" s="1"/>
  <c r="H1821" i="1" s="1"/>
  <c r="F1817" i="1"/>
  <c r="G1817" i="1" s="1"/>
  <c r="H1817" i="1" s="1"/>
  <c r="F1813" i="1"/>
  <c r="G1813" i="1" s="1"/>
  <c r="H1813" i="1" s="1"/>
  <c r="F1809" i="1"/>
  <c r="G1809" i="1" s="1"/>
  <c r="H1809" i="1" s="1"/>
  <c r="F1803" i="1"/>
  <c r="G1803" i="1" s="1"/>
  <c r="H1803" i="1" s="1"/>
  <c r="F1799" i="1"/>
  <c r="G1799" i="1" s="1"/>
  <c r="H1799" i="1" s="1"/>
  <c r="F1795" i="1"/>
  <c r="G1795" i="1" s="1"/>
  <c r="H1795" i="1" s="1"/>
  <c r="F1791" i="1"/>
  <c r="G1791" i="1" s="1"/>
  <c r="H1791" i="1" s="1"/>
  <c r="F1787" i="1"/>
  <c r="G1787" i="1" s="1"/>
  <c r="H1787" i="1" s="1"/>
  <c r="F1789" i="1"/>
  <c r="G1789" i="1" s="1"/>
  <c r="H1789" i="1" s="1"/>
  <c r="F1786" i="1"/>
  <c r="G1786" i="1" s="1"/>
  <c r="H1786" i="1" s="1"/>
  <c r="F1785" i="1"/>
  <c r="G1785" i="1" s="1"/>
  <c r="H1785" i="1" s="1"/>
  <c r="F1784" i="1"/>
  <c r="G1784" i="1" s="1"/>
  <c r="H1784" i="1" s="1"/>
  <c r="F1781" i="1"/>
  <c r="G1781" i="1" s="1"/>
  <c r="H1781" i="1" s="1"/>
  <c r="F1782" i="1"/>
  <c r="G1782" i="1" s="1"/>
  <c r="H1782" i="1" s="1"/>
  <c r="F1783" i="1"/>
  <c r="G1783" i="1" s="1"/>
  <c r="H1783" i="1" s="1"/>
  <c r="F1773" i="1"/>
  <c r="G1773" i="1" s="1"/>
  <c r="H1773" i="1" s="1"/>
  <c r="F1779" i="1"/>
  <c r="G1779" i="1" s="1"/>
  <c r="H1779" i="1" s="1"/>
  <c r="F1770" i="1"/>
  <c r="G1770" i="1" s="1"/>
  <c r="H1770" i="1" s="1"/>
  <c r="F1771" i="1"/>
  <c r="G1771" i="1" s="1"/>
  <c r="H1771" i="1" s="1"/>
  <c r="F1768" i="1"/>
  <c r="G1768" i="1" s="1"/>
  <c r="H1768" i="1" s="1"/>
  <c r="F1769" i="1"/>
  <c r="G1769" i="1" s="1"/>
  <c r="H1769" i="1" s="1"/>
  <c r="F1759" i="1"/>
  <c r="G1759" i="1" s="1"/>
  <c r="H1759" i="1" s="1"/>
  <c r="F1757" i="1"/>
  <c r="G1757" i="1" s="1"/>
  <c r="H1757" i="1" s="1"/>
  <c r="F1758" i="1"/>
  <c r="G1758" i="1" s="1"/>
  <c r="H1758" i="1" s="1"/>
  <c r="F1666" i="1"/>
  <c r="G1666" i="1" s="1"/>
  <c r="H1666" i="1" s="1"/>
  <c r="F1714" i="1"/>
  <c r="G1714" i="1" s="1"/>
  <c r="H1714" i="1" s="1"/>
  <c r="F1657" i="1"/>
  <c r="G1657" i="1" s="1"/>
  <c r="H1657" i="1" s="1"/>
  <c r="F1655" i="1"/>
  <c r="G1655" i="1" s="1"/>
  <c r="H1655" i="1" s="1"/>
  <c r="F1654" i="1"/>
  <c r="G1654" i="1" s="1"/>
  <c r="H1654" i="1" s="1"/>
  <c r="F1656" i="1"/>
  <c r="F257" i="1"/>
  <c r="G257" i="1" s="1"/>
  <c r="H257" i="1" s="1"/>
  <c r="F256" i="1"/>
  <c r="G256" i="1" s="1"/>
  <c r="H256" i="1" s="1"/>
  <c r="F253" i="1"/>
  <c r="G253" i="1" s="1"/>
  <c r="H253" i="1" s="1"/>
  <c r="F252" i="1"/>
  <c r="G252" i="1" s="1"/>
  <c r="H252" i="1" s="1"/>
  <c r="F249" i="1"/>
  <c r="G249" i="1" s="1"/>
  <c r="H249" i="1" s="1"/>
  <c r="F248" i="1"/>
  <c r="G248" i="1" s="1"/>
  <c r="H248" i="1" s="1"/>
  <c r="F259" i="1"/>
  <c r="G259" i="1" s="1"/>
  <c r="H259" i="1" s="1"/>
  <c r="F258" i="1"/>
  <c r="G258" i="1" s="1"/>
  <c r="H258" i="1" s="1"/>
  <c r="F255" i="1"/>
  <c r="G255" i="1" s="1"/>
  <c r="H255" i="1" s="1"/>
  <c r="F254" i="1"/>
  <c r="G254" i="1" s="1"/>
  <c r="H254" i="1" s="1"/>
  <c r="F251" i="1"/>
  <c r="G251" i="1" s="1"/>
  <c r="H251" i="1" s="1"/>
  <c r="F250" i="1"/>
  <c r="G250" i="1" s="1"/>
  <c r="H250" i="1" s="1"/>
  <c r="F247" i="1"/>
  <c r="G247" i="1" s="1"/>
  <c r="H247" i="1" s="1"/>
  <c r="F125" i="1"/>
  <c r="G125" i="1" s="1"/>
  <c r="H125" i="1" s="1"/>
  <c r="F123" i="1"/>
  <c r="G123" i="1" s="1"/>
  <c r="H123" i="1" s="1"/>
  <c r="F117" i="1"/>
  <c r="G117" i="1" s="1"/>
  <c r="H117" i="1" s="1"/>
  <c r="F12" i="1"/>
  <c r="G12" i="1" s="1"/>
  <c r="H12" i="1" s="1"/>
  <c r="F41" i="1"/>
  <c r="G41" i="1" s="1"/>
  <c r="H41" i="1" s="1"/>
  <c r="F124" i="1"/>
  <c r="G124" i="1" s="1"/>
  <c r="H124" i="1" s="1"/>
  <c r="F121" i="1"/>
  <c r="G121" i="1" s="1"/>
  <c r="H121" i="1" s="1"/>
  <c r="F119" i="1"/>
  <c r="G119" i="1" s="1"/>
  <c r="H119" i="1" s="1"/>
  <c r="F120" i="1"/>
  <c r="G120" i="1" s="1"/>
  <c r="H120" i="1" s="1"/>
  <c r="F122" i="1"/>
  <c r="G122" i="1" s="1"/>
  <c r="H122" i="1" s="1"/>
  <c r="F118" i="1"/>
  <c r="G118" i="1" s="1"/>
  <c r="H118" i="1" s="1"/>
  <c r="F159" i="219"/>
  <c r="G159" i="219" s="1"/>
  <c r="H159" i="219" s="1"/>
  <c r="F158" i="219"/>
  <c r="G158" i="219" s="1"/>
  <c r="H158" i="219" s="1"/>
  <c r="F157" i="219"/>
  <c r="G157" i="219" s="1"/>
  <c r="H157" i="219" s="1"/>
  <c r="F156" i="219"/>
  <c r="G156" i="219" s="1"/>
  <c r="H156" i="219" s="1"/>
  <c r="F155" i="219"/>
  <c r="G155" i="219" s="1"/>
  <c r="H155" i="219" s="1"/>
  <c r="F154" i="219"/>
  <c r="G154" i="219" s="1"/>
  <c r="H154" i="219" s="1"/>
  <c r="F40" i="219"/>
  <c r="G40" i="219" s="1"/>
  <c r="H40" i="219" s="1"/>
  <c r="F17" i="219"/>
  <c r="G17" i="219" s="1"/>
  <c r="H17" i="219" s="1"/>
  <c r="F150" i="14"/>
  <c r="G150" i="14" s="1"/>
  <c r="H150" i="14" s="1"/>
  <c r="F151" i="14"/>
  <c r="G151" i="14" s="1"/>
  <c r="H151" i="14" s="1"/>
  <c r="F145" i="14"/>
  <c r="G145" i="14" s="1"/>
  <c r="H145" i="14" s="1"/>
  <c r="F131" i="14"/>
  <c r="G131" i="14" s="1"/>
  <c r="H131" i="14" s="1"/>
  <c r="F141" i="14"/>
  <c r="G141" i="14" s="1"/>
  <c r="H141" i="14" s="1"/>
  <c r="F127" i="14"/>
  <c r="G127" i="14" s="1"/>
  <c r="H127" i="14" s="1"/>
  <c r="F328" i="1"/>
  <c r="G328" i="1" s="1"/>
  <c r="H328" i="1" s="1"/>
  <c r="F345" i="1"/>
  <c r="G345" i="1" s="1"/>
  <c r="H345" i="1" s="1"/>
  <c r="F329" i="1"/>
  <c r="G329" i="1" s="1"/>
  <c r="H329" i="1" s="1"/>
  <c r="F341" i="1"/>
  <c r="G341" i="1" s="1"/>
  <c r="H341" i="1" s="1"/>
  <c r="F339" i="1"/>
  <c r="G339" i="1" s="1"/>
  <c r="H339" i="1" s="1"/>
  <c r="F340" i="1"/>
  <c r="G340" i="1" s="1"/>
  <c r="H340" i="1" s="1"/>
  <c r="F335" i="1"/>
  <c r="G335" i="1" s="1"/>
  <c r="H335" i="1" s="1"/>
  <c r="F330" i="1"/>
  <c r="G330" i="1" s="1"/>
  <c r="H330" i="1" s="1"/>
  <c r="F343" i="1"/>
  <c r="G343" i="1" s="1"/>
  <c r="H343" i="1" s="1"/>
  <c r="F338" i="1"/>
  <c r="G338" i="1" s="1"/>
  <c r="H338" i="1" s="1"/>
  <c r="F333" i="1"/>
  <c r="G333" i="1" s="1"/>
  <c r="H333" i="1" s="1"/>
  <c r="F331" i="1"/>
  <c r="G331" i="1" s="1"/>
  <c r="H331" i="1" s="1"/>
  <c r="F332" i="1"/>
  <c r="G332" i="1" s="1"/>
  <c r="H332" i="1" s="1"/>
  <c r="F337" i="1"/>
  <c r="G337" i="1" s="1"/>
  <c r="H337" i="1" s="1"/>
  <c r="F346" i="1"/>
  <c r="G346" i="1" s="1"/>
  <c r="H346" i="1" s="1"/>
  <c r="F336" i="1"/>
  <c r="G336" i="1" s="1"/>
  <c r="H336" i="1" s="1"/>
  <c r="F342" i="1"/>
  <c r="G342" i="1" s="1"/>
  <c r="H342" i="1" s="1"/>
  <c r="F334" i="1"/>
  <c r="G334" i="1" s="1"/>
  <c r="H334" i="1" s="1"/>
  <c r="F344" i="1"/>
  <c r="G344" i="1" s="1"/>
  <c r="H344" i="1" s="1"/>
  <c r="F327" i="1"/>
  <c r="G327" i="1" s="1"/>
  <c r="H327" i="1" s="1"/>
  <c r="F315" i="1"/>
  <c r="G315" i="1" s="1"/>
  <c r="H315" i="1" s="1"/>
  <c r="F286" i="1"/>
  <c r="G286" i="1" s="1"/>
  <c r="H286" i="1" s="1"/>
  <c r="F41" i="15"/>
  <c r="G41" i="15" s="1"/>
  <c r="H41" i="15" s="1"/>
  <c r="F38" i="15"/>
  <c r="G38" i="15" s="1"/>
  <c r="H38" i="15" s="1"/>
  <c r="F74" i="15"/>
  <c r="G74" i="15" s="1"/>
  <c r="H74" i="15" s="1"/>
  <c r="F1327" i="15"/>
  <c r="G1327" i="15" s="1"/>
  <c r="H1327" i="15" s="1"/>
  <c r="F1741" i="15"/>
  <c r="G1741" i="15" s="1"/>
  <c r="H1741" i="15" s="1"/>
  <c r="F2543" i="15"/>
  <c r="G2543" i="15" s="1"/>
  <c r="H2543" i="15" s="1"/>
  <c r="F2537" i="15"/>
  <c r="G2537" i="15" s="1"/>
  <c r="H2537" i="15" s="1"/>
  <c r="F2540" i="15"/>
  <c r="G2540" i="15" s="1"/>
  <c r="H2540" i="15" s="1"/>
  <c r="F2546" i="15"/>
  <c r="G2546" i="15" s="1"/>
  <c r="H2546" i="15" s="1"/>
  <c r="F2547" i="15"/>
  <c r="G2547" i="15" s="1"/>
  <c r="H2547" i="15" s="1"/>
  <c r="F2541" i="15"/>
  <c r="G2541" i="15" s="1"/>
  <c r="H2541" i="15" s="1"/>
  <c r="F2545" i="15"/>
  <c r="G2545" i="15" s="1"/>
  <c r="H2545" i="15" s="1"/>
  <c r="F2539" i="15"/>
  <c r="G2539" i="15" s="1"/>
  <c r="H2539" i="15" s="1"/>
  <c r="F2544" i="15"/>
  <c r="G2544" i="15" s="1"/>
  <c r="H2544" i="15" s="1"/>
  <c r="F2536" i="15"/>
  <c r="G2536" i="15" s="1"/>
  <c r="H2536" i="15" s="1"/>
  <c r="F2538" i="15"/>
  <c r="G2538" i="15" s="1"/>
  <c r="H2538" i="15" s="1"/>
  <c r="F2542" i="15"/>
  <c r="G2542" i="15" s="1"/>
  <c r="H2542" i="15" s="1"/>
  <c r="F2531" i="15"/>
  <c r="G2531" i="15" s="1"/>
  <c r="H2531" i="15" s="1"/>
  <c r="F2519" i="15"/>
  <c r="G2519" i="15" s="1"/>
  <c r="H2519" i="15" s="1"/>
  <c r="F2508" i="15"/>
  <c r="G2508" i="15" s="1"/>
  <c r="H2508" i="15" s="1"/>
  <c r="F2494" i="15"/>
  <c r="G2494" i="15" s="1"/>
  <c r="H2494" i="15" s="1"/>
  <c r="F2510" i="15"/>
  <c r="G2510" i="15" s="1"/>
  <c r="H2510" i="15" s="1"/>
  <c r="F2123" i="15"/>
  <c r="G2123" i="15" s="1"/>
  <c r="H2123" i="15" s="1"/>
  <c r="F2474" i="15"/>
  <c r="G2474" i="15" s="1"/>
  <c r="H2474" i="15" s="1"/>
  <c r="F2475" i="15"/>
  <c r="G2475" i="15" s="1"/>
  <c r="H2475" i="15" s="1"/>
  <c r="F2473" i="15"/>
  <c r="G2473" i="15" s="1"/>
  <c r="H2473" i="15" s="1"/>
  <c r="F2476" i="15"/>
  <c r="G2476" i="15" s="1"/>
  <c r="H2476" i="15" s="1"/>
  <c r="F2477" i="15"/>
  <c r="G2477" i="15" s="1"/>
  <c r="H2477" i="15" s="1"/>
  <c r="F2478" i="15"/>
  <c r="G2478" i="15" s="1"/>
  <c r="H2478" i="15" s="1"/>
  <c r="F2468" i="15"/>
  <c r="G2468" i="15" s="1"/>
  <c r="H2468" i="15" s="1"/>
  <c r="F2479" i="15"/>
  <c r="G2479" i="15" s="1"/>
  <c r="H2479" i="15" s="1"/>
  <c r="F2480" i="15"/>
  <c r="G2480" i="15" s="1"/>
  <c r="H2480" i="15" s="1"/>
  <c r="F2481" i="15"/>
  <c r="G2481" i="15" s="1"/>
  <c r="H2481" i="15" s="1"/>
  <c r="F2482" i="15"/>
  <c r="G2482" i="15" s="1"/>
  <c r="H2482" i="15" s="1"/>
  <c r="F2456" i="15"/>
  <c r="G2456" i="15" s="1"/>
  <c r="H2456" i="15" s="1"/>
  <c r="F2483" i="15"/>
  <c r="G2483" i="15" s="1"/>
  <c r="H2483" i="15" s="1"/>
  <c r="F2445" i="15"/>
  <c r="G2445" i="15" s="1"/>
  <c r="H2445" i="15" s="1"/>
  <c r="F2484" i="15"/>
  <c r="G2484" i="15" s="1"/>
  <c r="H2484" i="15" s="1"/>
  <c r="F2431" i="15"/>
  <c r="G2431" i="15" s="1"/>
  <c r="H2431" i="15" s="1"/>
  <c r="F2185" i="15"/>
  <c r="G2185" i="15" s="1"/>
  <c r="H2185" i="15" s="1"/>
  <c r="F2356" i="15"/>
  <c r="G2356" i="15" s="1"/>
  <c r="H2356" i="15" s="1"/>
  <c r="F2219" i="15"/>
  <c r="G2219" i="15" s="1"/>
  <c r="H2219" i="15" s="1"/>
  <c r="F2237" i="15"/>
  <c r="G2237" i="15" s="1"/>
  <c r="H2237" i="15" s="1"/>
  <c r="F2218" i="15"/>
  <c r="G2218" i="15" s="1"/>
  <c r="H2218" i="15" s="1"/>
  <c r="F2304" i="15"/>
  <c r="G2304" i="15" s="1"/>
  <c r="H2304" i="15" s="1"/>
  <c r="F2271" i="15"/>
  <c r="G2271" i="15" s="1"/>
  <c r="H2271" i="15" s="1"/>
  <c r="F2389" i="15"/>
  <c r="G2389" i="15" s="1"/>
  <c r="H2389" i="15" s="1"/>
  <c r="F2408" i="15"/>
  <c r="G2408" i="15" s="1"/>
  <c r="H2408" i="15" s="1"/>
  <c r="F2390" i="15"/>
  <c r="G2390" i="15" s="1"/>
  <c r="H2390" i="15" s="1"/>
  <c r="F2305" i="15"/>
  <c r="G2305" i="15" s="1"/>
  <c r="H2305" i="15" s="1"/>
  <c r="F2323" i="15"/>
  <c r="G2323" i="15" s="1"/>
  <c r="H2323" i="15" s="1"/>
  <c r="F1929" i="15"/>
  <c r="G1929" i="15" s="1"/>
  <c r="H1929" i="15" s="1"/>
  <c r="F2026" i="15"/>
  <c r="G2026" i="15" s="1"/>
  <c r="H2026" i="15" s="1"/>
  <c r="F2080" i="15"/>
  <c r="G2080" i="15" s="1"/>
  <c r="H2080" i="15" s="1"/>
  <c r="F2079" i="15"/>
  <c r="G2079" i="15" s="1"/>
  <c r="H2079" i="15" s="1"/>
  <c r="F2078" i="15"/>
  <c r="G2078" i="15" s="1"/>
  <c r="H2078" i="15" s="1"/>
  <c r="F2083" i="15"/>
  <c r="G2083" i="15" s="1"/>
  <c r="H2083" i="15" s="1"/>
  <c r="F2081" i="15"/>
  <c r="G2081" i="15" s="1"/>
  <c r="H2081" i="15" s="1"/>
  <c r="F2082" i="15"/>
  <c r="G2082" i="15" s="1"/>
  <c r="H2082" i="15" s="1"/>
  <c r="F2088" i="15"/>
  <c r="G2088" i="15" s="1"/>
  <c r="H2088" i="15" s="1"/>
  <c r="F2086" i="15"/>
  <c r="G2086" i="15" s="1"/>
  <c r="H2086" i="15" s="1"/>
  <c r="F2085" i="15"/>
  <c r="G2085" i="15" s="1"/>
  <c r="H2085" i="15" s="1"/>
  <c r="F2087" i="15"/>
  <c r="G2087" i="15" s="1"/>
  <c r="H2087" i="15" s="1"/>
  <c r="F2084" i="15"/>
  <c r="G2084" i="15" s="1"/>
  <c r="H2084" i="15" s="1"/>
  <c r="F1991" i="15"/>
  <c r="G1991" i="15" s="1"/>
  <c r="H1991" i="15" s="1"/>
  <c r="F1986" i="15"/>
  <c r="G1986" i="15" s="1"/>
  <c r="H1986" i="15" s="1"/>
  <c r="F1982" i="15"/>
  <c r="G1982" i="15" s="1"/>
  <c r="H1982" i="15" s="1"/>
  <c r="F1990" i="15"/>
  <c r="G1990" i="15" s="1"/>
  <c r="H1990" i="15" s="1"/>
  <c r="F1989" i="15"/>
  <c r="G1989" i="15" s="1"/>
  <c r="H1989" i="15" s="1"/>
  <c r="F1988" i="15"/>
  <c r="G1988" i="15" s="1"/>
  <c r="H1988" i="15" s="1"/>
  <c r="F1987" i="15"/>
  <c r="G1987" i="15" s="1"/>
  <c r="H1987" i="15" s="1"/>
  <c r="F1984" i="15"/>
  <c r="G1984" i="15" s="1"/>
  <c r="H1984" i="15" s="1"/>
  <c r="F1985" i="15"/>
  <c r="G1985" i="15" s="1"/>
  <c r="H1985" i="15" s="1"/>
  <c r="F1983" i="15"/>
  <c r="G1983" i="15" s="1"/>
  <c r="H1983" i="15" s="1"/>
  <c r="F1981" i="15"/>
  <c r="G1981" i="15" s="1"/>
  <c r="H1981" i="15" s="1"/>
  <c r="F1885" i="15"/>
  <c r="G1885" i="15" s="1"/>
  <c r="H1885" i="15" s="1"/>
  <c r="F1892" i="15"/>
  <c r="G1892" i="15" s="1"/>
  <c r="H1892" i="15" s="1"/>
  <c r="F1884" i="15"/>
  <c r="G1884" i="15" s="1"/>
  <c r="H1884" i="15" s="1"/>
  <c r="F1888" i="15"/>
  <c r="G1888" i="15" s="1"/>
  <c r="H1888" i="15" s="1"/>
  <c r="F1889" i="15"/>
  <c r="G1889" i="15" s="1"/>
  <c r="H1889" i="15" s="1"/>
  <c r="F1886" i="15"/>
  <c r="G1886" i="15" s="1"/>
  <c r="H1886" i="15" s="1"/>
  <c r="F1893" i="15"/>
  <c r="G1893" i="15" s="1"/>
  <c r="H1893" i="15" s="1"/>
  <c r="F1887" i="15"/>
  <c r="G1887" i="15" s="1"/>
  <c r="H1887" i="15" s="1"/>
  <c r="F1890" i="15"/>
  <c r="G1890" i="15" s="1"/>
  <c r="H1890" i="15" s="1"/>
  <c r="F1894" i="15"/>
  <c r="G1894" i="15" s="1"/>
  <c r="H1894" i="15" s="1"/>
  <c r="F1891" i="15"/>
  <c r="G1891" i="15" s="1"/>
  <c r="H1891" i="15" s="1"/>
  <c r="F672" i="15"/>
  <c r="G672" i="15" s="1"/>
  <c r="H672" i="15" s="1"/>
  <c r="F643" i="15"/>
  <c r="G643" i="15" s="1"/>
  <c r="H643" i="15" s="1"/>
  <c r="F644" i="15"/>
  <c r="G644" i="15" s="1"/>
  <c r="H644" i="15" s="1"/>
  <c r="F414" i="15"/>
  <c r="G414" i="15" s="1"/>
  <c r="H414" i="15" s="1"/>
  <c r="F434" i="15"/>
  <c r="G434" i="15" s="1"/>
  <c r="H434" i="15" s="1"/>
  <c r="F454" i="15"/>
  <c r="G454" i="15" s="1"/>
  <c r="H454" i="15" s="1"/>
  <c r="F686" i="222"/>
  <c r="G686" i="222" s="1"/>
  <c r="H686" i="222" s="1"/>
  <c r="F719" i="222"/>
  <c r="G719" i="222" s="1"/>
  <c r="H719" i="222" s="1"/>
  <c r="F639" i="222"/>
  <c r="G639" i="222" s="1"/>
  <c r="H639" i="222" s="1"/>
  <c r="F734" i="222"/>
  <c r="G734" i="222" s="1"/>
  <c r="H734" i="222" s="1"/>
  <c r="F1180" i="222"/>
  <c r="G1180" i="222" s="1"/>
  <c r="H1180" i="222" s="1"/>
  <c r="F1181" i="222"/>
  <c r="G1181" i="222" s="1"/>
  <c r="H1181" i="222" s="1"/>
  <c r="F1183" i="222"/>
  <c r="G1183" i="222" s="1"/>
  <c r="H1183" i="222" s="1"/>
  <c r="F1178" i="222"/>
  <c r="G1178" i="222" s="1"/>
  <c r="H1178" i="222" s="1"/>
  <c r="F1168" i="222"/>
  <c r="G1168" i="222" s="1"/>
  <c r="H1168" i="222" s="1"/>
  <c r="F1157" i="222"/>
  <c r="G1157" i="222" s="1"/>
  <c r="H1157" i="222" s="1"/>
  <c r="F1117" i="222"/>
  <c r="G1117" i="222" s="1"/>
  <c r="H1117" i="222" s="1"/>
  <c r="F1111" i="222"/>
  <c r="G1111" i="222" s="1"/>
  <c r="H1111" i="222" s="1"/>
  <c r="F1109" i="222"/>
  <c r="G1109" i="222" s="1"/>
  <c r="H1109" i="222" s="1"/>
  <c r="F1102" i="222"/>
  <c r="G1102" i="222" s="1"/>
  <c r="H1102" i="222" s="1"/>
  <c r="F1108" i="222"/>
  <c r="G1108" i="222" s="1"/>
  <c r="H1108" i="222" s="1"/>
  <c r="F1099" i="222"/>
  <c r="G1099" i="222" s="1"/>
  <c r="H1099" i="222" s="1"/>
  <c r="F1094" i="222"/>
  <c r="G1094" i="222" s="1"/>
  <c r="H1094" i="222" s="1"/>
  <c r="F1086" i="222"/>
  <c r="G1086" i="222" s="1"/>
  <c r="H1086" i="222" s="1"/>
  <c r="F1090" i="222"/>
  <c r="G1090" i="222" s="1"/>
  <c r="H1090" i="222" s="1"/>
  <c r="F1056" i="222"/>
  <c r="G1056" i="222" s="1"/>
  <c r="H1056" i="222" s="1"/>
  <c r="F1057" i="222"/>
  <c r="G1057" i="222" s="1"/>
  <c r="H1057" i="222" s="1"/>
  <c r="F1058" i="222"/>
  <c r="G1058" i="222" s="1"/>
  <c r="H1058" i="222" s="1"/>
  <c r="F1060" i="222"/>
  <c r="G1060" i="222" s="1"/>
  <c r="H1060" i="222" s="1"/>
  <c r="F1052" i="222"/>
  <c r="G1052" i="222" s="1"/>
  <c r="H1052" i="222" s="1"/>
  <c r="F1049" i="222"/>
  <c r="G1049" i="222" s="1"/>
  <c r="H1049" i="222" s="1"/>
  <c r="F1045" i="222"/>
  <c r="G1045" i="222" s="1"/>
  <c r="H1045" i="222" s="1"/>
  <c r="F940" i="222"/>
  <c r="G940" i="222" s="1"/>
  <c r="H940" i="222" s="1"/>
  <c r="F842" i="222"/>
  <c r="G842" i="222" s="1"/>
  <c r="H842" i="222" s="1"/>
  <c r="F825" i="222"/>
  <c r="G825" i="222" s="1"/>
  <c r="H825" i="222" s="1"/>
  <c r="F805" i="222"/>
  <c r="G805" i="222" s="1"/>
  <c r="H805" i="222" s="1"/>
  <c r="F864" i="222"/>
  <c r="G864" i="222" s="1"/>
  <c r="H864" i="222" s="1"/>
  <c r="F1704" i="15"/>
  <c r="G1704" i="15" s="1"/>
  <c r="H1704" i="15" s="1"/>
  <c r="F1705" i="15"/>
  <c r="G1705" i="15" s="1"/>
  <c r="H1705" i="15" s="1"/>
  <c r="F1712" i="15"/>
  <c r="G1712" i="15" s="1"/>
  <c r="H1712" i="15" s="1"/>
  <c r="F1697" i="15"/>
  <c r="G1697" i="15" s="1"/>
  <c r="H1697" i="15" s="1"/>
  <c r="F1688" i="15"/>
  <c r="G1688" i="15" s="1"/>
  <c r="H1688" i="15" s="1"/>
  <c r="F1678" i="15"/>
  <c r="G1678" i="15" s="1"/>
  <c r="H1678" i="15" s="1"/>
  <c r="F1659" i="15"/>
  <c r="G1659" i="15" s="1"/>
  <c r="H1659" i="15" s="1"/>
  <c r="F1649" i="15"/>
  <c r="G1649" i="15" s="1"/>
  <c r="H1649" i="15" s="1"/>
  <c r="F1628" i="15"/>
  <c r="G1628" i="15" s="1"/>
  <c r="H1628" i="15" s="1"/>
  <c r="F1619" i="15"/>
  <c r="G1619" i="15" s="1"/>
  <c r="H1619" i="15" s="1"/>
  <c r="F1598" i="15"/>
  <c r="G1598" i="15" s="1"/>
  <c r="H1598" i="15" s="1"/>
  <c r="F1586" i="15"/>
  <c r="G1586" i="15" s="1"/>
  <c r="H1586" i="15" s="1"/>
  <c r="F1558" i="15"/>
  <c r="G1558" i="15" s="1"/>
  <c r="H1558" i="15" s="1"/>
  <c r="F1546" i="15"/>
  <c r="G1546" i="15" s="1"/>
  <c r="H1546" i="15" s="1"/>
  <c r="F1534" i="15"/>
  <c r="G1534" i="15" s="1"/>
  <c r="H1534" i="15" s="1"/>
  <c r="F1522" i="15"/>
  <c r="G1522" i="15" s="1"/>
  <c r="H1522" i="15" s="1"/>
  <c r="F1510" i="15"/>
  <c r="G1510" i="15" s="1"/>
  <c r="H1510" i="15" s="1"/>
  <c r="F1496" i="15"/>
  <c r="G1496" i="15" s="1"/>
  <c r="H1496" i="15" s="1"/>
  <c r="F1484" i="15"/>
  <c r="G1484" i="15" s="1"/>
  <c r="H1484" i="15" s="1"/>
  <c r="F1471" i="15"/>
  <c r="G1471" i="15" s="1"/>
  <c r="H1471" i="15" s="1"/>
  <c r="F1457" i="15"/>
  <c r="G1457" i="15" s="1"/>
  <c r="H1457" i="15" s="1"/>
  <c r="F1441" i="15"/>
  <c r="G1441" i="15" s="1"/>
  <c r="H1441" i="15" s="1"/>
  <c r="F1687" i="15"/>
  <c r="G1687" i="15" s="1"/>
  <c r="H1687" i="15" s="1"/>
  <c r="F1667" i="15"/>
  <c r="G1667" i="15" s="1"/>
  <c r="H1667" i="15" s="1"/>
  <c r="F1648" i="15"/>
  <c r="G1648" i="15" s="1"/>
  <c r="H1648" i="15" s="1"/>
  <c r="F1638" i="15"/>
  <c r="G1638" i="15" s="1"/>
  <c r="H1638" i="15" s="1"/>
  <c r="F1627" i="15"/>
  <c r="G1627" i="15" s="1"/>
  <c r="H1627" i="15" s="1"/>
  <c r="F1609" i="15"/>
  <c r="G1609" i="15" s="1"/>
  <c r="H1609" i="15" s="1"/>
  <c r="F1597" i="15"/>
  <c r="G1597" i="15" s="1"/>
  <c r="H1597" i="15" s="1"/>
  <c r="F1557" i="15"/>
  <c r="G1557" i="15" s="1"/>
  <c r="H1557" i="15" s="1"/>
  <c r="F1545" i="15"/>
  <c r="G1545" i="15" s="1"/>
  <c r="H1545" i="15" s="1"/>
  <c r="F1521" i="15"/>
  <c r="G1521" i="15" s="1"/>
  <c r="H1521" i="15" s="1"/>
  <c r="F1508" i="15"/>
  <c r="G1508" i="15" s="1"/>
  <c r="H1508" i="15" s="1"/>
  <c r="F1495" i="15"/>
  <c r="G1495" i="15" s="1"/>
  <c r="H1495" i="15" s="1"/>
  <c r="F1470" i="15"/>
  <c r="G1470" i="15" s="1"/>
  <c r="H1470" i="15" s="1"/>
  <c r="F1456" i="15"/>
  <c r="G1456" i="15" s="1"/>
  <c r="H1456" i="15" s="1"/>
  <c r="F1440" i="15"/>
  <c r="G1440" i="15" s="1"/>
  <c r="H1440" i="15" s="1"/>
  <c r="F1686" i="15"/>
  <c r="G1686" i="15" s="1"/>
  <c r="H1686" i="15" s="1"/>
  <c r="F1666" i="15"/>
  <c r="G1666" i="15" s="1"/>
  <c r="H1666" i="15" s="1"/>
  <c r="F1626" i="15"/>
  <c r="G1626" i="15" s="1"/>
  <c r="H1626" i="15" s="1"/>
  <c r="F1608" i="15"/>
  <c r="G1608" i="15" s="1"/>
  <c r="H1608" i="15" s="1"/>
  <c r="F1596" i="15"/>
  <c r="G1596" i="15" s="1"/>
  <c r="H1596" i="15" s="1"/>
  <c r="F1532" i="15"/>
  <c r="G1532" i="15" s="1"/>
  <c r="H1532" i="15" s="1"/>
  <c r="F1507" i="15"/>
  <c r="G1507" i="15" s="1"/>
  <c r="H1507" i="15" s="1"/>
  <c r="F1494" i="15"/>
  <c r="G1494" i="15" s="1"/>
  <c r="H1494" i="15" s="1"/>
  <c r="F1481" i="15"/>
  <c r="G1481" i="15" s="1"/>
  <c r="H1481" i="15" s="1"/>
  <c r="F1469" i="15"/>
  <c r="G1469" i="15" s="1"/>
  <c r="H1469" i="15" s="1"/>
  <c r="F1455" i="15"/>
  <c r="G1455" i="15" s="1"/>
  <c r="H1455" i="15" s="1"/>
  <c r="F1680" i="15"/>
  <c r="G1680" i="15" s="1"/>
  <c r="H1680" i="15" s="1"/>
  <c r="F1651" i="15"/>
  <c r="G1651" i="15" s="1"/>
  <c r="H1651" i="15" s="1"/>
  <c r="F1611" i="15"/>
  <c r="G1611" i="15" s="1"/>
  <c r="H1611" i="15" s="1"/>
  <c r="F1536" i="15"/>
  <c r="G1536" i="15" s="1"/>
  <c r="H1536" i="15" s="1"/>
  <c r="F1629" i="15"/>
  <c r="G1629" i="15" s="1"/>
  <c r="H1629" i="15" s="1"/>
  <c r="F1511" i="15"/>
  <c r="G1511" i="15" s="1"/>
  <c r="H1511" i="15" s="1"/>
  <c r="F1706" i="15"/>
  <c r="G1706" i="15" s="1"/>
  <c r="H1706" i="15" s="1"/>
  <c r="F1713" i="15"/>
  <c r="G1713" i="15" s="1"/>
  <c r="H1713" i="15" s="1"/>
  <c r="F1677" i="15"/>
  <c r="G1677" i="15" s="1"/>
  <c r="H1677" i="15" s="1"/>
  <c r="F1658" i="15"/>
  <c r="G1658" i="15" s="1"/>
  <c r="H1658" i="15" s="1"/>
  <c r="F1618" i="15"/>
  <c r="G1618" i="15" s="1"/>
  <c r="H1618" i="15" s="1"/>
  <c r="F1577" i="15"/>
  <c r="G1577" i="15" s="1"/>
  <c r="H1577" i="15" s="1"/>
  <c r="F1533" i="15"/>
  <c r="G1533" i="15" s="1"/>
  <c r="H1533" i="15" s="1"/>
  <c r="F1483" i="15"/>
  <c r="G1483" i="15" s="1"/>
  <c r="H1483" i="15" s="1"/>
  <c r="F1696" i="15"/>
  <c r="G1696" i="15" s="1"/>
  <c r="H1696" i="15" s="1"/>
  <c r="F1657" i="15"/>
  <c r="G1657" i="15" s="1"/>
  <c r="H1657" i="15" s="1"/>
  <c r="F1585" i="15"/>
  <c r="G1585" i="15" s="1"/>
  <c r="H1585" i="15" s="1"/>
  <c r="F1556" i="15"/>
  <c r="G1556" i="15" s="1"/>
  <c r="H1556" i="15" s="1"/>
  <c r="F1544" i="15"/>
  <c r="G1544" i="15" s="1"/>
  <c r="H1544" i="15" s="1"/>
  <c r="F1714" i="15"/>
  <c r="G1714" i="15" s="1"/>
  <c r="H1714" i="15" s="1"/>
  <c r="F1637" i="15"/>
  <c r="G1637" i="15" s="1"/>
  <c r="H1637" i="15" s="1"/>
  <c r="F1520" i="15"/>
  <c r="G1520" i="15" s="1"/>
  <c r="H1520" i="15" s="1"/>
  <c r="F1439" i="15"/>
  <c r="G1439" i="15" s="1"/>
  <c r="H1439" i="15" s="1"/>
  <c r="F1579" i="15"/>
  <c r="G1579" i="15" s="1"/>
  <c r="H1579" i="15" s="1"/>
  <c r="F1473" i="15"/>
  <c r="G1473" i="15" s="1"/>
  <c r="H1473" i="15" s="1"/>
  <c r="F1679" i="15"/>
  <c r="G1679" i="15" s="1"/>
  <c r="H1679" i="15" s="1"/>
  <c r="F1578" i="15"/>
  <c r="G1578" i="15" s="1"/>
  <c r="H1578" i="15" s="1"/>
  <c r="F1497" i="15"/>
  <c r="G1497" i="15" s="1"/>
  <c r="H1497" i="15" s="1"/>
  <c r="F1695" i="15"/>
  <c r="G1695" i="15" s="1"/>
  <c r="H1695" i="15" s="1"/>
  <c r="F1685" i="15"/>
  <c r="G1685" i="15" s="1"/>
  <c r="H1685" i="15" s="1"/>
  <c r="F1676" i="15"/>
  <c r="G1676" i="15" s="1"/>
  <c r="H1676" i="15" s="1"/>
  <c r="F1665" i="15"/>
  <c r="G1665" i="15" s="1"/>
  <c r="H1665" i="15" s="1"/>
  <c r="F1656" i="15"/>
  <c r="G1656" i="15" s="1"/>
  <c r="H1656" i="15" s="1"/>
  <c r="F1646" i="15"/>
  <c r="G1646" i="15" s="1"/>
  <c r="H1646" i="15" s="1"/>
  <c r="F1636" i="15"/>
  <c r="G1636" i="15" s="1"/>
  <c r="H1636" i="15" s="1"/>
  <c r="F1617" i="15"/>
  <c r="G1617" i="15" s="1"/>
  <c r="H1617" i="15" s="1"/>
  <c r="F1607" i="15"/>
  <c r="G1607" i="15" s="1"/>
  <c r="H1607" i="15" s="1"/>
  <c r="F1565" i="15"/>
  <c r="G1565" i="15" s="1"/>
  <c r="H1565" i="15" s="1"/>
  <c r="F1555" i="15"/>
  <c r="G1555" i="15" s="1"/>
  <c r="H1555" i="15" s="1"/>
  <c r="F1543" i="15"/>
  <c r="G1543" i="15" s="1"/>
  <c r="H1543" i="15" s="1"/>
  <c r="F1531" i="15"/>
  <c r="G1531" i="15" s="1"/>
  <c r="H1531" i="15" s="1"/>
  <c r="F1519" i="15"/>
  <c r="G1519" i="15" s="1"/>
  <c r="H1519" i="15" s="1"/>
  <c r="F1505" i="15"/>
  <c r="G1505" i="15" s="1"/>
  <c r="H1505" i="15" s="1"/>
  <c r="F1493" i="15"/>
  <c r="G1493" i="15" s="1"/>
  <c r="H1493" i="15" s="1"/>
  <c r="F1480" i="15"/>
  <c r="G1480" i="15" s="1"/>
  <c r="H1480" i="15" s="1"/>
  <c r="F1468" i="15"/>
  <c r="G1468" i="15" s="1"/>
  <c r="H1468" i="15" s="1"/>
  <c r="F1451" i="15"/>
  <c r="G1451" i="15" s="1"/>
  <c r="H1451" i="15" s="1"/>
  <c r="F1438" i="15"/>
  <c r="G1438" i="15" s="1"/>
  <c r="H1438" i="15" s="1"/>
  <c r="F1518" i="15"/>
  <c r="G1518" i="15" s="1"/>
  <c r="H1518" i="15" s="1"/>
  <c r="F1479" i="15"/>
  <c r="G1479" i="15" s="1"/>
  <c r="H1479" i="15" s="1"/>
  <c r="F1450" i="15"/>
  <c r="G1450" i="15" s="1"/>
  <c r="H1450" i="15" s="1"/>
  <c r="F1592" i="15"/>
  <c r="G1592" i="15" s="1"/>
  <c r="H1592" i="15" s="1"/>
  <c r="F1539" i="15"/>
  <c r="G1539" i="15" s="1"/>
  <c r="H1539" i="15" s="1"/>
  <c r="F1489" i="15"/>
  <c r="G1489" i="15" s="1"/>
  <c r="H1489" i="15" s="1"/>
  <c r="F1691" i="15"/>
  <c r="G1691" i="15" s="1"/>
  <c r="H1691" i="15" s="1"/>
  <c r="F1652" i="15"/>
  <c r="G1652" i="15" s="1"/>
  <c r="H1652" i="15" s="1"/>
  <c r="F1613" i="15"/>
  <c r="G1613" i="15" s="1"/>
  <c r="H1613" i="15" s="1"/>
  <c r="F1562" i="15"/>
  <c r="G1562" i="15" s="1"/>
  <c r="H1562" i="15" s="1"/>
  <c r="F1500" i="15"/>
  <c r="G1500" i="15" s="1"/>
  <c r="H1500" i="15" s="1"/>
  <c r="F1446" i="15"/>
  <c r="G1446" i="15" s="1"/>
  <c r="H1446" i="15" s="1"/>
  <c r="F1690" i="15"/>
  <c r="G1690" i="15" s="1"/>
  <c r="H1690" i="15" s="1"/>
  <c r="F1641" i="15"/>
  <c r="G1641" i="15" s="1"/>
  <c r="H1641" i="15" s="1"/>
  <c r="F1612" i="15"/>
  <c r="G1612" i="15" s="1"/>
  <c r="H1612" i="15" s="1"/>
  <c r="F1561" i="15"/>
  <c r="G1561" i="15" s="1"/>
  <c r="H1561" i="15" s="1"/>
  <c r="F1513" i="15"/>
  <c r="G1513" i="15" s="1"/>
  <c r="H1513" i="15" s="1"/>
  <c r="F1460" i="15"/>
  <c r="G1460" i="15" s="1"/>
  <c r="H1460" i="15" s="1"/>
  <c r="F1699" i="15"/>
  <c r="G1699" i="15" s="1"/>
  <c r="H1699" i="15" s="1"/>
  <c r="F1548" i="15"/>
  <c r="G1548" i="15" s="1"/>
  <c r="H1548" i="15" s="1"/>
  <c r="F1498" i="15"/>
  <c r="G1498" i="15" s="1"/>
  <c r="H1498" i="15" s="1"/>
  <c r="F1443" i="15"/>
  <c r="G1443" i="15" s="1"/>
  <c r="H1443" i="15" s="1"/>
  <c r="F1668" i="15"/>
  <c r="G1668" i="15" s="1"/>
  <c r="H1668" i="15" s="1"/>
  <c r="F1620" i="15"/>
  <c r="G1620" i="15" s="1"/>
  <c r="H1620" i="15" s="1"/>
  <c r="F1559" i="15"/>
  <c r="G1559" i="15" s="1"/>
  <c r="H1559" i="15" s="1"/>
  <c r="F1485" i="15"/>
  <c r="G1485" i="15" s="1"/>
  <c r="H1485" i="15" s="1"/>
  <c r="F1707" i="15"/>
  <c r="G1707" i="15" s="1"/>
  <c r="H1707" i="15" s="1"/>
  <c r="F1694" i="15"/>
  <c r="G1694" i="15" s="1"/>
  <c r="H1694" i="15" s="1"/>
  <c r="F1675" i="15"/>
  <c r="G1675" i="15" s="1"/>
  <c r="H1675" i="15" s="1"/>
  <c r="F1664" i="15"/>
  <c r="G1664" i="15" s="1"/>
  <c r="H1664" i="15" s="1"/>
  <c r="F1645" i="15"/>
  <c r="G1645" i="15" s="1"/>
  <c r="H1645" i="15" s="1"/>
  <c r="F1635" i="15"/>
  <c r="G1635" i="15" s="1"/>
  <c r="H1635" i="15" s="1"/>
  <c r="F1625" i="15"/>
  <c r="G1625" i="15" s="1"/>
  <c r="H1625" i="15" s="1"/>
  <c r="F1616" i="15"/>
  <c r="G1616" i="15" s="1"/>
  <c r="H1616" i="15" s="1"/>
  <c r="F1606" i="15"/>
  <c r="G1606" i="15" s="1"/>
  <c r="H1606" i="15" s="1"/>
  <c r="F1595" i="15"/>
  <c r="G1595" i="15" s="1"/>
  <c r="H1595" i="15" s="1"/>
  <c r="F1584" i="15"/>
  <c r="G1584" i="15" s="1"/>
  <c r="H1584" i="15" s="1"/>
  <c r="F1566" i="15"/>
  <c r="G1566" i="15" s="1"/>
  <c r="H1566" i="15" s="1"/>
  <c r="F1554" i="15"/>
  <c r="G1554" i="15" s="1"/>
  <c r="H1554" i="15" s="1"/>
  <c r="F1542" i="15"/>
  <c r="G1542" i="15" s="1"/>
  <c r="H1542" i="15" s="1"/>
  <c r="F1530" i="15"/>
  <c r="G1530" i="15" s="1"/>
  <c r="H1530" i="15" s="1"/>
  <c r="F1504" i="15"/>
  <c r="G1504" i="15" s="1"/>
  <c r="H1504" i="15" s="1"/>
  <c r="F1492" i="15"/>
  <c r="G1492" i="15" s="1"/>
  <c r="H1492" i="15" s="1"/>
  <c r="F1467" i="15"/>
  <c r="G1467" i="15" s="1"/>
  <c r="H1467" i="15" s="1"/>
  <c r="F1437" i="15"/>
  <c r="G1437" i="15" s="1"/>
  <c r="H1437" i="15" s="1"/>
  <c r="F1515" i="15"/>
  <c r="G1515" i="15" s="1"/>
  <c r="H1515" i="15" s="1"/>
  <c r="F1462" i="15"/>
  <c r="G1462" i="15" s="1"/>
  <c r="H1462" i="15" s="1"/>
  <c r="F1603" i="15"/>
  <c r="G1603" i="15" s="1"/>
  <c r="H1603" i="15" s="1"/>
  <c r="F1538" i="15"/>
  <c r="G1538" i="15" s="1"/>
  <c r="H1538" i="15" s="1"/>
  <c r="F1488" i="15"/>
  <c r="G1488" i="15" s="1"/>
  <c r="H1488" i="15" s="1"/>
  <c r="F1601" i="15"/>
  <c r="G1601" i="15" s="1"/>
  <c r="H1601" i="15" s="1"/>
  <c r="F1549" i="15"/>
  <c r="G1549" i="15" s="1"/>
  <c r="H1549" i="15" s="1"/>
  <c r="F1499" i="15"/>
  <c r="G1499" i="15" s="1"/>
  <c r="H1499" i="15" s="1"/>
  <c r="F1445" i="15"/>
  <c r="G1445" i="15" s="1"/>
  <c r="H1445" i="15" s="1"/>
  <c r="F1669" i="15"/>
  <c r="G1669" i="15" s="1"/>
  <c r="H1669" i="15" s="1"/>
  <c r="F1640" i="15"/>
  <c r="G1640" i="15" s="1"/>
  <c r="H1640" i="15" s="1"/>
  <c r="F1524" i="15"/>
  <c r="G1524" i="15" s="1"/>
  <c r="H1524" i="15" s="1"/>
  <c r="F1650" i="15"/>
  <c r="G1650" i="15" s="1"/>
  <c r="H1650" i="15" s="1"/>
  <c r="F1599" i="15"/>
  <c r="G1599" i="15" s="1"/>
  <c r="H1599" i="15" s="1"/>
  <c r="F1587" i="15"/>
  <c r="G1587" i="15" s="1"/>
  <c r="H1587" i="15" s="1"/>
  <c r="F1535" i="15"/>
  <c r="G1535" i="15" s="1"/>
  <c r="H1535" i="15" s="1"/>
  <c r="F1458" i="15"/>
  <c r="G1458" i="15" s="1"/>
  <c r="H1458" i="15" s="1"/>
  <c r="F1708" i="15"/>
  <c r="G1708" i="15" s="1"/>
  <c r="H1708" i="15" s="1"/>
  <c r="F1703" i="15"/>
  <c r="G1703" i="15" s="1"/>
  <c r="H1703" i="15" s="1"/>
  <c r="F1693" i="15"/>
  <c r="G1693" i="15" s="1"/>
  <c r="H1693" i="15" s="1"/>
  <c r="F1684" i="15"/>
  <c r="G1684" i="15" s="1"/>
  <c r="H1684" i="15" s="1"/>
  <c r="F1674" i="15"/>
  <c r="G1674" i="15" s="1"/>
  <c r="H1674" i="15" s="1"/>
  <c r="F1655" i="15"/>
  <c r="G1655" i="15" s="1"/>
  <c r="H1655" i="15" s="1"/>
  <c r="F1644" i="15"/>
  <c r="G1644" i="15" s="1"/>
  <c r="H1644" i="15" s="1"/>
  <c r="F1624" i="15"/>
  <c r="G1624" i="15" s="1"/>
  <c r="H1624" i="15" s="1"/>
  <c r="F1615" i="15"/>
  <c r="G1615" i="15" s="1"/>
  <c r="H1615" i="15" s="1"/>
  <c r="F1594" i="15"/>
  <c r="G1594" i="15" s="1"/>
  <c r="H1594" i="15" s="1"/>
  <c r="F1583" i="15"/>
  <c r="G1583" i="15" s="1"/>
  <c r="H1583" i="15" s="1"/>
  <c r="F1567" i="15"/>
  <c r="G1567" i="15" s="1"/>
  <c r="H1567" i="15" s="1"/>
  <c r="F1553" i="15"/>
  <c r="G1553" i="15" s="1"/>
  <c r="H1553" i="15" s="1"/>
  <c r="F1541" i="15"/>
  <c r="G1541" i="15" s="1"/>
  <c r="H1541" i="15" s="1"/>
  <c r="F1529" i="15"/>
  <c r="G1529" i="15" s="1"/>
  <c r="H1529" i="15" s="1"/>
  <c r="F1517" i="15"/>
  <c r="G1517" i="15" s="1"/>
  <c r="H1517" i="15" s="1"/>
  <c r="F1503" i="15"/>
  <c r="G1503" i="15" s="1"/>
  <c r="H1503" i="15" s="1"/>
  <c r="F1491" i="15"/>
  <c r="G1491" i="15" s="1"/>
  <c r="H1491" i="15" s="1"/>
  <c r="F1478" i="15"/>
  <c r="G1478" i="15" s="1"/>
  <c r="H1478" i="15" s="1"/>
  <c r="F1466" i="15"/>
  <c r="G1466" i="15" s="1"/>
  <c r="H1466" i="15" s="1"/>
  <c r="F1449" i="15"/>
  <c r="G1449" i="15" s="1"/>
  <c r="H1449" i="15" s="1"/>
  <c r="F1436" i="15"/>
  <c r="G1436" i="15" s="1"/>
  <c r="H1436" i="15" s="1"/>
  <c r="F1682" i="15"/>
  <c r="G1682" i="15" s="1"/>
  <c r="H1682" i="15" s="1"/>
  <c r="F1527" i="15"/>
  <c r="G1527" i="15" s="1"/>
  <c r="H1527" i="15" s="1"/>
  <c r="F1476" i="15"/>
  <c r="G1476" i="15" s="1"/>
  <c r="H1476" i="15" s="1"/>
  <c r="F1662" i="15"/>
  <c r="G1662" i="15" s="1"/>
  <c r="H1662" i="15" s="1"/>
  <c r="F1622" i="15"/>
  <c r="G1622" i="15" s="1"/>
  <c r="H1622" i="15" s="1"/>
  <c r="F1581" i="15"/>
  <c r="G1581" i="15" s="1"/>
  <c r="H1581" i="15" s="1"/>
  <c r="F1550" i="15"/>
  <c r="G1550" i="15" s="1"/>
  <c r="H1550" i="15" s="1"/>
  <c r="F1514" i="15"/>
  <c r="G1514" i="15" s="1"/>
  <c r="H1514" i="15" s="1"/>
  <c r="F1475" i="15"/>
  <c r="G1475" i="15" s="1"/>
  <c r="H1475" i="15" s="1"/>
  <c r="F1700" i="15"/>
  <c r="G1700" i="15" s="1"/>
  <c r="H1700" i="15" s="1"/>
  <c r="F1661" i="15"/>
  <c r="G1661" i="15" s="1"/>
  <c r="H1661" i="15" s="1"/>
  <c r="F1580" i="15"/>
  <c r="G1580" i="15" s="1"/>
  <c r="H1580" i="15" s="1"/>
  <c r="F1525" i="15"/>
  <c r="G1525" i="15" s="1"/>
  <c r="H1525" i="15" s="1"/>
  <c r="F1474" i="15"/>
  <c r="G1474" i="15" s="1"/>
  <c r="H1474" i="15" s="1"/>
  <c r="F1689" i="15"/>
  <c r="G1689" i="15" s="1"/>
  <c r="H1689" i="15" s="1"/>
  <c r="F1621" i="15"/>
  <c r="G1621" i="15" s="1"/>
  <c r="H1621" i="15" s="1"/>
  <c r="F1588" i="15"/>
  <c r="G1588" i="15" s="1"/>
  <c r="H1588" i="15" s="1"/>
  <c r="F1512" i="15"/>
  <c r="G1512" i="15" s="1"/>
  <c r="H1512" i="15" s="1"/>
  <c r="F1459" i="15"/>
  <c r="G1459" i="15" s="1"/>
  <c r="H1459" i="15" s="1"/>
  <c r="F1610" i="15"/>
  <c r="G1610" i="15" s="1"/>
  <c r="H1610" i="15" s="1"/>
  <c r="F1523" i="15"/>
  <c r="G1523" i="15" s="1"/>
  <c r="H1523" i="15" s="1"/>
  <c r="F1442" i="15"/>
  <c r="G1442" i="15" s="1"/>
  <c r="H1442" i="15" s="1"/>
  <c r="F1709" i="15"/>
  <c r="G1709" i="15" s="1"/>
  <c r="H1709" i="15" s="1"/>
  <c r="F1702" i="15"/>
  <c r="G1702" i="15" s="1"/>
  <c r="H1702" i="15" s="1"/>
  <c r="F1683" i="15"/>
  <c r="G1683" i="15" s="1"/>
  <c r="H1683" i="15" s="1"/>
  <c r="F1673" i="15"/>
  <c r="G1673" i="15" s="1"/>
  <c r="H1673" i="15" s="1"/>
  <c r="F1654" i="15"/>
  <c r="G1654" i="15" s="1"/>
  <c r="H1654" i="15" s="1"/>
  <c r="F1643" i="15"/>
  <c r="G1643" i="15" s="1"/>
  <c r="H1643" i="15" s="1"/>
  <c r="F1633" i="15"/>
  <c r="G1633" i="15" s="1"/>
  <c r="H1633" i="15" s="1"/>
  <c r="F1614" i="15"/>
  <c r="G1614" i="15" s="1"/>
  <c r="H1614" i="15" s="1"/>
  <c r="F1605" i="15"/>
  <c r="G1605" i="15" s="1"/>
  <c r="H1605" i="15" s="1"/>
  <c r="F1593" i="15"/>
  <c r="G1593" i="15" s="1"/>
  <c r="H1593" i="15" s="1"/>
  <c r="F1582" i="15"/>
  <c r="G1582" i="15" s="1"/>
  <c r="H1582" i="15" s="1"/>
  <c r="F1564" i="15"/>
  <c r="G1564" i="15" s="1"/>
  <c r="H1564" i="15" s="1"/>
  <c r="F1552" i="15"/>
  <c r="G1552" i="15" s="1"/>
  <c r="H1552" i="15" s="1"/>
  <c r="F1540" i="15"/>
  <c r="G1540" i="15" s="1"/>
  <c r="H1540" i="15" s="1"/>
  <c r="F1528" i="15"/>
  <c r="G1528" i="15" s="1"/>
  <c r="H1528" i="15" s="1"/>
  <c r="F1516" i="15"/>
  <c r="G1516" i="15" s="1"/>
  <c r="H1516" i="15" s="1"/>
  <c r="F1502" i="15"/>
  <c r="G1502" i="15" s="1"/>
  <c r="H1502" i="15" s="1"/>
  <c r="F1490" i="15"/>
  <c r="G1490" i="15" s="1"/>
  <c r="H1490" i="15" s="1"/>
  <c r="F1477" i="15"/>
  <c r="G1477" i="15" s="1"/>
  <c r="H1477" i="15" s="1"/>
  <c r="F1464" i="15"/>
  <c r="G1464" i="15" s="1"/>
  <c r="H1464" i="15" s="1"/>
  <c r="F1448" i="15"/>
  <c r="G1448" i="15" s="1"/>
  <c r="H1448" i="15" s="1"/>
  <c r="F1710" i="15"/>
  <c r="G1710" i="15" s="1"/>
  <c r="H1710" i="15" s="1"/>
  <c r="F1701" i="15"/>
  <c r="G1701" i="15" s="1"/>
  <c r="H1701" i="15" s="1"/>
  <c r="F1692" i="15"/>
  <c r="G1692" i="15" s="1"/>
  <c r="H1692" i="15" s="1"/>
  <c r="F1663" i="15"/>
  <c r="G1663" i="15" s="1"/>
  <c r="H1663" i="15" s="1"/>
  <c r="F1653" i="15"/>
  <c r="G1653" i="15" s="1"/>
  <c r="H1653" i="15" s="1"/>
  <c r="F1632" i="15"/>
  <c r="G1632" i="15" s="1"/>
  <c r="H1632" i="15" s="1"/>
  <c r="F1623" i="15"/>
  <c r="G1623" i="15" s="1"/>
  <c r="H1623" i="15" s="1"/>
  <c r="F1604" i="15"/>
  <c r="G1604" i="15" s="1"/>
  <c r="H1604" i="15" s="1"/>
  <c r="F1563" i="15"/>
  <c r="G1563" i="15" s="1"/>
  <c r="H1563" i="15" s="1"/>
  <c r="F1551" i="15"/>
  <c r="G1551" i="15" s="1"/>
  <c r="H1551" i="15" s="1"/>
  <c r="F1501" i="15"/>
  <c r="G1501" i="15" s="1"/>
  <c r="H1501" i="15" s="1"/>
  <c r="F1447" i="15"/>
  <c r="G1447" i="15" s="1"/>
  <c r="H1447" i="15" s="1"/>
  <c r="F1681" i="15"/>
  <c r="G1681" i="15" s="1"/>
  <c r="H1681" i="15" s="1"/>
  <c r="F1672" i="15"/>
  <c r="G1672" i="15" s="1"/>
  <c r="H1672" i="15" s="1"/>
  <c r="F1642" i="15"/>
  <c r="G1642" i="15" s="1"/>
  <c r="H1642" i="15" s="1"/>
  <c r="F1631" i="15"/>
  <c r="G1631" i="15" s="1"/>
  <c r="H1631" i="15" s="1"/>
  <c r="F1526" i="15"/>
  <c r="G1526" i="15" s="1"/>
  <c r="H1526" i="15" s="1"/>
  <c r="F1461" i="15"/>
  <c r="G1461" i="15" s="1"/>
  <c r="H1461" i="15" s="1"/>
  <c r="F1670" i="15"/>
  <c r="G1670" i="15" s="1"/>
  <c r="H1670" i="15" s="1"/>
  <c r="F1630" i="15"/>
  <c r="G1630" i="15" s="1"/>
  <c r="H1630" i="15" s="1"/>
  <c r="F1589" i="15"/>
  <c r="G1589" i="15" s="1"/>
  <c r="H1589" i="15" s="1"/>
  <c r="F1537" i="15"/>
  <c r="G1537" i="15" s="1"/>
  <c r="H1537" i="15" s="1"/>
  <c r="F1487" i="15"/>
  <c r="G1487" i="15" s="1"/>
  <c r="H1487" i="15" s="1"/>
  <c r="F1711" i="15"/>
  <c r="G1711" i="15" s="1"/>
  <c r="H1711" i="15" s="1"/>
  <c r="F1660" i="15"/>
  <c r="G1660" i="15" s="1"/>
  <c r="H1660" i="15" s="1"/>
  <c r="F1560" i="15"/>
  <c r="G1560" i="15" s="1"/>
  <c r="H1560" i="15" s="1"/>
  <c r="F1486" i="15"/>
  <c r="G1486" i="15" s="1"/>
  <c r="H1486" i="15" s="1"/>
  <c r="F1698" i="15"/>
  <c r="G1698" i="15" s="1"/>
  <c r="H1698" i="15" s="1"/>
  <c r="F1639" i="15"/>
  <c r="G1639" i="15" s="1"/>
  <c r="H1639" i="15" s="1"/>
  <c r="F1547" i="15"/>
  <c r="G1547" i="15" s="1"/>
  <c r="H1547" i="15" s="1"/>
  <c r="F1472" i="15"/>
  <c r="G1472" i="15" s="1"/>
  <c r="H1472" i="15" s="1"/>
  <c r="F28" i="15"/>
  <c r="G28" i="15" s="1"/>
  <c r="H28" i="15" s="1"/>
  <c r="F103" i="15"/>
  <c r="G103" i="15" s="1"/>
  <c r="H103" i="15" s="1"/>
  <c r="F102" i="15"/>
  <c r="G102" i="15" s="1"/>
  <c r="H102" i="15" s="1"/>
  <c r="F93" i="15"/>
  <c r="G93" i="15" s="1"/>
  <c r="H93" i="15" s="1"/>
  <c r="F87" i="15"/>
  <c r="G87" i="15" s="1"/>
  <c r="H87" i="15" s="1"/>
  <c r="F104" i="15"/>
  <c r="G104" i="15" s="1"/>
  <c r="H104" i="15" s="1"/>
  <c r="F101" i="15"/>
  <c r="G101" i="15" s="1"/>
  <c r="H101" i="15" s="1"/>
  <c r="F99" i="15"/>
  <c r="G99" i="15" s="1"/>
  <c r="H99" i="15" s="1"/>
  <c r="F96" i="15"/>
  <c r="G96" i="15" s="1"/>
  <c r="H96" i="15" s="1"/>
  <c r="F89" i="15"/>
  <c r="G89" i="15" s="1"/>
  <c r="H89" i="15" s="1"/>
  <c r="F86" i="15"/>
  <c r="G86" i="15" s="1"/>
  <c r="H86" i="15" s="1"/>
  <c r="F111" i="15"/>
  <c r="G111" i="15" s="1"/>
  <c r="H111" i="15" s="1"/>
  <c r="F107" i="15"/>
  <c r="G107" i="15" s="1"/>
  <c r="H107" i="15" s="1"/>
  <c r="F100" i="15"/>
  <c r="G100" i="15" s="1"/>
  <c r="H100" i="15" s="1"/>
  <c r="F98" i="15"/>
  <c r="G98" i="15" s="1"/>
  <c r="H98" i="15" s="1"/>
  <c r="F95" i="15"/>
  <c r="G95" i="15" s="1"/>
  <c r="H95" i="15" s="1"/>
  <c r="F92" i="15"/>
  <c r="G92" i="15" s="1"/>
  <c r="H92" i="15" s="1"/>
  <c r="F109" i="15"/>
  <c r="G109" i="15" s="1"/>
  <c r="H109" i="15" s="1"/>
  <c r="F106" i="15"/>
  <c r="G106" i="15" s="1"/>
  <c r="H106" i="15" s="1"/>
  <c r="F97" i="15"/>
  <c r="G97" i="15" s="1"/>
  <c r="H97" i="15" s="1"/>
  <c r="F94" i="15"/>
  <c r="G94" i="15" s="1"/>
  <c r="H94" i="15" s="1"/>
  <c r="F91" i="15"/>
  <c r="G91" i="15" s="1"/>
  <c r="H91" i="15" s="1"/>
  <c r="F88" i="15"/>
  <c r="G88" i="15" s="1"/>
  <c r="H88" i="15" s="1"/>
  <c r="F108" i="15"/>
  <c r="G108" i="15" s="1"/>
  <c r="H108" i="15" s="1"/>
  <c r="F105" i="15"/>
  <c r="G105" i="15" s="1"/>
  <c r="H105" i="15" s="1"/>
  <c r="F90" i="15"/>
  <c r="G90" i="15" s="1"/>
  <c r="H90" i="15" s="1"/>
  <c r="F746" i="222"/>
  <c r="G746" i="222" s="1"/>
  <c r="H746" i="222" s="1"/>
  <c r="F745" i="222"/>
  <c r="G745" i="222" s="1"/>
  <c r="H745" i="222" s="1"/>
  <c r="F744" i="222"/>
  <c r="G744" i="222" s="1"/>
  <c r="H744" i="222" s="1"/>
  <c r="F1055" i="222"/>
  <c r="G1055" i="222" s="1"/>
  <c r="H1055" i="222" s="1"/>
  <c r="F1154" i="222"/>
  <c r="G1154" i="222" s="1"/>
  <c r="H1154" i="222" s="1"/>
  <c r="F1165" i="222"/>
  <c r="G1165" i="222" s="1"/>
  <c r="H1165" i="222" s="1"/>
  <c r="F1174" i="222"/>
  <c r="G1174" i="222" s="1"/>
  <c r="H1174" i="222" s="1"/>
  <c r="F1158" i="222"/>
  <c r="G1158" i="222" s="1"/>
  <c r="H1158" i="222" s="1"/>
  <c r="F1046" i="222"/>
  <c r="G1046" i="222" s="1"/>
  <c r="H1046" i="222" s="1"/>
  <c r="F1171" i="222"/>
  <c r="G1171" i="222" s="1"/>
  <c r="H1171" i="222" s="1"/>
  <c r="F1172" i="222"/>
  <c r="G1172" i="222" s="1"/>
  <c r="H1172" i="222" s="1"/>
  <c r="F1161" i="222"/>
  <c r="G1161" i="222" s="1"/>
  <c r="H1161" i="222" s="1"/>
  <c r="F1163" i="222"/>
  <c r="G1163" i="222" s="1"/>
  <c r="H1163" i="222" s="1"/>
  <c r="F1054" i="222"/>
  <c r="G1054" i="222" s="1"/>
  <c r="H1054" i="222" s="1"/>
  <c r="F1155" i="222"/>
  <c r="G1155" i="222" s="1"/>
  <c r="H1155" i="222" s="1"/>
  <c r="F1166" i="222"/>
  <c r="G1166" i="222" s="1"/>
  <c r="H1166" i="222" s="1"/>
  <c r="F1175" i="222"/>
  <c r="G1175" i="222" s="1"/>
  <c r="H1175" i="222" s="1"/>
  <c r="F1156" i="222"/>
  <c r="G1156" i="222" s="1"/>
  <c r="H1156" i="222" s="1"/>
  <c r="F1167" i="222"/>
  <c r="G1167" i="222" s="1"/>
  <c r="H1167" i="222" s="1"/>
  <c r="F1176" i="222"/>
  <c r="G1176" i="222" s="1"/>
  <c r="H1176" i="222" s="1"/>
  <c r="F1047" i="222"/>
  <c r="G1047" i="222" s="1"/>
  <c r="H1047" i="222" s="1"/>
  <c r="F1169" i="222"/>
  <c r="G1169" i="222" s="1"/>
  <c r="H1169" i="222" s="1"/>
  <c r="F1044" i="222"/>
  <c r="G1044" i="222" s="1"/>
  <c r="H1044" i="222" s="1"/>
  <c r="F1177" i="222"/>
  <c r="G1177" i="222" s="1"/>
  <c r="H1177" i="222" s="1"/>
  <c r="F1043" i="222"/>
  <c r="G1043" i="222" s="1"/>
  <c r="H1043" i="222" s="1"/>
  <c r="F1179" i="222"/>
  <c r="G1179" i="222" s="1"/>
  <c r="H1179" i="222" s="1"/>
  <c r="F1173" i="222"/>
  <c r="G1173" i="222" s="1"/>
  <c r="H1173" i="222" s="1"/>
  <c r="F1053" i="222"/>
  <c r="G1053" i="222" s="1"/>
  <c r="H1053" i="222" s="1"/>
  <c r="F1170" i="222"/>
  <c r="G1170" i="222" s="1"/>
  <c r="H1170" i="222" s="1"/>
  <c r="F1159" i="222"/>
  <c r="G1159" i="222" s="1"/>
  <c r="H1159" i="222" s="1"/>
  <c r="F1160" i="222"/>
  <c r="G1160" i="222" s="1"/>
  <c r="H1160" i="222" s="1"/>
  <c r="F1042" i="222"/>
  <c r="G1042" i="222" s="1"/>
  <c r="H1042" i="222" s="1"/>
  <c r="F1039" i="222"/>
  <c r="G1039" i="222" s="1"/>
  <c r="H1039" i="222" s="1"/>
  <c r="F1038" i="222"/>
  <c r="G1038" i="222" s="1"/>
  <c r="H1038" i="222" s="1"/>
  <c r="F1041" i="222"/>
  <c r="G1041" i="222" s="1"/>
  <c r="H1041" i="222" s="1"/>
  <c r="F1164" i="222"/>
  <c r="G1164" i="222" s="1"/>
  <c r="H1164" i="222" s="1"/>
  <c r="F1128" i="222"/>
  <c r="G1128" i="222" s="1"/>
  <c r="H1128" i="222" s="1"/>
  <c r="F1113" i="222"/>
  <c r="G1113" i="222" s="1"/>
  <c r="H1113" i="222" s="1"/>
  <c r="F1122" i="222"/>
  <c r="G1122" i="222" s="1"/>
  <c r="H1122" i="222" s="1"/>
  <c r="F16" i="222"/>
  <c r="G16" i="222" s="1"/>
  <c r="H16" i="222" s="1"/>
  <c r="F28" i="222"/>
  <c r="G28" i="222" s="1"/>
  <c r="H28" i="222" s="1"/>
  <c r="F41" i="222"/>
  <c r="G41" i="222" s="1"/>
  <c r="H41" i="222" s="1"/>
  <c r="F53" i="222"/>
  <c r="G53" i="222" s="1"/>
  <c r="H53" i="222" s="1"/>
  <c r="F65" i="222"/>
  <c r="G65" i="222" s="1"/>
  <c r="H65" i="222" s="1"/>
  <c r="F77" i="222"/>
  <c r="G77" i="222" s="1"/>
  <c r="H77" i="222" s="1"/>
  <c r="F35" i="222"/>
  <c r="G35" i="222" s="1"/>
  <c r="H35" i="222" s="1"/>
  <c r="F23" i="222"/>
  <c r="G23" i="222" s="1"/>
  <c r="H23" i="222" s="1"/>
  <c r="F1095" i="222"/>
  <c r="G1095" i="222" s="1"/>
  <c r="H1095" i="222" s="1"/>
  <c r="F49" i="222"/>
  <c r="G49" i="222" s="1"/>
  <c r="H49" i="222" s="1"/>
  <c r="F1110" i="222"/>
  <c r="G1110" i="222" s="1"/>
  <c r="H1110" i="222" s="1"/>
  <c r="F62" i="222"/>
  <c r="G62" i="222" s="1"/>
  <c r="H62" i="222" s="1"/>
  <c r="F26" i="222"/>
  <c r="G26" i="222" s="1"/>
  <c r="H26" i="222" s="1"/>
  <c r="F1079" i="222"/>
  <c r="G1079" i="222" s="1"/>
  <c r="H1079" i="222" s="1"/>
  <c r="F1114" i="222"/>
  <c r="G1114" i="222" s="1"/>
  <c r="H1114" i="222" s="1"/>
  <c r="F17" i="222"/>
  <c r="G17" i="222" s="1"/>
  <c r="H17" i="222" s="1"/>
  <c r="F30" i="222"/>
  <c r="G30" i="222" s="1"/>
  <c r="H30" i="222" s="1"/>
  <c r="F42" i="222"/>
  <c r="G42" i="222" s="1"/>
  <c r="H42" i="222" s="1"/>
  <c r="F54" i="222"/>
  <c r="G54" i="222" s="1"/>
  <c r="H54" i="222" s="1"/>
  <c r="F66" i="222"/>
  <c r="G66" i="222" s="1"/>
  <c r="H66" i="222" s="1"/>
  <c r="F78" i="222"/>
  <c r="G78" i="222" s="1"/>
  <c r="H78" i="222" s="1"/>
  <c r="F1125" i="222"/>
  <c r="G1125" i="222" s="1"/>
  <c r="H1125" i="222" s="1"/>
  <c r="F46" i="222"/>
  <c r="G46" i="222" s="1"/>
  <c r="H46" i="222" s="1"/>
  <c r="F22" i="222"/>
  <c r="G22" i="222" s="1"/>
  <c r="H22" i="222" s="1"/>
  <c r="F59" i="222"/>
  <c r="G59" i="222" s="1"/>
  <c r="H59" i="222" s="1"/>
  <c r="F1119" i="222"/>
  <c r="G1119" i="222" s="1"/>
  <c r="H1119" i="222" s="1"/>
  <c r="F48" i="222"/>
  <c r="G48" i="222" s="1"/>
  <c r="H48" i="222" s="1"/>
  <c r="F1120" i="222"/>
  <c r="G1120" i="222" s="1"/>
  <c r="H1120" i="222" s="1"/>
  <c r="F61" i="222"/>
  <c r="G61" i="222" s="1"/>
  <c r="H61" i="222" s="1"/>
  <c r="F13" i="222"/>
  <c r="G13" i="222" s="1"/>
  <c r="H13" i="222" s="1"/>
  <c r="F74" i="222"/>
  <c r="G74" i="222" s="1"/>
  <c r="H74" i="222" s="1"/>
  <c r="F14" i="222"/>
  <c r="G14" i="222" s="1"/>
  <c r="H14" i="222" s="1"/>
  <c r="F75" i="222"/>
  <c r="G75" i="222" s="1"/>
  <c r="H75" i="222" s="1"/>
  <c r="F64" i="222"/>
  <c r="G64" i="222" s="1"/>
  <c r="H64" i="222" s="1"/>
  <c r="F1083" i="222"/>
  <c r="G1083" i="222" s="1"/>
  <c r="H1083" i="222" s="1"/>
  <c r="F1100" i="222"/>
  <c r="G1100" i="222" s="1"/>
  <c r="H1100" i="222" s="1"/>
  <c r="F1115" i="222"/>
  <c r="G1115" i="222" s="1"/>
  <c r="H1115" i="222" s="1"/>
  <c r="F18" i="222"/>
  <c r="G18" i="222" s="1"/>
  <c r="H18" i="222" s="1"/>
  <c r="F31" i="222"/>
  <c r="G31" i="222" s="1"/>
  <c r="H31" i="222" s="1"/>
  <c r="F43" i="222"/>
  <c r="G43" i="222" s="1"/>
  <c r="H43" i="222" s="1"/>
  <c r="F55" i="222"/>
  <c r="G55" i="222" s="1"/>
  <c r="H55" i="222" s="1"/>
  <c r="F67" i="222"/>
  <c r="G67" i="222" s="1"/>
  <c r="H67" i="222" s="1"/>
  <c r="F21" i="222"/>
  <c r="G21" i="222" s="1"/>
  <c r="H21" i="222" s="1"/>
  <c r="F70" i="222"/>
  <c r="G70" i="222" s="1"/>
  <c r="H70" i="222" s="1"/>
  <c r="F71" i="222"/>
  <c r="G71" i="222" s="1"/>
  <c r="H71" i="222" s="1"/>
  <c r="F38" i="222"/>
  <c r="G38" i="222" s="1"/>
  <c r="H38" i="222" s="1"/>
  <c r="F63" i="222"/>
  <c r="G63" i="222" s="1"/>
  <c r="H63" i="222" s="1"/>
  <c r="F52" i="222"/>
  <c r="G52" i="222" s="1"/>
  <c r="H52" i="222" s="1"/>
  <c r="F1091" i="222"/>
  <c r="G1091" i="222" s="1"/>
  <c r="H1091" i="222" s="1"/>
  <c r="F1103" i="222"/>
  <c r="G1103" i="222" s="1"/>
  <c r="H1103" i="222" s="1"/>
  <c r="F1116" i="222"/>
  <c r="G1116" i="222" s="1"/>
  <c r="H1116" i="222" s="1"/>
  <c r="F1123" i="222"/>
  <c r="G1123" i="222" s="1"/>
  <c r="H1123" i="222" s="1"/>
  <c r="F19" i="222"/>
  <c r="G19" i="222" s="1"/>
  <c r="H19" i="222" s="1"/>
  <c r="F32" i="222"/>
  <c r="G32" i="222" s="1"/>
  <c r="H32" i="222" s="1"/>
  <c r="F44" i="222"/>
  <c r="G44" i="222" s="1"/>
  <c r="H44" i="222" s="1"/>
  <c r="F56" i="222"/>
  <c r="G56" i="222" s="1"/>
  <c r="H56" i="222" s="1"/>
  <c r="F68" i="222"/>
  <c r="G68" i="222" s="1"/>
  <c r="H68" i="222" s="1"/>
  <c r="F58" i="222"/>
  <c r="G58" i="222" s="1"/>
  <c r="H58" i="222" s="1"/>
  <c r="F72" i="222"/>
  <c r="G72" i="222" s="1"/>
  <c r="H72" i="222" s="1"/>
  <c r="F24" i="222"/>
  <c r="G24" i="222" s="1"/>
  <c r="H24" i="222" s="1"/>
  <c r="F73" i="222"/>
  <c r="G73" i="222" s="1"/>
  <c r="H73" i="222" s="1"/>
  <c r="F25" i="222"/>
  <c r="G25" i="222" s="1"/>
  <c r="H25" i="222" s="1"/>
  <c r="F1112" i="222"/>
  <c r="G1112" i="222" s="1"/>
  <c r="H1112" i="222" s="1"/>
  <c r="F51" i="222"/>
  <c r="G51" i="222" s="1"/>
  <c r="H51" i="222" s="1"/>
  <c r="F1104" i="222"/>
  <c r="G1104" i="222" s="1"/>
  <c r="H1104" i="222" s="1"/>
  <c r="F1118" i="222"/>
  <c r="G1118" i="222" s="1"/>
  <c r="H1118" i="222" s="1"/>
  <c r="F1124" i="222"/>
  <c r="G1124" i="222" s="1"/>
  <c r="H1124" i="222" s="1"/>
  <c r="F20" i="222"/>
  <c r="G20" i="222" s="1"/>
  <c r="H20" i="222" s="1"/>
  <c r="F33" i="222"/>
  <c r="G33" i="222" s="1"/>
  <c r="H33" i="222" s="1"/>
  <c r="F45" i="222"/>
  <c r="G45" i="222" s="1"/>
  <c r="H45" i="222" s="1"/>
  <c r="F57" i="222"/>
  <c r="G57" i="222" s="1"/>
  <c r="H57" i="222" s="1"/>
  <c r="F69" i="222"/>
  <c r="G69" i="222" s="1"/>
  <c r="H69" i="222" s="1"/>
  <c r="F1092" i="222"/>
  <c r="G1092" i="222" s="1"/>
  <c r="H1092" i="222" s="1"/>
  <c r="F34" i="222"/>
  <c r="G34" i="222" s="1"/>
  <c r="H34" i="222" s="1"/>
  <c r="F60" i="222"/>
  <c r="G60" i="222" s="1"/>
  <c r="H60" i="222" s="1"/>
  <c r="F12" i="222"/>
  <c r="G12" i="222" s="1"/>
  <c r="H12" i="222" s="1"/>
  <c r="F1096" i="222"/>
  <c r="G1096" i="222" s="1"/>
  <c r="H1096" i="222" s="1"/>
  <c r="F50" i="222"/>
  <c r="G50" i="222" s="1"/>
  <c r="H50" i="222" s="1"/>
  <c r="F39" i="222"/>
  <c r="G39" i="222" s="1"/>
  <c r="H39" i="222" s="1"/>
  <c r="F1098" i="222"/>
  <c r="G1098" i="222" s="1"/>
  <c r="H1098" i="222" s="1"/>
  <c r="F76" i="222"/>
  <c r="G76" i="222" s="1"/>
  <c r="H76" i="222" s="1"/>
  <c r="F1097" i="222"/>
  <c r="G1097" i="222" s="1"/>
  <c r="H1097" i="222" s="1"/>
  <c r="F1106" i="222"/>
  <c r="G1106" i="222" s="1"/>
  <c r="H1106" i="222" s="1"/>
  <c r="F47" i="222"/>
  <c r="G47" i="222" s="1"/>
  <c r="H47" i="222" s="1"/>
  <c r="F36" i="222"/>
  <c r="G36" i="222" s="1"/>
  <c r="H36" i="222" s="1"/>
  <c r="F1107" i="222"/>
  <c r="G1107" i="222" s="1"/>
  <c r="H1107" i="222" s="1"/>
  <c r="F37" i="222"/>
  <c r="G37" i="222" s="1"/>
  <c r="H37" i="222" s="1"/>
  <c r="F1121" i="222"/>
  <c r="G1121" i="222" s="1"/>
  <c r="H1121" i="222" s="1"/>
  <c r="F15" i="222"/>
  <c r="G15" i="222" s="1"/>
  <c r="H15" i="222" s="1"/>
  <c r="F40" i="222"/>
  <c r="G40" i="222" s="1"/>
  <c r="H40" i="222" s="1"/>
  <c r="F27" i="222"/>
  <c r="G27" i="222" s="1"/>
  <c r="H27" i="222" s="1"/>
  <c r="F99" i="1"/>
  <c r="G99" i="1" s="1"/>
  <c r="H99" i="1" s="1"/>
  <c r="F107" i="1"/>
  <c r="G107" i="1" s="1"/>
  <c r="H107" i="1" s="1"/>
  <c r="F105" i="1"/>
  <c r="G105" i="1" s="1"/>
  <c r="H105" i="1" s="1"/>
  <c r="F100" i="1"/>
  <c r="G100" i="1" s="1"/>
  <c r="H100" i="1" s="1"/>
  <c r="F106" i="1"/>
  <c r="G106" i="1" s="1"/>
  <c r="H106" i="1" s="1"/>
  <c r="F102" i="1"/>
  <c r="G102" i="1" s="1"/>
  <c r="H102" i="1" s="1"/>
  <c r="F101" i="1"/>
  <c r="G101" i="1" s="1"/>
  <c r="H101" i="1" s="1"/>
  <c r="F104" i="1"/>
  <c r="G104" i="1" s="1"/>
  <c r="H104" i="1" s="1"/>
  <c r="F103" i="1"/>
  <c r="G103" i="1" s="1"/>
  <c r="H103" i="1" s="1"/>
  <c r="F237" i="1"/>
  <c r="G237" i="1" s="1"/>
  <c r="H237" i="1" s="1"/>
  <c r="F226" i="1"/>
  <c r="G226" i="1" s="1"/>
  <c r="H226" i="1" s="1"/>
  <c r="F234" i="1"/>
  <c r="G234" i="1" s="1"/>
  <c r="H234" i="1" s="1"/>
  <c r="F236" i="1"/>
  <c r="G236" i="1" s="1"/>
  <c r="H236" i="1" s="1"/>
  <c r="F225" i="1"/>
  <c r="G225" i="1" s="1"/>
  <c r="H225" i="1" s="1"/>
  <c r="F232" i="1"/>
  <c r="G232" i="1" s="1"/>
  <c r="H232" i="1" s="1"/>
  <c r="F230" i="1"/>
  <c r="G230" i="1" s="1"/>
  <c r="H230" i="1" s="1"/>
  <c r="F229" i="1"/>
  <c r="G229" i="1" s="1"/>
  <c r="H229" i="1" s="1"/>
  <c r="F227" i="1"/>
  <c r="G227" i="1" s="1"/>
  <c r="H227" i="1" s="1"/>
  <c r="F235" i="1"/>
  <c r="G235" i="1" s="1"/>
  <c r="H235" i="1" s="1"/>
  <c r="F233" i="1"/>
  <c r="G233" i="1" s="1"/>
  <c r="H233" i="1" s="1"/>
  <c r="F231" i="1"/>
  <c r="G231" i="1" s="1"/>
  <c r="H231" i="1" s="1"/>
  <c r="F228" i="1"/>
  <c r="G228" i="1" s="1"/>
  <c r="H228" i="1" s="1"/>
  <c r="F1729" i="1"/>
  <c r="G1729" i="1" s="1"/>
  <c r="H1729" i="1" s="1"/>
  <c r="F98" i="219"/>
  <c r="G98" i="219" s="1"/>
  <c r="H98" i="219" s="1"/>
  <c r="F95" i="219"/>
  <c r="G95" i="219" s="1"/>
  <c r="H95" i="219" s="1"/>
  <c r="F100" i="19"/>
  <c r="G100" i="19" s="1"/>
  <c r="H100" i="19" s="1"/>
  <c r="F114" i="19"/>
  <c r="G114" i="19" s="1"/>
  <c r="H114" i="19" s="1"/>
  <c r="F106" i="19"/>
  <c r="G106" i="19" s="1"/>
  <c r="H106" i="19" s="1"/>
  <c r="F89" i="19"/>
  <c r="G89" i="19" s="1"/>
  <c r="H89" i="19" s="1"/>
  <c r="F102" i="19"/>
  <c r="G102" i="19" s="1"/>
  <c r="H102" i="19" s="1"/>
  <c r="F105" i="19"/>
  <c r="G105" i="19" s="1"/>
  <c r="H105" i="19" s="1"/>
  <c r="F110" i="19"/>
  <c r="G110" i="19" s="1"/>
  <c r="H110" i="19" s="1"/>
  <c r="F112" i="19"/>
  <c r="G112" i="19" s="1"/>
  <c r="H112" i="19" s="1"/>
  <c r="F26" i="19"/>
  <c r="G26" i="19" s="1"/>
  <c r="H26" i="19" s="1"/>
  <c r="F20" i="219"/>
  <c r="G20" i="219" s="1"/>
  <c r="H20" i="219" s="1"/>
  <c r="F111" i="19"/>
  <c r="G111" i="19" s="1"/>
  <c r="H111" i="19" s="1"/>
  <c r="F108" i="19"/>
  <c r="G108" i="19" s="1"/>
  <c r="H108" i="19" s="1"/>
  <c r="F109" i="19"/>
  <c r="G109" i="19" s="1"/>
  <c r="H109" i="19" s="1"/>
  <c r="F113" i="19"/>
  <c r="G113" i="19" s="1"/>
  <c r="H113" i="19" s="1"/>
  <c r="F107" i="19"/>
  <c r="G107" i="19" s="1"/>
  <c r="H107" i="19" s="1"/>
  <c r="F221" i="219"/>
  <c r="G221" i="219" s="1"/>
  <c r="H221" i="219" s="1"/>
  <c r="F104" i="19"/>
  <c r="G104" i="19" s="1"/>
  <c r="H104" i="19" s="1"/>
  <c r="F103" i="19"/>
  <c r="G103" i="19" s="1"/>
  <c r="H103" i="19" s="1"/>
  <c r="F70" i="219"/>
  <c r="G70" i="219" s="1"/>
  <c r="H70" i="219" s="1"/>
  <c r="F658" i="4"/>
  <c r="G658" i="4" s="1"/>
  <c r="H658" i="4" s="1"/>
  <c r="F660" i="4"/>
  <c r="G660" i="4" s="1"/>
  <c r="H660" i="4" s="1"/>
  <c r="F661" i="4"/>
  <c r="G661" i="4" s="1"/>
  <c r="H661" i="4" s="1"/>
  <c r="F663" i="4"/>
  <c r="G663" i="4" s="1"/>
  <c r="H663" i="4" s="1"/>
  <c r="F664" i="4"/>
  <c r="G664" i="4" s="1"/>
  <c r="H664" i="4" s="1"/>
  <c r="F667" i="4"/>
  <c r="G667" i="4" s="1"/>
  <c r="H667" i="4" s="1"/>
  <c r="F659" i="4"/>
  <c r="G659" i="4" s="1"/>
  <c r="H659" i="4" s="1"/>
  <c r="F662" i="4"/>
  <c r="G662" i="4" s="1"/>
  <c r="H662" i="4" s="1"/>
  <c r="F665" i="4"/>
  <c r="G665" i="4" s="1"/>
  <c r="H665" i="4" s="1"/>
  <c r="F666" i="4"/>
  <c r="G666" i="4" s="1"/>
  <c r="H666" i="4" s="1"/>
  <c r="F1001" i="4"/>
  <c r="G1001" i="4" s="1"/>
  <c r="H1001" i="4" s="1"/>
  <c r="F997" i="4"/>
  <c r="G997" i="4" s="1"/>
  <c r="H997" i="4" s="1"/>
  <c r="F999" i="4"/>
  <c r="G999" i="4" s="1"/>
  <c r="H999" i="4" s="1"/>
  <c r="F1000" i="4"/>
  <c r="G1000" i="4" s="1"/>
  <c r="H1000" i="4" s="1"/>
  <c r="F998" i="4"/>
  <c r="G998" i="4" s="1"/>
  <c r="H998" i="4" s="1"/>
  <c r="F996" i="4"/>
  <c r="G996" i="4" s="1"/>
  <c r="H996" i="4" s="1"/>
  <c r="F956" i="4"/>
  <c r="G956" i="4" s="1"/>
  <c r="H956" i="4" s="1"/>
  <c r="F957" i="4"/>
  <c r="G957" i="4" s="1"/>
  <c r="H957" i="4" s="1"/>
  <c r="F958" i="4"/>
  <c r="G958" i="4" s="1"/>
  <c r="H958" i="4" s="1"/>
  <c r="F923" i="4"/>
  <c r="G923" i="4" s="1"/>
  <c r="H923" i="4" s="1"/>
  <c r="F934" i="4"/>
  <c r="G934" i="4" s="1"/>
  <c r="H934" i="4" s="1"/>
  <c r="F925" i="4"/>
  <c r="G925" i="4" s="1"/>
  <c r="H925" i="4" s="1"/>
  <c r="F921" i="4"/>
  <c r="G921" i="4" s="1"/>
  <c r="H921" i="4" s="1"/>
  <c r="F936" i="4"/>
  <c r="G936" i="4" s="1"/>
  <c r="H936" i="4" s="1"/>
  <c r="F922" i="4"/>
  <c r="G922" i="4" s="1"/>
  <c r="H922" i="4" s="1"/>
  <c r="F935" i="4"/>
  <c r="G935" i="4" s="1"/>
  <c r="H935" i="4" s="1"/>
  <c r="F924" i="4"/>
  <c r="G924" i="4" s="1"/>
  <c r="H924" i="4" s="1"/>
  <c r="F920" i="4"/>
  <c r="G920" i="4" s="1"/>
  <c r="H920" i="4" s="1"/>
  <c r="F881" i="4"/>
  <c r="G881" i="4" s="1"/>
  <c r="H881" i="4" s="1"/>
  <c r="F877" i="4"/>
  <c r="G877" i="4" s="1"/>
  <c r="H877" i="4" s="1"/>
  <c r="F882" i="4"/>
  <c r="G882" i="4" s="1"/>
  <c r="H882" i="4" s="1"/>
  <c r="F878" i="4"/>
  <c r="G878" i="4" s="1"/>
  <c r="H878" i="4" s="1"/>
  <c r="F883" i="4"/>
  <c r="G883" i="4" s="1"/>
  <c r="H883" i="4" s="1"/>
  <c r="F879" i="4"/>
  <c r="G879" i="4" s="1"/>
  <c r="H879" i="4" s="1"/>
  <c r="F880" i="4"/>
  <c r="G880" i="4" s="1"/>
  <c r="H880" i="4" s="1"/>
  <c r="F834" i="4"/>
  <c r="G834" i="4" s="1"/>
  <c r="H834" i="4" s="1"/>
  <c r="F830" i="4"/>
  <c r="G830" i="4" s="1"/>
  <c r="H830" i="4" s="1"/>
  <c r="F833" i="4"/>
  <c r="G833" i="4" s="1"/>
  <c r="H833" i="4" s="1"/>
  <c r="F835" i="4"/>
  <c r="G835" i="4" s="1"/>
  <c r="H835" i="4" s="1"/>
  <c r="F831" i="4"/>
  <c r="G831" i="4" s="1"/>
  <c r="H831" i="4" s="1"/>
  <c r="F836" i="4"/>
  <c r="G836" i="4" s="1"/>
  <c r="H836" i="4" s="1"/>
  <c r="F832" i="4"/>
  <c r="G832" i="4" s="1"/>
  <c r="H832" i="4" s="1"/>
  <c r="F829" i="4"/>
  <c r="G829" i="4" s="1"/>
  <c r="H829" i="4" s="1"/>
  <c r="F786" i="4"/>
  <c r="G786" i="4" s="1"/>
  <c r="H786" i="4" s="1"/>
  <c r="F782" i="4"/>
  <c r="G782" i="4" s="1"/>
  <c r="H782" i="4" s="1"/>
  <c r="F787" i="4"/>
  <c r="G787" i="4" s="1"/>
  <c r="H787" i="4" s="1"/>
  <c r="F783" i="4"/>
  <c r="G783" i="4" s="1"/>
  <c r="H783" i="4" s="1"/>
  <c r="F788" i="4"/>
  <c r="G788" i="4" s="1"/>
  <c r="H788" i="4" s="1"/>
  <c r="F784" i="4"/>
  <c r="G784" i="4" s="1"/>
  <c r="H784" i="4" s="1"/>
  <c r="F785" i="4"/>
  <c r="G785" i="4" s="1"/>
  <c r="H785" i="4" s="1"/>
  <c r="F781" i="4"/>
  <c r="G781" i="4" s="1"/>
  <c r="H781" i="4" s="1"/>
  <c r="F736" i="4"/>
  <c r="G736" i="4" s="1"/>
  <c r="H736" i="4" s="1"/>
  <c r="F737" i="4"/>
  <c r="G737" i="4" s="1"/>
  <c r="H737" i="4" s="1"/>
  <c r="F738" i="4"/>
  <c r="G738" i="4" s="1"/>
  <c r="H738" i="4" s="1"/>
  <c r="F734" i="4"/>
  <c r="G734" i="4" s="1"/>
  <c r="H734" i="4" s="1"/>
  <c r="F735" i="4"/>
  <c r="G735" i="4" s="1"/>
  <c r="H735" i="4" s="1"/>
  <c r="F601" i="4"/>
  <c r="G601" i="4" s="1"/>
  <c r="H601" i="4" s="1"/>
  <c r="F597" i="4"/>
  <c r="G597" i="4" s="1"/>
  <c r="H597" i="4" s="1"/>
  <c r="F593" i="4"/>
  <c r="G593" i="4" s="1"/>
  <c r="H593" i="4" s="1"/>
  <c r="F599" i="4"/>
  <c r="G599" i="4" s="1"/>
  <c r="H599" i="4" s="1"/>
  <c r="F596" i="4"/>
  <c r="G596" i="4" s="1"/>
  <c r="H596" i="4" s="1"/>
  <c r="F602" i="4"/>
  <c r="G602" i="4" s="1"/>
  <c r="H602" i="4" s="1"/>
  <c r="F598" i="4"/>
  <c r="G598" i="4" s="1"/>
  <c r="H598" i="4" s="1"/>
  <c r="F594" i="4"/>
  <c r="G594" i="4" s="1"/>
  <c r="H594" i="4" s="1"/>
  <c r="F603" i="4"/>
  <c r="G603" i="4" s="1"/>
  <c r="H603" i="4" s="1"/>
  <c r="F595" i="4"/>
  <c r="G595" i="4" s="1"/>
  <c r="H595" i="4" s="1"/>
  <c r="F600" i="4"/>
  <c r="G600" i="4" s="1"/>
  <c r="H600" i="4" s="1"/>
  <c r="F544" i="4"/>
  <c r="G544" i="4" s="1"/>
  <c r="H544" i="4" s="1"/>
  <c r="F540" i="4"/>
  <c r="G540" i="4" s="1"/>
  <c r="H540" i="4" s="1"/>
  <c r="F536" i="4"/>
  <c r="G536" i="4" s="1"/>
  <c r="H536" i="4" s="1"/>
  <c r="F542" i="4"/>
  <c r="G542" i="4" s="1"/>
  <c r="H542" i="4" s="1"/>
  <c r="F534" i="4"/>
  <c r="G534" i="4" s="1"/>
  <c r="H534" i="4" s="1"/>
  <c r="F543" i="4"/>
  <c r="G543" i="4" s="1"/>
  <c r="H543" i="4" s="1"/>
  <c r="F539" i="4"/>
  <c r="G539" i="4" s="1"/>
  <c r="H539" i="4" s="1"/>
  <c r="F545" i="4"/>
  <c r="G545" i="4" s="1"/>
  <c r="H545" i="4" s="1"/>
  <c r="F541" i="4"/>
  <c r="G541" i="4" s="1"/>
  <c r="H541" i="4" s="1"/>
  <c r="F537" i="4"/>
  <c r="G537" i="4" s="1"/>
  <c r="H537" i="4" s="1"/>
  <c r="F546" i="4"/>
  <c r="G546" i="4" s="1"/>
  <c r="H546" i="4" s="1"/>
  <c r="F538" i="4"/>
  <c r="G538" i="4" s="1"/>
  <c r="H538" i="4" s="1"/>
  <c r="F535" i="4"/>
  <c r="G535" i="4" s="1"/>
  <c r="H535" i="4" s="1"/>
  <c r="F483" i="4"/>
  <c r="G483" i="4" s="1"/>
  <c r="H483" i="4" s="1"/>
  <c r="F479" i="4"/>
  <c r="G479" i="4" s="1"/>
  <c r="H479" i="4" s="1"/>
  <c r="F484" i="4"/>
  <c r="G484" i="4" s="1"/>
  <c r="H484" i="4" s="1"/>
  <c r="F480" i="4"/>
  <c r="G480" i="4" s="1"/>
  <c r="H480" i="4" s="1"/>
  <c r="F476" i="4"/>
  <c r="G476" i="4" s="1"/>
  <c r="H476" i="4" s="1"/>
  <c r="F485" i="4"/>
  <c r="G485" i="4" s="1"/>
  <c r="H485" i="4" s="1"/>
  <c r="F481" i="4"/>
  <c r="G481" i="4" s="1"/>
  <c r="H481" i="4" s="1"/>
  <c r="F477" i="4"/>
  <c r="G477" i="4" s="1"/>
  <c r="H477" i="4" s="1"/>
  <c r="F482" i="4"/>
  <c r="G482" i="4" s="1"/>
  <c r="H482" i="4" s="1"/>
  <c r="F478" i="4"/>
  <c r="G478" i="4" s="1"/>
  <c r="H478" i="4" s="1"/>
  <c r="F429" i="4"/>
  <c r="G429" i="4" s="1"/>
  <c r="H429" i="4" s="1"/>
  <c r="F425" i="4"/>
  <c r="G425" i="4" s="1"/>
  <c r="H425" i="4" s="1"/>
  <c r="F421" i="4"/>
  <c r="G421" i="4" s="1"/>
  <c r="H421" i="4" s="1"/>
  <c r="F426" i="4"/>
  <c r="G426" i="4" s="1"/>
  <c r="H426" i="4" s="1"/>
  <c r="F422" i="4"/>
  <c r="G422" i="4" s="1"/>
  <c r="H422" i="4" s="1"/>
  <c r="F427" i="4"/>
  <c r="G427" i="4" s="1"/>
  <c r="H427" i="4" s="1"/>
  <c r="F423" i="4"/>
  <c r="G423" i="4" s="1"/>
  <c r="H423" i="4" s="1"/>
  <c r="F428" i="4"/>
  <c r="G428" i="4" s="1"/>
  <c r="H428" i="4" s="1"/>
  <c r="F424" i="4"/>
  <c r="G424" i="4" s="1"/>
  <c r="H424" i="4" s="1"/>
  <c r="F420" i="4"/>
  <c r="G420" i="4" s="1"/>
  <c r="H420" i="4" s="1"/>
  <c r="F369" i="4"/>
  <c r="G369" i="4" s="1"/>
  <c r="H369" i="4" s="1"/>
  <c r="F374" i="4"/>
  <c r="G374" i="4" s="1"/>
  <c r="H374" i="4" s="1"/>
  <c r="F366" i="4"/>
  <c r="G366" i="4" s="1"/>
  <c r="H366" i="4" s="1"/>
  <c r="F375" i="4"/>
  <c r="G375" i="4" s="1"/>
  <c r="H375" i="4" s="1"/>
  <c r="F371" i="4"/>
  <c r="G371" i="4" s="1"/>
  <c r="H371" i="4" s="1"/>
  <c r="F367" i="4"/>
  <c r="G367" i="4" s="1"/>
  <c r="H367" i="4" s="1"/>
  <c r="F372" i="4"/>
  <c r="G372" i="4" s="1"/>
  <c r="H372" i="4" s="1"/>
  <c r="F368" i="4"/>
  <c r="G368" i="4" s="1"/>
  <c r="H368" i="4" s="1"/>
  <c r="F373" i="4"/>
  <c r="G373" i="4" s="1"/>
  <c r="H373" i="4" s="1"/>
  <c r="F365" i="4"/>
  <c r="G365" i="4" s="1"/>
  <c r="H365" i="4" s="1"/>
  <c r="F370" i="4"/>
  <c r="G370" i="4" s="1"/>
  <c r="H370" i="4" s="1"/>
  <c r="F322" i="4"/>
  <c r="G322" i="4" s="1"/>
  <c r="H322" i="4" s="1"/>
  <c r="F318" i="4"/>
  <c r="G318" i="4" s="1"/>
  <c r="H318" i="4" s="1"/>
  <c r="F320" i="4"/>
  <c r="G320" i="4" s="1"/>
  <c r="H320" i="4" s="1"/>
  <c r="F321" i="4"/>
  <c r="G321" i="4" s="1"/>
  <c r="H321" i="4" s="1"/>
  <c r="F317" i="4"/>
  <c r="G317" i="4" s="1"/>
  <c r="H317" i="4" s="1"/>
  <c r="F323" i="4"/>
  <c r="G323" i="4" s="1"/>
  <c r="H323" i="4" s="1"/>
  <c r="F319" i="4"/>
  <c r="G319" i="4" s="1"/>
  <c r="H319" i="4" s="1"/>
  <c r="F315" i="4"/>
  <c r="G315" i="4" s="1"/>
  <c r="H315" i="4" s="1"/>
  <c r="F324" i="4"/>
  <c r="G324" i="4" s="1"/>
  <c r="H324" i="4" s="1"/>
  <c r="F316" i="4"/>
  <c r="G316" i="4" s="1"/>
  <c r="H316" i="4" s="1"/>
  <c r="F277" i="4"/>
  <c r="G277" i="4" s="1"/>
  <c r="H277" i="4" s="1"/>
  <c r="F273" i="4"/>
  <c r="G273" i="4" s="1"/>
  <c r="H273" i="4" s="1"/>
  <c r="F269" i="4"/>
  <c r="G269" i="4" s="1"/>
  <c r="H269" i="4" s="1"/>
  <c r="F274" i="4"/>
  <c r="G274" i="4" s="1"/>
  <c r="H274" i="4" s="1"/>
  <c r="F270" i="4"/>
  <c r="G270" i="4" s="1"/>
  <c r="H270" i="4" s="1"/>
  <c r="F275" i="4"/>
  <c r="G275" i="4" s="1"/>
  <c r="H275" i="4" s="1"/>
  <c r="F271" i="4"/>
  <c r="G271" i="4" s="1"/>
  <c r="H271" i="4" s="1"/>
  <c r="F276" i="4"/>
  <c r="G276" i="4" s="1"/>
  <c r="H276" i="4" s="1"/>
  <c r="F272" i="4"/>
  <c r="G272" i="4" s="1"/>
  <c r="H272" i="4" s="1"/>
  <c r="F268" i="4"/>
  <c r="G268" i="4" s="1"/>
  <c r="H268" i="4" s="1"/>
  <c r="F229" i="4"/>
  <c r="G229" i="4" s="1"/>
  <c r="H229" i="4" s="1"/>
  <c r="F225" i="4"/>
  <c r="G225" i="4" s="1"/>
  <c r="H225" i="4" s="1"/>
  <c r="F221" i="4"/>
  <c r="G221" i="4" s="1"/>
  <c r="H221" i="4" s="1"/>
  <c r="F226" i="4"/>
  <c r="G226" i="4" s="1"/>
  <c r="H226" i="4" s="1"/>
  <c r="F222" i="4"/>
  <c r="G222" i="4" s="1"/>
  <c r="H222" i="4" s="1"/>
  <c r="F227" i="4"/>
  <c r="G227" i="4" s="1"/>
  <c r="H227" i="4" s="1"/>
  <c r="F223" i="4"/>
  <c r="G223" i="4" s="1"/>
  <c r="H223" i="4" s="1"/>
  <c r="F228" i="4"/>
  <c r="G228" i="4" s="1"/>
  <c r="H228" i="4" s="1"/>
  <c r="F224" i="4"/>
  <c r="G224" i="4" s="1"/>
  <c r="H224" i="4" s="1"/>
  <c r="F220" i="4"/>
  <c r="G220" i="4" s="1"/>
  <c r="H220" i="4" s="1"/>
  <c r="F180" i="4"/>
  <c r="G180" i="4" s="1"/>
  <c r="H180" i="4" s="1"/>
  <c r="F176" i="4"/>
  <c r="G176" i="4" s="1"/>
  <c r="H176" i="4" s="1"/>
  <c r="F172" i="4"/>
  <c r="G172" i="4" s="1"/>
  <c r="H172" i="4" s="1"/>
  <c r="F167" i="4"/>
  <c r="G167" i="4" s="1"/>
  <c r="H167" i="4" s="1"/>
  <c r="F177" i="4"/>
  <c r="G177" i="4" s="1"/>
  <c r="H177" i="4" s="1"/>
  <c r="F173" i="4"/>
  <c r="G173" i="4" s="1"/>
  <c r="H173" i="4" s="1"/>
  <c r="F168" i="4"/>
  <c r="G168" i="4" s="1"/>
  <c r="H168" i="4" s="1"/>
  <c r="F178" i="4"/>
  <c r="G178" i="4" s="1"/>
  <c r="H178" i="4" s="1"/>
  <c r="F174" i="4"/>
  <c r="G174" i="4" s="1"/>
  <c r="H174" i="4" s="1"/>
  <c r="F169" i="4"/>
  <c r="G169" i="4" s="1"/>
  <c r="H169" i="4" s="1"/>
  <c r="F179" i="4"/>
  <c r="G179" i="4" s="1"/>
  <c r="H179" i="4" s="1"/>
  <c r="F175" i="4"/>
  <c r="G175" i="4" s="1"/>
  <c r="H175" i="4" s="1"/>
  <c r="F170" i="4"/>
  <c r="G170" i="4" s="1"/>
  <c r="H170" i="4" s="1"/>
  <c r="F166" i="4"/>
  <c r="G166" i="4" s="1"/>
  <c r="H166" i="4" s="1"/>
  <c r="F111" i="4"/>
  <c r="G111" i="4" s="1"/>
  <c r="H111" i="4" s="1"/>
  <c r="F107" i="4"/>
  <c r="G107" i="4" s="1"/>
  <c r="H107" i="4" s="1"/>
  <c r="F108" i="4"/>
  <c r="G108" i="4" s="1"/>
  <c r="H108" i="4" s="1"/>
  <c r="F109" i="4"/>
  <c r="G109" i="4" s="1"/>
  <c r="H109" i="4" s="1"/>
  <c r="F110" i="4"/>
  <c r="G110" i="4" s="1"/>
  <c r="H110" i="4" s="1"/>
  <c r="F106" i="4"/>
  <c r="G106" i="4" s="1"/>
  <c r="H106" i="4" s="1"/>
  <c r="F69" i="4"/>
  <c r="G69" i="4" s="1"/>
  <c r="H69" i="4" s="1"/>
  <c r="F65" i="4"/>
  <c r="G65" i="4" s="1"/>
  <c r="H65" i="4" s="1"/>
  <c r="F61" i="4"/>
  <c r="G61" i="4" s="1"/>
  <c r="H61" i="4" s="1"/>
  <c r="F57" i="4"/>
  <c r="G57" i="4" s="1"/>
  <c r="H57" i="4" s="1"/>
  <c r="F53" i="4"/>
  <c r="G53" i="4" s="1"/>
  <c r="H53" i="4" s="1"/>
  <c r="F66" i="4"/>
  <c r="G66" i="4" s="1"/>
  <c r="H66" i="4" s="1"/>
  <c r="F62" i="4"/>
  <c r="G62" i="4" s="1"/>
  <c r="H62" i="4" s="1"/>
  <c r="F58" i="4"/>
  <c r="G58" i="4" s="1"/>
  <c r="H58" i="4" s="1"/>
  <c r="F54" i="4"/>
  <c r="G54" i="4" s="1"/>
  <c r="H54" i="4" s="1"/>
  <c r="F67" i="4"/>
  <c r="G67" i="4" s="1"/>
  <c r="H67" i="4" s="1"/>
  <c r="F63" i="4"/>
  <c r="G63" i="4" s="1"/>
  <c r="H63" i="4" s="1"/>
  <c r="F59" i="4"/>
  <c r="G59" i="4" s="1"/>
  <c r="H59" i="4" s="1"/>
  <c r="F55" i="4"/>
  <c r="G55" i="4" s="1"/>
  <c r="H55" i="4" s="1"/>
  <c r="F68" i="4"/>
  <c r="G68" i="4" s="1"/>
  <c r="H68" i="4" s="1"/>
  <c r="F64" i="4"/>
  <c r="G64" i="4" s="1"/>
  <c r="H64" i="4" s="1"/>
  <c r="F60" i="4"/>
  <c r="G60" i="4" s="1"/>
  <c r="H60" i="4" s="1"/>
  <c r="F56" i="4"/>
  <c r="G56" i="4" s="1"/>
  <c r="H56" i="4" s="1"/>
  <c r="F994" i="222"/>
  <c r="G994" i="222" s="1"/>
  <c r="H994" i="222" s="1"/>
  <c r="F990" i="222"/>
  <c r="G990" i="222" s="1"/>
  <c r="H990" i="222" s="1"/>
  <c r="F995" i="222"/>
  <c r="G995" i="222" s="1"/>
  <c r="H995" i="222" s="1"/>
  <c r="F991" i="222"/>
  <c r="G991" i="222" s="1"/>
  <c r="H991" i="222" s="1"/>
  <c r="F987" i="222"/>
  <c r="G987" i="222" s="1"/>
  <c r="H987" i="222" s="1"/>
  <c r="F996" i="222"/>
  <c r="G996" i="222" s="1"/>
  <c r="H996" i="222" s="1"/>
  <c r="F992" i="222"/>
  <c r="G992" i="222" s="1"/>
  <c r="H992" i="222" s="1"/>
  <c r="F988" i="222"/>
  <c r="G988" i="222" s="1"/>
  <c r="H988" i="222" s="1"/>
  <c r="F993" i="222"/>
  <c r="G993" i="222" s="1"/>
  <c r="H993" i="222" s="1"/>
  <c r="F989" i="222"/>
  <c r="G989" i="222" s="1"/>
  <c r="H989" i="222" s="1"/>
  <c r="F957" i="222"/>
  <c r="G957" i="222" s="1"/>
  <c r="H957" i="222" s="1"/>
  <c r="F953" i="222"/>
  <c r="G953" i="222" s="1"/>
  <c r="H953" i="222" s="1"/>
  <c r="F954" i="222"/>
  <c r="G954" i="222" s="1"/>
  <c r="H954" i="222" s="1"/>
  <c r="F950" i="222"/>
  <c r="G950" i="222" s="1"/>
  <c r="H950" i="222" s="1"/>
  <c r="F955" i="222"/>
  <c r="G955" i="222" s="1"/>
  <c r="H955" i="222" s="1"/>
  <c r="F951" i="222"/>
  <c r="G951" i="222" s="1"/>
  <c r="H951" i="222" s="1"/>
  <c r="F956" i="222"/>
  <c r="G956" i="222" s="1"/>
  <c r="H956" i="222" s="1"/>
  <c r="F952" i="222"/>
  <c r="G952" i="222" s="1"/>
  <c r="H952" i="222" s="1"/>
  <c r="F919" i="222"/>
  <c r="G919" i="222" s="1"/>
  <c r="H919" i="222" s="1"/>
  <c r="F915" i="222"/>
  <c r="G915" i="222" s="1"/>
  <c r="H915" i="222" s="1"/>
  <c r="F911" i="222"/>
  <c r="G911" i="222" s="1"/>
  <c r="H911" i="222" s="1"/>
  <c r="F912" i="222"/>
  <c r="G912" i="222" s="1"/>
  <c r="H912" i="222" s="1"/>
  <c r="F920" i="222"/>
  <c r="G920" i="222" s="1"/>
  <c r="H920" i="222" s="1"/>
  <c r="F916" i="222"/>
  <c r="G916" i="222" s="1"/>
  <c r="H916" i="222" s="1"/>
  <c r="F921" i="222"/>
  <c r="G921" i="222" s="1"/>
  <c r="H921" i="222" s="1"/>
  <c r="F917" i="222"/>
  <c r="G917" i="222" s="1"/>
  <c r="H917" i="222" s="1"/>
  <c r="F913" i="222"/>
  <c r="G913" i="222" s="1"/>
  <c r="H913" i="222" s="1"/>
  <c r="F909" i="222"/>
  <c r="G909" i="222" s="1"/>
  <c r="H909" i="222" s="1"/>
  <c r="F918" i="222"/>
  <c r="G918" i="222" s="1"/>
  <c r="H918" i="222" s="1"/>
  <c r="F914" i="222"/>
  <c r="G914" i="222" s="1"/>
  <c r="H914" i="222" s="1"/>
  <c r="F910" i="222"/>
  <c r="G910" i="222" s="1"/>
  <c r="H910" i="222" s="1"/>
  <c r="F876" i="222"/>
  <c r="G876" i="222" s="1"/>
  <c r="H876" i="222" s="1"/>
  <c r="F872" i="222"/>
  <c r="G872" i="222" s="1"/>
  <c r="H872" i="222" s="1"/>
  <c r="F868" i="222"/>
  <c r="G868" i="222" s="1"/>
  <c r="H868" i="222" s="1"/>
  <c r="F873" i="222"/>
  <c r="G873" i="222" s="1"/>
  <c r="H873" i="222" s="1"/>
  <c r="F869" i="222"/>
  <c r="G869" i="222" s="1"/>
  <c r="H869" i="222" s="1"/>
  <c r="F865" i="222"/>
  <c r="G865" i="222" s="1"/>
  <c r="H865" i="222" s="1"/>
  <c r="F874" i="222"/>
  <c r="G874" i="222" s="1"/>
  <c r="H874" i="222" s="1"/>
  <c r="F870" i="222"/>
  <c r="G870" i="222" s="1"/>
  <c r="H870" i="222" s="1"/>
  <c r="F866" i="222"/>
  <c r="G866" i="222" s="1"/>
  <c r="H866" i="222" s="1"/>
  <c r="F875" i="222"/>
  <c r="G875" i="222" s="1"/>
  <c r="H875" i="222" s="1"/>
  <c r="F871" i="222"/>
  <c r="G871" i="222" s="1"/>
  <c r="H871" i="222" s="1"/>
  <c r="F867" i="222"/>
  <c r="G867" i="222" s="1"/>
  <c r="H867" i="222" s="1"/>
  <c r="F832" i="222"/>
  <c r="G832" i="222" s="1"/>
  <c r="H832" i="222" s="1"/>
  <c r="F828" i="222"/>
  <c r="G828" i="222" s="1"/>
  <c r="H828" i="222" s="1"/>
  <c r="F823" i="222"/>
  <c r="G823" i="222" s="1"/>
  <c r="H823" i="222" s="1"/>
  <c r="F829" i="222"/>
  <c r="G829" i="222" s="1"/>
  <c r="H829" i="222" s="1"/>
  <c r="F824" i="222"/>
  <c r="G824" i="222" s="1"/>
  <c r="H824" i="222" s="1"/>
  <c r="F830" i="222"/>
  <c r="G830" i="222" s="1"/>
  <c r="H830" i="222" s="1"/>
  <c r="F826" i="222"/>
  <c r="G826" i="222" s="1"/>
  <c r="H826" i="222" s="1"/>
  <c r="F831" i="222"/>
  <c r="G831" i="222" s="1"/>
  <c r="H831" i="222" s="1"/>
  <c r="F827" i="222"/>
  <c r="G827" i="222" s="1"/>
  <c r="H827" i="222" s="1"/>
  <c r="F822" i="222"/>
  <c r="G822" i="222" s="1"/>
  <c r="H822" i="222" s="1"/>
  <c r="F790" i="222"/>
  <c r="G790" i="222" s="1"/>
  <c r="H790" i="222" s="1"/>
  <c r="F786" i="222"/>
  <c r="G786" i="222" s="1"/>
  <c r="H786" i="222" s="1"/>
  <c r="F785" i="222"/>
  <c r="G785" i="222" s="1"/>
  <c r="H785" i="222" s="1"/>
  <c r="F791" i="222"/>
  <c r="G791" i="222" s="1"/>
  <c r="H791" i="222" s="1"/>
  <c r="F787" i="222"/>
  <c r="G787" i="222" s="1"/>
  <c r="H787" i="222" s="1"/>
  <c r="F792" i="222"/>
  <c r="G792" i="222" s="1"/>
  <c r="H792" i="222" s="1"/>
  <c r="F788" i="222"/>
  <c r="G788" i="222" s="1"/>
  <c r="H788" i="222" s="1"/>
  <c r="F789" i="222"/>
  <c r="G789" i="222" s="1"/>
  <c r="H789" i="222" s="1"/>
  <c r="F731" i="222"/>
  <c r="G731" i="222" s="1"/>
  <c r="H731" i="222" s="1"/>
  <c r="F732" i="222"/>
  <c r="G732" i="222" s="1"/>
  <c r="H732" i="222" s="1"/>
  <c r="F733" i="222"/>
  <c r="G733" i="222" s="1"/>
  <c r="H733" i="222" s="1"/>
  <c r="F729" i="222"/>
  <c r="G729" i="222" s="1"/>
  <c r="H729" i="222" s="1"/>
  <c r="F730" i="222"/>
  <c r="G730" i="222" s="1"/>
  <c r="H730" i="222" s="1"/>
  <c r="F702" i="222"/>
  <c r="G702" i="222" s="1"/>
  <c r="H702" i="222" s="1"/>
  <c r="F698" i="222"/>
  <c r="G698" i="222" s="1"/>
  <c r="H698" i="222" s="1"/>
  <c r="F694" i="222"/>
  <c r="G694" i="222" s="1"/>
  <c r="H694" i="222" s="1"/>
  <c r="F690" i="222"/>
  <c r="G690" i="222" s="1"/>
  <c r="H690" i="222" s="1"/>
  <c r="F685" i="222"/>
  <c r="G685" i="222" s="1"/>
  <c r="H685" i="222" s="1"/>
  <c r="F681" i="222"/>
  <c r="G681" i="222" s="1"/>
  <c r="H681" i="222" s="1"/>
  <c r="F677" i="222"/>
  <c r="G677" i="222" s="1"/>
  <c r="H677" i="222" s="1"/>
  <c r="F673" i="222"/>
  <c r="G673" i="222" s="1"/>
  <c r="H673" i="222" s="1"/>
  <c r="F669" i="222"/>
  <c r="G669" i="222" s="1"/>
  <c r="H669" i="222" s="1"/>
  <c r="F699" i="222"/>
  <c r="G699" i="222" s="1"/>
  <c r="H699" i="222" s="1"/>
  <c r="F691" i="222"/>
  <c r="G691" i="222" s="1"/>
  <c r="H691" i="222" s="1"/>
  <c r="F674" i="222"/>
  <c r="G674" i="222" s="1"/>
  <c r="H674" i="222" s="1"/>
  <c r="F670" i="222"/>
  <c r="G670" i="222" s="1"/>
  <c r="H670" i="222" s="1"/>
  <c r="F676" i="222"/>
  <c r="G676" i="222" s="1"/>
  <c r="H676" i="222" s="1"/>
  <c r="F672" i="222"/>
  <c r="G672" i="222" s="1"/>
  <c r="H672" i="222" s="1"/>
  <c r="F668" i="222"/>
  <c r="G668" i="222" s="1"/>
  <c r="H668" i="222" s="1"/>
  <c r="F703" i="222"/>
  <c r="G703" i="222" s="1"/>
  <c r="H703" i="222" s="1"/>
  <c r="F695" i="222"/>
  <c r="G695" i="222" s="1"/>
  <c r="H695" i="222" s="1"/>
  <c r="F687" i="222"/>
  <c r="G687" i="222" s="1"/>
  <c r="H687" i="222" s="1"/>
  <c r="F682" i="222"/>
  <c r="G682" i="222" s="1"/>
  <c r="H682" i="222" s="1"/>
  <c r="F678" i="222"/>
  <c r="G678" i="222" s="1"/>
  <c r="H678" i="222" s="1"/>
  <c r="F704" i="222"/>
  <c r="G704" i="222" s="1"/>
  <c r="H704" i="222" s="1"/>
  <c r="F700" i="222"/>
  <c r="G700" i="222" s="1"/>
  <c r="H700" i="222" s="1"/>
  <c r="F696" i="222"/>
  <c r="G696" i="222" s="1"/>
  <c r="H696" i="222" s="1"/>
  <c r="F692" i="222"/>
  <c r="G692" i="222" s="1"/>
  <c r="H692" i="222" s="1"/>
  <c r="F688" i="222"/>
  <c r="G688" i="222" s="1"/>
  <c r="H688" i="222" s="1"/>
  <c r="F683" i="222"/>
  <c r="G683" i="222" s="1"/>
  <c r="H683" i="222" s="1"/>
  <c r="F679" i="222"/>
  <c r="G679" i="222" s="1"/>
  <c r="H679" i="222" s="1"/>
  <c r="F675" i="222"/>
  <c r="G675" i="222" s="1"/>
  <c r="H675" i="222" s="1"/>
  <c r="F671" i="222"/>
  <c r="G671" i="222" s="1"/>
  <c r="H671" i="222" s="1"/>
  <c r="F667" i="222"/>
  <c r="G667" i="222" s="1"/>
  <c r="H667" i="222" s="1"/>
  <c r="F701" i="222"/>
  <c r="G701" i="222" s="1"/>
  <c r="H701" i="222" s="1"/>
  <c r="F697" i="222"/>
  <c r="G697" i="222" s="1"/>
  <c r="H697" i="222" s="1"/>
  <c r="F693" i="222"/>
  <c r="G693" i="222" s="1"/>
  <c r="H693" i="222" s="1"/>
  <c r="F689" i="222"/>
  <c r="G689" i="222" s="1"/>
  <c r="H689" i="222" s="1"/>
  <c r="F684" i="222"/>
  <c r="G684" i="222" s="1"/>
  <c r="H684" i="222" s="1"/>
  <c r="F680" i="222"/>
  <c r="G680" i="222" s="1"/>
  <c r="H680" i="222" s="1"/>
  <c r="F602" i="222"/>
  <c r="G602" i="222" s="1"/>
  <c r="H602" i="222" s="1"/>
  <c r="F598" i="222"/>
  <c r="G598" i="222" s="1"/>
  <c r="H598" i="222" s="1"/>
  <c r="F594" i="222"/>
  <c r="G594" i="222" s="1"/>
  <c r="H594" i="222" s="1"/>
  <c r="F590" i="222"/>
  <c r="G590" i="222" s="1"/>
  <c r="H590" i="222" s="1"/>
  <c r="F586" i="222"/>
  <c r="G586" i="222" s="1"/>
  <c r="H586" i="222" s="1"/>
  <c r="F601" i="222"/>
  <c r="G601" i="222" s="1"/>
  <c r="H601" i="222" s="1"/>
  <c r="F603" i="222"/>
  <c r="G603" i="222" s="1"/>
  <c r="H603" i="222" s="1"/>
  <c r="F599" i="222"/>
  <c r="G599" i="222" s="1"/>
  <c r="H599" i="222" s="1"/>
  <c r="F595" i="222"/>
  <c r="G595" i="222" s="1"/>
  <c r="H595" i="222" s="1"/>
  <c r="F591" i="222"/>
  <c r="G591" i="222" s="1"/>
  <c r="H591" i="222" s="1"/>
  <c r="F587" i="222"/>
  <c r="G587" i="222" s="1"/>
  <c r="H587" i="222" s="1"/>
  <c r="F583" i="222"/>
  <c r="G583" i="222" s="1"/>
  <c r="H583" i="222" s="1"/>
  <c r="F597" i="222"/>
  <c r="G597" i="222" s="1"/>
  <c r="H597" i="222" s="1"/>
  <c r="F593" i="222"/>
  <c r="G593" i="222" s="1"/>
  <c r="H593" i="222" s="1"/>
  <c r="F589" i="222"/>
  <c r="G589" i="222" s="1"/>
  <c r="H589" i="222" s="1"/>
  <c r="F585" i="222"/>
  <c r="G585" i="222" s="1"/>
  <c r="H585" i="222" s="1"/>
  <c r="F600" i="222"/>
  <c r="G600" i="222" s="1"/>
  <c r="H600" i="222" s="1"/>
  <c r="F596" i="222"/>
  <c r="G596" i="222" s="1"/>
  <c r="H596" i="222" s="1"/>
  <c r="F592" i="222"/>
  <c r="G592" i="222" s="1"/>
  <c r="H592" i="222" s="1"/>
  <c r="F588" i="222"/>
  <c r="G588" i="222" s="1"/>
  <c r="H588" i="222" s="1"/>
  <c r="F584" i="222"/>
  <c r="G584" i="222" s="1"/>
  <c r="H584" i="222" s="1"/>
  <c r="F536" i="222"/>
  <c r="G536" i="222" s="1"/>
  <c r="H536" i="222" s="1"/>
  <c r="F532" i="222"/>
  <c r="G532" i="222" s="1"/>
  <c r="H532" i="222" s="1"/>
  <c r="F528" i="222"/>
  <c r="G528" i="222" s="1"/>
  <c r="H528" i="222" s="1"/>
  <c r="F524" i="222"/>
  <c r="G524" i="222" s="1"/>
  <c r="H524" i="222" s="1"/>
  <c r="F520" i="222"/>
  <c r="G520" i="222" s="1"/>
  <c r="H520" i="222" s="1"/>
  <c r="F516" i="222"/>
  <c r="G516" i="222" s="1"/>
  <c r="H516" i="222" s="1"/>
  <c r="F512" i="222"/>
  <c r="G512" i="222" s="1"/>
  <c r="H512" i="222" s="1"/>
  <c r="F508" i="222"/>
  <c r="G508" i="222" s="1"/>
  <c r="H508" i="222" s="1"/>
  <c r="F504" i="222"/>
  <c r="G504" i="222" s="1"/>
  <c r="H504" i="222" s="1"/>
  <c r="F500" i="222"/>
  <c r="G500" i="222" s="1"/>
  <c r="H500" i="222" s="1"/>
  <c r="F496" i="222"/>
  <c r="G496" i="222" s="1"/>
  <c r="H496" i="222" s="1"/>
  <c r="F492" i="222"/>
  <c r="G492" i="222" s="1"/>
  <c r="H492" i="222" s="1"/>
  <c r="F488" i="222"/>
  <c r="G488" i="222" s="1"/>
  <c r="H488" i="222" s="1"/>
  <c r="F484" i="222"/>
  <c r="G484" i="222" s="1"/>
  <c r="H484" i="222" s="1"/>
  <c r="F480" i="222"/>
  <c r="G480" i="222" s="1"/>
  <c r="H480" i="222" s="1"/>
  <c r="F476" i="222"/>
  <c r="G476" i="222" s="1"/>
  <c r="H476" i="222" s="1"/>
  <c r="F472" i="222"/>
  <c r="G472" i="222" s="1"/>
  <c r="H472" i="222" s="1"/>
  <c r="F468" i="222"/>
  <c r="G468" i="222" s="1"/>
  <c r="H468" i="222" s="1"/>
  <c r="F464" i="222"/>
  <c r="G464" i="222" s="1"/>
  <c r="H464" i="222" s="1"/>
  <c r="F460" i="222"/>
  <c r="G460" i="222" s="1"/>
  <c r="H460" i="222" s="1"/>
  <c r="F456" i="222"/>
  <c r="G456" i="222" s="1"/>
  <c r="H456" i="222" s="1"/>
  <c r="F452" i="222"/>
  <c r="G452" i="222" s="1"/>
  <c r="H452" i="222" s="1"/>
  <c r="F448" i="222"/>
  <c r="G448" i="222" s="1"/>
  <c r="H448" i="222" s="1"/>
  <c r="F444" i="222"/>
  <c r="G444" i="222" s="1"/>
  <c r="H444" i="222" s="1"/>
  <c r="F440" i="222"/>
  <c r="G440" i="222" s="1"/>
  <c r="H440" i="222" s="1"/>
  <c r="F535" i="222"/>
  <c r="G535" i="222" s="1"/>
  <c r="H535" i="222" s="1"/>
  <c r="F531" i="222"/>
  <c r="G531" i="222" s="1"/>
  <c r="H531" i="222" s="1"/>
  <c r="F527" i="222"/>
  <c r="G527" i="222" s="1"/>
  <c r="H527" i="222" s="1"/>
  <c r="F507" i="222"/>
  <c r="G507" i="222" s="1"/>
  <c r="H507" i="222" s="1"/>
  <c r="F537" i="222"/>
  <c r="G537" i="222" s="1"/>
  <c r="H537" i="222" s="1"/>
  <c r="F533" i="222"/>
  <c r="G533" i="222" s="1"/>
  <c r="H533" i="222" s="1"/>
  <c r="F529" i="222"/>
  <c r="G529" i="222" s="1"/>
  <c r="H529" i="222" s="1"/>
  <c r="F525" i="222"/>
  <c r="G525" i="222" s="1"/>
  <c r="H525" i="222" s="1"/>
  <c r="F521" i="222"/>
  <c r="G521" i="222" s="1"/>
  <c r="H521" i="222" s="1"/>
  <c r="F517" i="222"/>
  <c r="G517" i="222" s="1"/>
  <c r="H517" i="222" s="1"/>
  <c r="F513" i="222"/>
  <c r="G513" i="222" s="1"/>
  <c r="H513" i="222" s="1"/>
  <c r="F509" i="222"/>
  <c r="G509" i="222" s="1"/>
  <c r="H509" i="222" s="1"/>
  <c r="F505" i="222"/>
  <c r="G505" i="222" s="1"/>
  <c r="H505" i="222" s="1"/>
  <c r="F501" i="222"/>
  <c r="G501" i="222" s="1"/>
  <c r="H501" i="222" s="1"/>
  <c r="F497" i="222"/>
  <c r="G497" i="222" s="1"/>
  <c r="H497" i="222" s="1"/>
  <c r="F493" i="222"/>
  <c r="G493" i="222" s="1"/>
  <c r="H493" i="222" s="1"/>
  <c r="F489" i="222"/>
  <c r="G489" i="222" s="1"/>
  <c r="H489" i="222" s="1"/>
  <c r="F485" i="222"/>
  <c r="G485" i="222" s="1"/>
  <c r="H485" i="222" s="1"/>
  <c r="F481" i="222"/>
  <c r="G481" i="222" s="1"/>
  <c r="H481" i="222" s="1"/>
  <c r="F477" i="222"/>
  <c r="G477" i="222" s="1"/>
  <c r="H477" i="222" s="1"/>
  <c r="F473" i="222"/>
  <c r="G473" i="222" s="1"/>
  <c r="H473" i="222" s="1"/>
  <c r="F469" i="222"/>
  <c r="G469" i="222" s="1"/>
  <c r="H469" i="222" s="1"/>
  <c r="F465" i="222"/>
  <c r="G465" i="222" s="1"/>
  <c r="H465" i="222" s="1"/>
  <c r="F461" i="222"/>
  <c r="G461" i="222" s="1"/>
  <c r="H461" i="222" s="1"/>
  <c r="F457" i="222"/>
  <c r="G457" i="222" s="1"/>
  <c r="H457" i="222" s="1"/>
  <c r="F453" i="222"/>
  <c r="G453" i="222" s="1"/>
  <c r="H453" i="222" s="1"/>
  <c r="F449" i="222"/>
  <c r="G449" i="222" s="1"/>
  <c r="H449" i="222" s="1"/>
  <c r="F445" i="222"/>
  <c r="G445" i="222" s="1"/>
  <c r="H445" i="222" s="1"/>
  <c r="F441" i="222"/>
  <c r="G441" i="222" s="1"/>
  <c r="H441" i="222" s="1"/>
  <c r="F523" i="222"/>
  <c r="G523" i="222" s="1"/>
  <c r="H523" i="222" s="1"/>
  <c r="F519" i="222"/>
  <c r="G519" i="222" s="1"/>
  <c r="H519" i="222" s="1"/>
  <c r="F515" i="222"/>
  <c r="G515" i="222" s="1"/>
  <c r="H515" i="222" s="1"/>
  <c r="F511" i="222"/>
  <c r="G511" i="222" s="1"/>
  <c r="H511" i="222" s="1"/>
  <c r="F538" i="222"/>
  <c r="G538" i="222" s="1"/>
  <c r="H538" i="222" s="1"/>
  <c r="F534" i="222"/>
  <c r="G534" i="222" s="1"/>
  <c r="H534" i="222" s="1"/>
  <c r="F530" i="222"/>
  <c r="G530" i="222" s="1"/>
  <c r="H530" i="222" s="1"/>
  <c r="F526" i="222"/>
  <c r="G526" i="222" s="1"/>
  <c r="H526" i="222" s="1"/>
  <c r="F522" i="222"/>
  <c r="G522" i="222" s="1"/>
  <c r="H522" i="222" s="1"/>
  <c r="F518" i="222"/>
  <c r="G518" i="222" s="1"/>
  <c r="H518" i="222" s="1"/>
  <c r="F514" i="222"/>
  <c r="G514" i="222" s="1"/>
  <c r="H514" i="222" s="1"/>
  <c r="F510" i="222"/>
  <c r="G510" i="222" s="1"/>
  <c r="H510" i="222" s="1"/>
  <c r="F506" i="222"/>
  <c r="G506" i="222" s="1"/>
  <c r="H506" i="222" s="1"/>
  <c r="F502" i="222"/>
  <c r="G502" i="222" s="1"/>
  <c r="H502" i="222" s="1"/>
  <c r="F498" i="222"/>
  <c r="G498" i="222" s="1"/>
  <c r="H498" i="222" s="1"/>
  <c r="F494" i="222"/>
  <c r="G494" i="222" s="1"/>
  <c r="H494" i="222" s="1"/>
  <c r="F490" i="222"/>
  <c r="G490" i="222" s="1"/>
  <c r="H490" i="222" s="1"/>
  <c r="F486" i="222"/>
  <c r="G486" i="222" s="1"/>
  <c r="H486" i="222" s="1"/>
  <c r="F482" i="222"/>
  <c r="G482" i="222" s="1"/>
  <c r="H482" i="222" s="1"/>
  <c r="F478" i="222"/>
  <c r="G478" i="222" s="1"/>
  <c r="H478" i="222" s="1"/>
  <c r="F474" i="222"/>
  <c r="G474" i="222" s="1"/>
  <c r="H474" i="222" s="1"/>
  <c r="F470" i="222"/>
  <c r="G470" i="222" s="1"/>
  <c r="H470" i="222" s="1"/>
  <c r="F466" i="222"/>
  <c r="G466" i="222" s="1"/>
  <c r="H466" i="222" s="1"/>
  <c r="F462" i="222"/>
  <c r="G462" i="222" s="1"/>
  <c r="H462" i="222" s="1"/>
  <c r="F458" i="222"/>
  <c r="G458" i="222" s="1"/>
  <c r="H458" i="222" s="1"/>
  <c r="F454" i="222"/>
  <c r="G454" i="222" s="1"/>
  <c r="H454" i="222" s="1"/>
  <c r="F450" i="222"/>
  <c r="G450" i="222" s="1"/>
  <c r="H450" i="222" s="1"/>
  <c r="F446" i="222"/>
  <c r="G446" i="222" s="1"/>
  <c r="H446" i="222" s="1"/>
  <c r="F442" i="222"/>
  <c r="G442" i="222" s="1"/>
  <c r="H442" i="222" s="1"/>
  <c r="F495" i="222"/>
  <c r="G495" i="222" s="1"/>
  <c r="H495" i="222" s="1"/>
  <c r="F479" i="222"/>
  <c r="G479" i="222" s="1"/>
  <c r="H479" i="222" s="1"/>
  <c r="F463" i="222"/>
  <c r="G463" i="222" s="1"/>
  <c r="H463" i="222" s="1"/>
  <c r="F447" i="222"/>
  <c r="G447" i="222" s="1"/>
  <c r="H447" i="222" s="1"/>
  <c r="F487" i="222"/>
  <c r="G487" i="222" s="1"/>
  <c r="H487" i="222" s="1"/>
  <c r="F471" i="222"/>
  <c r="G471" i="222" s="1"/>
  <c r="H471" i="222" s="1"/>
  <c r="F491" i="222"/>
  <c r="G491" i="222" s="1"/>
  <c r="H491" i="222" s="1"/>
  <c r="F499" i="222"/>
  <c r="G499" i="222" s="1"/>
  <c r="H499" i="222" s="1"/>
  <c r="F483" i="222"/>
  <c r="G483" i="222" s="1"/>
  <c r="H483" i="222" s="1"/>
  <c r="F467" i="222"/>
  <c r="G467" i="222" s="1"/>
  <c r="H467" i="222" s="1"/>
  <c r="F451" i="222"/>
  <c r="G451" i="222" s="1"/>
  <c r="H451" i="222" s="1"/>
  <c r="F503" i="222"/>
  <c r="G503" i="222" s="1"/>
  <c r="H503" i="222" s="1"/>
  <c r="F455" i="222"/>
  <c r="G455" i="222" s="1"/>
  <c r="H455" i="222" s="1"/>
  <c r="F475" i="222"/>
  <c r="G475" i="222" s="1"/>
  <c r="H475" i="222" s="1"/>
  <c r="F459" i="222"/>
  <c r="G459" i="222" s="1"/>
  <c r="H459" i="222" s="1"/>
  <c r="F443" i="222"/>
  <c r="G443" i="222" s="1"/>
  <c r="H443" i="222" s="1"/>
  <c r="F312" i="222"/>
  <c r="G312" i="222" s="1"/>
  <c r="H312" i="222" s="1"/>
  <c r="F308" i="222"/>
  <c r="G308" i="222" s="1"/>
  <c r="H308" i="222" s="1"/>
  <c r="F304" i="222"/>
  <c r="G304" i="222" s="1"/>
  <c r="H304" i="222" s="1"/>
  <c r="F300" i="222"/>
  <c r="G300" i="222" s="1"/>
  <c r="H300" i="222" s="1"/>
  <c r="F296" i="222"/>
  <c r="G296" i="222" s="1"/>
  <c r="H296" i="222" s="1"/>
  <c r="F292" i="222"/>
  <c r="G292" i="222" s="1"/>
  <c r="H292" i="222" s="1"/>
  <c r="F288" i="222"/>
  <c r="G288" i="222" s="1"/>
  <c r="H288" i="222" s="1"/>
  <c r="F284" i="222"/>
  <c r="G284" i="222" s="1"/>
  <c r="H284" i="222" s="1"/>
  <c r="F280" i="222"/>
  <c r="G280" i="222" s="1"/>
  <c r="H280" i="222" s="1"/>
  <c r="F276" i="222"/>
  <c r="G276" i="222" s="1"/>
  <c r="H276" i="222" s="1"/>
  <c r="F272" i="222"/>
  <c r="G272" i="222" s="1"/>
  <c r="H272" i="222" s="1"/>
  <c r="F268" i="222"/>
  <c r="G268" i="222" s="1"/>
  <c r="H268" i="222" s="1"/>
  <c r="F264" i="222"/>
  <c r="G264" i="222" s="1"/>
  <c r="H264" i="222" s="1"/>
  <c r="F260" i="222"/>
  <c r="G260" i="222" s="1"/>
  <c r="H260" i="222" s="1"/>
  <c r="F256" i="222"/>
  <c r="G256" i="222" s="1"/>
  <c r="H256" i="222" s="1"/>
  <c r="F252" i="222"/>
  <c r="G252" i="222" s="1"/>
  <c r="H252" i="222" s="1"/>
  <c r="F248" i="222"/>
  <c r="G248" i="222" s="1"/>
  <c r="H248" i="222" s="1"/>
  <c r="F244" i="222"/>
  <c r="G244" i="222" s="1"/>
  <c r="H244" i="222" s="1"/>
  <c r="F307" i="222"/>
  <c r="G307" i="222" s="1"/>
  <c r="H307" i="222" s="1"/>
  <c r="F303" i="222"/>
  <c r="G303" i="222" s="1"/>
  <c r="H303" i="222" s="1"/>
  <c r="F295" i="222"/>
  <c r="G295" i="222" s="1"/>
  <c r="H295" i="222" s="1"/>
  <c r="F291" i="222"/>
  <c r="G291" i="222" s="1"/>
  <c r="H291" i="222" s="1"/>
  <c r="F271" i="222"/>
  <c r="G271" i="222" s="1"/>
  <c r="H271" i="222" s="1"/>
  <c r="F267" i="222"/>
  <c r="G267" i="222" s="1"/>
  <c r="H267" i="222" s="1"/>
  <c r="F313" i="222"/>
  <c r="G313" i="222" s="1"/>
  <c r="H313" i="222" s="1"/>
  <c r="F309" i="222"/>
  <c r="G309" i="222" s="1"/>
  <c r="H309" i="222" s="1"/>
  <c r="F305" i="222"/>
  <c r="G305" i="222" s="1"/>
  <c r="H305" i="222" s="1"/>
  <c r="F301" i="222"/>
  <c r="G301" i="222" s="1"/>
  <c r="H301" i="222" s="1"/>
  <c r="F297" i="222"/>
  <c r="G297" i="222" s="1"/>
  <c r="H297" i="222" s="1"/>
  <c r="F293" i="222"/>
  <c r="G293" i="222" s="1"/>
  <c r="H293" i="222" s="1"/>
  <c r="F289" i="222"/>
  <c r="G289" i="222" s="1"/>
  <c r="H289" i="222" s="1"/>
  <c r="F285" i="222"/>
  <c r="G285" i="222" s="1"/>
  <c r="H285" i="222" s="1"/>
  <c r="F281" i="222"/>
  <c r="G281" i="222" s="1"/>
  <c r="H281" i="222" s="1"/>
  <c r="F277" i="222"/>
  <c r="G277" i="222" s="1"/>
  <c r="H277" i="222" s="1"/>
  <c r="F273" i="222"/>
  <c r="G273" i="222" s="1"/>
  <c r="H273" i="222" s="1"/>
  <c r="F269" i="222"/>
  <c r="G269" i="222" s="1"/>
  <c r="H269" i="222" s="1"/>
  <c r="F265" i="222"/>
  <c r="G265" i="222" s="1"/>
  <c r="H265" i="222" s="1"/>
  <c r="F261" i="222"/>
  <c r="G261" i="222" s="1"/>
  <c r="H261" i="222" s="1"/>
  <c r="F257" i="222"/>
  <c r="G257" i="222" s="1"/>
  <c r="H257" i="222" s="1"/>
  <c r="F253" i="222"/>
  <c r="G253" i="222" s="1"/>
  <c r="H253" i="222" s="1"/>
  <c r="F249" i="222"/>
  <c r="G249" i="222" s="1"/>
  <c r="H249" i="222" s="1"/>
  <c r="F245" i="222"/>
  <c r="G245" i="222" s="1"/>
  <c r="H245" i="222" s="1"/>
  <c r="F311" i="222"/>
  <c r="G311" i="222" s="1"/>
  <c r="H311" i="222" s="1"/>
  <c r="F299" i="222"/>
  <c r="G299" i="222" s="1"/>
  <c r="H299" i="222" s="1"/>
  <c r="F287" i="222"/>
  <c r="G287" i="222" s="1"/>
  <c r="H287" i="222" s="1"/>
  <c r="F279" i="222"/>
  <c r="G279" i="222" s="1"/>
  <c r="H279" i="222" s="1"/>
  <c r="F275" i="222"/>
  <c r="G275" i="222" s="1"/>
  <c r="H275" i="222" s="1"/>
  <c r="F263" i="222"/>
  <c r="G263" i="222" s="1"/>
  <c r="H263" i="222" s="1"/>
  <c r="F259" i="222"/>
  <c r="G259" i="222" s="1"/>
  <c r="H259" i="222" s="1"/>
  <c r="F314" i="222"/>
  <c r="G314" i="222" s="1"/>
  <c r="H314" i="222" s="1"/>
  <c r="F310" i="222"/>
  <c r="G310" i="222" s="1"/>
  <c r="H310" i="222" s="1"/>
  <c r="F306" i="222"/>
  <c r="G306" i="222" s="1"/>
  <c r="H306" i="222" s="1"/>
  <c r="F302" i="222"/>
  <c r="G302" i="222" s="1"/>
  <c r="H302" i="222" s="1"/>
  <c r="F298" i="222"/>
  <c r="G298" i="222" s="1"/>
  <c r="H298" i="222" s="1"/>
  <c r="F294" i="222"/>
  <c r="G294" i="222" s="1"/>
  <c r="H294" i="222" s="1"/>
  <c r="F290" i="222"/>
  <c r="G290" i="222" s="1"/>
  <c r="H290" i="222" s="1"/>
  <c r="F286" i="222"/>
  <c r="G286" i="222" s="1"/>
  <c r="H286" i="222" s="1"/>
  <c r="F282" i="222"/>
  <c r="G282" i="222" s="1"/>
  <c r="H282" i="222" s="1"/>
  <c r="F278" i="222"/>
  <c r="G278" i="222" s="1"/>
  <c r="H278" i="222" s="1"/>
  <c r="F274" i="222"/>
  <c r="G274" i="222" s="1"/>
  <c r="H274" i="222" s="1"/>
  <c r="F270" i="222"/>
  <c r="G270" i="222" s="1"/>
  <c r="H270" i="222" s="1"/>
  <c r="F266" i="222"/>
  <c r="G266" i="222" s="1"/>
  <c r="H266" i="222" s="1"/>
  <c r="F262" i="222"/>
  <c r="G262" i="222" s="1"/>
  <c r="H262" i="222" s="1"/>
  <c r="F258" i="222"/>
  <c r="G258" i="222" s="1"/>
  <c r="H258" i="222" s="1"/>
  <c r="F254" i="222"/>
  <c r="G254" i="222" s="1"/>
  <c r="H254" i="222" s="1"/>
  <c r="F250" i="222"/>
  <c r="G250" i="222" s="1"/>
  <c r="H250" i="222" s="1"/>
  <c r="F246" i="222"/>
  <c r="G246" i="222" s="1"/>
  <c r="H246" i="222" s="1"/>
  <c r="F283" i="222"/>
  <c r="G283" i="222" s="1"/>
  <c r="H283" i="222" s="1"/>
  <c r="F255" i="222"/>
  <c r="G255" i="222" s="1"/>
  <c r="H255" i="222" s="1"/>
  <c r="F251" i="222"/>
  <c r="G251" i="222" s="1"/>
  <c r="H251" i="222" s="1"/>
  <c r="F247" i="222"/>
  <c r="G247" i="222" s="1"/>
  <c r="H247" i="222" s="1"/>
  <c r="F2587" i="15"/>
  <c r="G2587" i="15" s="1"/>
  <c r="H2587" i="15" s="1"/>
  <c r="F2583" i="15"/>
  <c r="G2583" i="15" s="1"/>
  <c r="H2583" i="15" s="1"/>
  <c r="F2579" i="15"/>
  <c r="G2579" i="15" s="1"/>
  <c r="H2579" i="15" s="1"/>
  <c r="F2575" i="15"/>
  <c r="G2575" i="15" s="1"/>
  <c r="H2575" i="15" s="1"/>
  <c r="F2571" i="15"/>
  <c r="G2571" i="15" s="1"/>
  <c r="H2571" i="15" s="1"/>
  <c r="F2567" i="15"/>
  <c r="G2567" i="15" s="1"/>
  <c r="H2567" i="15" s="1"/>
  <c r="F2563" i="15"/>
  <c r="G2563" i="15" s="1"/>
  <c r="H2563" i="15" s="1"/>
  <c r="F2559" i="15"/>
  <c r="G2559" i="15" s="1"/>
  <c r="H2559" i="15" s="1"/>
  <c r="F2586" i="15"/>
  <c r="G2586" i="15" s="1"/>
  <c r="H2586" i="15" s="1"/>
  <c r="F2582" i="15"/>
  <c r="G2582" i="15" s="1"/>
  <c r="H2582" i="15" s="1"/>
  <c r="F2578" i="15"/>
  <c r="G2578" i="15" s="1"/>
  <c r="H2578" i="15" s="1"/>
  <c r="F2574" i="15"/>
  <c r="G2574" i="15" s="1"/>
  <c r="H2574" i="15" s="1"/>
  <c r="F2570" i="15"/>
  <c r="G2570" i="15" s="1"/>
  <c r="H2570" i="15" s="1"/>
  <c r="F2588" i="15"/>
  <c r="G2588" i="15" s="1"/>
  <c r="H2588" i="15" s="1"/>
  <c r="F2584" i="15"/>
  <c r="G2584" i="15" s="1"/>
  <c r="H2584" i="15" s="1"/>
  <c r="F2580" i="15"/>
  <c r="G2580" i="15" s="1"/>
  <c r="H2580" i="15" s="1"/>
  <c r="F2576" i="15"/>
  <c r="G2576" i="15" s="1"/>
  <c r="H2576" i="15" s="1"/>
  <c r="F2572" i="15"/>
  <c r="G2572" i="15" s="1"/>
  <c r="H2572" i="15" s="1"/>
  <c r="F2568" i="15"/>
  <c r="G2568" i="15" s="1"/>
  <c r="H2568" i="15" s="1"/>
  <c r="F2564" i="15"/>
  <c r="G2564" i="15" s="1"/>
  <c r="H2564" i="15" s="1"/>
  <c r="F2560" i="15"/>
  <c r="G2560" i="15" s="1"/>
  <c r="H2560" i="15" s="1"/>
  <c r="F2589" i="15"/>
  <c r="G2589" i="15" s="1"/>
  <c r="H2589" i="15" s="1"/>
  <c r="F2585" i="15"/>
  <c r="G2585" i="15" s="1"/>
  <c r="H2585" i="15" s="1"/>
  <c r="F2581" i="15"/>
  <c r="G2581" i="15" s="1"/>
  <c r="H2581" i="15" s="1"/>
  <c r="F2577" i="15"/>
  <c r="G2577" i="15" s="1"/>
  <c r="H2577" i="15" s="1"/>
  <c r="F2573" i="15"/>
  <c r="G2573" i="15" s="1"/>
  <c r="H2573" i="15" s="1"/>
  <c r="F2569" i="15"/>
  <c r="G2569" i="15" s="1"/>
  <c r="H2569" i="15" s="1"/>
  <c r="F2565" i="15"/>
  <c r="G2565" i="15" s="1"/>
  <c r="H2565" i="15" s="1"/>
  <c r="F2561" i="15"/>
  <c r="G2561" i="15" s="1"/>
  <c r="H2561" i="15" s="1"/>
  <c r="F2557" i="15"/>
  <c r="G2557" i="15" s="1"/>
  <c r="H2557" i="15" s="1"/>
  <c r="F2566" i="15"/>
  <c r="G2566" i="15" s="1"/>
  <c r="H2566" i="15" s="1"/>
  <c r="F2562" i="15"/>
  <c r="G2562" i="15" s="1"/>
  <c r="H2562" i="15" s="1"/>
  <c r="F2558" i="15"/>
  <c r="G2558" i="15" s="1"/>
  <c r="H2558" i="15" s="1"/>
  <c r="F2419" i="15"/>
  <c r="G2419" i="15" s="1"/>
  <c r="H2419" i="15" s="1"/>
  <c r="F2415" i="15"/>
  <c r="G2415" i="15" s="1"/>
  <c r="H2415" i="15" s="1"/>
  <c r="F2411" i="15"/>
  <c r="G2411" i="15" s="1"/>
  <c r="H2411" i="15" s="1"/>
  <c r="F2406" i="15"/>
  <c r="G2406" i="15" s="1"/>
  <c r="H2406" i="15" s="1"/>
  <c r="F2402" i="15"/>
  <c r="G2402" i="15" s="1"/>
  <c r="H2402" i="15" s="1"/>
  <c r="F2398" i="15"/>
  <c r="G2398" i="15" s="1"/>
  <c r="H2398" i="15" s="1"/>
  <c r="F2394" i="15"/>
  <c r="G2394" i="15" s="1"/>
  <c r="H2394" i="15" s="1"/>
  <c r="F2388" i="15"/>
  <c r="G2388" i="15" s="1"/>
  <c r="H2388" i="15" s="1"/>
  <c r="F2384" i="15"/>
  <c r="G2384" i="15" s="1"/>
  <c r="H2384" i="15" s="1"/>
  <c r="F2380" i="15"/>
  <c r="G2380" i="15" s="1"/>
  <c r="H2380" i="15" s="1"/>
  <c r="F2376" i="15"/>
  <c r="G2376" i="15" s="1"/>
  <c r="H2376" i="15" s="1"/>
  <c r="F2372" i="15"/>
  <c r="G2372" i="15" s="1"/>
  <c r="H2372" i="15" s="1"/>
  <c r="F2368" i="15"/>
  <c r="G2368" i="15" s="1"/>
  <c r="H2368" i="15" s="1"/>
  <c r="F2364" i="15"/>
  <c r="G2364" i="15" s="1"/>
  <c r="H2364" i="15" s="1"/>
  <c r="F2360" i="15"/>
  <c r="G2360" i="15" s="1"/>
  <c r="H2360" i="15" s="1"/>
  <c r="F2355" i="15"/>
  <c r="G2355" i="15" s="1"/>
  <c r="H2355" i="15" s="1"/>
  <c r="F2351" i="15"/>
  <c r="G2351" i="15" s="1"/>
  <c r="H2351" i="15" s="1"/>
  <c r="F2347" i="15"/>
  <c r="G2347" i="15" s="1"/>
  <c r="H2347" i="15" s="1"/>
  <c r="F2421" i="15"/>
  <c r="G2421" i="15" s="1"/>
  <c r="H2421" i="15" s="1"/>
  <c r="F2417" i="15"/>
  <c r="G2417" i="15" s="1"/>
  <c r="H2417" i="15" s="1"/>
  <c r="F2413" i="15"/>
  <c r="G2413" i="15" s="1"/>
  <c r="H2413" i="15" s="1"/>
  <c r="F2409" i="15"/>
  <c r="G2409" i="15" s="1"/>
  <c r="H2409" i="15" s="1"/>
  <c r="F2404" i="15"/>
  <c r="G2404" i="15" s="1"/>
  <c r="H2404" i="15" s="1"/>
  <c r="F2400" i="15"/>
  <c r="G2400" i="15" s="1"/>
  <c r="H2400" i="15" s="1"/>
  <c r="F2396" i="15"/>
  <c r="G2396" i="15" s="1"/>
  <c r="H2396" i="15" s="1"/>
  <c r="F2392" i="15"/>
  <c r="G2392" i="15" s="1"/>
  <c r="H2392" i="15" s="1"/>
  <c r="F2386" i="15"/>
  <c r="G2386" i="15" s="1"/>
  <c r="H2386" i="15" s="1"/>
  <c r="F2382" i="15"/>
  <c r="G2382" i="15" s="1"/>
  <c r="H2382" i="15" s="1"/>
  <c r="F2378" i="15"/>
  <c r="G2378" i="15" s="1"/>
  <c r="H2378" i="15" s="1"/>
  <c r="F2374" i="15"/>
  <c r="G2374" i="15" s="1"/>
  <c r="H2374" i="15" s="1"/>
  <c r="F2370" i="15"/>
  <c r="G2370" i="15" s="1"/>
  <c r="H2370" i="15" s="1"/>
  <c r="F2366" i="15"/>
  <c r="G2366" i="15" s="1"/>
  <c r="H2366" i="15" s="1"/>
  <c r="F2362" i="15"/>
  <c r="G2362" i="15" s="1"/>
  <c r="H2362" i="15" s="1"/>
  <c r="F2358" i="15"/>
  <c r="G2358" i="15" s="1"/>
  <c r="H2358" i="15" s="1"/>
  <c r="F2353" i="15"/>
  <c r="G2353" i="15" s="1"/>
  <c r="H2353" i="15" s="1"/>
  <c r="F2349" i="15"/>
  <c r="G2349" i="15" s="1"/>
  <c r="H2349" i="15" s="1"/>
  <c r="F2418" i="15"/>
  <c r="G2418" i="15" s="1"/>
  <c r="H2418" i="15" s="1"/>
  <c r="F2414" i="15"/>
  <c r="G2414" i="15" s="1"/>
  <c r="H2414" i="15" s="1"/>
  <c r="F2410" i="15"/>
  <c r="G2410" i="15" s="1"/>
  <c r="H2410" i="15" s="1"/>
  <c r="F2405" i="15"/>
  <c r="G2405" i="15" s="1"/>
  <c r="H2405" i="15" s="1"/>
  <c r="F2401" i="15"/>
  <c r="G2401" i="15" s="1"/>
  <c r="H2401" i="15" s="1"/>
  <c r="F2397" i="15"/>
  <c r="G2397" i="15" s="1"/>
  <c r="H2397" i="15" s="1"/>
  <c r="F2393" i="15"/>
  <c r="G2393" i="15" s="1"/>
  <c r="H2393" i="15" s="1"/>
  <c r="F2387" i="15"/>
  <c r="G2387" i="15" s="1"/>
  <c r="H2387" i="15" s="1"/>
  <c r="F2383" i="15"/>
  <c r="G2383" i="15" s="1"/>
  <c r="H2383" i="15" s="1"/>
  <c r="F2379" i="15"/>
  <c r="G2379" i="15" s="1"/>
  <c r="H2379" i="15" s="1"/>
  <c r="F2416" i="15"/>
  <c r="G2416" i="15" s="1"/>
  <c r="H2416" i="15" s="1"/>
  <c r="F2399" i="15"/>
  <c r="G2399" i="15" s="1"/>
  <c r="H2399" i="15" s="1"/>
  <c r="F2381" i="15"/>
  <c r="G2381" i="15" s="1"/>
  <c r="H2381" i="15" s="1"/>
  <c r="F2371" i="15"/>
  <c r="G2371" i="15" s="1"/>
  <c r="H2371" i="15" s="1"/>
  <c r="F2363" i="15"/>
  <c r="G2363" i="15" s="1"/>
  <c r="H2363" i="15" s="1"/>
  <c r="F2354" i="15"/>
  <c r="G2354" i="15" s="1"/>
  <c r="H2354" i="15" s="1"/>
  <c r="F2346" i="15"/>
  <c r="G2346" i="15" s="1"/>
  <c r="H2346" i="15" s="1"/>
  <c r="F2420" i="15"/>
  <c r="G2420" i="15" s="1"/>
  <c r="H2420" i="15" s="1"/>
  <c r="F2403" i="15"/>
  <c r="G2403" i="15" s="1"/>
  <c r="H2403" i="15" s="1"/>
  <c r="F2385" i="15"/>
  <c r="G2385" i="15" s="1"/>
  <c r="H2385" i="15" s="1"/>
  <c r="F2373" i="15"/>
  <c r="G2373" i="15" s="1"/>
  <c r="H2373" i="15" s="1"/>
  <c r="F2365" i="15"/>
  <c r="G2365" i="15" s="1"/>
  <c r="H2365" i="15" s="1"/>
  <c r="F2357" i="15"/>
  <c r="G2357" i="15" s="1"/>
  <c r="H2357" i="15" s="1"/>
  <c r="F2348" i="15"/>
  <c r="G2348" i="15" s="1"/>
  <c r="H2348" i="15" s="1"/>
  <c r="F2407" i="15"/>
  <c r="G2407" i="15" s="1"/>
  <c r="H2407" i="15" s="1"/>
  <c r="F2391" i="15"/>
  <c r="G2391" i="15" s="1"/>
  <c r="H2391" i="15" s="1"/>
  <c r="F2375" i="15"/>
  <c r="G2375" i="15" s="1"/>
  <c r="H2375" i="15" s="1"/>
  <c r="F2367" i="15"/>
  <c r="G2367" i="15" s="1"/>
  <c r="H2367" i="15" s="1"/>
  <c r="F2359" i="15"/>
  <c r="G2359" i="15" s="1"/>
  <c r="H2359" i="15" s="1"/>
  <c r="F2350" i="15"/>
  <c r="G2350" i="15" s="1"/>
  <c r="H2350" i="15" s="1"/>
  <c r="F2412" i="15"/>
  <c r="G2412" i="15" s="1"/>
  <c r="H2412" i="15" s="1"/>
  <c r="F2395" i="15"/>
  <c r="G2395" i="15" s="1"/>
  <c r="H2395" i="15" s="1"/>
  <c r="F2377" i="15"/>
  <c r="G2377" i="15" s="1"/>
  <c r="H2377" i="15" s="1"/>
  <c r="F2369" i="15"/>
  <c r="G2369" i="15" s="1"/>
  <c r="H2369" i="15" s="1"/>
  <c r="F2361" i="15"/>
  <c r="G2361" i="15" s="1"/>
  <c r="H2361" i="15" s="1"/>
  <c r="F2352" i="15"/>
  <c r="G2352" i="15" s="1"/>
  <c r="H2352" i="15" s="1"/>
  <c r="F2163" i="15"/>
  <c r="G2163" i="15" s="1"/>
  <c r="H2163" i="15" s="1"/>
  <c r="F2159" i="15"/>
  <c r="G2159" i="15" s="1"/>
  <c r="H2159" i="15" s="1"/>
  <c r="F2155" i="15"/>
  <c r="G2155" i="15" s="1"/>
  <c r="H2155" i="15" s="1"/>
  <c r="F2151" i="15"/>
  <c r="G2151" i="15" s="1"/>
  <c r="H2151" i="15" s="1"/>
  <c r="F2147" i="15"/>
  <c r="G2147" i="15" s="1"/>
  <c r="H2147" i="15" s="1"/>
  <c r="F2143" i="15"/>
  <c r="G2143" i="15" s="1"/>
  <c r="H2143" i="15" s="1"/>
  <c r="F2139" i="15"/>
  <c r="G2139" i="15" s="1"/>
  <c r="H2139" i="15" s="1"/>
  <c r="F2135" i="15"/>
  <c r="G2135" i="15" s="1"/>
  <c r="H2135" i="15" s="1"/>
  <c r="F2131" i="15"/>
  <c r="G2131" i="15" s="1"/>
  <c r="H2131" i="15" s="1"/>
  <c r="F2127" i="15"/>
  <c r="G2127" i="15" s="1"/>
  <c r="H2127" i="15" s="1"/>
  <c r="F2122" i="15"/>
  <c r="G2122" i="15" s="1"/>
  <c r="H2122" i="15" s="1"/>
  <c r="F2118" i="15"/>
  <c r="G2118" i="15" s="1"/>
  <c r="H2118" i="15" s="1"/>
  <c r="F2114" i="15"/>
  <c r="G2114" i="15" s="1"/>
  <c r="H2114" i="15" s="1"/>
  <c r="F2110" i="15"/>
  <c r="G2110" i="15" s="1"/>
  <c r="H2110" i="15" s="1"/>
  <c r="F2106" i="15"/>
  <c r="G2106" i="15" s="1"/>
  <c r="H2106" i="15" s="1"/>
  <c r="F2102" i="15"/>
  <c r="G2102" i="15" s="1"/>
  <c r="H2102" i="15" s="1"/>
  <c r="F2098" i="15"/>
  <c r="G2098" i="15" s="1"/>
  <c r="H2098" i="15" s="1"/>
  <c r="F2094" i="15"/>
  <c r="G2094" i="15" s="1"/>
  <c r="H2094" i="15" s="1"/>
  <c r="F2090" i="15"/>
  <c r="G2090" i="15" s="1"/>
  <c r="H2090" i="15" s="1"/>
  <c r="F2157" i="15"/>
  <c r="G2157" i="15" s="1"/>
  <c r="H2157" i="15" s="1"/>
  <c r="F2145" i="15"/>
  <c r="G2145" i="15" s="1"/>
  <c r="H2145" i="15" s="1"/>
  <c r="F2137" i="15"/>
  <c r="G2137" i="15" s="1"/>
  <c r="H2137" i="15" s="1"/>
  <c r="F2129" i="15"/>
  <c r="G2129" i="15" s="1"/>
  <c r="H2129" i="15" s="1"/>
  <c r="F2125" i="15"/>
  <c r="G2125" i="15" s="1"/>
  <c r="H2125" i="15" s="1"/>
  <c r="F2116" i="15"/>
  <c r="G2116" i="15" s="1"/>
  <c r="H2116" i="15" s="1"/>
  <c r="F2108" i="15"/>
  <c r="G2108" i="15" s="1"/>
  <c r="H2108" i="15" s="1"/>
  <c r="F2100" i="15"/>
  <c r="G2100" i="15" s="1"/>
  <c r="H2100" i="15" s="1"/>
  <c r="F2164" i="15"/>
  <c r="G2164" i="15" s="1"/>
  <c r="H2164" i="15" s="1"/>
  <c r="F2160" i="15"/>
  <c r="G2160" i="15" s="1"/>
  <c r="H2160" i="15" s="1"/>
  <c r="F2156" i="15"/>
  <c r="G2156" i="15" s="1"/>
  <c r="H2156" i="15" s="1"/>
  <c r="F2152" i="15"/>
  <c r="G2152" i="15" s="1"/>
  <c r="H2152" i="15" s="1"/>
  <c r="F2148" i="15"/>
  <c r="G2148" i="15" s="1"/>
  <c r="H2148" i="15" s="1"/>
  <c r="F2144" i="15"/>
  <c r="G2144" i="15" s="1"/>
  <c r="H2144" i="15" s="1"/>
  <c r="F2140" i="15"/>
  <c r="G2140" i="15" s="1"/>
  <c r="H2140" i="15" s="1"/>
  <c r="F2136" i="15"/>
  <c r="G2136" i="15" s="1"/>
  <c r="H2136" i="15" s="1"/>
  <c r="F2132" i="15"/>
  <c r="G2132" i="15" s="1"/>
  <c r="H2132" i="15" s="1"/>
  <c r="F2128" i="15"/>
  <c r="G2128" i="15" s="1"/>
  <c r="H2128" i="15" s="1"/>
  <c r="F2124" i="15"/>
  <c r="G2124" i="15" s="1"/>
  <c r="H2124" i="15" s="1"/>
  <c r="F2119" i="15"/>
  <c r="G2119" i="15" s="1"/>
  <c r="H2119" i="15" s="1"/>
  <c r="F2115" i="15"/>
  <c r="G2115" i="15" s="1"/>
  <c r="H2115" i="15" s="1"/>
  <c r="F2111" i="15"/>
  <c r="G2111" i="15" s="1"/>
  <c r="H2111" i="15" s="1"/>
  <c r="F2107" i="15"/>
  <c r="G2107" i="15" s="1"/>
  <c r="H2107" i="15" s="1"/>
  <c r="F2103" i="15"/>
  <c r="G2103" i="15" s="1"/>
  <c r="H2103" i="15" s="1"/>
  <c r="F2099" i="15"/>
  <c r="G2099" i="15" s="1"/>
  <c r="H2099" i="15" s="1"/>
  <c r="F2095" i="15"/>
  <c r="G2095" i="15" s="1"/>
  <c r="H2095" i="15" s="1"/>
  <c r="F2091" i="15"/>
  <c r="G2091" i="15" s="1"/>
  <c r="H2091" i="15" s="1"/>
  <c r="F2165" i="15"/>
  <c r="G2165" i="15" s="1"/>
  <c r="H2165" i="15" s="1"/>
  <c r="F2161" i="15"/>
  <c r="G2161" i="15" s="1"/>
  <c r="H2161" i="15" s="1"/>
  <c r="F2153" i="15"/>
  <c r="G2153" i="15" s="1"/>
  <c r="H2153" i="15" s="1"/>
  <c r="F2149" i="15"/>
  <c r="G2149" i="15" s="1"/>
  <c r="H2149" i="15" s="1"/>
  <c r="F2141" i="15"/>
  <c r="G2141" i="15" s="1"/>
  <c r="H2141" i="15" s="1"/>
  <c r="F2133" i="15"/>
  <c r="G2133" i="15" s="1"/>
  <c r="H2133" i="15" s="1"/>
  <c r="F2120" i="15"/>
  <c r="G2120" i="15" s="1"/>
  <c r="H2120" i="15" s="1"/>
  <c r="F2112" i="15"/>
  <c r="G2112" i="15" s="1"/>
  <c r="H2112" i="15" s="1"/>
  <c r="F2104" i="15"/>
  <c r="G2104" i="15" s="1"/>
  <c r="H2104" i="15" s="1"/>
  <c r="F2096" i="15"/>
  <c r="G2096" i="15" s="1"/>
  <c r="H2096" i="15" s="1"/>
  <c r="F2154" i="15"/>
  <c r="G2154" i="15" s="1"/>
  <c r="H2154" i="15" s="1"/>
  <c r="F2138" i="15"/>
  <c r="G2138" i="15" s="1"/>
  <c r="H2138" i="15" s="1"/>
  <c r="F2121" i="15"/>
  <c r="G2121" i="15" s="1"/>
  <c r="H2121" i="15" s="1"/>
  <c r="F2105" i="15"/>
  <c r="G2105" i="15" s="1"/>
  <c r="H2105" i="15" s="1"/>
  <c r="F2158" i="15"/>
  <c r="G2158" i="15" s="1"/>
  <c r="H2158" i="15" s="1"/>
  <c r="F2142" i="15"/>
  <c r="G2142" i="15" s="1"/>
  <c r="H2142" i="15" s="1"/>
  <c r="F2126" i="15"/>
  <c r="G2126" i="15" s="1"/>
  <c r="H2126" i="15" s="1"/>
  <c r="F2109" i="15"/>
  <c r="G2109" i="15" s="1"/>
  <c r="H2109" i="15" s="1"/>
  <c r="F2093" i="15"/>
  <c r="G2093" i="15" s="1"/>
  <c r="H2093" i="15" s="1"/>
  <c r="F2162" i="15"/>
  <c r="G2162" i="15" s="1"/>
  <c r="H2162" i="15" s="1"/>
  <c r="F2146" i="15"/>
  <c r="G2146" i="15" s="1"/>
  <c r="H2146" i="15" s="1"/>
  <c r="F2130" i="15"/>
  <c r="G2130" i="15" s="1"/>
  <c r="H2130" i="15" s="1"/>
  <c r="F2113" i="15"/>
  <c r="G2113" i="15" s="1"/>
  <c r="H2113" i="15" s="1"/>
  <c r="F2097" i="15"/>
  <c r="G2097" i="15" s="1"/>
  <c r="H2097" i="15" s="1"/>
  <c r="F2092" i="15"/>
  <c r="G2092" i="15" s="1"/>
  <c r="H2092" i="15" s="1"/>
  <c r="F2150" i="15"/>
  <c r="G2150" i="15" s="1"/>
  <c r="H2150" i="15" s="1"/>
  <c r="F2134" i="15"/>
  <c r="G2134" i="15" s="1"/>
  <c r="H2134" i="15" s="1"/>
  <c r="F2117" i="15"/>
  <c r="G2117" i="15" s="1"/>
  <c r="H2117" i="15" s="1"/>
  <c r="F2101" i="15"/>
  <c r="G2101" i="15" s="1"/>
  <c r="H2101" i="15" s="1"/>
  <c r="F2089" i="15"/>
  <c r="G2089" i="15" s="1"/>
  <c r="H2089" i="15" s="1"/>
  <c r="F1724" i="15"/>
  <c r="G1724" i="15" s="1"/>
  <c r="H1724" i="15" s="1"/>
  <c r="F1872" i="15"/>
  <c r="G1872" i="15" s="1"/>
  <c r="H1872" i="15" s="1"/>
  <c r="F1868" i="15"/>
  <c r="G1868" i="15" s="1"/>
  <c r="H1868" i="15" s="1"/>
  <c r="F1864" i="15"/>
  <c r="G1864" i="15" s="1"/>
  <c r="H1864" i="15" s="1"/>
  <c r="F1860" i="15"/>
  <c r="G1860" i="15" s="1"/>
  <c r="H1860" i="15" s="1"/>
  <c r="F1856" i="15"/>
  <c r="G1856" i="15" s="1"/>
  <c r="H1856" i="15" s="1"/>
  <c r="F1852" i="15"/>
  <c r="G1852" i="15" s="1"/>
  <c r="H1852" i="15" s="1"/>
  <c r="F1848" i="15"/>
  <c r="G1848" i="15" s="1"/>
  <c r="H1848" i="15" s="1"/>
  <c r="F1844" i="15"/>
  <c r="G1844" i="15" s="1"/>
  <c r="H1844" i="15" s="1"/>
  <c r="F1840" i="15"/>
  <c r="G1840" i="15" s="1"/>
  <c r="H1840" i="15" s="1"/>
  <c r="F1836" i="15"/>
  <c r="G1836" i="15" s="1"/>
  <c r="H1836" i="15" s="1"/>
  <c r="F1871" i="15"/>
  <c r="G1871" i="15" s="1"/>
  <c r="H1871" i="15" s="1"/>
  <c r="F1867" i="15"/>
  <c r="G1867" i="15" s="1"/>
  <c r="H1867" i="15" s="1"/>
  <c r="F1863" i="15"/>
  <c r="G1863" i="15" s="1"/>
  <c r="H1863" i="15" s="1"/>
  <c r="F1859" i="15"/>
  <c r="G1859" i="15" s="1"/>
  <c r="H1859" i="15" s="1"/>
  <c r="F1851" i="15"/>
  <c r="G1851" i="15" s="1"/>
  <c r="H1851" i="15" s="1"/>
  <c r="F1843" i="15"/>
  <c r="G1843" i="15" s="1"/>
  <c r="H1843" i="15" s="1"/>
  <c r="F1839" i="15"/>
  <c r="G1839" i="15" s="1"/>
  <c r="H1839" i="15" s="1"/>
  <c r="F1835" i="15"/>
  <c r="G1835" i="15" s="1"/>
  <c r="H1835" i="15" s="1"/>
  <c r="F1873" i="15"/>
  <c r="G1873" i="15" s="1"/>
  <c r="H1873" i="15" s="1"/>
  <c r="F1869" i="15"/>
  <c r="G1869" i="15" s="1"/>
  <c r="H1869" i="15" s="1"/>
  <c r="F1865" i="15"/>
  <c r="G1865" i="15" s="1"/>
  <c r="H1865" i="15" s="1"/>
  <c r="F1861" i="15"/>
  <c r="G1861" i="15" s="1"/>
  <c r="H1861" i="15" s="1"/>
  <c r="F1857" i="15"/>
  <c r="G1857" i="15" s="1"/>
  <c r="H1857" i="15" s="1"/>
  <c r="F1853" i="15"/>
  <c r="G1853" i="15" s="1"/>
  <c r="H1853" i="15" s="1"/>
  <c r="F1849" i="15"/>
  <c r="G1849" i="15" s="1"/>
  <c r="H1849" i="15" s="1"/>
  <c r="F1845" i="15"/>
  <c r="G1845" i="15" s="1"/>
  <c r="H1845" i="15" s="1"/>
  <c r="F1841" i="15"/>
  <c r="G1841" i="15" s="1"/>
  <c r="H1841" i="15" s="1"/>
  <c r="F1837" i="15"/>
  <c r="G1837" i="15" s="1"/>
  <c r="H1837" i="15" s="1"/>
  <c r="F1847" i="15"/>
  <c r="G1847" i="15" s="1"/>
  <c r="H1847" i="15" s="1"/>
  <c r="F1874" i="15"/>
  <c r="G1874" i="15" s="1"/>
  <c r="H1874" i="15" s="1"/>
  <c r="F1870" i="15"/>
  <c r="G1870" i="15" s="1"/>
  <c r="H1870" i="15" s="1"/>
  <c r="F1866" i="15"/>
  <c r="G1866" i="15" s="1"/>
  <c r="H1866" i="15" s="1"/>
  <c r="F1862" i="15"/>
  <c r="G1862" i="15" s="1"/>
  <c r="H1862" i="15" s="1"/>
  <c r="F1858" i="15"/>
  <c r="G1858" i="15" s="1"/>
  <c r="H1858" i="15" s="1"/>
  <c r="F1854" i="15"/>
  <c r="G1854" i="15" s="1"/>
  <c r="H1854" i="15" s="1"/>
  <c r="F1850" i="15"/>
  <c r="G1850" i="15" s="1"/>
  <c r="H1850" i="15" s="1"/>
  <c r="F1846" i="15"/>
  <c r="G1846" i="15" s="1"/>
  <c r="H1846" i="15" s="1"/>
  <c r="F1842" i="15"/>
  <c r="G1842" i="15" s="1"/>
  <c r="H1842" i="15" s="1"/>
  <c r="F1838" i="15"/>
  <c r="G1838" i="15" s="1"/>
  <c r="H1838" i="15" s="1"/>
  <c r="F1855" i="15"/>
  <c r="G1855" i="15" s="1"/>
  <c r="H1855" i="15" s="1"/>
  <c r="F633" i="15"/>
  <c r="G633" i="15" s="1"/>
  <c r="H633" i="15" s="1"/>
  <c r="F634" i="15"/>
  <c r="G634" i="15" s="1"/>
  <c r="H634" i="15" s="1"/>
  <c r="F630" i="15"/>
  <c r="G630" i="15" s="1"/>
  <c r="H630" i="15" s="1"/>
  <c r="F631" i="15"/>
  <c r="G631" i="15" s="1"/>
  <c r="H631" i="15" s="1"/>
  <c r="F632" i="15"/>
  <c r="G632" i="15" s="1"/>
  <c r="H632" i="15" s="1"/>
  <c r="F593" i="15"/>
  <c r="G593" i="15" s="1"/>
  <c r="H593" i="15" s="1"/>
  <c r="F589" i="15"/>
  <c r="G589" i="15" s="1"/>
  <c r="H589" i="15" s="1"/>
  <c r="F594" i="15"/>
  <c r="G594" i="15" s="1"/>
  <c r="H594" i="15" s="1"/>
  <c r="F590" i="15"/>
  <c r="G590" i="15" s="1"/>
  <c r="H590" i="15" s="1"/>
  <c r="F592" i="15"/>
  <c r="G592" i="15" s="1"/>
  <c r="H592" i="15" s="1"/>
  <c r="F595" i="15"/>
  <c r="G595" i="15" s="1"/>
  <c r="H595" i="15" s="1"/>
  <c r="F591" i="15"/>
  <c r="G591" i="15" s="1"/>
  <c r="H591" i="15" s="1"/>
  <c r="F549" i="15"/>
  <c r="G549" i="15" s="1"/>
  <c r="H549" i="15" s="1"/>
  <c r="F545" i="15"/>
  <c r="G545" i="15" s="1"/>
  <c r="H545" i="15" s="1"/>
  <c r="F550" i="15"/>
  <c r="G550" i="15" s="1"/>
  <c r="H550" i="15" s="1"/>
  <c r="F546" i="15"/>
  <c r="G546" i="15" s="1"/>
  <c r="H546" i="15" s="1"/>
  <c r="F547" i="15"/>
  <c r="G547" i="15" s="1"/>
  <c r="H547" i="15" s="1"/>
  <c r="F543" i="15"/>
  <c r="G543" i="15" s="1"/>
  <c r="H543" i="15" s="1"/>
  <c r="F548" i="15"/>
  <c r="G548" i="15" s="1"/>
  <c r="H548" i="15" s="1"/>
  <c r="F544" i="15"/>
  <c r="G544" i="15" s="1"/>
  <c r="H544" i="15" s="1"/>
  <c r="F500" i="15"/>
  <c r="G500" i="15" s="1"/>
  <c r="H500" i="15" s="1"/>
  <c r="F496" i="15"/>
  <c r="G496" i="15" s="1"/>
  <c r="H496" i="15" s="1"/>
  <c r="F501" i="15"/>
  <c r="G501" i="15" s="1"/>
  <c r="H501" i="15" s="1"/>
  <c r="F497" i="15"/>
  <c r="G497" i="15" s="1"/>
  <c r="H497" i="15" s="1"/>
  <c r="F502" i="15"/>
  <c r="G502" i="15" s="1"/>
  <c r="H502" i="15" s="1"/>
  <c r="F498" i="15"/>
  <c r="G498" i="15" s="1"/>
  <c r="H498" i="15" s="1"/>
  <c r="F499" i="15"/>
  <c r="G499" i="15" s="1"/>
  <c r="H499" i="15" s="1"/>
  <c r="F495" i="15"/>
  <c r="G495" i="15" s="1"/>
  <c r="H495" i="15" s="1"/>
  <c r="F394" i="15"/>
  <c r="G394" i="15" s="1"/>
  <c r="H394" i="15" s="1"/>
  <c r="F451" i="15"/>
  <c r="G451" i="15" s="1"/>
  <c r="H451" i="15" s="1"/>
  <c r="F447" i="15"/>
  <c r="G447" i="15" s="1"/>
  <c r="H447" i="15" s="1"/>
  <c r="F443" i="15"/>
  <c r="G443" i="15" s="1"/>
  <c r="H443" i="15" s="1"/>
  <c r="F450" i="15"/>
  <c r="G450" i="15" s="1"/>
  <c r="H450" i="15" s="1"/>
  <c r="F446" i="15"/>
  <c r="G446" i="15" s="1"/>
  <c r="H446" i="15" s="1"/>
  <c r="F452" i="15"/>
  <c r="G452" i="15" s="1"/>
  <c r="H452" i="15" s="1"/>
  <c r="F448" i="15"/>
  <c r="G448" i="15" s="1"/>
  <c r="H448" i="15" s="1"/>
  <c r="F444" i="15"/>
  <c r="G444" i="15" s="1"/>
  <c r="H444" i="15" s="1"/>
  <c r="F453" i="15"/>
  <c r="G453" i="15" s="1"/>
  <c r="H453" i="15" s="1"/>
  <c r="F449" i="15"/>
  <c r="G449" i="15" s="1"/>
  <c r="H449" i="15" s="1"/>
  <c r="F445" i="15"/>
  <c r="G445" i="15" s="1"/>
  <c r="H445" i="15" s="1"/>
  <c r="F392" i="15"/>
  <c r="G392" i="15" s="1"/>
  <c r="H392" i="15" s="1"/>
  <c r="F388" i="15"/>
  <c r="G388" i="15" s="1"/>
  <c r="H388" i="15" s="1"/>
  <c r="F391" i="15"/>
  <c r="G391" i="15" s="1"/>
  <c r="H391" i="15" s="1"/>
  <c r="F393" i="15"/>
  <c r="G393" i="15" s="1"/>
  <c r="H393" i="15" s="1"/>
  <c r="F389" i="15"/>
  <c r="G389" i="15" s="1"/>
  <c r="H389" i="15" s="1"/>
  <c r="F390" i="15"/>
  <c r="G390" i="15" s="1"/>
  <c r="H390" i="15" s="1"/>
  <c r="F387" i="15"/>
  <c r="G387" i="15" s="1"/>
  <c r="H387" i="15" s="1"/>
  <c r="F344" i="15"/>
  <c r="G344" i="15" s="1"/>
  <c r="H344" i="15" s="1"/>
  <c r="F340" i="15"/>
  <c r="G340" i="15" s="1"/>
  <c r="H340" i="15" s="1"/>
  <c r="F336" i="15"/>
  <c r="G336" i="15" s="1"/>
  <c r="H336" i="15" s="1"/>
  <c r="F343" i="15"/>
  <c r="G343" i="15" s="1"/>
  <c r="H343" i="15" s="1"/>
  <c r="F339" i="15"/>
  <c r="G339" i="15" s="1"/>
  <c r="H339" i="15" s="1"/>
  <c r="F345" i="15"/>
  <c r="G345" i="15" s="1"/>
  <c r="H345" i="15" s="1"/>
  <c r="F341" i="15"/>
  <c r="G341" i="15" s="1"/>
  <c r="H341" i="15" s="1"/>
  <c r="F337" i="15"/>
  <c r="G337" i="15" s="1"/>
  <c r="H337" i="15" s="1"/>
  <c r="F335" i="15"/>
  <c r="G335" i="15" s="1"/>
  <c r="H335" i="15" s="1"/>
  <c r="F346" i="15"/>
  <c r="G346" i="15" s="1"/>
  <c r="H346" i="15" s="1"/>
  <c r="F342" i="15"/>
  <c r="G342" i="15" s="1"/>
  <c r="H342" i="15" s="1"/>
  <c r="F338" i="15"/>
  <c r="G338" i="15" s="1"/>
  <c r="H338" i="15" s="1"/>
  <c r="F334" i="15"/>
  <c r="G334" i="15" s="1"/>
  <c r="H334" i="15" s="1"/>
  <c r="F249" i="15"/>
  <c r="G249" i="15" s="1"/>
  <c r="H249" i="15" s="1"/>
  <c r="F245" i="15"/>
  <c r="G245" i="15" s="1"/>
  <c r="H245" i="15" s="1"/>
  <c r="F241" i="15"/>
  <c r="G241" i="15" s="1"/>
  <c r="H241" i="15" s="1"/>
  <c r="F250" i="15"/>
  <c r="G250" i="15" s="1"/>
  <c r="H250" i="15" s="1"/>
  <c r="F246" i="15"/>
  <c r="G246" i="15" s="1"/>
  <c r="H246" i="15" s="1"/>
  <c r="F242" i="15"/>
  <c r="G242" i="15" s="1"/>
  <c r="H242" i="15" s="1"/>
  <c r="F251" i="15"/>
  <c r="G251" i="15" s="1"/>
  <c r="H251" i="15" s="1"/>
  <c r="F247" i="15"/>
  <c r="G247" i="15" s="1"/>
  <c r="H247" i="15" s="1"/>
  <c r="F243" i="15"/>
  <c r="G243" i="15" s="1"/>
  <c r="H243" i="15" s="1"/>
  <c r="F239" i="15"/>
  <c r="G239" i="15" s="1"/>
  <c r="H239" i="15" s="1"/>
  <c r="F248" i="15"/>
  <c r="G248" i="15" s="1"/>
  <c r="H248" i="15" s="1"/>
  <c r="F244" i="15"/>
  <c r="G244" i="15" s="1"/>
  <c r="H244" i="15" s="1"/>
  <c r="F240" i="15"/>
  <c r="G240" i="15" s="1"/>
  <c r="H240" i="15" s="1"/>
  <c r="F209" i="15"/>
  <c r="G209" i="15" s="1"/>
  <c r="H209" i="15" s="1"/>
  <c r="F205" i="15"/>
  <c r="G205" i="15" s="1"/>
  <c r="H205" i="15" s="1"/>
  <c r="F201" i="15"/>
  <c r="G201" i="15" s="1"/>
  <c r="H201" i="15" s="1"/>
  <c r="F206" i="15"/>
  <c r="G206" i="15" s="1"/>
  <c r="H206" i="15" s="1"/>
  <c r="F202" i="15"/>
  <c r="G202" i="15" s="1"/>
  <c r="H202" i="15" s="1"/>
  <c r="F198" i="15"/>
  <c r="G198" i="15" s="1"/>
  <c r="H198" i="15" s="1"/>
  <c r="F207" i="15"/>
  <c r="G207" i="15" s="1"/>
  <c r="H207" i="15" s="1"/>
  <c r="F203" i="15"/>
  <c r="G203" i="15" s="1"/>
  <c r="H203" i="15" s="1"/>
  <c r="F199" i="15"/>
  <c r="G199" i="15" s="1"/>
  <c r="H199" i="15" s="1"/>
  <c r="F208" i="15"/>
  <c r="G208" i="15" s="1"/>
  <c r="H208" i="15" s="1"/>
  <c r="F204" i="15"/>
  <c r="G204" i="15" s="1"/>
  <c r="H204" i="15" s="1"/>
  <c r="F200" i="15"/>
  <c r="G200" i="15" s="1"/>
  <c r="H200" i="15" s="1"/>
  <c r="F73" i="15"/>
  <c r="G73" i="15" s="1"/>
  <c r="H73" i="15" s="1"/>
  <c r="F72" i="15"/>
  <c r="G72" i="15" s="1"/>
  <c r="H72" i="15" s="1"/>
  <c r="F66" i="15"/>
  <c r="G66" i="15" s="1"/>
  <c r="H66" i="15" s="1"/>
  <c r="F61" i="15"/>
  <c r="G61" i="15" s="1"/>
  <c r="H61" i="15" s="1"/>
  <c r="F56" i="15"/>
  <c r="G56" i="15" s="1"/>
  <c r="H56" i="15" s="1"/>
  <c r="F70" i="15"/>
  <c r="G70" i="15" s="1"/>
  <c r="H70" i="15" s="1"/>
  <c r="F65" i="15"/>
  <c r="G65" i="15" s="1"/>
  <c r="H65" i="15" s="1"/>
  <c r="F60" i="15"/>
  <c r="G60" i="15" s="1"/>
  <c r="H60" i="15" s="1"/>
  <c r="F54" i="15"/>
  <c r="G54" i="15" s="1"/>
  <c r="H54" i="15" s="1"/>
  <c r="F69" i="15"/>
  <c r="G69" i="15" s="1"/>
  <c r="H69" i="15" s="1"/>
  <c r="F64" i="15"/>
  <c r="G64" i="15" s="1"/>
  <c r="H64" i="15" s="1"/>
  <c r="F58" i="15"/>
  <c r="G58" i="15" s="1"/>
  <c r="H58" i="15" s="1"/>
  <c r="F53" i="15"/>
  <c r="G53" i="15" s="1"/>
  <c r="H53" i="15" s="1"/>
  <c r="F68" i="15"/>
  <c r="G68" i="15" s="1"/>
  <c r="H68" i="15" s="1"/>
  <c r="F62" i="15"/>
  <c r="G62" i="15" s="1"/>
  <c r="H62" i="15" s="1"/>
  <c r="F57" i="15"/>
  <c r="G57" i="15" s="1"/>
  <c r="H57" i="15" s="1"/>
  <c r="F52" i="15"/>
  <c r="G52" i="15" s="1"/>
  <c r="H52" i="15" s="1"/>
  <c r="F51" i="15"/>
  <c r="G51" i="15" s="1"/>
  <c r="H51" i="15" s="1"/>
  <c r="F63" i="15"/>
  <c r="G63" i="15" s="1"/>
  <c r="H63" i="15" s="1"/>
  <c r="F76" i="15"/>
  <c r="G76" i="15" s="1"/>
  <c r="H76" i="15" s="1"/>
  <c r="F59" i="15"/>
  <c r="G59" i="15" s="1"/>
  <c r="H59" i="15" s="1"/>
  <c r="F71" i="15"/>
  <c r="G71" i="15" s="1"/>
  <c r="H71" i="15" s="1"/>
  <c r="F55" i="15"/>
  <c r="G55" i="15" s="1"/>
  <c r="H55" i="15" s="1"/>
  <c r="F67" i="15"/>
  <c r="G67" i="15" s="1"/>
  <c r="H67" i="15" s="1"/>
  <c r="F75" i="15"/>
  <c r="G75" i="15" s="1"/>
  <c r="H75" i="15" s="1"/>
  <c r="F1080" i="12"/>
  <c r="G1080" i="12" s="1"/>
  <c r="H1080" i="12" s="1"/>
  <c r="F1101" i="12"/>
  <c r="G1101" i="12" s="1"/>
  <c r="H1101" i="12" s="1"/>
  <c r="F1102" i="12"/>
  <c r="G1102" i="12" s="1"/>
  <c r="H1102" i="12" s="1"/>
  <c r="F1058" i="12"/>
  <c r="G1058" i="12" s="1"/>
  <c r="H1058" i="12" s="1"/>
  <c r="F1052" i="12"/>
  <c r="G1052" i="12" s="1"/>
  <c r="H1052" i="12" s="1"/>
  <c r="F1046" i="12"/>
  <c r="G1046" i="12" s="1"/>
  <c r="H1046" i="12" s="1"/>
  <c r="F1042" i="12"/>
  <c r="G1042" i="12" s="1"/>
  <c r="H1042" i="12" s="1"/>
  <c r="F1037" i="12"/>
  <c r="G1037" i="12" s="1"/>
  <c r="H1037" i="12" s="1"/>
  <c r="F1032" i="12"/>
  <c r="G1032" i="12" s="1"/>
  <c r="H1032" i="12" s="1"/>
  <c r="F1027" i="12"/>
  <c r="G1027" i="12" s="1"/>
  <c r="H1027" i="12" s="1"/>
  <c r="F1055" i="12"/>
  <c r="G1055" i="12" s="1"/>
  <c r="H1055" i="12" s="1"/>
  <c r="F1044" i="12"/>
  <c r="G1044" i="12" s="1"/>
  <c r="H1044" i="12" s="1"/>
  <c r="F1035" i="12"/>
  <c r="G1035" i="12" s="1"/>
  <c r="H1035" i="12" s="1"/>
  <c r="F1024" i="12"/>
  <c r="G1024" i="12" s="1"/>
  <c r="H1024" i="12" s="1"/>
  <c r="F1056" i="12"/>
  <c r="G1056" i="12" s="1"/>
  <c r="H1056" i="12" s="1"/>
  <c r="F1045" i="12"/>
  <c r="G1045" i="12" s="1"/>
  <c r="H1045" i="12" s="1"/>
  <c r="F1036" i="12"/>
  <c r="G1036" i="12" s="1"/>
  <c r="H1036" i="12" s="1"/>
  <c r="F1030" i="12"/>
  <c r="G1030" i="12" s="1"/>
  <c r="H1030" i="12" s="1"/>
  <c r="F1025" i="12"/>
  <c r="G1025" i="12" s="1"/>
  <c r="H1025" i="12" s="1"/>
  <c r="F1054" i="12"/>
  <c r="G1054" i="12" s="1"/>
  <c r="H1054" i="12" s="1"/>
  <c r="F1048" i="12"/>
  <c r="G1048" i="12" s="1"/>
  <c r="H1048" i="12" s="1"/>
  <c r="F1043" i="12"/>
  <c r="G1043" i="12" s="1"/>
  <c r="H1043" i="12" s="1"/>
  <c r="F1038" i="12"/>
  <c r="G1038" i="12" s="1"/>
  <c r="H1038" i="12" s="1"/>
  <c r="F1034" i="12"/>
  <c r="G1034" i="12" s="1"/>
  <c r="H1034" i="12" s="1"/>
  <c r="F1028" i="12"/>
  <c r="G1028" i="12" s="1"/>
  <c r="H1028" i="12" s="1"/>
  <c r="F1023" i="12"/>
  <c r="G1023" i="12" s="1"/>
  <c r="H1023" i="12" s="1"/>
  <c r="F1049" i="12"/>
  <c r="G1049" i="12" s="1"/>
  <c r="H1049" i="12" s="1"/>
  <c r="F1039" i="12"/>
  <c r="G1039" i="12" s="1"/>
  <c r="H1039" i="12" s="1"/>
  <c r="F1029" i="12"/>
  <c r="G1029" i="12" s="1"/>
  <c r="H1029" i="12" s="1"/>
  <c r="F1051" i="12"/>
  <c r="G1051" i="12" s="1"/>
  <c r="H1051" i="12" s="1"/>
  <c r="F1040" i="12"/>
  <c r="G1040" i="12" s="1"/>
  <c r="H1040" i="12" s="1"/>
  <c r="F963" i="12"/>
  <c r="G963" i="12" s="1"/>
  <c r="H963" i="12" s="1"/>
  <c r="F964" i="12"/>
  <c r="G964" i="12" s="1"/>
  <c r="H964" i="12" s="1"/>
  <c r="F965" i="12"/>
  <c r="G965" i="12" s="1"/>
  <c r="H965" i="12" s="1"/>
  <c r="F961" i="12"/>
  <c r="G961" i="12" s="1"/>
  <c r="H961" i="12" s="1"/>
  <c r="F962" i="12"/>
  <c r="G962" i="12" s="1"/>
  <c r="H962" i="12" s="1"/>
  <c r="F939" i="12"/>
  <c r="G939" i="12" s="1"/>
  <c r="H939" i="12" s="1"/>
  <c r="F940" i="12"/>
  <c r="G940" i="12" s="1"/>
  <c r="H940" i="12" s="1"/>
  <c r="F941" i="12"/>
  <c r="G941" i="12" s="1"/>
  <c r="H941" i="12" s="1"/>
  <c r="F915" i="12"/>
  <c r="G915" i="12" s="1"/>
  <c r="H915" i="12" s="1"/>
  <c r="F916" i="12"/>
  <c r="G916" i="12" s="1"/>
  <c r="H916" i="12" s="1"/>
  <c r="F917" i="12"/>
  <c r="G917" i="12" s="1"/>
  <c r="H917" i="12" s="1"/>
  <c r="F891" i="12"/>
  <c r="G891" i="12" s="1"/>
  <c r="H891" i="12" s="1"/>
  <c r="F892" i="12"/>
  <c r="G892" i="12" s="1"/>
  <c r="H892" i="12" s="1"/>
  <c r="F893" i="12"/>
  <c r="G893" i="12" s="1"/>
  <c r="H893" i="12" s="1"/>
  <c r="F867" i="12"/>
  <c r="G867" i="12" s="1"/>
  <c r="H867" i="12" s="1"/>
  <c r="F863" i="12"/>
  <c r="G863" i="12" s="1"/>
  <c r="H863" i="12" s="1"/>
  <c r="F859" i="12"/>
  <c r="G859" i="12" s="1"/>
  <c r="H859" i="12" s="1"/>
  <c r="F855" i="12"/>
  <c r="G855" i="12" s="1"/>
  <c r="H855" i="12" s="1"/>
  <c r="F851" i="12"/>
  <c r="G851" i="12" s="1"/>
  <c r="H851" i="12" s="1"/>
  <c r="F868" i="12"/>
  <c r="G868" i="12" s="1"/>
  <c r="H868" i="12" s="1"/>
  <c r="F864" i="12"/>
  <c r="G864" i="12" s="1"/>
  <c r="H864" i="12" s="1"/>
  <c r="F860" i="12"/>
  <c r="G860" i="12" s="1"/>
  <c r="H860" i="12" s="1"/>
  <c r="F856" i="12"/>
  <c r="G856" i="12" s="1"/>
  <c r="H856" i="12" s="1"/>
  <c r="F852" i="12"/>
  <c r="G852" i="12" s="1"/>
  <c r="H852" i="12" s="1"/>
  <c r="F866" i="12"/>
  <c r="G866" i="12" s="1"/>
  <c r="H866" i="12" s="1"/>
  <c r="F854" i="12"/>
  <c r="G854" i="12" s="1"/>
  <c r="H854" i="12" s="1"/>
  <c r="F869" i="12"/>
  <c r="G869" i="12" s="1"/>
  <c r="H869" i="12" s="1"/>
  <c r="F865" i="12"/>
  <c r="G865" i="12" s="1"/>
  <c r="H865" i="12" s="1"/>
  <c r="F861" i="12"/>
  <c r="G861" i="12" s="1"/>
  <c r="H861" i="12" s="1"/>
  <c r="F857" i="12"/>
  <c r="G857" i="12" s="1"/>
  <c r="H857" i="12" s="1"/>
  <c r="F853" i="12"/>
  <c r="G853" i="12" s="1"/>
  <c r="H853" i="12" s="1"/>
  <c r="F862" i="12"/>
  <c r="G862" i="12" s="1"/>
  <c r="H862" i="12" s="1"/>
  <c r="F858" i="12"/>
  <c r="G858" i="12" s="1"/>
  <c r="H858" i="12" s="1"/>
  <c r="F815" i="12"/>
  <c r="G815" i="12" s="1"/>
  <c r="H815" i="12" s="1"/>
  <c r="F812" i="12"/>
  <c r="G812" i="12" s="1"/>
  <c r="H812" i="12" s="1"/>
  <c r="F813" i="12"/>
  <c r="G813" i="12" s="1"/>
  <c r="H813" i="12" s="1"/>
  <c r="F814" i="12"/>
  <c r="G814" i="12" s="1"/>
  <c r="H814" i="12" s="1"/>
  <c r="F788" i="12"/>
  <c r="G788" i="12" s="1"/>
  <c r="H788" i="12" s="1"/>
  <c r="F789" i="12"/>
  <c r="G789" i="12" s="1"/>
  <c r="H789" i="12" s="1"/>
  <c r="F787" i="12"/>
  <c r="G787" i="12" s="1"/>
  <c r="H787" i="12" s="1"/>
  <c r="F790" i="12"/>
  <c r="G790" i="12" s="1"/>
  <c r="H790" i="12" s="1"/>
  <c r="F786" i="12"/>
  <c r="G786" i="12" s="1"/>
  <c r="H786" i="12" s="1"/>
  <c r="F762" i="12"/>
  <c r="G762" i="12" s="1"/>
  <c r="H762" i="12" s="1"/>
  <c r="F763" i="12"/>
  <c r="G763" i="12" s="1"/>
  <c r="H763" i="12" s="1"/>
  <c r="F761" i="12"/>
  <c r="G761" i="12" s="1"/>
  <c r="H761" i="12" s="1"/>
  <c r="F764" i="12"/>
  <c r="G764" i="12" s="1"/>
  <c r="H764" i="12" s="1"/>
  <c r="F760" i="12"/>
  <c r="G760" i="12" s="1"/>
  <c r="H760" i="12" s="1"/>
  <c r="F724" i="12"/>
  <c r="G724" i="12" s="1"/>
  <c r="H724" i="12" s="1"/>
  <c r="F737" i="12"/>
  <c r="G737" i="12" s="1"/>
  <c r="H737" i="12" s="1"/>
  <c r="F733" i="12"/>
  <c r="G733" i="12" s="1"/>
  <c r="H733" i="12" s="1"/>
  <c r="F729" i="12"/>
  <c r="G729" i="12" s="1"/>
  <c r="H729" i="12" s="1"/>
  <c r="F725" i="12"/>
  <c r="G725" i="12" s="1"/>
  <c r="H725" i="12" s="1"/>
  <c r="F721" i="12"/>
  <c r="G721" i="12" s="1"/>
  <c r="H721" i="12" s="1"/>
  <c r="F731" i="12"/>
  <c r="G731" i="12" s="1"/>
  <c r="H731" i="12" s="1"/>
  <c r="F723" i="12"/>
  <c r="G723" i="12" s="1"/>
  <c r="H723" i="12" s="1"/>
  <c r="F732" i="12"/>
  <c r="G732" i="12" s="1"/>
  <c r="H732" i="12" s="1"/>
  <c r="F728" i="12"/>
  <c r="G728" i="12" s="1"/>
  <c r="H728" i="12" s="1"/>
  <c r="F738" i="12"/>
  <c r="G738" i="12" s="1"/>
  <c r="H738" i="12" s="1"/>
  <c r="F734" i="12"/>
  <c r="G734" i="12" s="1"/>
  <c r="H734" i="12" s="1"/>
  <c r="F730" i="12"/>
  <c r="G730" i="12" s="1"/>
  <c r="H730" i="12" s="1"/>
  <c r="F726" i="12"/>
  <c r="G726" i="12" s="1"/>
  <c r="H726" i="12" s="1"/>
  <c r="F722" i="12"/>
  <c r="G722" i="12" s="1"/>
  <c r="H722" i="12" s="1"/>
  <c r="F718" i="12"/>
  <c r="G718" i="12" s="1"/>
  <c r="H718" i="12" s="1"/>
  <c r="F735" i="12"/>
  <c r="G735" i="12" s="1"/>
  <c r="H735" i="12" s="1"/>
  <c r="F727" i="12"/>
  <c r="G727" i="12" s="1"/>
  <c r="H727" i="12" s="1"/>
  <c r="F719" i="12"/>
  <c r="G719" i="12" s="1"/>
  <c r="H719" i="12" s="1"/>
  <c r="F736" i="12"/>
  <c r="G736" i="12" s="1"/>
  <c r="H736" i="12" s="1"/>
  <c r="F720" i="12"/>
  <c r="G720" i="12" s="1"/>
  <c r="H720" i="12" s="1"/>
  <c r="F677" i="12"/>
  <c r="G677" i="12" s="1"/>
  <c r="H677" i="12" s="1"/>
  <c r="F678" i="12"/>
  <c r="G678" i="12" s="1"/>
  <c r="H678" i="12" s="1"/>
  <c r="F674" i="12"/>
  <c r="G674" i="12" s="1"/>
  <c r="H674" i="12" s="1"/>
  <c r="F670" i="12"/>
  <c r="G670" i="12" s="1"/>
  <c r="H670" i="12" s="1"/>
  <c r="F666" i="12"/>
  <c r="G666" i="12" s="1"/>
  <c r="H666" i="12" s="1"/>
  <c r="F662" i="12"/>
  <c r="G662" i="12" s="1"/>
  <c r="H662" i="12" s="1"/>
  <c r="F668" i="12"/>
  <c r="G668" i="12" s="1"/>
  <c r="H668" i="12" s="1"/>
  <c r="F660" i="12"/>
  <c r="G660" i="12" s="1"/>
  <c r="H660" i="12" s="1"/>
  <c r="F673" i="12"/>
  <c r="G673" i="12" s="1"/>
  <c r="H673" i="12" s="1"/>
  <c r="F665" i="12"/>
  <c r="G665" i="12" s="1"/>
  <c r="H665" i="12" s="1"/>
  <c r="F661" i="12"/>
  <c r="G661" i="12" s="1"/>
  <c r="H661" i="12" s="1"/>
  <c r="F679" i="12"/>
  <c r="G679" i="12" s="1"/>
  <c r="H679" i="12" s="1"/>
  <c r="F675" i="12"/>
  <c r="G675" i="12" s="1"/>
  <c r="H675" i="12" s="1"/>
  <c r="F671" i="12"/>
  <c r="G671" i="12" s="1"/>
  <c r="H671" i="12" s="1"/>
  <c r="F667" i="12"/>
  <c r="G667" i="12" s="1"/>
  <c r="H667" i="12" s="1"/>
  <c r="F663" i="12"/>
  <c r="G663" i="12" s="1"/>
  <c r="H663" i="12" s="1"/>
  <c r="F676" i="12"/>
  <c r="G676" i="12" s="1"/>
  <c r="H676" i="12" s="1"/>
  <c r="F672" i="12"/>
  <c r="G672" i="12" s="1"/>
  <c r="H672" i="12" s="1"/>
  <c r="F664" i="12"/>
  <c r="G664" i="12" s="1"/>
  <c r="H664" i="12" s="1"/>
  <c r="F669" i="12"/>
  <c r="G669" i="12" s="1"/>
  <c r="H669" i="12" s="1"/>
  <c r="F579" i="12"/>
  <c r="G579" i="12" s="1"/>
  <c r="H579" i="12" s="1"/>
  <c r="F621" i="12"/>
  <c r="G621" i="12" s="1"/>
  <c r="H621" i="12" s="1"/>
  <c r="F617" i="12"/>
  <c r="G617" i="12" s="1"/>
  <c r="H617" i="12" s="1"/>
  <c r="F613" i="12"/>
  <c r="G613" i="12" s="1"/>
  <c r="H613" i="12" s="1"/>
  <c r="F622" i="12"/>
  <c r="G622" i="12" s="1"/>
  <c r="H622" i="12" s="1"/>
  <c r="F618" i="12"/>
  <c r="G618" i="12" s="1"/>
  <c r="H618" i="12" s="1"/>
  <c r="F614" i="12"/>
  <c r="G614" i="12" s="1"/>
  <c r="H614" i="12" s="1"/>
  <c r="F610" i="12"/>
  <c r="G610" i="12" s="1"/>
  <c r="H610" i="12" s="1"/>
  <c r="F623" i="12"/>
  <c r="G623" i="12" s="1"/>
  <c r="H623" i="12" s="1"/>
  <c r="F619" i="12"/>
  <c r="G619" i="12" s="1"/>
  <c r="H619" i="12" s="1"/>
  <c r="F615" i="12"/>
  <c r="G615" i="12" s="1"/>
  <c r="H615" i="12" s="1"/>
  <c r="F611" i="12"/>
  <c r="G611" i="12" s="1"/>
  <c r="H611" i="12" s="1"/>
  <c r="F620" i="12"/>
  <c r="G620" i="12" s="1"/>
  <c r="H620" i="12" s="1"/>
  <c r="F616" i="12"/>
  <c r="G616" i="12" s="1"/>
  <c r="H616" i="12" s="1"/>
  <c r="F612" i="12"/>
  <c r="G612" i="12" s="1"/>
  <c r="H612" i="12" s="1"/>
  <c r="F559" i="12"/>
  <c r="G559" i="12" s="1"/>
  <c r="H559" i="12" s="1"/>
  <c r="F558" i="12"/>
  <c r="G558" i="12" s="1"/>
  <c r="H558" i="12" s="1"/>
  <c r="F560" i="12"/>
  <c r="G560" i="12" s="1"/>
  <c r="H560" i="12" s="1"/>
  <c r="F561" i="12"/>
  <c r="G561" i="12" s="1"/>
  <c r="H561" i="12" s="1"/>
  <c r="F537" i="12"/>
  <c r="G537" i="12" s="1"/>
  <c r="H537" i="12" s="1"/>
  <c r="F535" i="12"/>
  <c r="G535" i="12" s="1"/>
  <c r="H535" i="12" s="1"/>
  <c r="F515" i="12"/>
  <c r="G515" i="12" s="1"/>
  <c r="H515" i="12" s="1"/>
  <c r="F511" i="12"/>
  <c r="G511" i="12" s="1"/>
  <c r="H511" i="12" s="1"/>
  <c r="F512" i="12"/>
  <c r="G512" i="12" s="1"/>
  <c r="H512" i="12" s="1"/>
  <c r="F508" i="12"/>
  <c r="G508" i="12" s="1"/>
  <c r="H508" i="12" s="1"/>
  <c r="F513" i="12"/>
  <c r="G513" i="12" s="1"/>
  <c r="H513" i="12" s="1"/>
  <c r="F509" i="12"/>
  <c r="G509" i="12" s="1"/>
  <c r="H509" i="12" s="1"/>
  <c r="F514" i="12"/>
  <c r="G514" i="12" s="1"/>
  <c r="H514" i="12" s="1"/>
  <c r="F510" i="12"/>
  <c r="G510" i="12" s="1"/>
  <c r="H510" i="12" s="1"/>
  <c r="F482" i="12"/>
  <c r="G482" i="12" s="1"/>
  <c r="H482" i="12" s="1"/>
  <c r="F483" i="12"/>
  <c r="G483" i="12" s="1"/>
  <c r="H483" i="12" s="1"/>
  <c r="F479" i="12"/>
  <c r="G479" i="12" s="1"/>
  <c r="H479" i="12" s="1"/>
  <c r="F480" i="12"/>
  <c r="G480" i="12" s="1"/>
  <c r="H480" i="12" s="1"/>
  <c r="F481" i="12"/>
  <c r="G481" i="12" s="1"/>
  <c r="H481" i="12" s="1"/>
  <c r="F457" i="12"/>
  <c r="G457" i="12" s="1"/>
  <c r="H457" i="12" s="1"/>
  <c r="F453" i="12"/>
  <c r="G453" i="12" s="1"/>
  <c r="H453" i="12" s="1"/>
  <c r="F455" i="12"/>
  <c r="G455" i="12" s="1"/>
  <c r="H455" i="12" s="1"/>
  <c r="F456" i="12"/>
  <c r="F454" i="12"/>
  <c r="G454" i="12" s="1"/>
  <c r="H454" i="12" s="1"/>
  <c r="F452" i="12"/>
  <c r="G452" i="12" s="1"/>
  <c r="H452" i="12" s="1"/>
  <c r="F425" i="12"/>
  <c r="G425" i="12" s="1"/>
  <c r="H425" i="12" s="1"/>
  <c r="F421" i="12"/>
  <c r="G421" i="12" s="1"/>
  <c r="H421" i="12" s="1"/>
  <c r="F415" i="12"/>
  <c r="G415" i="12" s="1"/>
  <c r="H415" i="12" s="1"/>
  <c r="F411" i="12"/>
  <c r="G411" i="12" s="1"/>
  <c r="H411" i="12" s="1"/>
  <c r="F407" i="12"/>
  <c r="G407" i="12" s="1"/>
  <c r="H407" i="12" s="1"/>
  <c r="F403" i="12"/>
  <c r="G403" i="12" s="1"/>
  <c r="H403" i="12" s="1"/>
  <c r="F399" i="12"/>
  <c r="G399" i="12" s="1"/>
  <c r="H399" i="12" s="1"/>
  <c r="F395" i="12"/>
  <c r="G395" i="12" s="1"/>
  <c r="H395" i="12" s="1"/>
  <c r="F391" i="12"/>
  <c r="G391" i="12" s="1"/>
  <c r="H391" i="12" s="1"/>
  <c r="F424" i="12"/>
  <c r="G424" i="12" s="1"/>
  <c r="H424" i="12" s="1"/>
  <c r="F426" i="12"/>
  <c r="G426" i="12" s="1"/>
  <c r="H426" i="12" s="1"/>
  <c r="F422" i="12"/>
  <c r="G422" i="12" s="1"/>
  <c r="H422" i="12" s="1"/>
  <c r="F416" i="12"/>
  <c r="G416" i="12" s="1"/>
  <c r="H416" i="12" s="1"/>
  <c r="F412" i="12"/>
  <c r="G412" i="12" s="1"/>
  <c r="H412" i="12" s="1"/>
  <c r="F408" i="12"/>
  <c r="G408" i="12" s="1"/>
  <c r="H408" i="12" s="1"/>
  <c r="F404" i="12"/>
  <c r="G404" i="12" s="1"/>
  <c r="H404" i="12" s="1"/>
  <c r="F400" i="12"/>
  <c r="G400" i="12" s="1"/>
  <c r="H400" i="12" s="1"/>
  <c r="F396" i="12"/>
  <c r="G396" i="12" s="1"/>
  <c r="H396" i="12" s="1"/>
  <c r="F392" i="12"/>
  <c r="G392" i="12" s="1"/>
  <c r="H392" i="12" s="1"/>
  <c r="F388" i="12"/>
  <c r="G388" i="12" s="1"/>
  <c r="H388" i="12" s="1"/>
  <c r="F418" i="12"/>
  <c r="G418" i="12" s="1"/>
  <c r="H418" i="12" s="1"/>
  <c r="F414" i="12"/>
  <c r="G414" i="12" s="1"/>
  <c r="H414" i="12" s="1"/>
  <c r="F410" i="12"/>
  <c r="G410" i="12" s="1"/>
  <c r="H410" i="12" s="1"/>
  <c r="F406" i="12"/>
  <c r="G406" i="12" s="1"/>
  <c r="H406" i="12" s="1"/>
  <c r="F402" i="12"/>
  <c r="G402" i="12" s="1"/>
  <c r="H402" i="12" s="1"/>
  <c r="F398" i="12"/>
  <c r="G398" i="12" s="1"/>
  <c r="H398" i="12" s="1"/>
  <c r="F394" i="12"/>
  <c r="G394" i="12" s="1"/>
  <c r="H394" i="12" s="1"/>
  <c r="F390" i="12"/>
  <c r="G390" i="12" s="1"/>
  <c r="H390" i="12" s="1"/>
  <c r="F427" i="12"/>
  <c r="G427" i="12" s="1"/>
  <c r="H427" i="12" s="1"/>
  <c r="F423" i="12"/>
  <c r="G423" i="12" s="1"/>
  <c r="H423" i="12" s="1"/>
  <c r="F417" i="12"/>
  <c r="G417" i="12" s="1"/>
  <c r="H417" i="12" s="1"/>
  <c r="F413" i="12"/>
  <c r="G413" i="12" s="1"/>
  <c r="H413" i="12" s="1"/>
  <c r="F409" i="12"/>
  <c r="G409" i="12" s="1"/>
  <c r="H409" i="12" s="1"/>
  <c r="F405" i="12"/>
  <c r="G405" i="12" s="1"/>
  <c r="H405" i="12" s="1"/>
  <c r="F401" i="12"/>
  <c r="G401" i="12" s="1"/>
  <c r="H401" i="12" s="1"/>
  <c r="F397" i="12"/>
  <c r="G397" i="12" s="1"/>
  <c r="H397" i="12" s="1"/>
  <c r="F393" i="12"/>
  <c r="G393" i="12" s="1"/>
  <c r="H393" i="12" s="1"/>
  <c r="F389" i="12"/>
  <c r="G389" i="12" s="1"/>
  <c r="H389" i="12" s="1"/>
  <c r="F323" i="12"/>
  <c r="G323" i="12" s="1"/>
  <c r="H323" i="12" s="1"/>
  <c r="F314" i="12"/>
  <c r="G314" i="12" s="1"/>
  <c r="H314" i="12" s="1"/>
  <c r="F301" i="12"/>
  <c r="G301" i="12" s="1"/>
  <c r="H301" i="12" s="1"/>
  <c r="F282" i="12"/>
  <c r="G282" i="12" s="1"/>
  <c r="H282" i="12" s="1"/>
  <c r="F325" i="12"/>
  <c r="G325" i="12" s="1"/>
  <c r="H325" i="12" s="1"/>
  <c r="F320" i="12"/>
  <c r="G320" i="12" s="1"/>
  <c r="H320" i="12" s="1"/>
  <c r="F315" i="12"/>
  <c r="G315" i="12" s="1"/>
  <c r="H315" i="12" s="1"/>
  <c r="F308" i="12"/>
  <c r="G308" i="12" s="1"/>
  <c r="H308" i="12" s="1"/>
  <c r="F303" i="12"/>
  <c r="G303" i="12" s="1"/>
  <c r="H303" i="12" s="1"/>
  <c r="F298" i="12"/>
  <c r="G298" i="12" s="1"/>
  <c r="H298" i="12" s="1"/>
  <c r="F293" i="12"/>
  <c r="G293" i="12" s="1"/>
  <c r="H293" i="12" s="1"/>
  <c r="F289" i="12"/>
  <c r="G289" i="12" s="1"/>
  <c r="H289" i="12" s="1"/>
  <c r="F284" i="12"/>
  <c r="G284" i="12" s="1"/>
  <c r="H284" i="12" s="1"/>
  <c r="F279" i="12"/>
  <c r="G279" i="12" s="1"/>
  <c r="H279" i="12" s="1"/>
  <c r="F328" i="12"/>
  <c r="G328" i="12" s="1"/>
  <c r="H328" i="12" s="1"/>
  <c r="F321" i="12"/>
  <c r="G321" i="12" s="1"/>
  <c r="H321" i="12" s="1"/>
  <c r="F317" i="12"/>
  <c r="G317" i="12" s="1"/>
  <c r="H317" i="12" s="1"/>
  <c r="F312" i="12"/>
  <c r="G312" i="12" s="1"/>
  <c r="H312" i="12" s="1"/>
  <c r="F304" i="12"/>
  <c r="G304" i="12" s="1"/>
  <c r="H304" i="12" s="1"/>
  <c r="F299" i="12"/>
  <c r="G299" i="12" s="1"/>
  <c r="H299" i="12" s="1"/>
  <c r="F294" i="12"/>
  <c r="G294" i="12" s="1"/>
  <c r="H294" i="12" s="1"/>
  <c r="F290" i="12"/>
  <c r="G290" i="12" s="1"/>
  <c r="H290" i="12" s="1"/>
  <c r="F285" i="12"/>
  <c r="G285" i="12" s="1"/>
  <c r="H285" i="12" s="1"/>
  <c r="F280" i="12"/>
  <c r="G280" i="12" s="1"/>
  <c r="H280" i="12" s="1"/>
  <c r="F322" i="12"/>
  <c r="G322" i="12" s="1"/>
  <c r="H322" i="12" s="1"/>
  <c r="F318" i="12"/>
  <c r="G318" i="12" s="1"/>
  <c r="H318" i="12" s="1"/>
  <c r="F313" i="12"/>
  <c r="G313" i="12" s="1"/>
  <c r="H313" i="12" s="1"/>
  <c r="F305" i="12"/>
  <c r="G305" i="12" s="1"/>
  <c r="H305" i="12" s="1"/>
  <c r="F300" i="12"/>
  <c r="G300" i="12" s="1"/>
  <c r="H300" i="12" s="1"/>
  <c r="F295" i="12"/>
  <c r="G295" i="12" s="1"/>
  <c r="H295" i="12" s="1"/>
  <c r="F291" i="12"/>
  <c r="G291" i="12" s="1"/>
  <c r="H291" i="12" s="1"/>
  <c r="F286" i="12"/>
  <c r="G286" i="12" s="1"/>
  <c r="H286" i="12" s="1"/>
  <c r="F281" i="12"/>
  <c r="G281" i="12" s="1"/>
  <c r="H281" i="12" s="1"/>
  <c r="F319" i="12"/>
  <c r="G319" i="12" s="1"/>
  <c r="H319" i="12" s="1"/>
  <c r="F306" i="12"/>
  <c r="G306" i="12" s="1"/>
  <c r="H306" i="12" s="1"/>
  <c r="F296" i="12"/>
  <c r="G296" i="12" s="1"/>
  <c r="H296" i="12" s="1"/>
  <c r="F292" i="12"/>
  <c r="G292" i="12" s="1"/>
  <c r="H292" i="12" s="1"/>
  <c r="F288" i="12"/>
  <c r="G288" i="12" s="1"/>
  <c r="H288" i="12" s="1"/>
  <c r="F209" i="12"/>
  <c r="G209" i="12" s="1"/>
  <c r="H209" i="12" s="1"/>
  <c r="F205" i="12"/>
  <c r="G205" i="12" s="1"/>
  <c r="H205" i="12" s="1"/>
  <c r="F201" i="12"/>
  <c r="G201" i="12" s="1"/>
  <c r="H201" i="12" s="1"/>
  <c r="F197" i="12"/>
  <c r="G197" i="12" s="1"/>
  <c r="H197" i="12" s="1"/>
  <c r="F193" i="12"/>
  <c r="G193" i="12" s="1"/>
  <c r="H193" i="12" s="1"/>
  <c r="F189" i="12"/>
  <c r="G189" i="12" s="1"/>
  <c r="H189" i="12" s="1"/>
  <c r="F185" i="12"/>
  <c r="G185" i="12" s="1"/>
  <c r="H185" i="12" s="1"/>
  <c r="F181" i="12"/>
  <c r="G181" i="12" s="1"/>
  <c r="H181" i="12" s="1"/>
  <c r="F177" i="12"/>
  <c r="G177" i="12" s="1"/>
  <c r="H177" i="12" s="1"/>
  <c r="F173" i="12"/>
  <c r="G173" i="12" s="1"/>
  <c r="H173" i="12" s="1"/>
  <c r="F169" i="12"/>
  <c r="G169" i="12" s="1"/>
  <c r="H169" i="12" s="1"/>
  <c r="F165" i="12"/>
  <c r="G165" i="12" s="1"/>
  <c r="H165" i="12" s="1"/>
  <c r="F161" i="12"/>
  <c r="G161" i="12" s="1"/>
  <c r="H161" i="12" s="1"/>
  <c r="F157" i="12"/>
  <c r="G157" i="12" s="1"/>
  <c r="H157" i="12" s="1"/>
  <c r="F200" i="12"/>
  <c r="G200" i="12" s="1"/>
  <c r="H200" i="12" s="1"/>
  <c r="F192" i="12"/>
  <c r="G192" i="12" s="1"/>
  <c r="H192" i="12" s="1"/>
  <c r="F188" i="12"/>
  <c r="G188" i="12" s="1"/>
  <c r="H188" i="12" s="1"/>
  <c r="F172" i="12"/>
  <c r="G172" i="12" s="1"/>
  <c r="H172" i="12" s="1"/>
  <c r="F168" i="12"/>
  <c r="G168" i="12" s="1"/>
  <c r="H168" i="12" s="1"/>
  <c r="F164" i="12"/>
  <c r="G164" i="12" s="1"/>
  <c r="H164" i="12" s="1"/>
  <c r="F210" i="12"/>
  <c r="G210" i="12" s="1"/>
  <c r="H210" i="12" s="1"/>
  <c r="F206" i="12"/>
  <c r="G206" i="12" s="1"/>
  <c r="H206" i="12" s="1"/>
  <c r="F202" i="12"/>
  <c r="G202" i="12" s="1"/>
  <c r="H202" i="12" s="1"/>
  <c r="F198" i="12"/>
  <c r="G198" i="12" s="1"/>
  <c r="H198" i="12" s="1"/>
  <c r="F194" i="12"/>
  <c r="G194" i="12" s="1"/>
  <c r="H194" i="12" s="1"/>
  <c r="F190" i="12"/>
  <c r="G190" i="12" s="1"/>
  <c r="H190" i="12" s="1"/>
  <c r="F186" i="12"/>
  <c r="G186" i="12" s="1"/>
  <c r="H186" i="12" s="1"/>
  <c r="F182" i="12"/>
  <c r="G182" i="12" s="1"/>
  <c r="H182" i="12" s="1"/>
  <c r="F178" i="12"/>
  <c r="G178" i="12" s="1"/>
  <c r="H178" i="12" s="1"/>
  <c r="F174" i="12"/>
  <c r="G174" i="12" s="1"/>
  <c r="H174" i="12" s="1"/>
  <c r="F170" i="12"/>
  <c r="G170" i="12" s="1"/>
  <c r="H170" i="12" s="1"/>
  <c r="F166" i="12"/>
  <c r="G166" i="12" s="1"/>
  <c r="H166" i="12" s="1"/>
  <c r="F162" i="12"/>
  <c r="G162" i="12" s="1"/>
  <c r="H162" i="12" s="1"/>
  <c r="F158" i="12"/>
  <c r="G158" i="12" s="1"/>
  <c r="H158" i="12" s="1"/>
  <c r="F204" i="12"/>
  <c r="G204" i="12" s="1"/>
  <c r="H204" i="12" s="1"/>
  <c r="F184" i="12"/>
  <c r="G184" i="12" s="1"/>
  <c r="H184" i="12" s="1"/>
  <c r="F180" i="12"/>
  <c r="G180" i="12" s="1"/>
  <c r="H180" i="12" s="1"/>
  <c r="F160" i="12"/>
  <c r="G160" i="12" s="1"/>
  <c r="H160" i="12" s="1"/>
  <c r="F211" i="12"/>
  <c r="G211" i="12" s="1"/>
  <c r="H211" i="12" s="1"/>
  <c r="F207" i="12"/>
  <c r="G207" i="12" s="1"/>
  <c r="H207" i="12" s="1"/>
  <c r="F203" i="12"/>
  <c r="G203" i="12" s="1"/>
  <c r="H203" i="12" s="1"/>
  <c r="F199" i="12"/>
  <c r="G199" i="12" s="1"/>
  <c r="H199" i="12" s="1"/>
  <c r="F195" i="12"/>
  <c r="G195" i="12" s="1"/>
  <c r="H195" i="12" s="1"/>
  <c r="F191" i="12"/>
  <c r="G191" i="12" s="1"/>
  <c r="H191" i="12" s="1"/>
  <c r="F187" i="12"/>
  <c r="G187" i="12" s="1"/>
  <c r="H187" i="12" s="1"/>
  <c r="F183" i="12"/>
  <c r="G183" i="12" s="1"/>
  <c r="H183" i="12" s="1"/>
  <c r="F179" i="12"/>
  <c r="G179" i="12" s="1"/>
  <c r="H179" i="12" s="1"/>
  <c r="F175" i="12"/>
  <c r="G175" i="12" s="1"/>
  <c r="H175" i="12" s="1"/>
  <c r="F171" i="12"/>
  <c r="G171" i="12" s="1"/>
  <c r="H171" i="12" s="1"/>
  <c r="F167" i="12"/>
  <c r="G167" i="12" s="1"/>
  <c r="H167" i="12" s="1"/>
  <c r="F163" i="12"/>
  <c r="G163" i="12" s="1"/>
  <c r="H163" i="12" s="1"/>
  <c r="F159" i="12"/>
  <c r="G159" i="12" s="1"/>
  <c r="H159" i="12" s="1"/>
  <c r="F208" i="12"/>
  <c r="G208" i="12" s="1"/>
  <c r="H208" i="12" s="1"/>
  <c r="F196" i="12"/>
  <c r="G196" i="12" s="1"/>
  <c r="H196" i="12" s="1"/>
  <c r="F176" i="12"/>
  <c r="G176" i="12" s="1"/>
  <c r="H176" i="12" s="1"/>
  <c r="F78" i="12"/>
  <c r="G78" i="12" s="1"/>
  <c r="H78" i="12" s="1"/>
  <c r="F74" i="12"/>
  <c r="G74" i="12" s="1"/>
  <c r="H74" i="12" s="1"/>
  <c r="F73" i="12"/>
  <c r="G73" i="12" s="1"/>
  <c r="H73" i="12" s="1"/>
  <c r="F79" i="12"/>
  <c r="G79" i="12" s="1"/>
  <c r="H79" i="12" s="1"/>
  <c r="F75" i="12"/>
  <c r="G75" i="12" s="1"/>
  <c r="H75" i="12" s="1"/>
  <c r="F71" i="12"/>
  <c r="G71" i="12" s="1"/>
  <c r="H71" i="12" s="1"/>
  <c r="F77" i="12"/>
  <c r="G77" i="12" s="1"/>
  <c r="H77" i="12" s="1"/>
  <c r="F80" i="12"/>
  <c r="G80" i="12" s="1"/>
  <c r="H80" i="12" s="1"/>
  <c r="F76" i="12"/>
  <c r="G76" i="12" s="1"/>
  <c r="H76" i="12" s="1"/>
  <c r="F72" i="12"/>
  <c r="G72" i="12" s="1"/>
  <c r="H72" i="12" s="1"/>
  <c r="F46" i="12"/>
  <c r="G46" i="12" s="1"/>
  <c r="H46" i="12" s="1"/>
  <c r="F42" i="12"/>
  <c r="G42" i="12" s="1"/>
  <c r="H42" i="12" s="1"/>
  <c r="F38" i="12"/>
  <c r="G38" i="12" s="1"/>
  <c r="H38" i="12" s="1"/>
  <c r="F34" i="12"/>
  <c r="G34" i="12" s="1"/>
  <c r="H34" i="12" s="1"/>
  <c r="F40" i="12"/>
  <c r="G40" i="12" s="1"/>
  <c r="H40" i="12" s="1"/>
  <c r="F45" i="12"/>
  <c r="G45" i="12" s="1"/>
  <c r="H45" i="12" s="1"/>
  <c r="F41" i="12"/>
  <c r="G41" i="12" s="1"/>
  <c r="H41" i="12" s="1"/>
  <c r="F33" i="12"/>
  <c r="G33" i="12" s="1"/>
  <c r="H33" i="12" s="1"/>
  <c r="F43" i="12"/>
  <c r="G43" i="12" s="1"/>
  <c r="H43" i="12" s="1"/>
  <c r="F39" i="12"/>
  <c r="G39" i="12" s="1"/>
  <c r="H39" i="12" s="1"/>
  <c r="F35" i="12"/>
  <c r="G35" i="12" s="1"/>
  <c r="H35" i="12" s="1"/>
  <c r="F44" i="12"/>
  <c r="G44" i="12" s="1"/>
  <c r="H44" i="12" s="1"/>
  <c r="F36" i="12"/>
  <c r="G36" i="12" s="1"/>
  <c r="H36" i="12" s="1"/>
  <c r="F37" i="12"/>
  <c r="G37" i="12" s="1"/>
  <c r="H37" i="12" s="1"/>
  <c r="F1854" i="1"/>
  <c r="G1854" i="1" s="1"/>
  <c r="H1854" i="1" s="1"/>
  <c r="F1855" i="1"/>
  <c r="G1855" i="1" s="1"/>
  <c r="H1855" i="1" s="1"/>
  <c r="F1766" i="1"/>
  <c r="G1766" i="1" s="1"/>
  <c r="H1766" i="1" s="1"/>
  <c r="F1774" i="1"/>
  <c r="G1774" i="1" s="1"/>
  <c r="H1774" i="1" s="1"/>
  <c r="F1777" i="1"/>
  <c r="G1777" i="1" s="1"/>
  <c r="H1777" i="1" s="1"/>
  <c r="F1776" i="1"/>
  <c r="G1776" i="1" s="1"/>
  <c r="H1776" i="1" s="1"/>
  <c r="F1760" i="1"/>
  <c r="G1760" i="1" s="1"/>
  <c r="H1760" i="1" s="1"/>
  <c r="F1765" i="1"/>
  <c r="G1765" i="1" s="1"/>
  <c r="H1765" i="1" s="1"/>
  <c r="F1764" i="1"/>
  <c r="G1764" i="1" s="1"/>
  <c r="H1764" i="1" s="1"/>
  <c r="F1772" i="1"/>
  <c r="G1772" i="1" s="1"/>
  <c r="H1772" i="1" s="1"/>
  <c r="F1778" i="1"/>
  <c r="G1778" i="1" s="1"/>
  <c r="H1778" i="1" s="1"/>
  <c r="F1775" i="1"/>
  <c r="G1775" i="1" s="1"/>
  <c r="H1775" i="1" s="1"/>
  <c r="F1761" i="1"/>
  <c r="G1761" i="1" s="1"/>
  <c r="H1761" i="1" s="1"/>
  <c r="F1763" i="1"/>
  <c r="G1763" i="1" s="1"/>
  <c r="H1763" i="1" s="1"/>
  <c r="F1780" i="1"/>
  <c r="G1780" i="1" s="1"/>
  <c r="H1780" i="1" s="1"/>
  <c r="F1767" i="1"/>
  <c r="G1767" i="1" s="1"/>
  <c r="H1767" i="1" s="1"/>
  <c r="F1762" i="1"/>
  <c r="G1762" i="1" s="1"/>
  <c r="H1762" i="1" s="1"/>
  <c r="F1643" i="1"/>
  <c r="G1643" i="1" s="1"/>
  <c r="H1643" i="1" s="1"/>
  <c r="F1639" i="1"/>
  <c r="G1639" i="1" s="1"/>
  <c r="H1639" i="1" s="1"/>
  <c r="F1635" i="1"/>
  <c r="G1635" i="1" s="1"/>
  <c r="H1635" i="1" s="1"/>
  <c r="F1631" i="1"/>
  <c r="G1631" i="1" s="1"/>
  <c r="H1631" i="1" s="1"/>
  <c r="F1627" i="1"/>
  <c r="G1627" i="1" s="1"/>
  <c r="H1627" i="1" s="1"/>
  <c r="F1623" i="1"/>
  <c r="G1623" i="1" s="1"/>
  <c r="H1623" i="1" s="1"/>
  <c r="F1619" i="1"/>
  <c r="G1619" i="1" s="1"/>
  <c r="H1619" i="1" s="1"/>
  <c r="F1615" i="1"/>
  <c r="G1615" i="1" s="1"/>
  <c r="H1615" i="1" s="1"/>
  <c r="F1611" i="1"/>
  <c r="G1611" i="1" s="1"/>
  <c r="H1611" i="1" s="1"/>
  <c r="F1607" i="1"/>
  <c r="G1607" i="1" s="1"/>
  <c r="H1607" i="1" s="1"/>
  <c r="F1603" i="1"/>
  <c r="G1603" i="1" s="1"/>
  <c r="H1603" i="1" s="1"/>
  <c r="F1599" i="1"/>
  <c r="G1599" i="1" s="1"/>
  <c r="H1599" i="1" s="1"/>
  <c r="F1595" i="1"/>
  <c r="G1595" i="1" s="1"/>
  <c r="H1595" i="1" s="1"/>
  <c r="F1591" i="1"/>
  <c r="G1591" i="1" s="1"/>
  <c r="H1591" i="1" s="1"/>
  <c r="F1587" i="1"/>
  <c r="G1587" i="1" s="1"/>
  <c r="H1587" i="1" s="1"/>
  <c r="F1583" i="1"/>
  <c r="G1583" i="1" s="1"/>
  <c r="H1583" i="1" s="1"/>
  <c r="F1579" i="1"/>
  <c r="G1579" i="1" s="1"/>
  <c r="H1579" i="1" s="1"/>
  <c r="F1575" i="1"/>
  <c r="G1575" i="1" s="1"/>
  <c r="H1575" i="1" s="1"/>
  <c r="F1571" i="1"/>
  <c r="G1571" i="1" s="1"/>
  <c r="H1571" i="1" s="1"/>
  <c r="F1644" i="1"/>
  <c r="G1644" i="1" s="1"/>
  <c r="H1644" i="1" s="1"/>
  <c r="F1640" i="1"/>
  <c r="G1640" i="1" s="1"/>
  <c r="H1640" i="1" s="1"/>
  <c r="F1636" i="1"/>
  <c r="G1636" i="1" s="1"/>
  <c r="H1636" i="1" s="1"/>
  <c r="F1632" i="1"/>
  <c r="G1632" i="1" s="1"/>
  <c r="H1632" i="1" s="1"/>
  <c r="F1628" i="1"/>
  <c r="G1628" i="1" s="1"/>
  <c r="H1628" i="1" s="1"/>
  <c r="F1624" i="1"/>
  <c r="G1624" i="1" s="1"/>
  <c r="H1624" i="1" s="1"/>
  <c r="F1620" i="1"/>
  <c r="G1620" i="1" s="1"/>
  <c r="H1620" i="1" s="1"/>
  <c r="F1616" i="1"/>
  <c r="G1616" i="1" s="1"/>
  <c r="H1616" i="1" s="1"/>
  <c r="F1612" i="1"/>
  <c r="G1612" i="1" s="1"/>
  <c r="H1612" i="1" s="1"/>
  <c r="F1608" i="1"/>
  <c r="G1608" i="1" s="1"/>
  <c r="H1608" i="1" s="1"/>
  <c r="F1604" i="1"/>
  <c r="G1604" i="1" s="1"/>
  <c r="H1604" i="1" s="1"/>
  <c r="F1600" i="1"/>
  <c r="G1600" i="1" s="1"/>
  <c r="H1600" i="1" s="1"/>
  <c r="F1596" i="1"/>
  <c r="G1596" i="1" s="1"/>
  <c r="H1596" i="1" s="1"/>
  <c r="F1592" i="1"/>
  <c r="G1592" i="1" s="1"/>
  <c r="H1592" i="1" s="1"/>
  <c r="F1588" i="1"/>
  <c r="G1588" i="1" s="1"/>
  <c r="H1588" i="1" s="1"/>
  <c r="F1584" i="1"/>
  <c r="G1584" i="1" s="1"/>
  <c r="H1584" i="1" s="1"/>
  <c r="F1580" i="1"/>
  <c r="G1580" i="1" s="1"/>
  <c r="H1580" i="1" s="1"/>
  <c r="F1576" i="1"/>
  <c r="G1576" i="1" s="1"/>
  <c r="H1576" i="1" s="1"/>
  <c r="F1572" i="1"/>
  <c r="G1572" i="1" s="1"/>
  <c r="H1572" i="1" s="1"/>
  <c r="F1568" i="1"/>
  <c r="G1568" i="1" s="1"/>
  <c r="H1568" i="1" s="1"/>
  <c r="F1641" i="1"/>
  <c r="G1641" i="1" s="1"/>
  <c r="H1641" i="1" s="1"/>
  <c r="F1637" i="1"/>
  <c r="G1637" i="1" s="1"/>
  <c r="H1637" i="1" s="1"/>
  <c r="F1633" i="1"/>
  <c r="G1633" i="1" s="1"/>
  <c r="H1633" i="1" s="1"/>
  <c r="F1629" i="1"/>
  <c r="G1629" i="1" s="1"/>
  <c r="H1629" i="1" s="1"/>
  <c r="F1625" i="1"/>
  <c r="G1625" i="1" s="1"/>
  <c r="H1625" i="1" s="1"/>
  <c r="F1621" i="1"/>
  <c r="G1621" i="1" s="1"/>
  <c r="H1621" i="1" s="1"/>
  <c r="F1617" i="1"/>
  <c r="G1617" i="1" s="1"/>
  <c r="H1617" i="1" s="1"/>
  <c r="F1613" i="1"/>
  <c r="G1613" i="1" s="1"/>
  <c r="H1613" i="1" s="1"/>
  <c r="F1609" i="1"/>
  <c r="G1609" i="1" s="1"/>
  <c r="H1609" i="1" s="1"/>
  <c r="F1634" i="1"/>
  <c r="G1634" i="1" s="1"/>
  <c r="H1634" i="1" s="1"/>
  <c r="F1618" i="1"/>
  <c r="G1618" i="1" s="1"/>
  <c r="H1618" i="1" s="1"/>
  <c r="F1605" i="1"/>
  <c r="G1605" i="1" s="1"/>
  <c r="H1605" i="1" s="1"/>
  <c r="F1597" i="1"/>
  <c r="G1597" i="1" s="1"/>
  <c r="H1597" i="1" s="1"/>
  <c r="F1589" i="1"/>
  <c r="G1589" i="1" s="1"/>
  <c r="H1589" i="1" s="1"/>
  <c r="F1581" i="1"/>
  <c r="G1581" i="1" s="1"/>
  <c r="H1581" i="1" s="1"/>
  <c r="F1573" i="1"/>
  <c r="G1573" i="1" s="1"/>
  <c r="H1573" i="1" s="1"/>
  <c r="F1638" i="1"/>
  <c r="G1638" i="1" s="1"/>
  <c r="H1638" i="1" s="1"/>
  <c r="F1622" i="1"/>
  <c r="G1622" i="1" s="1"/>
  <c r="H1622" i="1" s="1"/>
  <c r="F1602" i="1"/>
  <c r="G1602" i="1" s="1"/>
  <c r="H1602" i="1" s="1"/>
  <c r="F1594" i="1"/>
  <c r="G1594" i="1" s="1"/>
  <c r="H1594" i="1" s="1"/>
  <c r="F1586" i="1"/>
  <c r="G1586" i="1" s="1"/>
  <c r="H1586" i="1" s="1"/>
  <c r="F1578" i="1"/>
  <c r="G1578" i="1" s="1"/>
  <c r="H1578" i="1" s="1"/>
  <c r="F1570" i="1"/>
  <c r="G1570" i="1" s="1"/>
  <c r="H1570" i="1" s="1"/>
  <c r="F1642" i="1"/>
  <c r="G1642" i="1" s="1"/>
  <c r="H1642" i="1" s="1"/>
  <c r="F1626" i="1"/>
  <c r="G1626" i="1" s="1"/>
  <c r="H1626" i="1" s="1"/>
  <c r="F1610" i="1"/>
  <c r="G1610" i="1" s="1"/>
  <c r="H1610" i="1" s="1"/>
  <c r="F1601" i="1"/>
  <c r="G1601" i="1" s="1"/>
  <c r="H1601" i="1" s="1"/>
  <c r="F1593" i="1"/>
  <c r="G1593" i="1" s="1"/>
  <c r="H1593" i="1" s="1"/>
  <c r="F1585" i="1"/>
  <c r="G1585" i="1" s="1"/>
  <c r="H1585" i="1" s="1"/>
  <c r="F1577" i="1"/>
  <c r="G1577" i="1" s="1"/>
  <c r="H1577" i="1" s="1"/>
  <c r="F1569" i="1"/>
  <c r="G1569" i="1" s="1"/>
  <c r="H1569" i="1" s="1"/>
  <c r="F1630" i="1"/>
  <c r="G1630" i="1" s="1"/>
  <c r="H1630" i="1" s="1"/>
  <c r="F1614" i="1"/>
  <c r="G1614" i="1" s="1"/>
  <c r="H1614" i="1" s="1"/>
  <c r="F1606" i="1"/>
  <c r="G1606" i="1" s="1"/>
  <c r="H1606" i="1" s="1"/>
  <c r="F1598" i="1"/>
  <c r="G1598" i="1" s="1"/>
  <c r="H1598" i="1" s="1"/>
  <c r="F1590" i="1"/>
  <c r="G1590" i="1" s="1"/>
  <c r="H1590" i="1" s="1"/>
  <c r="F1582" i="1"/>
  <c r="G1582" i="1" s="1"/>
  <c r="H1582" i="1" s="1"/>
  <c r="F1574" i="1"/>
  <c r="G1574" i="1" s="1"/>
  <c r="H1574" i="1" s="1"/>
  <c r="F1366" i="1"/>
  <c r="G1366" i="1" s="1"/>
  <c r="H1366" i="1" s="1"/>
  <c r="F1330" i="1"/>
  <c r="G1330" i="1" s="1"/>
  <c r="H1330" i="1" s="1"/>
  <c r="F1384" i="1"/>
  <c r="G1384" i="1" s="1"/>
  <c r="H1384" i="1" s="1"/>
  <c r="F1375" i="1"/>
  <c r="G1375" i="1" s="1"/>
  <c r="H1375" i="1" s="1"/>
  <c r="F1359" i="1"/>
  <c r="G1359" i="1" s="1"/>
  <c r="H1359" i="1" s="1"/>
  <c r="F1343" i="1"/>
  <c r="G1343" i="1" s="1"/>
  <c r="H1343" i="1" s="1"/>
  <c r="F1327" i="1"/>
  <c r="G1327" i="1" s="1"/>
  <c r="H1327" i="1" s="1"/>
  <c r="F1311" i="1"/>
  <c r="G1311" i="1" s="1"/>
  <c r="H1311" i="1" s="1"/>
  <c r="F1332" i="1"/>
  <c r="G1332" i="1" s="1"/>
  <c r="H1332" i="1" s="1"/>
  <c r="F1353" i="1"/>
  <c r="G1353" i="1" s="1"/>
  <c r="H1353" i="1" s="1"/>
  <c r="F1374" i="1"/>
  <c r="G1374" i="1" s="1"/>
  <c r="H1374" i="1" s="1"/>
  <c r="F1318" i="1"/>
  <c r="G1318" i="1" s="1"/>
  <c r="H1318" i="1" s="1"/>
  <c r="F1345" i="1"/>
  <c r="G1345" i="1" s="1"/>
  <c r="H1345" i="1" s="1"/>
  <c r="F1382" i="1"/>
  <c r="G1382" i="1" s="1"/>
  <c r="H1382" i="1" s="1"/>
  <c r="F1346" i="1"/>
  <c r="G1346" i="1" s="1"/>
  <c r="H1346" i="1" s="1"/>
  <c r="F1378" i="1"/>
  <c r="G1378" i="1" s="1"/>
  <c r="H1378" i="1" s="1"/>
  <c r="F1328" i="1"/>
  <c r="G1328" i="1" s="1"/>
  <c r="H1328" i="1" s="1"/>
  <c r="F1349" i="1"/>
  <c r="G1349" i="1" s="1"/>
  <c r="H1349" i="1" s="1"/>
  <c r="F1370" i="1"/>
  <c r="G1370" i="1" s="1"/>
  <c r="H1370" i="1" s="1"/>
  <c r="F1372" i="1"/>
  <c r="G1372" i="1" s="1"/>
  <c r="H1372" i="1" s="1"/>
  <c r="F1341" i="1"/>
  <c r="G1341" i="1" s="1"/>
  <c r="H1341" i="1" s="1"/>
  <c r="F1387" i="1"/>
  <c r="G1387" i="1" s="1"/>
  <c r="H1387" i="1" s="1"/>
  <c r="F1371" i="1"/>
  <c r="G1371" i="1" s="1"/>
  <c r="H1371" i="1" s="1"/>
  <c r="F1355" i="1"/>
  <c r="G1355" i="1" s="1"/>
  <c r="H1355" i="1" s="1"/>
  <c r="F1339" i="1"/>
  <c r="G1339" i="1" s="1"/>
  <c r="H1339" i="1" s="1"/>
  <c r="F1323" i="1"/>
  <c r="G1323" i="1" s="1"/>
  <c r="H1323" i="1" s="1"/>
  <c r="F1316" i="1"/>
  <c r="G1316" i="1" s="1"/>
  <c r="H1316" i="1" s="1"/>
  <c r="F1337" i="1"/>
  <c r="G1337" i="1" s="1"/>
  <c r="H1337" i="1" s="1"/>
  <c r="F1358" i="1"/>
  <c r="G1358" i="1" s="1"/>
  <c r="H1358" i="1" s="1"/>
  <c r="F1380" i="1"/>
  <c r="G1380" i="1" s="1"/>
  <c r="H1380" i="1" s="1"/>
  <c r="F1329" i="1"/>
  <c r="G1329" i="1" s="1"/>
  <c r="H1329" i="1" s="1"/>
  <c r="F1350" i="1"/>
  <c r="G1350" i="1" s="1"/>
  <c r="H1350" i="1" s="1"/>
  <c r="F1314" i="1"/>
  <c r="G1314" i="1" s="1"/>
  <c r="H1314" i="1" s="1"/>
  <c r="F1362" i="1"/>
  <c r="G1362" i="1" s="1"/>
  <c r="H1362" i="1" s="1"/>
  <c r="F1312" i="1"/>
  <c r="G1312" i="1" s="1"/>
  <c r="H1312" i="1" s="1"/>
  <c r="F1333" i="1"/>
  <c r="G1333" i="1" s="1"/>
  <c r="H1333" i="1" s="1"/>
  <c r="F1354" i="1"/>
  <c r="G1354" i="1" s="1"/>
  <c r="H1354" i="1" s="1"/>
  <c r="F1376" i="1"/>
  <c r="G1376" i="1" s="1"/>
  <c r="H1376" i="1" s="1"/>
  <c r="F1377" i="1"/>
  <c r="G1377" i="1" s="1"/>
  <c r="H1377" i="1" s="1"/>
  <c r="F1352" i="1"/>
  <c r="G1352" i="1" s="1"/>
  <c r="H1352" i="1" s="1"/>
  <c r="F1383" i="1"/>
  <c r="G1383" i="1" s="1"/>
  <c r="H1383" i="1" s="1"/>
  <c r="F1367" i="1"/>
  <c r="G1367" i="1" s="1"/>
  <c r="H1367" i="1" s="1"/>
  <c r="F1351" i="1"/>
  <c r="G1351" i="1" s="1"/>
  <c r="H1351" i="1" s="1"/>
  <c r="F1335" i="1"/>
  <c r="G1335" i="1" s="1"/>
  <c r="H1335" i="1" s="1"/>
  <c r="F1319" i="1"/>
  <c r="G1319" i="1" s="1"/>
  <c r="H1319" i="1" s="1"/>
  <c r="F1321" i="1"/>
  <c r="G1321" i="1" s="1"/>
  <c r="H1321" i="1" s="1"/>
  <c r="F1342" i="1"/>
  <c r="G1342" i="1" s="1"/>
  <c r="H1342" i="1" s="1"/>
  <c r="F1364" i="1"/>
  <c r="G1364" i="1" s="1"/>
  <c r="H1364" i="1" s="1"/>
  <c r="F1385" i="1"/>
  <c r="G1385" i="1" s="1"/>
  <c r="H1385" i="1" s="1"/>
  <c r="F1334" i="1"/>
  <c r="G1334" i="1" s="1"/>
  <c r="H1334" i="1" s="1"/>
  <c r="F1356" i="1"/>
  <c r="G1356" i="1" s="1"/>
  <c r="H1356" i="1" s="1"/>
  <c r="F1325" i="1"/>
  <c r="G1325" i="1" s="1"/>
  <c r="H1325" i="1" s="1"/>
  <c r="F1368" i="1"/>
  <c r="G1368" i="1" s="1"/>
  <c r="H1368" i="1" s="1"/>
  <c r="F1317" i="1"/>
  <c r="G1317" i="1" s="1"/>
  <c r="H1317" i="1" s="1"/>
  <c r="F1338" i="1"/>
  <c r="G1338" i="1" s="1"/>
  <c r="H1338" i="1" s="1"/>
  <c r="F1360" i="1"/>
  <c r="G1360" i="1" s="1"/>
  <c r="H1360" i="1" s="1"/>
  <c r="F1381" i="1"/>
  <c r="G1381" i="1" s="1"/>
  <c r="H1381" i="1" s="1"/>
  <c r="F1324" i="1"/>
  <c r="G1324" i="1" s="1"/>
  <c r="H1324" i="1" s="1"/>
  <c r="F1320" i="1"/>
  <c r="G1320" i="1" s="1"/>
  <c r="H1320" i="1" s="1"/>
  <c r="F1357" i="1"/>
  <c r="G1357" i="1" s="1"/>
  <c r="H1357" i="1" s="1"/>
  <c r="F1379" i="1"/>
  <c r="G1379" i="1" s="1"/>
  <c r="H1379" i="1" s="1"/>
  <c r="F1363" i="1"/>
  <c r="G1363" i="1" s="1"/>
  <c r="H1363" i="1" s="1"/>
  <c r="F1347" i="1"/>
  <c r="G1347" i="1" s="1"/>
  <c r="H1347" i="1" s="1"/>
  <c r="F1331" i="1"/>
  <c r="G1331" i="1" s="1"/>
  <c r="H1331" i="1" s="1"/>
  <c r="F1315" i="1"/>
  <c r="G1315" i="1" s="1"/>
  <c r="H1315" i="1" s="1"/>
  <c r="F1326" i="1"/>
  <c r="G1326" i="1" s="1"/>
  <c r="H1326" i="1" s="1"/>
  <c r="F1348" i="1"/>
  <c r="G1348" i="1" s="1"/>
  <c r="H1348" i="1" s="1"/>
  <c r="F1369" i="1"/>
  <c r="G1369" i="1" s="1"/>
  <c r="H1369" i="1" s="1"/>
  <c r="F1313" i="1"/>
  <c r="G1313" i="1" s="1"/>
  <c r="H1313" i="1" s="1"/>
  <c r="F1340" i="1"/>
  <c r="G1340" i="1" s="1"/>
  <c r="H1340" i="1" s="1"/>
  <c r="F1361" i="1"/>
  <c r="G1361" i="1" s="1"/>
  <c r="H1361" i="1" s="1"/>
  <c r="F1336" i="1"/>
  <c r="G1336" i="1" s="1"/>
  <c r="H1336" i="1" s="1"/>
  <c r="F1373" i="1"/>
  <c r="G1373" i="1" s="1"/>
  <c r="H1373" i="1" s="1"/>
  <c r="F1322" i="1"/>
  <c r="G1322" i="1" s="1"/>
  <c r="H1322" i="1" s="1"/>
  <c r="F1344" i="1"/>
  <c r="G1344" i="1" s="1"/>
  <c r="H1344" i="1" s="1"/>
  <c r="F1365" i="1"/>
  <c r="G1365" i="1" s="1"/>
  <c r="H1365" i="1" s="1"/>
  <c r="F1386" i="1"/>
  <c r="G1386" i="1" s="1"/>
  <c r="H1386" i="1" s="1"/>
  <c r="F457" i="1"/>
  <c r="G457" i="1" s="1"/>
  <c r="H457" i="1" s="1"/>
  <c r="F464" i="1"/>
  <c r="G464" i="1" s="1"/>
  <c r="H464" i="1" s="1"/>
  <c r="F458" i="1"/>
  <c r="G458" i="1" s="1"/>
  <c r="H458" i="1" s="1"/>
  <c r="F456" i="1"/>
  <c r="G456" i="1" s="1"/>
  <c r="H456" i="1" s="1"/>
  <c r="F465" i="1"/>
  <c r="G465" i="1" s="1"/>
  <c r="H465" i="1" s="1"/>
  <c r="F460" i="1"/>
  <c r="G460" i="1" s="1"/>
  <c r="H460" i="1" s="1"/>
  <c r="F463" i="1"/>
  <c r="G463" i="1" s="1"/>
  <c r="H463" i="1" s="1"/>
  <c r="F461" i="1"/>
  <c r="G461" i="1" s="1"/>
  <c r="H461" i="1" s="1"/>
  <c r="F466" i="1"/>
  <c r="G466" i="1" s="1"/>
  <c r="H466" i="1" s="1"/>
  <c r="F459" i="1"/>
  <c r="G459" i="1" s="1"/>
  <c r="H459" i="1" s="1"/>
  <c r="F462" i="1"/>
  <c r="G462" i="1" s="1"/>
  <c r="H462" i="1" s="1"/>
  <c r="F398" i="1"/>
  <c r="G398" i="1" s="1"/>
  <c r="H398" i="1" s="1"/>
  <c r="F401" i="1"/>
  <c r="G401" i="1" s="1"/>
  <c r="H401" i="1" s="1"/>
  <c r="F402" i="1"/>
  <c r="G402" i="1" s="1"/>
  <c r="H402" i="1" s="1"/>
  <c r="F403" i="1"/>
  <c r="G403" i="1" s="1"/>
  <c r="H403" i="1" s="1"/>
  <c r="F397" i="1"/>
  <c r="G397" i="1" s="1"/>
  <c r="H397" i="1" s="1"/>
  <c r="F404" i="1"/>
  <c r="G404" i="1" s="1"/>
  <c r="H404" i="1" s="1"/>
  <c r="F405" i="1"/>
  <c r="G405" i="1" s="1"/>
  <c r="H405" i="1" s="1"/>
  <c r="F396" i="1"/>
  <c r="G396" i="1" s="1"/>
  <c r="H396" i="1" s="1"/>
  <c r="F406" i="1"/>
  <c r="G406" i="1" s="1"/>
  <c r="H406" i="1" s="1"/>
  <c r="F399" i="1"/>
  <c r="G399" i="1" s="1"/>
  <c r="H399" i="1" s="1"/>
  <c r="F400" i="1"/>
  <c r="G400" i="1" s="1"/>
  <c r="H400" i="1" s="1"/>
  <c r="F214" i="1"/>
  <c r="G214" i="1" s="1"/>
  <c r="H214" i="1" s="1"/>
  <c r="F200" i="1"/>
  <c r="G200" i="1" s="1"/>
  <c r="H200" i="1" s="1"/>
  <c r="F197" i="1"/>
  <c r="G197" i="1" s="1"/>
  <c r="H197" i="1" s="1"/>
  <c r="F210" i="1"/>
  <c r="G210" i="1" s="1"/>
  <c r="H210" i="1" s="1"/>
  <c r="F207" i="1"/>
  <c r="G207" i="1" s="1"/>
  <c r="H207" i="1" s="1"/>
  <c r="F215" i="1"/>
  <c r="G215" i="1" s="1"/>
  <c r="H215" i="1" s="1"/>
  <c r="F206" i="1"/>
  <c r="G206" i="1" s="1"/>
  <c r="H206" i="1" s="1"/>
  <c r="F205" i="1"/>
  <c r="G205" i="1" s="1"/>
  <c r="H205" i="1" s="1"/>
  <c r="F203" i="1"/>
  <c r="G203" i="1" s="1"/>
  <c r="H203" i="1" s="1"/>
  <c r="F202" i="1"/>
  <c r="G202" i="1" s="1"/>
  <c r="H202" i="1" s="1"/>
  <c r="F199" i="1"/>
  <c r="G199" i="1" s="1"/>
  <c r="H199" i="1" s="1"/>
  <c r="F198" i="1"/>
  <c r="G198" i="1" s="1"/>
  <c r="H198" i="1" s="1"/>
  <c r="F201" i="1"/>
  <c r="G201" i="1" s="1"/>
  <c r="H201" i="1" s="1"/>
  <c r="F208" i="1"/>
  <c r="G208" i="1" s="1"/>
  <c r="H208" i="1" s="1"/>
  <c r="F211" i="1"/>
  <c r="G211" i="1" s="1"/>
  <c r="H211" i="1" s="1"/>
  <c r="F204" i="1"/>
  <c r="G204" i="1" s="1"/>
  <c r="H204" i="1" s="1"/>
  <c r="F195" i="1"/>
  <c r="G195" i="1" s="1"/>
  <c r="H195" i="1" s="1"/>
  <c r="F212" i="1"/>
  <c r="G212" i="1" s="1"/>
  <c r="H212" i="1" s="1"/>
  <c r="F213" i="1"/>
  <c r="G213" i="1" s="1"/>
  <c r="H213" i="1" s="1"/>
  <c r="F196" i="1"/>
  <c r="G196" i="1" s="1"/>
  <c r="H196" i="1" s="1"/>
  <c r="F209" i="1"/>
  <c r="G209" i="1" s="1"/>
  <c r="H209" i="1" s="1"/>
  <c r="F75" i="1"/>
  <c r="G75" i="1" s="1"/>
  <c r="H75" i="1" s="1"/>
  <c r="F86" i="1"/>
  <c r="G86" i="1" s="1"/>
  <c r="H86" i="1" s="1"/>
  <c r="F83" i="1"/>
  <c r="G83" i="1" s="1"/>
  <c r="H83" i="1" s="1"/>
  <c r="F77" i="1"/>
  <c r="G77" i="1" s="1"/>
  <c r="H77" i="1" s="1"/>
  <c r="F84" i="1"/>
  <c r="G84" i="1" s="1"/>
  <c r="H84" i="1" s="1"/>
  <c r="F71" i="1"/>
  <c r="G71" i="1" s="1"/>
  <c r="H71" i="1" s="1"/>
  <c r="F82" i="1"/>
  <c r="G82" i="1" s="1"/>
  <c r="H82" i="1" s="1"/>
  <c r="F89" i="1"/>
  <c r="G89" i="1" s="1"/>
  <c r="H89" i="1" s="1"/>
  <c r="F73" i="1"/>
  <c r="G73" i="1" s="1"/>
  <c r="H73" i="1" s="1"/>
  <c r="F72" i="1"/>
  <c r="G72" i="1" s="1"/>
  <c r="H72" i="1" s="1"/>
  <c r="F79" i="1"/>
  <c r="G79" i="1" s="1"/>
  <c r="H79" i="1" s="1"/>
  <c r="F78" i="1"/>
  <c r="G78" i="1" s="1"/>
  <c r="H78" i="1" s="1"/>
  <c r="F85" i="1"/>
  <c r="G85" i="1" s="1"/>
  <c r="H85" i="1" s="1"/>
  <c r="F70" i="1"/>
  <c r="G70" i="1" s="1"/>
  <c r="H70" i="1" s="1"/>
  <c r="F80" i="1"/>
  <c r="G80" i="1" s="1"/>
  <c r="H80" i="1" s="1"/>
  <c r="F87" i="1"/>
  <c r="G87" i="1" s="1"/>
  <c r="H87" i="1" s="1"/>
  <c r="F74" i="1"/>
  <c r="G74" i="1" s="1"/>
  <c r="H74" i="1" s="1"/>
  <c r="F81" i="1"/>
  <c r="G81" i="1" s="1"/>
  <c r="H81" i="1" s="1"/>
  <c r="F76" i="1"/>
  <c r="G76" i="1" s="1"/>
  <c r="H76" i="1" s="1"/>
  <c r="F88" i="1"/>
  <c r="G88" i="1" s="1"/>
  <c r="H88" i="1" s="1"/>
  <c r="F60" i="219"/>
  <c r="G60" i="219" s="1"/>
  <c r="H60" i="219" s="1"/>
  <c r="F94" i="219"/>
  <c r="G94" i="219" s="1"/>
  <c r="H94" i="219" s="1"/>
  <c r="F86" i="219"/>
  <c r="G86" i="219" s="1"/>
  <c r="H86" i="219" s="1"/>
  <c r="F96" i="219"/>
  <c r="G96" i="219" s="1"/>
  <c r="H96" i="219" s="1"/>
  <c r="F194" i="219"/>
  <c r="G194" i="219" s="1"/>
  <c r="H194" i="219" s="1"/>
  <c r="F195" i="219"/>
  <c r="G195" i="219" s="1"/>
  <c r="H195" i="219" s="1"/>
  <c r="F67" i="19"/>
  <c r="G67" i="19" s="1"/>
  <c r="H67" i="19" s="1"/>
  <c r="F27" i="219"/>
  <c r="G27" i="219" s="1"/>
  <c r="H27" i="219" s="1"/>
  <c r="F33" i="219"/>
  <c r="G33" i="219" s="1"/>
  <c r="H33" i="219" s="1"/>
  <c r="F110" i="219"/>
  <c r="G110" i="219" s="1"/>
  <c r="H110" i="219" s="1"/>
  <c r="F224" i="219"/>
  <c r="G224" i="219" s="1"/>
  <c r="H224" i="219" s="1"/>
  <c r="F204" i="219"/>
  <c r="G204" i="219" s="1"/>
  <c r="H204" i="219" s="1"/>
  <c r="F220" i="219"/>
  <c r="G220" i="219" s="1"/>
  <c r="H220" i="219" s="1"/>
  <c r="F132" i="219"/>
  <c r="G132" i="219" s="1"/>
  <c r="H132" i="219" s="1"/>
  <c r="F197" i="219"/>
  <c r="G197" i="219" s="1"/>
  <c r="H197" i="219" s="1"/>
  <c r="F11" i="219"/>
  <c r="G11" i="219" s="1"/>
  <c r="H11" i="219" s="1"/>
  <c r="F142" i="219"/>
  <c r="G142" i="219" s="1"/>
  <c r="H142" i="219" s="1"/>
  <c r="F209" i="219"/>
  <c r="G209" i="219" s="1"/>
  <c r="H209" i="219" s="1"/>
  <c r="F211" i="219"/>
  <c r="G211" i="219" s="1"/>
  <c r="H211" i="219" s="1"/>
  <c r="F69" i="219"/>
  <c r="G69" i="219" s="1"/>
  <c r="H69" i="219" s="1"/>
  <c r="F64" i="219"/>
  <c r="G64" i="219" s="1"/>
  <c r="H64" i="219" s="1"/>
  <c r="F171" i="219"/>
  <c r="G171" i="219" s="1"/>
  <c r="H171" i="219" s="1"/>
  <c r="F67" i="219"/>
  <c r="G67" i="219" s="1"/>
  <c r="H67" i="219" s="1"/>
  <c r="F145" i="219"/>
  <c r="G145" i="219" s="1"/>
  <c r="H145" i="219" s="1"/>
  <c r="F205" i="219"/>
  <c r="G205" i="219" s="1"/>
  <c r="H205" i="219" s="1"/>
  <c r="F88" i="219"/>
  <c r="G88" i="219" s="1"/>
  <c r="H88" i="219" s="1"/>
  <c r="F139" i="219"/>
  <c r="G139" i="219" s="1"/>
  <c r="H139" i="219" s="1"/>
  <c r="F31" i="219"/>
  <c r="G31" i="219" s="1"/>
  <c r="H31" i="219" s="1"/>
  <c r="F111" i="219"/>
  <c r="G111" i="219" s="1"/>
  <c r="H111" i="219" s="1"/>
  <c r="F105" i="219"/>
  <c r="G105" i="219" s="1"/>
  <c r="H105" i="219" s="1"/>
  <c r="F178" i="219"/>
  <c r="G178" i="219" s="1"/>
  <c r="H178" i="219" s="1"/>
  <c r="F35" i="219"/>
  <c r="G35" i="219" s="1"/>
  <c r="H35" i="219" s="1"/>
  <c r="F225" i="219"/>
  <c r="G225" i="219" s="1"/>
  <c r="H225" i="219" s="1"/>
  <c r="F129" i="219"/>
  <c r="G129" i="219" s="1"/>
  <c r="H129" i="219" s="1"/>
  <c r="F136" i="219"/>
  <c r="G136" i="219" s="1"/>
  <c r="H136" i="219" s="1"/>
  <c r="F177" i="219"/>
  <c r="G177" i="219" s="1"/>
  <c r="H177" i="219" s="1"/>
  <c r="F181" i="219"/>
  <c r="G181" i="219" s="1"/>
  <c r="H181" i="219" s="1"/>
  <c r="F32" i="219"/>
  <c r="G32" i="219" s="1"/>
  <c r="H32" i="219" s="1"/>
  <c r="F127" i="219"/>
  <c r="G127" i="219" s="1"/>
  <c r="H127" i="219" s="1"/>
  <c r="F101" i="219"/>
  <c r="G101" i="219" s="1"/>
  <c r="H101" i="219" s="1"/>
  <c r="F115" i="219"/>
  <c r="G115" i="219" s="1"/>
  <c r="H115" i="219" s="1"/>
  <c r="F78" i="19"/>
  <c r="G78" i="19" s="1"/>
  <c r="H78" i="19" s="1"/>
  <c r="F28" i="19"/>
  <c r="G28" i="19" s="1"/>
  <c r="H28" i="19" s="1"/>
  <c r="F114" i="219"/>
  <c r="G114" i="219" s="1"/>
  <c r="H114" i="219" s="1"/>
  <c r="F16" i="219"/>
  <c r="G16" i="219" s="1"/>
  <c r="H16" i="219" s="1"/>
  <c r="F168" i="219"/>
  <c r="G168" i="219" s="1"/>
  <c r="H168" i="219" s="1"/>
  <c r="F131" i="219"/>
  <c r="G131" i="219" s="1"/>
  <c r="H131" i="219" s="1"/>
  <c r="F128" i="219"/>
  <c r="G128" i="219" s="1"/>
  <c r="H128" i="219" s="1"/>
  <c r="F170" i="219"/>
  <c r="G170" i="219" s="1"/>
  <c r="H170" i="219" s="1"/>
  <c r="F89" i="219"/>
  <c r="G89" i="219" s="1"/>
  <c r="H89" i="219" s="1"/>
  <c r="F23" i="219"/>
  <c r="G23" i="219" s="1"/>
  <c r="H23" i="219" s="1"/>
  <c r="F117" i="219"/>
  <c r="G117" i="219" s="1"/>
  <c r="H117" i="219" s="1"/>
  <c r="F207" i="219"/>
  <c r="G207" i="219" s="1"/>
  <c r="H207" i="219" s="1"/>
  <c r="F137" i="219"/>
  <c r="G137" i="219" s="1"/>
  <c r="H137" i="219" s="1"/>
  <c r="F120" i="219"/>
  <c r="G120" i="219" s="1"/>
  <c r="H120" i="219" s="1"/>
  <c r="F13" i="219"/>
  <c r="G13" i="219" s="1"/>
  <c r="H13" i="219" s="1"/>
  <c r="F342" i="14"/>
  <c r="G342" i="14" s="1"/>
  <c r="H342" i="14" s="1"/>
  <c r="F344" i="14"/>
  <c r="G344" i="14" s="1"/>
  <c r="H344" i="14" s="1"/>
  <c r="F327" i="14"/>
  <c r="G327" i="14" s="1"/>
  <c r="H327" i="14" s="1"/>
  <c r="F314" i="14"/>
  <c r="G314" i="14" s="1"/>
  <c r="H314" i="14" s="1"/>
  <c r="F295" i="14"/>
  <c r="G295" i="14" s="1"/>
  <c r="H295" i="14" s="1"/>
  <c r="F257" i="14"/>
  <c r="G257" i="14" s="1"/>
  <c r="H257" i="14" s="1"/>
  <c r="F204" i="14"/>
  <c r="G204" i="14" s="1"/>
  <c r="H204" i="14" s="1"/>
  <c r="F206" i="14"/>
  <c r="G206" i="14" s="1"/>
  <c r="H206" i="14" s="1"/>
  <c r="F213" i="14"/>
  <c r="G213" i="14" s="1"/>
  <c r="H213" i="14" s="1"/>
  <c r="F216" i="14"/>
  <c r="G216" i="14" s="1"/>
  <c r="H216" i="14" s="1"/>
  <c r="F222" i="14"/>
  <c r="G222" i="14" s="1"/>
  <c r="H222" i="14" s="1"/>
  <c r="F224" i="14"/>
  <c r="G224" i="14" s="1"/>
  <c r="H224" i="14" s="1"/>
  <c r="F165" i="14"/>
  <c r="G165" i="14" s="1"/>
  <c r="H165" i="14" s="1"/>
  <c r="F168" i="14"/>
  <c r="G168" i="14" s="1"/>
  <c r="H168" i="14" s="1"/>
  <c r="F171" i="14"/>
  <c r="G171" i="14" s="1"/>
  <c r="H171" i="14" s="1"/>
  <c r="F174" i="14"/>
  <c r="G174" i="14" s="1"/>
  <c r="H174" i="14" s="1"/>
  <c r="F181" i="14"/>
  <c r="G181" i="14" s="1"/>
  <c r="H181" i="14" s="1"/>
  <c r="F184" i="14"/>
  <c r="G184" i="14" s="1"/>
  <c r="H184" i="14" s="1"/>
  <c r="F187" i="14"/>
  <c r="G187" i="14" s="1"/>
  <c r="H187" i="14" s="1"/>
  <c r="F190" i="14"/>
  <c r="G190" i="14" s="1"/>
  <c r="H190" i="14" s="1"/>
  <c r="F129" i="14"/>
  <c r="G129" i="14" s="1"/>
  <c r="H129" i="14" s="1"/>
  <c r="F119" i="14"/>
  <c r="G119" i="14" s="1"/>
  <c r="H119" i="14" s="1"/>
  <c r="F130" i="14"/>
  <c r="G130" i="14" s="1"/>
  <c r="H130" i="14" s="1"/>
  <c r="F132" i="14"/>
  <c r="G132" i="14" s="1"/>
  <c r="H132" i="14" s="1"/>
  <c r="F142" i="14"/>
  <c r="G142" i="14" s="1"/>
  <c r="H142" i="14" s="1"/>
  <c r="F136" i="14"/>
  <c r="G136" i="14" s="1"/>
  <c r="H136" i="14" s="1"/>
  <c r="F149" i="14"/>
  <c r="G149" i="14" s="1"/>
  <c r="H149" i="14" s="1"/>
  <c r="F117" i="14"/>
  <c r="G117" i="14" s="1"/>
  <c r="H117" i="14" s="1"/>
  <c r="F15" i="14"/>
  <c r="G15" i="14" s="1"/>
  <c r="H15" i="14" s="1"/>
  <c r="F19" i="14"/>
  <c r="G19" i="14" s="1"/>
  <c r="H19" i="14" s="1"/>
  <c r="F23" i="14"/>
  <c r="G23" i="14" s="1"/>
  <c r="H23" i="14" s="1"/>
  <c r="F27" i="14"/>
  <c r="G27" i="14" s="1"/>
  <c r="H27" i="14" s="1"/>
  <c r="F31" i="14"/>
  <c r="G31" i="14" s="1"/>
  <c r="H31" i="14" s="1"/>
  <c r="F35" i="14"/>
  <c r="G35" i="14" s="1"/>
  <c r="H35" i="14" s="1"/>
  <c r="F39" i="14"/>
  <c r="G39" i="14" s="1"/>
  <c r="H39" i="14" s="1"/>
  <c r="F43" i="14"/>
  <c r="G43" i="14" s="1"/>
  <c r="H43" i="14" s="1"/>
  <c r="F47" i="14"/>
  <c r="G47" i="14" s="1"/>
  <c r="H47" i="14" s="1"/>
  <c r="F51" i="14"/>
  <c r="G51" i="14" s="1"/>
  <c r="H51" i="14" s="1"/>
  <c r="F341" i="14"/>
  <c r="G341" i="14" s="1"/>
  <c r="H341" i="14" s="1"/>
  <c r="F326" i="14"/>
  <c r="G326" i="14" s="1"/>
  <c r="H326" i="14" s="1"/>
  <c r="F328" i="14"/>
  <c r="G328" i="14" s="1"/>
  <c r="H328" i="14" s="1"/>
  <c r="F312" i="14"/>
  <c r="G312" i="14" s="1"/>
  <c r="H312" i="14" s="1"/>
  <c r="F301" i="14"/>
  <c r="G301" i="14" s="1"/>
  <c r="H301" i="14" s="1"/>
  <c r="F258" i="14"/>
  <c r="G258" i="14" s="1"/>
  <c r="H258" i="14" s="1"/>
  <c r="F203" i="14"/>
  <c r="G203" i="14" s="1"/>
  <c r="H203" i="14" s="1"/>
  <c r="F205" i="14"/>
  <c r="G205" i="14" s="1"/>
  <c r="H205" i="14" s="1"/>
  <c r="F212" i="14"/>
  <c r="G212" i="14" s="1"/>
  <c r="H212" i="14" s="1"/>
  <c r="F214" i="14"/>
  <c r="G214" i="14" s="1"/>
  <c r="H214" i="14" s="1"/>
  <c r="F221" i="14"/>
  <c r="G221" i="14" s="1"/>
  <c r="H221" i="14" s="1"/>
  <c r="F223" i="14"/>
  <c r="G223" i="14" s="1"/>
  <c r="H223" i="14" s="1"/>
  <c r="F164" i="14"/>
  <c r="G164" i="14" s="1"/>
  <c r="H164" i="14" s="1"/>
  <c r="F167" i="14"/>
  <c r="G167" i="14" s="1"/>
  <c r="H167" i="14" s="1"/>
  <c r="F170" i="14"/>
  <c r="G170" i="14" s="1"/>
  <c r="H170" i="14" s="1"/>
  <c r="F177" i="14"/>
  <c r="G177" i="14" s="1"/>
  <c r="H177" i="14" s="1"/>
  <c r="F180" i="14"/>
  <c r="G180" i="14" s="1"/>
  <c r="H180" i="14" s="1"/>
  <c r="F183" i="14"/>
  <c r="G183" i="14" s="1"/>
  <c r="H183" i="14" s="1"/>
  <c r="F186" i="14"/>
  <c r="G186" i="14" s="1"/>
  <c r="H186" i="14" s="1"/>
  <c r="F123" i="14"/>
  <c r="G123" i="14" s="1"/>
  <c r="H123" i="14" s="1"/>
  <c r="F124" i="14"/>
  <c r="G124" i="14" s="1"/>
  <c r="H124" i="14" s="1"/>
  <c r="F121" i="14"/>
  <c r="G121" i="14" s="1"/>
  <c r="H121" i="14" s="1"/>
  <c r="F140" i="14"/>
  <c r="G140" i="14" s="1"/>
  <c r="H140" i="14" s="1"/>
  <c r="F134" i="14"/>
  <c r="G134" i="14" s="1"/>
  <c r="H134" i="14" s="1"/>
  <c r="F152" i="14"/>
  <c r="G152" i="14" s="1"/>
  <c r="H152" i="14" s="1"/>
  <c r="F147" i="14"/>
  <c r="G147" i="14" s="1"/>
  <c r="H147" i="14" s="1"/>
  <c r="F14" i="14"/>
  <c r="G14" i="14" s="1"/>
  <c r="H14" i="14" s="1"/>
  <c r="F18" i="14"/>
  <c r="G18" i="14" s="1"/>
  <c r="H18" i="14" s="1"/>
  <c r="F22" i="14"/>
  <c r="G22" i="14" s="1"/>
  <c r="H22" i="14" s="1"/>
  <c r="F26" i="14"/>
  <c r="G26" i="14" s="1"/>
  <c r="H26" i="14" s="1"/>
  <c r="F30" i="14"/>
  <c r="G30" i="14" s="1"/>
  <c r="H30" i="14" s="1"/>
  <c r="F34" i="14"/>
  <c r="G34" i="14" s="1"/>
  <c r="H34" i="14" s="1"/>
  <c r="F38" i="14"/>
  <c r="G38" i="14" s="1"/>
  <c r="H38" i="14" s="1"/>
  <c r="F42" i="14"/>
  <c r="G42" i="14" s="1"/>
  <c r="H42" i="14" s="1"/>
  <c r="F46" i="14"/>
  <c r="G46" i="14" s="1"/>
  <c r="H46" i="14" s="1"/>
  <c r="F50" i="14"/>
  <c r="G50" i="14" s="1"/>
  <c r="H50" i="14" s="1"/>
  <c r="F54" i="14"/>
  <c r="G54" i="14" s="1"/>
  <c r="H54" i="14" s="1"/>
  <c r="F340" i="14"/>
  <c r="G340" i="14" s="1"/>
  <c r="H340" i="14" s="1"/>
  <c r="F329" i="14"/>
  <c r="G329" i="14" s="1"/>
  <c r="H329" i="14" s="1"/>
  <c r="F325" i="14"/>
  <c r="G325" i="14" s="1"/>
  <c r="H325" i="14" s="1"/>
  <c r="F315" i="14"/>
  <c r="G315" i="14" s="1"/>
  <c r="H315" i="14" s="1"/>
  <c r="F270" i="14"/>
  <c r="G270" i="14" s="1"/>
  <c r="H270" i="14" s="1"/>
  <c r="F209" i="14"/>
  <c r="G209" i="14" s="1"/>
  <c r="H209" i="14" s="1"/>
  <c r="F211" i="14"/>
  <c r="G211" i="14" s="1"/>
  <c r="H211" i="14" s="1"/>
  <c r="F218" i="14"/>
  <c r="G218" i="14" s="1"/>
  <c r="H218" i="14" s="1"/>
  <c r="F220" i="14"/>
  <c r="G220" i="14" s="1"/>
  <c r="H220" i="14" s="1"/>
  <c r="F163" i="14"/>
  <c r="G163" i="14" s="1"/>
  <c r="H163" i="14" s="1"/>
  <c r="F166" i="14"/>
  <c r="G166" i="14" s="1"/>
  <c r="H166" i="14" s="1"/>
  <c r="F173" i="14"/>
  <c r="G173" i="14" s="1"/>
  <c r="H173" i="14" s="1"/>
  <c r="F176" i="14"/>
  <c r="G176" i="14" s="1"/>
  <c r="H176" i="14" s="1"/>
  <c r="F179" i="14"/>
  <c r="G179" i="14" s="1"/>
  <c r="H179" i="14" s="1"/>
  <c r="F182" i="14"/>
  <c r="G182" i="14" s="1"/>
  <c r="H182" i="14" s="1"/>
  <c r="F189" i="14"/>
  <c r="G189" i="14" s="1"/>
  <c r="H189" i="14" s="1"/>
  <c r="F162" i="14"/>
  <c r="G162" i="14" s="1"/>
  <c r="H162" i="14" s="1"/>
  <c r="F118" i="14"/>
  <c r="G118" i="14" s="1"/>
  <c r="H118" i="14" s="1"/>
  <c r="F128" i="14"/>
  <c r="G128" i="14" s="1"/>
  <c r="H128" i="14" s="1"/>
  <c r="F122" i="14"/>
  <c r="G122" i="14" s="1"/>
  <c r="H122" i="14" s="1"/>
  <c r="F143" i="14"/>
  <c r="G143" i="14" s="1"/>
  <c r="H143" i="14" s="1"/>
  <c r="F139" i="14"/>
  <c r="G139" i="14" s="1"/>
  <c r="H139" i="14" s="1"/>
  <c r="F144" i="14"/>
  <c r="G144" i="14" s="1"/>
  <c r="H144" i="14" s="1"/>
  <c r="F146" i="14"/>
  <c r="G146" i="14" s="1"/>
  <c r="H146" i="14" s="1"/>
  <c r="F148" i="14"/>
  <c r="G148" i="14" s="1"/>
  <c r="H148" i="14" s="1"/>
  <c r="F13" i="14"/>
  <c r="G13" i="14" s="1"/>
  <c r="H13" i="14" s="1"/>
  <c r="F17" i="14"/>
  <c r="G17" i="14" s="1"/>
  <c r="H17" i="14" s="1"/>
  <c r="F21" i="14"/>
  <c r="G21" i="14" s="1"/>
  <c r="H21" i="14" s="1"/>
  <c r="F25" i="14"/>
  <c r="G25" i="14" s="1"/>
  <c r="H25" i="14" s="1"/>
  <c r="F29" i="14"/>
  <c r="G29" i="14" s="1"/>
  <c r="H29" i="14" s="1"/>
  <c r="F33" i="14"/>
  <c r="G33" i="14" s="1"/>
  <c r="H33" i="14" s="1"/>
  <c r="F37" i="14"/>
  <c r="G37" i="14" s="1"/>
  <c r="H37" i="14" s="1"/>
  <c r="F41" i="14"/>
  <c r="G41" i="14" s="1"/>
  <c r="H41" i="14" s="1"/>
  <c r="F45" i="14"/>
  <c r="G45" i="14" s="1"/>
  <c r="H45" i="14" s="1"/>
  <c r="F49" i="14"/>
  <c r="G49" i="14" s="1"/>
  <c r="H49" i="14" s="1"/>
  <c r="F53" i="14"/>
  <c r="G53" i="14" s="1"/>
  <c r="H53" i="14" s="1"/>
  <c r="F343" i="14"/>
  <c r="G343" i="14" s="1"/>
  <c r="H343" i="14" s="1"/>
  <c r="F330" i="14"/>
  <c r="G330" i="14" s="1"/>
  <c r="H330" i="14" s="1"/>
  <c r="F313" i="14"/>
  <c r="G313" i="14" s="1"/>
  <c r="H313" i="14" s="1"/>
  <c r="F311" i="14"/>
  <c r="G311" i="14" s="1"/>
  <c r="H311" i="14" s="1"/>
  <c r="F283" i="14"/>
  <c r="G283" i="14" s="1"/>
  <c r="H283" i="14" s="1"/>
  <c r="F259" i="14"/>
  <c r="G259" i="14" s="1"/>
  <c r="H259" i="14" s="1"/>
  <c r="F207" i="14"/>
  <c r="G207" i="14" s="1"/>
  <c r="H207" i="14" s="1"/>
  <c r="F210" i="14"/>
  <c r="G210" i="14" s="1"/>
  <c r="H210" i="14" s="1"/>
  <c r="F217" i="14"/>
  <c r="G217" i="14" s="1"/>
  <c r="H217" i="14" s="1"/>
  <c r="F219" i="14"/>
  <c r="G219" i="14" s="1"/>
  <c r="H219" i="14" s="1"/>
  <c r="F202" i="14"/>
  <c r="G202" i="14" s="1"/>
  <c r="H202" i="14" s="1"/>
  <c r="F169" i="14"/>
  <c r="G169" i="14" s="1"/>
  <c r="H169" i="14" s="1"/>
  <c r="F172" i="14"/>
  <c r="G172" i="14" s="1"/>
  <c r="H172" i="14" s="1"/>
  <c r="F175" i="14"/>
  <c r="G175" i="14" s="1"/>
  <c r="H175" i="14" s="1"/>
  <c r="F178" i="14"/>
  <c r="G178" i="14" s="1"/>
  <c r="H178" i="14" s="1"/>
  <c r="F185" i="14"/>
  <c r="G185" i="14" s="1"/>
  <c r="H185" i="14" s="1"/>
  <c r="F188" i="14"/>
  <c r="G188" i="14" s="1"/>
  <c r="H188" i="14" s="1"/>
  <c r="F191" i="14"/>
  <c r="G191" i="14" s="1"/>
  <c r="H191" i="14" s="1"/>
  <c r="F126" i="14"/>
  <c r="G126" i="14" s="1"/>
  <c r="H126" i="14" s="1"/>
  <c r="F120" i="14"/>
  <c r="G120" i="14" s="1"/>
  <c r="H120" i="14" s="1"/>
  <c r="F125" i="14"/>
  <c r="G125" i="14" s="1"/>
  <c r="H125" i="14" s="1"/>
  <c r="F133" i="14"/>
  <c r="G133" i="14" s="1"/>
  <c r="H133" i="14" s="1"/>
  <c r="F138" i="14"/>
  <c r="G138" i="14" s="1"/>
  <c r="H138" i="14" s="1"/>
  <c r="F135" i="14"/>
  <c r="G135" i="14" s="1"/>
  <c r="H135" i="14" s="1"/>
  <c r="F137" i="14"/>
  <c r="G137" i="14" s="1"/>
  <c r="H137" i="14" s="1"/>
  <c r="F16" i="14"/>
  <c r="G16" i="14" s="1"/>
  <c r="H16" i="14" s="1"/>
  <c r="F20" i="14"/>
  <c r="G20" i="14" s="1"/>
  <c r="H20" i="14" s="1"/>
  <c r="F24" i="14"/>
  <c r="G24" i="14" s="1"/>
  <c r="H24" i="14" s="1"/>
  <c r="F28" i="14"/>
  <c r="G28" i="14" s="1"/>
  <c r="H28" i="14" s="1"/>
  <c r="F32" i="14"/>
  <c r="G32" i="14" s="1"/>
  <c r="H32" i="14" s="1"/>
  <c r="F36" i="14"/>
  <c r="G36" i="14" s="1"/>
  <c r="H36" i="14" s="1"/>
  <c r="F40" i="14"/>
  <c r="G40" i="14" s="1"/>
  <c r="H40" i="14" s="1"/>
  <c r="F44" i="14"/>
  <c r="G44" i="14" s="1"/>
  <c r="H44" i="14" s="1"/>
  <c r="F48" i="14"/>
  <c r="G48" i="14" s="1"/>
  <c r="H48" i="14" s="1"/>
  <c r="F52" i="14"/>
  <c r="G52" i="14" s="1"/>
  <c r="H52" i="14" s="1"/>
  <c r="F12" i="14"/>
  <c r="G12" i="14" s="1"/>
  <c r="H12" i="14" s="1"/>
  <c r="F1843" i="1"/>
  <c r="G1843" i="1" s="1"/>
  <c r="H1843" i="1" s="1"/>
  <c r="F1731" i="1"/>
  <c r="G1731" i="1" s="1"/>
  <c r="H1731" i="1" s="1"/>
  <c r="F1738" i="1"/>
  <c r="G1738" i="1" s="1"/>
  <c r="H1738" i="1" s="1"/>
  <c r="F1741" i="1"/>
  <c r="G1741" i="1" s="1"/>
  <c r="H1741" i="1" s="1"/>
  <c r="F1744" i="1"/>
  <c r="G1744" i="1" s="1"/>
  <c r="H1744" i="1" s="1"/>
  <c r="F1747" i="1"/>
  <c r="G1747" i="1" s="1"/>
  <c r="H1747" i="1" s="1"/>
  <c r="F1658" i="1"/>
  <c r="G1658" i="1" s="1"/>
  <c r="H1658" i="1" s="1"/>
  <c r="F1664" i="1"/>
  <c r="G1664" i="1" s="1"/>
  <c r="H1664" i="1" s="1"/>
  <c r="F1667" i="1"/>
  <c r="G1667" i="1" s="1"/>
  <c r="H1667" i="1" s="1"/>
  <c r="F1673" i="1"/>
  <c r="G1673" i="1" s="1"/>
  <c r="H1673" i="1" s="1"/>
  <c r="F1675" i="1"/>
  <c r="G1675" i="1" s="1"/>
  <c r="H1675" i="1" s="1"/>
  <c r="F1681" i="1"/>
  <c r="G1681" i="1" s="1"/>
  <c r="H1681" i="1" s="1"/>
  <c r="F1683" i="1"/>
  <c r="G1683" i="1" s="1"/>
  <c r="H1683" i="1" s="1"/>
  <c r="F1689" i="1"/>
  <c r="G1689" i="1" s="1"/>
  <c r="H1689" i="1" s="1"/>
  <c r="F1691" i="1"/>
  <c r="G1691" i="1" s="1"/>
  <c r="H1691" i="1" s="1"/>
  <c r="F1697" i="1"/>
  <c r="G1697" i="1" s="1"/>
  <c r="H1697" i="1" s="1"/>
  <c r="F1699" i="1"/>
  <c r="G1699" i="1" s="1"/>
  <c r="H1699" i="1" s="1"/>
  <c r="F1707" i="1"/>
  <c r="G1707" i="1" s="1"/>
  <c r="H1707" i="1" s="1"/>
  <c r="F1709" i="1"/>
  <c r="G1709" i="1" s="1"/>
  <c r="H1709" i="1" s="1"/>
  <c r="F1716" i="1"/>
  <c r="G1716" i="1" s="1"/>
  <c r="H1716" i="1" s="1"/>
  <c r="F1718" i="1"/>
  <c r="G1718" i="1" s="1"/>
  <c r="H1718" i="1" s="1"/>
  <c r="F1485" i="1"/>
  <c r="G1485" i="1" s="1"/>
  <c r="H1485" i="1" s="1"/>
  <c r="F1491" i="1"/>
  <c r="G1491" i="1" s="1"/>
  <c r="H1491" i="1" s="1"/>
  <c r="F1493" i="1"/>
  <c r="G1493" i="1" s="1"/>
  <c r="H1493" i="1" s="1"/>
  <c r="F1499" i="1"/>
  <c r="G1499" i="1" s="1"/>
  <c r="H1499" i="1" s="1"/>
  <c r="F1501" i="1"/>
  <c r="G1501" i="1" s="1"/>
  <c r="H1501" i="1" s="1"/>
  <c r="F1507" i="1"/>
  <c r="G1507" i="1" s="1"/>
  <c r="H1507" i="1" s="1"/>
  <c r="F1509" i="1"/>
  <c r="G1509" i="1" s="1"/>
  <c r="H1509" i="1" s="1"/>
  <c r="F1515" i="1"/>
  <c r="G1515" i="1" s="1"/>
  <c r="H1515" i="1" s="1"/>
  <c r="F1517" i="1"/>
  <c r="G1517" i="1" s="1"/>
  <c r="H1517" i="1" s="1"/>
  <c r="F1523" i="1"/>
  <c r="G1523" i="1" s="1"/>
  <c r="H1523" i="1" s="1"/>
  <c r="F1525" i="1"/>
  <c r="G1525" i="1" s="1"/>
  <c r="H1525" i="1" s="1"/>
  <c r="F1531" i="1"/>
  <c r="G1531" i="1" s="1"/>
  <c r="H1531" i="1" s="1"/>
  <c r="F1533" i="1"/>
  <c r="G1533" i="1" s="1"/>
  <c r="H1533" i="1" s="1"/>
  <c r="F1539" i="1"/>
  <c r="G1539" i="1" s="1"/>
  <c r="H1539" i="1" s="1"/>
  <c r="F1541" i="1"/>
  <c r="G1541" i="1" s="1"/>
  <c r="H1541" i="1" s="1"/>
  <c r="F1547" i="1"/>
  <c r="G1547" i="1" s="1"/>
  <c r="H1547" i="1" s="1"/>
  <c r="F1549" i="1"/>
  <c r="G1549" i="1" s="1"/>
  <c r="H1549" i="1" s="1"/>
  <c r="F1555" i="1"/>
  <c r="G1555" i="1" s="1"/>
  <c r="H1555" i="1" s="1"/>
  <c r="F1557" i="1"/>
  <c r="G1557" i="1" s="1"/>
  <c r="H1557" i="1" s="1"/>
  <c r="G1408" i="1"/>
  <c r="H1408" i="1" s="1"/>
  <c r="G1415" i="1"/>
  <c r="H1415" i="1" s="1"/>
  <c r="G1421" i="1"/>
  <c r="H1421" i="1" s="1"/>
  <c r="G1424" i="1"/>
  <c r="H1424" i="1" s="1"/>
  <c r="G1437" i="1"/>
  <c r="H1437" i="1" s="1"/>
  <c r="G1442" i="1"/>
  <c r="H1442" i="1" s="1"/>
  <c r="G1464" i="1"/>
  <c r="H1464" i="1" s="1"/>
  <c r="G1466" i="1"/>
  <c r="H1466" i="1" s="1"/>
  <c r="G1472" i="1"/>
  <c r="H1472" i="1" s="1"/>
  <c r="G1397" i="1"/>
  <c r="H1397" i="1" s="1"/>
  <c r="F1230" i="1"/>
  <c r="G1230" i="1" s="1"/>
  <c r="H1230" i="1" s="1"/>
  <c r="F1235" i="1"/>
  <c r="G1235" i="1" s="1"/>
  <c r="H1235" i="1" s="1"/>
  <c r="F1237" i="1"/>
  <c r="G1237" i="1" s="1"/>
  <c r="H1237" i="1" s="1"/>
  <c r="F1240" i="1"/>
  <c r="G1240" i="1" s="1"/>
  <c r="H1240" i="1" s="1"/>
  <c r="F1246" i="1"/>
  <c r="G1246" i="1" s="1"/>
  <c r="H1246" i="1" s="1"/>
  <c r="F1251" i="1"/>
  <c r="G1251" i="1" s="1"/>
  <c r="H1251" i="1" s="1"/>
  <c r="F1253" i="1"/>
  <c r="G1253" i="1" s="1"/>
  <c r="H1253" i="1" s="1"/>
  <c r="F1256" i="1"/>
  <c r="G1256" i="1" s="1"/>
  <c r="H1256" i="1" s="1"/>
  <c r="F1262" i="1"/>
  <c r="G1262" i="1" s="1"/>
  <c r="H1262" i="1" s="1"/>
  <c r="F1267" i="1"/>
  <c r="G1267" i="1" s="1"/>
  <c r="H1267" i="1" s="1"/>
  <c r="F1269" i="1"/>
  <c r="G1269" i="1" s="1"/>
  <c r="H1269" i="1" s="1"/>
  <c r="F1272" i="1"/>
  <c r="G1272" i="1" s="1"/>
  <c r="H1272" i="1" s="1"/>
  <c r="F1278" i="1"/>
  <c r="G1278" i="1" s="1"/>
  <c r="H1278" i="1" s="1"/>
  <c r="F1283" i="1"/>
  <c r="G1283" i="1" s="1"/>
  <c r="H1283" i="1" s="1"/>
  <c r="F1285" i="1"/>
  <c r="G1285" i="1" s="1"/>
  <c r="H1285" i="1" s="1"/>
  <c r="F1288" i="1"/>
  <c r="G1288" i="1" s="1"/>
  <c r="H1288" i="1" s="1"/>
  <c r="F1294" i="1"/>
  <c r="G1294" i="1" s="1"/>
  <c r="H1294" i="1" s="1"/>
  <c r="F1299" i="1"/>
  <c r="G1299" i="1" s="1"/>
  <c r="H1299" i="1" s="1"/>
  <c r="F1301" i="1"/>
  <c r="G1301" i="1" s="1"/>
  <c r="H1301" i="1" s="1"/>
  <c r="F1143" i="1"/>
  <c r="G1143" i="1" s="1"/>
  <c r="H1143" i="1" s="1"/>
  <c r="F1147" i="1"/>
  <c r="G1147" i="1" s="1"/>
  <c r="H1147" i="1" s="1"/>
  <c r="F1151" i="1"/>
  <c r="G1151" i="1" s="1"/>
  <c r="H1151" i="1" s="1"/>
  <c r="F1155" i="1"/>
  <c r="G1155" i="1" s="1"/>
  <c r="H1155" i="1" s="1"/>
  <c r="F1159" i="1"/>
  <c r="G1159" i="1" s="1"/>
  <c r="H1159" i="1" s="1"/>
  <c r="F1163" i="1"/>
  <c r="G1163" i="1" s="1"/>
  <c r="H1163" i="1" s="1"/>
  <c r="F1167" i="1"/>
  <c r="G1167" i="1" s="1"/>
  <c r="H1167" i="1" s="1"/>
  <c r="F1171" i="1"/>
  <c r="G1171" i="1" s="1"/>
  <c r="H1171" i="1" s="1"/>
  <c r="F1175" i="1"/>
  <c r="G1175" i="1" s="1"/>
  <c r="H1175" i="1" s="1"/>
  <c r="F1181" i="1"/>
  <c r="G1181" i="1" s="1"/>
  <c r="H1181" i="1" s="1"/>
  <c r="F1186" i="1"/>
  <c r="G1186" i="1" s="1"/>
  <c r="H1186" i="1" s="1"/>
  <c r="F1188" i="1"/>
  <c r="G1188" i="1" s="1"/>
  <c r="H1188" i="1" s="1"/>
  <c r="F1191" i="1"/>
  <c r="G1191" i="1" s="1"/>
  <c r="H1191" i="1" s="1"/>
  <c r="F1197" i="1"/>
  <c r="G1197" i="1" s="1"/>
  <c r="H1197" i="1" s="1"/>
  <c r="F1202" i="1"/>
  <c r="G1202" i="1" s="1"/>
  <c r="H1202" i="1" s="1"/>
  <c r="F1204" i="1"/>
  <c r="G1204" i="1" s="1"/>
  <c r="H1204" i="1" s="1"/>
  <c r="F1207" i="1"/>
  <c r="G1207" i="1" s="1"/>
  <c r="H1207" i="1" s="1"/>
  <c r="F1213" i="1"/>
  <c r="G1213" i="1" s="1"/>
  <c r="H1213" i="1" s="1"/>
  <c r="F1111" i="1"/>
  <c r="G1111" i="1" s="1"/>
  <c r="H1111" i="1" s="1"/>
  <c r="F1099" i="1"/>
  <c r="G1099" i="1" s="1"/>
  <c r="H1099" i="1" s="1"/>
  <c r="F1081" i="1"/>
  <c r="G1081" i="1" s="1"/>
  <c r="H1081" i="1" s="1"/>
  <c r="F1084" i="1"/>
  <c r="G1084" i="1" s="1"/>
  <c r="H1084" i="1" s="1"/>
  <c r="F1066" i="1"/>
  <c r="G1066" i="1" s="1"/>
  <c r="H1066" i="1" s="1"/>
  <c r="F1051" i="1"/>
  <c r="G1051" i="1" s="1"/>
  <c r="H1051" i="1" s="1"/>
  <c r="F1053" i="1"/>
  <c r="G1053" i="1" s="1"/>
  <c r="H1053" i="1" s="1"/>
  <c r="F1015" i="1"/>
  <c r="G1015" i="1" s="1"/>
  <c r="H1015" i="1" s="1"/>
  <c r="F1017" i="1"/>
  <c r="G1017" i="1" s="1"/>
  <c r="H1017" i="1" s="1"/>
  <c r="F1019" i="1"/>
  <c r="G1019" i="1" s="1"/>
  <c r="H1019" i="1" s="1"/>
  <c r="F1021" i="1"/>
  <c r="G1021" i="1" s="1"/>
  <c r="H1021" i="1" s="1"/>
  <c r="F996" i="1"/>
  <c r="G996" i="1" s="1"/>
  <c r="H996" i="1" s="1"/>
  <c r="F999" i="1"/>
  <c r="G999" i="1" s="1"/>
  <c r="H999" i="1" s="1"/>
  <c r="F1001" i="1"/>
  <c r="G1001" i="1" s="1"/>
  <c r="H1001" i="1" s="1"/>
  <c r="F962" i="1"/>
  <c r="G962" i="1" s="1"/>
  <c r="H962" i="1" s="1"/>
  <c r="F968" i="1"/>
  <c r="G968" i="1" s="1"/>
  <c r="H968" i="1" s="1"/>
  <c r="F943" i="1"/>
  <c r="G943" i="1" s="1"/>
  <c r="H943" i="1" s="1"/>
  <c r="F945" i="1"/>
  <c r="G945" i="1" s="1"/>
  <c r="H945" i="1" s="1"/>
  <c r="F947" i="1"/>
  <c r="G947" i="1" s="1"/>
  <c r="H947" i="1" s="1"/>
  <c r="F949" i="1"/>
  <c r="G949" i="1" s="1"/>
  <c r="H949" i="1" s="1"/>
  <c r="F942" i="1"/>
  <c r="G942" i="1" s="1"/>
  <c r="H942" i="1" s="1"/>
  <c r="F918" i="1"/>
  <c r="G918" i="1" s="1"/>
  <c r="H918" i="1" s="1"/>
  <c r="F892" i="1"/>
  <c r="G892" i="1" s="1"/>
  <c r="H892" i="1" s="1"/>
  <c r="F858" i="1"/>
  <c r="G858" i="1" s="1"/>
  <c r="H858" i="1" s="1"/>
  <c r="F822" i="1"/>
  <c r="G822" i="1" s="1"/>
  <c r="H822" i="1" s="1"/>
  <c r="F788" i="1"/>
  <c r="G788" i="1" s="1"/>
  <c r="H788" i="1" s="1"/>
  <c r="F675" i="1"/>
  <c r="G675" i="1" s="1"/>
  <c r="H675" i="1" s="1"/>
  <c r="F678" i="1"/>
  <c r="G678" i="1" s="1"/>
  <c r="H678" i="1" s="1"/>
  <c r="F680" i="1"/>
  <c r="G680" i="1" s="1"/>
  <c r="H680" i="1" s="1"/>
  <c r="F689" i="1"/>
  <c r="G689" i="1" s="1"/>
  <c r="H689" i="1" s="1"/>
  <c r="F691" i="1"/>
  <c r="G691" i="1" s="1"/>
  <c r="H691" i="1" s="1"/>
  <c r="F694" i="1"/>
  <c r="G694" i="1" s="1"/>
  <c r="H694" i="1" s="1"/>
  <c r="F696" i="1"/>
  <c r="G696" i="1" s="1"/>
  <c r="H696" i="1" s="1"/>
  <c r="F698" i="1"/>
  <c r="G698" i="1" s="1"/>
  <c r="H698" i="1" s="1"/>
  <c r="F704" i="1"/>
  <c r="G704" i="1" s="1"/>
  <c r="H704" i="1" s="1"/>
  <c r="F706" i="1"/>
  <c r="G706" i="1" s="1"/>
  <c r="H706" i="1" s="1"/>
  <c r="F712" i="1"/>
  <c r="G712" i="1" s="1"/>
  <c r="H712" i="1" s="1"/>
  <c r="F714" i="1"/>
  <c r="G714" i="1" s="1"/>
  <c r="H714" i="1" s="1"/>
  <c r="F720" i="1"/>
  <c r="G720" i="1" s="1"/>
  <c r="H720" i="1" s="1"/>
  <c r="F722" i="1"/>
  <c r="G722" i="1" s="1"/>
  <c r="H722" i="1" s="1"/>
  <c r="F728" i="1"/>
  <c r="G728" i="1" s="1"/>
  <c r="H728" i="1" s="1"/>
  <c r="F730" i="1"/>
  <c r="G730" i="1" s="1"/>
  <c r="H730" i="1" s="1"/>
  <c r="F736" i="1"/>
  <c r="G736" i="1" s="1"/>
  <c r="H736" i="1" s="1"/>
  <c r="F738" i="1"/>
  <c r="G738" i="1" s="1"/>
  <c r="H738" i="1" s="1"/>
  <c r="F744" i="1"/>
  <c r="G744" i="1" s="1"/>
  <c r="H744" i="1" s="1"/>
  <c r="F746" i="1"/>
  <c r="G746" i="1" s="1"/>
  <c r="H746" i="1" s="1"/>
  <c r="F752" i="1"/>
  <c r="G752" i="1" s="1"/>
  <c r="H752" i="1" s="1"/>
  <c r="F754" i="1"/>
  <c r="G754" i="1" s="1"/>
  <c r="H754" i="1" s="1"/>
  <c r="F760" i="1"/>
  <c r="G760" i="1" s="1"/>
  <c r="H760" i="1" s="1"/>
  <c r="F762" i="1"/>
  <c r="G762" i="1" s="1"/>
  <c r="H762" i="1" s="1"/>
  <c r="F673" i="1"/>
  <c r="G673" i="1" s="1"/>
  <c r="H673" i="1" s="1"/>
  <c r="F572" i="1"/>
  <c r="G572" i="1" s="1"/>
  <c r="H572" i="1" s="1"/>
  <c r="F574" i="1"/>
  <c r="G574" i="1" s="1"/>
  <c r="H574" i="1" s="1"/>
  <c r="F577" i="1"/>
  <c r="G577" i="1" s="1"/>
  <c r="H577" i="1" s="1"/>
  <c r="F579" i="1"/>
  <c r="G579" i="1" s="1"/>
  <c r="H579" i="1" s="1"/>
  <c r="F588" i="1"/>
  <c r="G588" i="1" s="1"/>
  <c r="H588" i="1" s="1"/>
  <c r="F590" i="1"/>
  <c r="G590" i="1" s="1"/>
  <c r="H590" i="1" s="1"/>
  <c r="F593" i="1"/>
  <c r="G593" i="1" s="1"/>
  <c r="H593" i="1" s="1"/>
  <c r="F595" i="1"/>
  <c r="G595" i="1" s="1"/>
  <c r="H595" i="1" s="1"/>
  <c r="F604" i="1"/>
  <c r="G604" i="1" s="1"/>
  <c r="H604" i="1" s="1"/>
  <c r="F606" i="1"/>
  <c r="G606" i="1" s="1"/>
  <c r="H606" i="1" s="1"/>
  <c r="F609" i="1"/>
  <c r="G609" i="1" s="1"/>
  <c r="H609" i="1" s="1"/>
  <c r="F611" i="1"/>
  <c r="G611" i="1" s="1"/>
  <c r="H611" i="1" s="1"/>
  <c r="F620" i="1"/>
  <c r="G620" i="1" s="1"/>
  <c r="H620" i="1" s="1"/>
  <c r="F622" i="1"/>
  <c r="G622" i="1" s="1"/>
  <c r="H622" i="1" s="1"/>
  <c r="F625" i="1"/>
  <c r="G625" i="1" s="1"/>
  <c r="H625" i="1" s="1"/>
  <c r="F627" i="1"/>
  <c r="G627" i="1" s="1"/>
  <c r="H627" i="1" s="1"/>
  <c r="F636" i="1"/>
  <c r="G636" i="1" s="1"/>
  <c r="H636" i="1" s="1"/>
  <c r="F638" i="1"/>
  <c r="G638" i="1" s="1"/>
  <c r="H638" i="1" s="1"/>
  <c r="F641" i="1"/>
  <c r="G641" i="1" s="1"/>
  <c r="H641" i="1" s="1"/>
  <c r="F643" i="1"/>
  <c r="G643" i="1" s="1"/>
  <c r="H643" i="1" s="1"/>
  <c r="F652" i="1"/>
  <c r="G652" i="1" s="1"/>
  <c r="H652" i="1" s="1"/>
  <c r="F654" i="1"/>
  <c r="G654" i="1" s="1"/>
  <c r="H654" i="1" s="1"/>
  <c r="F657" i="1"/>
  <c r="G657" i="1" s="1"/>
  <c r="H657" i="1" s="1"/>
  <c r="F659" i="1"/>
  <c r="G659" i="1" s="1"/>
  <c r="H659" i="1" s="1"/>
  <c r="F542" i="1"/>
  <c r="G542" i="1" s="1"/>
  <c r="H542" i="1" s="1"/>
  <c r="F495" i="1"/>
  <c r="G495" i="1" s="1"/>
  <c r="H495" i="1" s="1"/>
  <c r="F497" i="1"/>
  <c r="G497" i="1" s="1"/>
  <c r="H497" i="1" s="1"/>
  <c r="F484" i="1"/>
  <c r="G484" i="1" s="1"/>
  <c r="H484" i="1" s="1"/>
  <c r="F439" i="1"/>
  <c r="G439" i="1" s="1"/>
  <c r="H439" i="1" s="1"/>
  <c r="F442" i="1"/>
  <c r="G442" i="1" s="1"/>
  <c r="H442" i="1" s="1"/>
  <c r="F446" i="1"/>
  <c r="G446" i="1" s="1"/>
  <c r="H446" i="1" s="1"/>
  <c r="F422" i="1"/>
  <c r="G422" i="1" s="1"/>
  <c r="H422" i="1" s="1"/>
  <c r="F424" i="1"/>
  <c r="G424" i="1" s="1"/>
  <c r="H424" i="1" s="1"/>
  <c r="F377" i="1"/>
  <c r="G377" i="1" s="1"/>
  <c r="H377" i="1" s="1"/>
  <c r="F382" i="1"/>
  <c r="G382" i="1" s="1"/>
  <c r="H382" i="1" s="1"/>
  <c r="F384" i="1"/>
  <c r="G384" i="1" s="1"/>
  <c r="H384" i="1" s="1"/>
  <c r="F358" i="1"/>
  <c r="G358" i="1" s="1"/>
  <c r="H358" i="1" s="1"/>
  <c r="F360" i="1"/>
  <c r="G360" i="1" s="1"/>
  <c r="H360" i="1" s="1"/>
  <c r="F356" i="1"/>
  <c r="G356" i="1" s="1"/>
  <c r="H356" i="1" s="1"/>
  <c r="F302" i="1"/>
  <c r="G302" i="1" s="1"/>
  <c r="H302" i="1" s="1"/>
  <c r="F304" i="1"/>
  <c r="G304" i="1" s="1"/>
  <c r="H304" i="1" s="1"/>
  <c r="F310" i="1"/>
  <c r="G310" i="1" s="1"/>
  <c r="H310" i="1" s="1"/>
  <c r="F314" i="1"/>
  <c r="G314" i="1" s="1"/>
  <c r="H314" i="1" s="1"/>
  <c r="F317" i="1"/>
  <c r="G317" i="1" s="1"/>
  <c r="H317" i="1" s="1"/>
  <c r="F270" i="1"/>
  <c r="G270" i="1" s="1"/>
  <c r="H270" i="1" s="1"/>
  <c r="F272" i="1"/>
  <c r="G272" i="1" s="1"/>
  <c r="H272" i="1" s="1"/>
  <c r="F274" i="1"/>
  <c r="G274" i="1" s="1"/>
  <c r="H274" i="1" s="1"/>
  <c r="F276" i="1"/>
  <c r="G276" i="1" s="1"/>
  <c r="H276" i="1" s="1"/>
  <c r="F278" i="1"/>
  <c r="G278" i="1" s="1"/>
  <c r="H278" i="1" s="1"/>
  <c r="F280" i="1"/>
  <c r="G280" i="1" s="1"/>
  <c r="H280" i="1" s="1"/>
  <c r="F282" i="1"/>
  <c r="G282" i="1" s="1"/>
  <c r="H282" i="1" s="1"/>
  <c r="F288" i="1"/>
  <c r="G288" i="1" s="1"/>
  <c r="H288" i="1" s="1"/>
  <c r="F1844" i="1"/>
  <c r="G1844" i="1" s="1"/>
  <c r="H1844" i="1" s="1"/>
  <c r="F1832" i="1"/>
  <c r="G1832" i="1" s="1"/>
  <c r="H1832" i="1" s="1"/>
  <c r="F1734" i="1"/>
  <c r="G1734" i="1" s="1"/>
  <c r="H1734" i="1" s="1"/>
  <c r="F1737" i="1"/>
  <c r="G1737" i="1" s="1"/>
  <c r="H1737" i="1" s="1"/>
  <c r="F1740" i="1"/>
  <c r="G1740" i="1" s="1"/>
  <c r="H1740" i="1" s="1"/>
  <c r="F1743" i="1"/>
  <c r="G1743" i="1" s="1"/>
  <c r="H1743" i="1" s="1"/>
  <c r="F1663" i="1"/>
  <c r="G1663" i="1" s="1"/>
  <c r="H1663" i="1" s="1"/>
  <c r="F1665" i="1"/>
  <c r="G1665" i="1" s="1"/>
  <c r="H1665" i="1" s="1"/>
  <c r="F1672" i="1"/>
  <c r="G1672" i="1" s="1"/>
  <c r="H1672" i="1" s="1"/>
  <c r="F1674" i="1"/>
  <c r="G1674" i="1" s="1"/>
  <c r="H1674" i="1" s="1"/>
  <c r="F1680" i="1"/>
  <c r="G1680" i="1" s="1"/>
  <c r="H1680" i="1" s="1"/>
  <c r="F1682" i="1"/>
  <c r="G1682" i="1" s="1"/>
  <c r="H1682" i="1" s="1"/>
  <c r="F1688" i="1"/>
  <c r="G1688" i="1" s="1"/>
  <c r="H1688" i="1" s="1"/>
  <c r="F1690" i="1"/>
  <c r="G1690" i="1" s="1"/>
  <c r="H1690" i="1" s="1"/>
  <c r="F1696" i="1"/>
  <c r="G1696" i="1" s="1"/>
  <c r="H1696" i="1" s="1"/>
  <c r="F1698" i="1"/>
  <c r="G1698" i="1" s="1"/>
  <c r="H1698" i="1" s="1"/>
  <c r="F1706" i="1"/>
  <c r="G1706" i="1" s="1"/>
  <c r="H1706" i="1" s="1"/>
  <c r="F1708" i="1"/>
  <c r="G1708" i="1" s="1"/>
  <c r="H1708" i="1" s="1"/>
  <c r="F1715" i="1"/>
  <c r="G1715" i="1" s="1"/>
  <c r="H1715" i="1" s="1"/>
  <c r="F1717" i="1"/>
  <c r="G1717" i="1" s="1"/>
  <c r="H1717" i="1" s="1"/>
  <c r="F1484" i="1"/>
  <c r="G1484" i="1" s="1"/>
  <c r="H1484" i="1" s="1"/>
  <c r="F1490" i="1"/>
  <c r="G1490" i="1" s="1"/>
  <c r="H1490" i="1" s="1"/>
  <c r="F1492" i="1"/>
  <c r="G1492" i="1" s="1"/>
  <c r="H1492" i="1" s="1"/>
  <c r="F1498" i="1"/>
  <c r="G1498" i="1" s="1"/>
  <c r="H1498" i="1" s="1"/>
  <c r="F1500" i="1"/>
  <c r="G1500" i="1" s="1"/>
  <c r="H1500" i="1" s="1"/>
  <c r="F1506" i="1"/>
  <c r="G1506" i="1" s="1"/>
  <c r="H1506" i="1" s="1"/>
  <c r="F1508" i="1"/>
  <c r="G1508" i="1" s="1"/>
  <c r="H1508" i="1" s="1"/>
  <c r="F1514" i="1"/>
  <c r="G1514" i="1" s="1"/>
  <c r="H1514" i="1" s="1"/>
  <c r="F1516" i="1"/>
  <c r="G1516" i="1" s="1"/>
  <c r="H1516" i="1" s="1"/>
  <c r="F1522" i="1"/>
  <c r="G1522" i="1" s="1"/>
  <c r="H1522" i="1" s="1"/>
  <c r="F1524" i="1"/>
  <c r="G1524" i="1" s="1"/>
  <c r="H1524" i="1" s="1"/>
  <c r="F1530" i="1"/>
  <c r="G1530" i="1" s="1"/>
  <c r="H1530" i="1" s="1"/>
  <c r="F1532" i="1"/>
  <c r="G1532" i="1" s="1"/>
  <c r="H1532" i="1" s="1"/>
  <c r="F1538" i="1"/>
  <c r="G1538" i="1" s="1"/>
  <c r="H1538" i="1" s="1"/>
  <c r="F1540" i="1"/>
  <c r="G1540" i="1" s="1"/>
  <c r="H1540" i="1" s="1"/>
  <c r="F1546" i="1"/>
  <c r="G1546" i="1" s="1"/>
  <c r="H1546" i="1" s="1"/>
  <c r="F1548" i="1"/>
  <c r="G1548" i="1" s="1"/>
  <c r="H1548" i="1" s="1"/>
  <c r="F1554" i="1"/>
  <c r="G1554" i="1" s="1"/>
  <c r="H1554" i="1" s="1"/>
  <c r="F1556" i="1"/>
  <c r="G1556" i="1" s="1"/>
  <c r="H1556" i="1" s="1"/>
  <c r="G1412" i="1"/>
  <c r="H1412" i="1" s="1"/>
  <c r="G1414" i="1"/>
  <c r="H1414" i="1" s="1"/>
  <c r="G1435" i="1"/>
  <c r="H1435" i="1" s="1"/>
  <c r="G1449" i="1"/>
  <c r="H1449" i="1" s="1"/>
  <c r="G1457" i="1"/>
  <c r="H1457" i="1" s="1"/>
  <c r="F1228" i="1"/>
  <c r="G1228" i="1" s="1"/>
  <c r="H1228" i="1" s="1"/>
  <c r="F1234" i="1"/>
  <c r="G1234" i="1" s="1"/>
  <c r="H1234" i="1" s="1"/>
  <c r="F1239" i="1"/>
  <c r="G1239" i="1" s="1"/>
  <c r="H1239" i="1" s="1"/>
  <c r="F1241" i="1"/>
  <c r="G1241" i="1" s="1"/>
  <c r="H1241" i="1" s="1"/>
  <c r="F1244" i="1"/>
  <c r="G1244" i="1" s="1"/>
  <c r="H1244" i="1" s="1"/>
  <c r="F1250" i="1"/>
  <c r="G1250" i="1" s="1"/>
  <c r="H1250" i="1" s="1"/>
  <c r="F1255" i="1"/>
  <c r="G1255" i="1" s="1"/>
  <c r="H1255" i="1" s="1"/>
  <c r="F1257" i="1"/>
  <c r="G1257" i="1" s="1"/>
  <c r="H1257" i="1" s="1"/>
  <c r="F1260" i="1"/>
  <c r="G1260" i="1" s="1"/>
  <c r="H1260" i="1" s="1"/>
  <c r="F1266" i="1"/>
  <c r="G1266" i="1" s="1"/>
  <c r="H1266" i="1" s="1"/>
  <c r="F1271" i="1"/>
  <c r="G1271" i="1" s="1"/>
  <c r="H1271" i="1" s="1"/>
  <c r="F1273" i="1"/>
  <c r="G1273" i="1" s="1"/>
  <c r="H1273" i="1" s="1"/>
  <c r="F1276" i="1"/>
  <c r="G1276" i="1" s="1"/>
  <c r="H1276" i="1" s="1"/>
  <c r="F1282" i="1"/>
  <c r="G1282" i="1" s="1"/>
  <c r="H1282" i="1" s="1"/>
  <c r="F1287" i="1"/>
  <c r="G1287" i="1" s="1"/>
  <c r="H1287" i="1" s="1"/>
  <c r="F1289" i="1"/>
  <c r="G1289" i="1" s="1"/>
  <c r="H1289" i="1" s="1"/>
  <c r="F1292" i="1"/>
  <c r="G1292" i="1" s="1"/>
  <c r="H1292" i="1" s="1"/>
  <c r="F1298" i="1"/>
  <c r="G1298" i="1" s="1"/>
  <c r="H1298" i="1" s="1"/>
  <c r="F1140" i="1"/>
  <c r="G1140" i="1" s="1"/>
  <c r="H1140" i="1" s="1"/>
  <c r="F1142" i="1"/>
  <c r="G1142" i="1" s="1"/>
  <c r="H1142" i="1" s="1"/>
  <c r="F1144" i="1"/>
  <c r="G1144" i="1" s="1"/>
  <c r="H1144" i="1" s="1"/>
  <c r="F1146" i="1"/>
  <c r="G1146" i="1" s="1"/>
  <c r="H1146" i="1" s="1"/>
  <c r="F1148" i="1"/>
  <c r="G1148" i="1" s="1"/>
  <c r="H1148" i="1" s="1"/>
  <c r="F1150" i="1"/>
  <c r="G1150" i="1" s="1"/>
  <c r="H1150" i="1" s="1"/>
  <c r="F1152" i="1"/>
  <c r="G1152" i="1" s="1"/>
  <c r="H1152" i="1" s="1"/>
  <c r="F1154" i="1"/>
  <c r="G1154" i="1" s="1"/>
  <c r="H1154" i="1" s="1"/>
  <c r="F1156" i="1"/>
  <c r="G1156" i="1" s="1"/>
  <c r="H1156" i="1" s="1"/>
  <c r="F1158" i="1"/>
  <c r="G1158" i="1" s="1"/>
  <c r="H1158" i="1" s="1"/>
  <c r="F1160" i="1"/>
  <c r="G1160" i="1" s="1"/>
  <c r="H1160" i="1" s="1"/>
  <c r="F1162" i="1"/>
  <c r="G1162" i="1" s="1"/>
  <c r="H1162" i="1" s="1"/>
  <c r="F1164" i="1"/>
  <c r="G1164" i="1" s="1"/>
  <c r="H1164" i="1" s="1"/>
  <c r="F1166" i="1"/>
  <c r="G1166" i="1" s="1"/>
  <c r="H1166" i="1" s="1"/>
  <c r="F1168" i="1"/>
  <c r="G1168" i="1" s="1"/>
  <c r="H1168" i="1" s="1"/>
  <c r="F1170" i="1"/>
  <c r="G1170" i="1" s="1"/>
  <c r="H1170" i="1" s="1"/>
  <c r="F1172" i="1"/>
  <c r="G1172" i="1" s="1"/>
  <c r="H1172" i="1" s="1"/>
  <c r="F1174" i="1"/>
  <c r="G1174" i="1" s="1"/>
  <c r="H1174" i="1" s="1"/>
  <c r="F1176" i="1"/>
  <c r="G1176" i="1" s="1"/>
  <c r="H1176" i="1" s="1"/>
  <c r="F1179" i="1"/>
  <c r="G1179" i="1" s="1"/>
  <c r="H1179" i="1" s="1"/>
  <c r="F1185" i="1"/>
  <c r="G1185" i="1" s="1"/>
  <c r="H1185" i="1" s="1"/>
  <c r="F1190" i="1"/>
  <c r="G1190" i="1" s="1"/>
  <c r="H1190" i="1" s="1"/>
  <c r="F1192" i="1"/>
  <c r="G1192" i="1" s="1"/>
  <c r="H1192" i="1" s="1"/>
  <c r="F1195" i="1"/>
  <c r="G1195" i="1" s="1"/>
  <c r="H1195" i="1" s="1"/>
  <c r="F1201" i="1"/>
  <c r="G1201" i="1" s="1"/>
  <c r="H1201" i="1" s="1"/>
  <c r="F1206" i="1"/>
  <c r="G1206" i="1" s="1"/>
  <c r="H1206" i="1" s="1"/>
  <c r="F1208" i="1"/>
  <c r="G1208" i="1" s="1"/>
  <c r="H1208" i="1" s="1"/>
  <c r="F1211" i="1"/>
  <c r="G1211" i="1" s="1"/>
  <c r="H1211" i="1" s="1"/>
  <c r="F1127" i="1"/>
  <c r="G1127" i="1" s="1"/>
  <c r="H1127" i="1" s="1"/>
  <c r="F1113" i="1"/>
  <c r="G1113" i="1" s="1"/>
  <c r="H1113" i="1" s="1"/>
  <c r="F1101" i="1"/>
  <c r="G1101" i="1" s="1"/>
  <c r="H1101" i="1" s="1"/>
  <c r="F1080" i="1"/>
  <c r="G1080" i="1" s="1"/>
  <c r="H1080" i="1" s="1"/>
  <c r="F1079" i="1"/>
  <c r="G1079" i="1" s="1"/>
  <c r="H1079" i="1" s="1"/>
  <c r="F1068" i="1"/>
  <c r="G1068" i="1" s="1"/>
  <c r="H1068" i="1" s="1"/>
  <c r="F1065" i="1"/>
  <c r="G1065" i="1" s="1"/>
  <c r="H1065" i="1" s="1"/>
  <c r="F1054" i="1"/>
  <c r="G1054" i="1" s="1"/>
  <c r="H1054" i="1" s="1"/>
  <c r="F1014" i="1"/>
  <c r="G1014" i="1" s="1"/>
  <c r="H1014" i="1" s="1"/>
  <c r="F1018" i="1"/>
  <c r="G1018" i="1" s="1"/>
  <c r="H1018" i="1" s="1"/>
  <c r="F1013" i="1"/>
  <c r="G1013" i="1" s="1"/>
  <c r="H1013" i="1" s="1"/>
  <c r="F1000" i="1"/>
  <c r="G1000" i="1" s="1"/>
  <c r="H1000" i="1" s="1"/>
  <c r="F1003" i="1"/>
  <c r="G1003" i="1" s="1"/>
  <c r="H1003" i="1" s="1"/>
  <c r="F961" i="1"/>
  <c r="G961" i="1" s="1"/>
  <c r="H961" i="1" s="1"/>
  <c r="F967" i="1"/>
  <c r="G967" i="1" s="1"/>
  <c r="H967" i="1" s="1"/>
  <c r="F960" i="1"/>
  <c r="G960" i="1" s="1"/>
  <c r="H960" i="1" s="1"/>
  <c r="F946" i="1"/>
  <c r="G946" i="1" s="1"/>
  <c r="H946" i="1" s="1"/>
  <c r="F950" i="1"/>
  <c r="G950" i="1" s="1"/>
  <c r="H950" i="1" s="1"/>
  <c r="F916" i="1"/>
  <c r="G916" i="1" s="1"/>
  <c r="H916" i="1" s="1"/>
  <c r="F914" i="1"/>
  <c r="G914" i="1" s="1"/>
  <c r="H914" i="1" s="1"/>
  <c r="F880" i="1"/>
  <c r="G880" i="1" s="1"/>
  <c r="H880" i="1" s="1"/>
  <c r="F847" i="1"/>
  <c r="G847" i="1" s="1"/>
  <c r="H847" i="1" s="1"/>
  <c r="F789" i="1"/>
  <c r="G789" i="1" s="1"/>
  <c r="H789" i="1" s="1"/>
  <c r="F674" i="1"/>
  <c r="G674" i="1" s="1"/>
  <c r="H674" i="1" s="1"/>
  <c r="F676" i="1"/>
  <c r="G676" i="1" s="1"/>
  <c r="H676" i="1" s="1"/>
  <c r="F685" i="1"/>
  <c r="G685" i="1" s="1"/>
  <c r="H685" i="1" s="1"/>
  <c r="F687" i="1"/>
  <c r="G687" i="1" s="1"/>
  <c r="H687" i="1" s="1"/>
  <c r="F690" i="1"/>
  <c r="G690" i="1" s="1"/>
  <c r="H690" i="1" s="1"/>
  <c r="F692" i="1"/>
  <c r="G692" i="1" s="1"/>
  <c r="H692" i="1" s="1"/>
  <c r="F701" i="1"/>
  <c r="G701" i="1" s="1"/>
  <c r="H701" i="1" s="1"/>
  <c r="F703" i="1"/>
  <c r="G703" i="1" s="1"/>
  <c r="H703" i="1" s="1"/>
  <c r="F709" i="1"/>
  <c r="G709" i="1" s="1"/>
  <c r="H709" i="1" s="1"/>
  <c r="F711" i="1"/>
  <c r="G711" i="1" s="1"/>
  <c r="H711" i="1" s="1"/>
  <c r="F717" i="1"/>
  <c r="G717" i="1" s="1"/>
  <c r="H717" i="1" s="1"/>
  <c r="F719" i="1"/>
  <c r="G719" i="1" s="1"/>
  <c r="H719" i="1" s="1"/>
  <c r="F725" i="1"/>
  <c r="G725" i="1" s="1"/>
  <c r="H725" i="1" s="1"/>
  <c r="F727" i="1"/>
  <c r="G727" i="1" s="1"/>
  <c r="H727" i="1" s="1"/>
  <c r="F733" i="1"/>
  <c r="G733" i="1" s="1"/>
  <c r="H733" i="1" s="1"/>
  <c r="F735" i="1"/>
  <c r="G735" i="1" s="1"/>
  <c r="H735" i="1" s="1"/>
  <c r="F741" i="1"/>
  <c r="G741" i="1" s="1"/>
  <c r="H741" i="1" s="1"/>
  <c r="F743" i="1"/>
  <c r="G743" i="1" s="1"/>
  <c r="H743" i="1" s="1"/>
  <c r="F749" i="1"/>
  <c r="G749" i="1" s="1"/>
  <c r="H749" i="1" s="1"/>
  <c r="F751" i="1"/>
  <c r="G751" i="1" s="1"/>
  <c r="H751" i="1" s="1"/>
  <c r="F757" i="1"/>
  <c r="G757" i="1" s="1"/>
  <c r="H757" i="1" s="1"/>
  <c r="F759" i="1"/>
  <c r="G759" i="1" s="1"/>
  <c r="H759" i="1" s="1"/>
  <c r="F765" i="1"/>
  <c r="G765" i="1" s="1"/>
  <c r="H765" i="1" s="1"/>
  <c r="F767" i="1"/>
  <c r="G767" i="1" s="1"/>
  <c r="H767" i="1" s="1"/>
  <c r="F576" i="1"/>
  <c r="G576" i="1" s="1"/>
  <c r="H576" i="1" s="1"/>
  <c r="F578" i="1"/>
  <c r="G578" i="1" s="1"/>
  <c r="H578" i="1" s="1"/>
  <c r="F581" i="1"/>
  <c r="G581" i="1" s="1"/>
  <c r="H581" i="1" s="1"/>
  <c r="F583" i="1"/>
  <c r="G583" i="1" s="1"/>
  <c r="H583" i="1" s="1"/>
  <c r="F592" i="1"/>
  <c r="G592" i="1" s="1"/>
  <c r="H592" i="1" s="1"/>
  <c r="F594" i="1"/>
  <c r="G594" i="1" s="1"/>
  <c r="H594" i="1" s="1"/>
  <c r="F597" i="1"/>
  <c r="G597" i="1" s="1"/>
  <c r="H597" i="1" s="1"/>
  <c r="F599" i="1"/>
  <c r="G599" i="1" s="1"/>
  <c r="H599" i="1" s="1"/>
  <c r="F608" i="1"/>
  <c r="G608" i="1" s="1"/>
  <c r="H608" i="1" s="1"/>
  <c r="F610" i="1"/>
  <c r="G610" i="1" s="1"/>
  <c r="H610" i="1" s="1"/>
  <c r="F613" i="1"/>
  <c r="G613" i="1" s="1"/>
  <c r="H613" i="1" s="1"/>
  <c r="F615" i="1"/>
  <c r="G615" i="1" s="1"/>
  <c r="H615" i="1" s="1"/>
  <c r="F624" i="1"/>
  <c r="G624" i="1" s="1"/>
  <c r="H624" i="1" s="1"/>
  <c r="F626" i="1"/>
  <c r="G626" i="1" s="1"/>
  <c r="H626" i="1" s="1"/>
  <c r="F629" i="1"/>
  <c r="G629" i="1" s="1"/>
  <c r="H629" i="1" s="1"/>
  <c r="F631" i="1"/>
  <c r="G631" i="1" s="1"/>
  <c r="H631" i="1" s="1"/>
  <c r="F640" i="1"/>
  <c r="G640" i="1" s="1"/>
  <c r="H640" i="1" s="1"/>
  <c r="F642" i="1"/>
  <c r="G642" i="1" s="1"/>
  <c r="H642" i="1" s="1"/>
  <c r="F645" i="1"/>
  <c r="G645" i="1" s="1"/>
  <c r="H645" i="1" s="1"/>
  <c r="F647" i="1"/>
  <c r="G647" i="1" s="1"/>
  <c r="H647" i="1" s="1"/>
  <c r="F656" i="1"/>
  <c r="G656" i="1" s="1"/>
  <c r="H656" i="1" s="1"/>
  <c r="F658" i="1"/>
  <c r="G658" i="1" s="1"/>
  <c r="H658" i="1" s="1"/>
  <c r="F661" i="1"/>
  <c r="G661" i="1" s="1"/>
  <c r="H661" i="1" s="1"/>
  <c r="F663" i="1"/>
  <c r="G663" i="1" s="1"/>
  <c r="H663" i="1" s="1"/>
  <c r="F544" i="1"/>
  <c r="G544" i="1" s="1"/>
  <c r="H544" i="1" s="1"/>
  <c r="F530" i="1"/>
  <c r="G530" i="1" s="1"/>
  <c r="H530" i="1" s="1"/>
  <c r="F499" i="1"/>
  <c r="G499" i="1" s="1"/>
  <c r="H499" i="1" s="1"/>
  <c r="F501" i="1"/>
  <c r="G501" i="1" s="1"/>
  <c r="H501" i="1" s="1"/>
  <c r="F478" i="1"/>
  <c r="G478" i="1" s="1"/>
  <c r="H478" i="1" s="1"/>
  <c r="F482" i="1"/>
  <c r="G482" i="1" s="1"/>
  <c r="H482" i="1" s="1"/>
  <c r="F438" i="1"/>
  <c r="G438" i="1" s="1"/>
  <c r="H438" i="1" s="1"/>
  <c r="F441" i="1"/>
  <c r="G441" i="1" s="1"/>
  <c r="H441" i="1" s="1"/>
  <c r="F445" i="1"/>
  <c r="G445" i="1" s="1"/>
  <c r="H445" i="1" s="1"/>
  <c r="F418" i="1"/>
  <c r="G418" i="1" s="1"/>
  <c r="H418" i="1" s="1"/>
  <c r="F421" i="1"/>
  <c r="G421" i="1" s="1"/>
  <c r="H421" i="1" s="1"/>
  <c r="F416" i="1"/>
  <c r="G416" i="1" s="1"/>
  <c r="H416" i="1" s="1"/>
  <c r="F379" i="1"/>
  <c r="G379" i="1" s="1"/>
  <c r="H379" i="1" s="1"/>
  <c r="F381" i="1"/>
  <c r="G381" i="1" s="1"/>
  <c r="H381" i="1" s="1"/>
  <c r="F386" i="1"/>
  <c r="G386" i="1" s="1"/>
  <c r="H386" i="1" s="1"/>
  <c r="F357" i="1"/>
  <c r="G357" i="1" s="1"/>
  <c r="H357" i="1" s="1"/>
  <c r="F362" i="1"/>
  <c r="G362" i="1" s="1"/>
  <c r="H362" i="1" s="1"/>
  <c r="F303" i="1"/>
  <c r="G303" i="1" s="1"/>
  <c r="H303" i="1" s="1"/>
  <c r="F305" i="1"/>
  <c r="G305" i="1" s="1"/>
  <c r="H305" i="1" s="1"/>
  <c r="F312" i="1"/>
  <c r="G312" i="1" s="1"/>
  <c r="H312" i="1" s="1"/>
  <c r="F316" i="1"/>
  <c r="G316" i="1" s="1"/>
  <c r="H316" i="1" s="1"/>
  <c r="F298" i="1"/>
  <c r="G298" i="1" s="1"/>
  <c r="H298" i="1" s="1"/>
  <c r="F273" i="1"/>
  <c r="G273" i="1" s="1"/>
  <c r="H273" i="1" s="1"/>
  <c r="F277" i="1"/>
  <c r="G277" i="1" s="1"/>
  <c r="H277" i="1" s="1"/>
  <c r="F281" i="1"/>
  <c r="G281" i="1" s="1"/>
  <c r="H281" i="1" s="1"/>
  <c r="F284" i="1"/>
  <c r="G284" i="1" s="1"/>
  <c r="H284" i="1" s="1"/>
  <c r="F287" i="1"/>
  <c r="G287" i="1" s="1"/>
  <c r="H287" i="1" s="1"/>
  <c r="F269" i="1"/>
  <c r="G269" i="1" s="1"/>
  <c r="H269" i="1" s="1"/>
  <c r="F1733" i="1"/>
  <c r="G1733" i="1" s="1"/>
  <c r="H1733" i="1" s="1"/>
  <c r="F1736" i="1"/>
  <c r="G1736" i="1" s="1"/>
  <c r="H1736" i="1" s="1"/>
  <c r="F1739" i="1"/>
  <c r="G1739" i="1" s="1"/>
  <c r="H1739" i="1" s="1"/>
  <c r="F1746" i="1"/>
  <c r="G1746" i="1" s="1"/>
  <c r="H1746" i="1" s="1"/>
  <c r="F1730" i="1"/>
  <c r="G1730" i="1" s="1"/>
  <c r="H1730" i="1" s="1"/>
  <c r="F1660" i="1"/>
  <c r="G1660" i="1" s="1"/>
  <c r="H1660" i="1" s="1"/>
  <c r="F1662" i="1"/>
  <c r="G1662" i="1" s="1"/>
  <c r="H1662" i="1" s="1"/>
  <c r="F1669" i="1"/>
  <c r="G1669" i="1" s="1"/>
  <c r="H1669" i="1" s="1"/>
  <c r="F1671" i="1"/>
  <c r="G1671" i="1" s="1"/>
  <c r="H1671" i="1" s="1"/>
  <c r="F1677" i="1"/>
  <c r="G1677" i="1" s="1"/>
  <c r="H1677" i="1" s="1"/>
  <c r="F1679" i="1"/>
  <c r="G1679" i="1" s="1"/>
  <c r="H1679" i="1" s="1"/>
  <c r="F1685" i="1"/>
  <c r="G1685" i="1" s="1"/>
  <c r="H1685" i="1" s="1"/>
  <c r="F1687" i="1"/>
  <c r="G1687" i="1" s="1"/>
  <c r="H1687" i="1" s="1"/>
  <c r="F1693" i="1"/>
  <c r="G1693" i="1" s="1"/>
  <c r="H1693" i="1" s="1"/>
  <c r="F1695" i="1"/>
  <c r="G1695" i="1" s="1"/>
  <c r="H1695" i="1" s="1"/>
  <c r="F1701" i="1"/>
  <c r="G1701" i="1" s="1"/>
  <c r="H1701" i="1" s="1"/>
  <c r="F1704" i="1"/>
  <c r="G1704" i="1" s="1"/>
  <c r="H1704" i="1" s="1"/>
  <c r="F1711" i="1"/>
  <c r="G1711" i="1" s="1"/>
  <c r="H1711" i="1" s="1"/>
  <c r="F1713" i="1"/>
  <c r="G1713" i="1" s="1"/>
  <c r="H1713" i="1" s="1"/>
  <c r="F1487" i="1"/>
  <c r="G1487" i="1" s="1"/>
  <c r="H1487" i="1" s="1"/>
  <c r="F1489" i="1"/>
  <c r="G1489" i="1" s="1"/>
  <c r="H1489" i="1" s="1"/>
  <c r="F1495" i="1"/>
  <c r="G1495" i="1" s="1"/>
  <c r="H1495" i="1" s="1"/>
  <c r="F1497" i="1"/>
  <c r="G1497" i="1" s="1"/>
  <c r="H1497" i="1" s="1"/>
  <c r="F1503" i="1"/>
  <c r="G1503" i="1" s="1"/>
  <c r="H1503" i="1" s="1"/>
  <c r="F1505" i="1"/>
  <c r="G1505" i="1" s="1"/>
  <c r="H1505" i="1" s="1"/>
  <c r="F1511" i="1"/>
  <c r="G1511" i="1" s="1"/>
  <c r="H1511" i="1" s="1"/>
  <c r="F1513" i="1"/>
  <c r="G1513" i="1" s="1"/>
  <c r="H1513" i="1" s="1"/>
  <c r="F1519" i="1"/>
  <c r="G1519" i="1" s="1"/>
  <c r="H1519" i="1" s="1"/>
  <c r="F1521" i="1"/>
  <c r="G1521" i="1" s="1"/>
  <c r="H1521" i="1" s="1"/>
  <c r="F1527" i="1"/>
  <c r="G1527" i="1" s="1"/>
  <c r="H1527" i="1" s="1"/>
  <c r="F1529" i="1"/>
  <c r="G1529" i="1" s="1"/>
  <c r="H1529" i="1" s="1"/>
  <c r="F1535" i="1"/>
  <c r="G1535" i="1" s="1"/>
  <c r="H1535" i="1" s="1"/>
  <c r="F1537" i="1"/>
  <c r="G1537" i="1" s="1"/>
  <c r="H1537" i="1" s="1"/>
  <c r="F1543" i="1"/>
  <c r="G1543" i="1" s="1"/>
  <c r="H1543" i="1" s="1"/>
  <c r="F1545" i="1"/>
  <c r="G1545" i="1" s="1"/>
  <c r="H1545" i="1" s="1"/>
  <c r="F1551" i="1"/>
  <c r="G1551" i="1" s="1"/>
  <c r="H1551" i="1" s="1"/>
  <c r="F1553" i="1"/>
  <c r="G1553" i="1" s="1"/>
  <c r="H1553" i="1" s="1"/>
  <c r="F1483" i="1"/>
  <c r="G1483" i="1" s="1"/>
  <c r="H1483" i="1" s="1"/>
  <c r="G1400" i="1"/>
  <c r="H1400" i="1" s="1"/>
  <c r="G1418" i="1"/>
  <c r="H1418" i="1" s="1"/>
  <c r="G1429" i="1"/>
  <c r="H1429" i="1" s="1"/>
  <c r="G1432" i="1"/>
  <c r="H1432" i="1" s="1"/>
  <c r="G1452" i="1"/>
  <c r="H1452" i="1" s="1"/>
  <c r="G1454" i="1"/>
  <c r="H1454" i="1" s="1"/>
  <c r="G1460" i="1"/>
  <c r="H1460" i="1" s="1"/>
  <c r="F1227" i="1"/>
  <c r="G1227" i="1" s="1"/>
  <c r="H1227" i="1" s="1"/>
  <c r="F1229" i="1"/>
  <c r="G1229" i="1" s="1"/>
  <c r="H1229" i="1" s="1"/>
  <c r="F1232" i="1"/>
  <c r="G1232" i="1" s="1"/>
  <c r="H1232" i="1" s="1"/>
  <c r="F1238" i="1"/>
  <c r="G1238" i="1" s="1"/>
  <c r="H1238" i="1" s="1"/>
  <c r="F1243" i="1"/>
  <c r="G1243" i="1" s="1"/>
  <c r="H1243" i="1" s="1"/>
  <c r="F1245" i="1"/>
  <c r="G1245" i="1" s="1"/>
  <c r="H1245" i="1" s="1"/>
  <c r="F1248" i="1"/>
  <c r="G1248" i="1" s="1"/>
  <c r="H1248" i="1" s="1"/>
  <c r="F1254" i="1"/>
  <c r="G1254" i="1" s="1"/>
  <c r="H1254" i="1" s="1"/>
  <c r="F1259" i="1"/>
  <c r="G1259" i="1" s="1"/>
  <c r="H1259" i="1" s="1"/>
  <c r="F1261" i="1"/>
  <c r="G1261" i="1" s="1"/>
  <c r="H1261" i="1" s="1"/>
  <c r="F1264" i="1"/>
  <c r="G1264" i="1" s="1"/>
  <c r="H1264" i="1" s="1"/>
  <c r="F1270" i="1"/>
  <c r="G1270" i="1" s="1"/>
  <c r="H1270" i="1" s="1"/>
  <c r="F1275" i="1"/>
  <c r="G1275" i="1" s="1"/>
  <c r="H1275" i="1" s="1"/>
  <c r="F1277" i="1"/>
  <c r="G1277" i="1" s="1"/>
  <c r="H1277" i="1" s="1"/>
  <c r="F1280" i="1"/>
  <c r="G1280" i="1" s="1"/>
  <c r="H1280" i="1" s="1"/>
  <c r="F1286" i="1"/>
  <c r="G1286" i="1" s="1"/>
  <c r="H1286" i="1" s="1"/>
  <c r="F1291" i="1"/>
  <c r="G1291" i="1" s="1"/>
  <c r="H1291" i="1" s="1"/>
  <c r="F1293" i="1"/>
  <c r="G1293" i="1" s="1"/>
  <c r="H1293" i="1" s="1"/>
  <c r="F1296" i="1"/>
  <c r="G1296" i="1" s="1"/>
  <c r="H1296" i="1" s="1"/>
  <c r="F1225" i="1"/>
  <c r="G1225" i="1" s="1"/>
  <c r="H1225" i="1" s="1"/>
  <c r="F1178" i="1"/>
  <c r="G1178" i="1" s="1"/>
  <c r="H1178" i="1" s="1"/>
  <c r="F1180" i="1"/>
  <c r="G1180" i="1" s="1"/>
  <c r="H1180" i="1" s="1"/>
  <c r="F1183" i="1"/>
  <c r="G1183" i="1" s="1"/>
  <c r="H1183" i="1" s="1"/>
  <c r="F1189" i="1"/>
  <c r="G1189" i="1" s="1"/>
  <c r="H1189" i="1" s="1"/>
  <c r="F1194" i="1"/>
  <c r="G1194" i="1" s="1"/>
  <c r="H1194" i="1" s="1"/>
  <c r="F1196" i="1"/>
  <c r="G1196" i="1" s="1"/>
  <c r="H1196" i="1" s="1"/>
  <c r="F1199" i="1"/>
  <c r="G1199" i="1" s="1"/>
  <c r="H1199" i="1" s="1"/>
  <c r="F1205" i="1"/>
  <c r="G1205" i="1" s="1"/>
  <c r="H1205" i="1" s="1"/>
  <c r="F1210" i="1"/>
  <c r="G1210" i="1" s="1"/>
  <c r="H1210" i="1" s="1"/>
  <c r="F1212" i="1"/>
  <c r="G1212" i="1" s="1"/>
  <c r="H1212" i="1" s="1"/>
  <c r="F1215" i="1"/>
  <c r="G1215" i="1" s="1"/>
  <c r="H1215" i="1" s="1"/>
  <c r="F1126" i="1"/>
  <c r="G1126" i="1" s="1"/>
  <c r="H1126" i="1" s="1"/>
  <c r="F1129" i="1"/>
  <c r="G1129" i="1" s="1"/>
  <c r="H1129" i="1" s="1"/>
  <c r="F1112" i="1"/>
  <c r="G1112" i="1" s="1"/>
  <c r="H1112" i="1" s="1"/>
  <c r="F1114" i="1"/>
  <c r="G1114" i="1" s="1"/>
  <c r="H1114" i="1" s="1"/>
  <c r="F1097" i="1"/>
  <c r="G1097" i="1" s="1"/>
  <c r="H1097" i="1" s="1"/>
  <c r="F1100" i="1"/>
  <c r="G1100" i="1" s="1"/>
  <c r="H1100" i="1" s="1"/>
  <c r="F1095" i="1"/>
  <c r="G1095" i="1" s="1"/>
  <c r="H1095" i="1" s="1"/>
  <c r="F1082" i="1"/>
  <c r="G1082" i="1" s="1"/>
  <c r="H1082" i="1" s="1"/>
  <c r="F1067" i="1"/>
  <c r="G1067" i="1" s="1"/>
  <c r="H1067" i="1" s="1"/>
  <c r="F1069" i="1"/>
  <c r="G1069" i="1" s="1"/>
  <c r="H1069" i="1" s="1"/>
  <c r="F1050" i="1"/>
  <c r="G1050" i="1" s="1"/>
  <c r="H1050" i="1" s="1"/>
  <c r="F998" i="1"/>
  <c r="G998" i="1" s="1"/>
  <c r="H998" i="1" s="1"/>
  <c r="F995" i="1"/>
  <c r="G995" i="1" s="1"/>
  <c r="H995" i="1" s="1"/>
  <c r="F964" i="1"/>
  <c r="G964" i="1" s="1"/>
  <c r="H964" i="1" s="1"/>
  <c r="F966" i="1"/>
  <c r="G966" i="1" s="1"/>
  <c r="H966" i="1" s="1"/>
  <c r="F944" i="1"/>
  <c r="G944" i="1" s="1"/>
  <c r="H944" i="1" s="1"/>
  <c r="F948" i="1"/>
  <c r="G948" i="1" s="1"/>
  <c r="H948" i="1" s="1"/>
  <c r="F930" i="1"/>
  <c r="G930" i="1" s="1"/>
  <c r="H930" i="1" s="1"/>
  <c r="F932" i="1"/>
  <c r="G932" i="1" s="1"/>
  <c r="H932" i="1" s="1"/>
  <c r="F915" i="1"/>
  <c r="G915" i="1" s="1"/>
  <c r="H915" i="1" s="1"/>
  <c r="F917" i="1"/>
  <c r="G917" i="1" s="1"/>
  <c r="H917" i="1" s="1"/>
  <c r="F881" i="1"/>
  <c r="G881" i="1" s="1"/>
  <c r="H881" i="1" s="1"/>
  <c r="F857" i="1"/>
  <c r="G857" i="1" s="1"/>
  <c r="H857" i="1" s="1"/>
  <c r="F823" i="1"/>
  <c r="G823" i="1" s="1"/>
  <c r="H823" i="1" s="1"/>
  <c r="F811" i="1"/>
  <c r="G811" i="1" s="1"/>
  <c r="H811" i="1" s="1"/>
  <c r="F777" i="1"/>
  <c r="G777" i="1" s="1"/>
  <c r="H777" i="1" s="1"/>
  <c r="F681" i="1"/>
  <c r="G681" i="1" s="1"/>
  <c r="H681" i="1" s="1"/>
  <c r="F683" i="1"/>
  <c r="G683" i="1" s="1"/>
  <c r="H683" i="1" s="1"/>
  <c r="F686" i="1"/>
  <c r="G686" i="1" s="1"/>
  <c r="H686" i="1" s="1"/>
  <c r="F688" i="1"/>
  <c r="G688" i="1" s="1"/>
  <c r="H688" i="1" s="1"/>
  <c r="F700" i="1"/>
  <c r="G700" i="1" s="1"/>
  <c r="H700" i="1" s="1"/>
  <c r="F702" i="1"/>
  <c r="G702" i="1" s="1"/>
  <c r="H702" i="1" s="1"/>
  <c r="F708" i="1"/>
  <c r="G708" i="1" s="1"/>
  <c r="H708" i="1" s="1"/>
  <c r="F710" i="1"/>
  <c r="G710" i="1" s="1"/>
  <c r="H710" i="1" s="1"/>
  <c r="F716" i="1"/>
  <c r="G716" i="1" s="1"/>
  <c r="H716" i="1" s="1"/>
  <c r="F718" i="1"/>
  <c r="G718" i="1" s="1"/>
  <c r="H718" i="1" s="1"/>
  <c r="F724" i="1"/>
  <c r="G724" i="1" s="1"/>
  <c r="H724" i="1" s="1"/>
  <c r="F726" i="1"/>
  <c r="G726" i="1" s="1"/>
  <c r="H726" i="1" s="1"/>
  <c r="F732" i="1"/>
  <c r="G732" i="1" s="1"/>
  <c r="H732" i="1" s="1"/>
  <c r="F734" i="1"/>
  <c r="G734" i="1" s="1"/>
  <c r="H734" i="1" s="1"/>
  <c r="F740" i="1"/>
  <c r="G740" i="1" s="1"/>
  <c r="H740" i="1" s="1"/>
  <c r="F742" i="1"/>
  <c r="G742" i="1" s="1"/>
  <c r="H742" i="1" s="1"/>
  <c r="F748" i="1"/>
  <c r="G748" i="1" s="1"/>
  <c r="H748" i="1" s="1"/>
  <c r="F750" i="1"/>
  <c r="G750" i="1" s="1"/>
  <c r="H750" i="1" s="1"/>
  <c r="F756" i="1"/>
  <c r="G756" i="1" s="1"/>
  <c r="H756" i="1" s="1"/>
  <c r="F758" i="1"/>
  <c r="G758" i="1" s="1"/>
  <c r="H758" i="1" s="1"/>
  <c r="F764" i="1"/>
  <c r="G764" i="1" s="1"/>
  <c r="H764" i="1" s="1"/>
  <c r="F766" i="1"/>
  <c r="G766" i="1" s="1"/>
  <c r="H766" i="1" s="1"/>
  <c r="F571" i="1"/>
  <c r="G571" i="1" s="1"/>
  <c r="H571" i="1" s="1"/>
  <c r="F580" i="1"/>
  <c r="G580" i="1" s="1"/>
  <c r="H580" i="1" s="1"/>
  <c r="F582" i="1"/>
  <c r="G582" i="1" s="1"/>
  <c r="H582" i="1" s="1"/>
  <c r="F585" i="1"/>
  <c r="G585" i="1" s="1"/>
  <c r="H585" i="1" s="1"/>
  <c r="F587" i="1"/>
  <c r="G587" i="1" s="1"/>
  <c r="H587" i="1" s="1"/>
  <c r="F596" i="1"/>
  <c r="G596" i="1" s="1"/>
  <c r="H596" i="1" s="1"/>
  <c r="F598" i="1"/>
  <c r="G598" i="1" s="1"/>
  <c r="H598" i="1" s="1"/>
  <c r="F601" i="1"/>
  <c r="G601" i="1" s="1"/>
  <c r="H601" i="1" s="1"/>
  <c r="F603" i="1"/>
  <c r="G603" i="1" s="1"/>
  <c r="H603" i="1" s="1"/>
  <c r="F612" i="1"/>
  <c r="G612" i="1" s="1"/>
  <c r="H612" i="1" s="1"/>
  <c r="F614" i="1"/>
  <c r="G614" i="1" s="1"/>
  <c r="H614" i="1" s="1"/>
  <c r="F617" i="1"/>
  <c r="G617" i="1" s="1"/>
  <c r="H617" i="1" s="1"/>
  <c r="F619" i="1"/>
  <c r="G619" i="1" s="1"/>
  <c r="H619" i="1" s="1"/>
  <c r="F628" i="1"/>
  <c r="G628" i="1" s="1"/>
  <c r="H628" i="1" s="1"/>
  <c r="F630" i="1"/>
  <c r="G630" i="1" s="1"/>
  <c r="H630" i="1" s="1"/>
  <c r="F633" i="1"/>
  <c r="G633" i="1" s="1"/>
  <c r="H633" i="1" s="1"/>
  <c r="F635" i="1"/>
  <c r="G635" i="1" s="1"/>
  <c r="H635" i="1" s="1"/>
  <c r="F644" i="1"/>
  <c r="G644" i="1" s="1"/>
  <c r="H644" i="1" s="1"/>
  <c r="F646" i="1"/>
  <c r="G646" i="1" s="1"/>
  <c r="H646" i="1" s="1"/>
  <c r="F649" i="1"/>
  <c r="G649" i="1" s="1"/>
  <c r="H649" i="1" s="1"/>
  <c r="F651" i="1"/>
  <c r="G651" i="1" s="1"/>
  <c r="H651" i="1" s="1"/>
  <c r="F660" i="1"/>
  <c r="G660" i="1" s="1"/>
  <c r="H660" i="1" s="1"/>
  <c r="F662" i="1"/>
  <c r="G662" i="1" s="1"/>
  <c r="H662" i="1" s="1"/>
  <c r="F543" i="1"/>
  <c r="G543" i="1" s="1"/>
  <c r="H543" i="1" s="1"/>
  <c r="F532" i="1"/>
  <c r="G532" i="1" s="1"/>
  <c r="H532" i="1" s="1"/>
  <c r="F496" i="1"/>
  <c r="G496" i="1" s="1"/>
  <c r="H496" i="1" s="1"/>
  <c r="F502" i="1"/>
  <c r="G502" i="1" s="1"/>
  <c r="H502" i="1" s="1"/>
  <c r="F477" i="1"/>
  <c r="G477" i="1" s="1"/>
  <c r="H477" i="1" s="1"/>
  <c r="F479" i="1"/>
  <c r="G479" i="1" s="1"/>
  <c r="H479" i="1" s="1"/>
  <c r="F481" i="1"/>
  <c r="G481" i="1" s="1"/>
  <c r="H481" i="1" s="1"/>
  <c r="F483" i="1"/>
  <c r="G483" i="1" s="1"/>
  <c r="H483" i="1" s="1"/>
  <c r="F437" i="1"/>
  <c r="G437" i="1" s="1"/>
  <c r="H437" i="1" s="1"/>
  <c r="F440" i="1"/>
  <c r="G440" i="1" s="1"/>
  <c r="H440" i="1" s="1"/>
  <c r="F444" i="1"/>
  <c r="G444" i="1" s="1"/>
  <c r="H444" i="1" s="1"/>
  <c r="F417" i="1"/>
  <c r="G417" i="1" s="1"/>
  <c r="H417" i="1" s="1"/>
  <c r="F419" i="1"/>
  <c r="G419" i="1" s="1"/>
  <c r="H419" i="1" s="1"/>
  <c r="F426" i="1"/>
  <c r="G426" i="1" s="1"/>
  <c r="H426" i="1" s="1"/>
  <c r="F383" i="1"/>
  <c r="G383" i="1" s="1"/>
  <c r="H383" i="1" s="1"/>
  <c r="F385" i="1"/>
  <c r="G385" i="1" s="1"/>
  <c r="H385" i="1" s="1"/>
  <c r="F376" i="1"/>
  <c r="G376" i="1" s="1"/>
  <c r="H376" i="1" s="1"/>
  <c r="F359" i="1"/>
  <c r="G359" i="1" s="1"/>
  <c r="H359" i="1" s="1"/>
  <c r="F361" i="1"/>
  <c r="G361" i="1" s="1"/>
  <c r="H361" i="1" s="1"/>
  <c r="F364" i="1"/>
  <c r="G364" i="1" s="1"/>
  <c r="H364" i="1" s="1"/>
  <c r="F366" i="1"/>
  <c r="G366" i="1" s="1"/>
  <c r="H366" i="1" s="1"/>
  <c r="F300" i="1"/>
  <c r="G300" i="1" s="1"/>
  <c r="H300" i="1" s="1"/>
  <c r="F306" i="1"/>
  <c r="G306" i="1" s="1"/>
  <c r="H306" i="1" s="1"/>
  <c r="F308" i="1"/>
  <c r="G308" i="1" s="1"/>
  <c r="H308" i="1" s="1"/>
  <c r="F311" i="1"/>
  <c r="G311" i="1" s="1"/>
  <c r="H311" i="1" s="1"/>
  <c r="F285" i="1"/>
  <c r="G285" i="1" s="1"/>
  <c r="H285" i="1" s="1"/>
  <c r="F1833" i="1"/>
  <c r="G1833" i="1" s="1"/>
  <c r="H1833" i="1" s="1"/>
  <c r="F1732" i="1"/>
  <c r="G1732" i="1" s="1"/>
  <c r="H1732" i="1" s="1"/>
  <c r="F1735" i="1"/>
  <c r="G1735" i="1" s="1"/>
  <c r="H1735" i="1" s="1"/>
  <c r="F1742" i="1"/>
  <c r="G1742" i="1" s="1"/>
  <c r="H1742" i="1" s="1"/>
  <c r="F1745" i="1"/>
  <c r="G1745" i="1" s="1"/>
  <c r="H1745" i="1" s="1"/>
  <c r="F1659" i="1"/>
  <c r="G1659" i="1" s="1"/>
  <c r="H1659" i="1" s="1"/>
  <c r="F1661" i="1"/>
  <c r="G1661" i="1" s="1"/>
  <c r="H1661" i="1" s="1"/>
  <c r="F1668" i="1"/>
  <c r="G1668" i="1" s="1"/>
  <c r="H1668" i="1" s="1"/>
  <c r="F1670" i="1"/>
  <c r="G1670" i="1" s="1"/>
  <c r="H1670" i="1" s="1"/>
  <c r="F1676" i="1"/>
  <c r="G1676" i="1" s="1"/>
  <c r="H1676" i="1" s="1"/>
  <c r="F1678" i="1"/>
  <c r="G1678" i="1" s="1"/>
  <c r="H1678" i="1" s="1"/>
  <c r="F1684" i="1"/>
  <c r="G1684" i="1" s="1"/>
  <c r="H1684" i="1" s="1"/>
  <c r="F1686" i="1"/>
  <c r="G1686" i="1" s="1"/>
  <c r="H1686" i="1" s="1"/>
  <c r="F1692" i="1"/>
  <c r="G1692" i="1" s="1"/>
  <c r="H1692" i="1" s="1"/>
  <c r="F1694" i="1"/>
  <c r="G1694" i="1" s="1"/>
  <c r="H1694" i="1" s="1"/>
  <c r="F1700" i="1"/>
  <c r="G1700" i="1" s="1"/>
  <c r="H1700" i="1" s="1"/>
  <c r="F1702" i="1"/>
  <c r="G1702" i="1" s="1"/>
  <c r="H1702" i="1" s="1"/>
  <c r="F1710" i="1"/>
  <c r="G1710" i="1" s="1"/>
  <c r="H1710" i="1" s="1"/>
  <c r="F1712" i="1"/>
  <c r="G1712" i="1" s="1"/>
  <c r="H1712" i="1" s="1"/>
  <c r="F1719" i="1"/>
  <c r="G1719" i="1" s="1"/>
  <c r="H1719" i="1" s="1"/>
  <c r="F1486" i="1"/>
  <c r="G1486" i="1" s="1"/>
  <c r="H1486" i="1" s="1"/>
  <c r="F1488" i="1"/>
  <c r="G1488" i="1" s="1"/>
  <c r="H1488" i="1" s="1"/>
  <c r="F1494" i="1"/>
  <c r="G1494" i="1" s="1"/>
  <c r="H1494" i="1" s="1"/>
  <c r="F1496" i="1"/>
  <c r="G1496" i="1" s="1"/>
  <c r="H1496" i="1" s="1"/>
  <c r="F1502" i="1"/>
  <c r="G1502" i="1" s="1"/>
  <c r="H1502" i="1" s="1"/>
  <c r="F1504" i="1"/>
  <c r="G1504" i="1" s="1"/>
  <c r="H1504" i="1" s="1"/>
  <c r="F1510" i="1"/>
  <c r="G1510" i="1" s="1"/>
  <c r="H1510" i="1" s="1"/>
  <c r="F1512" i="1"/>
  <c r="G1512" i="1" s="1"/>
  <c r="H1512" i="1" s="1"/>
  <c r="F1518" i="1"/>
  <c r="G1518" i="1" s="1"/>
  <c r="H1518" i="1" s="1"/>
  <c r="F1520" i="1"/>
  <c r="G1520" i="1" s="1"/>
  <c r="H1520" i="1" s="1"/>
  <c r="F1526" i="1"/>
  <c r="G1526" i="1" s="1"/>
  <c r="H1526" i="1" s="1"/>
  <c r="F1528" i="1"/>
  <c r="G1528" i="1" s="1"/>
  <c r="H1528" i="1" s="1"/>
  <c r="F1534" i="1"/>
  <c r="G1534" i="1" s="1"/>
  <c r="H1534" i="1" s="1"/>
  <c r="F1536" i="1"/>
  <c r="G1536" i="1" s="1"/>
  <c r="H1536" i="1" s="1"/>
  <c r="F1542" i="1"/>
  <c r="G1542" i="1" s="1"/>
  <c r="H1542" i="1" s="1"/>
  <c r="F1544" i="1"/>
  <c r="G1544" i="1" s="1"/>
  <c r="H1544" i="1" s="1"/>
  <c r="F1550" i="1"/>
  <c r="G1550" i="1" s="1"/>
  <c r="H1550" i="1" s="1"/>
  <c r="F1552" i="1"/>
  <c r="G1552" i="1" s="1"/>
  <c r="H1552" i="1" s="1"/>
  <c r="F1558" i="1"/>
  <c r="G1558" i="1" s="1"/>
  <c r="H1558" i="1" s="1"/>
  <c r="G1404" i="1"/>
  <c r="H1404" i="1" s="1"/>
  <c r="G1406" i="1"/>
  <c r="H1406" i="1" s="1"/>
  <c r="G1411" i="1"/>
  <c r="H1411" i="1" s="1"/>
  <c r="G1417" i="1"/>
  <c r="H1417" i="1" s="1"/>
  <c r="G1422" i="1"/>
  <c r="H1422" i="1" s="1"/>
  <c r="G1436" i="1"/>
  <c r="H1436" i="1" s="1"/>
  <c r="G1445" i="1"/>
  <c r="H1445" i="1" s="1"/>
  <c r="G1453" i="1"/>
  <c r="H1453" i="1" s="1"/>
  <c r="G1459" i="1"/>
  <c r="H1459" i="1" s="1"/>
  <c r="G1461" i="1"/>
  <c r="H1461" i="1" s="1"/>
  <c r="G1469" i="1"/>
  <c r="H1469" i="1" s="1"/>
  <c r="F1226" i="1"/>
  <c r="G1226" i="1" s="1"/>
  <c r="H1226" i="1" s="1"/>
  <c r="F1231" i="1"/>
  <c r="G1231" i="1" s="1"/>
  <c r="H1231" i="1" s="1"/>
  <c r="F1233" i="1"/>
  <c r="G1233" i="1" s="1"/>
  <c r="H1233" i="1" s="1"/>
  <c r="F1236" i="1"/>
  <c r="G1236" i="1" s="1"/>
  <c r="H1236" i="1" s="1"/>
  <c r="F1242" i="1"/>
  <c r="G1242" i="1" s="1"/>
  <c r="H1242" i="1" s="1"/>
  <c r="F1247" i="1"/>
  <c r="G1247" i="1" s="1"/>
  <c r="H1247" i="1" s="1"/>
  <c r="F1249" i="1"/>
  <c r="G1249" i="1" s="1"/>
  <c r="H1249" i="1" s="1"/>
  <c r="F1252" i="1"/>
  <c r="G1252" i="1" s="1"/>
  <c r="H1252" i="1" s="1"/>
  <c r="F1258" i="1"/>
  <c r="G1258" i="1" s="1"/>
  <c r="H1258" i="1" s="1"/>
  <c r="F1263" i="1"/>
  <c r="G1263" i="1" s="1"/>
  <c r="H1263" i="1" s="1"/>
  <c r="F1265" i="1"/>
  <c r="G1265" i="1" s="1"/>
  <c r="H1265" i="1" s="1"/>
  <c r="F1268" i="1"/>
  <c r="G1268" i="1" s="1"/>
  <c r="H1268" i="1" s="1"/>
  <c r="F1274" i="1"/>
  <c r="G1274" i="1" s="1"/>
  <c r="H1274" i="1" s="1"/>
  <c r="F1279" i="1"/>
  <c r="G1279" i="1" s="1"/>
  <c r="H1279" i="1" s="1"/>
  <c r="F1281" i="1"/>
  <c r="G1281" i="1" s="1"/>
  <c r="H1281" i="1" s="1"/>
  <c r="F1284" i="1"/>
  <c r="G1284" i="1" s="1"/>
  <c r="H1284" i="1" s="1"/>
  <c r="F1290" i="1"/>
  <c r="G1290" i="1" s="1"/>
  <c r="H1290" i="1" s="1"/>
  <c r="F1295" i="1"/>
  <c r="G1295" i="1" s="1"/>
  <c r="H1295" i="1" s="1"/>
  <c r="F1297" i="1"/>
  <c r="G1297" i="1" s="1"/>
  <c r="H1297" i="1" s="1"/>
  <c r="F1300" i="1"/>
  <c r="G1300" i="1" s="1"/>
  <c r="H1300" i="1" s="1"/>
  <c r="F1141" i="1"/>
  <c r="G1141" i="1" s="1"/>
  <c r="H1141" i="1" s="1"/>
  <c r="F1145" i="1"/>
  <c r="G1145" i="1" s="1"/>
  <c r="H1145" i="1" s="1"/>
  <c r="F1149" i="1"/>
  <c r="G1149" i="1" s="1"/>
  <c r="H1149" i="1" s="1"/>
  <c r="F1153" i="1"/>
  <c r="G1153" i="1" s="1"/>
  <c r="H1153" i="1" s="1"/>
  <c r="F1157" i="1"/>
  <c r="G1157" i="1" s="1"/>
  <c r="H1157" i="1" s="1"/>
  <c r="F1161" i="1"/>
  <c r="G1161" i="1" s="1"/>
  <c r="H1161" i="1" s="1"/>
  <c r="F1165" i="1"/>
  <c r="G1165" i="1" s="1"/>
  <c r="H1165" i="1" s="1"/>
  <c r="F1169" i="1"/>
  <c r="G1169" i="1" s="1"/>
  <c r="H1169" i="1" s="1"/>
  <c r="F1173" i="1"/>
  <c r="G1173" i="1" s="1"/>
  <c r="H1173" i="1" s="1"/>
  <c r="F1177" i="1"/>
  <c r="G1177" i="1" s="1"/>
  <c r="H1177" i="1" s="1"/>
  <c r="F1182" i="1"/>
  <c r="G1182" i="1" s="1"/>
  <c r="H1182" i="1" s="1"/>
  <c r="F1184" i="1"/>
  <c r="G1184" i="1" s="1"/>
  <c r="H1184" i="1" s="1"/>
  <c r="F1187" i="1"/>
  <c r="G1187" i="1" s="1"/>
  <c r="H1187" i="1" s="1"/>
  <c r="F1193" i="1"/>
  <c r="G1193" i="1" s="1"/>
  <c r="H1193" i="1" s="1"/>
  <c r="F1198" i="1"/>
  <c r="G1198" i="1" s="1"/>
  <c r="H1198" i="1" s="1"/>
  <c r="F1200" i="1"/>
  <c r="G1200" i="1" s="1"/>
  <c r="H1200" i="1" s="1"/>
  <c r="F1203" i="1"/>
  <c r="G1203" i="1" s="1"/>
  <c r="H1203" i="1" s="1"/>
  <c r="F1209" i="1"/>
  <c r="G1209" i="1" s="1"/>
  <c r="H1209" i="1" s="1"/>
  <c r="F1214" i="1"/>
  <c r="G1214" i="1" s="1"/>
  <c r="H1214" i="1" s="1"/>
  <c r="F1139" i="1"/>
  <c r="G1139" i="1" s="1"/>
  <c r="H1139" i="1" s="1"/>
  <c r="F1128" i="1"/>
  <c r="G1128" i="1" s="1"/>
  <c r="H1128" i="1" s="1"/>
  <c r="F1125" i="1"/>
  <c r="G1125" i="1" s="1"/>
  <c r="H1125" i="1" s="1"/>
  <c r="F1115" i="1"/>
  <c r="G1115" i="1" s="1"/>
  <c r="H1115" i="1" s="1"/>
  <c r="F1096" i="1"/>
  <c r="G1096" i="1" s="1"/>
  <c r="H1096" i="1" s="1"/>
  <c r="F1098" i="1"/>
  <c r="G1098" i="1" s="1"/>
  <c r="H1098" i="1" s="1"/>
  <c r="F1083" i="1"/>
  <c r="G1083" i="1" s="1"/>
  <c r="H1083" i="1" s="1"/>
  <c r="F1085" i="1"/>
  <c r="G1085" i="1" s="1"/>
  <c r="H1085" i="1" s="1"/>
  <c r="F1070" i="1"/>
  <c r="G1070" i="1" s="1"/>
  <c r="H1070" i="1" s="1"/>
  <c r="F1052" i="1"/>
  <c r="G1052" i="1" s="1"/>
  <c r="H1052" i="1" s="1"/>
  <c r="F1055" i="1"/>
  <c r="G1055" i="1" s="1"/>
  <c r="H1055" i="1" s="1"/>
  <c r="F1016" i="1"/>
  <c r="G1016" i="1" s="1"/>
  <c r="H1016" i="1" s="1"/>
  <c r="F1020" i="1"/>
  <c r="G1020" i="1" s="1"/>
  <c r="H1020" i="1" s="1"/>
  <c r="F997" i="1"/>
  <c r="G997" i="1" s="1"/>
  <c r="H997" i="1" s="1"/>
  <c r="F1002" i="1"/>
  <c r="G1002" i="1" s="1"/>
  <c r="H1002" i="1" s="1"/>
  <c r="F963" i="1"/>
  <c r="G963" i="1" s="1"/>
  <c r="H963" i="1" s="1"/>
  <c r="F965" i="1"/>
  <c r="G965" i="1" s="1"/>
  <c r="H965" i="1" s="1"/>
  <c r="F929" i="1"/>
  <c r="G929" i="1" s="1"/>
  <c r="H929" i="1" s="1"/>
  <c r="F931" i="1"/>
  <c r="G931" i="1" s="1"/>
  <c r="H931" i="1" s="1"/>
  <c r="F928" i="1"/>
  <c r="G928" i="1" s="1"/>
  <c r="H928" i="1" s="1"/>
  <c r="F891" i="1"/>
  <c r="G891" i="1" s="1"/>
  <c r="H891" i="1" s="1"/>
  <c r="F846" i="1"/>
  <c r="G846" i="1" s="1"/>
  <c r="H846" i="1" s="1"/>
  <c r="F812" i="1"/>
  <c r="G812" i="1" s="1"/>
  <c r="H812" i="1" s="1"/>
  <c r="F778" i="1"/>
  <c r="G778" i="1" s="1"/>
  <c r="H778" i="1" s="1"/>
  <c r="F677" i="1"/>
  <c r="G677" i="1" s="1"/>
  <c r="H677" i="1" s="1"/>
  <c r="F679" i="1"/>
  <c r="G679" i="1" s="1"/>
  <c r="H679" i="1" s="1"/>
  <c r="F682" i="1"/>
  <c r="G682" i="1" s="1"/>
  <c r="H682" i="1" s="1"/>
  <c r="F684" i="1"/>
  <c r="G684" i="1" s="1"/>
  <c r="H684" i="1" s="1"/>
  <c r="F693" i="1"/>
  <c r="G693" i="1" s="1"/>
  <c r="H693" i="1" s="1"/>
  <c r="F695" i="1"/>
  <c r="G695" i="1" s="1"/>
  <c r="H695" i="1" s="1"/>
  <c r="F697" i="1"/>
  <c r="G697" i="1" s="1"/>
  <c r="H697" i="1" s="1"/>
  <c r="F699" i="1"/>
  <c r="G699" i="1" s="1"/>
  <c r="H699" i="1" s="1"/>
  <c r="F705" i="1"/>
  <c r="G705" i="1" s="1"/>
  <c r="H705" i="1" s="1"/>
  <c r="F707" i="1"/>
  <c r="G707" i="1" s="1"/>
  <c r="H707" i="1" s="1"/>
  <c r="F713" i="1"/>
  <c r="G713" i="1" s="1"/>
  <c r="H713" i="1" s="1"/>
  <c r="F715" i="1"/>
  <c r="G715" i="1" s="1"/>
  <c r="H715" i="1" s="1"/>
  <c r="F721" i="1"/>
  <c r="G721" i="1" s="1"/>
  <c r="H721" i="1" s="1"/>
  <c r="F723" i="1"/>
  <c r="G723" i="1" s="1"/>
  <c r="H723" i="1" s="1"/>
  <c r="F729" i="1"/>
  <c r="G729" i="1" s="1"/>
  <c r="H729" i="1" s="1"/>
  <c r="F731" i="1"/>
  <c r="G731" i="1" s="1"/>
  <c r="H731" i="1" s="1"/>
  <c r="F737" i="1"/>
  <c r="G737" i="1" s="1"/>
  <c r="H737" i="1" s="1"/>
  <c r="F739" i="1"/>
  <c r="G739" i="1" s="1"/>
  <c r="H739" i="1" s="1"/>
  <c r="F745" i="1"/>
  <c r="G745" i="1" s="1"/>
  <c r="H745" i="1" s="1"/>
  <c r="F747" i="1"/>
  <c r="G747" i="1" s="1"/>
  <c r="H747" i="1" s="1"/>
  <c r="F753" i="1"/>
  <c r="G753" i="1" s="1"/>
  <c r="H753" i="1" s="1"/>
  <c r="F755" i="1"/>
  <c r="G755" i="1" s="1"/>
  <c r="H755" i="1" s="1"/>
  <c r="F761" i="1"/>
  <c r="G761" i="1" s="1"/>
  <c r="H761" i="1" s="1"/>
  <c r="F763" i="1"/>
  <c r="G763" i="1" s="1"/>
  <c r="H763" i="1" s="1"/>
  <c r="F570" i="1"/>
  <c r="G570" i="1" s="1"/>
  <c r="H570" i="1" s="1"/>
  <c r="F573" i="1"/>
  <c r="G573" i="1" s="1"/>
  <c r="H573" i="1" s="1"/>
  <c r="F575" i="1"/>
  <c r="G575" i="1" s="1"/>
  <c r="H575" i="1" s="1"/>
  <c r="F584" i="1"/>
  <c r="G584" i="1" s="1"/>
  <c r="H584" i="1" s="1"/>
  <c r="F586" i="1"/>
  <c r="G586" i="1" s="1"/>
  <c r="H586" i="1" s="1"/>
  <c r="F589" i="1"/>
  <c r="G589" i="1" s="1"/>
  <c r="H589" i="1" s="1"/>
  <c r="F591" i="1"/>
  <c r="G591" i="1" s="1"/>
  <c r="H591" i="1" s="1"/>
  <c r="F600" i="1"/>
  <c r="G600" i="1" s="1"/>
  <c r="H600" i="1" s="1"/>
  <c r="F602" i="1"/>
  <c r="G602" i="1" s="1"/>
  <c r="H602" i="1" s="1"/>
  <c r="F605" i="1"/>
  <c r="G605" i="1" s="1"/>
  <c r="H605" i="1" s="1"/>
  <c r="F607" i="1"/>
  <c r="G607" i="1" s="1"/>
  <c r="H607" i="1" s="1"/>
  <c r="F616" i="1"/>
  <c r="G616" i="1" s="1"/>
  <c r="H616" i="1" s="1"/>
  <c r="F618" i="1"/>
  <c r="G618" i="1" s="1"/>
  <c r="H618" i="1" s="1"/>
  <c r="F621" i="1"/>
  <c r="G621" i="1" s="1"/>
  <c r="H621" i="1" s="1"/>
  <c r="F623" i="1"/>
  <c r="G623" i="1" s="1"/>
  <c r="H623" i="1" s="1"/>
  <c r="F632" i="1"/>
  <c r="G632" i="1" s="1"/>
  <c r="H632" i="1" s="1"/>
  <c r="F634" i="1"/>
  <c r="G634" i="1" s="1"/>
  <c r="H634" i="1" s="1"/>
  <c r="F637" i="1"/>
  <c r="G637" i="1" s="1"/>
  <c r="H637" i="1" s="1"/>
  <c r="F639" i="1"/>
  <c r="G639" i="1" s="1"/>
  <c r="H639" i="1" s="1"/>
  <c r="F648" i="1"/>
  <c r="G648" i="1" s="1"/>
  <c r="H648" i="1" s="1"/>
  <c r="F650" i="1"/>
  <c r="G650" i="1" s="1"/>
  <c r="H650" i="1" s="1"/>
  <c r="F653" i="1"/>
  <c r="G653" i="1" s="1"/>
  <c r="H653" i="1" s="1"/>
  <c r="F655" i="1"/>
  <c r="G655" i="1" s="1"/>
  <c r="H655" i="1" s="1"/>
  <c r="F569" i="1"/>
  <c r="G569" i="1" s="1"/>
  <c r="H569" i="1" s="1"/>
  <c r="F531" i="1"/>
  <c r="G531" i="1" s="1"/>
  <c r="H531" i="1" s="1"/>
  <c r="F498" i="1"/>
  <c r="G498" i="1" s="1"/>
  <c r="H498" i="1" s="1"/>
  <c r="F500" i="1"/>
  <c r="G500" i="1" s="1"/>
  <c r="H500" i="1" s="1"/>
  <c r="F494" i="1"/>
  <c r="G494" i="1" s="1"/>
  <c r="H494" i="1" s="1"/>
  <c r="F480" i="1"/>
  <c r="G480" i="1" s="1"/>
  <c r="H480" i="1" s="1"/>
  <c r="F476" i="1"/>
  <c r="G476" i="1" s="1"/>
  <c r="H476" i="1" s="1"/>
  <c r="F443" i="1"/>
  <c r="G443" i="1" s="1"/>
  <c r="H443" i="1" s="1"/>
  <c r="F436" i="1"/>
  <c r="G436" i="1" s="1"/>
  <c r="H436" i="1" s="1"/>
  <c r="F420" i="1"/>
  <c r="G420" i="1" s="1"/>
  <c r="H420" i="1" s="1"/>
  <c r="F423" i="1"/>
  <c r="G423" i="1" s="1"/>
  <c r="H423" i="1" s="1"/>
  <c r="F425" i="1"/>
  <c r="G425" i="1" s="1"/>
  <c r="H425" i="1" s="1"/>
  <c r="F378" i="1"/>
  <c r="G378" i="1" s="1"/>
  <c r="H378" i="1" s="1"/>
  <c r="F380" i="1"/>
  <c r="G380" i="1" s="1"/>
  <c r="H380" i="1" s="1"/>
  <c r="F363" i="1"/>
  <c r="G363" i="1" s="1"/>
  <c r="H363" i="1" s="1"/>
  <c r="F365" i="1"/>
  <c r="G365" i="1" s="1"/>
  <c r="H365" i="1" s="1"/>
  <c r="F299" i="1"/>
  <c r="G299" i="1" s="1"/>
  <c r="H299" i="1" s="1"/>
  <c r="F301" i="1"/>
  <c r="G301" i="1" s="1"/>
  <c r="H301" i="1" s="1"/>
  <c r="F307" i="1"/>
  <c r="G307" i="1" s="1"/>
  <c r="H307" i="1" s="1"/>
  <c r="F309" i="1"/>
  <c r="G309" i="1" s="1"/>
  <c r="H309" i="1" s="1"/>
  <c r="F313" i="1"/>
  <c r="G313" i="1" s="1"/>
  <c r="H313" i="1" s="1"/>
  <c r="F271" i="1"/>
  <c r="G271" i="1" s="1"/>
  <c r="H271" i="1" s="1"/>
  <c r="F275" i="1"/>
  <c r="G275" i="1" s="1"/>
  <c r="H275" i="1" s="1"/>
  <c r="F279" i="1"/>
  <c r="G279" i="1" s="1"/>
  <c r="H279" i="1" s="1"/>
  <c r="F283" i="1"/>
  <c r="G283" i="1" s="1"/>
  <c r="H283" i="1" s="1"/>
  <c r="F2603" i="15"/>
  <c r="G2603" i="15" s="1"/>
  <c r="H2603" i="15" s="1"/>
  <c r="F2605" i="15"/>
  <c r="G2605" i="15" s="1"/>
  <c r="H2605" i="15" s="1"/>
  <c r="F2611" i="15"/>
  <c r="G2611" i="15" s="1"/>
  <c r="H2611" i="15" s="1"/>
  <c r="F2613" i="15"/>
  <c r="G2613" i="15" s="1"/>
  <c r="H2613" i="15" s="1"/>
  <c r="F2496" i="15"/>
  <c r="G2496" i="15" s="1"/>
  <c r="H2496" i="15" s="1"/>
  <c r="F2500" i="15"/>
  <c r="G2500" i="15" s="1"/>
  <c r="H2500" i="15" s="1"/>
  <c r="F2504" i="15"/>
  <c r="G2504" i="15" s="1"/>
  <c r="H2504" i="15" s="1"/>
  <c r="F2509" i="15"/>
  <c r="G2509" i="15" s="1"/>
  <c r="H2509" i="15" s="1"/>
  <c r="F2514" i="15"/>
  <c r="G2514" i="15" s="1"/>
  <c r="H2514" i="15" s="1"/>
  <c r="F2518" i="15"/>
  <c r="G2518" i="15" s="1"/>
  <c r="H2518" i="15" s="1"/>
  <c r="F2523" i="15"/>
  <c r="G2523" i="15" s="1"/>
  <c r="H2523" i="15" s="1"/>
  <c r="F2529" i="15"/>
  <c r="G2529" i="15" s="1"/>
  <c r="H2529" i="15" s="1"/>
  <c r="F2495" i="15"/>
  <c r="G2495" i="15" s="1"/>
  <c r="H2495" i="15" s="1"/>
  <c r="F2437" i="15"/>
  <c r="G2437" i="15" s="1"/>
  <c r="H2437" i="15" s="1"/>
  <c r="F2440" i="15"/>
  <c r="G2440" i="15" s="1"/>
  <c r="H2440" i="15" s="1"/>
  <c r="F2442" i="15"/>
  <c r="G2442" i="15" s="1"/>
  <c r="H2442" i="15" s="1"/>
  <c r="F2448" i="15"/>
  <c r="G2448" i="15" s="1"/>
  <c r="H2448" i="15" s="1"/>
  <c r="F2454" i="15"/>
  <c r="G2454" i="15" s="1"/>
  <c r="H2454" i="15" s="1"/>
  <c r="F2458" i="15"/>
  <c r="G2458" i="15" s="1"/>
  <c r="H2458" i="15" s="1"/>
  <c r="F2460" i="15"/>
  <c r="G2460" i="15" s="1"/>
  <c r="H2460" i="15" s="1"/>
  <c r="F2465" i="15"/>
  <c r="G2465" i="15" s="1"/>
  <c r="H2465" i="15" s="1"/>
  <c r="F2263" i="15"/>
  <c r="G2263" i="15" s="1"/>
  <c r="H2263" i="15" s="1"/>
  <c r="F2265" i="15"/>
  <c r="G2265" i="15" s="1"/>
  <c r="H2265" i="15" s="1"/>
  <c r="F2272" i="15"/>
  <c r="G2272" i="15" s="1"/>
  <c r="H2272" i="15" s="1"/>
  <c r="F2274" i="15"/>
  <c r="G2274" i="15" s="1"/>
  <c r="H2274" i="15" s="1"/>
  <c r="F2280" i="15"/>
  <c r="G2280" i="15" s="1"/>
  <c r="H2280" i="15" s="1"/>
  <c r="F2282" i="15"/>
  <c r="G2282" i="15" s="1"/>
  <c r="H2282" i="15" s="1"/>
  <c r="F2288" i="15"/>
  <c r="G2288" i="15" s="1"/>
  <c r="H2288" i="15" s="1"/>
  <c r="F2290" i="15"/>
  <c r="G2290" i="15" s="1"/>
  <c r="H2290" i="15" s="1"/>
  <c r="F2296" i="15"/>
  <c r="G2296" i="15" s="1"/>
  <c r="H2296" i="15" s="1"/>
  <c r="F2298" i="15"/>
  <c r="G2298" i="15" s="1"/>
  <c r="H2298" i="15" s="1"/>
  <c r="F2306" i="15"/>
  <c r="G2306" i="15" s="1"/>
  <c r="H2306" i="15" s="1"/>
  <c r="F2308" i="15"/>
  <c r="G2308" i="15" s="1"/>
  <c r="H2308" i="15" s="1"/>
  <c r="F2314" i="15"/>
  <c r="G2314" i="15" s="1"/>
  <c r="H2314" i="15" s="1"/>
  <c r="F2316" i="15"/>
  <c r="G2316" i="15" s="1"/>
  <c r="H2316" i="15" s="1"/>
  <c r="F2322" i="15"/>
  <c r="G2322" i="15" s="1"/>
  <c r="H2322" i="15" s="1"/>
  <c r="F2325" i="15"/>
  <c r="G2325" i="15" s="1"/>
  <c r="H2325" i="15" s="1"/>
  <c r="F2329" i="15"/>
  <c r="G2329" i="15" s="1"/>
  <c r="H2329" i="15" s="1"/>
  <c r="F2333" i="15"/>
  <c r="G2333" i="15" s="1"/>
  <c r="H2333" i="15" s="1"/>
  <c r="F2261" i="15"/>
  <c r="G2261" i="15" s="1"/>
  <c r="H2261" i="15" s="1"/>
  <c r="F2178" i="15"/>
  <c r="G2178" i="15" s="1"/>
  <c r="H2178" i="15" s="1"/>
  <c r="F2180" i="15"/>
  <c r="G2180" i="15" s="1"/>
  <c r="H2180" i="15" s="1"/>
  <c r="F2183" i="15"/>
  <c r="G2183" i="15" s="1"/>
  <c r="H2183" i="15" s="1"/>
  <c r="F2186" i="15"/>
  <c r="G2186" i="15" s="1"/>
  <c r="H2186" i="15" s="1"/>
  <c r="F2195" i="15"/>
  <c r="G2195" i="15" s="1"/>
  <c r="H2195" i="15" s="1"/>
  <c r="F2197" i="15"/>
  <c r="G2197" i="15" s="1"/>
  <c r="H2197" i="15" s="1"/>
  <c r="F2200" i="15"/>
  <c r="G2200" i="15" s="1"/>
  <c r="H2200" i="15" s="1"/>
  <c r="F2202" i="15"/>
  <c r="G2202" i="15" s="1"/>
  <c r="H2202" i="15" s="1"/>
  <c r="F2211" i="15"/>
  <c r="G2211" i="15" s="1"/>
  <c r="H2211" i="15" s="1"/>
  <c r="F2213" i="15"/>
  <c r="G2213" i="15" s="1"/>
  <c r="H2213" i="15" s="1"/>
  <c r="F2216" i="15"/>
  <c r="G2216" i="15" s="1"/>
  <c r="H2216" i="15" s="1"/>
  <c r="F2220" i="15"/>
  <c r="G2220" i="15" s="1"/>
  <c r="H2220" i="15" s="1"/>
  <c r="F2229" i="15"/>
  <c r="G2229" i="15" s="1"/>
  <c r="H2229" i="15" s="1"/>
  <c r="F2231" i="15"/>
  <c r="G2231" i="15" s="1"/>
  <c r="H2231" i="15" s="1"/>
  <c r="F2238" i="15"/>
  <c r="G2238" i="15" s="1"/>
  <c r="H2238" i="15" s="1"/>
  <c r="F2240" i="15"/>
  <c r="G2240" i="15" s="1"/>
  <c r="H2240" i="15" s="1"/>
  <c r="F2246" i="15"/>
  <c r="G2246" i="15" s="1"/>
  <c r="H2246" i="15" s="1"/>
  <c r="F2248" i="15"/>
  <c r="G2248" i="15" s="1"/>
  <c r="H2248" i="15" s="1"/>
  <c r="F1994" i="15"/>
  <c r="G1994" i="15" s="1"/>
  <c r="H1994" i="15" s="1"/>
  <c r="F1999" i="15"/>
  <c r="G1999" i="15" s="1"/>
  <c r="H1999" i="15" s="1"/>
  <c r="F2005" i="15"/>
  <c r="G2005" i="15" s="1"/>
  <c r="H2005" i="15" s="1"/>
  <c r="F2008" i="15"/>
  <c r="G2008" i="15" s="1"/>
  <c r="H2008" i="15" s="1"/>
  <c r="F2010" i="15"/>
  <c r="G2010" i="15" s="1"/>
  <c r="H2010" i="15" s="1"/>
  <c r="F2015" i="15"/>
  <c r="G2015" i="15" s="1"/>
  <c r="H2015" i="15" s="1"/>
  <c r="F2021" i="15"/>
  <c r="G2021" i="15" s="1"/>
  <c r="H2021" i="15" s="1"/>
  <c r="F2024" i="15"/>
  <c r="G2024" i="15" s="1"/>
  <c r="H2024" i="15" s="1"/>
  <c r="F2027" i="15"/>
  <c r="G2027" i="15" s="1"/>
  <c r="H2027" i="15" s="1"/>
  <c r="F2032" i="15"/>
  <c r="G2032" i="15" s="1"/>
  <c r="H2032" i="15" s="1"/>
  <c r="F2037" i="15"/>
  <c r="G2037" i="15" s="1"/>
  <c r="H2037" i="15" s="1"/>
  <c r="F2039" i="15"/>
  <c r="G2039" i="15" s="1"/>
  <c r="H2039" i="15" s="1"/>
  <c r="F2045" i="15"/>
  <c r="G2045" i="15" s="1"/>
  <c r="H2045" i="15" s="1"/>
  <c r="F2047" i="15"/>
  <c r="G2047" i="15" s="1"/>
  <c r="H2047" i="15" s="1"/>
  <c r="F2053" i="15"/>
  <c r="G2053" i="15" s="1"/>
  <c r="H2053" i="15" s="1"/>
  <c r="F2055" i="15"/>
  <c r="G2055" i="15" s="1"/>
  <c r="H2055" i="15" s="1"/>
  <c r="F2061" i="15"/>
  <c r="G2061" i="15" s="1"/>
  <c r="H2061" i="15" s="1"/>
  <c r="F2063" i="15"/>
  <c r="G2063" i="15" s="1"/>
  <c r="H2063" i="15" s="1"/>
  <c r="F1992" i="15"/>
  <c r="G1992" i="15" s="1"/>
  <c r="H1992" i="15" s="1"/>
  <c r="F1901" i="15"/>
  <c r="G1901" i="15" s="1"/>
  <c r="H1901" i="15" s="1"/>
  <c r="F1903" i="15"/>
  <c r="G1903" i="15" s="1"/>
  <c r="H1903" i="15" s="1"/>
  <c r="F1909" i="15"/>
  <c r="G1909" i="15" s="1"/>
  <c r="H1909" i="15" s="1"/>
  <c r="F1911" i="15"/>
  <c r="G1911" i="15" s="1"/>
  <c r="H1911" i="15" s="1"/>
  <c r="F1917" i="15"/>
  <c r="G1917" i="15" s="1"/>
  <c r="H1917" i="15" s="1"/>
  <c r="F1919" i="15"/>
  <c r="G1919" i="15" s="1"/>
  <c r="H1919" i="15" s="1"/>
  <c r="F1925" i="15"/>
  <c r="G1925" i="15" s="1"/>
  <c r="H1925" i="15" s="1"/>
  <c r="F1927" i="15"/>
  <c r="G1927" i="15" s="1"/>
  <c r="H1927" i="15" s="1"/>
  <c r="F1934" i="15"/>
  <c r="G1934" i="15" s="1"/>
  <c r="H1934" i="15" s="1"/>
  <c r="F1936" i="15"/>
  <c r="G1936" i="15" s="1"/>
  <c r="H1936" i="15" s="1"/>
  <c r="F1942" i="15"/>
  <c r="G1942" i="15" s="1"/>
  <c r="H1942" i="15" s="1"/>
  <c r="F1946" i="15"/>
  <c r="G1946" i="15" s="1"/>
  <c r="H1946" i="15" s="1"/>
  <c r="F1950" i="15"/>
  <c r="G1950" i="15" s="1"/>
  <c r="H1950" i="15" s="1"/>
  <c r="F1954" i="15"/>
  <c r="G1954" i="15" s="1"/>
  <c r="H1954" i="15" s="1"/>
  <c r="F1958" i="15"/>
  <c r="G1958" i="15" s="1"/>
  <c r="H1958" i="15" s="1"/>
  <c r="F1962" i="15"/>
  <c r="G1962" i="15" s="1"/>
  <c r="H1962" i="15" s="1"/>
  <c r="F1966" i="15"/>
  <c r="G1966" i="15" s="1"/>
  <c r="H1966" i="15" s="1"/>
  <c r="F1970" i="15"/>
  <c r="G1970" i="15" s="1"/>
  <c r="H1970" i="15" s="1"/>
  <c r="F1788" i="15"/>
  <c r="G1788" i="15" s="1"/>
  <c r="H1788" i="15" s="1"/>
  <c r="F1792" i="15"/>
  <c r="G1792" i="15" s="1"/>
  <c r="H1792" i="15" s="1"/>
  <c r="F1796" i="15"/>
  <c r="G1796" i="15" s="1"/>
  <c r="H1796" i="15" s="1"/>
  <c r="F1800" i="15"/>
  <c r="G1800" i="15" s="1"/>
  <c r="H1800" i="15" s="1"/>
  <c r="F1804" i="15"/>
  <c r="G1804" i="15" s="1"/>
  <c r="H1804" i="15" s="1"/>
  <c r="F1808" i="15"/>
  <c r="G1808" i="15" s="1"/>
  <c r="H1808" i="15" s="1"/>
  <c r="F1812" i="15"/>
  <c r="G1812" i="15" s="1"/>
  <c r="H1812" i="15" s="1"/>
  <c r="F1816" i="15"/>
  <c r="G1816" i="15" s="1"/>
  <c r="H1816" i="15" s="1"/>
  <c r="F1820" i="15"/>
  <c r="G1820" i="15" s="1"/>
  <c r="H1820" i="15" s="1"/>
  <c r="F1824" i="15"/>
  <c r="G1824" i="15" s="1"/>
  <c r="H1824" i="15" s="1"/>
  <c r="F1727" i="15"/>
  <c r="G1727" i="15" s="1"/>
  <c r="H1727" i="15" s="1"/>
  <c r="F1733" i="15"/>
  <c r="G1733" i="15" s="1"/>
  <c r="H1733" i="15" s="1"/>
  <c r="F1735" i="15"/>
  <c r="G1735" i="15" s="1"/>
  <c r="H1735" i="15" s="1"/>
  <c r="F1742" i="15"/>
  <c r="G1742" i="15" s="1"/>
  <c r="H1742" i="15" s="1"/>
  <c r="F1744" i="15"/>
  <c r="G1744" i="15" s="1"/>
  <c r="H1744" i="15" s="1"/>
  <c r="F1750" i="15"/>
  <c r="G1750" i="15" s="1"/>
  <c r="H1750" i="15" s="1"/>
  <c r="F1752" i="15"/>
  <c r="G1752" i="15" s="1"/>
  <c r="H1752" i="15" s="1"/>
  <c r="F1758" i="15"/>
  <c r="G1758" i="15" s="1"/>
  <c r="H1758" i="15" s="1"/>
  <c r="F1760" i="15"/>
  <c r="G1760" i="15" s="1"/>
  <c r="H1760" i="15" s="1"/>
  <c r="F1766" i="15"/>
  <c r="G1766" i="15" s="1"/>
  <c r="H1766" i="15" s="1"/>
  <c r="F1768" i="15"/>
  <c r="G1768" i="15" s="1"/>
  <c r="H1768" i="15" s="1"/>
  <c r="F1774" i="15"/>
  <c r="G1774" i="15" s="1"/>
  <c r="H1774" i="15" s="1"/>
  <c r="F1776" i="15"/>
  <c r="G1776" i="15" s="1"/>
  <c r="H1776" i="15" s="1"/>
  <c r="F1296" i="15"/>
  <c r="G1296" i="15" s="1"/>
  <c r="H1296" i="15" s="1"/>
  <c r="F1300" i="15"/>
  <c r="G1300" i="15" s="1"/>
  <c r="H1300" i="15" s="1"/>
  <c r="F1304" i="15"/>
  <c r="G1304" i="15" s="1"/>
  <c r="H1304" i="15" s="1"/>
  <c r="F1308" i="15"/>
  <c r="G1308" i="15" s="1"/>
  <c r="H1308" i="15" s="1"/>
  <c r="F1312" i="15"/>
  <c r="G1312" i="15" s="1"/>
  <c r="H1312" i="15" s="1"/>
  <c r="F1316" i="15"/>
  <c r="G1316" i="15" s="1"/>
  <c r="H1316" i="15" s="1"/>
  <c r="F1320" i="15"/>
  <c r="G1320" i="15" s="1"/>
  <c r="H1320" i="15" s="1"/>
  <c r="F1324" i="15"/>
  <c r="G1324" i="15" s="1"/>
  <c r="H1324" i="15" s="1"/>
  <c r="F1329" i="15"/>
  <c r="G1329" i="15" s="1"/>
  <c r="H1329" i="15" s="1"/>
  <c r="F1333" i="15"/>
  <c r="G1333" i="15" s="1"/>
  <c r="H1333" i="15" s="1"/>
  <c r="F1337" i="15"/>
  <c r="G1337" i="15" s="1"/>
  <c r="H1337" i="15" s="1"/>
  <c r="F1341" i="15"/>
  <c r="G1341" i="15" s="1"/>
  <c r="H1341" i="15" s="1"/>
  <c r="F1345" i="15"/>
  <c r="G1345" i="15" s="1"/>
  <c r="H1345" i="15" s="1"/>
  <c r="F1349" i="15"/>
  <c r="G1349" i="15" s="1"/>
  <c r="H1349" i="15" s="1"/>
  <c r="F1354" i="15"/>
  <c r="G1354" i="15" s="1"/>
  <c r="H1354" i="15" s="1"/>
  <c r="F1357" i="15"/>
  <c r="G1357" i="15" s="1"/>
  <c r="H1357" i="15" s="1"/>
  <c r="F1360" i="15"/>
  <c r="G1360" i="15" s="1"/>
  <c r="H1360" i="15" s="1"/>
  <c r="F1363" i="15"/>
  <c r="G1363" i="15" s="1"/>
  <c r="H1363" i="15" s="1"/>
  <c r="F1366" i="15"/>
  <c r="G1366" i="15" s="1"/>
  <c r="H1366" i="15" s="1"/>
  <c r="F1373" i="15"/>
  <c r="G1373" i="15" s="1"/>
  <c r="H1373" i="15" s="1"/>
  <c r="F1378" i="15"/>
  <c r="G1378" i="15" s="1"/>
  <c r="H1378" i="15" s="1"/>
  <c r="F1381" i="15"/>
  <c r="G1381" i="15" s="1"/>
  <c r="H1381" i="15" s="1"/>
  <c r="F1384" i="15"/>
  <c r="G1384" i="15" s="1"/>
  <c r="H1384" i="15" s="1"/>
  <c r="F1391" i="15"/>
  <c r="G1391" i="15" s="1"/>
  <c r="H1391" i="15" s="1"/>
  <c r="F1394" i="15"/>
  <c r="G1394" i="15" s="1"/>
  <c r="H1394" i="15" s="1"/>
  <c r="F1397" i="15"/>
  <c r="G1397" i="15" s="1"/>
  <c r="H1397" i="15" s="1"/>
  <c r="F1400" i="15"/>
  <c r="G1400" i="15" s="1"/>
  <c r="H1400" i="15" s="1"/>
  <c r="F1407" i="15"/>
  <c r="G1407" i="15" s="1"/>
  <c r="H1407" i="15" s="1"/>
  <c r="F1410" i="15"/>
  <c r="G1410" i="15" s="1"/>
  <c r="H1410" i="15" s="1"/>
  <c r="F1413" i="15"/>
  <c r="G1413" i="15" s="1"/>
  <c r="H1413" i="15" s="1"/>
  <c r="F1043" i="15"/>
  <c r="G1043" i="15" s="1"/>
  <c r="H1043" i="15" s="1"/>
  <c r="F1045" i="15"/>
  <c r="G1045" i="15" s="1"/>
  <c r="H1045" i="15" s="1"/>
  <c r="F1052" i="15"/>
  <c r="G1052" i="15" s="1"/>
  <c r="H1052" i="15" s="1"/>
  <c r="F1054" i="15"/>
  <c r="G1054" i="15" s="1"/>
  <c r="H1054" i="15" s="1"/>
  <c r="F1059" i="15"/>
  <c r="G1059" i="15" s="1"/>
  <c r="H1059" i="15" s="1"/>
  <c r="F1061" i="15"/>
  <c r="G1061" i="15" s="1"/>
  <c r="H1061" i="15" s="1"/>
  <c r="F1068" i="15"/>
  <c r="G1068" i="15" s="1"/>
  <c r="H1068" i="15" s="1"/>
  <c r="F1070" i="15"/>
  <c r="G1070" i="15" s="1"/>
  <c r="H1070" i="15" s="1"/>
  <c r="F1075" i="15"/>
  <c r="G1075" i="15" s="1"/>
  <c r="H1075" i="15" s="1"/>
  <c r="F1077" i="15"/>
  <c r="G1077" i="15" s="1"/>
  <c r="H1077" i="15" s="1"/>
  <c r="F1084" i="15"/>
  <c r="G1084" i="15" s="1"/>
  <c r="H1084" i="15" s="1"/>
  <c r="F1086" i="15"/>
  <c r="G1086" i="15" s="1"/>
  <c r="H1086" i="15" s="1"/>
  <c r="F1091" i="15"/>
  <c r="G1091" i="15" s="1"/>
  <c r="H1091" i="15" s="1"/>
  <c r="F1099" i="15"/>
  <c r="G1099" i="15" s="1"/>
  <c r="H1099" i="15" s="1"/>
  <c r="F1107" i="15"/>
  <c r="G1107" i="15" s="1"/>
  <c r="H1107" i="15" s="1"/>
  <c r="F1115" i="15"/>
  <c r="G1115" i="15" s="1"/>
  <c r="H1115" i="15" s="1"/>
  <c r="F1123" i="15"/>
  <c r="G1123" i="15" s="1"/>
  <c r="H1123" i="15" s="1"/>
  <c r="F1131" i="15"/>
  <c r="G1131" i="15" s="1"/>
  <c r="H1131" i="15" s="1"/>
  <c r="F1139" i="15"/>
  <c r="G1139" i="15" s="1"/>
  <c r="H1139" i="15" s="1"/>
  <c r="F1147" i="15"/>
  <c r="G1147" i="15" s="1"/>
  <c r="H1147" i="15" s="1"/>
  <c r="F1155" i="15"/>
  <c r="G1155" i="15" s="1"/>
  <c r="H1155" i="15" s="1"/>
  <c r="F972" i="15"/>
  <c r="G972" i="15" s="1"/>
  <c r="H972" i="15" s="1"/>
  <c r="F976" i="15"/>
  <c r="G976" i="15" s="1"/>
  <c r="H976" i="15" s="1"/>
  <c r="F980" i="15"/>
  <c r="G980" i="15" s="1"/>
  <c r="H980" i="15" s="1"/>
  <c r="F984" i="15"/>
  <c r="G984" i="15" s="1"/>
  <c r="H984" i="15" s="1"/>
  <c r="F988" i="15"/>
  <c r="G988" i="15" s="1"/>
  <c r="H988" i="15" s="1"/>
  <c r="F992" i="15"/>
  <c r="G992" i="15" s="1"/>
  <c r="H992" i="15" s="1"/>
  <c r="F996" i="15"/>
  <c r="G996" i="15" s="1"/>
  <c r="H996" i="15" s="1"/>
  <c r="F1000" i="15"/>
  <c r="G1000" i="15" s="1"/>
  <c r="H1000" i="15" s="1"/>
  <c r="F1003" i="15"/>
  <c r="G1003" i="15" s="1"/>
  <c r="H1003" i="15" s="1"/>
  <c r="F1005" i="15"/>
  <c r="G1005" i="15" s="1"/>
  <c r="H1005" i="15" s="1"/>
  <c r="F1014" i="15"/>
  <c r="G1014" i="15" s="1"/>
  <c r="H1014" i="15" s="1"/>
  <c r="F1016" i="15"/>
  <c r="G1016" i="15" s="1"/>
  <c r="H1016" i="15" s="1"/>
  <c r="F1019" i="15"/>
  <c r="G1019" i="15" s="1"/>
  <c r="H1019" i="15" s="1"/>
  <c r="F1021" i="15"/>
  <c r="G1021" i="15" s="1"/>
  <c r="H1021" i="15" s="1"/>
  <c r="F1027" i="15"/>
  <c r="G1027" i="15" s="1"/>
  <c r="H1027" i="15" s="1"/>
  <c r="F1029" i="15"/>
  <c r="G1029" i="15" s="1"/>
  <c r="H1029" i="15" s="1"/>
  <c r="F960" i="15"/>
  <c r="G960" i="15" s="1"/>
  <c r="H960" i="15" s="1"/>
  <c r="F956" i="15"/>
  <c r="G956" i="15" s="1"/>
  <c r="H956" i="15" s="1"/>
  <c r="F952" i="15"/>
  <c r="G952" i="15" s="1"/>
  <c r="H952" i="15" s="1"/>
  <c r="F948" i="15"/>
  <c r="G948" i="15" s="1"/>
  <c r="H948" i="15" s="1"/>
  <c r="F944" i="15"/>
  <c r="G944" i="15" s="1"/>
  <c r="H944" i="15" s="1"/>
  <c r="F940" i="15"/>
  <c r="G940" i="15" s="1"/>
  <c r="H940" i="15" s="1"/>
  <c r="F936" i="15"/>
  <c r="G936" i="15" s="1"/>
  <c r="H936" i="15" s="1"/>
  <c r="F932" i="15"/>
  <c r="G932" i="15" s="1"/>
  <c r="H932" i="15" s="1"/>
  <c r="F928" i="15"/>
  <c r="G928" i="15" s="1"/>
  <c r="H928" i="15" s="1"/>
  <c r="F924" i="15"/>
  <c r="G924" i="15" s="1"/>
  <c r="H924" i="15" s="1"/>
  <c r="F920" i="15"/>
  <c r="G920" i="15" s="1"/>
  <c r="H920" i="15" s="1"/>
  <c r="F915" i="15"/>
  <c r="G915" i="15" s="1"/>
  <c r="H915" i="15" s="1"/>
  <c r="F911" i="15"/>
  <c r="G911" i="15" s="1"/>
  <c r="H911" i="15" s="1"/>
  <c r="F907" i="15"/>
  <c r="G907" i="15" s="1"/>
  <c r="H907" i="15" s="1"/>
  <c r="F903" i="15"/>
  <c r="G903" i="15" s="1"/>
  <c r="H903" i="15" s="1"/>
  <c r="F899" i="15"/>
  <c r="G899" i="15" s="1"/>
  <c r="H899" i="15" s="1"/>
  <c r="F895" i="15"/>
  <c r="G895" i="15" s="1"/>
  <c r="H895" i="15" s="1"/>
  <c r="F891" i="15"/>
  <c r="G891" i="15" s="1"/>
  <c r="H891" i="15" s="1"/>
  <c r="F873" i="15"/>
  <c r="G873" i="15" s="1"/>
  <c r="H873" i="15" s="1"/>
  <c r="F875" i="15"/>
  <c r="G875" i="15" s="1"/>
  <c r="H875" i="15" s="1"/>
  <c r="F878" i="15"/>
  <c r="G878" i="15" s="1"/>
  <c r="H878" i="15" s="1"/>
  <c r="F853" i="15"/>
  <c r="G853" i="15" s="1"/>
  <c r="H853" i="15" s="1"/>
  <c r="F855" i="15"/>
  <c r="G855" i="15" s="1"/>
  <c r="H855" i="15" s="1"/>
  <c r="F811" i="15"/>
  <c r="G811" i="15" s="1"/>
  <c r="H811" i="15" s="1"/>
  <c r="F813" i="15"/>
  <c r="G813" i="15" s="1"/>
  <c r="H813" i="15" s="1"/>
  <c r="F816" i="15"/>
  <c r="G816" i="15" s="1"/>
  <c r="H816" i="15" s="1"/>
  <c r="F818" i="15"/>
  <c r="G818" i="15" s="1"/>
  <c r="H818" i="15" s="1"/>
  <c r="F726" i="15"/>
  <c r="G726" i="15" s="1"/>
  <c r="H726" i="15" s="1"/>
  <c r="F728" i="15"/>
  <c r="E749" i="15" s="1"/>
  <c r="F730" i="15"/>
  <c r="G730" i="15" s="1"/>
  <c r="H730" i="15" s="1"/>
  <c r="F732" i="15"/>
  <c r="G732" i="15" s="1"/>
  <c r="H732" i="15" s="1"/>
  <c r="F734" i="15"/>
  <c r="E755" i="15" s="1"/>
  <c r="F736" i="15"/>
  <c r="G736" i="15" s="1"/>
  <c r="H736" i="15" s="1"/>
  <c r="F707" i="15"/>
  <c r="G707" i="15" s="1"/>
  <c r="H707" i="15" s="1"/>
  <c r="F711" i="15"/>
  <c r="G711" i="15" s="1"/>
  <c r="H711" i="15" s="1"/>
  <c r="F716" i="15"/>
  <c r="G716" i="15" s="1"/>
  <c r="H716" i="15" s="1"/>
  <c r="F618" i="15"/>
  <c r="G618" i="15" s="1"/>
  <c r="H618" i="15" s="1"/>
  <c r="F617" i="15"/>
  <c r="G617" i="15" s="1"/>
  <c r="H617" i="15" s="1"/>
  <c r="F606" i="15"/>
  <c r="G606" i="15" s="1"/>
  <c r="H606" i="15" s="1"/>
  <c r="F575" i="15"/>
  <c r="G575" i="15" s="1"/>
  <c r="H575" i="15" s="1"/>
  <c r="F577" i="15"/>
  <c r="G577" i="15" s="1"/>
  <c r="H577" i="15" s="1"/>
  <c r="F561" i="15"/>
  <c r="G561" i="15" s="1"/>
  <c r="H561" i="15" s="1"/>
  <c r="F563" i="15"/>
  <c r="G563" i="15" s="1"/>
  <c r="H563" i="15" s="1"/>
  <c r="F565" i="15"/>
  <c r="G565" i="15" s="1"/>
  <c r="H565" i="15" s="1"/>
  <c r="F528" i="15"/>
  <c r="G528" i="15" s="1"/>
  <c r="H528" i="15" s="1"/>
  <c r="F530" i="15"/>
  <c r="G530" i="15" s="1"/>
  <c r="H530" i="15" s="1"/>
  <c r="F533" i="15"/>
  <c r="G533" i="15" s="1"/>
  <c r="H533" i="15" s="1"/>
  <c r="F515" i="15"/>
  <c r="G515" i="15" s="1"/>
  <c r="H515" i="15" s="1"/>
  <c r="F518" i="15"/>
  <c r="G518" i="15" s="1"/>
  <c r="H518" i="15" s="1"/>
  <c r="F482" i="15"/>
  <c r="G482" i="15" s="1"/>
  <c r="H482" i="15" s="1"/>
  <c r="F465" i="15"/>
  <c r="G465" i="15" s="1"/>
  <c r="H465" i="15" s="1"/>
  <c r="F425" i="15"/>
  <c r="G425" i="15" s="1"/>
  <c r="H425" i="15" s="1"/>
  <c r="F423" i="15"/>
  <c r="G423" i="15" s="1"/>
  <c r="H423" i="15" s="1"/>
  <c r="F374" i="15"/>
  <c r="G374" i="15" s="1"/>
  <c r="H374" i="15" s="1"/>
  <c r="F378" i="15"/>
  <c r="G378" i="15" s="1"/>
  <c r="H378" i="15" s="1"/>
  <c r="F358" i="15"/>
  <c r="G358" i="15" s="1"/>
  <c r="H358" i="15" s="1"/>
  <c r="F362" i="15"/>
  <c r="G362" i="15" s="1"/>
  <c r="H362" i="15" s="1"/>
  <c r="F317" i="15"/>
  <c r="G317" i="15" s="1"/>
  <c r="H317" i="15" s="1"/>
  <c r="F319" i="15"/>
  <c r="G319" i="15" s="1"/>
  <c r="H319" i="15" s="1"/>
  <c r="F312" i="15"/>
  <c r="G312" i="15" s="1"/>
  <c r="H312" i="15" s="1"/>
  <c r="F291" i="15"/>
  <c r="G291" i="15" s="1"/>
  <c r="H291" i="15" s="1"/>
  <c r="F294" i="15"/>
  <c r="G294" i="15" s="1"/>
  <c r="H294" i="15" s="1"/>
  <c r="F296" i="15"/>
  <c r="G296" i="15" s="1"/>
  <c r="H296" i="15" s="1"/>
  <c r="F301" i="15"/>
  <c r="G301" i="15" s="1"/>
  <c r="H301" i="15" s="1"/>
  <c r="F264" i="15"/>
  <c r="G264" i="15" s="1"/>
  <c r="H264" i="15" s="1"/>
  <c r="F270" i="15"/>
  <c r="G270" i="15" s="1"/>
  <c r="H270" i="15" s="1"/>
  <c r="F274" i="15"/>
  <c r="G274" i="15" s="1"/>
  <c r="H274" i="15" s="1"/>
  <c r="F187" i="15"/>
  <c r="G187" i="15" s="1"/>
  <c r="H187" i="15" s="1"/>
  <c r="F183" i="15"/>
  <c r="G183" i="15" s="1"/>
  <c r="H183" i="15" s="1"/>
  <c r="F179" i="15"/>
  <c r="G179" i="15" s="1"/>
  <c r="H179" i="15" s="1"/>
  <c r="F2602" i="15"/>
  <c r="G2602" i="15" s="1"/>
  <c r="H2602" i="15" s="1"/>
  <c r="F2604" i="15"/>
  <c r="G2604" i="15" s="1"/>
  <c r="H2604" i="15" s="1"/>
  <c r="F2610" i="15"/>
  <c r="G2610" i="15" s="1"/>
  <c r="H2610" i="15" s="1"/>
  <c r="F2612" i="15"/>
  <c r="G2612" i="15" s="1"/>
  <c r="H2612" i="15" s="1"/>
  <c r="F2599" i="15"/>
  <c r="G2599" i="15" s="1"/>
  <c r="H2599" i="15" s="1"/>
  <c r="F2526" i="15"/>
  <c r="G2526" i="15" s="1"/>
  <c r="H2526" i="15" s="1"/>
  <c r="F2528" i="15"/>
  <c r="G2528" i="15" s="1"/>
  <c r="H2528" i="15" s="1"/>
  <c r="F2435" i="15"/>
  <c r="G2435" i="15" s="1"/>
  <c r="H2435" i="15" s="1"/>
  <c r="F2441" i="15"/>
  <c r="G2441" i="15" s="1"/>
  <c r="H2441" i="15" s="1"/>
  <c r="F2444" i="15"/>
  <c r="G2444" i="15" s="1"/>
  <c r="H2444" i="15" s="1"/>
  <c r="F2447" i="15"/>
  <c r="G2447" i="15" s="1"/>
  <c r="H2447" i="15" s="1"/>
  <c r="F2452" i="15"/>
  <c r="G2452" i="15" s="1"/>
  <c r="H2452" i="15" s="1"/>
  <c r="F2459" i="15"/>
  <c r="G2459" i="15" s="1"/>
  <c r="H2459" i="15" s="1"/>
  <c r="F2462" i="15"/>
  <c r="G2462" i="15" s="1"/>
  <c r="H2462" i="15" s="1"/>
  <c r="F2464" i="15"/>
  <c r="G2464" i="15" s="1"/>
  <c r="H2464" i="15" s="1"/>
  <c r="F2262" i="15"/>
  <c r="G2262" i="15" s="1"/>
  <c r="H2262" i="15" s="1"/>
  <c r="F2264" i="15"/>
  <c r="G2264" i="15" s="1"/>
  <c r="H2264" i="15" s="1"/>
  <c r="F2270" i="15"/>
  <c r="G2270" i="15" s="1"/>
  <c r="H2270" i="15" s="1"/>
  <c r="F2273" i="15"/>
  <c r="G2273" i="15" s="1"/>
  <c r="H2273" i="15" s="1"/>
  <c r="F2279" i="15"/>
  <c r="G2279" i="15" s="1"/>
  <c r="H2279" i="15" s="1"/>
  <c r="F2281" i="15"/>
  <c r="G2281" i="15" s="1"/>
  <c r="H2281" i="15" s="1"/>
  <c r="F2287" i="15"/>
  <c r="G2287" i="15" s="1"/>
  <c r="H2287" i="15" s="1"/>
  <c r="F2289" i="15"/>
  <c r="G2289" i="15" s="1"/>
  <c r="H2289" i="15" s="1"/>
  <c r="F2295" i="15"/>
  <c r="G2295" i="15" s="1"/>
  <c r="H2295" i="15" s="1"/>
  <c r="F2297" i="15"/>
  <c r="G2297" i="15" s="1"/>
  <c r="H2297" i="15" s="1"/>
  <c r="F2303" i="15"/>
  <c r="G2303" i="15" s="1"/>
  <c r="H2303" i="15" s="1"/>
  <c r="F2307" i="15"/>
  <c r="G2307" i="15" s="1"/>
  <c r="H2307" i="15" s="1"/>
  <c r="F2313" i="15"/>
  <c r="G2313" i="15" s="1"/>
  <c r="H2313" i="15" s="1"/>
  <c r="F2315" i="15"/>
  <c r="G2315" i="15" s="1"/>
  <c r="H2315" i="15" s="1"/>
  <c r="F2321" i="15"/>
  <c r="G2321" i="15" s="1"/>
  <c r="H2321" i="15" s="1"/>
  <c r="F2324" i="15"/>
  <c r="G2324" i="15" s="1"/>
  <c r="H2324" i="15" s="1"/>
  <c r="F2328" i="15"/>
  <c r="G2328" i="15" s="1"/>
  <c r="H2328" i="15" s="1"/>
  <c r="F2332" i="15"/>
  <c r="G2332" i="15" s="1"/>
  <c r="H2332" i="15" s="1"/>
  <c r="F2336" i="15"/>
  <c r="G2336" i="15" s="1"/>
  <c r="H2336" i="15" s="1"/>
  <c r="F2182" i="15"/>
  <c r="G2182" i="15" s="1"/>
  <c r="H2182" i="15" s="1"/>
  <c r="F2184" i="15"/>
  <c r="G2184" i="15" s="1"/>
  <c r="H2184" i="15" s="1"/>
  <c r="F2188" i="15"/>
  <c r="G2188" i="15" s="1"/>
  <c r="H2188" i="15" s="1"/>
  <c r="F2190" i="15"/>
  <c r="G2190" i="15" s="1"/>
  <c r="H2190" i="15" s="1"/>
  <c r="F2199" i="15"/>
  <c r="G2199" i="15" s="1"/>
  <c r="H2199" i="15" s="1"/>
  <c r="F2201" i="15"/>
  <c r="G2201" i="15" s="1"/>
  <c r="H2201" i="15" s="1"/>
  <c r="F2204" i="15"/>
  <c r="G2204" i="15" s="1"/>
  <c r="H2204" i="15" s="1"/>
  <c r="F2206" i="15"/>
  <c r="G2206" i="15" s="1"/>
  <c r="H2206" i="15" s="1"/>
  <c r="F2215" i="15"/>
  <c r="G2215" i="15" s="1"/>
  <c r="H2215" i="15" s="1"/>
  <c r="F2217" i="15"/>
  <c r="G2217" i="15" s="1"/>
  <c r="H2217" i="15" s="1"/>
  <c r="F2222" i="15"/>
  <c r="G2222" i="15" s="1"/>
  <c r="H2222" i="15" s="1"/>
  <c r="F2224" i="15"/>
  <c r="G2224" i="15" s="1"/>
  <c r="H2224" i="15" s="1"/>
  <c r="F2234" i="15"/>
  <c r="G2234" i="15" s="1"/>
  <c r="H2234" i="15" s="1"/>
  <c r="F2236" i="15"/>
  <c r="G2236" i="15" s="1"/>
  <c r="H2236" i="15" s="1"/>
  <c r="F2243" i="15"/>
  <c r="G2243" i="15" s="1"/>
  <c r="H2243" i="15" s="1"/>
  <c r="F2245" i="15"/>
  <c r="G2245" i="15" s="1"/>
  <c r="H2245" i="15" s="1"/>
  <c r="F2251" i="15"/>
  <c r="G2251" i="15" s="1"/>
  <c r="H2251" i="15" s="1"/>
  <c r="F1993" i="15"/>
  <c r="G1993" i="15" s="1"/>
  <c r="H1993" i="15" s="1"/>
  <c r="F1996" i="15"/>
  <c r="G1996" i="15" s="1"/>
  <c r="H1996" i="15" s="1"/>
  <c r="F1998" i="15"/>
  <c r="G1998" i="15" s="1"/>
  <c r="H1998" i="15" s="1"/>
  <c r="F2003" i="15"/>
  <c r="G2003" i="15" s="1"/>
  <c r="H2003" i="15" s="1"/>
  <c r="F2009" i="15"/>
  <c r="G2009" i="15" s="1"/>
  <c r="H2009" i="15" s="1"/>
  <c r="F2012" i="15"/>
  <c r="G2012" i="15" s="1"/>
  <c r="H2012" i="15" s="1"/>
  <c r="F2014" i="15"/>
  <c r="G2014" i="15" s="1"/>
  <c r="H2014" i="15" s="1"/>
  <c r="F2019" i="15"/>
  <c r="G2019" i="15" s="1"/>
  <c r="H2019" i="15" s="1"/>
  <c r="F2025" i="15"/>
  <c r="G2025" i="15" s="1"/>
  <c r="H2025" i="15" s="1"/>
  <c r="F2029" i="15"/>
  <c r="G2029" i="15" s="1"/>
  <c r="H2029" i="15" s="1"/>
  <c r="F2031" i="15"/>
  <c r="G2031" i="15" s="1"/>
  <c r="H2031" i="15" s="1"/>
  <c r="F2036" i="15"/>
  <c r="G2036" i="15" s="1"/>
  <c r="H2036" i="15" s="1"/>
  <c r="F2038" i="15"/>
  <c r="G2038" i="15" s="1"/>
  <c r="H2038" i="15" s="1"/>
  <c r="F2044" i="15"/>
  <c r="G2044" i="15" s="1"/>
  <c r="H2044" i="15" s="1"/>
  <c r="F2046" i="15"/>
  <c r="G2046" i="15" s="1"/>
  <c r="H2046" i="15" s="1"/>
  <c r="F2052" i="15"/>
  <c r="G2052" i="15" s="1"/>
  <c r="H2052" i="15" s="1"/>
  <c r="F2054" i="15"/>
  <c r="G2054" i="15" s="1"/>
  <c r="H2054" i="15" s="1"/>
  <c r="F2060" i="15"/>
  <c r="G2060" i="15" s="1"/>
  <c r="H2060" i="15" s="1"/>
  <c r="F2062" i="15"/>
  <c r="G2062" i="15" s="1"/>
  <c r="H2062" i="15" s="1"/>
  <c r="F2068" i="15"/>
  <c r="G2068" i="15" s="1"/>
  <c r="H2068" i="15" s="1"/>
  <c r="F1898" i="15"/>
  <c r="G1898" i="15" s="1"/>
  <c r="H1898" i="15" s="1"/>
  <c r="F1900" i="15"/>
  <c r="G1900" i="15" s="1"/>
  <c r="H1900" i="15" s="1"/>
  <c r="F1906" i="15"/>
  <c r="G1906" i="15" s="1"/>
  <c r="H1906" i="15" s="1"/>
  <c r="F1908" i="15"/>
  <c r="G1908" i="15" s="1"/>
  <c r="H1908" i="15" s="1"/>
  <c r="F1914" i="15"/>
  <c r="G1914" i="15" s="1"/>
  <c r="H1914" i="15" s="1"/>
  <c r="F1916" i="15"/>
  <c r="G1916" i="15" s="1"/>
  <c r="H1916" i="15" s="1"/>
  <c r="F1922" i="15"/>
  <c r="G1922" i="15" s="1"/>
  <c r="H1922" i="15" s="1"/>
  <c r="F1924" i="15"/>
  <c r="G1924" i="15" s="1"/>
  <c r="H1924" i="15" s="1"/>
  <c r="F1931" i="15"/>
  <c r="G1931" i="15" s="1"/>
  <c r="H1931" i="15" s="1"/>
  <c r="F1933" i="15"/>
  <c r="G1933" i="15" s="1"/>
  <c r="H1933" i="15" s="1"/>
  <c r="F1939" i="15"/>
  <c r="G1939" i="15" s="1"/>
  <c r="H1939" i="15" s="1"/>
  <c r="F1941" i="15"/>
  <c r="G1941" i="15" s="1"/>
  <c r="H1941" i="15" s="1"/>
  <c r="F1945" i="15"/>
  <c r="G1945" i="15" s="1"/>
  <c r="H1945" i="15" s="1"/>
  <c r="F1949" i="15"/>
  <c r="G1949" i="15" s="1"/>
  <c r="H1949" i="15" s="1"/>
  <c r="F1953" i="15"/>
  <c r="G1953" i="15" s="1"/>
  <c r="H1953" i="15" s="1"/>
  <c r="F1957" i="15"/>
  <c r="G1957" i="15" s="1"/>
  <c r="H1957" i="15" s="1"/>
  <c r="F1961" i="15"/>
  <c r="G1961" i="15" s="1"/>
  <c r="H1961" i="15" s="1"/>
  <c r="F1965" i="15"/>
  <c r="G1965" i="15" s="1"/>
  <c r="H1965" i="15" s="1"/>
  <c r="F1969" i="15"/>
  <c r="G1969" i="15" s="1"/>
  <c r="H1969" i="15" s="1"/>
  <c r="F1787" i="15"/>
  <c r="G1787" i="15" s="1"/>
  <c r="H1787" i="15" s="1"/>
  <c r="F1791" i="15"/>
  <c r="G1791" i="15" s="1"/>
  <c r="H1791" i="15" s="1"/>
  <c r="F1795" i="15"/>
  <c r="G1795" i="15" s="1"/>
  <c r="H1795" i="15" s="1"/>
  <c r="F1799" i="15"/>
  <c r="G1799" i="15" s="1"/>
  <c r="H1799" i="15" s="1"/>
  <c r="F1803" i="15"/>
  <c r="G1803" i="15" s="1"/>
  <c r="H1803" i="15" s="1"/>
  <c r="F1807" i="15"/>
  <c r="G1807" i="15" s="1"/>
  <c r="H1807" i="15" s="1"/>
  <c r="F1811" i="15"/>
  <c r="G1811" i="15" s="1"/>
  <c r="H1811" i="15" s="1"/>
  <c r="F1815" i="15"/>
  <c r="G1815" i="15" s="1"/>
  <c r="H1815" i="15" s="1"/>
  <c r="F1819" i="15"/>
  <c r="G1819" i="15" s="1"/>
  <c r="H1819" i="15" s="1"/>
  <c r="F1823" i="15"/>
  <c r="G1823" i="15" s="1"/>
  <c r="H1823" i="15" s="1"/>
  <c r="F1726" i="15"/>
  <c r="G1726" i="15" s="1"/>
  <c r="H1726" i="15" s="1"/>
  <c r="F1732" i="15"/>
  <c r="G1732" i="15" s="1"/>
  <c r="H1732" i="15" s="1"/>
  <c r="F1734" i="15"/>
  <c r="G1734" i="15" s="1"/>
  <c r="H1734" i="15" s="1"/>
  <c r="F1740" i="15"/>
  <c r="G1740" i="15" s="1"/>
  <c r="H1740" i="15" s="1"/>
  <c r="F1743" i="15"/>
  <c r="G1743" i="15" s="1"/>
  <c r="H1743" i="15" s="1"/>
  <c r="F1749" i="15"/>
  <c r="G1749" i="15" s="1"/>
  <c r="H1749" i="15" s="1"/>
  <c r="F1751" i="15"/>
  <c r="G1751" i="15" s="1"/>
  <c r="H1751" i="15" s="1"/>
  <c r="F1757" i="15"/>
  <c r="G1757" i="15" s="1"/>
  <c r="H1757" i="15" s="1"/>
  <c r="F1759" i="15"/>
  <c r="G1759" i="15" s="1"/>
  <c r="H1759" i="15" s="1"/>
  <c r="F1765" i="15"/>
  <c r="G1765" i="15" s="1"/>
  <c r="H1765" i="15" s="1"/>
  <c r="F1767" i="15"/>
  <c r="G1767" i="15" s="1"/>
  <c r="H1767" i="15" s="1"/>
  <c r="F1773" i="15"/>
  <c r="G1773" i="15" s="1"/>
  <c r="H1773" i="15" s="1"/>
  <c r="F1775" i="15"/>
  <c r="G1775" i="15" s="1"/>
  <c r="H1775" i="15" s="1"/>
  <c r="F1294" i="15"/>
  <c r="G1294" i="15" s="1"/>
  <c r="H1294" i="15" s="1"/>
  <c r="F1298" i="15"/>
  <c r="G1298" i="15" s="1"/>
  <c r="H1298" i="15" s="1"/>
  <c r="F1302" i="15"/>
  <c r="G1302" i="15" s="1"/>
  <c r="H1302" i="15" s="1"/>
  <c r="F1306" i="15"/>
  <c r="G1306" i="15" s="1"/>
  <c r="H1306" i="15" s="1"/>
  <c r="F1310" i="15"/>
  <c r="G1310" i="15" s="1"/>
  <c r="H1310" i="15" s="1"/>
  <c r="F1314" i="15"/>
  <c r="G1314" i="15" s="1"/>
  <c r="H1314" i="15" s="1"/>
  <c r="F1318" i="15"/>
  <c r="G1318" i="15" s="1"/>
  <c r="H1318" i="15" s="1"/>
  <c r="F1322" i="15"/>
  <c r="G1322" i="15" s="1"/>
  <c r="H1322" i="15" s="1"/>
  <c r="F1326" i="15"/>
  <c r="G1326" i="15" s="1"/>
  <c r="H1326" i="15" s="1"/>
  <c r="F1331" i="15"/>
  <c r="G1331" i="15" s="1"/>
  <c r="H1331" i="15" s="1"/>
  <c r="F1335" i="15"/>
  <c r="G1335" i="15" s="1"/>
  <c r="H1335" i="15" s="1"/>
  <c r="F1339" i="15"/>
  <c r="G1339" i="15" s="1"/>
  <c r="H1339" i="15" s="1"/>
  <c r="F1343" i="15"/>
  <c r="G1343" i="15" s="1"/>
  <c r="H1343" i="15" s="1"/>
  <c r="F1347" i="15"/>
  <c r="G1347" i="15" s="1"/>
  <c r="H1347" i="15" s="1"/>
  <c r="F1351" i="15"/>
  <c r="G1351" i="15" s="1"/>
  <c r="H1351" i="15" s="1"/>
  <c r="F1356" i="15"/>
  <c r="G1356" i="15" s="1"/>
  <c r="H1356" i="15" s="1"/>
  <c r="F1359" i="15"/>
  <c r="G1359" i="15" s="1"/>
  <c r="H1359" i="15" s="1"/>
  <c r="F1362" i="15"/>
  <c r="G1362" i="15" s="1"/>
  <c r="H1362" i="15" s="1"/>
  <c r="F1369" i="15"/>
  <c r="G1369" i="15" s="1"/>
  <c r="H1369" i="15" s="1"/>
  <c r="F1372" i="15"/>
  <c r="G1372" i="15" s="1"/>
  <c r="H1372" i="15" s="1"/>
  <c r="F1375" i="15"/>
  <c r="G1375" i="15" s="1"/>
  <c r="H1375" i="15" s="1"/>
  <c r="F1380" i="15"/>
  <c r="G1380" i="15" s="1"/>
  <c r="H1380" i="15" s="1"/>
  <c r="F1387" i="15"/>
  <c r="G1387" i="15" s="1"/>
  <c r="H1387" i="15" s="1"/>
  <c r="F1390" i="15"/>
  <c r="G1390" i="15" s="1"/>
  <c r="H1390" i="15" s="1"/>
  <c r="F1393" i="15"/>
  <c r="G1393" i="15" s="1"/>
  <c r="H1393" i="15" s="1"/>
  <c r="F1396" i="15"/>
  <c r="G1396" i="15" s="1"/>
  <c r="H1396" i="15" s="1"/>
  <c r="F1403" i="15"/>
  <c r="G1403" i="15" s="1"/>
  <c r="H1403" i="15" s="1"/>
  <c r="F1406" i="15"/>
  <c r="G1406" i="15" s="1"/>
  <c r="H1406" i="15" s="1"/>
  <c r="F1409" i="15"/>
  <c r="G1409" i="15" s="1"/>
  <c r="H1409" i="15" s="1"/>
  <c r="F1412" i="15"/>
  <c r="G1412" i="15" s="1"/>
  <c r="H1412" i="15" s="1"/>
  <c r="F1042" i="15"/>
  <c r="G1042" i="15" s="1"/>
  <c r="H1042" i="15" s="1"/>
  <c r="F1047" i="15"/>
  <c r="G1047" i="15" s="1"/>
  <c r="H1047" i="15" s="1"/>
  <c r="F1049" i="15"/>
  <c r="G1049" i="15" s="1"/>
  <c r="H1049" i="15" s="1"/>
  <c r="F1056" i="15"/>
  <c r="G1056" i="15" s="1"/>
  <c r="H1056" i="15" s="1"/>
  <c r="F1058" i="15"/>
  <c r="G1058" i="15" s="1"/>
  <c r="H1058" i="15" s="1"/>
  <c r="F1063" i="15"/>
  <c r="G1063" i="15" s="1"/>
  <c r="H1063" i="15" s="1"/>
  <c r="F1065" i="15"/>
  <c r="G1065" i="15" s="1"/>
  <c r="H1065" i="15" s="1"/>
  <c r="F1072" i="15"/>
  <c r="G1072" i="15" s="1"/>
  <c r="H1072" i="15" s="1"/>
  <c r="F1074" i="15"/>
  <c r="G1074" i="15" s="1"/>
  <c r="H1074" i="15" s="1"/>
  <c r="F1079" i="15"/>
  <c r="G1079" i="15" s="1"/>
  <c r="H1079" i="15" s="1"/>
  <c r="F1081" i="15"/>
  <c r="G1081" i="15" s="1"/>
  <c r="H1081" i="15" s="1"/>
  <c r="F1088" i="15"/>
  <c r="G1088" i="15" s="1"/>
  <c r="H1088" i="15" s="1"/>
  <c r="F1090" i="15"/>
  <c r="G1090" i="15" s="1"/>
  <c r="H1090" i="15" s="1"/>
  <c r="F1093" i="15"/>
  <c r="G1093" i="15" s="1"/>
  <c r="H1093" i="15" s="1"/>
  <c r="F1096" i="15"/>
  <c r="G1096" i="15" s="1"/>
  <c r="H1096" i="15" s="1"/>
  <c r="F1098" i="15"/>
  <c r="G1098" i="15" s="1"/>
  <c r="H1098" i="15" s="1"/>
  <c r="F1101" i="15"/>
  <c r="G1101" i="15" s="1"/>
  <c r="H1101" i="15" s="1"/>
  <c r="F1104" i="15"/>
  <c r="G1104" i="15" s="1"/>
  <c r="H1104" i="15" s="1"/>
  <c r="F1106" i="15"/>
  <c r="G1106" i="15" s="1"/>
  <c r="H1106" i="15" s="1"/>
  <c r="F1109" i="15"/>
  <c r="G1109" i="15" s="1"/>
  <c r="H1109" i="15" s="1"/>
  <c r="F1112" i="15"/>
  <c r="G1112" i="15" s="1"/>
  <c r="H1112" i="15" s="1"/>
  <c r="F1114" i="15"/>
  <c r="G1114" i="15" s="1"/>
  <c r="H1114" i="15" s="1"/>
  <c r="F1117" i="15"/>
  <c r="G1117" i="15" s="1"/>
  <c r="H1117" i="15" s="1"/>
  <c r="F1120" i="15"/>
  <c r="G1120" i="15" s="1"/>
  <c r="H1120" i="15" s="1"/>
  <c r="F1122" i="15"/>
  <c r="G1122" i="15" s="1"/>
  <c r="H1122" i="15" s="1"/>
  <c r="F1125" i="15"/>
  <c r="G1125" i="15" s="1"/>
  <c r="H1125" i="15" s="1"/>
  <c r="F1128" i="15"/>
  <c r="G1128" i="15" s="1"/>
  <c r="H1128" i="15" s="1"/>
  <c r="F1130" i="15"/>
  <c r="G1130" i="15" s="1"/>
  <c r="H1130" i="15" s="1"/>
  <c r="F1133" i="15"/>
  <c r="G1133" i="15" s="1"/>
  <c r="H1133" i="15" s="1"/>
  <c r="F1136" i="15"/>
  <c r="G1136" i="15" s="1"/>
  <c r="H1136" i="15" s="1"/>
  <c r="F1138" i="15"/>
  <c r="G1138" i="15" s="1"/>
  <c r="H1138" i="15" s="1"/>
  <c r="F1141" i="15"/>
  <c r="G1141" i="15" s="1"/>
  <c r="H1141" i="15" s="1"/>
  <c r="F1144" i="15"/>
  <c r="G1144" i="15" s="1"/>
  <c r="H1144" i="15" s="1"/>
  <c r="F1146" i="15"/>
  <c r="G1146" i="15" s="1"/>
  <c r="H1146" i="15" s="1"/>
  <c r="F1149" i="15"/>
  <c r="G1149" i="15" s="1"/>
  <c r="H1149" i="15" s="1"/>
  <c r="F1152" i="15"/>
  <c r="G1152" i="15" s="1"/>
  <c r="H1152" i="15" s="1"/>
  <c r="F1154" i="15"/>
  <c r="G1154" i="15" s="1"/>
  <c r="H1154" i="15" s="1"/>
  <c r="F1041" i="15"/>
  <c r="G1041" i="15" s="1"/>
  <c r="H1041" i="15" s="1"/>
  <c r="F974" i="15"/>
  <c r="G974" i="15" s="1"/>
  <c r="H974" i="15" s="1"/>
  <c r="F978" i="15"/>
  <c r="G978" i="15" s="1"/>
  <c r="H978" i="15" s="1"/>
  <c r="F982" i="15"/>
  <c r="G982" i="15" s="1"/>
  <c r="H982" i="15" s="1"/>
  <c r="F986" i="15"/>
  <c r="G986" i="15" s="1"/>
  <c r="H986" i="15" s="1"/>
  <c r="F990" i="15"/>
  <c r="G990" i="15" s="1"/>
  <c r="H990" i="15" s="1"/>
  <c r="F994" i="15"/>
  <c r="G994" i="15" s="1"/>
  <c r="H994" i="15" s="1"/>
  <c r="F998" i="15"/>
  <c r="G998" i="15" s="1"/>
  <c r="H998" i="15" s="1"/>
  <c r="F1002" i="15"/>
  <c r="G1002" i="15" s="1"/>
  <c r="H1002" i="15" s="1"/>
  <c r="F1004" i="15"/>
  <c r="G1004" i="15" s="1"/>
  <c r="H1004" i="15" s="1"/>
  <c r="F1007" i="15"/>
  <c r="G1007" i="15" s="1"/>
  <c r="H1007" i="15" s="1"/>
  <c r="F1009" i="15"/>
  <c r="G1009" i="15" s="1"/>
  <c r="H1009" i="15" s="1"/>
  <c r="F1018" i="15"/>
  <c r="G1018" i="15" s="1"/>
  <c r="H1018" i="15" s="1"/>
  <c r="F1020" i="15"/>
  <c r="G1020" i="15" s="1"/>
  <c r="H1020" i="15" s="1"/>
  <c r="F1026" i="15"/>
  <c r="G1026" i="15" s="1"/>
  <c r="H1026" i="15" s="1"/>
  <c r="F1028" i="15"/>
  <c r="G1028" i="15" s="1"/>
  <c r="H1028" i="15" s="1"/>
  <c r="F961" i="15"/>
  <c r="G961" i="15" s="1"/>
  <c r="H961" i="15" s="1"/>
  <c r="F957" i="15"/>
  <c r="G957" i="15" s="1"/>
  <c r="H957" i="15" s="1"/>
  <c r="F953" i="15"/>
  <c r="G953" i="15" s="1"/>
  <c r="H953" i="15" s="1"/>
  <c r="F949" i="15"/>
  <c r="G949" i="15" s="1"/>
  <c r="H949" i="15" s="1"/>
  <c r="F945" i="15"/>
  <c r="G945" i="15" s="1"/>
  <c r="H945" i="15" s="1"/>
  <c r="F941" i="15"/>
  <c r="G941" i="15" s="1"/>
  <c r="H941" i="15" s="1"/>
  <c r="F937" i="15"/>
  <c r="G937" i="15" s="1"/>
  <c r="H937" i="15" s="1"/>
  <c r="F933" i="15"/>
  <c r="G933" i="15" s="1"/>
  <c r="H933" i="15" s="1"/>
  <c r="F929" i="15"/>
  <c r="G929" i="15" s="1"/>
  <c r="H929" i="15" s="1"/>
  <c r="F925" i="15"/>
  <c r="G925" i="15" s="1"/>
  <c r="H925" i="15" s="1"/>
  <c r="F921" i="15"/>
  <c r="G921" i="15" s="1"/>
  <c r="H921" i="15" s="1"/>
  <c r="F916" i="15"/>
  <c r="G916" i="15" s="1"/>
  <c r="H916" i="15" s="1"/>
  <c r="F912" i="15"/>
  <c r="G912" i="15" s="1"/>
  <c r="H912" i="15" s="1"/>
  <c r="F908" i="15"/>
  <c r="G908" i="15" s="1"/>
  <c r="H908" i="15" s="1"/>
  <c r="F904" i="15"/>
  <c r="G904" i="15" s="1"/>
  <c r="H904" i="15" s="1"/>
  <c r="F900" i="15"/>
  <c r="G900" i="15" s="1"/>
  <c r="H900" i="15" s="1"/>
  <c r="F896" i="15"/>
  <c r="G896" i="15" s="1"/>
  <c r="H896" i="15" s="1"/>
  <c r="F892" i="15"/>
  <c r="G892" i="15" s="1"/>
  <c r="H892" i="15" s="1"/>
  <c r="F871" i="15"/>
  <c r="G871" i="15" s="1"/>
  <c r="H871" i="15" s="1"/>
  <c r="F874" i="15"/>
  <c r="G874" i="15" s="1"/>
  <c r="H874" i="15" s="1"/>
  <c r="F870" i="15"/>
  <c r="G870" i="15" s="1"/>
  <c r="H870" i="15" s="1"/>
  <c r="F860" i="15"/>
  <c r="G860" i="15" s="1"/>
  <c r="H860" i="15" s="1"/>
  <c r="F852" i="15"/>
  <c r="G852" i="15" s="1"/>
  <c r="H852" i="15" s="1"/>
  <c r="F815" i="15"/>
  <c r="G815" i="15" s="1"/>
  <c r="H815" i="15" s="1"/>
  <c r="F817" i="15"/>
  <c r="G817" i="15" s="1"/>
  <c r="H817" i="15" s="1"/>
  <c r="F820" i="15"/>
  <c r="G820" i="15" s="1"/>
  <c r="H820" i="15" s="1"/>
  <c r="F822" i="15"/>
  <c r="G822" i="15" s="1"/>
  <c r="H822" i="15" s="1"/>
  <c r="F790" i="15"/>
  <c r="G790" i="15" s="1"/>
  <c r="H790" i="15" s="1"/>
  <c r="F792" i="15"/>
  <c r="G792" i="15" s="1"/>
  <c r="H792" i="15" s="1"/>
  <c r="F794" i="15"/>
  <c r="G794" i="15" s="1"/>
  <c r="H794" i="15" s="1"/>
  <c r="F796" i="15"/>
  <c r="G796" i="15" s="1"/>
  <c r="H796" i="15" s="1"/>
  <c r="F799" i="15"/>
  <c r="G799" i="15" s="1"/>
  <c r="H799" i="15" s="1"/>
  <c r="F801" i="15"/>
  <c r="G801" i="15" s="1"/>
  <c r="H801" i="15" s="1"/>
  <c r="F683" i="15"/>
  <c r="G683" i="15" s="1"/>
  <c r="H683" i="15" s="1"/>
  <c r="F685" i="15"/>
  <c r="G685" i="15" s="1"/>
  <c r="H685" i="15" s="1"/>
  <c r="F687" i="15"/>
  <c r="G687" i="15" s="1"/>
  <c r="H687" i="15" s="1"/>
  <c r="F689" i="15"/>
  <c r="G689" i="15" s="1"/>
  <c r="H689" i="15" s="1"/>
  <c r="F692" i="15"/>
  <c r="G692" i="15" s="1"/>
  <c r="H692" i="15" s="1"/>
  <c r="F694" i="15"/>
  <c r="G694" i="15" s="1"/>
  <c r="H694" i="15" s="1"/>
  <c r="F681" i="15"/>
  <c r="G681" i="15" s="1"/>
  <c r="H681" i="15" s="1"/>
  <c r="F604" i="15"/>
  <c r="G604" i="15" s="1"/>
  <c r="H604" i="15" s="1"/>
  <c r="F580" i="15"/>
  <c r="G580" i="15" s="1"/>
  <c r="H580" i="15" s="1"/>
  <c r="F560" i="15"/>
  <c r="G560" i="15" s="1"/>
  <c r="H560" i="15" s="1"/>
  <c r="F562" i="15"/>
  <c r="G562" i="15" s="1"/>
  <c r="H562" i="15" s="1"/>
  <c r="F564" i="15"/>
  <c r="G564" i="15" s="1"/>
  <c r="H564" i="15" s="1"/>
  <c r="F559" i="15"/>
  <c r="G559" i="15" s="1"/>
  <c r="H559" i="15" s="1"/>
  <c r="F532" i="15"/>
  <c r="G532" i="15" s="1"/>
  <c r="H532" i="15" s="1"/>
  <c r="F534" i="15"/>
  <c r="G534" i="15" s="1"/>
  <c r="H534" i="15" s="1"/>
  <c r="F514" i="15"/>
  <c r="G514" i="15" s="1"/>
  <c r="H514" i="15" s="1"/>
  <c r="F516" i="15"/>
  <c r="G516" i="15" s="1"/>
  <c r="H516" i="15" s="1"/>
  <c r="F481" i="15"/>
  <c r="G481" i="15" s="1"/>
  <c r="H481" i="15" s="1"/>
  <c r="F483" i="15"/>
  <c r="G483" i="15" s="1"/>
  <c r="H483" i="15" s="1"/>
  <c r="F486" i="15"/>
  <c r="G486" i="15" s="1"/>
  <c r="H486" i="15" s="1"/>
  <c r="F464" i="15"/>
  <c r="G464" i="15" s="1"/>
  <c r="H464" i="15" s="1"/>
  <c r="F467" i="15"/>
  <c r="G467" i="15" s="1"/>
  <c r="H467" i="15" s="1"/>
  <c r="F469" i="15"/>
  <c r="G469" i="15" s="1"/>
  <c r="H469" i="15" s="1"/>
  <c r="F424" i="15"/>
  <c r="G424" i="15" s="1"/>
  <c r="H424" i="15" s="1"/>
  <c r="F427" i="15"/>
  <c r="G427" i="15" s="1"/>
  <c r="H427" i="15" s="1"/>
  <c r="F429" i="15"/>
  <c r="G429" i="15" s="1"/>
  <c r="H429" i="15" s="1"/>
  <c r="F376" i="15"/>
  <c r="G376" i="15" s="1"/>
  <c r="H376" i="15" s="1"/>
  <c r="F357" i="15"/>
  <c r="G357" i="15" s="1"/>
  <c r="H357" i="15" s="1"/>
  <c r="F361" i="15"/>
  <c r="G361" i="15" s="1"/>
  <c r="H361" i="15" s="1"/>
  <c r="F314" i="15"/>
  <c r="G314" i="15" s="1"/>
  <c r="H314" i="15" s="1"/>
  <c r="F316" i="15"/>
  <c r="G316" i="15" s="1"/>
  <c r="H316" i="15" s="1"/>
  <c r="F322" i="15"/>
  <c r="G322" i="15" s="1"/>
  <c r="H322" i="15" s="1"/>
  <c r="F324" i="15"/>
  <c r="G324" i="15" s="1"/>
  <c r="H324" i="15" s="1"/>
  <c r="F293" i="15"/>
  <c r="G293" i="15" s="1"/>
  <c r="H293" i="15" s="1"/>
  <c r="F263" i="15"/>
  <c r="G263" i="15" s="1"/>
  <c r="H263" i="15" s="1"/>
  <c r="F268" i="15"/>
  <c r="G268" i="15" s="1"/>
  <c r="H268" i="15" s="1"/>
  <c r="F277" i="15"/>
  <c r="G277" i="15" s="1"/>
  <c r="H277" i="15" s="1"/>
  <c r="F220" i="15"/>
  <c r="G220" i="15" s="1"/>
  <c r="H220" i="15" s="1"/>
  <c r="F222" i="15"/>
  <c r="G222" i="15" s="1"/>
  <c r="H222" i="15" s="1"/>
  <c r="F224" i="15"/>
  <c r="G224" i="15" s="1"/>
  <c r="H224" i="15" s="1"/>
  <c r="F226" i="15"/>
  <c r="G226" i="15" s="1"/>
  <c r="H226" i="15" s="1"/>
  <c r="F188" i="15"/>
  <c r="G188" i="15" s="1"/>
  <c r="H188" i="15" s="1"/>
  <c r="F184" i="15"/>
  <c r="G184" i="15" s="1"/>
  <c r="H184" i="15" s="1"/>
  <c r="F180" i="15"/>
  <c r="G180" i="15" s="1"/>
  <c r="H180" i="15" s="1"/>
  <c r="F2601" i="15"/>
  <c r="G2601" i="15" s="1"/>
  <c r="H2601" i="15" s="1"/>
  <c r="F2607" i="15"/>
  <c r="G2607" i="15" s="1"/>
  <c r="H2607" i="15" s="1"/>
  <c r="F2609" i="15"/>
  <c r="G2609" i="15" s="1"/>
  <c r="H2609" i="15" s="1"/>
  <c r="F2615" i="15"/>
  <c r="G2615" i="15" s="1"/>
  <c r="H2615" i="15" s="1"/>
  <c r="F2617" i="15"/>
  <c r="G2617" i="15" s="1"/>
  <c r="H2617" i="15" s="1"/>
  <c r="F2498" i="15"/>
  <c r="G2498" i="15" s="1"/>
  <c r="H2498" i="15" s="1"/>
  <c r="F2502" i="15"/>
  <c r="G2502" i="15" s="1"/>
  <c r="H2502" i="15" s="1"/>
  <c r="F2506" i="15"/>
  <c r="G2506" i="15" s="1"/>
  <c r="H2506" i="15" s="1"/>
  <c r="F2512" i="15"/>
  <c r="G2512" i="15" s="1"/>
  <c r="H2512" i="15" s="1"/>
  <c r="F2516" i="15"/>
  <c r="G2516" i="15" s="1"/>
  <c r="H2516" i="15" s="1"/>
  <c r="F2521" i="15"/>
  <c r="G2521" i="15" s="1"/>
  <c r="H2521" i="15" s="1"/>
  <c r="F2525" i="15"/>
  <c r="G2525" i="15" s="1"/>
  <c r="H2525" i="15" s="1"/>
  <c r="F2527" i="15"/>
  <c r="G2527" i="15" s="1"/>
  <c r="H2527" i="15" s="1"/>
  <c r="F2434" i="15"/>
  <c r="G2434" i="15" s="1"/>
  <c r="H2434" i="15" s="1"/>
  <c r="F2439" i="15"/>
  <c r="G2439" i="15" s="1"/>
  <c r="H2439" i="15" s="1"/>
  <c r="F2446" i="15"/>
  <c r="G2446" i="15" s="1"/>
  <c r="H2446" i="15" s="1"/>
  <c r="F2449" i="15"/>
  <c r="G2449" i="15" s="1"/>
  <c r="H2449" i="15" s="1"/>
  <c r="F2451" i="15"/>
  <c r="G2451" i="15" s="1"/>
  <c r="H2451" i="15" s="1"/>
  <c r="F2457" i="15"/>
  <c r="G2457" i="15" s="1"/>
  <c r="H2457" i="15" s="1"/>
  <c r="F2463" i="15"/>
  <c r="G2463" i="15" s="1"/>
  <c r="H2463" i="15" s="1"/>
  <c r="F2466" i="15"/>
  <c r="G2466" i="15" s="1"/>
  <c r="H2466" i="15" s="1"/>
  <c r="F2432" i="15"/>
  <c r="G2432" i="15" s="1"/>
  <c r="H2432" i="15" s="1"/>
  <c r="F2267" i="15"/>
  <c r="G2267" i="15" s="1"/>
  <c r="H2267" i="15" s="1"/>
  <c r="F2269" i="15"/>
  <c r="G2269" i="15" s="1"/>
  <c r="H2269" i="15" s="1"/>
  <c r="F2276" i="15"/>
  <c r="G2276" i="15" s="1"/>
  <c r="H2276" i="15" s="1"/>
  <c r="F2278" i="15"/>
  <c r="G2278" i="15" s="1"/>
  <c r="H2278" i="15" s="1"/>
  <c r="F2284" i="15"/>
  <c r="G2284" i="15" s="1"/>
  <c r="H2284" i="15" s="1"/>
  <c r="F2286" i="15"/>
  <c r="G2286" i="15" s="1"/>
  <c r="H2286" i="15" s="1"/>
  <c r="F2292" i="15"/>
  <c r="G2292" i="15" s="1"/>
  <c r="H2292" i="15" s="1"/>
  <c r="F2294" i="15"/>
  <c r="G2294" i="15" s="1"/>
  <c r="H2294" i="15" s="1"/>
  <c r="F2300" i="15"/>
  <c r="G2300" i="15" s="1"/>
  <c r="H2300" i="15" s="1"/>
  <c r="F2302" i="15"/>
  <c r="G2302" i="15" s="1"/>
  <c r="H2302" i="15" s="1"/>
  <c r="F2310" i="15"/>
  <c r="G2310" i="15" s="1"/>
  <c r="H2310" i="15" s="1"/>
  <c r="F2312" i="15"/>
  <c r="G2312" i="15" s="1"/>
  <c r="H2312" i="15" s="1"/>
  <c r="F2318" i="15"/>
  <c r="G2318" i="15" s="1"/>
  <c r="H2318" i="15" s="1"/>
  <c r="F2320" i="15"/>
  <c r="G2320" i="15" s="1"/>
  <c r="H2320" i="15" s="1"/>
  <c r="F2327" i="15"/>
  <c r="G2327" i="15" s="1"/>
  <c r="H2327" i="15" s="1"/>
  <c r="F2331" i="15"/>
  <c r="G2331" i="15" s="1"/>
  <c r="H2331" i="15" s="1"/>
  <c r="F2335" i="15"/>
  <c r="G2335" i="15" s="1"/>
  <c r="H2335" i="15" s="1"/>
  <c r="F2177" i="15"/>
  <c r="G2177" i="15" s="1"/>
  <c r="H2177" i="15" s="1"/>
  <c r="F2187" i="15"/>
  <c r="G2187" i="15" s="1"/>
  <c r="H2187" i="15" s="1"/>
  <c r="F2189" i="15"/>
  <c r="G2189" i="15" s="1"/>
  <c r="H2189" i="15" s="1"/>
  <c r="F2192" i="15"/>
  <c r="G2192" i="15" s="1"/>
  <c r="H2192" i="15" s="1"/>
  <c r="F2194" i="15"/>
  <c r="G2194" i="15" s="1"/>
  <c r="H2194" i="15" s="1"/>
  <c r="F2203" i="15"/>
  <c r="G2203" i="15" s="1"/>
  <c r="H2203" i="15" s="1"/>
  <c r="F2205" i="15"/>
  <c r="G2205" i="15" s="1"/>
  <c r="H2205" i="15" s="1"/>
  <c r="F2208" i="15"/>
  <c r="G2208" i="15" s="1"/>
  <c r="H2208" i="15" s="1"/>
  <c r="F2210" i="15"/>
  <c r="G2210" i="15" s="1"/>
  <c r="H2210" i="15" s="1"/>
  <c r="F2221" i="15"/>
  <c r="G2221" i="15" s="1"/>
  <c r="H2221" i="15" s="1"/>
  <c r="F2223" i="15"/>
  <c r="G2223" i="15" s="1"/>
  <c r="H2223" i="15" s="1"/>
  <c r="F2226" i="15"/>
  <c r="G2226" i="15" s="1"/>
  <c r="H2226" i="15" s="1"/>
  <c r="F2228" i="15"/>
  <c r="G2228" i="15" s="1"/>
  <c r="H2228" i="15" s="1"/>
  <c r="F2233" i="15"/>
  <c r="G2233" i="15" s="1"/>
  <c r="H2233" i="15" s="1"/>
  <c r="F2235" i="15"/>
  <c r="G2235" i="15" s="1"/>
  <c r="H2235" i="15" s="1"/>
  <c r="F2242" i="15"/>
  <c r="G2242" i="15" s="1"/>
  <c r="H2242" i="15" s="1"/>
  <c r="F2244" i="15"/>
  <c r="G2244" i="15" s="1"/>
  <c r="H2244" i="15" s="1"/>
  <c r="F2250" i="15"/>
  <c r="G2250" i="15" s="1"/>
  <c r="H2250" i="15" s="1"/>
  <c r="F2175" i="15"/>
  <c r="G2175" i="15" s="1"/>
  <c r="H2175" i="15" s="1"/>
  <c r="F1997" i="15"/>
  <c r="G1997" i="15" s="1"/>
  <c r="H1997" i="15" s="1"/>
  <c r="F2000" i="15"/>
  <c r="G2000" i="15" s="1"/>
  <c r="H2000" i="15" s="1"/>
  <c r="F2002" i="15"/>
  <c r="G2002" i="15" s="1"/>
  <c r="H2002" i="15" s="1"/>
  <c r="F2007" i="15"/>
  <c r="G2007" i="15" s="1"/>
  <c r="H2007" i="15" s="1"/>
  <c r="F2013" i="15"/>
  <c r="G2013" i="15" s="1"/>
  <c r="H2013" i="15" s="1"/>
  <c r="F2016" i="15"/>
  <c r="G2016" i="15" s="1"/>
  <c r="H2016" i="15" s="1"/>
  <c r="F2018" i="15"/>
  <c r="G2018" i="15" s="1"/>
  <c r="H2018" i="15" s="1"/>
  <c r="F2023" i="15"/>
  <c r="G2023" i="15" s="1"/>
  <c r="H2023" i="15" s="1"/>
  <c r="F2030" i="15"/>
  <c r="G2030" i="15" s="1"/>
  <c r="H2030" i="15" s="1"/>
  <c r="F2033" i="15"/>
  <c r="G2033" i="15" s="1"/>
  <c r="H2033" i="15" s="1"/>
  <c r="F2035" i="15"/>
  <c r="G2035" i="15" s="1"/>
  <c r="H2035" i="15" s="1"/>
  <c r="F2041" i="15"/>
  <c r="G2041" i="15" s="1"/>
  <c r="H2041" i="15" s="1"/>
  <c r="F2043" i="15"/>
  <c r="G2043" i="15" s="1"/>
  <c r="H2043" i="15" s="1"/>
  <c r="F2049" i="15"/>
  <c r="G2049" i="15" s="1"/>
  <c r="H2049" i="15" s="1"/>
  <c r="F2051" i="15"/>
  <c r="G2051" i="15" s="1"/>
  <c r="H2051" i="15" s="1"/>
  <c r="F2057" i="15"/>
  <c r="G2057" i="15" s="1"/>
  <c r="H2057" i="15" s="1"/>
  <c r="F2059" i="15"/>
  <c r="G2059" i="15" s="1"/>
  <c r="H2059" i="15" s="1"/>
  <c r="F2065" i="15"/>
  <c r="G2065" i="15" s="1"/>
  <c r="H2065" i="15" s="1"/>
  <c r="F2067" i="15"/>
  <c r="G2067" i="15" s="1"/>
  <c r="H2067" i="15" s="1"/>
  <c r="F1897" i="15"/>
  <c r="G1897" i="15" s="1"/>
  <c r="H1897" i="15" s="1"/>
  <c r="F1899" i="15"/>
  <c r="G1899" i="15" s="1"/>
  <c r="H1899" i="15" s="1"/>
  <c r="F1905" i="15"/>
  <c r="G1905" i="15" s="1"/>
  <c r="H1905" i="15" s="1"/>
  <c r="F1907" i="15"/>
  <c r="G1907" i="15" s="1"/>
  <c r="H1907" i="15" s="1"/>
  <c r="F1913" i="15"/>
  <c r="G1913" i="15" s="1"/>
  <c r="H1913" i="15" s="1"/>
  <c r="F1915" i="15"/>
  <c r="G1915" i="15" s="1"/>
  <c r="H1915" i="15" s="1"/>
  <c r="F1921" i="15"/>
  <c r="G1921" i="15" s="1"/>
  <c r="H1921" i="15" s="1"/>
  <c r="F1923" i="15"/>
  <c r="G1923" i="15" s="1"/>
  <c r="H1923" i="15" s="1"/>
  <c r="F1930" i="15"/>
  <c r="G1930" i="15" s="1"/>
  <c r="H1930" i="15" s="1"/>
  <c r="F1932" i="15"/>
  <c r="G1932" i="15" s="1"/>
  <c r="H1932" i="15" s="1"/>
  <c r="F1938" i="15"/>
  <c r="G1938" i="15" s="1"/>
  <c r="H1938" i="15" s="1"/>
  <c r="F1940" i="15"/>
  <c r="G1940" i="15" s="1"/>
  <c r="H1940" i="15" s="1"/>
  <c r="F1944" i="15"/>
  <c r="G1944" i="15" s="1"/>
  <c r="H1944" i="15" s="1"/>
  <c r="F1948" i="15"/>
  <c r="G1948" i="15" s="1"/>
  <c r="H1948" i="15" s="1"/>
  <c r="F1952" i="15"/>
  <c r="G1952" i="15" s="1"/>
  <c r="H1952" i="15" s="1"/>
  <c r="F1956" i="15"/>
  <c r="G1956" i="15" s="1"/>
  <c r="H1956" i="15" s="1"/>
  <c r="F1960" i="15"/>
  <c r="G1960" i="15" s="1"/>
  <c r="H1960" i="15" s="1"/>
  <c r="F1964" i="15"/>
  <c r="G1964" i="15" s="1"/>
  <c r="H1964" i="15" s="1"/>
  <c r="F1968" i="15"/>
  <c r="G1968" i="15" s="1"/>
  <c r="H1968" i="15" s="1"/>
  <c r="F1895" i="15"/>
  <c r="G1895" i="15" s="1"/>
  <c r="H1895" i="15" s="1"/>
  <c r="F1790" i="15"/>
  <c r="G1790" i="15" s="1"/>
  <c r="H1790" i="15" s="1"/>
  <c r="F1794" i="15"/>
  <c r="G1794" i="15" s="1"/>
  <c r="H1794" i="15" s="1"/>
  <c r="F1798" i="15"/>
  <c r="G1798" i="15" s="1"/>
  <c r="H1798" i="15" s="1"/>
  <c r="F1802" i="15"/>
  <c r="G1802" i="15" s="1"/>
  <c r="H1802" i="15" s="1"/>
  <c r="F1806" i="15"/>
  <c r="G1806" i="15" s="1"/>
  <c r="H1806" i="15" s="1"/>
  <c r="F1810" i="15"/>
  <c r="G1810" i="15" s="1"/>
  <c r="H1810" i="15" s="1"/>
  <c r="F1814" i="15"/>
  <c r="G1814" i="15" s="1"/>
  <c r="H1814" i="15" s="1"/>
  <c r="F1818" i="15"/>
  <c r="G1818" i="15" s="1"/>
  <c r="H1818" i="15" s="1"/>
  <c r="F1822" i="15"/>
  <c r="G1822" i="15" s="1"/>
  <c r="H1822" i="15" s="1"/>
  <c r="F1786" i="15"/>
  <c r="G1786" i="15" s="1"/>
  <c r="H1786" i="15" s="1"/>
  <c r="F1729" i="15"/>
  <c r="G1729" i="15" s="1"/>
  <c r="H1729" i="15" s="1"/>
  <c r="F1731" i="15"/>
  <c r="G1731" i="15" s="1"/>
  <c r="H1731" i="15" s="1"/>
  <c r="F1737" i="15"/>
  <c r="G1737" i="15" s="1"/>
  <c r="H1737" i="15" s="1"/>
  <c r="F1739" i="15"/>
  <c r="G1739" i="15" s="1"/>
  <c r="H1739" i="15" s="1"/>
  <c r="F1746" i="15"/>
  <c r="G1746" i="15" s="1"/>
  <c r="H1746" i="15" s="1"/>
  <c r="F1748" i="15"/>
  <c r="G1748" i="15" s="1"/>
  <c r="H1748" i="15" s="1"/>
  <c r="F1754" i="15"/>
  <c r="G1754" i="15" s="1"/>
  <c r="H1754" i="15" s="1"/>
  <c r="F1756" i="15"/>
  <c r="G1756" i="15" s="1"/>
  <c r="H1756" i="15" s="1"/>
  <c r="F1762" i="15"/>
  <c r="G1762" i="15" s="1"/>
  <c r="H1762" i="15" s="1"/>
  <c r="F1764" i="15"/>
  <c r="G1764" i="15" s="1"/>
  <c r="H1764" i="15" s="1"/>
  <c r="F1770" i="15"/>
  <c r="G1770" i="15" s="1"/>
  <c r="H1770" i="15" s="1"/>
  <c r="F1772" i="15"/>
  <c r="G1772" i="15" s="1"/>
  <c r="H1772" i="15" s="1"/>
  <c r="F1293" i="15"/>
  <c r="G1293" i="15" s="1"/>
  <c r="H1293" i="15" s="1"/>
  <c r="F1297" i="15"/>
  <c r="G1297" i="15" s="1"/>
  <c r="H1297" i="15" s="1"/>
  <c r="F1301" i="15"/>
  <c r="G1301" i="15" s="1"/>
  <c r="H1301" i="15" s="1"/>
  <c r="F1305" i="15"/>
  <c r="G1305" i="15" s="1"/>
  <c r="H1305" i="15" s="1"/>
  <c r="F1309" i="15"/>
  <c r="G1309" i="15" s="1"/>
  <c r="H1309" i="15" s="1"/>
  <c r="F1313" i="15"/>
  <c r="G1313" i="15" s="1"/>
  <c r="H1313" i="15" s="1"/>
  <c r="F1317" i="15"/>
  <c r="G1317" i="15" s="1"/>
  <c r="H1317" i="15" s="1"/>
  <c r="F1321" i="15"/>
  <c r="G1321" i="15" s="1"/>
  <c r="H1321" i="15" s="1"/>
  <c r="F1325" i="15"/>
  <c r="G1325" i="15" s="1"/>
  <c r="H1325" i="15" s="1"/>
  <c r="F1330" i="15"/>
  <c r="G1330" i="15" s="1"/>
  <c r="H1330" i="15" s="1"/>
  <c r="F1334" i="15"/>
  <c r="G1334" i="15" s="1"/>
  <c r="H1334" i="15" s="1"/>
  <c r="F1338" i="15"/>
  <c r="G1338" i="15" s="1"/>
  <c r="H1338" i="15" s="1"/>
  <c r="F1342" i="15"/>
  <c r="G1342" i="15" s="1"/>
  <c r="H1342" i="15" s="1"/>
  <c r="F1346" i="15"/>
  <c r="G1346" i="15" s="1"/>
  <c r="H1346" i="15" s="1"/>
  <c r="F1350" i="15"/>
  <c r="G1350" i="15" s="1"/>
  <c r="H1350" i="15" s="1"/>
  <c r="F1353" i="15"/>
  <c r="G1353" i="15" s="1"/>
  <c r="H1353" i="15" s="1"/>
  <c r="F1358" i="15"/>
  <c r="G1358" i="15" s="1"/>
  <c r="H1358" i="15" s="1"/>
  <c r="F1365" i="15"/>
  <c r="G1365" i="15" s="1"/>
  <c r="H1365" i="15" s="1"/>
  <c r="F1368" i="15"/>
  <c r="G1368" i="15" s="1"/>
  <c r="H1368" i="15" s="1"/>
  <c r="F1371" i="15"/>
  <c r="G1371" i="15" s="1"/>
  <c r="H1371" i="15" s="1"/>
  <c r="F1374" i="15"/>
  <c r="G1374" i="15" s="1"/>
  <c r="H1374" i="15" s="1"/>
  <c r="F1383" i="15"/>
  <c r="G1383" i="15" s="1"/>
  <c r="H1383" i="15" s="1"/>
  <c r="F1386" i="15"/>
  <c r="G1386" i="15" s="1"/>
  <c r="H1386" i="15" s="1"/>
  <c r="F1389" i="15"/>
  <c r="G1389" i="15" s="1"/>
  <c r="H1389" i="15" s="1"/>
  <c r="F1392" i="15"/>
  <c r="G1392" i="15" s="1"/>
  <c r="H1392" i="15" s="1"/>
  <c r="F1399" i="15"/>
  <c r="G1399" i="15" s="1"/>
  <c r="H1399" i="15" s="1"/>
  <c r="F1402" i="15"/>
  <c r="G1402" i="15" s="1"/>
  <c r="H1402" i="15" s="1"/>
  <c r="F1405" i="15"/>
  <c r="G1405" i="15" s="1"/>
  <c r="H1405" i="15" s="1"/>
  <c r="F1408" i="15"/>
  <c r="G1408" i="15" s="1"/>
  <c r="H1408" i="15" s="1"/>
  <c r="F1292" i="15"/>
  <c r="G1292" i="15" s="1"/>
  <c r="H1292" i="15" s="1"/>
  <c r="F1044" i="15"/>
  <c r="G1044" i="15" s="1"/>
  <c r="H1044" i="15" s="1"/>
  <c r="F1046" i="15"/>
  <c r="G1046" i="15" s="1"/>
  <c r="H1046" i="15" s="1"/>
  <c r="F1051" i="15"/>
  <c r="G1051" i="15" s="1"/>
  <c r="H1051" i="15" s="1"/>
  <c r="F1053" i="15"/>
  <c r="G1053" i="15" s="1"/>
  <c r="H1053" i="15" s="1"/>
  <c r="F1060" i="15"/>
  <c r="G1060" i="15" s="1"/>
  <c r="H1060" i="15" s="1"/>
  <c r="F1062" i="15"/>
  <c r="G1062" i="15" s="1"/>
  <c r="H1062" i="15" s="1"/>
  <c r="F1067" i="15"/>
  <c r="G1067" i="15" s="1"/>
  <c r="H1067" i="15" s="1"/>
  <c r="F1069" i="15"/>
  <c r="G1069" i="15" s="1"/>
  <c r="H1069" i="15" s="1"/>
  <c r="F1076" i="15"/>
  <c r="G1076" i="15" s="1"/>
  <c r="H1076" i="15" s="1"/>
  <c r="F1078" i="15"/>
  <c r="G1078" i="15" s="1"/>
  <c r="H1078" i="15" s="1"/>
  <c r="F1083" i="15"/>
  <c r="G1083" i="15" s="1"/>
  <c r="H1083" i="15" s="1"/>
  <c r="F1085" i="15"/>
  <c r="G1085" i="15" s="1"/>
  <c r="H1085" i="15" s="1"/>
  <c r="F1095" i="15"/>
  <c r="G1095" i="15" s="1"/>
  <c r="H1095" i="15" s="1"/>
  <c r="F1103" i="15"/>
  <c r="G1103" i="15" s="1"/>
  <c r="H1103" i="15" s="1"/>
  <c r="F1111" i="15"/>
  <c r="G1111" i="15" s="1"/>
  <c r="H1111" i="15" s="1"/>
  <c r="F1119" i="15"/>
  <c r="G1119" i="15" s="1"/>
  <c r="H1119" i="15" s="1"/>
  <c r="F1127" i="15"/>
  <c r="G1127" i="15" s="1"/>
  <c r="H1127" i="15" s="1"/>
  <c r="F1135" i="15"/>
  <c r="G1135" i="15" s="1"/>
  <c r="H1135" i="15" s="1"/>
  <c r="F1143" i="15"/>
  <c r="G1143" i="15" s="1"/>
  <c r="H1143" i="15" s="1"/>
  <c r="F1151" i="15"/>
  <c r="G1151" i="15" s="1"/>
  <c r="H1151" i="15" s="1"/>
  <c r="F1006" i="15"/>
  <c r="G1006" i="15" s="1"/>
  <c r="H1006" i="15" s="1"/>
  <c r="F1008" i="15"/>
  <c r="G1008" i="15" s="1"/>
  <c r="H1008" i="15" s="1"/>
  <c r="F1011" i="15"/>
  <c r="G1011" i="15" s="1"/>
  <c r="H1011" i="15" s="1"/>
  <c r="F1013" i="15"/>
  <c r="G1013" i="15" s="1"/>
  <c r="H1013" i="15" s="1"/>
  <c r="F1023" i="15"/>
  <c r="G1023" i="15" s="1"/>
  <c r="H1023" i="15" s="1"/>
  <c r="F1025" i="15"/>
  <c r="G1025" i="15" s="1"/>
  <c r="H1025" i="15" s="1"/>
  <c r="F971" i="15"/>
  <c r="G971" i="15" s="1"/>
  <c r="H971" i="15" s="1"/>
  <c r="F958" i="15"/>
  <c r="G958" i="15" s="1"/>
  <c r="H958" i="15" s="1"/>
  <c r="F954" i="15"/>
  <c r="G954" i="15" s="1"/>
  <c r="H954" i="15" s="1"/>
  <c r="F950" i="15"/>
  <c r="G950" i="15" s="1"/>
  <c r="H950" i="15" s="1"/>
  <c r="F946" i="15"/>
  <c r="G946" i="15" s="1"/>
  <c r="H946" i="15" s="1"/>
  <c r="F942" i="15"/>
  <c r="G942" i="15" s="1"/>
  <c r="H942" i="15" s="1"/>
  <c r="F938" i="15"/>
  <c r="G938" i="15" s="1"/>
  <c r="H938" i="15" s="1"/>
  <c r="F934" i="15"/>
  <c r="G934" i="15" s="1"/>
  <c r="H934" i="15" s="1"/>
  <c r="F930" i="15"/>
  <c r="G930" i="15" s="1"/>
  <c r="H930" i="15" s="1"/>
  <c r="F926" i="15"/>
  <c r="G926" i="15" s="1"/>
  <c r="H926" i="15" s="1"/>
  <c r="F922" i="15"/>
  <c r="G922" i="15" s="1"/>
  <c r="H922" i="15" s="1"/>
  <c r="F917" i="15"/>
  <c r="G917" i="15" s="1"/>
  <c r="H917" i="15" s="1"/>
  <c r="F913" i="15"/>
  <c r="G913" i="15" s="1"/>
  <c r="H913" i="15" s="1"/>
  <c r="F909" i="15"/>
  <c r="G909" i="15" s="1"/>
  <c r="H909" i="15" s="1"/>
  <c r="F905" i="15"/>
  <c r="G905" i="15" s="1"/>
  <c r="H905" i="15" s="1"/>
  <c r="F901" i="15"/>
  <c r="G901" i="15" s="1"/>
  <c r="H901" i="15" s="1"/>
  <c r="F897" i="15"/>
  <c r="G897" i="15" s="1"/>
  <c r="H897" i="15" s="1"/>
  <c r="F893" i="15"/>
  <c r="G893" i="15" s="1"/>
  <c r="H893" i="15" s="1"/>
  <c r="F889" i="15"/>
  <c r="G889" i="15" s="1"/>
  <c r="H889" i="15" s="1"/>
  <c r="F876" i="15"/>
  <c r="G876" i="15" s="1"/>
  <c r="H876" i="15" s="1"/>
  <c r="F856" i="15"/>
  <c r="G856" i="15" s="1"/>
  <c r="H856" i="15" s="1"/>
  <c r="F858" i="15"/>
  <c r="G858" i="15" s="1"/>
  <c r="H858" i="15" s="1"/>
  <c r="F861" i="15"/>
  <c r="G861" i="15" s="1"/>
  <c r="H861" i="15" s="1"/>
  <c r="F819" i="15"/>
  <c r="G819" i="15" s="1"/>
  <c r="H819" i="15" s="1"/>
  <c r="F821" i="15"/>
  <c r="G821" i="15" s="1"/>
  <c r="H821" i="15" s="1"/>
  <c r="F789" i="15"/>
  <c r="G789" i="15" s="1"/>
  <c r="H789" i="15" s="1"/>
  <c r="F791" i="15"/>
  <c r="G791" i="15" s="1"/>
  <c r="H791" i="15" s="1"/>
  <c r="F793" i="15"/>
  <c r="G793" i="15" s="1"/>
  <c r="H793" i="15" s="1"/>
  <c r="F795" i="15"/>
  <c r="G795" i="15" s="1"/>
  <c r="H795" i="15" s="1"/>
  <c r="F797" i="15"/>
  <c r="G797" i="15" s="1"/>
  <c r="H797" i="15" s="1"/>
  <c r="F800" i="15"/>
  <c r="G800" i="15" s="1"/>
  <c r="H800" i="15" s="1"/>
  <c r="F788" i="15"/>
  <c r="G788" i="15" s="1"/>
  <c r="H788" i="15" s="1"/>
  <c r="F727" i="15"/>
  <c r="G727" i="15" s="1"/>
  <c r="H727" i="15" s="1"/>
  <c r="F731" i="15"/>
  <c r="G731" i="15" s="1"/>
  <c r="H731" i="15" s="1"/>
  <c r="F735" i="15"/>
  <c r="G735" i="15" s="1"/>
  <c r="H735" i="15" s="1"/>
  <c r="F705" i="15"/>
  <c r="G705" i="15" s="1"/>
  <c r="H705" i="15" s="1"/>
  <c r="F709" i="15"/>
  <c r="G709" i="15" s="1"/>
  <c r="H709" i="15" s="1"/>
  <c r="F714" i="15"/>
  <c r="G714" i="15" s="1"/>
  <c r="H714" i="15" s="1"/>
  <c r="F682" i="15"/>
  <c r="G682" i="15" s="1"/>
  <c r="H682" i="15" s="1"/>
  <c r="F684" i="15"/>
  <c r="G684" i="15" s="1"/>
  <c r="H684" i="15" s="1"/>
  <c r="F686" i="15"/>
  <c r="G686" i="15" s="1"/>
  <c r="H686" i="15" s="1"/>
  <c r="F688" i="15"/>
  <c r="G688" i="15" s="1"/>
  <c r="H688" i="15" s="1"/>
  <c r="F690" i="15"/>
  <c r="G690" i="15" s="1"/>
  <c r="H690" i="15" s="1"/>
  <c r="F693" i="15"/>
  <c r="G693" i="15" s="1"/>
  <c r="H693" i="15" s="1"/>
  <c r="F620" i="15"/>
  <c r="G620" i="15" s="1"/>
  <c r="H620" i="15" s="1"/>
  <c r="F607" i="15"/>
  <c r="G607" i="15" s="1"/>
  <c r="H607" i="15" s="1"/>
  <c r="F579" i="15"/>
  <c r="G579" i="15" s="1"/>
  <c r="H579" i="15" s="1"/>
  <c r="F574" i="15"/>
  <c r="G574" i="15" s="1"/>
  <c r="H574" i="15" s="1"/>
  <c r="F531" i="15"/>
  <c r="G531" i="15" s="1"/>
  <c r="H531" i="15" s="1"/>
  <c r="F512" i="15"/>
  <c r="G512" i="15" s="1"/>
  <c r="H512" i="15" s="1"/>
  <c r="F517" i="15"/>
  <c r="G517" i="15" s="1"/>
  <c r="H517" i="15" s="1"/>
  <c r="F480" i="15"/>
  <c r="G480" i="15" s="1"/>
  <c r="H480" i="15" s="1"/>
  <c r="F485" i="15"/>
  <c r="G485" i="15" s="1"/>
  <c r="H485" i="15" s="1"/>
  <c r="F479" i="15"/>
  <c r="G479" i="15" s="1"/>
  <c r="H479" i="15" s="1"/>
  <c r="F466" i="15"/>
  <c r="G466" i="15" s="1"/>
  <c r="H466" i="15" s="1"/>
  <c r="F468" i="15"/>
  <c r="G468" i="15" s="1"/>
  <c r="H468" i="15" s="1"/>
  <c r="F463" i="15"/>
  <c r="G463" i="15" s="1"/>
  <c r="H463" i="15" s="1"/>
  <c r="F426" i="15"/>
  <c r="G426" i="15" s="1"/>
  <c r="H426" i="15" s="1"/>
  <c r="F428" i="15"/>
  <c r="G428" i="15" s="1"/>
  <c r="H428" i="15" s="1"/>
  <c r="F431" i="15"/>
  <c r="G431" i="15" s="1"/>
  <c r="H431" i="15" s="1"/>
  <c r="F433" i="15"/>
  <c r="G433" i="15" s="1"/>
  <c r="H433" i="15" s="1"/>
  <c r="F405" i="15"/>
  <c r="G405" i="15" s="1"/>
  <c r="H405" i="15" s="1"/>
  <c r="F407" i="15"/>
  <c r="G407" i="15" s="1"/>
  <c r="H407" i="15" s="1"/>
  <c r="F409" i="15"/>
  <c r="G409" i="15" s="1"/>
  <c r="H409" i="15" s="1"/>
  <c r="F411" i="15"/>
  <c r="G411" i="15" s="1"/>
  <c r="H411" i="15" s="1"/>
  <c r="F413" i="15"/>
  <c r="G413" i="15" s="1"/>
  <c r="H413" i="15" s="1"/>
  <c r="F373" i="15"/>
  <c r="G373" i="15" s="1"/>
  <c r="H373" i="15" s="1"/>
  <c r="F375" i="15"/>
  <c r="G375" i="15" s="1"/>
  <c r="H375" i="15" s="1"/>
  <c r="F377" i="15"/>
  <c r="G377" i="15" s="1"/>
  <c r="H377" i="15" s="1"/>
  <c r="F372" i="15"/>
  <c r="G372" i="15" s="1"/>
  <c r="H372" i="15" s="1"/>
  <c r="F359" i="15"/>
  <c r="G359" i="15" s="1"/>
  <c r="H359" i="15" s="1"/>
  <c r="F363" i="15"/>
  <c r="G363" i="15" s="1"/>
  <c r="H363" i="15" s="1"/>
  <c r="F313" i="15"/>
  <c r="G313" i="15" s="1"/>
  <c r="H313" i="15" s="1"/>
  <c r="F315" i="15"/>
  <c r="G315" i="15" s="1"/>
  <c r="H315" i="15" s="1"/>
  <c r="F321" i="15"/>
  <c r="G321" i="15" s="1"/>
  <c r="H321" i="15" s="1"/>
  <c r="F323" i="15"/>
  <c r="G323" i="15" s="1"/>
  <c r="H323" i="15" s="1"/>
  <c r="F290" i="15"/>
  <c r="G290" i="15" s="1"/>
  <c r="H290" i="15" s="1"/>
  <c r="F292" i="15"/>
  <c r="G292" i="15" s="1"/>
  <c r="H292" i="15" s="1"/>
  <c r="F295" i="15"/>
  <c r="G295" i="15" s="1"/>
  <c r="H295" i="15" s="1"/>
  <c r="F299" i="15"/>
  <c r="G299" i="15" s="1"/>
  <c r="H299" i="15" s="1"/>
  <c r="F288" i="15"/>
  <c r="G288" i="15" s="1"/>
  <c r="H288" i="15" s="1"/>
  <c r="F265" i="15"/>
  <c r="G265" i="15" s="1"/>
  <c r="H265" i="15" s="1"/>
  <c r="F267" i="15"/>
  <c r="G267" i="15" s="1"/>
  <c r="H267" i="15" s="1"/>
  <c r="F273" i="15"/>
  <c r="G273" i="15" s="1"/>
  <c r="H273" i="15" s="1"/>
  <c r="F219" i="15"/>
  <c r="G219" i="15" s="1"/>
  <c r="H219" i="15" s="1"/>
  <c r="F221" i="15"/>
  <c r="G221" i="15" s="1"/>
  <c r="H221" i="15" s="1"/>
  <c r="F223" i="15"/>
  <c r="G223" i="15" s="1"/>
  <c r="H223" i="15" s="1"/>
  <c r="F225" i="15"/>
  <c r="G225" i="15" s="1"/>
  <c r="H225" i="15" s="1"/>
  <c r="F228" i="15"/>
  <c r="G228" i="15" s="1"/>
  <c r="H228" i="15" s="1"/>
  <c r="F230" i="15"/>
  <c r="G230" i="15" s="1"/>
  <c r="H230" i="15" s="1"/>
  <c r="F189" i="15"/>
  <c r="G189" i="15" s="1"/>
  <c r="H189" i="15" s="1"/>
  <c r="F185" i="15"/>
  <c r="G185" i="15" s="1"/>
  <c r="H185" i="15" s="1"/>
  <c r="F181" i="15"/>
  <c r="G181" i="15" s="1"/>
  <c r="H181" i="15" s="1"/>
  <c r="F2600" i="15"/>
  <c r="G2600" i="15" s="1"/>
  <c r="H2600" i="15" s="1"/>
  <c r="F2606" i="15"/>
  <c r="G2606" i="15" s="1"/>
  <c r="H2606" i="15" s="1"/>
  <c r="F2608" i="15"/>
  <c r="G2608" i="15" s="1"/>
  <c r="H2608" i="15" s="1"/>
  <c r="F2614" i="15"/>
  <c r="G2614" i="15" s="1"/>
  <c r="H2614" i="15" s="1"/>
  <c r="F2616" i="15"/>
  <c r="G2616" i="15" s="1"/>
  <c r="H2616" i="15" s="1"/>
  <c r="F2497" i="15"/>
  <c r="G2497" i="15" s="1"/>
  <c r="H2497" i="15" s="1"/>
  <c r="F2499" i="15"/>
  <c r="G2499" i="15" s="1"/>
  <c r="H2499" i="15" s="1"/>
  <c r="F2501" i="15"/>
  <c r="G2501" i="15" s="1"/>
  <c r="H2501" i="15" s="1"/>
  <c r="F2503" i="15"/>
  <c r="G2503" i="15" s="1"/>
  <c r="H2503" i="15" s="1"/>
  <c r="F2505" i="15"/>
  <c r="G2505" i="15" s="1"/>
  <c r="H2505" i="15" s="1"/>
  <c r="F2507" i="15"/>
  <c r="G2507" i="15" s="1"/>
  <c r="H2507" i="15" s="1"/>
  <c r="F2511" i="15"/>
  <c r="G2511" i="15" s="1"/>
  <c r="H2511" i="15" s="1"/>
  <c r="F2513" i="15"/>
  <c r="G2513" i="15" s="1"/>
  <c r="H2513" i="15" s="1"/>
  <c r="F2515" i="15"/>
  <c r="G2515" i="15" s="1"/>
  <c r="H2515" i="15" s="1"/>
  <c r="F2517" i="15"/>
  <c r="G2517" i="15" s="1"/>
  <c r="H2517" i="15" s="1"/>
  <c r="F2520" i="15"/>
  <c r="G2520" i="15" s="1"/>
  <c r="H2520" i="15" s="1"/>
  <c r="F2522" i="15"/>
  <c r="G2522" i="15" s="1"/>
  <c r="H2522" i="15" s="1"/>
  <c r="F2524" i="15"/>
  <c r="G2524" i="15" s="1"/>
  <c r="H2524" i="15" s="1"/>
  <c r="F2530" i="15"/>
  <c r="G2530" i="15" s="1"/>
  <c r="H2530" i="15" s="1"/>
  <c r="F2433" i="15"/>
  <c r="G2433" i="15" s="1"/>
  <c r="H2433" i="15" s="1"/>
  <c r="F2436" i="15"/>
  <c r="G2436" i="15" s="1"/>
  <c r="H2436" i="15" s="1"/>
  <c r="F2438" i="15"/>
  <c r="G2438" i="15" s="1"/>
  <c r="H2438" i="15" s="1"/>
  <c r="F2443" i="15"/>
  <c r="G2443" i="15" s="1"/>
  <c r="H2443" i="15" s="1"/>
  <c r="F2450" i="15"/>
  <c r="G2450" i="15" s="1"/>
  <c r="H2450" i="15" s="1"/>
  <c r="F2453" i="15"/>
  <c r="G2453" i="15" s="1"/>
  <c r="H2453" i="15" s="1"/>
  <c r="F2455" i="15"/>
  <c r="G2455" i="15" s="1"/>
  <c r="H2455" i="15" s="1"/>
  <c r="F2461" i="15"/>
  <c r="G2461" i="15" s="1"/>
  <c r="H2461" i="15" s="1"/>
  <c r="F2467" i="15"/>
  <c r="G2467" i="15" s="1"/>
  <c r="H2467" i="15" s="1"/>
  <c r="F2266" i="15"/>
  <c r="G2266" i="15" s="1"/>
  <c r="H2266" i="15" s="1"/>
  <c r="F2268" i="15"/>
  <c r="G2268" i="15" s="1"/>
  <c r="H2268" i="15" s="1"/>
  <c r="F2275" i="15"/>
  <c r="G2275" i="15" s="1"/>
  <c r="H2275" i="15" s="1"/>
  <c r="F2277" i="15"/>
  <c r="G2277" i="15" s="1"/>
  <c r="H2277" i="15" s="1"/>
  <c r="F2283" i="15"/>
  <c r="G2283" i="15" s="1"/>
  <c r="H2283" i="15" s="1"/>
  <c r="F2285" i="15"/>
  <c r="G2285" i="15" s="1"/>
  <c r="H2285" i="15" s="1"/>
  <c r="F2291" i="15"/>
  <c r="G2291" i="15" s="1"/>
  <c r="H2291" i="15" s="1"/>
  <c r="F2293" i="15"/>
  <c r="G2293" i="15" s="1"/>
  <c r="H2293" i="15" s="1"/>
  <c r="F2299" i="15"/>
  <c r="G2299" i="15" s="1"/>
  <c r="H2299" i="15" s="1"/>
  <c r="F2301" i="15"/>
  <c r="G2301" i="15" s="1"/>
  <c r="H2301" i="15" s="1"/>
  <c r="F2309" i="15"/>
  <c r="G2309" i="15" s="1"/>
  <c r="H2309" i="15" s="1"/>
  <c r="F2311" i="15"/>
  <c r="G2311" i="15" s="1"/>
  <c r="H2311" i="15" s="1"/>
  <c r="F2317" i="15"/>
  <c r="G2317" i="15" s="1"/>
  <c r="H2317" i="15" s="1"/>
  <c r="F2319" i="15"/>
  <c r="G2319" i="15" s="1"/>
  <c r="H2319" i="15" s="1"/>
  <c r="F2326" i="15"/>
  <c r="G2326" i="15" s="1"/>
  <c r="H2326" i="15" s="1"/>
  <c r="F2330" i="15"/>
  <c r="G2330" i="15" s="1"/>
  <c r="H2330" i="15" s="1"/>
  <c r="F2334" i="15"/>
  <c r="G2334" i="15" s="1"/>
  <c r="H2334" i="15" s="1"/>
  <c r="F2176" i="15"/>
  <c r="G2176" i="15" s="1"/>
  <c r="H2176" i="15" s="1"/>
  <c r="F2179" i="15"/>
  <c r="G2179" i="15" s="1"/>
  <c r="H2179" i="15" s="1"/>
  <c r="F2181" i="15"/>
  <c r="G2181" i="15" s="1"/>
  <c r="H2181" i="15" s="1"/>
  <c r="F2191" i="15"/>
  <c r="G2191" i="15" s="1"/>
  <c r="H2191" i="15" s="1"/>
  <c r="F2193" i="15"/>
  <c r="G2193" i="15" s="1"/>
  <c r="H2193" i="15" s="1"/>
  <c r="F2196" i="15"/>
  <c r="G2196" i="15" s="1"/>
  <c r="H2196" i="15" s="1"/>
  <c r="F2198" i="15"/>
  <c r="G2198" i="15" s="1"/>
  <c r="H2198" i="15" s="1"/>
  <c r="F2207" i="15"/>
  <c r="G2207" i="15" s="1"/>
  <c r="H2207" i="15" s="1"/>
  <c r="F2209" i="15"/>
  <c r="G2209" i="15" s="1"/>
  <c r="H2209" i="15" s="1"/>
  <c r="F2212" i="15"/>
  <c r="G2212" i="15" s="1"/>
  <c r="H2212" i="15" s="1"/>
  <c r="F2214" i="15"/>
  <c r="G2214" i="15" s="1"/>
  <c r="H2214" i="15" s="1"/>
  <c r="F2225" i="15"/>
  <c r="G2225" i="15" s="1"/>
  <c r="H2225" i="15" s="1"/>
  <c r="F2227" i="15"/>
  <c r="G2227" i="15" s="1"/>
  <c r="H2227" i="15" s="1"/>
  <c r="F2230" i="15"/>
  <c r="G2230" i="15" s="1"/>
  <c r="H2230" i="15" s="1"/>
  <c r="F2232" i="15"/>
  <c r="G2232" i="15" s="1"/>
  <c r="H2232" i="15" s="1"/>
  <c r="F2239" i="15"/>
  <c r="G2239" i="15" s="1"/>
  <c r="H2239" i="15" s="1"/>
  <c r="F2241" i="15"/>
  <c r="G2241" i="15" s="1"/>
  <c r="H2241" i="15" s="1"/>
  <c r="F2247" i="15"/>
  <c r="G2247" i="15" s="1"/>
  <c r="H2247" i="15" s="1"/>
  <c r="F2249" i="15"/>
  <c r="G2249" i="15" s="1"/>
  <c r="H2249" i="15" s="1"/>
  <c r="F1995" i="15"/>
  <c r="G1995" i="15" s="1"/>
  <c r="H1995" i="15" s="1"/>
  <c r="F2001" i="15"/>
  <c r="G2001" i="15" s="1"/>
  <c r="H2001" i="15" s="1"/>
  <c r="F2004" i="15"/>
  <c r="G2004" i="15" s="1"/>
  <c r="H2004" i="15" s="1"/>
  <c r="F2006" i="15"/>
  <c r="G2006" i="15" s="1"/>
  <c r="H2006" i="15" s="1"/>
  <c r="F2011" i="15"/>
  <c r="G2011" i="15" s="1"/>
  <c r="H2011" i="15" s="1"/>
  <c r="F2017" i="15"/>
  <c r="G2017" i="15" s="1"/>
  <c r="H2017" i="15" s="1"/>
  <c r="F2020" i="15"/>
  <c r="G2020" i="15" s="1"/>
  <c r="H2020" i="15" s="1"/>
  <c r="F2022" i="15"/>
  <c r="G2022" i="15" s="1"/>
  <c r="H2022" i="15" s="1"/>
  <c r="F2028" i="15"/>
  <c r="G2028" i="15" s="1"/>
  <c r="H2028" i="15" s="1"/>
  <c r="F2034" i="15"/>
  <c r="G2034" i="15" s="1"/>
  <c r="H2034" i="15" s="1"/>
  <c r="F2040" i="15"/>
  <c r="G2040" i="15" s="1"/>
  <c r="H2040" i="15" s="1"/>
  <c r="F2042" i="15"/>
  <c r="G2042" i="15" s="1"/>
  <c r="H2042" i="15" s="1"/>
  <c r="F2048" i="15"/>
  <c r="G2048" i="15" s="1"/>
  <c r="H2048" i="15" s="1"/>
  <c r="F2050" i="15"/>
  <c r="G2050" i="15" s="1"/>
  <c r="H2050" i="15" s="1"/>
  <c r="F2056" i="15"/>
  <c r="G2056" i="15" s="1"/>
  <c r="H2056" i="15" s="1"/>
  <c r="F2058" i="15"/>
  <c r="G2058" i="15" s="1"/>
  <c r="H2058" i="15" s="1"/>
  <c r="F2064" i="15"/>
  <c r="G2064" i="15" s="1"/>
  <c r="H2064" i="15" s="1"/>
  <c r="F2066" i="15"/>
  <c r="G2066" i="15" s="1"/>
  <c r="H2066" i="15" s="1"/>
  <c r="F1896" i="15"/>
  <c r="G1896" i="15" s="1"/>
  <c r="H1896" i="15" s="1"/>
  <c r="F1902" i="15"/>
  <c r="G1902" i="15" s="1"/>
  <c r="H1902" i="15" s="1"/>
  <c r="F1904" i="15"/>
  <c r="G1904" i="15" s="1"/>
  <c r="H1904" i="15" s="1"/>
  <c r="F1910" i="15"/>
  <c r="G1910" i="15" s="1"/>
  <c r="H1910" i="15" s="1"/>
  <c r="F1912" i="15"/>
  <c r="G1912" i="15" s="1"/>
  <c r="H1912" i="15" s="1"/>
  <c r="F1918" i="15"/>
  <c r="G1918" i="15" s="1"/>
  <c r="H1918" i="15" s="1"/>
  <c r="F1920" i="15"/>
  <c r="G1920" i="15" s="1"/>
  <c r="H1920" i="15" s="1"/>
  <c r="F1926" i="15"/>
  <c r="G1926" i="15" s="1"/>
  <c r="H1926" i="15" s="1"/>
  <c r="F1928" i="15"/>
  <c r="G1928" i="15" s="1"/>
  <c r="H1928" i="15" s="1"/>
  <c r="F1935" i="15"/>
  <c r="G1935" i="15" s="1"/>
  <c r="H1935" i="15" s="1"/>
  <c r="F1937" i="15"/>
  <c r="G1937" i="15" s="1"/>
  <c r="H1937" i="15" s="1"/>
  <c r="F1943" i="15"/>
  <c r="G1943" i="15" s="1"/>
  <c r="H1943" i="15" s="1"/>
  <c r="F1947" i="15"/>
  <c r="G1947" i="15" s="1"/>
  <c r="H1947" i="15" s="1"/>
  <c r="F1951" i="15"/>
  <c r="G1951" i="15" s="1"/>
  <c r="H1951" i="15" s="1"/>
  <c r="F1955" i="15"/>
  <c r="G1955" i="15" s="1"/>
  <c r="H1955" i="15" s="1"/>
  <c r="F1959" i="15"/>
  <c r="G1959" i="15" s="1"/>
  <c r="H1959" i="15" s="1"/>
  <c r="F1963" i="15"/>
  <c r="G1963" i="15" s="1"/>
  <c r="H1963" i="15" s="1"/>
  <c r="F1967" i="15"/>
  <c r="G1967" i="15" s="1"/>
  <c r="H1967" i="15" s="1"/>
  <c r="F1971" i="15"/>
  <c r="G1971" i="15" s="1"/>
  <c r="H1971" i="15" s="1"/>
  <c r="F1789" i="15"/>
  <c r="G1789" i="15" s="1"/>
  <c r="H1789" i="15" s="1"/>
  <c r="F1793" i="15"/>
  <c r="G1793" i="15" s="1"/>
  <c r="H1793" i="15" s="1"/>
  <c r="F1797" i="15"/>
  <c r="G1797" i="15" s="1"/>
  <c r="H1797" i="15" s="1"/>
  <c r="F1801" i="15"/>
  <c r="G1801" i="15" s="1"/>
  <c r="H1801" i="15" s="1"/>
  <c r="F1805" i="15"/>
  <c r="G1805" i="15" s="1"/>
  <c r="H1805" i="15" s="1"/>
  <c r="F1809" i="15"/>
  <c r="G1809" i="15" s="1"/>
  <c r="H1809" i="15" s="1"/>
  <c r="F1813" i="15"/>
  <c r="G1813" i="15" s="1"/>
  <c r="H1813" i="15" s="1"/>
  <c r="F1817" i="15"/>
  <c r="G1817" i="15" s="1"/>
  <c r="H1817" i="15" s="1"/>
  <c r="F1821" i="15"/>
  <c r="G1821" i="15" s="1"/>
  <c r="H1821" i="15" s="1"/>
  <c r="F1825" i="15"/>
  <c r="G1825" i="15" s="1"/>
  <c r="H1825" i="15" s="1"/>
  <c r="F1728" i="15"/>
  <c r="G1728" i="15" s="1"/>
  <c r="H1728" i="15" s="1"/>
  <c r="F1730" i="15"/>
  <c r="G1730" i="15" s="1"/>
  <c r="H1730" i="15" s="1"/>
  <c r="F1736" i="15"/>
  <c r="G1736" i="15" s="1"/>
  <c r="H1736" i="15" s="1"/>
  <c r="F1738" i="15"/>
  <c r="G1738" i="15" s="1"/>
  <c r="H1738" i="15" s="1"/>
  <c r="F1745" i="15"/>
  <c r="G1745" i="15" s="1"/>
  <c r="H1745" i="15" s="1"/>
  <c r="F1747" i="15"/>
  <c r="G1747" i="15" s="1"/>
  <c r="H1747" i="15" s="1"/>
  <c r="F1753" i="15"/>
  <c r="G1753" i="15" s="1"/>
  <c r="H1753" i="15" s="1"/>
  <c r="F1755" i="15"/>
  <c r="G1755" i="15" s="1"/>
  <c r="H1755" i="15" s="1"/>
  <c r="F1761" i="15"/>
  <c r="G1761" i="15" s="1"/>
  <c r="H1761" i="15" s="1"/>
  <c r="F1763" i="15"/>
  <c r="G1763" i="15" s="1"/>
  <c r="H1763" i="15" s="1"/>
  <c r="F1769" i="15"/>
  <c r="G1769" i="15" s="1"/>
  <c r="H1769" i="15" s="1"/>
  <c r="F1771" i="15"/>
  <c r="G1771" i="15" s="1"/>
  <c r="H1771" i="15" s="1"/>
  <c r="F1725" i="15"/>
  <c r="G1725" i="15" s="1"/>
  <c r="H1725" i="15" s="1"/>
  <c r="F1295" i="15"/>
  <c r="G1295" i="15" s="1"/>
  <c r="H1295" i="15" s="1"/>
  <c r="F1299" i="15"/>
  <c r="G1299" i="15" s="1"/>
  <c r="H1299" i="15" s="1"/>
  <c r="F1303" i="15"/>
  <c r="G1303" i="15" s="1"/>
  <c r="H1303" i="15" s="1"/>
  <c r="F1307" i="15"/>
  <c r="G1307" i="15" s="1"/>
  <c r="H1307" i="15" s="1"/>
  <c r="F1311" i="15"/>
  <c r="G1311" i="15" s="1"/>
  <c r="H1311" i="15" s="1"/>
  <c r="F1315" i="15"/>
  <c r="G1315" i="15" s="1"/>
  <c r="H1315" i="15" s="1"/>
  <c r="F1319" i="15"/>
  <c r="G1319" i="15" s="1"/>
  <c r="H1319" i="15" s="1"/>
  <c r="F1323" i="15"/>
  <c r="G1323" i="15" s="1"/>
  <c r="H1323" i="15" s="1"/>
  <c r="F1328" i="15"/>
  <c r="G1328" i="15" s="1"/>
  <c r="H1328" i="15" s="1"/>
  <c r="F1332" i="15"/>
  <c r="G1332" i="15" s="1"/>
  <c r="H1332" i="15" s="1"/>
  <c r="F1336" i="15"/>
  <c r="G1336" i="15" s="1"/>
  <c r="H1336" i="15" s="1"/>
  <c r="F1340" i="15"/>
  <c r="G1340" i="15" s="1"/>
  <c r="H1340" i="15" s="1"/>
  <c r="F1344" i="15"/>
  <c r="G1344" i="15" s="1"/>
  <c r="H1344" i="15" s="1"/>
  <c r="F1348" i="15"/>
  <c r="G1348" i="15" s="1"/>
  <c r="H1348" i="15" s="1"/>
  <c r="F1352" i="15"/>
  <c r="G1352" i="15" s="1"/>
  <c r="H1352" i="15" s="1"/>
  <c r="F1355" i="15"/>
  <c r="G1355" i="15" s="1"/>
  <c r="H1355" i="15" s="1"/>
  <c r="F1361" i="15"/>
  <c r="G1361" i="15" s="1"/>
  <c r="H1361" i="15" s="1"/>
  <c r="F1364" i="15"/>
  <c r="G1364" i="15" s="1"/>
  <c r="H1364" i="15" s="1"/>
  <c r="F1367" i="15"/>
  <c r="G1367" i="15" s="1"/>
  <c r="H1367" i="15" s="1"/>
  <c r="F1370" i="15"/>
  <c r="G1370" i="15" s="1"/>
  <c r="H1370" i="15" s="1"/>
  <c r="F1379" i="15"/>
  <c r="G1379" i="15" s="1"/>
  <c r="H1379" i="15" s="1"/>
  <c r="F1382" i="15"/>
  <c r="G1382" i="15" s="1"/>
  <c r="H1382" i="15" s="1"/>
  <c r="F1385" i="15"/>
  <c r="G1385" i="15" s="1"/>
  <c r="H1385" i="15" s="1"/>
  <c r="F1388" i="15"/>
  <c r="G1388" i="15" s="1"/>
  <c r="H1388" i="15" s="1"/>
  <c r="F1395" i="15"/>
  <c r="G1395" i="15" s="1"/>
  <c r="H1395" i="15" s="1"/>
  <c r="F1398" i="15"/>
  <c r="G1398" i="15" s="1"/>
  <c r="H1398" i="15" s="1"/>
  <c r="F1401" i="15"/>
  <c r="G1401" i="15" s="1"/>
  <c r="H1401" i="15" s="1"/>
  <c r="F1404" i="15"/>
  <c r="G1404" i="15" s="1"/>
  <c r="H1404" i="15" s="1"/>
  <c r="F1411" i="15"/>
  <c r="G1411" i="15" s="1"/>
  <c r="H1411" i="15" s="1"/>
  <c r="F1414" i="15"/>
  <c r="G1414" i="15" s="1"/>
  <c r="H1414" i="15" s="1"/>
  <c r="F1048" i="15"/>
  <c r="G1048" i="15" s="1"/>
  <c r="H1048" i="15" s="1"/>
  <c r="F1050" i="15"/>
  <c r="G1050" i="15" s="1"/>
  <c r="H1050" i="15" s="1"/>
  <c r="F1055" i="15"/>
  <c r="G1055" i="15" s="1"/>
  <c r="H1055" i="15" s="1"/>
  <c r="F1057" i="15"/>
  <c r="G1057" i="15" s="1"/>
  <c r="H1057" i="15" s="1"/>
  <c r="F1064" i="15"/>
  <c r="G1064" i="15" s="1"/>
  <c r="H1064" i="15" s="1"/>
  <c r="F1066" i="15"/>
  <c r="G1066" i="15" s="1"/>
  <c r="H1066" i="15" s="1"/>
  <c r="F1071" i="15"/>
  <c r="G1071" i="15" s="1"/>
  <c r="H1071" i="15" s="1"/>
  <c r="F1073" i="15"/>
  <c r="G1073" i="15" s="1"/>
  <c r="H1073" i="15" s="1"/>
  <c r="F1080" i="15"/>
  <c r="G1080" i="15" s="1"/>
  <c r="H1080" i="15" s="1"/>
  <c r="F1082" i="15"/>
  <c r="G1082" i="15" s="1"/>
  <c r="H1082" i="15" s="1"/>
  <c r="F1087" i="15"/>
  <c r="G1087" i="15" s="1"/>
  <c r="H1087" i="15" s="1"/>
  <c r="F1089" i="15"/>
  <c r="G1089" i="15" s="1"/>
  <c r="H1089" i="15" s="1"/>
  <c r="F1092" i="15"/>
  <c r="G1092" i="15" s="1"/>
  <c r="H1092" i="15" s="1"/>
  <c r="F1094" i="15"/>
  <c r="G1094" i="15" s="1"/>
  <c r="H1094" i="15" s="1"/>
  <c r="F1097" i="15"/>
  <c r="G1097" i="15" s="1"/>
  <c r="H1097" i="15" s="1"/>
  <c r="F1100" i="15"/>
  <c r="G1100" i="15" s="1"/>
  <c r="H1100" i="15" s="1"/>
  <c r="F1102" i="15"/>
  <c r="G1102" i="15" s="1"/>
  <c r="H1102" i="15" s="1"/>
  <c r="F1105" i="15"/>
  <c r="G1105" i="15" s="1"/>
  <c r="H1105" i="15" s="1"/>
  <c r="F1108" i="15"/>
  <c r="G1108" i="15" s="1"/>
  <c r="H1108" i="15" s="1"/>
  <c r="F1110" i="15"/>
  <c r="G1110" i="15" s="1"/>
  <c r="H1110" i="15" s="1"/>
  <c r="F1113" i="15"/>
  <c r="G1113" i="15" s="1"/>
  <c r="H1113" i="15" s="1"/>
  <c r="F1116" i="15"/>
  <c r="G1116" i="15" s="1"/>
  <c r="H1116" i="15" s="1"/>
  <c r="F1118" i="15"/>
  <c r="G1118" i="15" s="1"/>
  <c r="H1118" i="15" s="1"/>
  <c r="F1121" i="15"/>
  <c r="G1121" i="15" s="1"/>
  <c r="H1121" i="15" s="1"/>
  <c r="F1124" i="15"/>
  <c r="G1124" i="15" s="1"/>
  <c r="H1124" i="15" s="1"/>
  <c r="F1126" i="15"/>
  <c r="G1126" i="15" s="1"/>
  <c r="H1126" i="15" s="1"/>
  <c r="F1129" i="15"/>
  <c r="G1129" i="15" s="1"/>
  <c r="H1129" i="15" s="1"/>
  <c r="F1132" i="15"/>
  <c r="G1132" i="15" s="1"/>
  <c r="H1132" i="15" s="1"/>
  <c r="F1134" i="15"/>
  <c r="G1134" i="15" s="1"/>
  <c r="H1134" i="15" s="1"/>
  <c r="F1137" i="15"/>
  <c r="G1137" i="15" s="1"/>
  <c r="H1137" i="15" s="1"/>
  <c r="F1140" i="15"/>
  <c r="G1140" i="15" s="1"/>
  <c r="H1140" i="15" s="1"/>
  <c r="F1142" i="15"/>
  <c r="G1142" i="15" s="1"/>
  <c r="H1142" i="15" s="1"/>
  <c r="F1145" i="15"/>
  <c r="G1145" i="15" s="1"/>
  <c r="H1145" i="15" s="1"/>
  <c r="F1148" i="15"/>
  <c r="G1148" i="15" s="1"/>
  <c r="H1148" i="15" s="1"/>
  <c r="F1150" i="15"/>
  <c r="G1150" i="15" s="1"/>
  <c r="H1150" i="15" s="1"/>
  <c r="F1153" i="15"/>
  <c r="G1153" i="15" s="1"/>
  <c r="H1153" i="15" s="1"/>
  <c r="F1156" i="15"/>
  <c r="G1156" i="15" s="1"/>
  <c r="H1156" i="15" s="1"/>
  <c r="F973" i="15"/>
  <c r="G973" i="15" s="1"/>
  <c r="H973" i="15" s="1"/>
  <c r="F975" i="15"/>
  <c r="G975" i="15" s="1"/>
  <c r="H975" i="15" s="1"/>
  <c r="F977" i="15"/>
  <c r="G977" i="15" s="1"/>
  <c r="H977" i="15" s="1"/>
  <c r="F979" i="15"/>
  <c r="G979" i="15" s="1"/>
  <c r="H979" i="15" s="1"/>
  <c r="F981" i="15"/>
  <c r="G981" i="15" s="1"/>
  <c r="H981" i="15" s="1"/>
  <c r="F983" i="15"/>
  <c r="G983" i="15" s="1"/>
  <c r="H983" i="15" s="1"/>
  <c r="F985" i="15"/>
  <c r="G985" i="15" s="1"/>
  <c r="H985" i="15" s="1"/>
  <c r="F987" i="15"/>
  <c r="G987" i="15" s="1"/>
  <c r="H987" i="15" s="1"/>
  <c r="F989" i="15"/>
  <c r="G989" i="15" s="1"/>
  <c r="H989" i="15" s="1"/>
  <c r="F991" i="15"/>
  <c r="G991" i="15" s="1"/>
  <c r="H991" i="15" s="1"/>
  <c r="F993" i="15"/>
  <c r="G993" i="15" s="1"/>
  <c r="H993" i="15" s="1"/>
  <c r="F995" i="15"/>
  <c r="G995" i="15" s="1"/>
  <c r="H995" i="15" s="1"/>
  <c r="F997" i="15"/>
  <c r="G997" i="15" s="1"/>
  <c r="H997" i="15" s="1"/>
  <c r="F999" i="15"/>
  <c r="G999" i="15" s="1"/>
  <c r="H999" i="15" s="1"/>
  <c r="F1001" i="15"/>
  <c r="G1001" i="15" s="1"/>
  <c r="H1001" i="15" s="1"/>
  <c r="F1010" i="15"/>
  <c r="G1010" i="15" s="1"/>
  <c r="H1010" i="15" s="1"/>
  <c r="F1012" i="15"/>
  <c r="G1012" i="15" s="1"/>
  <c r="H1012" i="15" s="1"/>
  <c r="F1015" i="15"/>
  <c r="G1015" i="15" s="1"/>
  <c r="H1015" i="15" s="1"/>
  <c r="F1017" i="15"/>
  <c r="G1017" i="15" s="1"/>
  <c r="H1017" i="15" s="1"/>
  <c r="F1022" i="15"/>
  <c r="G1022" i="15" s="1"/>
  <c r="H1022" i="15" s="1"/>
  <c r="F1024" i="15"/>
  <c r="G1024" i="15" s="1"/>
  <c r="H1024" i="15" s="1"/>
  <c r="F1030" i="15"/>
  <c r="G1030" i="15" s="1"/>
  <c r="H1030" i="15" s="1"/>
  <c r="F959" i="15"/>
  <c r="G959" i="15" s="1"/>
  <c r="H959" i="15" s="1"/>
  <c r="F955" i="15"/>
  <c r="G955" i="15" s="1"/>
  <c r="H955" i="15" s="1"/>
  <c r="F951" i="15"/>
  <c r="G951" i="15" s="1"/>
  <c r="H951" i="15" s="1"/>
  <c r="F947" i="15"/>
  <c r="G947" i="15" s="1"/>
  <c r="H947" i="15" s="1"/>
  <c r="F943" i="15"/>
  <c r="G943" i="15" s="1"/>
  <c r="H943" i="15" s="1"/>
  <c r="F939" i="15"/>
  <c r="G939" i="15" s="1"/>
  <c r="H939" i="15" s="1"/>
  <c r="F935" i="15"/>
  <c r="G935" i="15" s="1"/>
  <c r="H935" i="15" s="1"/>
  <c r="F931" i="15"/>
  <c r="G931" i="15" s="1"/>
  <c r="H931" i="15" s="1"/>
  <c r="F927" i="15"/>
  <c r="G927" i="15" s="1"/>
  <c r="H927" i="15" s="1"/>
  <c r="F923" i="15"/>
  <c r="G923" i="15" s="1"/>
  <c r="H923" i="15" s="1"/>
  <c r="F918" i="15"/>
  <c r="G918" i="15" s="1"/>
  <c r="H918" i="15" s="1"/>
  <c r="F914" i="15"/>
  <c r="G914" i="15" s="1"/>
  <c r="H914" i="15" s="1"/>
  <c r="F910" i="15"/>
  <c r="G910" i="15" s="1"/>
  <c r="H910" i="15" s="1"/>
  <c r="F906" i="15"/>
  <c r="G906" i="15" s="1"/>
  <c r="H906" i="15" s="1"/>
  <c r="F902" i="15"/>
  <c r="G902" i="15" s="1"/>
  <c r="H902" i="15" s="1"/>
  <c r="F898" i="15"/>
  <c r="G898" i="15" s="1"/>
  <c r="H898" i="15" s="1"/>
  <c r="F894" i="15"/>
  <c r="G894" i="15" s="1"/>
  <c r="H894" i="15" s="1"/>
  <c r="F890" i="15"/>
  <c r="G890" i="15" s="1"/>
  <c r="H890" i="15" s="1"/>
  <c r="F872" i="15"/>
  <c r="G872" i="15" s="1"/>
  <c r="H872" i="15" s="1"/>
  <c r="F877" i="15"/>
  <c r="G877" i="15" s="1"/>
  <c r="H877" i="15" s="1"/>
  <c r="F879" i="15"/>
  <c r="G879" i="15" s="1"/>
  <c r="H879" i="15" s="1"/>
  <c r="F854" i="15"/>
  <c r="G854" i="15" s="1"/>
  <c r="H854" i="15" s="1"/>
  <c r="F857" i="15"/>
  <c r="G857" i="15" s="1"/>
  <c r="H857" i="15" s="1"/>
  <c r="F859" i="15"/>
  <c r="G859" i="15" s="1"/>
  <c r="H859" i="15" s="1"/>
  <c r="F812" i="15"/>
  <c r="G812" i="15" s="1"/>
  <c r="H812" i="15" s="1"/>
  <c r="F814" i="15"/>
  <c r="G814" i="15" s="1"/>
  <c r="H814" i="15" s="1"/>
  <c r="F810" i="15"/>
  <c r="G810" i="15" s="1"/>
  <c r="H810" i="15" s="1"/>
  <c r="F729" i="15"/>
  <c r="G729" i="15" s="1"/>
  <c r="H729" i="15" s="1"/>
  <c r="F733" i="15"/>
  <c r="G733" i="15" s="1"/>
  <c r="H733" i="15" s="1"/>
  <c r="F737" i="15"/>
  <c r="G737" i="15" s="1"/>
  <c r="H737" i="15" s="1"/>
  <c r="F704" i="15"/>
  <c r="G704" i="15" s="1"/>
  <c r="H704" i="15" s="1"/>
  <c r="F706" i="15"/>
  <c r="G706" i="15" s="1"/>
  <c r="H706" i="15" s="1"/>
  <c r="F708" i="15"/>
  <c r="G708" i="15" s="1"/>
  <c r="H708" i="15" s="1"/>
  <c r="F710" i="15"/>
  <c r="G710" i="15" s="1"/>
  <c r="H710" i="15" s="1"/>
  <c r="F712" i="15"/>
  <c r="G712" i="15" s="1"/>
  <c r="H712" i="15" s="1"/>
  <c r="F715" i="15"/>
  <c r="G715" i="15" s="1"/>
  <c r="H715" i="15" s="1"/>
  <c r="F703" i="15"/>
  <c r="G703" i="15" s="1"/>
  <c r="H703" i="15" s="1"/>
  <c r="F619" i="15"/>
  <c r="G619" i="15" s="1"/>
  <c r="H619" i="15" s="1"/>
  <c r="F621" i="15"/>
  <c r="G621" i="15" s="1"/>
  <c r="H621" i="15" s="1"/>
  <c r="F605" i="15"/>
  <c r="G605" i="15" s="1"/>
  <c r="H605" i="15" s="1"/>
  <c r="F608" i="15"/>
  <c r="G608" i="15" s="1"/>
  <c r="H608" i="15" s="1"/>
  <c r="F576" i="15"/>
  <c r="G576" i="15" s="1"/>
  <c r="H576" i="15" s="1"/>
  <c r="F578" i="15"/>
  <c r="G578" i="15" s="1"/>
  <c r="H578" i="15" s="1"/>
  <c r="F529" i="15"/>
  <c r="G529" i="15" s="1"/>
  <c r="H529" i="15" s="1"/>
  <c r="F527" i="15"/>
  <c r="G527" i="15" s="1"/>
  <c r="H527" i="15" s="1"/>
  <c r="F513" i="15"/>
  <c r="G513" i="15" s="1"/>
  <c r="H513" i="15" s="1"/>
  <c r="F511" i="15"/>
  <c r="G511" i="15" s="1"/>
  <c r="H511" i="15" s="1"/>
  <c r="F484" i="15"/>
  <c r="G484" i="15" s="1"/>
  <c r="H484" i="15" s="1"/>
  <c r="F470" i="15"/>
  <c r="G470" i="15" s="1"/>
  <c r="H470" i="15" s="1"/>
  <c r="F430" i="15"/>
  <c r="G430" i="15" s="1"/>
  <c r="H430" i="15" s="1"/>
  <c r="F432" i="15"/>
  <c r="G432" i="15" s="1"/>
  <c r="H432" i="15" s="1"/>
  <c r="F404" i="15"/>
  <c r="G404" i="15" s="1"/>
  <c r="H404" i="15" s="1"/>
  <c r="F406" i="15"/>
  <c r="G406" i="15" s="1"/>
  <c r="H406" i="15" s="1"/>
  <c r="F408" i="15"/>
  <c r="G408" i="15" s="1"/>
  <c r="H408" i="15" s="1"/>
  <c r="F410" i="15"/>
  <c r="G410" i="15" s="1"/>
  <c r="H410" i="15" s="1"/>
  <c r="F412" i="15"/>
  <c r="G412" i="15" s="1"/>
  <c r="H412" i="15" s="1"/>
  <c r="F403" i="15"/>
  <c r="G403" i="15" s="1"/>
  <c r="H403" i="15" s="1"/>
  <c r="F360" i="15"/>
  <c r="G360" i="15" s="1"/>
  <c r="H360" i="15" s="1"/>
  <c r="F356" i="15"/>
  <c r="G356" i="15" s="1"/>
  <c r="H356" i="15" s="1"/>
  <c r="F318" i="15"/>
  <c r="G318" i="15" s="1"/>
  <c r="H318" i="15" s="1"/>
  <c r="F320" i="15"/>
  <c r="G320" i="15" s="1"/>
  <c r="H320" i="15" s="1"/>
  <c r="F289" i="15"/>
  <c r="G289" i="15" s="1"/>
  <c r="H289" i="15" s="1"/>
  <c r="F297" i="15"/>
  <c r="G297" i="15" s="1"/>
  <c r="H297" i="15" s="1"/>
  <c r="F266" i="15"/>
  <c r="G266" i="15" s="1"/>
  <c r="H266" i="15" s="1"/>
  <c r="F269" i="15"/>
  <c r="G269" i="15" s="1"/>
  <c r="H269" i="15" s="1"/>
  <c r="F271" i="15"/>
  <c r="G271" i="15" s="1"/>
  <c r="H271" i="15" s="1"/>
  <c r="F262" i="15"/>
  <c r="G262" i="15" s="1"/>
  <c r="H262" i="15" s="1"/>
  <c r="F227" i="15"/>
  <c r="G227" i="15" s="1"/>
  <c r="H227" i="15" s="1"/>
  <c r="F229" i="15"/>
  <c r="G229" i="15" s="1"/>
  <c r="H229" i="15" s="1"/>
  <c r="F218" i="15"/>
  <c r="G218" i="15" s="1"/>
  <c r="H218" i="15" s="1"/>
  <c r="F186" i="15"/>
  <c r="G186" i="15" s="1"/>
  <c r="H186" i="15" s="1"/>
  <c r="F182" i="15"/>
  <c r="G182" i="15" s="1"/>
  <c r="H182" i="15" s="1"/>
  <c r="F178" i="15"/>
  <c r="G178" i="15" s="1"/>
  <c r="H178" i="15" s="1"/>
  <c r="F14" i="15"/>
  <c r="G14" i="15" s="1"/>
  <c r="H14" i="15" s="1"/>
  <c r="F17" i="15"/>
  <c r="G17" i="15" s="1"/>
  <c r="H17" i="15" s="1"/>
  <c r="F22" i="15"/>
  <c r="G22" i="15" s="1"/>
  <c r="H22" i="15" s="1"/>
  <c r="F26" i="15"/>
  <c r="G26" i="15" s="1"/>
  <c r="H26" i="15" s="1"/>
  <c r="F33" i="15"/>
  <c r="G33" i="15" s="1"/>
  <c r="H33" i="15" s="1"/>
  <c r="F36" i="15"/>
  <c r="G36" i="15" s="1"/>
  <c r="H36" i="15" s="1"/>
  <c r="F12" i="15"/>
  <c r="F15" i="15"/>
  <c r="G15" i="15" s="1"/>
  <c r="H15" i="15" s="1"/>
  <c r="F20" i="15"/>
  <c r="G20" i="15" s="1"/>
  <c r="H20" i="15" s="1"/>
  <c r="F23" i="15"/>
  <c r="G23" i="15" s="1"/>
  <c r="H23" i="15" s="1"/>
  <c r="F31" i="15"/>
  <c r="G31" i="15" s="1"/>
  <c r="H31" i="15" s="1"/>
  <c r="F34" i="15"/>
  <c r="G34" i="15" s="1"/>
  <c r="H34" i="15" s="1"/>
  <c r="F39" i="15"/>
  <c r="G39" i="15" s="1"/>
  <c r="H39" i="15" s="1"/>
  <c r="F13" i="15"/>
  <c r="G13" i="15" s="1"/>
  <c r="H13" i="15" s="1"/>
  <c r="F18" i="15"/>
  <c r="G18" i="15" s="1"/>
  <c r="H18" i="15" s="1"/>
  <c r="F21" i="15"/>
  <c r="G21" i="15" s="1"/>
  <c r="H21" i="15" s="1"/>
  <c r="F29" i="15"/>
  <c r="G29" i="15" s="1"/>
  <c r="H29" i="15" s="1"/>
  <c r="F32" i="15"/>
  <c r="G32" i="15" s="1"/>
  <c r="H32" i="15" s="1"/>
  <c r="F37" i="15"/>
  <c r="G37" i="15" s="1"/>
  <c r="H37" i="15" s="1"/>
  <c r="F16" i="15"/>
  <c r="G16" i="15" s="1"/>
  <c r="H16" i="15" s="1"/>
  <c r="F19" i="15"/>
  <c r="G19" i="15" s="1"/>
  <c r="H19" i="15" s="1"/>
  <c r="F25" i="15"/>
  <c r="G25" i="15" s="1"/>
  <c r="H25" i="15" s="1"/>
  <c r="F30" i="15"/>
  <c r="G30" i="15" s="1"/>
  <c r="H30" i="15" s="1"/>
  <c r="F35" i="15"/>
  <c r="G35" i="15" s="1"/>
  <c r="H35" i="15" s="1"/>
  <c r="F40" i="15"/>
  <c r="G40" i="15" s="1"/>
  <c r="H40" i="15" s="1"/>
  <c r="F13" i="19"/>
  <c r="G13" i="19" s="1"/>
  <c r="H13" i="19" s="1"/>
  <c r="F12" i="19"/>
  <c r="G12" i="19" s="1"/>
  <c r="H12" i="19" s="1"/>
  <c r="F1038" i="4"/>
  <c r="G1038" i="4" s="1"/>
  <c r="H1038" i="4" s="1"/>
  <c r="F1023" i="4"/>
  <c r="G1023" i="4" s="1"/>
  <c r="H1023" i="4" s="1"/>
  <c r="F984" i="4"/>
  <c r="G984" i="4" s="1"/>
  <c r="H984" i="4" s="1"/>
  <c r="F969" i="4"/>
  <c r="G969" i="4" s="1"/>
  <c r="H969" i="4" s="1"/>
  <c r="F972" i="4"/>
  <c r="G972" i="4" s="1"/>
  <c r="H972" i="4" s="1"/>
  <c r="F908" i="4"/>
  <c r="G908" i="4" s="1"/>
  <c r="H908" i="4" s="1"/>
  <c r="F910" i="4"/>
  <c r="G910" i="4" s="1"/>
  <c r="H910" i="4" s="1"/>
  <c r="F893" i="4"/>
  <c r="G893" i="4" s="1"/>
  <c r="H893" i="4" s="1"/>
  <c r="F895" i="4"/>
  <c r="G895" i="4" s="1"/>
  <c r="H895" i="4" s="1"/>
  <c r="F864" i="4"/>
  <c r="G864" i="4" s="1"/>
  <c r="H864" i="4" s="1"/>
  <c r="F867" i="4"/>
  <c r="G867" i="4" s="1"/>
  <c r="H867" i="4" s="1"/>
  <c r="F862" i="4"/>
  <c r="G862" i="4" s="1"/>
  <c r="H862" i="4" s="1"/>
  <c r="F849" i="4"/>
  <c r="G849" i="4" s="1"/>
  <c r="H849" i="4" s="1"/>
  <c r="F851" i="4"/>
  <c r="G851" i="4" s="1"/>
  <c r="H851" i="4" s="1"/>
  <c r="F816" i="4"/>
  <c r="G816" i="4" s="1"/>
  <c r="H816" i="4" s="1"/>
  <c r="F818" i="4"/>
  <c r="G818" i="4" s="1"/>
  <c r="H818" i="4" s="1"/>
  <c r="F820" i="4"/>
  <c r="G820" i="4" s="1"/>
  <c r="H820" i="4" s="1"/>
  <c r="F798" i="4"/>
  <c r="G798" i="4" s="1"/>
  <c r="H798" i="4" s="1"/>
  <c r="F800" i="4"/>
  <c r="G800" i="4" s="1"/>
  <c r="H800" i="4" s="1"/>
  <c r="F802" i="4"/>
  <c r="G802" i="4" s="1"/>
  <c r="H802" i="4" s="1"/>
  <c r="F804" i="4"/>
  <c r="G804" i="4" s="1"/>
  <c r="H804" i="4" s="1"/>
  <c r="F771" i="4"/>
  <c r="G771" i="4" s="1"/>
  <c r="H771" i="4" s="1"/>
  <c r="F722" i="4"/>
  <c r="G722" i="4" s="1"/>
  <c r="H722" i="4" s="1"/>
  <c r="F721" i="4"/>
  <c r="G721" i="4" s="1"/>
  <c r="H721" i="4" s="1"/>
  <c r="F697" i="4"/>
  <c r="G697" i="4" s="1"/>
  <c r="H697" i="4" s="1"/>
  <c r="F679" i="4"/>
  <c r="G679" i="4" s="1"/>
  <c r="H679" i="4" s="1"/>
  <c r="F683" i="4"/>
  <c r="G683" i="4" s="1"/>
  <c r="H683" i="4" s="1"/>
  <c r="F687" i="4"/>
  <c r="G687" i="4" s="1"/>
  <c r="H687" i="4" s="1"/>
  <c r="F645" i="4"/>
  <c r="G645" i="4" s="1"/>
  <c r="H645" i="4" s="1"/>
  <c r="F641" i="4"/>
  <c r="G641" i="4" s="1"/>
  <c r="H641" i="4" s="1"/>
  <c r="F637" i="4"/>
  <c r="G637" i="4" s="1"/>
  <c r="H637" i="4" s="1"/>
  <c r="F621" i="4"/>
  <c r="G621" i="4" s="1"/>
  <c r="H621" i="4" s="1"/>
  <c r="F623" i="4"/>
  <c r="G623" i="4" s="1"/>
  <c r="H623" i="4" s="1"/>
  <c r="F613" i="4"/>
  <c r="G613" i="4" s="1"/>
  <c r="H613" i="4" s="1"/>
  <c r="F583" i="4"/>
  <c r="G583" i="4" s="1"/>
  <c r="H583" i="4" s="1"/>
  <c r="F558" i="4"/>
  <c r="G558" i="4" s="1"/>
  <c r="H558" i="4" s="1"/>
  <c r="F564" i="4"/>
  <c r="G564" i="4" s="1"/>
  <c r="H564" i="4" s="1"/>
  <c r="F566" i="4"/>
  <c r="G566" i="4" s="1"/>
  <c r="H566" i="4" s="1"/>
  <c r="F520" i="4"/>
  <c r="G520" i="4" s="1"/>
  <c r="H520" i="4" s="1"/>
  <c r="F523" i="4"/>
  <c r="G523" i="4" s="1"/>
  <c r="H523" i="4" s="1"/>
  <c r="F516" i="4"/>
  <c r="G516" i="4" s="1"/>
  <c r="H516" i="4" s="1"/>
  <c r="F498" i="4"/>
  <c r="G498" i="4" s="1"/>
  <c r="H498" i="4" s="1"/>
  <c r="F500" i="4"/>
  <c r="G500" i="4" s="1"/>
  <c r="H500" i="4" s="1"/>
  <c r="F506" i="4"/>
  <c r="G506" i="4" s="1"/>
  <c r="H506" i="4" s="1"/>
  <c r="F459" i="4"/>
  <c r="G459" i="4" s="1"/>
  <c r="H459" i="4" s="1"/>
  <c r="F465" i="4"/>
  <c r="G465" i="4" s="1"/>
  <c r="H465" i="4" s="1"/>
  <c r="F467" i="4"/>
  <c r="G467" i="4" s="1"/>
  <c r="H467" i="4" s="1"/>
  <c r="F441" i="4"/>
  <c r="G441" i="4" s="1"/>
  <c r="H441" i="4" s="1"/>
  <c r="F445" i="4"/>
  <c r="G445" i="4" s="1"/>
  <c r="H445" i="4" s="1"/>
  <c r="F439" i="4"/>
  <c r="G439" i="4" s="1"/>
  <c r="H439" i="4" s="1"/>
  <c r="F405" i="4"/>
  <c r="G405" i="4" s="1"/>
  <c r="H405" i="4" s="1"/>
  <c r="F409" i="4"/>
  <c r="G409" i="4" s="1"/>
  <c r="H409" i="4" s="1"/>
  <c r="F392" i="4"/>
  <c r="G392" i="4" s="1"/>
  <c r="H392" i="4" s="1"/>
  <c r="F356" i="4"/>
  <c r="G356" i="4" s="1"/>
  <c r="H356" i="4" s="1"/>
  <c r="F335" i="4"/>
  <c r="G335" i="4" s="1"/>
  <c r="H335" i="4" s="1"/>
  <c r="F339" i="4"/>
  <c r="G339" i="4" s="1"/>
  <c r="H339" i="4" s="1"/>
  <c r="F343" i="4"/>
  <c r="G343" i="4" s="1"/>
  <c r="H343" i="4" s="1"/>
  <c r="F305" i="4"/>
  <c r="G305" i="4" s="1"/>
  <c r="H305" i="4" s="1"/>
  <c r="F304" i="4"/>
  <c r="G304" i="4" s="1"/>
  <c r="H304" i="4" s="1"/>
  <c r="F289" i="4"/>
  <c r="G289" i="4" s="1"/>
  <c r="H289" i="4" s="1"/>
  <c r="F292" i="4"/>
  <c r="G292" i="4" s="1"/>
  <c r="H292" i="4" s="1"/>
  <c r="F294" i="4"/>
  <c r="G294" i="4" s="1"/>
  <c r="H294" i="4" s="1"/>
  <c r="F257" i="4"/>
  <c r="G257" i="4" s="1"/>
  <c r="H257" i="4" s="1"/>
  <c r="F243" i="4"/>
  <c r="G243" i="4" s="1"/>
  <c r="H243" i="4" s="1"/>
  <c r="F245" i="4"/>
  <c r="G245" i="4" s="1"/>
  <c r="H245" i="4" s="1"/>
  <c r="F210" i="4"/>
  <c r="G210" i="4" s="1"/>
  <c r="H210" i="4" s="1"/>
  <c r="F190" i="4"/>
  <c r="G190" i="4" s="1"/>
  <c r="H190" i="4" s="1"/>
  <c r="F193" i="4"/>
  <c r="G193" i="4" s="1"/>
  <c r="H193" i="4" s="1"/>
  <c r="F195" i="4"/>
  <c r="G195" i="4" s="1"/>
  <c r="H195" i="4" s="1"/>
  <c r="F144" i="4"/>
  <c r="G144" i="4" s="1"/>
  <c r="H144" i="4" s="1"/>
  <c r="F146" i="4"/>
  <c r="G146" i="4" s="1"/>
  <c r="H146" i="4" s="1"/>
  <c r="F152" i="4"/>
  <c r="G152" i="4" s="1"/>
  <c r="H152" i="4" s="1"/>
  <c r="F154" i="4"/>
  <c r="G154" i="4" s="1"/>
  <c r="H154" i="4" s="1"/>
  <c r="F121" i="4"/>
  <c r="G121" i="4" s="1"/>
  <c r="H121" i="4" s="1"/>
  <c r="F123" i="4"/>
  <c r="G123" i="4" s="1"/>
  <c r="H123" i="4" s="1"/>
  <c r="F129" i="4"/>
  <c r="G129" i="4" s="1"/>
  <c r="H129" i="4" s="1"/>
  <c r="F120" i="4"/>
  <c r="G120" i="4" s="1"/>
  <c r="H120" i="4" s="1"/>
  <c r="F95" i="4"/>
  <c r="G95" i="4" s="1"/>
  <c r="H95" i="4" s="1"/>
  <c r="F80" i="4"/>
  <c r="G80" i="4" s="1"/>
  <c r="H80" i="4" s="1"/>
  <c r="F37" i="4"/>
  <c r="G37" i="4" s="1"/>
  <c r="H37" i="4" s="1"/>
  <c r="F39" i="4"/>
  <c r="G39" i="4" s="1"/>
  <c r="H39" i="4" s="1"/>
  <c r="F36" i="4"/>
  <c r="G36" i="4" s="1"/>
  <c r="H36" i="4" s="1"/>
  <c r="F1037" i="4"/>
  <c r="G1037" i="4" s="1"/>
  <c r="H1037" i="4" s="1"/>
  <c r="F1040" i="4"/>
  <c r="G1040" i="4" s="1"/>
  <c r="H1040" i="4" s="1"/>
  <c r="F1024" i="4"/>
  <c r="G1024" i="4" s="1"/>
  <c r="H1024" i="4" s="1"/>
  <c r="F983" i="4"/>
  <c r="G983" i="4" s="1"/>
  <c r="H983" i="4" s="1"/>
  <c r="F982" i="4"/>
  <c r="G982" i="4" s="1"/>
  <c r="H982" i="4" s="1"/>
  <c r="F971" i="4"/>
  <c r="G971" i="4" s="1"/>
  <c r="H971" i="4" s="1"/>
  <c r="F946" i="4"/>
  <c r="G946" i="4" s="1"/>
  <c r="H946" i="4" s="1"/>
  <c r="F945" i="4"/>
  <c r="G945" i="4" s="1"/>
  <c r="H945" i="4" s="1"/>
  <c r="F907" i="4"/>
  <c r="G907" i="4" s="1"/>
  <c r="H907" i="4" s="1"/>
  <c r="F906" i="4"/>
  <c r="G906" i="4" s="1"/>
  <c r="H906" i="4" s="1"/>
  <c r="F863" i="4"/>
  <c r="G863" i="4" s="1"/>
  <c r="H863" i="4" s="1"/>
  <c r="F865" i="4"/>
  <c r="G865" i="4" s="1"/>
  <c r="H865" i="4" s="1"/>
  <c r="F815" i="4"/>
  <c r="G815" i="4" s="1"/>
  <c r="H815" i="4" s="1"/>
  <c r="F817" i="4"/>
  <c r="G817" i="4" s="1"/>
  <c r="H817" i="4" s="1"/>
  <c r="F819" i="4"/>
  <c r="G819" i="4" s="1"/>
  <c r="H819" i="4" s="1"/>
  <c r="F814" i="4"/>
  <c r="G814" i="4" s="1"/>
  <c r="H814" i="4" s="1"/>
  <c r="F769" i="4"/>
  <c r="G769" i="4" s="1"/>
  <c r="H769" i="4" s="1"/>
  <c r="F772" i="4"/>
  <c r="G772" i="4" s="1"/>
  <c r="H772" i="4" s="1"/>
  <c r="F751" i="4"/>
  <c r="G751" i="4" s="1"/>
  <c r="H751" i="4" s="1"/>
  <c r="F753" i="4"/>
  <c r="G753" i="4" s="1"/>
  <c r="H753" i="4" s="1"/>
  <c r="F755" i="4"/>
  <c r="G755" i="4" s="1"/>
  <c r="H755" i="4" s="1"/>
  <c r="F749" i="4"/>
  <c r="G749" i="4" s="1"/>
  <c r="H749" i="4" s="1"/>
  <c r="F711" i="4"/>
  <c r="G711" i="4" s="1"/>
  <c r="H711" i="4" s="1"/>
  <c r="F696" i="4"/>
  <c r="G696" i="4" s="1"/>
  <c r="H696" i="4" s="1"/>
  <c r="F680" i="4"/>
  <c r="G680" i="4" s="1"/>
  <c r="H680" i="4" s="1"/>
  <c r="F684" i="4"/>
  <c r="G684" i="4" s="1"/>
  <c r="H684" i="4" s="1"/>
  <c r="F677" i="4"/>
  <c r="G677" i="4" s="1"/>
  <c r="H677" i="4" s="1"/>
  <c r="F646" i="4"/>
  <c r="G646" i="4" s="1"/>
  <c r="H646" i="4" s="1"/>
  <c r="F642" i="4"/>
  <c r="G642" i="4" s="1"/>
  <c r="H642" i="4" s="1"/>
  <c r="F638" i="4"/>
  <c r="G638" i="4" s="1"/>
  <c r="H638" i="4" s="1"/>
  <c r="F617" i="4"/>
  <c r="G617" i="4" s="1"/>
  <c r="H617" i="4" s="1"/>
  <c r="F619" i="4"/>
  <c r="G619" i="4" s="1"/>
  <c r="H619" i="4" s="1"/>
  <c r="F622" i="4"/>
  <c r="G622" i="4" s="1"/>
  <c r="H622" i="4" s="1"/>
  <c r="F624" i="4"/>
  <c r="G624" i="4" s="1"/>
  <c r="H624" i="4" s="1"/>
  <c r="F579" i="4"/>
  <c r="G579" i="4" s="1"/>
  <c r="H579" i="4" s="1"/>
  <c r="F582" i="4"/>
  <c r="G582" i="4" s="1"/>
  <c r="H582" i="4" s="1"/>
  <c r="F576" i="4"/>
  <c r="G576" i="4" s="1"/>
  <c r="H576" i="4" s="1"/>
  <c r="F561" i="4"/>
  <c r="G561" i="4" s="1"/>
  <c r="H561" i="4" s="1"/>
  <c r="F563" i="4"/>
  <c r="G563" i="4" s="1"/>
  <c r="H563" i="4" s="1"/>
  <c r="F517" i="4"/>
  <c r="G517" i="4" s="1"/>
  <c r="H517" i="4" s="1"/>
  <c r="F524" i="4"/>
  <c r="G524" i="4" s="1"/>
  <c r="H524" i="4" s="1"/>
  <c r="F497" i="4"/>
  <c r="G497" i="4" s="1"/>
  <c r="H497" i="4" s="1"/>
  <c r="F499" i="4"/>
  <c r="G499" i="4" s="1"/>
  <c r="H499" i="4" s="1"/>
  <c r="F505" i="4"/>
  <c r="G505" i="4" s="1"/>
  <c r="H505" i="4" s="1"/>
  <c r="F494" i="4"/>
  <c r="G494" i="4" s="1"/>
  <c r="H494" i="4" s="1"/>
  <c r="F462" i="4"/>
  <c r="G462" i="4" s="1"/>
  <c r="H462" i="4" s="1"/>
  <c r="F464" i="4"/>
  <c r="G464" i="4" s="1"/>
  <c r="H464" i="4" s="1"/>
  <c r="F443" i="4"/>
  <c r="G443" i="4" s="1"/>
  <c r="H443" i="4" s="1"/>
  <c r="F447" i="4"/>
  <c r="G447" i="4" s="1"/>
  <c r="H447" i="4" s="1"/>
  <c r="F385" i="4"/>
  <c r="G385" i="4" s="1"/>
  <c r="H385" i="4" s="1"/>
  <c r="F387" i="4"/>
  <c r="G387" i="4" s="1"/>
  <c r="H387" i="4" s="1"/>
  <c r="F390" i="4"/>
  <c r="G390" i="4" s="1"/>
  <c r="H390" i="4" s="1"/>
  <c r="F393" i="4"/>
  <c r="G393" i="4" s="1"/>
  <c r="H393" i="4" s="1"/>
  <c r="F355" i="4"/>
  <c r="G355" i="4" s="1"/>
  <c r="H355" i="4" s="1"/>
  <c r="F334" i="4"/>
  <c r="G334" i="4" s="1"/>
  <c r="H334" i="4" s="1"/>
  <c r="F336" i="4"/>
  <c r="G336" i="4" s="1"/>
  <c r="H336" i="4" s="1"/>
  <c r="F338" i="4"/>
  <c r="G338" i="4" s="1"/>
  <c r="H338" i="4" s="1"/>
  <c r="F340" i="4"/>
  <c r="G340" i="4" s="1"/>
  <c r="H340" i="4" s="1"/>
  <c r="F342" i="4"/>
  <c r="G342" i="4" s="1"/>
  <c r="H342" i="4" s="1"/>
  <c r="F333" i="4"/>
  <c r="G333" i="4" s="1"/>
  <c r="H333" i="4" s="1"/>
  <c r="F288" i="4"/>
  <c r="G288" i="4" s="1"/>
  <c r="H288" i="4" s="1"/>
  <c r="F290" i="4"/>
  <c r="G290" i="4" s="1"/>
  <c r="H290" i="4" s="1"/>
  <c r="F295" i="4"/>
  <c r="G295" i="4" s="1"/>
  <c r="H295" i="4" s="1"/>
  <c r="F259" i="4"/>
  <c r="G259" i="4" s="1"/>
  <c r="H259" i="4" s="1"/>
  <c r="F242" i="4"/>
  <c r="G242" i="4" s="1"/>
  <c r="H242" i="4" s="1"/>
  <c r="F244" i="4"/>
  <c r="G244" i="4" s="1"/>
  <c r="H244" i="4" s="1"/>
  <c r="F209" i="4"/>
  <c r="G209" i="4" s="1"/>
  <c r="H209" i="4" s="1"/>
  <c r="F208" i="4"/>
  <c r="G208" i="4" s="1"/>
  <c r="H208" i="4" s="1"/>
  <c r="F192" i="4"/>
  <c r="G192" i="4" s="1"/>
  <c r="H192" i="4" s="1"/>
  <c r="F194" i="4"/>
  <c r="G194" i="4" s="1"/>
  <c r="H194" i="4" s="1"/>
  <c r="F197" i="4"/>
  <c r="G197" i="4" s="1"/>
  <c r="H197" i="4" s="1"/>
  <c r="F189" i="4"/>
  <c r="G189" i="4" s="1"/>
  <c r="H189" i="4" s="1"/>
  <c r="F147" i="4"/>
  <c r="G147" i="4" s="1"/>
  <c r="H147" i="4" s="1"/>
  <c r="F150" i="4"/>
  <c r="G150" i="4" s="1"/>
  <c r="H150" i="4" s="1"/>
  <c r="F143" i="4"/>
  <c r="G143" i="4" s="1"/>
  <c r="H143" i="4" s="1"/>
  <c r="F124" i="4"/>
  <c r="G124" i="4" s="1"/>
  <c r="H124" i="4" s="1"/>
  <c r="F131" i="4"/>
  <c r="G131" i="4" s="1"/>
  <c r="H131" i="4" s="1"/>
  <c r="F134" i="4"/>
  <c r="G134" i="4" s="1"/>
  <c r="H134" i="4" s="1"/>
  <c r="F96" i="4"/>
  <c r="G96" i="4" s="1"/>
  <c r="H96" i="4" s="1"/>
  <c r="F79" i="4"/>
  <c r="G79" i="4" s="1"/>
  <c r="H79" i="4" s="1"/>
  <c r="F82" i="4"/>
  <c r="G82" i="4" s="1"/>
  <c r="H82" i="4" s="1"/>
  <c r="F78" i="4"/>
  <c r="G78" i="4" s="1"/>
  <c r="H78" i="4" s="1"/>
  <c r="F40" i="4"/>
  <c r="G40" i="4" s="1"/>
  <c r="H40" i="4" s="1"/>
  <c r="F42" i="4"/>
  <c r="G42" i="4" s="1"/>
  <c r="H42" i="4" s="1"/>
  <c r="F14" i="4"/>
  <c r="G14" i="4" s="1"/>
  <c r="H14" i="4" s="1"/>
  <c r="F18" i="4"/>
  <c r="F22" i="4"/>
  <c r="G22" i="4" s="1"/>
  <c r="H22" i="4" s="1"/>
  <c r="F26" i="4"/>
  <c r="G26" i="4" s="1"/>
  <c r="H26" i="4" s="1"/>
  <c r="F1050" i="4"/>
  <c r="G1050" i="4" s="1"/>
  <c r="H1050" i="4" s="1"/>
  <c r="F1049" i="4"/>
  <c r="G1049" i="4" s="1"/>
  <c r="H1049" i="4" s="1"/>
  <c r="F1036" i="4"/>
  <c r="G1036" i="4" s="1"/>
  <c r="H1036" i="4" s="1"/>
  <c r="F1010" i="4"/>
  <c r="G1010" i="4" s="1"/>
  <c r="H1010" i="4" s="1"/>
  <c r="F985" i="4"/>
  <c r="G985" i="4" s="1"/>
  <c r="H985" i="4" s="1"/>
  <c r="F987" i="4"/>
  <c r="G987" i="4" s="1"/>
  <c r="H987" i="4" s="1"/>
  <c r="F968" i="4"/>
  <c r="G968" i="4" s="1"/>
  <c r="H968" i="4" s="1"/>
  <c r="F947" i="4"/>
  <c r="G947" i="4" s="1"/>
  <c r="H947" i="4" s="1"/>
  <c r="F911" i="4"/>
  <c r="G911" i="4" s="1"/>
  <c r="H911" i="4" s="1"/>
  <c r="F896" i="4"/>
  <c r="G896" i="4" s="1"/>
  <c r="H896" i="4" s="1"/>
  <c r="F892" i="4"/>
  <c r="G892" i="4" s="1"/>
  <c r="H892" i="4" s="1"/>
  <c r="F852" i="4"/>
  <c r="G852" i="4" s="1"/>
  <c r="H852" i="4" s="1"/>
  <c r="F847" i="4"/>
  <c r="G847" i="4" s="1"/>
  <c r="H847" i="4" s="1"/>
  <c r="F767" i="4"/>
  <c r="G767" i="4" s="1"/>
  <c r="H767" i="4" s="1"/>
  <c r="F750" i="4"/>
  <c r="G750" i="4" s="1"/>
  <c r="H750" i="4" s="1"/>
  <c r="F754" i="4"/>
  <c r="G754" i="4" s="1"/>
  <c r="H754" i="4" s="1"/>
  <c r="F724" i="4"/>
  <c r="G724" i="4" s="1"/>
  <c r="H724" i="4" s="1"/>
  <c r="F710" i="4"/>
  <c r="G710" i="4" s="1"/>
  <c r="H710" i="4" s="1"/>
  <c r="F708" i="4"/>
  <c r="G708" i="4" s="1"/>
  <c r="H708" i="4" s="1"/>
  <c r="F678" i="4"/>
  <c r="G678" i="4" s="1"/>
  <c r="H678" i="4" s="1"/>
  <c r="F682" i="4"/>
  <c r="G682" i="4" s="1"/>
  <c r="H682" i="4" s="1"/>
  <c r="F686" i="4"/>
  <c r="G686" i="4" s="1"/>
  <c r="H686" i="4" s="1"/>
  <c r="F647" i="4"/>
  <c r="G647" i="4" s="1"/>
  <c r="H647" i="4" s="1"/>
  <c r="F643" i="4"/>
  <c r="G643" i="4" s="1"/>
  <c r="H643" i="4" s="1"/>
  <c r="F639" i="4"/>
  <c r="G639" i="4" s="1"/>
  <c r="H639" i="4" s="1"/>
  <c r="F615" i="4"/>
  <c r="G615" i="4" s="1"/>
  <c r="H615" i="4" s="1"/>
  <c r="F618" i="4"/>
  <c r="G618" i="4" s="1"/>
  <c r="H618" i="4" s="1"/>
  <c r="F620" i="4"/>
  <c r="G620" i="4" s="1"/>
  <c r="H620" i="4" s="1"/>
  <c r="F578" i="4"/>
  <c r="G578" i="4" s="1"/>
  <c r="H578" i="4" s="1"/>
  <c r="F581" i="4"/>
  <c r="G581" i="4" s="1"/>
  <c r="H581" i="4" s="1"/>
  <c r="F584" i="4"/>
  <c r="G584" i="4" s="1"/>
  <c r="H584" i="4" s="1"/>
  <c r="F560" i="4"/>
  <c r="G560" i="4" s="1"/>
  <c r="H560" i="4" s="1"/>
  <c r="F562" i="4"/>
  <c r="G562" i="4" s="1"/>
  <c r="H562" i="4" s="1"/>
  <c r="F557" i="4"/>
  <c r="G557" i="4" s="1"/>
  <c r="H557" i="4" s="1"/>
  <c r="F518" i="4"/>
  <c r="G518" i="4" s="1"/>
  <c r="H518" i="4" s="1"/>
  <c r="F521" i="4"/>
  <c r="G521" i="4" s="1"/>
  <c r="H521" i="4" s="1"/>
  <c r="F496" i="4"/>
  <c r="G496" i="4" s="1"/>
  <c r="H496" i="4" s="1"/>
  <c r="F502" i="4"/>
  <c r="G502" i="4" s="1"/>
  <c r="H502" i="4" s="1"/>
  <c r="F504" i="4"/>
  <c r="G504" i="4" s="1"/>
  <c r="H504" i="4" s="1"/>
  <c r="F461" i="4"/>
  <c r="G461" i="4" s="1"/>
  <c r="H461" i="4" s="1"/>
  <c r="F463" i="4"/>
  <c r="G463" i="4" s="1"/>
  <c r="H463" i="4" s="1"/>
  <c r="F440" i="4"/>
  <c r="G440" i="4" s="1"/>
  <c r="H440" i="4" s="1"/>
  <c r="F444" i="4"/>
  <c r="G444" i="4" s="1"/>
  <c r="H444" i="4" s="1"/>
  <c r="F448" i="4"/>
  <c r="G448" i="4" s="1"/>
  <c r="H448" i="4" s="1"/>
  <c r="F404" i="4"/>
  <c r="G404" i="4" s="1"/>
  <c r="H404" i="4" s="1"/>
  <c r="F406" i="4"/>
  <c r="G406" i="4" s="1"/>
  <c r="H406" i="4" s="1"/>
  <c r="F408" i="4"/>
  <c r="G408" i="4" s="1"/>
  <c r="H408" i="4" s="1"/>
  <c r="F410" i="4"/>
  <c r="G410" i="4" s="1"/>
  <c r="H410" i="4" s="1"/>
  <c r="F402" i="4"/>
  <c r="G402" i="4" s="1"/>
  <c r="H402" i="4" s="1"/>
  <c r="F388" i="4"/>
  <c r="G388" i="4" s="1"/>
  <c r="H388" i="4" s="1"/>
  <c r="F353" i="4"/>
  <c r="G353" i="4" s="1"/>
  <c r="H353" i="4" s="1"/>
  <c r="F352" i="4"/>
  <c r="G352" i="4" s="1"/>
  <c r="H352" i="4" s="1"/>
  <c r="F337" i="4"/>
  <c r="G337" i="4" s="1"/>
  <c r="H337" i="4" s="1"/>
  <c r="F341" i="4"/>
  <c r="G341" i="4" s="1"/>
  <c r="H341" i="4" s="1"/>
  <c r="F291" i="4"/>
  <c r="G291" i="4" s="1"/>
  <c r="H291" i="4" s="1"/>
  <c r="F258" i="4"/>
  <c r="G258" i="4" s="1"/>
  <c r="H258" i="4" s="1"/>
  <c r="F241" i="4"/>
  <c r="G241" i="4" s="1"/>
  <c r="H241" i="4" s="1"/>
  <c r="F247" i="4"/>
  <c r="G247" i="4" s="1"/>
  <c r="H247" i="4" s="1"/>
  <c r="F239" i="4"/>
  <c r="G239" i="4" s="1"/>
  <c r="H239" i="4" s="1"/>
  <c r="F211" i="4"/>
  <c r="G211" i="4" s="1"/>
  <c r="H211" i="4" s="1"/>
  <c r="F196" i="4"/>
  <c r="G196" i="4" s="1"/>
  <c r="H196" i="4" s="1"/>
  <c r="F198" i="4"/>
  <c r="G198" i="4" s="1"/>
  <c r="H198" i="4" s="1"/>
  <c r="F145" i="4"/>
  <c r="G145" i="4" s="1"/>
  <c r="H145" i="4" s="1"/>
  <c r="F153" i="4"/>
  <c r="G153" i="4" s="1"/>
  <c r="H153" i="4" s="1"/>
  <c r="F155" i="4"/>
  <c r="G155" i="4" s="1"/>
  <c r="H155" i="4" s="1"/>
  <c r="F127" i="4"/>
  <c r="G127" i="4" s="1"/>
  <c r="H127" i="4" s="1"/>
  <c r="F130" i="4"/>
  <c r="G130" i="4" s="1"/>
  <c r="H130" i="4" s="1"/>
  <c r="F132" i="4"/>
  <c r="G132" i="4" s="1"/>
  <c r="H132" i="4" s="1"/>
  <c r="F94" i="4"/>
  <c r="G94" i="4" s="1"/>
  <c r="H94" i="4" s="1"/>
  <c r="F92" i="4"/>
  <c r="G92" i="4" s="1"/>
  <c r="H92" i="4" s="1"/>
  <c r="F83" i="4"/>
  <c r="G83" i="4" s="1"/>
  <c r="H83" i="4" s="1"/>
  <c r="F41" i="4"/>
  <c r="G41" i="4" s="1"/>
  <c r="H41" i="4" s="1"/>
  <c r="F43" i="4"/>
  <c r="G43" i="4" s="1"/>
  <c r="H43" i="4" s="1"/>
  <c r="F13" i="4"/>
  <c r="G13" i="4" s="1"/>
  <c r="H13" i="4" s="1"/>
  <c r="F15" i="4"/>
  <c r="G15" i="4" s="1"/>
  <c r="H15" i="4" s="1"/>
  <c r="F17" i="4"/>
  <c r="G17" i="4" s="1"/>
  <c r="H17" i="4" s="1"/>
  <c r="F19" i="4"/>
  <c r="F21" i="4"/>
  <c r="G21" i="4" s="1"/>
  <c r="H21" i="4" s="1"/>
  <c r="F23" i="4"/>
  <c r="G23" i="4" s="1"/>
  <c r="H23" i="4" s="1"/>
  <c r="F25" i="4"/>
  <c r="G25" i="4" s="1"/>
  <c r="H25" i="4" s="1"/>
  <c r="F27" i="4"/>
  <c r="G27" i="4" s="1"/>
  <c r="H27" i="4" s="1"/>
  <c r="F1051" i="4"/>
  <c r="G1051" i="4" s="1"/>
  <c r="H1051" i="4" s="1"/>
  <c r="F1039" i="4"/>
  <c r="G1039" i="4" s="1"/>
  <c r="H1039" i="4" s="1"/>
  <c r="F1027" i="4"/>
  <c r="G1027" i="4" s="1"/>
  <c r="H1027" i="4" s="1"/>
  <c r="F1011" i="4"/>
  <c r="G1011" i="4" s="1"/>
  <c r="H1011" i="4" s="1"/>
  <c r="F986" i="4"/>
  <c r="G986" i="4" s="1"/>
  <c r="H986" i="4" s="1"/>
  <c r="F970" i="4"/>
  <c r="G970" i="4" s="1"/>
  <c r="H970" i="4" s="1"/>
  <c r="F973" i="4"/>
  <c r="G973" i="4" s="1"/>
  <c r="H973" i="4" s="1"/>
  <c r="F909" i="4"/>
  <c r="G909" i="4" s="1"/>
  <c r="H909" i="4" s="1"/>
  <c r="F894" i="4"/>
  <c r="G894" i="4" s="1"/>
  <c r="H894" i="4" s="1"/>
  <c r="F897" i="4"/>
  <c r="G897" i="4" s="1"/>
  <c r="H897" i="4" s="1"/>
  <c r="F866" i="4"/>
  <c r="G866" i="4" s="1"/>
  <c r="H866" i="4" s="1"/>
  <c r="F868" i="4"/>
  <c r="G868" i="4" s="1"/>
  <c r="H868" i="4" s="1"/>
  <c r="F848" i="4"/>
  <c r="G848" i="4" s="1"/>
  <c r="H848" i="4" s="1"/>
  <c r="F850" i="4"/>
  <c r="G850" i="4" s="1"/>
  <c r="H850" i="4" s="1"/>
  <c r="F853" i="4"/>
  <c r="G853" i="4" s="1"/>
  <c r="H853" i="4" s="1"/>
  <c r="F799" i="4"/>
  <c r="G799" i="4" s="1"/>
  <c r="H799" i="4" s="1"/>
  <c r="F801" i="4"/>
  <c r="G801" i="4" s="1"/>
  <c r="H801" i="4" s="1"/>
  <c r="F803" i="4"/>
  <c r="G803" i="4" s="1"/>
  <c r="H803" i="4" s="1"/>
  <c r="F797" i="4"/>
  <c r="G797" i="4" s="1"/>
  <c r="H797" i="4" s="1"/>
  <c r="F768" i="4"/>
  <c r="G768" i="4" s="1"/>
  <c r="H768" i="4" s="1"/>
  <c r="F770" i="4"/>
  <c r="G770" i="4" s="1"/>
  <c r="H770" i="4" s="1"/>
  <c r="F766" i="4"/>
  <c r="G766" i="4" s="1"/>
  <c r="H766" i="4" s="1"/>
  <c r="F752" i="4"/>
  <c r="G752" i="4" s="1"/>
  <c r="H752" i="4" s="1"/>
  <c r="F756" i="4"/>
  <c r="G756" i="4" s="1"/>
  <c r="H756" i="4" s="1"/>
  <c r="F723" i="4"/>
  <c r="G723" i="4" s="1"/>
  <c r="H723" i="4" s="1"/>
  <c r="F725" i="4"/>
  <c r="G725" i="4" s="1"/>
  <c r="H725" i="4" s="1"/>
  <c r="F709" i="4"/>
  <c r="G709" i="4" s="1"/>
  <c r="H709" i="4" s="1"/>
  <c r="F712" i="4"/>
  <c r="G712" i="4" s="1"/>
  <c r="H712" i="4" s="1"/>
  <c r="F695" i="4"/>
  <c r="G695" i="4" s="1"/>
  <c r="H695" i="4" s="1"/>
  <c r="F681" i="4"/>
  <c r="G681" i="4" s="1"/>
  <c r="H681" i="4" s="1"/>
  <c r="F685" i="4"/>
  <c r="G685" i="4" s="1"/>
  <c r="H685" i="4" s="1"/>
  <c r="F644" i="4"/>
  <c r="G644" i="4" s="1"/>
  <c r="H644" i="4" s="1"/>
  <c r="F640" i="4"/>
  <c r="G640" i="4" s="1"/>
  <c r="H640" i="4" s="1"/>
  <c r="F614" i="4"/>
  <c r="G614" i="4" s="1"/>
  <c r="H614" i="4" s="1"/>
  <c r="F616" i="4"/>
  <c r="G616" i="4" s="1"/>
  <c r="H616" i="4" s="1"/>
  <c r="F625" i="4"/>
  <c r="G625" i="4" s="1"/>
  <c r="H625" i="4" s="1"/>
  <c r="F577" i="4"/>
  <c r="G577" i="4" s="1"/>
  <c r="H577" i="4" s="1"/>
  <c r="F580" i="4"/>
  <c r="G580" i="4" s="1"/>
  <c r="H580" i="4" s="1"/>
  <c r="F559" i="4"/>
  <c r="G559" i="4" s="1"/>
  <c r="H559" i="4" s="1"/>
  <c r="F565" i="4"/>
  <c r="G565" i="4" s="1"/>
  <c r="H565" i="4" s="1"/>
  <c r="F567" i="4"/>
  <c r="G567" i="4" s="1"/>
  <c r="H567" i="4" s="1"/>
  <c r="F519" i="4"/>
  <c r="G519" i="4" s="1"/>
  <c r="H519" i="4" s="1"/>
  <c r="F522" i="4"/>
  <c r="G522" i="4" s="1"/>
  <c r="H522" i="4" s="1"/>
  <c r="F525" i="4"/>
  <c r="G525" i="4" s="1"/>
  <c r="H525" i="4" s="1"/>
  <c r="F495" i="4"/>
  <c r="G495" i="4" s="1"/>
  <c r="H495" i="4" s="1"/>
  <c r="F501" i="4"/>
  <c r="G501" i="4" s="1"/>
  <c r="H501" i="4" s="1"/>
  <c r="F503" i="4"/>
  <c r="G503" i="4" s="1"/>
  <c r="H503" i="4" s="1"/>
  <c r="F460" i="4"/>
  <c r="G460" i="4" s="1"/>
  <c r="H460" i="4" s="1"/>
  <c r="F466" i="4"/>
  <c r="G466" i="4" s="1"/>
  <c r="H466" i="4" s="1"/>
  <c r="F458" i="4"/>
  <c r="G458" i="4" s="1"/>
  <c r="H458" i="4" s="1"/>
  <c r="F442" i="4"/>
  <c r="G442" i="4" s="1"/>
  <c r="H442" i="4" s="1"/>
  <c r="F446" i="4"/>
  <c r="G446" i="4" s="1"/>
  <c r="H446" i="4" s="1"/>
  <c r="F403" i="4"/>
  <c r="G403" i="4" s="1"/>
  <c r="H403" i="4" s="1"/>
  <c r="F407" i="4"/>
  <c r="G407" i="4" s="1"/>
  <c r="H407" i="4" s="1"/>
  <c r="F411" i="4"/>
  <c r="G411" i="4" s="1"/>
  <c r="H411" i="4" s="1"/>
  <c r="F386" i="4"/>
  <c r="G386" i="4" s="1"/>
  <c r="H386" i="4" s="1"/>
  <c r="F389" i="4"/>
  <c r="G389" i="4" s="1"/>
  <c r="H389" i="4" s="1"/>
  <c r="F391" i="4"/>
  <c r="G391" i="4" s="1"/>
  <c r="H391" i="4" s="1"/>
  <c r="F384" i="4"/>
  <c r="G384" i="4" s="1"/>
  <c r="H384" i="4" s="1"/>
  <c r="F354" i="4"/>
  <c r="G354" i="4" s="1"/>
  <c r="H354" i="4" s="1"/>
  <c r="F306" i="4"/>
  <c r="G306" i="4" s="1"/>
  <c r="H306" i="4" s="1"/>
  <c r="F287" i="4"/>
  <c r="G287" i="4" s="1"/>
  <c r="H287" i="4" s="1"/>
  <c r="F293" i="4"/>
  <c r="G293" i="4" s="1"/>
  <c r="H293" i="4" s="1"/>
  <c r="F286" i="4"/>
  <c r="G286" i="4" s="1"/>
  <c r="H286" i="4" s="1"/>
  <c r="F240" i="4"/>
  <c r="G240" i="4" s="1"/>
  <c r="H240" i="4" s="1"/>
  <c r="F246" i="4"/>
  <c r="G246" i="4" s="1"/>
  <c r="H246" i="4" s="1"/>
  <c r="F248" i="4"/>
  <c r="G248" i="4" s="1"/>
  <c r="H248" i="4" s="1"/>
  <c r="F191" i="4"/>
  <c r="G191" i="4" s="1"/>
  <c r="H191" i="4" s="1"/>
  <c r="F149" i="4"/>
  <c r="G149" i="4" s="1"/>
  <c r="H149" i="4" s="1"/>
  <c r="F151" i="4"/>
  <c r="G151" i="4" s="1"/>
  <c r="H151" i="4" s="1"/>
  <c r="F156" i="4"/>
  <c r="G156" i="4" s="1"/>
  <c r="H156" i="4" s="1"/>
  <c r="F122" i="4"/>
  <c r="G122" i="4" s="1"/>
  <c r="H122" i="4" s="1"/>
  <c r="F126" i="4"/>
  <c r="G126" i="4" s="1"/>
  <c r="H126" i="4" s="1"/>
  <c r="F128" i="4"/>
  <c r="G128" i="4" s="1"/>
  <c r="H128" i="4" s="1"/>
  <c r="F133" i="4"/>
  <c r="G133" i="4" s="1"/>
  <c r="H133" i="4" s="1"/>
  <c r="F93" i="4"/>
  <c r="G93" i="4" s="1"/>
  <c r="H93" i="4" s="1"/>
  <c r="F97" i="4"/>
  <c r="G97" i="4" s="1"/>
  <c r="H97" i="4" s="1"/>
  <c r="F81" i="4"/>
  <c r="G81" i="4" s="1"/>
  <c r="H81" i="4" s="1"/>
  <c r="F38" i="4"/>
  <c r="G38" i="4" s="1"/>
  <c r="H38" i="4" s="1"/>
  <c r="F44" i="4"/>
  <c r="G44" i="4" s="1"/>
  <c r="H44" i="4" s="1"/>
  <c r="F12" i="4"/>
  <c r="G12" i="4" s="1"/>
  <c r="H12" i="4" s="1"/>
  <c r="F16" i="4"/>
  <c r="G16" i="4" s="1"/>
  <c r="H16" i="4" s="1"/>
  <c r="F20" i="4"/>
  <c r="G20" i="4" s="1"/>
  <c r="H20" i="4" s="1"/>
  <c r="F24" i="4"/>
  <c r="G24" i="4" s="1"/>
  <c r="H24" i="4" s="1"/>
  <c r="F11" i="4"/>
  <c r="G11" i="4" s="1"/>
  <c r="F976" i="12"/>
  <c r="G976" i="12" s="1"/>
  <c r="H976" i="12" s="1"/>
  <c r="F985" i="12"/>
  <c r="G985" i="12" s="1"/>
  <c r="H985" i="12" s="1"/>
  <c r="F989" i="12"/>
  <c r="G989" i="12" s="1"/>
  <c r="H989" i="12" s="1"/>
  <c r="F992" i="12"/>
  <c r="G992" i="12" s="1"/>
  <c r="H992" i="12" s="1"/>
  <c r="F998" i="12"/>
  <c r="G998" i="12" s="1"/>
  <c r="H998" i="12" s="1"/>
  <c r="F1006" i="12"/>
  <c r="G1006" i="12" s="1"/>
  <c r="H1006" i="12" s="1"/>
  <c r="F1010" i="12"/>
  <c r="G1010" i="12" s="1"/>
  <c r="H1010" i="12" s="1"/>
  <c r="F975" i="12"/>
  <c r="G975" i="12" s="1"/>
  <c r="H975" i="12" s="1"/>
  <c r="F927" i="12"/>
  <c r="G927" i="12" s="1"/>
  <c r="H927" i="12" s="1"/>
  <c r="F829" i="12"/>
  <c r="G829" i="12" s="1"/>
  <c r="H829" i="12" s="1"/>
  <c r="F831" i="12"/>
  <c r="G831" i="12" s="1"/>
  <c r="H831" i="12" s="1"/>
  <c r="F837" i="12"/>
  <c r="G837" i="12" s="1"/>
  <c r="H837" i="12" s="1"/>
  <c r="F839" i="12"/>
  <c r="G839" i="12" s="1"/>
  <c r="H839" i="12" s="1"/>
  <c r="F802" i="12"/>
  <c r="G802" i="12" s="1"/>
  <c r="H802" i="12" s="1"/>
  <c r="F776" i="12"/>
  <c r="G776" i="12" s="1"/>
  <c r="H776" i="12" s="1"/>
  <c r="F750" i="12"/>
  <c r="G750" i="12" s="1"/>
  <c r="H750" i="12" s="1"/>
  <c r="F691" i="12"/>
  <c r="G691" i="12" s="1"/>
  <c r="H691" i="12" s="1"/>
  <c r="F694" i="12"/>
  <c r="G694" i="12" s="1"/>
  <c r="H694" i="12" s="1"/>
  <c r="F700" i="12"/>
  <c r="G700" i="12" s="1"/>
  <c r="H700" i="12" s="1"/>
  <c r="F702" i="12"/>
  <c r="G702" i="12" s="1"/>
  <c r="H702" i="12" s="1"/>
  <c r="F706" i="12"/>
  <c r="G706" i="12" s="1"/>
  <c r="H706" i="12" s="1"/>
  <c r="F637" i="12"/>
  <c r="G637" i="12" s="1"/>
  <c r="H637" i="12" s="1"/>
  <c r="F643" i="12"/>
  <c r="G643" i="12" s="1"/>
  <c r="H643" i="12" s="1"/>
  <c r="F646" i="12"/>
  <c r="G646" i="12" s="1"/>
  <c r="H646" i="12" s="1"/>
  <c r="F648" i="12"/>
  <c r="G648" i="12" s="1"/>
  <c r="H648" i="12" s="1"/>
  <c r="F592" i="12"/>
  <c r="G592" i="12" s="1"/>
  <c r="H592" i="12" s="1"/>
  <c r="F596" i="12"/>
  <c r="G596" i="12" s="1"/>
  <c r="H596" i="12" s="1"/>
  <c r="F600" i="12"/>
  <c r="G600" i="12" s="1"/>
  <c r="H600" i="12" s="1"/>
  <c r="F570" i="12"/>
  <c r="G570" i="12" s="1"/>
  <c r="H570" i="12" s="1"/>
  <c r="F524" i="12"/>
  <c r="G524" i="12" s="1"/>
  <c r="H524" i="12" s="1"/>
  <c r="F497" i="12"/>
  <c r="G497" i="12" s="1"/>
  <c r="H497" i="12" s="1"/>
  <c r="F492" i="12"/>
  <c r="G492" i="12" s="1"/>
  <c r="H492" i="12" s="1"/>
  <c r="F469" i="12"/>
  <c r="G469" i="12" s="1"/>
  <c r="H469" i="12" s="1"/>
  <c r="F440" i="12"/>
  <c r="G440" i="12" s="1"/>
  <c r="H440" i="12" s="1"/>
  <c r="F438" i="12"/>
  <c r="G438" i="12" s="1"/>
  <c r="H438" i="12" s="1"/>
  <c r="F340" i="12"/>
  <c r="G340" i="12" s="1"/>
  <c r="H340" i="12" s="1"/>
  <c r="F342" i="12"/>
  <c r="G342" i="12" s="1"/>
  <c r="H342" i="12" s="1"/>
  <c r="F345" i="12"/>
  <c r="G345" i="12" s="1"/>
  <c r="H345" i="12" s="1"/>
  <c r="F351" i="12"/>
  <c r="G351" i="12" s="1"/>
  <c r="H351" i="12" s="1"/>
  <c r="F357" i="12"/>
  <c r="G357" i="12" s="1"/>
  <c r="H357" i="12" s="1"/>
  <c r="F359" i="12"/>
  <c r="G359" i="12" s="1"/>
  <c r="H359" i="12" s="1"/>
  <c r="F362" i="12"/>
  <c r="G362" i="12" s="1"/>
  <c r="H362" i="12" s="1"/>
  <c r="F368" i="12"/>
  <c r="G368" i="12" s="1"/>
  <c r="H368" i="12" s="1"/>
  <c r="F375" i="12"/>
  <c r="G375" i="12" s="1"/>
  <c r="H375" i="12" s="1"/>
  <c r="F377" i="12"/>
  <c r="G377" i="12" s="1"/>
  <c r="H377" i="12" s="1"/>
  <c r="F223" i="12"/>
  <c r="G223" i="12" s="1"/>
  <c r="H223" i="12" s="1"/>
  <c r="F226" i="12"/>
  <c r="G226" i="12" s="1"/>
  <c r="H226" i="12" s="1"/>
  <c r="F236" i="12"/>
  <c r="G236" i="12" s="1"/>
  <c r="H236" i="12" s="1"/>
  <c r="F242" i="12"/>
  <c r="G242" i="12" s="1"/>
  <c r="H242" i="12" s="1"/>
  <c r="F245" i="12"/>
  <c r="G245" i="12" s="1"/>
  <c r="H245" i="12" s="1"/>
  <c r="F249" i="12"/>
  <c r="G249" i="12" s="1"/>
  <c r="H249" i="12" s="1"/>
  <c r="F259" i="12"/>
  <c r="G259" i="12" s="1"/>
  <c r="H259" i="12" s="1"/>
  <c r="F264" i="12"/>
  <c r="G264" i="12" s="1"/>
  <c r="H264" i="12" s="1"/>
  <c r="F269" i="12"/>
  <c r="G269" i="12" s="1"/>
  <c r="H269" i="12" s="1"/>
  <c r="F93" i="12"/>
  <c r="G93" i="12" s="1"/>
  <c r="H93" i="12" s="1"/>
  <c r="F97" i="12"/>
  <c r="G97" i="12" s="1"/>
  <c r="H97" i="12" s="1"/>
  <c r="F101" i="12"/>
  <c r="G101" i="12" s="1"/>
  <c r="H101" i="12" s="1"/>
  <c r="F105" i="12"/>
  <c r="G105" i="12" s="1"/>
  <c r="H105" i="12" s="1"/>
  <c r="F109" i="12"/>
  <c r="G109" i="12" s="1"/>
  <c r="H109" i="12" s="1"/>
  <c r="F113" i="12"/>
  <c r="G113" i="12" s="1"/>
  <c r="H113" i="12" s="1"/>
  <c r="F115" i="12"/>
  <c r="G115" i="12" s="1"/>
  <c r="H115" i="12" s="1"/>
  <c r="F121" i="12"/>
  <c r="G121" i="12" s="1"/>
  <c r="H121" i="12" s="1"/>
  <c r="F127" i="12"/>
  <c r="G127" i="12" s="1"/>
  <c r="H127" i="12" s="1"/>
  <c r="F130" i="12"/>
  <c r="G130" i="12" s="1"/>
  <c r="H130" i="12" s="1"/>
  <c r="F132" i="12"/>
  <c r="G132" i="12" s="1"/>
  <c r="H132" i="12" s="1"/>
  <c r="F139" i="12"/>
  <c r="G139" i="12" s="1"/>
  <c r="H139" i="12" s="1"/>
  <c r="F146" i="12"/>
  <c r="G146" i="12" s="1"/>
  <c r="H146" i="12" s="1"/>
  <c r="F57" i="12"/>
  <c r="G57" i="12" s="1"/>
  <c r="H57" i="12" s="1"/>
  <c r="F61" i="12"/>
  <c r="G61" i="12" s="1"/>
  <c r="H61" i="12" s="1"/>
  <c r="F54" i="12"/>
  <c r="G54" i="12" s="1"/>
  <c r="H54" i="12" s="1"/>
  <c r="F13" i="12"/>
  <c r="G13" i="12" s="1"/>
  <c r="H13" i="12" s="1"/>
  <c r="F19" i="12"/>
  <c r="G19" i="12" s="1"/>
  <c r="H19" i="12" s="1"/>
  <c r="F24" i="12"/>
  <c r="G24" i="12" s="1"/>
  <c r="H24" i="12" s="1"/>
  <c r="F11" i="12"/>
  <c r="F1070" i="12"/>
  <c r="G1070" i="12" s="1"/>
  <c r="H1070" i="12" s="1"/>
  <c r="F980" i="12"/>
  <c r="G980" i="12" s="1"/>
  <c r="H980" i="12" s="1"/>
  <c r="F983" i="12"/>
  <c r="G983" i="12" s="1"/>
  <c r="H983" i="12" s="1"/>
  <c r="F987" i="12"/>
  <c r="G987" i="12" s="1"/>
  <c r="H987" i="12" s="1"/>
  <c r="F993" i="12"/>
  <c r="G993" i="12" s="1"/>
  <c r="H993" i="12" s="1"/>
  <c r="F1000" i="12"/>
  <c r="G1000" i="12" s="1"/>
  <c r="H1000" i="12" s="1"/>
  <c r="F1005" i="12"/>
  <c r="G1005" i="12" s="1"/>
  <c r="H1005" i="12" s="1"/>
  <c r="F1008" i="12"/>
  <c r="G1008" i="12" s="1"/>
  <c r="H1008" i="12" s="1"/>
  <c r="F952" i="12"/>
  <c r="G952" i="12" s="1"/>
  <c r="H952" i="12" s="1"/>
  <c r="F928" i="12"/>
  <c r="G928" i="12" s="1"/>
  <c r="H928" i="12" s="1"/>
  <c r="F905" i="12"/>
  <c r="G905" i="12" s="1"/>
  <c r="H905" i="12" s="1"/>
  <c r="F880" i="12"/>
  <c r="G880" i="12" s="1"/>
  <c r="H880" i="12" s="1"/>
  <c r="F830" i="12"/>
  <c r="G830" i="12" s="1"/>
  <c r="H830" i="12" s="1"/>
  <c r="F832" i="12"/>
  <c r="G832" i="12" s="1"/>
  <c r="H832" i="12" s="1"/>
  <c r="F838" i="12"/>
  <c r="G838" i="12" s="1"/>
  <c r="H838" i="12" s="1"/>
  <c r="F840" i="12"/>
  <c r="G840" i="12" s="1"/>
  <c r="H840" i="12" s="1"/>
  <c r="F801" i="12"/>
  <c r="G801" i="12" s="1"/>
  <c r="H801" i="12" s="1"/>
  <c r="F803" i="12"/>
  <c r="G803" i="12" s="1"/>
  <c r="H803" i="12" s="1"/>
  <c r="F775" i="12"/>
  <c r="G775" i="12" s="1"/>
  <c r="H775" i="12" s="1"/>
  <c r="F749" i="12"/>
  <c r="G749" i="12" s="1"/>
  <c r="H749" i="12" s="1"/>
  <c r="F690" i="12"/>
  <c r="G690" i="12" s="1"/>
  <c r="H690" i="12" s="1"/>
  <c r="F692" i="12"/>
  <c r="G692" i="12" s="1"/>
  <c r="H692" i="12" s="1"/>
  <c r="F699" i="12"/>
  <c r="G699" i="12" s="1"/>
  <c r="H699" i="12" s="1"/>
  <c r="F701" i="12"/>
  <c r="G701" i="12" s="1"/>
  <c r="H701" i="12" s="1"/>
  <c r="F705" i="12"/>
  <c r="G705" i="12" s="1"/>
  <c r="H705" i="12" s="1"/>
  <c r="F633" i="12"/>
  <c r="G633" i="12" s="1"/>
  <c r="H633" i="12" s="1"/>
  <c r="F639" i="12"/>
  <c r="G639" i="12" s="1"/>
  <c r="H639" i="12" s="1"/>
  <c r="F642" i="12"/>
  <c r="G642" i="12" s="1"/>
  <c r="H642" i="12" s="1"/>
  <c r="F644" i="12"/>
  <c r="G644" i="12" s="1"/>
  <c r="H644" i="12" s="1"/>
  <c r="F649" i="12"/>
  <c r="G649" i="12" s="1"/>
  <c r="H649" i="12" s="1"/>
  <c r="F590" i="12"/>
  <c r="G590" i="12" s="1"/>
  <c r="H590" i="12" s="1"/>
  <c r="F594" i="12"/>
  <c r="G594" i="12" s="1"/>
  <c r="H594" i="12" s="1"/>
  <c r="F598" i="12"/>
  <c r="G598" i="12" s="1"/>
  <c r="H598" i="12" s="1"/>
  <c r="F588" i="12"/>
  <c r="G588" i="12" s="1"/>
  <c r="H588" i="12" s="1"/>
  <c r="F526" i="12"/>
  <c r="G526" i="12" s="1"/>
  <c r="H526" i="12" s="1"/>
  <c r="F495" i="12"/>
  <c r="G495" i="12" s="1"/>
  <c r="H495" i="12" s="1"/>
  <c r="F470" i="12"/>
  <c r="G470" i="12" s="1"/>
  <c r="H470" i="12" s="1"/>
  <c r="F439" i="12"/>
  <c r="G439" i="12" s="1"/>
  <c r="H439" i="12" s="1"/>
  <c r="F441" i="12"/>
  <c r="G441" i="12" s="1"/>
  <c r="H441" i="12" s="1"/>
  <c r="F443" i="12"/>
  <c r="G443" i="12" s="1"/>
  <c r="H443" i="12" s="1"/>
  <c r="F339" i="12"/>
  <c r="G339" i="12" s="1"/>
  <c r="H339" i="12" s="1"/>
  <c r="F344" i="12"/>
  <c r="G344" i="12" s="1"/>
  <c r="H344" i="12" s="1"/>
  <c r="F346" i="12"/>
  <c r="G346" i="12" s="1"/>
  <c r="H346" i="12" s="1"/>
  <c r="F349" i="12"/>
  <c r="G349" i="12" s="1"/>
  <c r="H349" i="12" s="1"/>
  <c r="F356" i="12"/>
  <c r="G356" i="12" s="1"/>
  <c r="H356" i="12" s="1"/>
  <c r="F361" i="12"/>
  <c r="G361" i="12" s="1"/>
  <c r="H361" i="12" s="1"/>
  <c r="F363" i="12"/>
  <c r="G363" i="12" s="1"/>
  <c r="H363" i="12" s="1"/>
  <c r="F366" i="12"/>
  <c r="G366" i="12" s="1"/>
  <c r="H366" i="12" s="1"/>
  <c r="F374" i="12"/>
  <c r="G374" i="12" s="1"/>
  <c r="H374" i="12" s="1"/>
  <c r="F221" i="12"/>
  <c r="G221" i="12" s="1"/>
  <c r="H221" i="12" s="1"/>
  <c r="F232" i="12"/>
  <c r="G232" i="12" s="1"/>
  <c r="H232" i="12" s="1"/>
  <c r="F234" i="12"/>
  <c r="G234" i="12" s="1"/>
  <c r="H234" i="12" s="1"/>
  <c r="F241" i="12"/>
  <c r="G241" i="12" s="1"/>
  <c r="H241" i="12" s="1"/>
  <c r="F247" i="12"/>
  <c r="G247" i="12" s="1"/>
  <c r="H247" i="12" s="1"/>
  <c r="F253" i="12"/>
  <c r="G253" i="12" s="1"/>
  <c r="H253" i="12" s="1"/>
  <c r="F256" i="12"/>
  <c r="G256" i="12" s="1"/>
  <c r="H256" i="12" s="1"/>
  <c r="F263" i="12"/>
  <c r="G263" i="12" s="1"/>
  <c r="H263" i="12" s="1"/>
  <c r="F90" i="12"/>
  <c r="G90" i="12" s="1"/>
  <c r="H90" i="12" s="1"/>
  <c r="F94" i="12"/>
  <c r="G94" i="12" s="1"/>
  <c r="H94" i="12" s="1"/>
  <c r="F98" i="12"/>
  <c r="G98" i="12" s="1"/>
  <c r="H98" i="12" s="1"/>
  <c r="F102" i="12"/>
  <c r="G102" i="12" s="1"/>
  <c r="H102" i="12" s="1"/>
  <c r="F106" i="12"/>
  <c r="G106" i="12" s="1"/>
  <c r="H106" i="12" s="1"/>
  <c r="F110" i="12"/>
  <c r="G110" i="12" s="1"/>
  <c r="H110" i="12" s="1"/>
  <c r="F114" i="12"/>
  <c r="G114" i="12" s="1"/>
  <c r="H114" i="12" s="1"/>
  <c r="F117" i="12"/>
  <c r="G117" i="12" s="1"/>
  <c r="H117" i="12" s="1"/>
  <c r="F119" i="12"/>
  <c r="G119" i="12" s="1"/>
  <c r="H119" i="12" s="1"/>
  <c r="F125" i="12"/>
  <c r="G125" i="12" s="1"/>
  <c r="H125" i="12" s="1"/>
  <c r="F131" i="12"/>
  <c r="G131" i="12" s="1"/>
  <c r="H131" i="12" s="1"/>
  <c r="F135" i="12"/>
  <c r="G135" i="12" s="1"/>
  <c r="H135" i="12" s="1"/>
  <c r="F137" i="12"/>
  <c r="G137" i="12" s="1"/>
  <c r="H137" i="12" s="1"/>
  <c r="F144" i="12"/>
  <c r="G144" i="12" s="1"/>
  <c r="H144" i="12" s="1"/>
  <c r="F63" i="12"/>
  <c r="G63" i="12" s="1"/>
  <c r="H63" i="12" s="1"/>
  <c r="F15" i="12"/>
  <c r="G15" i="12" s="1"/>
  <c r="H15" i="12" s="1"/>
  <c r="F20" i="12"/>
  <c r="G20" i="12" s="1"/>
  <c r="H20" i="12" s="1"/>
  <c r="F22" i="12"/>
  <c r="G22" i="12" s="1"/>
  <c r="H22" i="12" s="1"/>
  <c r="F1090" i="12"/>
  <c r="G1090" i="12" s="1"/>
  <c r="H1090" i="12" s="1"/>
  <c r="F977" i="12"/>
  <c r="G977" i="12" s="1"/>
  <c r="H977" i="12" s="1"/>
  <c r="F981" i="12"/>
  <c r="G981" i="12" s="1"/>
  <c r="H981" i="12" s="1"/>
  <c r="F988" i="12"/>
  <c r="G988" i="12" s="1"/>
  <c r="H988" i="12" s="1"/>
  <c r="F996" i="12"/>
  <c r="G996" i="12" s="1"/>
  <c r="H996" i="12" s="1"/>
  <c r="F999" i="12"/>
  <c r="G999" i="12" s="1"/>
  <c r="H999" i="12" s="1"/>
  <c r="F1002" i="12"/>
  <c r="G1002" i="12" s="1"/>
  <c r="H1002" i="12" s="1"/>
  <c r="F1009" i="12"/>
  <c r="G1009" i="12" s="1"/>
  <c r="H1009" i="12" s="1"/>
  <c r="F951" i="12"/>
  <c r="G951" i="12" s="1"/>
  <c r="H951" i="12" s="1"/>
  <c r="F949" i="12"/>
  <c r="G949" i="12" s="1"/>
  <c r="H949" i="12" s="1"/>
  <c r="F929" i="12"/>
  <c r="G929" i="12" s="1"/>
  <c r="H929" i="12" s="1"/>
  <c r="F903" i="12"/>
  <c r="G903" i="12" s="1"/>
  <c r="H903" i="12" s="1"/>
  <c r="F881" i="12"/>
  <c r="G881" i="12" s="1"/>
  <c r="H881" i="12" s="1"/>
  <c r="F825" i="12"/>
  <c r="G825" i="12" s="1"/>
  <c r="H825" i="12" s="1"/>
  <c r="F827" i="12"/>
  <c r="G827" i="12" s="1"/>
  <c r="H827" i="12" s="1"/>
  <c r="F833" i="12"/>
  <c r="G833" i="12" s="1"/>
  <c r="H833" i="12" s="1"/>
  <c r="F835" i="12"/>
  <c r="G835" i="12" s="1"/>
  <c r="H835" i="12" s="1"/>
  <c r="F841" i="12"/>
  <c r="G841" i="12" s="1"/>
  <c r="H841" i="12" s="1"/>
  <c r="F824" i="12"/>
  <c r="G824" i="12" s="1"/>
  <c r="H824" i="12" s="1"/>
  <c r="F774" i="12"/>
  <c r="G774" i="12" s="1"/>
  <c r="H774" i="12" s="1"/>
  <c r="F777" i="12"/>
  <c r="G777" i="12" s="1"/>
  <c r="H777" i="12" s="1"/>
  <c r="F748" i="12"/>
  <c r="G748" i="12" s="1"/>
  <c r="H748" i="12" s="1"/>
  <c r="F751" i="12"/>
  <c r="G751" i="12" s="1"/>
  <c r="H751" i="12" s="1"/>
  <c r="F689" i="12"/>
  <c r="G689" i="12" s="1"/>
  <c r="H689" i="12" s="1"/>
  <c r="F696" i="12"/>
  <c r="G696" i="12" s="1"/>
  <c r="H696" i="12" s="1"/>
  <c r="F698" i="12"/>
  <c r="G698" i="12" s="1"/>
  <c r="H698" i="12" s="1"/>
  <c r="F704" i="12"/>
  <c r="G704" i="12" s="1"/>
  <c r="H704" i="12" s="1"/>
  <c r="F708" i="12"/>
  <c r="G708" i="12" s="1"/>
  <c r="H708" i="12" s="1"/>
  <c r="F688" i="12"/>
  <c r="G688" i="12" s="1"/>
  <c r="H688" i="12" s="1"/>
  <c r="F635" i="12"/>
  <c r="G635" i="12" s="1"/>
  <c r="H635" i="12" s="1"/>
  <c r="F638" i="12"/>
  <c r="G638" i="12" s="1"/>
  <c r="H638" i="12" s="1"/>
  <c r="F640" i="12"/>
  <c r="G640" i="12" s="1"/>
  <c r="H640" i="12" s="1"/>
  <c r="F645" i="12"/>
  <c r="G645" i="12" s="1"/>
  <c r="H645" i="12" s="1"/>
  <c r="F651" i="12"/>
  <c r="G651" i="12" s="1"/>
  <c r="H651" i="12" s="1"/>
  <c r="F589" i="12"/>
  <c r="G589" i="12" s="1"/>
  <c r="H589" i="12" s="1"/>
  <c r="F593" i="12"/>
  <c r="G593" i="12" s="1"/>
  <c r="H593" i="12" s="1"/>
  <c r="F597" i="12"/>
  <c r="G597" i="12" s="1"/>
  <c r="H597" i="12" s="1"/>
  <c r="F601" i="12"/>
  <c r="G601" i="12" s="1"/>
  <c r="H601" i="12" s="1"/>
  <c r="F548" i="12"/>
  <c r="G548" i="12" s="1"/>
  <c r="H548" i="12" s="1"/>
  <c r="F546" i="12"/>
  <c r="G546" i="12" s="1"/>
  <c r="H546" i="12" s="1"/>
  <c r="F494" i="12"/>
  <c r="G494" i="12" s="1"/>
  <c r="H494" i="12" s="1"/>
  <c r="F499" i="12"/>
  <c r="G499" i="12" s="1"/>
  <c r="H499" i="12" s="1"/>
  <c r="F468" i="12"/>
  <c r="G468" i="12" s="1"/>
  <c r="H468" i="12" s="1"/>
  <c r="F466" i="12"/>
  <c r="G466" i="12" s="1"/>
  <c r="H466" i="12" s="1"/>
  <c r="F442" i="12"/>
  <c r="G442" i="12" s="1"/>
  <c r="H442" i="12" s="1"/>
  <c r="F343" i="12"/>
  <c r="G343" i="12" s="1"/>
  <c r="H343" i="12" s="1"/>
  <c r="F348" i="12"/>
  <c r="G348" i="12" s="1"/>
  <c r="H348" i="12" s="1"/>
  <c r="F350" i="12"/>
  <c r="G350" i="12" s="1"/>
  <c r="H350" i="12" s="1"/>
  <c r="F354" i="12"/>
  <c r="G354" i="12" s="1"/>
  <c r="H354" i="12" s="1"/>
  <c r="F360" i="12"/>
  <c r="G360" i="12" s="1"/>
  <c r="H360" i="12" s="1"/>
  <c r="F365" i="12"/>
  <c r="G365" i="12" s="1"/>
  <c r="H365" i="12" s="1"/>
  <c r="F367" i="12"/>
  <c r="G367" i="12" s="1"/>
  <c r="H367" i="12" s="1"/>
  <c r="F372" i="12"/>
  <c r="G372" i="12" s="1"/>
  <c r="H372" i="12" s="1"/>
  <c r="F337" i="12"/>
  <c r="G337" i="12" s="1"/>
  <c r="H337" i="12" s="1"/>
  <c r="F227" i="12"/>
  <c r="G227" i="12" s="1"/>
  <c r="H227" i="12" s="1"/>
  <c r="F230" i="12"/>
  <c r="G230" i="12" s="1"/>
  <c r="H230" i="12" s="1"/>
  <c r="F233" i="12"/>
  <c r="G233" i="12" s="1"/>
  <c r="H233" i="12" s="1"/>
  <c r="F235" i="12"/>
  <c r="G235" i="12" s="1"/>
  <c r="H235" i="12" s="1"/>
  <c r="F239" i="12"/>
  <c r="G239" i="12" s="1"/>
  <c r="H239" i="12" s="1"/>
  <c r="F246" i="12"/>
  <c r="G246" i="12" s="1"/>
  <c r="H246" i="12" s="1"/>
  <c r="F255" i="12"/>
  <c r="G255" i="12" s="1"/>
  <c r="H255" i="12" s="1"/>
  <c r="F258" i="12"/>
  <c r="G258" i="12" s="1"/>
  <c r="H258" i="12" s="1"/>
  <c r="F261" i="12"/>
  <c r="G261" i="12" s="1"/>
  <c r="H261" i="12" s="1"/>
  <c r="F220" i="12"/>
  <c r="G220" i="12" s="1"/>
  <c r="H220" i="12" s="1"/>
  <c r="F92" i="12"/>
  <c r="G92" i="12" s="1"/>
  <c r="H92" i="12" s="1"/>
  <c r="F96" i="12"/>
  <c r="G96" i="12" s="1"/>
  <c r="H96" i="12" s="1"/>
  <c r="F100" i="12"/>
  <c r="G100" i="12" s="1"/>
  <c r="H100" i="12" s="1"/>
  <c r="F104" i="12"/>
  <c r="G104" i="12" s="1"/>
  <c r="H104" i="12" s="1"/>
  <c r="F108" i="12"/>
  <c r="G108" i="12" s="1"/>
  <c r="H108" i="12" s="1"/>
  <c r="F112" i="12"/>
  <c r="G112" i="12" s="1"/>
  <c r="H112" i="12" s="1"/>
  <c r="F118" i="12"/>
  <c r="G118" i="12" s="1"/>
  <c r="H118" i="12" s="1"/>
  <c r="F122" i="12"/>
  <c r="G122" i="12" s="1"/>
  <c r="H122" i="12" s="1"/>
  <c r="F124" i="12"/>
  <c r="G124" i="12" s="1"/>
  <c r="H124" i="12" s="1"/>
  <c r="F129" i="12"/>
  <c r="G129" i="12" s="1"/>
  <c r="H129" i="12" s="1"/>
  <c r="F136" i="12"/>
  <c r="G136" i="12" s="1"/>
  <c r="H136" i="12" s="1"/>
  <c r="F140" i="12"/>
  <c r="G140" i="12" s="1"/>
  <c r="H140" i="12" s="1"/>
  <c r="F143" i="12"/>
  <c r="G143" i="12" s="1"/>
  <c r="H143" i="12" s="1"/>
  <c r="F148" i="12"/>
  <c r="G148" i="12" s="1"/>
  <c r="H148" i="12" s="1"/>
  <c r="F56" i="12"/>
  <c r="G56" i="12" s="1"/>
  <c r="H56" i="12" s="1"/>
  <c r="F58" i="12"/>
  <c r="G58" i="12" s="1"/>
  <c r="H58" i="12" s="1"/>
  <c r="F60" i="12"/>
  <c r="G60" i="12" s="1"/>
  <c r="H60" i="12" s="1"/>
  <c r="F62" i="12"/>
  <c r="G62" i="12" s="1"/>
  <c r="H62" i="12" s="1"/>
  <c r="F16" i="12"/>
  <c r="G16" i="12" s="1"/>
  <c r="H16" i="12" s="1"/>
  <c r="F18" i="12"/>
  <c r="G18" i="12" s="1"/>
  <c r="H18" i="12" s="1"/>
  <c r="F21" i="12"/>
  <c r="G21" i="12" s="1"/>
  <c r="H21" i="12" s="1"/>
  <c r="F1091" i="12"/>
  <c r="G1091" i="12" s="1"/>
  <c r="H1091" i="12" s="1"/>
  <c r="F982" i="12"/>
  <c r="G982" i="12" s="1"/>
  <c r="H982" i="12" s="1"/>
  <c r="F991" i="12"/>
  <c r="G991" i="12" s="1"/>
  <c r="H991" i="12" s="1"/>
  <c r="F994" i="12"/>
  <c r="G994" i="12" s="1"/>
  <c r="H994" i="12" s="1"/>
  <c r="F997" i="12"/>
  <c r="G997" i="12" s="1"/>
  <c r="H997" i="12" s="1"/>
  <c r="F1003" i="12"/>
  <c r="G1003" i="12" s="1"/>
  <c r="H1003" i="12" s="1"/>
  <c r="F1012" i="12"/>
  <c r="G1012" i="12" s="1"/>
  <c r="H1012" i="12" s="1"/>
  <c r="F950" i="12"/>
  <c r="G950" i="12" s="1"/>
  <c r="H950" i="12" s="1"/>
  <c r="F953" i="12"/>
  <c r="G953" i="12" s="1"/>
  <c r="H953" i="12" s="1"/>
  <c r="F904" i="12"/>
  <c r="G904" i="12" s="1"/>
  <c r="H904" i="12" s="1"/>
  <c r="F879" i="12"/>
  <c r="G879" i="12" s="1"/>
  <c r="H879" i="12" s="1"/>
  <c r="F826" i="12"/>
  <c r="G826" i="12" s="1"/>
  <c r="H826" i="12" s="1"/>
  <c r="F828" i="12"/>
  <c r="G828" i="12" s="1"/>
  <c r="H828" i="12" s="1"/>
  <c r="F834" i="12"/>
  <c r="G834" i="12" s="1"/>
  <c r="H834" i="12" s="1"/>
  <c r="F836" i="12"/>
  <c r="G836" i="12" s="1"/>
  <c r="H836" i="12" s="1"/>
  <c r="F842" i="12"/>
  <c r="G842" i="12" s="1"/>
  <c r="H842" i="12" s="1"/>
  <c r="F800" i="12"/>
  <c r="G800" i="12" s="1"/>
  <c r="H800" i="12" s="1"/>
  <c r="F773" i="12"/>
  <c r="G773" i="12" s="1"/>
  <c r="H773" i="12" s="1"/>
  <c r="F747" i="12"/>
  <c r="G747" i="12" s="1"/>
  <c r="H747" i="12" s="1"/>
  <c r="F695" i="12"/>
  <c r="G695" i="12" s="1"/>
  <c r="H695" i="12" s="1"/>
  <c r="F697" i="12"/>
  <c r="G697" i="12" s="1"/>
  <c r="H697" i="12" s="1"/>
  <c r="F703" i="12"/>
  <c r="G703" i="12" s="1"/>
  <c r="H703" i="12" s="1"/>
  <c r="F707" i="12"/>
  <c r="G707" i="12" s="1"/>
  <c r="H707" i="12" s="1"/>
  <c r="F709" i="12"/>
  <c r="G709" i="12" s="1"/>
  <c r="H709" i="12" s="1"/>
  <c r="F634" i="12"/>
  <c r="G634" i="12" s="1"/>
  <c r="H634" i="12" s="1"/>
  <c r="F636" i="12"/>
  <c r="G636" i="12" s="1"/>
  <c r="H636" i="12" s="1"/>
  <c r="F641" i="12"/>
  <c r="G641" i="12" s="1"/>
  <c r="H641" i="12" s="1"/>
  <c r="F647" i="12"/>
  <c r="G647" i="12" s="1"/>
  <c r="H647" i="12" s="1"/>
  <c r="F650" i="12"/>
  <c r="G650" i="12" s="1"/>
  <c r="H650" i="12" s="1"/>
  <c r="F632" i="12"/>
  <c r="G632" i="12" s="1"/>
  <c r="H632" i="12" s="1"/>
  <c r="F591" i="12"/>
  <c r="G591" i="12" s="1"/>
  <c r="H591" i="12" s="1"/>
  <c r="F595" i="12"/>
  <c r="G595" i="12" s="1"/>
  <c r="H595" i="12" s="1"/>
  <c r="F599" i="12"/>
  <c r="G599" i="12" s="1"/>
  <c r="H599" i="12" s="1"/>
  <c r="F547" i="12"/>
  <c r="G547" i="12" s="1"/>
  <c r="H547" i="12" s="1"/>
  <c r="F549" i="12"/>
  <c r="G549" i="12" s="1"/>
  <c r="H549" i="12" s="1"/>
  <c r="F493" i="12"/>
  <c r="G493" i="12" s="1"/>
  <c r="H493" i="12" s="1"/>
  <c r="F496" i="12"/>
  <c r="G496" i="12" s="1"/>
  <c r="H496" i="12" s="1"/>
  <c r="F498" i="12"/>
  <c r="G498" i="12" s="1"/>
  <c r="H498" i="12" s="1"/>
  <c r="F467" i="12"/>
  <c r="G467" i="12" s="1"/>
  <c r="H467" i="12" s="1"/>
  <c r="F338" i="12"/>
  <c r="G338" i="12" s="1"/>
  <c r="H338" i="12" s="1"/>
  <c r="F341" i="12"/>
  <c r="G341" i="12" s="1"/>
  <c r="H341" i="12" s="1"/>
  <c r="F347" i="12"/>
  <c r="G347" i="12" s="1"/>
  <c r="H347" i="12" s="1"/>
  <c r="F352" i="12"/>
  <c r="G352" i="12" s="1"/>
  <c r="H352" i="12" s="1"/>
  <c r="F355" i="12"/>
  <c r="G355" i="12" s="1"/>
  <c r="H355" i="12" s="1"/>
  <c r="F358" i="12"/>
  <c r="G358" i="12" s="1"/>
  <c r="H358" i="12" s="1"/>
  <c r="F364" i="12"/>
  <c r="G364" i="12" s="1"/>
  <c r="H364" i="12" s="1"/>
  <c r="F371" i="12"/>
  <c r="G371" i="12" s="1"/>
  <c r="H371" i="12" s="1"/>
  <c r="F373" i="12"/>
  <c r="G373" i="12" s="1"/>
  <c r="H373" i="12" s="1"/>
  <c r="F376" i="12"/>
  <c r="G376" i="12" s="1"/>
  <c r="H376" i="12" s="1"/>
  <c r="F222" i="12"/>
  <c r="G222" i="12" s="1"/>
  <c r="H222" i="12" s="1"/>
  <c r="F225" i="12"/>
  <c r="G225" i="12" s="1"/>
  <c r="H225" i="12" s="1"/>
  <c r="F229" i="12"/>
  <c r="G229" i="12" s="1"/>
  <c r="H229" i="12" s="1"/>
  <c r="F231" i="12"/>
  <c r="G231" i="12" s="1"/>
  <c r="H231" i="12" s="1"/>
  <c r="F237" i="12"/>
  <c r="G237" i="12" s="1"/>
  <c r="H237" i="12" s="1"/>
  <c r="F240" i="12"/>
  <c r="G240" i="12" s="1"/>
  <c r="H240" i="12" s="1"/>
  <c r="F244" i="12"/>
  <c r="G244" i="12" s="1"/>
  <c r="H244" i="12" s="1"/>
  <c r="F254" i="12"/>
  <c r="G254" i="12" s="1"/>
  <c r="H254" i="12" s="1"/>
  <c r="F260" i="12"/>
  <c r="G260" i="12" s="1"/>
  <c r="H260" i="12" s="1"/>
  <c r="F262" i="12"/>
  <c r="G262" i="12" s="1"/>
  <c r="H262" i="12" s="1"/>
  <c r="F266" i="12"/>
  <c r="G266" i="12" s="1"/>
  <c r="H266" i="12" s="1"/>
  <c r="F91" i="12"/>
  <c r="G91" i="12" s="1"/>
  <c r="H91" i="12" s="1"/>
  <c r="F95" i="12"/>
  <c r="G95" i="12" s="1"/>
  <c r="H95" i="12" s="1"/>
  <c r="F99" i="12"/>
  <c r="G99" i="12" s="1"/>
  <c r="H99" i="12" s="1"/>
  <c r="F103" i="12"/>
  <c r="G103" i="12" s="1"/>
  <c r="H103" i="12" s="1"/>
  <c r="F107" i="12"/>
  <c r="G107" i="12" s="1"/>
  <c r="H107" i="12" s="1"/>
  <c r="F111" i="12"/>
  <c r="G111" i="12" s="1"/>
  <c r="H111" i="12" s="1"/>
  <c r="F116" i="12"/>
  <c r="G116" i="12" s="1"/>
  <c r="H116" i="12" s="1"/>
  <c r="F123" i="12"/>
  <c r="G123" i="12" s="1"/>
  <c r="H123" i="12" s="1"/>
  <c r="F126" i="12"/>
  <c r="G126" i="12" s="1"/>
  <c r="H126" i="12" s="1"/>
  <c r="F128" i="12"/>
  <c r="G128" i="12" s="1"/>
  <c r="H128" i="12" s="1"/>
  <c r="F134" i="12"/>
  <c r="G134" i="12" s="1"/>
  <c r="H134" i="12" s="1"/>
  <c r="F142" i="12"/>
  <c r="G142" i="12" s="1"/>
  <c r="H142" i="12" s="1"/>
  <c r="F145" i="12"/>
  <c r="G145" i="12" s="1"/>
  <c r="H145" i="12" s="1"/>
  <c r="F147" i="12"/>
  <c r="G147" i="12" s="1"/>
  <c r="H147" i="12" s="1"/>
  <c r="F55" i="12"/>
  <c r="G55" i="12" s="1"/>
  <c r="H55" i="12" s="1"/>
  <c r="F59" i="12"/>
  <c r="G59" i="12" s="1"/>
  <c r="H59" i="12" s="1"/>
  <c r="F12" i="12"/>
  <c r="G12" i="12" s="1"/>
  <c r="H12" i="12" s="1"/>
  <c r="F14" i="12"/>
  <c r="G14" i="12" s="1"/>
  <c r="H14" i="12" s="1"/>
  <c r="F17" i="12"/>
  <c r="G17" i="12" s="1"/>
  <c r="H17" i="12" s="1"/>
  <c r="F23" i="12"/>
  <c r="G23" i="12" s="1"/>
  <c r="H23" i="12" s="1"/>
  <c r="F1142" i="222"/>
  <c r="G1142" i="222" s="1"/>
  <c r="H1142" i="222" s="1"/>
  <c r="F1151" i="222"/>
  <c r="G1151" i="222" s="1"/>
  <c r="H1151" i="222" s="1"/>
  <c r="F1073" i="222"/>
  <c r="G1073" i="222" s="1"/>
  <c r="H1073" i="222" s="1"/>
  <c r="F969" i="222"/>
  <c r="G969" i="222" s="1"/>
  <c r="H969" i="222" s="1"/>
  <c r="F972" i="222"/>
  <c r="G972" i="222" s="1"/>
  <c r="H972" i="222" s="1"/>
  <c r="F974" i="222"/>
  <c r="G974" i="222" s="1"/>
  <c r="H974" i="222" s="1"/>
  <c r="F934" i="222"/>
  <c r="G934" i="222" s="1"/>
  <c r="H934" i="222" s="1"/>
  <c r="F932" i="222"/>
  <c r="G932" i="222" s="1"/>
  <c r="H932" i="222" s="1"/>
  <c r="F892" i="222"/>
  <c r="G892" i="222" s="1"/>
  <c r="H892" i="222" s="1"/>
  <c r="F895" i="222"/>
  <c r="G895" i="222" s="1"/>
  <c r="H895" i="222" s="1"/>
  <c r="F897" i="222"/>
  <c r="G897" i="222" s="1"/>
  <c r="H897" i="222" s="1"/>
  <c r="F845" i="222"/>
  <c r="G845" i="222" s="1"/>
  <c r="H845" i="222" s="1"/>
  <c r="F847" i="222"/>
  <c r="G847" i="222" s="1"/>
  <c r="H847" i="222" s="1"/>
  <c r="F849" i="222"/>
  <c r="G849" i="222" s="1"/>
  <c r="H849" i="222" s="1"/>
  <c r="F851" i="222"/>
  <c r="G851" i="222" s="1"/>
  <c r="H851" i="222" s="1"/>
  <c r="F853" i="222"/>
  <c r="G853" i="222" s="1"/>
  <c r="H853" i="222" s="1"/>
  <c r="F843" i="222"/>
  <c r="G843" i="222" s="1"/>
  <c r="H843" i="222" s="1"/>
  <c r="F809" i="222"/>
  <c r="G809" i="222" s="1"/>
  <c r="H809" i="222" s="1"/>
  <c r="F811" i="222"/>
  <c r="G811" i="222" s="1"/>
  <c r="H811" i="222" s="1"/>
  <c r="F802" i="222"/>
  <c r="G802" i="222" s="1"/>
  <c r="H802" i="222" s="1"/>
  <c r="F768" i="222"/>
  <c r="G768" i="222" s="1"/>
  <c r="H768" i="222" s="1"/>
  <c r="F622" i="222"/>
  <c r="G622" i="222" s="1"/>
  <c r="H622" i="222" s="1"/>
  <c r="F633" i="222"/>
  <c r="G633" i="222" s="1"/>
  <c r="H633" i="222" s="1"/>
  <c r="F642" i="222"/>
  <c r="G642" i="222" s="1"/>
  <c r="H642" i="222" s="1"/>
  <c r="F650" i="222"/>
  <c r="G650" i="222" s="1"/>
  <c r="H650" i="222" s="1"/>
  <c r="F616" i="222"/>
  <c r="G616" i="222" s="1"/>
  <c r="H616" i="222" s="1"/>
  <c r="F559" i="222"/>
  <c r="G559" i="222" s="1"/>
  <c r="H559" i="222" s="1"/>
  <c r="F562" i="222"/>
  <c r="G562" i="222" s="1"/>
  <c r="H562" i="222" s="1"/>
  <c r="F565" i="222"/>
  <c r="G565" i="222" s="1"/>
  <c r="H565" i="222" s="1"/>
  <c r="F568" i="222"/>
  <c r="G568" i="222" s="1"/>
  <c r="H568" i="222" s="1"/>
  <c r="F330" i="222"/>
  <c r="G330" i="222" s="1"/>
  <c r="H330" i="222" s="1"/>
  <c r="F332" i="222"/>
  <c r="G332" i="222" s="1"/>
  <c r="H332" i="222" s="1"/>
  <c r="F334" i="222"/>
  <c r="G334" i="222" s="1"/>
  <c r="H334" i="222" s="1"/>
  <c r="F336" i="222"/>
  <c r="G336" i="222" s="1"/>
  <c r="H336" i="222" s="1"/>
  <c r="F338" i="222"/>
  <c r="G338" i="222" s="1"/>
  <c r="H338" i="222" s="1"/>
  <c r="F340" i="222"/>
  <c r="G340" i="222" s="1"/>
  <c r="H340" i="222" s="1"/>
  <c r="F342" i="222"/>
  <c r="G342" i="222" s="1"/>
  <c r="H342" i="222" s="1"/>
  <c r="F344" i="222"/>
  <c r="G344" i="222" s="1"/>
  <c r="H344" i="222" s="1"/>
  <c r="F346" i="222"/>
  <c r="G346" i="222" s="1"/>
  <c r="H346" i="222" s="1"/>
  <c r="F348" i="222"/>
  <c r="G348" i="222" s="1"/>
  <c r="H348" i="222" s="1"/>
  <c r="F350" i="222"/>
  <c r="G350" i="222" s="1"/>
  <c r="H350" i="222" s="1"/>
  <c r="F352" i="222"/>
  <c r="G352" i="222" s="1"/>
  <c r="H352" i="222" s="1"/>
  <c r="F354" i="222"/>
  <c r="G354" i="222" s="1"/>
  <c r="H354" i="222" s="1"/>
  <c r="F356" i="222"/>
  <c r="G356" i="222" s="1"/>
  <c r="H356" i="222" s="1"/>
  <c r="F358" i="222"/>
  <c r="G358" i="222" s="1"/>
  <c r="H358" i="222" s="1"/>
  <c r="F360" i="222"/>
  <c r="G360" i="222" s="1"/>
  <c r="H360" i="222" s="1"/>
  <c r="F362" i="222"/>
  <c r="G362" i="222" s="1"/>
  <c r="H362" i="222" s="1"/>
  <c r="F364" i="222"/>
  <c r="G364" i="222" s="1"/>
  <c r="H364" i="222" s="1"/>
  <c r="F366" i="222"/>
  <c r="G366" i="222" s="1"/>
  <c r="H366" i="222" s="1"/>
  <c r="F368" i="222"/>
  <c r="G368" i="222" s="1"/>
  <c r="H368" i="222" s="1"/>
  <c r="F370" i="222"/>
  <c r="G370" i="222" s="1"/>
  <c r="H370" i="222" s="1"/>
  <c r="F372" i="222"/>
  <c r="G372" i="222" s="1"/>
  <c r="H372" i="222" s="1"/>
  <c r="F374" i="222"/>
  <c r="G374" i="222" s="1"/>
  <c r="H374" i="222" s="1"/>
  <c r="F376" i="222"/>
  <c r="G376" i="222" s="1"/>
  <c r="H376" i="222" s="1"/>
  <c r="F378" i="222"/>
  <c r="G378" i="222" s="1"/>
  <c r="H378" i="222" s="1"/>
  <c r="F380" i="222"/>
  <c r="G380" i="222" s="1"/>
  <c r="H380" i="222" s="1"/>
  <c r="F382" i="222"/>
  <c r="G382" i="222" s="1"/>
  <c r="H382" i="222" s="1"/>
  <c r="F384" i="222"/>
  <c r="G384" i="222" s="1"/>
  <c r="H384" i="222" s="1"/>
  <c r="F386" i="222"/>
  <c r="G386" i="222" s="1"/>
  <c r="H386" i="222" s="1"/>
  <c r="F1140" i="222"/>
  <c r="G1140" i="222" s="1"/>
  <c r="H1140" i="222" s="1"/>
  <c r="F1143" i="222"/>
  <c r="G1143" i="222" s="1"/>
  <c r="H1143" i="222" s="1"/>
  <c r="F1146" i="222"/>
  <c r="G1146" i="222" s="1"/>
  <c r="H1146" i="222" s="1"/>
  <c r="F1071" i="222"/>
  <c r="G1071" i="222" s="1"/>
  <c r="H1071" i="222" s="1"/>
  <c r="F1075" i="222"/>
  <c r="G1075" i="222" s="1"/>
  <c r="H1075" i="222" s="1"/>
  <c r="F1078" i="222"/>
  <c r="G1078" i="222" s="1"/>
  <c r="H1078" i="222" s="1"/>
  <c r="F968" i="222"/>
  <c r="G968" i="222" s="1"/>
  <c r="H968" i="222" s="1"/>
  <c r="F970" i="222"/>
  <c r="G970" i="222" s="1"/>
  <c r="H970" i="222" s="1"/>
  <c r="F975" i="222"/>
  <c r="G975" i="222" s="1"/>
  <c r="H975" i="222" s="1"/>
  <c r="F933" i="222"/>
  <c r="G933" i="222" s="1"/>
  <c r="H933" i="222" s="1"/>
  <c r="F939" i="222"/>
  <c r="G939" i="222" s="1"/>
  <c r="H939" i="222" s="1"/>
  <c r="F890" i="222"/>
  <c r="G890" i="222" s="1"/>
  <c r="H890" i="222" s="1"/>
  <c r="F896" i="222"/>
  <c r="G896" i="222" s="1"/>
  <c r="H896" i="222" s="1"/>
  <c r="F899" i="222"/>
  <c r="G899" i="222" s="1"/>
  <c r="H899" i="222" s="1"/>
  <c r="F844" i="222"/>
  <c r="G844" i="222" s="1"/>
  <c r="H844" i="222" s="1"/>
  <c r="F848" i="222"/>
  <c r="G848" i="222" s="1"/>
  <c r="H848" i="222" s="1"/>
  <c r="F852" i="222"/>
  <c r="G852" i="222" s="1"/>
  <c r="H852" i="222" s="1"/>
  <c r="F806" i="222"/>
  <c r="G806" i="222" s="1"/>
  <c r="H806" i="222" s="1"/>
  <c r="F808" i="222"/>
  <c r="G808" i="222" s="1"/>
  <c r="H808" i="222" s="1"/>
  <c r="F812" i="222"/>
  <c r="G812" i="222" s="1"/>
  <c r="H812" i="222" s="1"/>
  <c r="F772" i="222"/>
  <c r="G772" i="222" s="1"/>
  <c r="H772" i="222" s="1"/>
  <c r="F774" i="222"/>
  <c r="G774" i="222" s="1"/>
  <c r="H774" i="222" s="1"/>
  <c r="F716" i="222"/>
  <c r="G716" i="222" s="1"/>
  <c r="H716" i="222" s="1"/>
  <c r="F619" i="222"/>
  <c r="G619" i="222" s="1"/>
  <c r="H619" i="222" s="1"/>
  <c r="F624" i="222"/>
  <c r="G624" i="222" s="1"/>
  <c r="H624" i="222" s="1"/>
  <c r="F626" i="222"/>
  <c r="G626" i="222" s="1"/>
  <c r="H626" i="222" s="1"/>
  <c r="F631" i="222"/>
  <c r="G631" i="222" s="1"/>
  <c r="H631" i="222" s="1"/>
  <c r="F634" i="222"/>
  <c r="G634" i="222" s="1"/>
  <c r="H634" i="222" s="1"/>
  <c r="F636" i="222"/>
  <c r="G636" i="222" s="1"/>
  <c r="H636" i="222" s="1"/>
  <c r="F640" i="222"/>
  <c r="G640" i="222" s="1"/>
  <c r="H640" i="222" s="1"/>
  <c r="F643" i="222"/>
  <c r="G643" i="222" s="1"/>
  <c r="H643" i="222" s="1"/>
  <c r="F645" i="222"/>
  <c r="G645" i="222" s="1"/>
  <c r="H645" i="222" s="1"/>
  <c r="F648" i="222"/>
  <c r="G648" i="222" s="1"/>
  <c r="H648" i="222" s="1"/>
  <c r="F651" i="222"/>
  <c r="G651" i="222" s="1"/>
  <c r="H651" i="222" s="1"/>
  <c r="F653" i="222"/>
  <c r="G653" i="222" s="1"/>
  <c r="H653" i="222" s="1"/>
  <c r="F656" i="222"/>
  <c r="G656" i="222" s="1"/>
  <c r="H656" i="222" s="1"/>
  <c r="F555" i="222"/>
  <c r="G555" i="222" s="1"/>
  <c r="H555" i="222" s="1"/>
  <c r="F558" i="222"/>
  <c r="G558" i="222" s="1"/>
  <c r="H558" i="222" s="1"/>
  <c r="F561" i="222"/>
  <c r="G561" i="222" s="1"/>
  <c r="H561" i="222" s="1"/>
  <c r="F564" i="222"/>
  <c r="G564" i="222" s="1"/>
  <c r="H564" i="222" s="1"/>
  <c r="F571" i="222"/>
  <c r="G571" i="222" s="1"/>
  <c r="H571" i="222" s="1"/>
  <c r="F328" i="222"/>
  <c r="G328" i="222" s="1"/>
  <c r="H328" i="222" s="1"/>
  <c r="F333" i="222"/>
  <c r="G333" i="222" s="1"/>
  <c r="H333" i="222" s="1"/>
  <c r="F337" i="222"/>
  <c r="G337" i="222" s="1"/>
  <c r="H337" i="222" s="1"/>
  <c r="F341" i="222"/>
  <c r="G341" i="222" s="1"/>
  <c r="H341" i="222" s="1"/>
  <c r="F345" i="222"/>
  <c r="G345" i="222" s="1"/>
  <c r="H345" i="222" s="1"/>
  <c r="F349" i="222"/>
  <c r="G349" i="222" s="1"/>
  <c r="H349" i="222" s="1"/>
  <c r="F353" i="222"/>
  <c r="G353" i="222" s="1"/>
  <c r="H353" i="222" s="1"/>
  <c r="F357" i="222"/>
  <c r="G357" i="222" s="1"/>
  <c r="H357" i="222" s="1"/>
  <c r="F361" i="222"/>
  <c r="G361" i="222" s="1"/>
  <c r="H361" i="222" s="1"/>
  <c r="F365" i="222"/>
  <c r="G365" i="222" s="1"/>
  <c r="H365" i="222" s="1"/>
  <c r="F369" i="222"/>
  <c r="G369" i="222" s="1"/>
  <c r="H369" i="222" s="1"/>
  <c r="F373" i="222"/>
  <c r="G373" i="222" s="1"/>
  <c r="H373" i="222" s="1"/>
  <c r="F377" i="222"/>
  <c r="G377" i="222" s="1"/>
  <c r="H377" i="222" s="1"/>
  <c r="F381" i="222"/>
  <c r="G381" i="222" s="1"/>
  <c r="H381" i="222" s="1"/>
  <c r="F1139" i="222"/>
  <c r="G1139" i="222" s="1"/>
  <c r="H1139" i="222" s="1"/>
  <c r="F1145" i="222"/>
  <c r="G1145" i="222" s="1"/>
  <c r="H1145" i="222" s="1"/>
  <c r="F1149" i="222"/>
  <c r="G1149" i="222" s="1"/>
  <c r="H1149" i="222" s="1"/>
  <c r="F1138" i="222"/>
  <c r="G1138" i="222" s="1"/>
  <c r="H1138" i="222" s="1"/>
  <c r="F1072" i="222"/>
  <c r="G1072" i="222" s="1"/>
  <c r="H1072" i="222" s="1"/>
  <c r="F1076" i="222"/>
  <c r="G1076" i="222" s="1"/>
  <c r="H1076" i="222" s="1"/>
  <c r="F1070" i="222"/>
  <c r="G1070" i="222" s="1"/>
  <c r="H1070" i="222" s="1"/>
  <c r="F971" i="222"/>
  <c r="G971" i="222" s="1"/>
  <c r="H971" i="222" s="1"/>
  <c r="F967" i="222"/>
  <c r="G967" i="222" s="1"/>
  <c r="H967" i="222" s="1"/>
  <c r="F936" i="222"/>
  <c r="G936" i="222" s="1"/>
  <c r="H936" i="222" s="1"/>
  <c r="F938" i="222"/>
  <c r="G938" i="222" s="1"/>
  <c r="H938" i="222" s="1"/>
  <c r="F889" i="222"/>
  <c r="G889" i="222" s="1"/>
  <c r="H889" i="222" s="1"/>
  <c r="F894" i="222"/>
  <c r="G894" i="222" s="1"/>
  <c r="H894" i="222" s="1"/>
  <c r="F887" i="222"/>
  <c r="G887" i="222" s="1"/>
  <c r="H887" i="222" s="1"/>
  <c r="F804" i="222"/>
  <c r="G804" i="222" s="1"/>
  <c r="H804" i="222" s="1"/>
  <c r="F807" i="222"/>
  <c r="G807" i="222" s="1"/>
  <c r="H807" i="222" s="1"/>
  <c r="F770" i="222"/>
  <c r="G770" i="222" s="1"/>
  <c r="H770" i="222" s="1"/>
  <c r="F773" i="222"/>
  <c r="G773" i="222" s="1"/>
  <c r="H773" i="222" s="1"/>
  <c r="F775" i="222"/>
  <c r="G775" i="222" s="1"/>
  <c r="H775" i="222" s="1"/>
  <c r="F718" i="222"/>
  <c r="G718" i="222" s="1"/>
  <c r="H718" i="222" s="1"/>
  <c r="F617" i="222"/>
  <c r="G617" i="222" s="1"/>
  <c r="H617" i="222" s="1"/>
  <c r="F627" i="222"/>
  <c r="G627" i="222" s="1"/>
  <c r="H627" i="222" s="1"/>
  <c r="F637" i="222"/>
  <c r="G637" i="222" s="1"/>
  <c r="H637" i="222" s="1"/>
  <c r="F646" i="222"/>
  <c r="G646" i="222" s="1"/>
  <c r="H646" i="222" s="1"/>
  <c r="F654" i="222"/>
  <c r="G654" i="222" s="1"/>
  <c r="H654" i="222" s="1"/>
  <c r="F554" i="222"/>
  <c r="G554" i="222" s="1"/>
  <c r="H554" i="222" s="1"/>
  <c r="F557" i="222"/>
  <c r="G557" i="222" s="1"/>
  <c r="H557" i="222" s="1"/>
  <c r="F560" i="222"/>
  <c r="G560" i="222" s="1"/>
  <c r="H560" i="222" s="1"/>
  <c r="F567" i="222"/>
  <c r="G567" i="222" s="1"/>
  <c r="H567" i="222" s="1"/>
  <c r="F570" i="222"/>
  <c r="G570" i="222" s="1"/>
  <c r="H570" i="222" s="1"/>
  <c r="F552" i="222"/>
  <c r="G552" i="222" s="1"/>
  <c r="H552" i="222" s="1"/>
  <c r="F331" i="222"/>
  <c r="G331" i="222" s="1"/>
  <c r="H331" i="222" s="1"/>
  <c r="F335" i="222"/>
  <c r="G335" i="222" s="1"/>
  <c r="H335" i="222" s="1"/>
  <c r="F339" i="222"/>
  <c r="G339" i="222" s="1"/>
  <c r="H339" i="222" s="1"/>
  <c r="F343" i="222"/>
  <c r="G343" i="222" s="1"/>
  <c r="H343" i="222" s="1"/>
  <c r="F347" i="222"/>
  <c r="G347" i="222" s="1"/>
  <c r="H347" i="222" s="1"/>
  <c r="F351" i="222"/>
  <c r="G351" i="222" s="1"/>
  <c r="H351" i="222" s="1"/>
  <c r="F355" i="222"/>
  <c r="G355" i="222" s="1"/>
  <c r="H355" i="222" s="1"/>
  <c r="F359" i="222"/>
  <c r="G359" i="222" s="1"/>
  <c r="H359" i="222" s="1"/>
  <c r="F363" i="222"/>
  <c r="G363" i="222" s="1"/>
  <c r="H363" i="222" s="1"/>
  <c r="F367" i="222"/>
  <c r="G367" i="222" s="1"/>
  <c r="H367" i="222" s="1"/>
  <c r="F371" i="222"/>
  <c r="G371" i="222" s="1"/>
  <c r="H371" i="222" s="1"/>
  <c r="F375" i="222"/>
  <c r="G375" i="222" s="1"/>
  <c r="H375" i="222" s="1"/>
  <c r="F379" i="222"/>
  <c r="G379" i="222" s="1"/>
  <c r="H379" i="222" s="1"/>
  <c r="F383" i="222"/>
  <c r="G383" i="222" s="1"/>
  <c r="H383" i="222" s="1"/>
  <c r="F1144" i="222"/>
  <c r="G1144" i="222" s="1"/>
  <c r="H1144" i="222" s="1"/>
  <c r="F1153" i="222"/>
  <c r="G1153" i="222" s="1"/>
  <c r="H1153" i="222" s="1"/>
  <c r="F1077" i="222"/>
  <c r="G1077" i="222" s="1"/>
  <c r="H1077" i="222" s="1"/>
  <c r="F973" i="222"/>
  <c r="G973" i="222" s="1"/>
  <c r="H973" i="222" s="1"/>
  <c r="F977" i="222"/>
  <c r="G977" i="222" s="1"/>
  <c r="H977" i="222" s="1"/>
  <c r="F935" i="222"/>
  <c r="G935" i="222" s="1"/>
  <c r="H935" i="222" s="1"/>
  <c r="F937" i="222"/>
  <c r="G937" i="222" s="1"/>
  <c r="H937" i="222" s="1"/>
  <c r="F888" i="222"/>
  <c r="G888" i="222" s="1"/>
  <c r="H888" i="222" s="1"/>
  <c r="F891" i="222"/>
  <c r="G891" i="222" s="1"/>
  <c r="H891" i="222" s="1"/>
  <c r="F893" i="222"/>
  <c r="G893" i="222" s="1"/>
  <c r="H893" i="222" s="1"/>
  <c r="F898" i="222"/>
  <c r="G898" i="222" s="1"/>
  <c r="H898" i="222" s="1"/>
  <c r="F846" i="222"/>
  <c r="G846" i="222" s="1"/>
  <c r="H846" i="222" s="1"/>
  <c r="F850" i="222"/>
  <c r="G850" i="222" s="1"/>
  <c r="H850" i="222" s="1"/>
  <c r="F854" i="222"/>
  <c r="G854" i="222" s="1"/>
  <c r="H854" i="222" s="1"/>
  <c r="F803" i="222"/>
  <c r="G803" i="222" s="1"/>
  <c r="H803" i="222" s="1"/>
  <c r="F810" i="222"/>
  <c r="G810" i="222" s="1"/>
  <c r="H810" i="222" s="1"/>
  <c r="F769" i="222"/>
  <c r="G769" i="222" s="1"/>
  <c r="H769" i="222" s="1"/>
  <c r="F771" i="222"/>
  <c r="G771" i="222" s="1"/>
  <c r="H771" i="222" s="1"/>
  <c r="F715" i="222"/>
  <c r="G715" i="222" s="1"/>
  <c r="H715" i="222" s="1"/>
  <c r="F717" i="222"/>
  <c r="G717" i="222" s="1"/>
  <c r="H717" i="222" s="1"/>
  <c r="F714" i="222"/>
  <c r="G714" i="222" s="1"/>
  <c r="H714" i="222" s="1"/>
  <c r="F618" i="222"/>
  <c r="G618" i="222" s="1"/>
  <c r="H618" i="222" s="1"/>
  <c r="F620" i="222"/>
  <c r="G620" i="222" s="1"/>
  <c r="H620" i="222" s="1"/>
  <c r="F625" i="222"/>
  <c r="G625" i="222" s="1"/>
  <c r="H625" i="222" s="1"/>
  <c r="F630" i="222"/>
  <c r="G630" i="222" s="1"/>
  <c r="H630" i="222" s="1"/>
  <c r="F632" i="222"/>
  <c r="G632" i="222" s="1"/>
  <c r="H632" i="222" s="1"/>
  <c r="F635" i="222"/>
  <c r="G635" i="222" s="1"/>
  <c r="H635" i="222" s="1"/>
  <c r="F638" i="222"/>
  <c r="G638" i="222" s="1"/>
  <c r="H638" i="222" s="1"/>
  <c r="F641" i="222"/>
  <c r="G641" i="222" s="1"/>
  <c r="H641" i="222" s="1"/>
  <c r="F644" i="222"/>
  <c r="G644" i="222" s="1"/>
  <c r="H644" i="222" s="1"/>
  <c r="F647" i="222"/>
  <c r="G647" i="222" s="1"/>
  <c r="H647" i="222" s="1"/>
  <c r="F649" i="222"/>
  <c r="G649" i="222" s="1"/>
  <c r="H649" i="222" s="1"/>
  <c r="F652" i="222"/>
  <c r="G652" i="222" s="1"/>
  <c r="H652" i="222" s="1"/>
  <c r="F655" i="222"/>
  <c r="G655" i="222" s="1"/>
  <c r="H655" i="222" s="1"/>
  <c r="F657" i="222"/>
  <c r="G657" i="222" s="1"/>
  <c r="H657" i="222" s="1"/>
  <c r="F553" i="222"/>
  <c r="G553" i="222" s="1"/>
  <c r="H553" i="222" s="1"/>
  <c r="F556" i="222"/>
  <c r="G556" i="222" s="1"/>
  <c r="H556" i="222" s="1"/>
  <c r="F563" i="222"/>
  <c r="G563" i="222" s="1"/>
  <c r="H563" i="222" s="1"/>
  <c r="F566" i="222"/>
  <c r="G566" i="222" s="1"/>
  <c r="H566" i="222" s="1"/>
  <c r="F569" i="222"/>
  <c r="G569" i="222" s="1"/>
  <c r="H569" i="222" s="1"/>
  <c r="F573" i="222"/>
  <c r="G573" i="222" s="1"/>
  <c r="H573" i="222" s="1"/>
  <c r="F170" i="222"/>
  <c r="G170" i="222" s="1"/>
  <c r="H170" i="222" s="1"/>
  <c r="F172" i="222"/>
  <c r="G172" i="222" s="1"/>
  <c r="H172" i="222" s="1"/>
  <c r="F175" i="222"/>
  <c r="G175" i="222" s="1"/>
  <c r="H175" i="222" s="1"/>
  <c r="F181" i="222"/>
  <c r="G181" i="222" s="1"/>
  <c r="H181" i="222" s="1"/>
  <c r="F186" i="222"/>
  <c r="G186" i="222" s="1"/>
  <c r="H186" i="222" s="1"/>
  <c r="F188" i="222"/>
  <c r="G188" i="222" s="1"/>
  <c r="H188" i="222" s="1"/>
  <c r="F191" i="222"/>
  <c r="G191" i="222" s="1"/>
  <c r="H191" i="222" s="1"/>
  <c r="F197" i="222"/>
  <c r="G197" i="222" s="1"/>
  <c r="H197" i="222" s="1"/>
  <c r="F202" i="222"/>
  <c r="G202" i="222" s="1"/>
  <c r="H202" i="222" s="1"/>
  <c r="F204" i="222"/>
  <c r="G204" i="222" s="1"/>
  <c r="H204" i="222" s="1"/>
  <c r="F207" i="222"/>
  <c r="G207" i="222" s="1"/>
  <c r="H207" i="222" s="1"/>
  <c r="F213" i="222"/>
  <c r="G213" i="222" s="1"/>
  <c r="H213" i="222" s="1"/>
  <c r="F218" i="222"/>
  <c r="G218" i="222" s="1"/>
  <c r="H218" i="222" s="1"/>
  <c r="F220" i="222"/>
  <c r="G220" i="222" s="1"/>
  <c r="H220" i="222" s="1"/>
  <c r="F223" i="222"/>
  <c r="G223" i="222" s="1"/>
  <c r="H223" i="222" s="1"/>
  <c r="F229" i="222"/>
  <c r="G229" i="222" s="1"/>
  <c r="H229" i="222" s="1"/>
  <c r="F234" i="222"/>
  <c r="G234" i="222" s="1"/>
  <c r="H234" i="222" s="1"/>
  <c r="F385" i="222"/>
  <c r="G385" i="222" s="1"/>
  <c r="H385" i="222" s="1"/>
  <c r="F388" i="222"/>
  <c r="G388" i="222" s="1"/>
  <c r="H388" i="222" s="1"/>
  <c r="F390" i="222"/>
  <c r="G390" i="222" s="1"/>
  <c r="H390" i="222" s="1"/>
  <c r="F392" i="222"/>
  <c r="G392" i="222" s="1"/>
  <c r="H392" i="222" s="1"/>
  <c r="F394" i="222"/>
  <c r="G394" i="222" s="1"/>
  <c r="H394" i="222" s="1"/>
  <c r="F396" i="222"/>
  <c r="G396" i="222" s="1"/>
  <c r="H396" i="222" s="1"/>
  <c r="F398" i="222"/>
  <c r="G398" i="222" s="1"/>
  <c r="H398" i="222" s="1"/>
  <c r="F400" i="222"/>
  <c r="G400" i="222" s="1"/>
  <c r="H400" i="222" s="1"/>
  <c r="F403" i="222"/>
  <c r="G403" i="222" s="1"/>
  <c r="H403" i="222" s="1"/>
  <c r="F405" i="222"/>
  <c r="G405" i="222" s="1"/>
  <c r="H405" i="222" s="1"/>
  <c r="F407" i="222"/>
  <c r="G407" i="222" s="1"/>
  <c r="H407" i="222" s="1"/>
  <c r="F409" i="222"/>
  <c r="G409" i="222" s="1"/>
  <c r="H409" i="222" s="1"/>
  <c r="F411" i="222"/>
  <c r="G411" i="222" s="1"/>
  <c r="H411" i="222" s="1"/>
  <c r="F413" i="222"/>
  <c r="G413" i="222" s="1"/>
  <c r="H413" i="222" s="1"/>
  <c r="F415" i="222"/>
  <c r="G415" i="222" s="1"/>
  <c r="H415" i="222" s="1"/>
  <c r="F417" i="222"/>
  <c r="G417" i="222" s="1"/>
  <c r="H417" i="222" s="1"/>
  <c r="F420" i="222"/>
  <c r="G420" i="222" s="1"/>
  <c r="H420" i="222" s="1"/>
  <c r="F422" i="222"/>
  <c r="G422" i="222" s="1"/>
  <c r="H422" i="222" s="1"/>
  <c r="F424" i="222"/>
  <c r="G424" i="222" s="1"/>
  <c r="H424" i="222" s="1"/>
  <c r="F426" i="222"/>
  <c r="G426" i="222" s="1"/>
  <c r="H426" i="222" s="1"/>
  <c r="F428" i="222"/>
  <c r="G428" i="222" s="1"/>
  <c r="H428" i="222" s="1"/>
  <c r="F430" i="222"/>
  <c r="G430" i="222" s="1"/>
  <c r="H430" i="222" s="1"/>
  <c r="F165" i="222"/>
  <c r="G165" i="222" s="1"/>
  <c r="H165" i="222" s="1"/>
  <c r="F169" i="222"/>
  <c r="G169" i="222" s="1"/>
  <c r="H169" i="222" s="1"/>
  <c r="F174" i="222"/>
  <c r="G174" i="222" s="1"/>
  <c r="H174" i="222" s="1"/>
  <c r="F176" i="222"/>
  <c r="G176" i="222" s="1"/>
  <c r="H176" i="222" s="1"/>
  <c r="F179" i="222"/>
  <c r="G179" i="222" s="1"/>
  <c r="H179" i="222" s="1"/>
  <c r="F185" i="222"/>
  <c r="G185" i="222" s="1"/>
  <c r="H185" i="222" s="1"/>
  <c r="F190" i="222"/>
  <c r="G190" i="222" s="1"/>
  <c r="H190" i="222" s="1"/>
  <c r="F192" i="222"/>
  <c r="G192" i="222" s="1"/>
  <c r="H192" i="222" s="1"/>
  <c r="F195" i="222"/>
  <c r="G195" i="222" s="1"/>
  <c r="H195" i="222" s="1"/>
  <c r="F201" i="222"/>
  <c r="G201" i="222" s="1"/>
  <c r="H201" i="222" s="1"/>
  <c r="F206" i="222"/>
  <c r="G206" i="222" s="1"/>
  <c r="H206" i="222" s="1"/>
  <c r="F208" i="222"/>
  <c r="G208" i="222" s="1"/>
  <c r="H208" i="222" s="1"/>
  <c r="F211" i="222"/>
  <c r="G211" i="222" s="1"/>
  <c r="H211" i="222" s="1"/>
  <c r="F217" i="222"/>
  <c r="G217" i="222" s="1"/>
  <c r="H217" i="222" s="1"/>
  <c r="F222" i="222"/>
  <c r="G222" i="222" s="1"/>
  <c r="H222" i="222" s="1"/>
  <c r="F224" i="222"/>
  <c r="G224" i="222" s="1"/>
  <c r="H224" i="222" s="1"/>
  <c r="F227" i="222"/>
  <c r="G227" i="222" s="1"/>
  <c r="H227" i="222" s="1"/>
  <c r="F233" i="222"/>
  <c r="G233" i="222" s="1"/>
  <c r="H233" i="222" s="1"/>
  <c r="F389" i="222"/>
  <c r="G389" i="222" s="1"/>
  <c r="H389" i="222" s="1"/>
  <c r="F393" i="222"/>
  <c r="G393" i="222" s="1"/>
  <c r="H393" i="222" s="1"/>
  <c r="F397" i="222"/>
  <c r="G397" i="222" s="1"/>
  <c r="H397" i="222" s="1"/>
  <c r="F401" i="222"/>
  <c r="G401" i="222" s="1"/>
  <c r="H401" i="222" s="1"/>
  <c r="F406" i="222"/>
  <c r="G406" i="222" s="1"/>
  <c r="H406" i="222" s="1"/>
  <c r="F410" i="222"/>
  <c r="G410" i="222" s="1"/>
  <c r="H410" i="222" s="1"/>
  <c r="F414" i="222"/>
  <c r="G414" i="222" s="1"/>
  <c r="H414" i="222" s="1"/>
  <c r="F418" i="222"/>
  <c r="G418" i="222" s="1"/>
  <c r="H418" i="222" s="1"/>
  <c r="F423" i="222"/>
  <c r="G423" i="222" s="1"/>
  <c r="H423" i="222" s="1"/>
  <c r="F427" i="222"/>
  <c r="G427" i="222" s="1"/>
  <c r="H427" i="222" s="1"/>
  <c r="F324" i="222"/>
  <c r="G324" i="222" s="1"/>
  <c r="H324" i="222" s="1"/>
  <c r="F167" i="222"/>
  <c r="G167" i="222" s="1"/>
  <c r="H167" i="222" s="1"/>
  <c r="F173" i="222"/>
  <c r="G173" i="222" s="1"/>
  <c r="H173" i="222" s="1"/>
  <c r="F178" i="222"/>
  <c r="G178" i="222" s="1"/>
  <c r="H178" i="222" s="1"/>
  <c r="F180" i="222"/>
  <c r="G180" i="222" s="1"/>
  <c r="H180" i="222" s="1"/>
  <c r="F183" i="222"/>
  <c r="G183" i="222" s="1"/>
  <c r="H183" i="222" s="1"/>
  <c r="F189" i="222"/>
  <c r="G189" i="222" s="1"/>
  <c r="H189" i="222" s="1"/>
  <c r="F194" i="222"/>
  <c r="G194" i="222" s="1"/>
  <c r="H194" i="222" s="1"/>
  <c r="F196" i="222"/>
  <c r="G196" i="222" s="1"/>
  <c r="H196" i="222" s="1"/>
  <c r="F199" i="222"/>
  <c r="G199" i="222" s="1"/>
  <c r="H199" i="222" s="1"/>
  <c r="F205" i="222"/>
  <c r="G205" i="222" s="1"/>
  <c r="H205" i="222" s="1"/>
  <c r="F210" i="222"/>
  <c r="G210" i="222" s="1"/>
  <c r="H210" i="222" s="1"/>
  <c r="F212" i="222"/>
  <c r="G212" i="222" s="1"/>
  <c r="H212" i="222" s="1"/>
  <c r="F215" i="222"/>
  <c r="G215" i="222" s="1"/>
  <c r="H215" i="222" s="1"/>
  <c r="F221" i="222"/>
  <c r="G221" i="222" s="1"/>
  <c r="H221" i="222" s="1"/>
  <c r="F226" i="222"/>
  <c r="G226" i="222" s="1"/>
  <c r="H226" i="222" s="1"/>
  <c r="F228" i="222"/>
  <c r="G228" i="222" s="1"/>
  <c r="H228" i="222" s="1"/>
  <c r="F231" i="222"/>
  <c r="G231" i="222" s="1"/>
  <c r="H231" i="222" s="1"/>
  <c r="F387" i="222"/>
  <c r="G387" i="222" s="1"/>
  <c r="H387" i="222" s="1"/>
  <c r="F391" i="222"/>
  <c r="G391" i="222" s="1"/>
  <c r="H391" i="222" s="1"/>
  <c r="F395" i="222"/>
  <c r="G395" i="222" s="1"/>
  <c r="H395" i="222" s="1"/>
  <c r="F399" i="222"/>
  <c r="G399" i="222" s="1"/>
  <c r="H399" i="222" s="1"/>
  <c r="F404" i="222"/>
  <c r="G404" i="222" s="1"/>
  <c r="H404" i="222" s="1"/>
  <c r="F408" i="222"/>
  <c r="G408" i="222" s="1"/>
  <c r="H408" i="222" s="1"/>
  <c r="F412" i="222"/>
  <c r="G412" i="222" s="1"/>
  <c r="H412" i="222" s="1"/>
  <c r="F416" i="222"/>
  <c r="G416" i="222" s="1"/>
  <c r="H416" i="222" s="1"/>
  <c r="F421" i="222"/>
  <c r="G421" i="222" s="1"/>
  <c r="H421" i="222" s="1"/>
  <c r="F425" i="222"/>
  <c r="G425" i="222" s="1"/>
  <c r="H425" i="222" s="1"/>
  <c r="F429" i="222"/>
  <c r="G429" i="222" s="1"/>
  <c r="H429" i="222" s="1"/>
  <c r="F166" i="222"/>
  <c r="G166" i="222" s="1"/>
  <c r="H166" i="222" s="1"/>
  <c r="F168" i="222"/>
  <c r="G168" i="222" s="1"/>
  <c r="H168" i="222" s="1"/>
  <c r="F171" i="222"/>
  <c r="G171" i="222" s="1"/>
  <c r="H171" i="222" s="1"/>
  <c r="F177" i="222"/>
  <c r="G177" i="222" s="1"/>
  <c r="H177" i="222" s="1"/>
  <c r="F182" i="222"/>
  <c r="G182" i="222" s="1"/>
  <c r="H182" i="222" s="1"/>
  <c r="F184" i="222"/>
  <c r="G184" i="222" s="1"/>
  <c r="H184" i="222" s="1"/>
  <c r="F187" i="222"/>
  <c r="G187" i="222" s="1"/>
  <c r="H187" i="222" s="1"/>
  <c r="F193" i="222"/>
  <c r="G193" i="222" s="1"/>
  <c r="H193" i="222" s="1"/>
  <c r="F198" i="222"/>
  <c r="G198" i="222" s="1"/>
  <c r="H198" i="222" s="1"/>
  <c r="F200" i="222"/>
  <c r="G200" i="222" s="1"/>
  <c r="H200" i="222" s="1"/>
  <c r="F203" i="222"/>
  <c r="G203" i="222" s="1"/>
  <c r="H203" i="222" s="1"/>
  <c r="F209" i="222"/>
  <c r="G209" i="222" s="1"/>
  <c r="H209" i="222" s="1"/>
  <c r="F214" i="222"/>
  <c r="G214" i="222" s="1"/>
  <c r="H214" i="222" s="1"/>
  <c r="F216" i="222"/>
  <c r="G216" i="222" s="1"/>
  <c r="H216" i="222" s="1"/>
  <c r="F219" i="222"/>
  <c r="G219" i="222" s="1"/>
  <c r="H219" i="222" s="1"/>
  <c r="F225" i="222"/>
  <c r="G225" i="222" s="1"/>
  <c r="H225" i="222" s="1"/>
  <c r="F230" i="222"/>
  <c r="G230" i="222" s="1"/>
  <c r="H230" i="222" s="1"/>
  <c r="F232" i="222"/>
  <c r="G232" i="222" s="1"/>
  <c r="H232" i="222" s="1"/>
  <c r="F164" i="222"/>
  <c r="G164" i="222" s="1"/>
  <c r="H164" i="222" s="1"/>
  <c r="F25" i="219"/>
  <c r="G25" i="219" s="1"/>
  <c r="H25" i="219" s="1"/>
  <c r="F172" i="219"/>
  <c r="G172" i="219" s="1"/>
  <c r="H172" i="219" s="1"/>
  <c r="F19" i="219"/>
  <c r="G19" i="219" s="1"/>
  <c r="H19" i="219" s="1"/>
  <c r="F53" i="219"/>
  <c r="G53" i="219" s="1"/>
  <c r="H53" i="219" s="1"/>
  <c r="F59" i="219"/>
  <c r="G59" i="219" s="1"/>
  <c r="H59" i="219" s="1"/>
  <c r="F72" i="219"/>
  <c r="G72" i="219" s="1"/>
  <c r="H72" i="219" s="1"/>
  <c r="F173" i="219"/>
  <c r="G173" i="219" s="1"/>
  <c r="H173" i="219" s="1"/>
  <c r="F65" i="219"/>
  <c r="G65" i="219" s="1"/>
  <c r="H65" i="219" s="1"/>
  <c r="F75" i="219"/>
  <c r="G75" i="219" s="1"/>
  <c r="H75" i="219" s="1"/>
  <c r="F91" i="219"/>
  <c r="G91" i="219" s="1"/>
  <c r="H91" i="219" s="1"/>
  <c r="F119" i="219"/>
  <c r="G119" i="219" s="1"/>
  <c r="H119" i="219" s="1"/>
  <c r="F28" i="219"/>
  <c r="G28" i="219" s="1"/>
  <c r="H28" i="219" s="1"/>
  <c r="F77" i="19"/>
  <c r="G77" i="19" s="1"/>
  <c r="H77" i="19" s="1"/>
  <c r="F55" i="219"/>
  <c r="G55" i="219" s="1"/>
  <c r="H55" i="219" s="1"/>
  <c r="F41" i="219"/>
  <c r="G41" i="219" s="1"/>
  <c r="H41" i="219" s="1"/>
  <c r="F18" i="219"/>
  <c r="G18" i="219" s="1"/>
  <c r="H18" i="219" s="1"/>
  <c r="F45" i="219"/>
  <c r="G45" i="219" s="1"/>
  <c r="H45" i="219" s="1"/>
  <c r="F192" i="219"/>
  <c r="G192" i="219" s="1"/>
  <c r="H192" i="219" s="1"/>
  <c r="F179" i="219"/>
  <c r="G179" i="219" s="1"/>
  <c r="H179" i="219" s="1"/>
  <c r="F138" i="219"/>
  <c r="G138" i="219" s="1"/>
  <c r="H138" i="219" s="1"/>
  <c r="F63" i="219"/>
  <c r="G63" i="219" s="1"/>
  <c r="H63" i="219" s="1"/>
  <c r="F10" i="219"/>
  <c r="G10" i="219" s="1"/>
  <c r="H10" i="219" s="1"/>
  <c r="F201" i="219"/>
  <c r="G201" i="219" s="1"/>
  <c r="H201" i="219" s="1"/>
  <c r="F73" i="219"/>
  <c r="G73" i="219" s="1"/>
  <c r="H73" i="219" s="1"/>
  <c r="F113" i="219"/>
  <c r="G113" i="219" s="1"/>
  <c r="H113" i="219" s="1"/>
  <c r="F107" i="219"/>
  <c r="G107" i="219" s="1"/>
  <c r="H107" i="219" s="1"/>
  <c r="F193" i="219"/>
  <c r="G193" i="219" s="1"/>
  <c r="H193" i="219" s="1"/>
  <c r="F50" i="219"/>
  <c r="G50" i="219" s="1"/>
  <c r="H50" i="219" s="1"/>
  <c r="F87" i="19"/>
  <c r="G87" i="19" s="1"/>
  <c r="H87" i="19" s="1"/>
  <c r="F87" i="219"/>
  <c r="G87" i="219" s="1"/>
  <c r="H87" i="219" s="1"/>
  <c r="F49" i="219"/>
  <c r="G49" i="219" s="1"/>
  <c r="H49" i="219" s="1"/>
  <c r="F196" i="219"/>
  <c r="G196" i="219" s="1"/>
  <c r="H196" i="219" s="1"/>
  <c r="F102" i="219"/>
  <c r="G102" i="219" s="1"/>
  <c r="H102" i="219" s="1"/>
  <c r="F14" i="219"/>
  <c r="G14" i="219" s="1"/>
  <c r="H14" i="219" s="1"/>
  <c r="F103" i="219"/>
  <c r="G103" i="219" s="1"/>
  <c r="H103" i="219" s="1"/>
  <c r="F175" i="219"/>
  <c r="G175" i="219" s="1"/>
  <c r="H175" i="219" s="1"/>
  <c r="F97" i="219"/>
  <c r="G97" i="219" s="1"/>
  <c r="H97" i="219" s="1"/>
  <c r="F134" i="219"/>
  <c r="G134" i="219" s="1"/>
  <c r="H134" i="219" s="1"/>
  <c r="F24" i="219"/>
  <c r="G24" i="219" s="1"/>
  <c r="H24" i="219" s="1"/>
  <c r="F108" i="219"/>
  <c r="G108" i="219" s="1"/>
  <c r="H108" i="219" s="1"/>
  <c r="F174" i="219"/>
  <c r="G174" i="219" s="1"/>
  <c r="H174" i="219" s="1"/>
  <c r="F124" i="219"/>
  <c r="G124" i="219" s="1"/>
  <c r="H124" i="219" s="1"/>
  <c r="F86" i="19"/>
  <c r="G86" i="19" s="1"/>
  <c r="H86" i="19" s="1"/>
  <c r="F141" i="219"/>
  <c r="G141" i="219" s="1"/>
  <c r="H141" i="219" s="1"/>
  <c r="F122" i="219"/>
  <c r="G122" i="219" s="1"/>
  <c r="H122" i="219" s="1"/>
  <c r="F9" i="219"/>
  <c r="G9" i="219" s="1"/>
  <c r="H9" i="219" s="1"/>
  <c r="F180" i="219"/>
  <c r="G180" i="219" s="1"/>
  <c r="H180" i="219" s="1"/>
  <c r="F26" i="219"/>
  <c r="G26" i="219" s="1"/>
  <c r="H26" i="219" s="1"/>
  <c r="F68" i="219"/>
  <c r="G68" i="219" s="1"/>
  <c r="H68" i="219" s="1"/>
  <c r="F198" i="219"/>
  <c r="G198" i="219" s="1"/>
  <c r="H198" i="219" s="1"/>
  <c r="F135" i="219"/>
  <c r="G135" i="219" s="1"/>
  <c r="H135" i="219" s="1"/>
  <c r="F116" i="219"/>
  <c r="G116" i="219" s="1"/>
  <c r="H116" i="219" s="1"/>
  <c r="F44" i="219"/>
  <c r="G44" i="219" s="1"/>
  <c r="H44" i="219" s="1"/>
  <c r="F140" i="219"/>
  <c r="G140" i="219" s="1"/>
  <c r="H140" i="219" s="1"/>
  <c r="F121" i="219"/>
  <c r="G121" i="219" s="1"/>
  <c r="H121" i="219" s="1"/>
  <c r="F106" i="219"/>
  <c r="G106" i="219" s="1"/>
  <c r="H106" i="219" s="1"/>
  <c r="F46" i="219"/>
  <c r="G46" i="219" s="1"/>
  <c r="H46" i="219" s="1"/>
  <c r="F58" i="219"/>
  <c r="G58" i="219" s="1"/>
  <c r="H58" i="219" s="1"/>
  <c r="F15" i="219"/>
  <c r="G15" i="219" s="1"/>
  <c r="H15" i="219" s="1"/>
  <c r="F85" i="219"/>
  <c r="G85" i="219" s="1"/>
  <c r="H85" i="219" s="1"/>
  <c r="F30" i="219"/>
  <c r="G30" i="219" s="1"/>
  <c r="H30" i="219" s="1"/>
  <c r="F176" i="219"/>
  <c r="G176" i="219" s="1"/>
  <c r="H176" i="219" s="1"/>
  <c r="F206" i="219"/>
  <c r="G206" i="219" s="1"/>
  <c r="H206" i="219" s="1"/>
  <c r="F166" i="219"/>
  <c r="G166" i="219" s="1"/>
  <c r="H166" i="219" s="1"/>
  <c r="F169" i="219"/>
  <c r="G169" i="219" s="1"/>
  <c r="H169" i="219" s="1"/>
  <c r="F133" i="219"/>
  <c r="G133" i="219" s="1"/>
  <c r="H133" i="219" s="1"/>
  <c r="F99" i="219"/>
  <c r="G99" i="219" s="1"/>
  <c r="H99" i="219" s="1"/>
  <c r="F47" i="219"/>
  <c r="G47" i="219" s="1"/>
  <c r="H47" i="219" s="1"/>
  <c r="F43" i="219"/>
  <c r="G43" i="219" s="1"/>
  <c r="H43" i="219" s="1"/>
  <c r="F125" i="219"/>
  <c r="G125" i="219" s="1"/>
  <c r="H125" i="219" s="1"/>
  <c r="F36" i="219"/>
  <c r="G36" i="219" s="1"/>
  <c r="H36" i="219" s="1"/>
  <c r="F83" i="19"/>
  <c r="G83" i="19" s="1"/>
  <c r="H83" i="19" s="1"/>
  <c r="F208" i="219"/>
  <c r="G208" i="219" s="1"/>
  <c r="H208" i="219" s="1"/>
  <c r="F71" i="219"/>
  <c r="G71" i="219" s="1"/>
  <c r="H71" i="219" s="1"/>
  <c r="F200" i="219"/>
  <c r="G200" i="219" s="1"/>
  <c r="H200" i="219" s="1"/>
  <c r="F62" i="219"/>
  <c r="G62" i="219" s="1"/>
  <c r="H62" i="219" s="1"/>
  <c r="F74" i="219"/>
  <c r="G74" i="219" s="1"/>
  <c r="H74" i="219" s="1"/>
  <c r="F48" i="219"/>
  <c r="G48" i="219" s="1"/>
  <c r="H48" i="219" s="1"/>
  <c r="F146" i="219"/>
  <c r="G146" i="219" s="1"/>
  <c r="H146" i="219" s="1"/>
  <c r="F51" i="219"/>
  <c r="G51" i="219" s="1"/>
  <c r="H51" i="219" s="1"/>
  <c r="F21" i="219"/>
  <c r="G21" i="219" s="1"/>
  <c r="H21" i="219" s="1"/>
  <c r="F92" i="219"/>
  <c r="G92" i="219" s="1"/>
  <c r="H92" i="219" s="1"/>
  <c r="F100" i="219"/>
  <c r="G100" i="219" s="1"/>
  <c r="H100" i="219" s="1"/>
  <c r="F104" i="219"/>
  <c r="G104" i="219" s="1"/>
  <c r="H104" i="219" s="1"/>
  <c r="F112" i="219"/>
  <c r="G112" i="219" s="1"/>
  <c r="H112" i="219" s="1"/>
  <c r="F126" i="219"/>
  <c r="G126" i="219" s="1"/>
  <c r="H126" i="219" s="1"/>
  <c r="F109" i="219"/>
  <c r="G109" i="219" s="1"/>
  <c r="H109" i="219" s="1"/>
  <c r="F61" i="219"/>
  <c r="G61" i="219" s="1"/>
  <c r="H61" i="219" s="1"/>
  <c r="F91" i="19"/>
  <c r="G91" i="19" s="1"/>
  <c r="H91" i="19" s="1"/>
  <c r="F82" i="19"/>
  <c r="G82" i="19" s="1"/>
  <c r="H82" i="19" s="1"/>
  <c r="F80" i="19"/>
  <c r="G80" i="19" s="1"/>
  <c r="H80" i="19" s="1"/>
  <c r="F84" i="19"/>
  <c r="G84" i="19" s="1"/>
  <c r="H84" i="19" s="1"/>
  <c r="F88" i="19"/>
  <c r="G88" i="19" s="1"/>
  <c r="H88" i="19" s="1"/>
  <c r="F90" i="19"/>
  <c r="G90" i="19" s="1"/>
  <c r="H90" i="19" s="1"/>
  <c r="F79" i="19"/>
  <c r="G79" i="19" s="1"/>
  <c r="H79" i="19" s="1"/>
  <c r="F203" i="219"/>
  <c r="G203" i="219" s="1"/>
  <c r="H203" i="219" s="1"/>
  <c r="F82" i="219"/>
  <c r="G82" i="219" s="1"/>
  <c r="H82" i="219" s="1"/>
  <c r="F12" i="219"/>
  <c r="G12" i="219" s="1"/>
  <c r="H12" i="219" s="1"/>
  <c r="F118" i="219"/>
  <c r="G118" i="219" s="1"/>
  <c r="H118" i="219" s="1"/>
  <c r="F83" i="219"/>
  <c r="G83" i="219" s="1"/>
  <c r="H83" i="219" s="1"/>
  <c r="F167" i="219"/>
  <c r="G167" i="219" s="1"/>
  <c r="H167" i="219" s="1"/>
  <c r="F90" i="219"/>
  <c r="G90" i="219" s="1"/>
  <c r="H90" i="219" s="1"/>
  <c r="F93" i="219"/>
  <c r="G93" i="219" s="1"/>
  <c r="H93" i="219" s="1"/>
  <c r="F34" i="219"/>
  <c r="G34" i="219" s="1"/>
  <c r="H34" i="219" s="1"/>
  <c r="F130" i="219"/>
  <c r="G130" i="219" s="1"/>
  <c r="H130" i="219" s="1"/>
  <c r="F210" i="219"/>
  <c r="G210" i="219" s="1"/>
  <c r="H210" i="219" s="1"/>
  <c r="F39" i="219"/>
  <c r="G39" i="219" s="1"/>
  <c r="H39" i="219" s="1"/>
  <c r="F222" i="219"/>
  <c r="G222" i="219" s="1"/>
  <c r="H222" i="219" s="1"/>
  <c r="F84" i="219"/>
  <c r="G84" i="219" s="1"/>
  <c r="H84" i="219" s="1"/>
  <c r="F85" i="19"/>
  <c r="G85" i="19" s="1"/>
  <c r="H85" i="19" s="1"/>
  <c r="F53" i="19"/>
  <c r="G53" i="19" s="1"/>
  <c r="H53" i="19" s="1"/>
  <c r="F52" i="19"/>
  <c r="G52" i="19" s="1"/>
  <c r="H52" i="19" s="1"/>
  <c r="F55" i="19"/>
  <c r="G55" i="19" s="1"/>
  <c r="H55" i="19" s="1"/>
  <c r="F56" i="19"/>
  <c r="G56" i="19" s="1"/>
  <c r="H56" i="19" s="1"/>
  <c r="F54" i="19"/>
  <c r="G54" i="19" s="1"/>
  <c r="H54" i="19" s="1"/>
  <c r="F57" i="219"/>
  <c r="G57" i="219" s="1"/>
  <c r="H57" i="219" s="1"/>
  <c r="F52" i="219"/>
  <c r="G52" i="219" s="1"/>
  <c r="H52" i="219" s="1"/>
  <c r="F42" i="219"/>
  <c r="G42" i="219" s="1"/>
  <c r="H42" i="219" s="1"/>
  <c r="F199" i="219"/>
  <c r="G199" i="219" s="1"/>
  <c r="H199" i="219" s="1"/>
  <c r="F66" i="219"/>
  <c r="G66" i="219" s="1"/>
  <c r="H66" i="219" s="1"/>
  <c r="F147" i="219"/>
  <c r="G147" i="219" s="1"/>
  <c r="H147" i="219" s="1"/>
  <c r="F144" i="219"/>
  <c r="G144" i="219" s="1"/>
  <c r="H144" i="219" s="1"/>
  <c r="F223" i="219"/>
  <c r="G223" i="219" s="1"/>
  <c r="H223" i="219" s="1"/>
  <c r="F54" i="219"/>
  <c r="G54" i="219" s="1"/>
  <c r="H54" i="219" s="1"/>
  <c r="F202" i="219"/>
  <c r="G202" i="219" s="1"/>
  <c r="H202" i="219" s="1"/>
  <c r="F123" i="219"/>
  <c r="G123" i="219" s="1"/>
  <c r="H123" i="219" s="1"/>
  <c r="F38" i="219"/>
  <c r="G38" i="219" s="1"/>
  <c r="H38" i="219" s="1"/>
  <c r="F143" i="219"/>
  <c r="G143" i="219" s="1"/>
  <c r="H143" i="219" s="1"/>
  <c r="F29" i="219"/>
  <c r="G29" i="219" s="1"/>
  <c r="H29" i="219" s="1"/>
  <c r="F37" i="219"/>
  <c r="G37" i="219" s="1"/>
  <c r="H37" i="219" s="1"/>
  <c r="F22" i="219"/>
  <c r="G22" i="219" s="1"/>
  <c r="H22" i="219" s="1"/>
  <c r="F81" i="19"/>
  <c r="G81" i="19" s="1"/>
  <c r="H81" i="19" s="1"/>
  <c r="F40" i="19"/>
  <c r="G40" i="19" s="1"/>
  <c r="H40" i="19" s="1"/>
  <c r="F37" i="19"/>
  <c r="G37" i="19" s="1"/>
  <c r="H37" i="19" s="1"/>
  <c r="F166" i="1"/>
  <c r="G166" i="1" s="1"/>
  <c r="H166" i="1" s="1"/>
  <c r="F172" i="1"/>
  <c r="G172" i="1" s="1"/>
  <c r="H172" i="1" s="1"/>
  <c r="F178" i="1"/>
  <c r="G178" i="1" s="1"/>
  <c r="H178" i="1" s="1"/>
  <c r="F165" i="1"/>
  <c r="G165" i="1" s="1"/>
  <c r="H165" i="1" s="1"/>
  <c r="F42" i="1"/>
  <c r="G42" i="1" s="1"/>
  <c r="H42" i="1" s="1"/>
  <c r="F51" i="1"/>
  <c r="G51" i="1" s="1"/>
  <c r="H51" i="1" s="1"/>
  <c r="F173" i="1"/>
  <c r="G173" i="1" s="1"/>
  <c r="H173" i="1" s="1"/>
  <c r="F174" i="1"/>
  <c r="G174" i="1" s="1"/>
  <c r="H174" i="1" s="1"/>
  <c r="F53" i="1"/>
  <c r="G53" i="1" s="1"/>
  <c r="H53" i="1" s="1"/>
  <c r="F142" i="1"/>
  <c r="G142" i="1" s="1"/>
  <c r="H142" i="1" s="1"/>
  <c r="F154" i="1"/>
  <c r="G154" i="1" s="1"/>
  <c r="H154" i="1" s="1"/>
  <c r="F175" i="1"/>
  <c r="G175" i="1" s="1"/>
  <c r="H175" i="1" s="1"/>
  <c r="F48" i="1"/>
  <c r="G48" i="1" s="1"/>
  <c r="H48" i="1" s="1"/>
  <c r="F169" i="1"/>
  <c r="G169" i="1" s="1"/>
  <c r="H169" i="1" s="1"/>
  <c r="F176" i="1"/>
  <c r="G176" i="1" s="1"/>
  <c r="H176" i="1" s="1"/>
  <c r="F143" i="1"/>
  <c r="G143" i="1" s="1"/>
  <c r="H143" i="1" s="1"/>
  <c r="F155" i="1"/>
  <c r="G155" i="1" s="1"/>
  <c r="H155" i="1" s="1"/>
  <c r="F49" i="1"/>
  <c r="G49" i="1" s="1"/>
  <c r="H49" i="1" s="1"/>
  <c r="F184" i="1"/>
  <c r="G184" i="1" s="1"/>
  <c r="H184" i="1" s="1"/>
  <c r="F177" i="1"/>
  <c r="G177" i="1" s="1"/>
  <c r="H177" i="1" s="1"/>
  <c r="F144" i="1"/>
  <c r="G144" i="1" s="1"/>
  <c r="H144" i="1" s="1"/>
  <c r="F136" i="1"/>
  <c r="G136" i="1" s="1"/>
  <c r="H136" i="1" s="1"/>
  <c r="F43" i="1"/>
  <c r="G43" i="1" s="1"/>
  <c r="H43" i="1" s="1"/>
  <c r="F52" i="1"/>
  <c r="G52" i="1" s="1"/>
  <c r="H52" i="1" s="1"/>
  <c r="F58" i="1"/>
  <c r="G58" i="1" s="1"/>
  <c r="H58" i="1" s="1"/>
  <c r="F45" i="1"/>
  <c r="G45" i="1" s="1"/>
  <c r="H45" i="1" s="1"/>
  <c r="F180" i="1"/>
  <c r="G180" i="1" s="1"/>
  <c r="H180" i="1" s="1"/>
  <c r="F60" i="1"/>
  <c r="G60" i="1" s="1"/>
  <c r="H60" i="1" s="1"/>
  <c r="F181" i="1"/>
  <c r="G181" i="1" s="1"/>
  <c r="H181" i="1" s="1"/>
  <c r="F146" i="1"/>
  <c r="G146" i="1" s="1"/>
  <c r="H146" i="1" s="1"/>
  <c r="F47" i="1"/>
  <c r="G47" i="1" s="1"/>
  <c r="H47" i="1" s="1"/>
  <c r="F182" i="1"/>
  <c r="G182" i="1" s="1"/>
  <c r="H182" i="1" s="1"/>
  <c r="F183" i="1"/>
  <c r="G183" i="1" s="1"/>
  <c r="H183" i="1" s="1"/>
  <c r="F147" i="1"/>
  <c r="G147" i="1" s="1"/>
  <c r="H147" i="1" s="1"/>
  <c r="F56" i="1"/>
  <c r="G56" i="1" s="1"/>
  <c r="H56" i="1" s="1"/>
  <c r="F57" i="1"/>
  <c r="G57" i="1" s="1"/>
  <c r="H57" i="1" s="1"/>
  <c r="F148" i="1"/>
  <c r="G148" i="1" s="1"/>
  <c r="H148" i="1" s="1"/>
  <c r="F167" i="1"/>
  <c r="G167" i="1" s="1"/>
  <c r="H167" i="1" s="1"/>
  <c r="F179" i="1"/>
  <c r="G179" i="1" s="1"/>
  <c r="H179" i="1" s="1"/>
  <c r="F141" i="1"/>
  <c r="G141" i="1" s="1"/>
  <c r="H141" i="1" s="1"/>
  <c r="F145" i="1"/>
  <c r="G145" i="1" s="1"/>
  <c r="H145" i="1" s="1"/>
  <c r="F149" i="1"/>
  <c r="G149" i="1" s="1"/>
  <c r="H149" i="1" s="1"/>
  <c r="F153" i="1"/>
  <c r="G153" i="1" s="1"/>
  <c r="H153" i="1" s="1"/>
  <c r="F44" i="1"/>
  <c r="G44" i="1" s="1"/>
  <c r="H44" i="1" s="1"/>
  <c r="F59" i="1"/>
  <c r="G59" i="1" s="1"/>
  <c r="H59" i="1" s="1"/>
  <c r="F168" i="1"/>
  <c r="G168" i="1" s="1"/>
  <c r="H168" i="1" s="1"/>
  <c r="F137" i="1"/>
  <c r="G137" i="1" s="1"/>
  <c r="H137" i="1" s="1"/>
  <c r="F46" i="1"/>
  <c r="G46" i="1" s="1"/>
  <c r="H46" i="1" s="1"/>
  <c r="F138" i="1"/>
  <c r="G138" i="1" s="1"/>
  <c r="H138" i="1" s="1"/>
  <c r="F150" i="1"/>
  <c r="G150" i="1" s="1"/>
  <c r="H150" i="1" s="1"/>
  <c r="F54" i="1"/>
  <c r="G54" i="1" s="1"/>
  <c r="H54" i="1" s="1"/>
  <c r="F55" i="1"/>
  <c r="G55" i="1" s="1"/>
  <c r="H55" i="1" s="1"/>
  <c r="F170" i="1"/>
  <c r="G170" i="1" s="1"/>
  <c r="H170" i="1" s="1"/>
  <c r="F139" i="1"/>
  <c r="G139" i="1" s="1"/>
  <c r="H139" i="1" s="1"/>
  <c r="F151" i="1"/>
  <c r="G151" i="1" s="1"/>
  <c r="H151" i="1" s="1"/>
  <c r="F171" i="1"/>
  <c r="G171" i="1" s="1"/>
  <c r="H171" i="1" s="1"/>
  <c r="F185" i="1"/>
  <c r="G185" i="1" s="1"/>
  <c r="H185" i="1" s="1"/>
  <c r="F140" i="1"/>
  <c r="G140" i="1" s="1"/>
  <c r="H140" i="1" s="1"/>
  <c r="F50" i="1"/>
  <c r="G50" i="1" s="1"/>
  <c r="H50" i="1" s="1"/>
  <c r="F152" i="1"/>
  <c r="G152" i="1" s="1"/>
  <c r="H152" i="1" s="1"/>
  <c r="F135" i="1"/>
  <c r="G135" i="1" s="1"/>
  <c r="H135" i="1" s="1"/>
  <c r="F42" i="19"/>
  <c r="G42" i="19" s="1"/>
  <c r="H42" i="19" s="1"/>
  <c r="F38" i="19"/>
  <c r="G38" i="19" s="1"/>
  <c r="H38" i="19" s="1"/>
  <c r="F41" i="19"/>
  <c r="G41" i="19" s="1"/>
  <c r="H41" i="19" s="1"/>
  <c r="F39" i="19"/>
  <c r="G39" i="19" s="1"/>
  <c r="H39" i="19" s="1"/>
  <c r="F15" i="19"/>
  <c r="G15" i="19" s="1"/>
  <c r="H15" i="19" s="1"/>
  <c r="F14" i="19"/>
  <c r="G14" i="19" s="1"/>
  <c r="H14" i="19" s="1"/>
  <c r="F28" i="1"/>
  <c r="G28" i="1" s="1"/>
  <c r="H28" i="1" s="1"/>
  <c r="F16" i="1"/>
  <c r="G16" i="1" s="1"/>
  <c r="H16" i="1" s="1"/>
  <c r="F13" i="1"/>
  <c r="G13" i="1" s="1"/>
  <c r="H13" i="1" s="1"/>
  <c r="F24" i="1"/>
  <c r="G24" i="1" s="1"/>
  <c r="H24" i="1" s="1"/>
  <c r="F17" i="1"/>
  <c r="G17" i="1" s="1"/>
  <c r="H17" i="1" s="1"/>
  <c r="F27" i="1"/>
  <c r="G27" i="1" s="1"/>
  <c r="H27" i="1" s="1"/>
  <c r="F15" i="1"/>
  <c r="G15" i="1" s="1"/>
  <c r="H15" i="1" s="1"/>
  <c r="F25" i="1"/>
  <c r="G25" i="1" s="1"/>
  <c r="H25" i="1" s="1"/>
  <c r="F21" i="1"/>
  <c r="G21" i="1" s="1"/>
  <c r="H21" i="1" s="1"/>
  <c r="F26" i="1"/>
  <c r="G26" i="1" s="1"/>
  <c r="H26" i="1" s="1"/>
  <c r="F14" i="1"/>
  <c r="G14" i="1" s="1"/>
  <c r="H14" i="1" s="1"/>
  <c r="F20" i="1"/>
  <c r="G20" i="1" s="1"/>
  <c r="H20" i="1" s="1"/>
  <c r="F31" i="1"/>
  <c r="G31" i="1" s="1"/>
  <c r="H31" i="1" s="1"/>
  <c r="F18" i="1"/>
  <c r="G18" i="1" s="1"/>
  <c r="H18" i="1" s="1"/>
  <c r="F29" i="1"/>
  <c r="G29" i="1" s="1"/>
  <c r="H29" i="1" s="1"/>
  <c r="F23" i="1"/>
  <c r="F22" i="1"/>
  <c r="G22" i="1" s="1"/>
  <c r="H22" i="1" s="1"/>
  <c r="F19" i="1"/>
  <c r="G19" i="1" s="1"/>
  <c r="H19" i="1" s="1"/>
  <c r="F30" i="1"/>
  <c r="G30" i="1" s="1"/>
  <c r="H30" i="1" s="1"/>
  <c r="G18" i="4" l="1"/>
  <c r="H18" i="4" s="1"/>
  <c r="G2641" i="15"/>
  <c r="H2641" i="15" s="1"/>
  <c r="G2630" i="15"/>
  <c r="H2630" i="15" s="1"/>
  <c r="G2670" i="15"/>
  <c r="H2670" i="15" s="1"/>
  <c r="G2668" i="15"/>
  <c r="H2668" i="15" s="1"/>
  <c r="G2664" i="15"/>
  <c r="H2664" i="15" s="1"/>
  <c r="G2656" i="15"/>
  <c r="H2656" i="15" s="1"/>
  <c r="G2637" i="15"/>
  <c r="H2637" i="15" s="1"/>
  <c r="G2635" i="15"/>
  <c r="H2635" i="15" s="1"/>
  <c r="G2631" i="15"/>
  <c r="H2631" i="15" s="1"/>
  <c r="G2633" i="15"/>
  <c r="H2633" i="15" s="1"/>
  <c r="G2665" i="15"/>
  <c r="H2665" i="15" s="1"/>
  <c r="G2642" i="15"/>
  <c r="H2642" i="15" s="1"/>
  <c r="G2632" i="15"/>
  <c r="H2632" i="15" s="1"/>
  <c r="G2628" i="15"/>
  <c r="H2628" i="15" s="1"/>
  <c r="G2639" i="15"/>
  <c r="H2639" i="15" s="1"/>
  <c r="G2640" i="15"/>
  <c r="H2640" i="15" s="1"/>
  <c r="G2671" i="15"/>
  <c r="H2671" i="15" s="1"/>
  <c r="G2655" i="15"/>
  <c r="H2655" i="15" s="1"/>
  <c r="G2669" i="15"/>
  <c r="H2669" i="15" s="1"/>
  <c r="G2661" i="15"/>
  <c r="H2661" i="15" s="1"/>
  <c r="G2666" i="15"/>
  <c r="H2666" i="15" s="1"/>
  <c r="G2658" i="15"/>
  <c r="H2658" i="15" s="1"/>
  <c r="G2662" i="15"/>
  <c r="H2662" i="15" s="1"/>
  <c r="G2659" i="15"/>
  <c r="H2659" i="15" s="1"/>
  <c r="G2660" i="15"/>
  <c r="H2660" i="15" s="1"/>
  <c r="G2654" i="15"/>
  <c r="H2654" i="15" s="1"/>
  <c r="G2636" i="15"/>
  <c r="H2636" i="15" s="1"/>
  <c r="G2634" i="15"/>
  <c r="H2634" i="15" s="1"/>
  <c r="G2644" i="15"/>
  <c r="H2644" i="15" s="1"/>
  <c r="G2629" i="15"/>
  <c r="H2629" i="15" s="1"/>
  <c r="G2667" i="15"/>
  <c r="H2667" i="15" s="1"/>
  <c r="G2663" i="15"/>
  <c r="H2663" i="15" s="1"/>
  <c r="G2657" i="15"/>
  <c r="H2657" i="15" s="1"/>
  <c r="G2643" i="15"/>
  <c r="H2643" i="15" s="1"/>
  <c r="G1196" i="222"/>
  <c r="H1196" i="222" s="1"/>
  <c r="G1203" i="222"/>
  <c r="H1203" i="222" s="1"/>
  <c r="G1219" i="222"/>
  <c r="H1219" i="222" s="1"/>
  <c r="G1214" i="222"/>
  <c r="H1214" i="222" s="1"/>
  <c r="G1197" i="222"/>
  <c r="H1197" i="222" s="1"/>
  <c r="G1201" i="222"/>
  <c r="H1201" i="222" s="1"/>
  <c r="G1221" i="222"/>
  <c r="H1221" i="222" s="1"/>
  <c r="G1205" i="222"/>
  <c r="H1205" i="222" s="1"/>
  <c r="G1212" i="222"/>
  <c r="H1212" i="222" s="1"/>
  <c r="G1213" i="222"/>
  <c r="H1213" i="222" s="1"/>
  <c r="G1216" i="222"/>
  <c r="H1216" i="222" s="1"/>
  <c r="G1218" i="222"/>
  <c r="H1218" i="222" s="1"/>
  <c r="G1220" i="222"/>
  <c r="H1220" i="222" s="1"/>
  <c r="G1222" i="222"/>
  <c r="H1222" i="222" s="1"/>
  <c r="G1224" i="222"/>
  <c r="H1224" i="222" s="1"/>
  <c r="G1227" i="222"/>
  <c r="H1227" i="222" s="1"/>
  <c r="G1195" i="222"/>
  <c r="H1195" i="222" s="1"/>
  <c r="G1194" i="222"/>
  <c r="H1194" i="222" s="1"/>
  <c r="G1199" i="222"/>
  <c r="H1199" i="222" s="1"/>
  <c r="G1198" i="222"/>
  <c r="H1198" i="222" s="1"/>
  <c r="G1210" i="222"/>
  <c r="H1210" i="222" s="1"/>
  <c r="G1215" i="222"/>
  <c r="H1215" i="222" s="1"/>
  <c r="G1202" i="222"/>
  <c r="H1202" i="222" s="1"/>
  <c r="G1228" i="222"/>
  <c r="H1228" i="222" s="1"/>
  <c r="G1225" i="222"/>
  <c r="H1225" i="222" s="1"/>
  <c r="G1226" i="222"/>
  <c r="H1226" i="222" s="1"/>
  <c r="G19" i="4"/>
  <c r="H19" i="4" s="1"/>
  <c r="G12" i="15"/>
  <c r="H12" i="15" s="1"/>
  <c r="G1166" i="15"/>
  <c r="H1166" i="15" s="1"/>
  <c r="G728" i="15"/>
  <c r="H728" i="15" s="1"/>
  <c r="F749" i="15"/>
  <c r="G749" i="15" s="1"/>
  <c r="H749" i="15" s="1"/>
  <c r="G734" i="15"/>
  <c r="H734" i="15" s="1"/>
  <c r="F755" i="15"/>
  <c r="G755" i="15" s="1"/>
  <c r="H755" i="15" s="1"/>
  <c r="G1656" i="1"/>
  <c r="H1656" i="1" s="1"/>
  <c r="G23" i="1"/>
  <c r="H23" i="1" s="1"/>
  <c r="G456" i="12"/>
  <c r="H456" i="12" s="1"/>
  <c r="G11" i="12"/>
  <c r="H11" i="12" s="1"/>
  <c r="H11" i="4"/>
</calcChain>
</file>

<file path=xl/sharedStrings.xml><?xml version="1.0" encoding="utf-8"?>
<sst xmlns="http://schemas.openxmlformats.org/spreadsheetml/2006/main" count="26555" uniqueCount="11876">
  <si>
    <t>вп625ф</t>
  </si>
  <si>
    <t>вп630ф</t>
  </si>
  <si>
    <t>вп635ф</t>
  </si>
  <si>
    <t xml:space="preserve">Нажмите ЗДЕСЬ для возврата в оглавление </t>
  </si>
  <si>
    <t>Бордо</t>
  </si>
  <si>
    <t>Охра</t>
  </si>
  <si>
    <t>Жёлтый</t>
  </si>
  <si>
    <t>Синий</t>
  </si>
  <si>
    <t>Зелёный</t>
  </si>
  <si>
    <t>Кр. Кирпичный</t>
  </si>
  <si>
    <t>Коричневый</t>
  </si>
  <si>
    <t>Тёмно-коричневый</t>
  </si>
  <si>
    <t>Красное дерево</t>
  </si>
  <si>
    <t>Орех</t>
  </si>
  <si>
    <t>Вишня</t>
  </si>
  <si>
    <t xml:space="preserve">        Декоративная  заглушка</t>
  </si>
  <si>
    <t xml:space="preserve">       Крест  № 2</t>
  </si>
  <si>
    <t xml:space="preserve">       Крест  № 3</t>
  </si>
  <si>
    <t xml:space="preserve">   Под  конфирмат</t>
  </si>
  <si>
    <t>Под рамный анкер</t>
  </si>
  <si>
    <t xml:space="preserve"> Универсальная</t>
  </si>
  <si>
    <t xml:space="preserve">   Под  отверстие</t>
  </si>
  <si>
    <t>10 мм</t>
  </si>
  <si>
    <t>12 мм</t>
  </si>
  <si>
    <t>14 мм</t>
  </si>
  <si>
    <t>16 мм</t>
  </si>
  <si>
    <t xml:space="preserve">     Крестики для кафельной плитки</t>
  </si>
  <si>
    <t xml:space="preserve">          Крепёж  для  раковины</t>
  </si>
  <si>
    <t>Хаки</t>
  </si>
  <si>
    <t>Бесцветный</t>
  </si>
  <si>
    <t>зк3283003</t>
  </si>
  <si>
    <t>зк3288017</t>
  </si>
  <si>
    <t>зк3286002</t>
  </si>
  <si>
    <t>зк3286005</t>
  </si>
  <si>
    <t>зк3285005</t>
  </si>
  <si>
    <t>зк3285002</t>
  </si>
  <si>
    <t>зк3289005</t>
  </si>
  <si>
    <t>зк4109003</t>
  </si>
  <si>
    <t>зк4107004</t>
  </si>
  <si>
    <t>зк4101015</t>
  </si>
  <si>
    <t>зк4103003</t>
  </si>
  <si>
    <t>зк4103005</t>
  </si>
  <si>
    <t>зк4108017</t>
  </si>
  <si>
    <t>зк4106002</t>
  </si>
  <si>
    <t>зк4106005</t>
  </si>
  <si>
    <t>зк4105005</t>
  </si>
  <si>
    <t>зк4105002</t>
  </si>
  <si>
    <t>зк4109005</t>
  </si>
  <si>
    <t>зк48129003</t>
  </si>
  <si>
    <t>зк48128017</t>
  </si>
  <si>
    <t>зк48126005</t>
  </si>
  <si>
    <t>зк48125005</t>
  </si>
  <si>
    <t>ск291015</t>
  </si>
  <si>
    <t>ск291018</t>
  </si>
  <si>
    <t>ск293003</t>
  </si>
  <si>
    <t>ск293005</t>
  </si>
  <si>
    <t>ск293009</t>
  </si>
  <si>
    <t>ск293011</t>
  </si>
  <si>
    <t>ск295002</t>
  </si>
  <si>
    <t>ск295005</t>
  </si>
  <si>
    <t>ск295010</t>
  </si>
  <si>
    <t>ск295021</t>
  </si>
  <si>
    <t>ск296002</t>
  </si>
  <si>
    <t>ск296005</t>
  </si>
  <si>
    <t>ск297004</t>
  </si>
  <si>
    <t>ск298017</t>
  </si>
  <si>
    <t>ск298019</t>
  </si>
  <si>
    <t>ск299003</t>
  </si>
  <si>
    <t>12х350</t>
  </si>
  <si>
    <t>1 мм</t>
  </si>
  <si>
    <t>2 мм</t>
  </si>
  <si>
    <t>3 мм</t>
  </si>
  <si>
    <t>4 мм</t>
  </si>
  <si>
    <t>5 мм</t>
  </si>
  <si>
    <t>6 мм</t>
  </si>
  <si>
    <t>краб</t>
  </si>
  <si>
    <t>3,9х35</t>
  </si>
  <si>
    <t>3,9х13</t>
  </si>
  <si>
    <t>3,9х32</t>
  </si>
  <si>
    <t>4х45</t>
  </si>
  <si>
    <t>4,5х16</t>
  </si>
  <si>
    <t>4,5х35</t>
  </si>
  <si>
    <t>4,5х45</t>
  </si>
  <si>
    <t>4,5х80</t>
  </si>
  <si>
    <t>6х45</t>
  </si>
  <si>
    <t>6х180</t>
  </si>
  <si>
    <t>8х72</t>
  </si>
  <si>
    <t>8х92</t>
  </si>
  <si>
    <t>8х112</t>
  </si>
  <si>
    <t>8х132</t>
  </si>
  <si>
    <t>8х172</t>
  </si>
  <si>
    <t>6,4х10</t>
  </si>
  <si>
    <t>6,4х12</t>
  </si>
  <si>
    <t>6,4х14</t>
  </si>
  <si>
    <t>6,4х16</t>
  </si>
  <si>
    <t>6,4х18</t>
  </si>
  <si>
    <t>6,4х25</t>
  </si>
  <si>
    <t>6,4х28</t>
  </si>
  <si>
    <t>4,8х20</t>
  </si>
  <si>
    <t>4,8х22</t>
  </si>
  <si>
    <t>6х16</t>
  </si>
  <si>
    <t>6х20</t>
  </si>
  <si>
    <t>6х130</t>
  </si>
  <si>
    <t>Цена в рублях за 1000 шт</t>
  </si>
  <si>
    <t>Анкеры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</si>
  <si>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</si>
  <si>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</si>
  <si>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</si>
  <si>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</si>
  <si>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</si>
  <si>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</si>
  <si>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</si>
  <si>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</si>
  <si>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</si>
  <si>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3,8х64</t>
  </si>
  <si>
    <t>4,2х70</t>
  </si>
  <si>
    <t>4,2х76</t>
  </si>
  <si>
    <t>4,8х89</t>
  </si>
  <si>
    <t>4,8х95</t>
  </si>
  <si>
    <t>4,8х102</t>
  </si>
  <si>
    <t>4,8х127</t>
  </si>
  <si>
    <t>4,8х152</t>
  </si>
  <si>
    <t>4,2х13</t>
  </si>
  <si>
    <t>4,2х14</t>
  </si>
  <si>
    <t>4,2х16</t>
  </si>
  <si>
    <t>4,2х19</t>
  </si>
  <si>
    <t>4,2х25</t>
  </si>
  <si>
    <t>4,2х32</t>
  </si>
  <si>
    <t>4,2х41</t>
  </si>
  <si>
    <t>4,2х51</t>
  </si>
  <si>
    <t>3,9х19</t>
  </si>
  <si>
    <t>3,9х25</t>
  </si>
  <si>
    <t>3,9х30</t>
  </si>
  <si>
    <t>3,9х45</t>
  </si>
  <si>
    <t>4,2х60</t>
  </si>
  <si>
    <t>4,2х66</t>
  </si>
  <si>
    <t>4,2х75</t>
  </si>
  <si>
    <t>3,9х16</t>
  </si>
  <si>
    <t>3х12</t>
  </si>
  <si>
    <t>3х16</t>
  </si>
  <si>
    <t>3х20</t>
  </si>
  <si>
    <t>3х25</t>
  </si>
  <si>
    <t>3х30</t>
  </si>
  <si>
    <t>3х35</t>
  </si>
  <si>
    <t>3х40</t>
  </si>
  <si>
    <t>4х12</t>
  </si>
  <si>
    <t>4х16</t>
  </si>
  <si>
    <t>4х20</t>
  </si>
  <si>
    <t>4х25</t>
  </si>
  <si>
    <t>4х30</t>
  </si>
  <si>
    <t>4х35</t>
  </si>
  <si>
    <t>4х40</t>
  </si>
  <si>
    <t>4х50</t>
  </si>
  <si>
    <t>3,5х12</t>
  </si>
  <si>
    <t>3,5х20</t>
  </si>
  <si>
    <t>3,5х30</t>
  </si>
  <si>
    <t>3,5х40</t>
  </si>
  <si>
    <t>3,5х50</t>
  </si>
  <si>
    <t>4х60</t>
  </si>
  <si>
    <t>4х70</t>
  </si>
  <si>
    <t>4,5х20</t>
  </si>
  <si>
    <t>4,5х25</t>
  </si>
  <si>
    <t>4,5х30</t>
  </si>
  <si>
    <t>4,5х40</t>
  </si>
  <si>
    <t>4,5х50</t>
  </si>
  <si>
    <t>4,5х60</t>
  </si>
  <si>
    <t>4,5х70</t>
  </si>
  <si>
    <t>5х20</t>
  </si>
  <si>
    <t>5х25</t>
  </si>
  <si>
    <t>5х30</t>
  </si>
  <si>
    <t>5х40</t>
  </si>
  <si>
    <t>5х50</t>
  </si>
  <si>
    <t>5х60</t>
  </si>
  <si>
    <t>5х70</t>
  </si>
  <si>
    <t>5х80</t>
  </si>
  <si>
    <t>5х90</t>
  </si>
  <si>
    <t>5х100</t>
  </si>
  <si>
    <t>5х120</t>
  </si>
  <si>
    <t>6х40</t>
  </si>
  <si>
    <t>6х50</t>
  </si>
  <si>
    <t>6х60</t>
  </si>
  <si>
    <t>6х70</t>
  </si>
  <si>
    <t>6х80</t>
  </si>
  <si>
    <t>6х90</t>
  </si>
  <si>
    <t>6х100</t>
  </si>
  <si>
    <t>6х120</t>
  </si>
  <si>
    <t>6х140</t>
  </si>
  <si>
    <t>6х160</t>
  </si>
  <si>
    <t>6х200</t>
  </si>
  <si>
    <t>6х30</t>
  </si>
  <si>
    <t>8х40</t>
  </si>
  <si>
    <t>8х50</t>
  </si>
  <si>
    <t>8х60</t>
  </si>
  <si>
    <t>8х70</t>
  </si>
  <si>
    <t>8х80</t>
  </si>
  <si>
    <t>8х100</t>
  </si>
  <si>
    <t>8х120</t>
  </si>
  <si>
    <t>8х140</t>
  </si>
  <si>
    <t>8х160</t>
  </si>
  <si>
    <t>8х180</t>
  </si>
  <si>
    <t>8х200</t>
  </si>
  <si>
    <t>10х50</t>
  </si>
  <si>
    <t>10х60</t>
  </si>
  <si>
    <t>10х80</t>
  </si>
  <si>
    <t>10х100</t>
  </si>
  <si>
    <t>10х120</t>
  </si>
  <si>
    <t>10х140</t>
  </si>
  <si>
    <t>10х160</t>
  </si>
  <si>
    <t>10х180</t>
  </si>
  <si>
    <t>10х200</t>
  </si>
  <si>
    <t>10х220</t>
  </si>
  <si>
    <t>10х240</t>
  </si>
  <si>
    <t>10х260</t>
  </si>
  <si>
    <t>12х140</t>
  </si>
  <si>
    <t>12х160</t>
  </si>
  <si>
    <t>12х180</t>
  </si>
  <si>
    <t>12х200</t>
  </si>
  <si>
    <t>12х220</t>
  </si>
  <si>
    <t>12х240</t>
  </si>
  <si>
    <t>12х260</t>
  </si>
  <si>
    <t>12х280</t>
  </si>
  <si>
    <t>12х300</t>
  </si>
  <si>
    <t>10х52</t>
  </si>
  <si>
    <t>10х72</t>
  </si>
  <si>
    <t>10х92</t>
  </si>
  <si>
    <t>10х112</t>
  </si>
  <si>
    <t>10х132</t>
  </si>
  <si>
    <t>10х152</t>
  </si>
  <si>
    <t>10х182</t>
  </si>
  <si>
    <t>10х202</t>
  </si>
  <si>
    <t>7,5х72</t>
  </si>
  <si>
    <t>7,5х92</t>
  </si>
  <si>
    <t>7,5х112</t>
  </si>
  <si>
    <t>7,5х132</t>
  </si>
  <si>
    <t>7,5х152</t>
  </si>
  <si>
    <t>7,5х182</t>
  </si>
  <si>
    <t>7,5х202</t>
  </si>
  <si>
    <t>8х65</t>
  </si>
  <si>
    <t>8х85</t>
  </si>
  <si>
    <t>10х77</t>
  </si>
  <si>
    <t>10х97</t>
  </si>
  <si>
    <t>10х125</t>
  </si>
  <si>
    <t>10х130</t>
  </si>
  <si>
    <t>12х60</t>
  </si>
  <si>
    <t>12х75</t>
  </si>
  <si>
    <t>12х99</t>
  </si>
  <si>
    <t>12х129</t>
  </si>
  <si>
    <t>16х111</t>
  </si>
  <si>
    <t>16х147</t>
  </si>
  <si>
    <t>16х180</t>
  </si>
  <si>
    <t>16х220</t>
  </si>
  <si>
    <t>20х107</t>
  </si>
  <si>
    <t>20х151</t>
  </si>
  <si>
    <t>6х95</t>
  </si>
  <si>
    <t>8х105</t>
  </si>
  <si>
    <t>10х65</t>
  </si>
  <si>
    <r>
      <t>2.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почту отправляем заходя на сервер Mail.ru (или другой), тогда жмем кнопку «Сохранить заказ в отдельный файл»</t>
    </r>
  </si>
  <si>
    <t>ар8172</t>
  </si>
  <si>
    <t>н52</t>
  </si>
  <si>
    <t>н72</t>
  </si>
  <si>
    <t>н92</t>
  </si>
  <si>
    <t>н112</t>
  </si>
  <si>
    <t>н132</t>
  </si>
  <si>
    <t>н152</t>
  </si>
  <si>
    <t>Продажа  строительных материалов  по  оптовым ценам!</t>
  </si>
  <si>
    <t>К0</t>
  </si>
  <si>
    <t>Крепёж  для  вагонки  - Кляймер в коробке</t>
  </si>
  <si>
    <t>К0 -5%</t>
  </si>
  <si>
    <t>Хомут  для  труб  (Россия)</t>
  </si>
  <si>
    <t>вц825</t>
  </si>
  <si>
    <t>вц830</t>
  </si>
  <si>
    <t>вц835</t>
  </si>
  <si>
    <t>вц840</t>
  </si>
  <si>
    <t>вц850</t>
  </si>
  <si>
    <t>вц860</t>
  </si>
  <si>
    <t>вц870</t>
  </si>
  <si>
    <t>вц880</t>
  </si>
  <si>
    <t>вц890</t>
  </si>
  <si>
    <t>вц8100</t>
  </si>
  <si>
    <t>вц48ф</t>
  </si>
  <si>
    <t>вц410ф</t>
  </si>
  <si>
    <t>вц412ф</t>
  </si>
  <si>
    <t>вц416ф</t>
  </si>
  <si>
    <t>вц420ф</t>
  </si>
  <si>
    <t>вц425ф</t>
  </si>
  <si>
    <t xml:space="preserve">        Гвозди строительные ГОСТ 4028-63</t>
  </si>
  <si>
    <t>Цена за 1 Кг в руб</t>
  </si>
  <si>
    <t>2,5х50</t>
  </si>
  <si>
    <t>А30002506000605</t>
  </si>
  <si>
    <t>2,5х60</t>
  </si>
  <si>
    <t>3х70</t>
  </si>
  <si>
    <t>3х80</t>
  </si>
  <si>
    <t>3,5х90</t>
  </si>
  <si>
    <t>4х100</t>
  </si>
  <si>
    <t>А30004012000516</t>
  </si>
  <si>
    <t>4х120</t>
  </si>
  <si>
    <t>А30005015000516</t>
  </si>
  <si>
    <t>5х150</t>
  </si>
  <si>
    <t xml:space="preserve">        Гвозди строительные оц. ГОСТ 4028-63</t>
  </si>
  <si>
    <t>1,8х40 оц</t>
  </si>
  <si>
    <t>2,0х40 оц</t>
  </si>
  <si>
    <t>2,5х50 оц</t>
  </si>
  <si>
    <t>2,5х60 оц</t>
  </si>
  <si>
    <t>3,0х70 оц</t>
  </si>
  <si>
    <t>3,0х80 оц</t>
  </si>
  <si>
    <t>4,0х100 оц</t>
  </si>
  <si>
    <t>А30004010030605</t>
  </si>
  <si>
    <t>А30003008030705</t>
  </si>
  <si>
    <t>А30003007030705</t>
  </si>
  <si>
    <t>А30002506030705</t>
  </si>
  <si>
    <t>А30002505030501</t>
  </si>
  <si>
    <t>А30002004030705</t>
  </si>
  <si>
    <t>А30001804030605</t>
  </si>
  <si>
    <t>2х20 оц</t>
  </si>
  <si>
    <t>3х40 оц</t>
  </si>
  <si>
    <t>А32003004035003</t>
  </si>
  <si>
    <t xml:space="preserve">        Гвозди шиферные оц.</t>
  </si>
  <si>
    <t xml:space="preserve">        Гвозди гофр. толевые оц. ГОСТ 4029-63</t>
  </si>
  <si>
    <t>5,0х120/121 оц</t>
  </si>
  <si>
    <t xml:space="preserve">        Гвозди финишные оц. </t>
  </si>
  <si>
    <t>1,6х25 оц</t>
  </si>
  <si>
    <t>2,0х60 оц</t>
  </si>
  <si>
    <t>2,0х50 оц</t>
  </si>
  <si>
    <t>А35003008030505</t>
  </si>
  <si>
    <t>А35003007030505</t>
  </si>
  <si>
    <t>А35002005030505</t>
  </si>
  <si>
    <t>А35001804030505</t>
  </si>
  <si>
    <t>А35001602530505</t>
  </si>
  <si>
    <t xml:space="preserve">        Гвозди винтовые черные </t>
  </si>
  <si>
    <t>3,4х70 черн.</t>
  </si>
  <si>
    <t>3,4х80 черн</t>
  </si>
  <si>
    <t>3,4х90 черн</t>
  </si>
  <si>
    <t>А37003409001505</t>
  </si>
  <si>
    <t>А37003408001505</t>
  </si>
  <si>
    <t>А37003407001505</t>
  </si>
  <si>
    <t xml:space="preserve">        Гвозди с Б/Г оц.</t>
  </si>
  <si>
    <t>3,0х30 оц</t>
  </si>
  <si>
    <t>3,0х40 оц</t>
  </si>
  <si>
    <t>3,0х60 оц</t>
  </si>
  <si>
    <t>4,0х120 оц</t>
  </si>
  <si>
    <t>А39003008030507</t>
  </si>
  <si>
    <t>А39003007030507</t>
  </si>
  <si>
    <t>А39003006030507</t>
  </si>
  <si>
    <t>А39003004030507</t>
  </si>
  <si>
    <t>А39003003030505</t>
  </si>
  <si>
    <t xml:space="preserve">        Гвозди ершеные оц.</t>
  </si>
  <si>
    <t>3,4х80 оц</t>
  </si>
  <si>
    <t>3,4х90 оц</t>
  </si>
  <si>
    <t>А3В003408030505</t>
  </si>
  <si>
    <t>А3В003409030505</t>
  </si>
  <si>
    <t>бд5100ф</t>
  </si>
  <si>
    <t>бд5120ф</t>
  </si>
  <si>
    <t>бд640ф</t>
  </si>
  <si>
    <t>бд645ф</t>
  </si>
  <si>
    <t>бд650ф</t>
  </si>
  <si>
    <t>бд660ф</t>
  </si>
  <si>
    <t>бд670ф</t>
  </si>
  <si>
    <t>бд690ф</t>
  </si>
  <si>
    <t>бд6100ф</t>
  </si>
  <si>
    <t>бд6110ф</t>
  </si>
  <si>
    <t>бд6120ф</t>
  </si>
  <si>
    <t>бд6130ф</t>
  </si>
  <si>
    <t>бд6140ф</t>
  </si>
  <si>
    <t>бд6150ф</t>
  </si>
  <si>
    <t>бд6160ф</t>
  </si>
  <si>
    <t>бд6180ф</t>
  </si>
  <si>
    <t>бд6200ф</t>
  </si>
  <si>
    <t>г640</t>
  </si>
  <si>
    <t>г650</t>
  </si>
  <si>
    <t>г660</t>
  </si>
  <si>
    <t>г670</t>
  </si>
  <si>
    <t>г680</t>
  </si>
  <si>
    <t>г690</t>
  </si>
  <si>
    <t>г6100</t>
  </si>
  <si>
    <t>г6120</t>
  </si>
  <si>
    <t>г6140</t>
  </si>
  <si>
    <t>г850</t>
  </si>
  <si>
    <t>г860</t>
  </si>
  <si>
    <t>г870</t>
  </si>
  <si>
    <t>г880</t>
  </si>
  <si>
    <t>г890</t>
  </si>
  <si>
    <t>г8100</t>
  </si>
  <si>
    <t>г8120</t>
  </si>
  <si>
    <t>г8140</t>
  </si>
  <si>
    <t>г8160</t>
  </si>
  <si>
    <t>г8180</t>
  </si>
  <si>
    <t>г8200</t>
  </si>
  <si>
    <t>г1050</t>
  </si>
  <si>
    <t>г1060</t>
  </si>
  <si>
    <t>г1070</t>
  </si>
  <si>
    <t>г1080</t>
  </si>
  <si>
    <t>г1090</t>
  </si>
  <si>
    <t>г10100</t>
  </si>
  <si>
    <t>г10120</t>
  </si>
  <si>
    <t>г10140</t>
  </si>
  <si>
    <t>г10160</t>
  </si>
  <si>
    <t>г10180</t>
  </si>
  <si>
    <t>г10200</t>
  </si>
  <si>
    <t>г10220</t>
  </si>
  <si>
    <t>г10240</t>
  </si>
  <si>
    <t>г10260</t>
  </si>
  <si>
    <t>г12140</t>
  </si>
  <si>
    <t>г12160</t>
  </si>
  <si>
    <t>г12180</t>
  </si>
  <si>
    <t>г12200</t>
  </si>
  <si>
    <t>г12220</t>
  </si>
  <si>
    <t>г12240</t>
  </si>
  <si>
    <t>г12260</t>
  </si>
  <si>
    <t>г12280</t>
  </si>
  <si>
    <t>г12300</t>
  </si>
  <si>
    <t>г640ф</t>
  </si>
  <si>
    <t>г650ф</t>
  </si>
  <si>
    <t>г660ф</t>
  </si>
  <si>
    <t>г670ф</t>
  </si>
  <si>
    <t>г680ф</t>
  </si>
  <si>
    <t>г690ф</t>
  </si>
  <si>
    <t>г6100ф</t>
  </si>
  <si>
    <t>г6120ф</t>
  </si>
  <si>
    <t>г6140ф</t>
  </si>
  <si>
    <t>г850ф</t>
  </si>
  <si>
    <t>г860ф</t>
  </si>
  <si>
    <t>г870ф</t>
  </si>
  <si>
    <t>г880ф</t>
  </si>
  <si>
    <t>г890ф</t>
  </si>
  <si>
    <t>г8100ф</t>
  </si>
  <si>
    <t>г8120ф</t>
  </si>
  <si>
    <t>г8140ф</t>
  </si>
  <si>
    <t>вк750</t>
  </si>
  <si>
    <t>вк770</t>
  </si>
  <si>
    <t>вк750ф</t>
  </si>
  <si>
    <t>вк770ф</t>
  </si>
  <si>
    <t>шп2965</t>
  </si>
  <si>
    <t>шп2995</t>
  </si>
  <si>
    <t>шп2913</t>
  </si>
  <si>
    <t>шп2916</t>
  </si>
  <si>
    <t>шп2919</t>
  </si>
  <si>
    <t>шп3565</t>
  </si>
  <si>
    <t>шп3595</t>
  </si>
  <si>
    <t>шп3513</t>
  </si>
  <si>
    <t>шп3516</t>
  </si>
  <si>
    <t>шп3519</t>
  </si>
  <si>
    <t>шп3525</t>
  </si>
  <si>
    <t>шп3532</t>
  </si>
  <si>
    <t>шп3538</t>
  </si>
  <si>
    <t>шп3545</t>
  </si>
  <si>
    <t>шп3995</t>
  </si>
  <si>
    <t>шп3913</t>
  </si>
  <si>
    <t>шп3916</t>
  </si>
  <si>
    <t>шп3919</t>
  </si>
  <si>
    <t>шп3925</t>
  </si>
  <si>
    <t>шп3932</t>
  </si>
  <si>
    <t>шп4295</t>
  </si>
  <si>
    <t>шп4213</t>
  </si>
  <si>
    <t>шп4216</t>
  </si>
  <si>
    <t>шп4219</t>
  </si>
  <si>
    <t>шп4225</t>
  </si>
  <si>
    <t>шп4232</t>
  </si>
  <si>
    <t>шп4241</t>
  </si>
  <si>
    <t>шп4251</t>
  </si>
  <si>
    <t>шп4270</t>
  </si>
  <si>
    <t>шп4895</t>
  </si>
  <si>
    <t>шп4813</t>
  </si>
  <si>
    <t>шп4816</t>
  </si>
  <si>
    <t>шп4819</t>
  </si>
  <si>
    <t>шп4822</t>
  </si>
  <si>
    <t>шп4825</t>
  </si>
  <si>
    <t>шп4832</t>
  </si>
  <si>
    <t>шп4838</t>
  </si>
  <si>
    <t>шп4845</t>
  </si>
  <si>
    <t>шп4850</t>
  </si>
  <si>
    <t>шп4860</t>
  </si>
  <si>
    <t>шп5513</t>
  </si>
  <si>
    <t>шп5516</t>
  </si>
  <si>
    <t>шп5519</t>
  </si>
  <si>
    <t>шп5522</t>
  </si>
  <si>
    <t>шп5525</t>
  </si>
  <si>
    <t>шп5532</t>
  </si>
  <si>
    <t>шп5538</t>
  </si>
  <si>
    <t>шп5545</t>
  </si>
  <si>
    <t>шп5550</t>
  </si>
  <si>
    <t>шп5560</t>
  </si>
  <si>
    <t>шп5570</t>
  </si>
  <si>
    <t>шп6319</t>
  </si>
  <si>
    <t>шп6325</t>
  </si>
  <si>
    <t>шп6332</t>
  </si>
  <si>
    <t>шп6338</t>
  </si>
  <si>
    <t>шп6345</t>
  </si>
  <si>
    <t>шп6350</t>
  </si>
  <si>
    <t>шп6370</t>
  </si>
  <si>
    <t>шп6380</t>
  </si>
  <si>
    <t>шп63100</t>
  </si>
  <si>
    <t>шп2965ф</t>
  </si>
  <si>
    <t>шп2995ф</t>
  </si>
  <si>
    <t>шп2913ф</t>
  </si>
  <si>
    <t>шп2916ф</t>
  </si>
  <si>
    <t>шп2919ф</t>
  </si>
  <si>
    <t>шп3565ф</t>
  </si>
  <si>
    <t>шп3595ф</t>
  </si>
  <si>
    <t>Цена в рублях за упаковку с учетом скидки</t>
  </si>
  <si>
    <t>Саморез  оксидированный,  потайная головка "Phillips" 2,</t>
  </si>
  <si>
    <t xml:space="preserve">  редкая (крупная) резьба (металл - дерево)</t>
  </si>
  <si>
    <t xml:space="preserve">  Саморез с прессшайбой,  полусферическая головка,</t>
  </si>
  <si>
    <t>шс1080</t>
  </si>
  <si>
    <t>шс10100</t>
  </si>
  <si>
    <t>шс10120</t>
  </si>
  <si>
    <t>шс10140</t>
  </si>
  <si>
    <t>шс10160</t>
  </si>
  <si>
    <t>шс10180</t>
  </si>
  <si>
    <t>шс10200</t>
  </si>
  <si>
    <t>борт - потай</t>
  </si>
  <si>
    <t xml:space="preserve">  Дюбель-хомут для крепления кабеля, Цвет - белый</t>
  </si>
  <si>
    <t xml:space="preserve">  Под круглый кабель</t>
  </si>
  <si>
    <t xml:space="preserve"> Дюбель-хомут для крепления кабеля, Цвет-черный</t>
  </si>
  <si>
    <t>Дюбель - пистон  под  хомут</t>
  </si>
  <si>
    <t>дн10100б</t>
  </si>
  <si>
    <t>дн10120б</t>
  </si>
  <si>
    <t>дн10140б</t>
  </si>
  <si>
    <t>дн10160б</t>
  </si>
  <si>
    <t>дн10200б</t>
  </si>
  <si>
    <t>дн14100б</t>
  </si>
  <si>
    <t>дн14140б</t>
  </si>
  <si>
    <t>дн10100п</t>
  </si>
  <si>
    <t>дн10120п</t>
  </si>
  <si>
    <t>дн10140п</t>
  </si>
  <si>
    <t>дн10160п</t>
  </si>
  <si>
    <t>дн10200п</t>
  </si>
  <si>
    <t>дн14100п</t>
  </si>
  <si>
    <t>дн14140п</t>
  </si>
  <si>
    <t>гд652</t>
  </si>
  <si>
    <t>гд855</t>
  </si>
  <si>
    <t>гд1480</t>
  </si>
  <si>
    <t>мл565</t>
  </si>
  <si>
    <t>мл580</t>
  </si>
  <si>
    <t>мл637</t>
  </si>
  <si>
    <t>мл652</t>
  </si>
  <si>
    <t>мл665</t>
  </si>
  <si>
    <t>мл680</t>
  </si>
  <si>
    <t>млк432</t>
  </si>
  <si>
    <t>млк552</t>
  </si>
  <si>
    <t>млк652</t>
  </si>
  <si>
    <t>мло432</t>
  </si>
  <si>
    <t>мло552</t>
  </si>
  <si>
    <t>мло652</t>
  </si>
  <si>
    <t>млл432</t>
  </si>
  <si>
    <t>млл552</t>
  </si>
  <si>
    <t>млл652</t>
  </si>
  <si>
    <t>гд530</t>
  </si>
  <si>
    <t>гд632</t>
  </si>
  <si>
    <t>гд838</t>
  </si>
  <si>
    <t>гд860</t>
  </si>
  <si>
    <t>гд1060</t>
  </si>
  <si>
    <t>лтп10160</t>
  </si>
  <si>
    <t>лтп10180</t>
  </si>
  <si>
    <t>лтп10200</t>
  </si>
  <si>
    <t>лтп12150</t>
  </si>
  <si>
    <t>лтп12180</t>
  </si>
  <si>
    <t>лтп12200</t>
  </si>
  <si>
    <t>лтп12250</t>
  </si>
  <si>
    <t>лтп12330</t>
  </si>
  <si>
    <t>лтп12400</t>
  </si>
  <si>
    <t>лтп14200</t>
  </si>
  <si>
    <t>лтп14250</t>
  </si>
  <si>
    <t>лтп14330</t>
  </si>
  <si>
    <t>лтп16160</t>
  </si>
  <si>
    <t>лтп16200</t>
  </si>
  <si>
    <t>лтп16250</t>
  </si>
  <si>
    <t>лтп16330</t>
  </si>
  <si>
    <t>лтп16350</t>
  </si>
  <si>
    <t>лтп16400</t>
  </si>
  <si>
    <t>лтп20200</t>
  </si>
  <si>
    <t>лтп20250</t>
  </si>
  <si>
    <t>лтп20330</t>
  </si>
  <si>
    <t>лтп20350</t>
  </si>
  <si>
    <t>лтп25200</t>
  </si>
  <si>
    <t>лтп25250</t>
  </si>
  <si>
    <t>лтп25330</t>
  </si>
  <si>
    <t>лтп30200</t>
  </si>
  <si>
    <t>лтп30250</t>
  </si>
  <si>
    <t>лтп30330</t>
  </si>
  <si>
    <t>дм1242</t>
  </si>
  <si>
    <t>дм1238</t>
  </si>
  <si>
    <t>дм1529</t>
  </si>
  <si>
    <t>ск291014</t>
  </si>
  <si>
    <t>ск351015</t>
  </si>
  <si>
    <t>ск513003</t>
  </si>
  <si>
    <t>ск703005</t>
  </si>
  <si>
    <t>ск55193009</t>
  </si>
  <si>
    <t>ск55253011</t>
  </si>
  <si>
    <t>ск291014ф</t>
  </si>
  <si>
    <t>ск351015ф</t>
  </si>
  <si>
    <t>ск513003ф</t>
  </si>
  <si>
    <t>ск55193009ф</t>
  </si>
  <si>
    <t>ск55253011ф</t>
  </si>
  <si>
    <t>ск4829</t>
  </si>
  <si>
    <t>ск4835</t>
  </si>
  <si>
    <t>ск4838</t>
  </si>
  <si>
    <t>покрытие - цинк 7мкн, увеличенное сверло РТ -5  15 мм</t>
  </si>
  <si>
    <t>гарантированное сверление металла до 12 мм!</t>
  </si>
  <si>
    <t>Саморез для фасадных систем, шестигранная головка</t>
  </si>
  <si>
    <t>5,5х32</t>
  </si>
  <si>
    <t>5,5х38</t>
  </si>
  <si>
    <t>5,5х51</t>
  </si>
  <si>
    <t>5,5х65</t>
  </si>
  <si>
    <t>5,5х76</t>
  </si>
  <si>
    <t>6,3х19</t>
  </si>
  <si>
    <t>6,3х25</t>
  </si>
  <si>
    <t>6,3х32</t>
  </si>
  <si>
    <t>6,3х38</t>
  </si>
  <si>
    <t>6,3х51</t>
  </si>
  <si>
    <t>6,3х60</t>
  </si>
  <si>
    <t>6,3х70</t>
  </si>
  <si>
    <t>4,8х25</t>
  </si>
  <si>
    <t>5х35</t>
  </si>
  <si>
    <t>5х45</t>
  </si>
  <si>
    <t>10х90</t>
  </si>
  <si>
    <t>10х70</t>
  </si>
  <si>
    <t>10х300</t>
  </si>
  <si>
    <t>6х35</t>
  </si>
  <si>
    <t>8х30</t>
  </si>
  <si>
    <t>12х70</t>
  </si>
  <si>
    <t>19х19</t>
  </si>
  <si>
    <t>27х27</t>
  </si>
  <si>
    <t>3,2х6</t>
  </si>
  <si>
    <t>3,2х8</t>
  </si>
  <si>
    <t>3,2х10</t>
  </si>
  <si>
    <t>пс24060</t>
  </si>
  <si>
    <t>пс30060</t>
  </si>
  <si>
    <t>пс40060</t>
  </si>
  <si>
    <t>пс48060</t>
  </si>
  <si>
    <t>пс50060</t>
  </si>
  <si>
    <t>пс60060</t>
  </si>
  <si>
    <t>пс80060</t>
  </si>
  <si>
    <t>пс100060</t>
  </si>
  <si>
    <t>пс120060</t>
  </si>
  <si>
    <t>пс125060</t>
  </si>
  <si>
    <t>пс12080</t>
  </si>
  <si>
    <t>пс24080</t>
  </si>
  <si>
    <t>пс28080</t>
  </si>
  <si>
    <t>пс30080</t>
  </si>
  <si>
    <t>пс48080</t>
  </si>
  <si>
    <t>пс72080</t>
  </si>
  <si>
    <t>пс80080</t>
  </si>
  <si>
    <t>пс84080</t>
  </si>
  <si>
    <t>пс96080</t>
  </si>
  <si>
    <t>пс200100</t>
  </si>
  <si>
    <t>пс240100</t>
  </si>
  <si>
    <t>пс500100</t>
  </si>
  <si>
    <t>пс600100</t>
  </si>
  <si>
    <t>пс800100</t>
  </si>
  <si>
    <t>пс1250100</t>
  </si>
  <si>
    <t>пс200120</t>
  </si>
  <si>
    <t>пс240120</t>
  </si>
  <si>
    <t>пс400140</t>
  </si>
  <si>
    <t>пс300140</t>
  </si>
  <si>
    <t>пс300200</t>
  </si>
  <si>
    <t>пс400200</t>
  </si>
  <si>
    <t>пс1250200</t>
  </si>
  <si>
    <t>дбл170</t>
  </si>
  <si>
    <t>дбл210</t>
  </si>
  <si>
    <t>дбп210</t>
  </si>
  <si>
    <t>KBE 150</t>
  </si>
  <si>
    <t>KBE 190</t>
  </si>
  <si>
    <t>KBE 250</t>
  </si>
  <si>
    <t>кусис120</t>
  </si>
  <si>
    <t>кусис90</t>
  </si>
  <si>
    <t>кусис160</t>
  </si>
  <si>
    <t>кусис200</t>
  </si>
  <si>
    <t>кл1</t>
  </si>
  <si>
    <t>кл2</t>
  </si>
  <si>
    <t>кл3</t>
  </si>
  <si>
    <t>5,5х16</t>
  </si>
  <si>
    <t>12х0,75</t>
  </si>
  <si>
    <t>17х0,55</t>
  </si>
  <si>
    <t>17х0,75</t>
  </si>
  <si>
    <t>25х0,55</t>
  </si>
  <si>
    <t>25х0,75</t>
  </si>
  <si>
    <t>12х90</t>
  </si>
  <si>
    <t>12х190</t>
  </si>
  <si>
    <t>12х230</t>
  </si>
  <si>
    <t>Вес</t>
  </si>
  <si>
    <t xml:space="preserve">                               Саморезы   -   Шурупы</t>
  </si>
  <si>
    <t>чм7038</t>
  </si>
  <si>
    <t>чм7042</t>
  </si>
  <si>
    <t>чм8942</t>
  </si>
  <si>
    <t>чм8948</t>
  </si>
  <si>
    <t>чм7038ф</t>
  </si>
  <si>
    <t>чм7042ф</t>
  </si>
  <si>
    <t>чм8942ф</t>
  </si>
  <si>
    <t>чд7038</t>
  </si>
  <si>
    <t>чд7042</t>
  </si>
  <si>
    <t>чд8942</t>
  </si>
  <si>
    <t>чд8948</t>
  </si>
  <si>
    <t>чд7038ф</t>
  </si>
  <si>
    <t>чд7042ф</t>
  </si>
  <si>
    <t>чд8942ф</t>
  </si>
  <si>
    <t>чд8948ф</t>
  </si>
  <si>
    <t>пшс38</t>
  </si>
  <si>
    <t>пшоч13ф</t>
  </si>
  <si>
    <t>пшоч16ф</t>
  </si>
  <si>
    <t>пшоч19ф</t>
  </si>
  <si>
    <t>пшоч25ф</t>
  </si>
  <si>
    <t>пшоч32ф</t>
  </si>
  <si>
    <t>пшоч41ф</t>
  </si>
  <si>
    <t>пшоч51ф</t>
  </si>
  <si>
    <t>пшоч76ф</t>
  </si>
  <si>
    <t>пшсч16ф</t>
  </si>
  <si>
    <t>пшсч19ф</t>
  </si>
  <si>
    <t>пшсч25ф</t>
  </si>
  <si>
    <r>
      <t xml:space="preserve">Кнопкой </t>
    </r>
    <r>
      <rPr>
        <b/>
        <sz val="11"/>
        <rFont val="Calibri"/>
        <family val="2"/>
        <charset val="204"/>
      </rPr>
      <t>"Очистить поля "Корзина" по всему прайс-листу"</t>
    </r>
    <r>
      <rPr>
        <sz val="11"/>
        <rFont val="Calibri"/>
        <family val="2"/>
        <charset val="204"/>
      </rPr>
      <t xml:space="preserve"> рекомендую пользоваться перед каждым новым заказом</t>
    </r>
  </si>
  <si>
    <t>Преимущества такого прайса – актуальные артикулы и цены + быстрое обслуживание Вашего заказа в "КРЕП-КОМП".</t>
  </si>
  <si>
    <t>ФИО</t>
  </si>
  <si>
    <t>Теперь чтобы отправить заказ в ООО "КРЕП-КОМП":</t>
  </si>
  <si>
    <t>бп1065</t>
  </si>
  <si>
    <t>бп1070</t>
  </si>
  <si>
    <t>бп1080</t>
  </si>
  <si>
    <t>бп1090</t>
  </si>
  <si>
    <t>бп10100</t>
  </si>
  <si>
    <t>бп10120</t>
  </si>
  <si>
    <t>бп10140</t>
  </si>
  <si>
    <t>бп10160</t>
  </si>
  <si>
    <t>бп10180</t>
  </si>
  <si>
    <t>бп10200</t>
  </si>
  <si>
    <t>бп12200</t>
  </si>
  <si>
    <t>бп1220</t>
  </si>
  <si>
    <t>бп1225</t>
  </si>
  <si>
    <t>бп1230</t>
  </si>
  <si>
    <t>бп1235</t>
  </si>
  <si>
    <t>бп1240</t>
  </si>
  <si>
    <t>бп1245</t>
  </si>
  <si>
    <t>бп1250</t>
  </si>
  <si>
    <t>бп1255</t>
  </si>
  <si>
    <t>бп1260</t>
  </si>
  <si>
    <t>бп1270</t>
  </si>
  <si>
    <t>бп1280</t>
  </si>
  <si>
    <t>бп1290</t>
  </si>
  <si>
    <t>бп12100</t>
  </si>
  <si>
    <t>бп12120</t>
  </si>
  <si>
    <t>бп12140</t>
  </si>
  <si>
    <t>бп12160</t>
  </si>
  <si>
    <t>бп12180</t>
  </si>
  <si>
    <t>бп1430</t>
  </si>
  <si>
    <t>бп1440</t>
  </si>
  <si>
    <t>бп1450</t>
  </si>
  <si>
    <t>бп1460</t>
  </si>
  <si>
    <t>бп1470</t>
  </si>
  <si>
    <t>бп1480</t>
  </si>
  <si>
    <t>бп1490</t>
  </si>
  <si>
    <t>бп14100</t>
  </si>
  <si>
    <t>бп14120</t>
  </si>
  <si>
    <t>бп14140</t>
  </si>
  <si>
    <t>бп14160</t>
  </si>
  <si>
    <t>бп1630</t>
  </si>
  <si>
    <t>бп1640</t>
  </si>
  <si>
    <t>бп1645</t>
  </si>
  <si>
    <t>бп1650</t>
  </si>
  <si>
    <t>бп1655</t>
  </si>
  <si>
    <t>бп1660</t>
  </si>
  <si>
    <t>бп1670</t>
  </si>
  <si>
    <t>бп1680</t>
  </si>
  <si>
    <t>бп1690</t>
  </si>
  <si>
    <t>бп16100</t>
  </si>
  <si>
    <t>бп16120</t>
  </si>
  <si>
    <t>бп16140</t>
  </si>
  <si>
    <t>бп16160</t>
  </si>
  <si>
    <t>бп16180</t>
  </si>
  <si>
    <t>бп16200</t>
  </si>
  <si>
    <t>бп2040</t>
  </si>
  <si>
    <t>скд6351</t>
  </si>
  <si>
    <t>сф4816</t>
  </si>
  <si>
    <t>сф4819</t>
  </si>
  <si>
    <t>сф4816ф</t>
  </si>
  <si>
    <t>сф4819ф</t>
  </si>
  <si>
    <t>скбш4819</t>
  </si>
  <si>
    <t>скбш5519</t>
  </si>
  <si>
    <t>скбш5525</t>
  </si>
  <si>
    <t>скбш5532</t>
  </si>
  <si>
    <t>скбш5538</t>
  </si>
  <si>
    <t>скбш5551</t>
  </si>
  <si>
    <t>скбш6325</t>
  </si>
  <si>
    <t>скбш6332</t>
  </si>
  <si>
    <t>скбш6338</t>
  </si>
  <si>
    <t>ссп75</t>
  </si>
  <si>
    <t>ссп105</t>
  </si>
  <si>
    <t>ссп135</t>
  </si>
  <si>
    <t>ссп155</t>
  </si>
  <si>
    <t>ссп185</t>
  </si>
  <si>
    <t>ссп205</t>
  </si>
  <si>
    <t>ссп240</t>
  </si>
  <si>
    <t>ссп280</t>
  </si>
  <si>
    <t>шк1225</t>
  </si>
  <si>
    <t>ск55102ф</t>
  </si>
  <si>
    <t>за246</t>
  </si>
  <si>
    <t>за248</t>
  </si>
  <si>
    <t>за2410</t>
  </si>
  <si>
    <t>за2412</t>
  </si>
  <si>
    <t>за326</t>
  </si>
  <si>
    <t>за328</t>
  </si>
  <si>
    <t>за3210</t>
  </si>
  <si>
    <t>за3212</t>
  </si>
  <si>
    <t>за3214</t>
  </si>
  <si>
    <t>за3216</t>
  </si>
  <si>
    <t>за3218</t>
  </si>
  <si>
    <t>за3221</t>
  </si>
  <si>
    <t>за3225</t>
  </si>
  <si>
    <t>за46</t>
  </si>
  <si>
    <t>за48</t>
  </si>
  <si>
    <t>за410</t>
  </si>
  <si>
    <t>за412</t>
  </si>
  <si>
    <t>за414</t>
  </si>
  <si>
    <t>за416</t>
  </si>
  <si>
    <t>за418</t>
  </si>
  <si>
    <t>за421</t>
  </si>
  <si>
    <t>за425</t>
  </si>
  <si>
    <t>за486</t>
  </si>
  <si>
    <t>за488</t>
  </si>
  <si>
    <t>за4810</t>
  </si>
  <si>
    <t>за4812</t>
  </si>
  <si>
    <t>за4814</t>
  </si>
  <si>
    <t>за4816</t>
  </si>
  <si>
    <t>за4818</t>
  </si>
  <si>
    <t>за4821</t>
  </si>
  <si>
    <t>за4825</t>
  </si>
  <si>
    <t>за4827</t>
  </si>
  <si>
    <t>за4830</t>
  </si>
  <si>
    <t>за4832</t>
  </si>
  <si>
    <t>за4835</t>
  </si>
  <si>
    <t>за6410</t>
  </si>
  <si>
    <t>за6412</t>
  </si>
  <si>
    <t>за6414</t>
  </si>
  <si>
    <t>за6416</t>
  </si>
  <si>
    <t>за6418</t>
  </si>
  <si>
    <t>за6421</t>
  </si>
  <si>
    <t>за6425</t>
  </si>
  <si>
    <t>за6428</t>
  </si>
  <si>
    <t>зк3283005</t>
  </si>
  <si>
    <t>зк48123005</t>
  </si>
  <si>
    <t>зс326</t>
  </si>
  <si>
    <t>зс328</t>
  </si>
  <si>
    <t>зс3210</t>
  </si>
  <si>
    <t>зс3212</t>
  </si>
  <si>
    <t>зс3214</t>
  </si>
  <si>
    <t>зс3216</t>
  </si>
  <si>
    <t>зс3218</t>
  </si>
  <si>
    <t>зс3221</t>
  </si>
  <si>
    <t>зс46</t>
  </si>
  <si>
    <t>зс48</t>
  </si>
  <si>
    <t>зс410</t>
  </si>
  <si>
    <t>зс412</t>
  </si>
  <si>
    <t>зс414</t>
  </si>
  <si>
    <t>зс416</t>
  </si>
  <si>
    <t>зс418</t>
  </si>
  <si>
    <t>зс420</t>
  </si>
  <si>
    <t>зс425</t>
  </si>
  <si>
    <t>зс486</t>
  </si>
  <si>
    <t>зс488</t>
  </si>
  <si>
    <t>зс4810</t>
  </si>
  <si>
    <t>зс4812</t>
  </si>
  <si>
    <t>зс4814</t>
  </si>
  <si>
    <t>зс4816</t>
  </si>
  <si>
    <t>зс4818</t>
  </si>
  <si>
    <t>зс4821</t>
  </si>
  <si>
    <t>зс4822</t>
  </si>
  <si>
    <t>зс4827</t>
  </si>
  <si>
    <t>зс6410</t>
  </si>
  <si>
    <t>зс6412</t>
  </si>
  <si>
    <t>зс6416</t>
  </si>
  <si>
    <t>знн326</t>
  </si>
  <si>
    <t>знн328</t>
  </si>
  <si>
    <t>знн3210</t>
  </si>
  <si>
    <t>знн3212</t>
  </si>
  <si>
    <t>знн3214</t>
  </si>
  <si>
    <t>знн3216</t>
  </si>
  <si>
    <t>знн48</t>
  </si>
  <si>
    <t>знн410</t>
  </si>
  <si>
    <t>знн412</t>
  </si>
  <si>
    <t>знн414</t>
  </si>
  <si>
    <t>знн416</t>
  </si>
  <si>
    <t>знн418</t>
  </si>
  <si>
    <t>знн488</t>
  </si>
  <si>
    <t>знн4810</t>
  </si>
  <si>
    <t>знн4812</t>
  </si>
  <si>
    <t>знн4814</t>
  </si>
  <si>
    <t>знн4816</t>
  </si>
  <si>
    <t>знн4818</t>
  </si>
  <si>
    <t>знн4820</t>
  </si>
  <si>
    <t>знн4822</t>
  </si>
  <si>
    <t>знн4825</t>
  </si>
  <si>
    <t>зм412</t>
  </si>
  <si>
    <t>зм48111</t>
  </si>
  <si>
    <t>зм48159</t>
  </si>
  <si>
    <t>вп420</t>
  </si>
  <si>
    <t>вп425</t>
  </si>
  <si>
    <t>вп430</t>
  </si>
  <si>
    <t>вп435</t>
  </si>
  <si>
    <t>вп440</t>
  </si>
  <si>
    <t>вп445</t>
  </si>
  <si>
    <t>вп450</t>
  </si>
  <si>
    <t>вп455</t>
  </si>
  <si>
    <t>вп460</t>
  </si>
  <si>
    <t>вп465</t>
  </si>
  <si>
    <t>вп470</t>
  </si>
  <si>
    <t>вп475</t>
  </si>
  <si>
    <t>вп480</t>
  </si>
  <si>
    <t>вп510</t>
  </si>
  <si>
    <t>вп512</t>
  </si>
  <si>
    <t>вп515</t>
  </si>
  <si>
    <t>вп516</t>
  </si>
  <si>
    <t>вп520</t>
  </si>
  <si>
    <t>вп525</t>
  </si>
  <si>
    <t>вп530</t>
  </si>
  <si>
    <t>вп535</t>
  </si>
  <si>
    <t>вп540</t>
  </si>
  <si>
    <t>вп545</t>
  </si>
  <si>
    <t>вп550</t>
  </si>
  <si>
    <t>вп560</t>
  </si>
  <si>
    <t>вп565</t>
  </si>
  <si>
    <t>вп570</t>
  </si>
  <si>
    <t>вп575</t>
  </si>
  <si>
    <t>вп580</t>
  </si>
  <si>
    <t>вп585</t>
  </si>
  <si>
    <t>вп590</t>
  </si>
  <si>
    <t>вп5100</t>
  </si>
  <si>
    <t>вп610</t>
  </si>
  <si>
    <t>вп612</t>
  </si>
  <si>
    <t>вп616</t>
  </si>
  <si>
    <t>вп620</t>
  </si>
  <si>
    <t>вп625</t>
  </si>
  <si>
    <t>вп630</t>
  </si>
  <si>
    <t>вп635</t>
  </si>
  <si>
    <t>вп640</t>
  </si>
  <si>
    <t>вп645</t>
  </si>
  <si>
    <t>вп650</t>
  </si>
  <si>
    <t>вп655</t>
  </si>
  <si>
    <t>вп660</t>
  </si>
  <si>
    <t>вп665</t>
  </si>
  <si>
    <t>вп670</t>
  </si>
  <si>
    <t>вп675</t>
  </si>
  <si>
    <t>вп680</t>
  </si>
  <si>
    <t>вп685</t>
  </si>
  <si>
    <t>вп690</t>
  </si>
  <si>
    <t>вп6100</t>
  </si>
  <si>
    <t>вп816</t>
  </si>
  <si>
    <t>вп820</t>
  </si>
  <si>
    <t>вп825</t>
  </si>
  <si>
    <t>вп830</t>
  </si>
  <si>
    <t>вп835</t>
  </si>
  <si>
    <t>кч12</t>
  </si>
  <si>
    <t>кч16</t>
  </si>
  <si>
    <t>кч20</t>
  </si>
  <si>
    <t>с4</t>
  </si>
  <si>
    <t>с6</t>
  </si>
  <si>
    <t>с8</t>
  </si>
  <si>
    <t xml:space="preserve">                            Дюбельная техника</t>
  </si>
  <si>
    <t xml:space="preserve">                          Мебельная фурнитура</t>
  </si>
  <si>
    <t xml:space="preserve">             Шайба с зонтичным  EPDM,</t>
  </si>
  <si>
    <t>м12х160</t>
  </si>
  <si>
    <t>м12х190</t>
  </si>
  <si>
    <t>м12х220</t>
  </si>
  <si>
    <t>м16х190</t>
  </si>
  <si>
    <t>м16х220</t>
  </si>
  <si>
    <t>м20х260</t>
  </si>
  <si>
    <t>м24х300</t>
  </si>
  <si>
    <t>м30х380</t>
  </si>
  <si>
    <t>2,4х6</t>
  </si>
  <si>
    <t>12Х38 "А"</t>
  </si>
  <si>
    <t>12х42 "С"</t>
  </si>
  <si>
    <t>4,8х11,1</t>
  </si>
  <si>
    <t>4,8х15,9</t>
  </si>
  <si>
    <t>м 30</t>
  </si>
  <si>
    <t>24х60</t>
  </si>
  <si>
    <t>24х70</t>
  </si>
  <si>
    <t>24х80</t>
  </si>
  <si>
    <t>24х90</t>
  </si>
  <si>
    <t>24х100</t>
  </si>
  <si>
    <t>24х120</t>
  </si>
  <si>
    <t xml:space="preserve">           6,3/5,5х280</t>
  </si>
  <si>
    <t>6х110</t>
  </si>
  <si>
    <t>8х110</t>
  </si>
  <si>
    <t>14х160</t>
  </si>
  <si>
    <t>16х300</t>
  </si>
  <si>
    <t>20х400</t>
  </si>
  <si>
    <t>Перфорированная монтажная лента</t>
  </si>
  <si>
    <t>40х2,0</t>
  </si>
  <si>
    <t>60х2,0</t>
  </si>
  <si>
    <t>80х2,0</t>
  </si>
  <si>
    <t>100х2,0</t>
  </si>
  <si>
    <t>20х0,55</t>
  </si>
  <si>
    <t>длина</t>
  </si>
  <si>
    <t>высота</t>
  </si>
  <si>
    <t>ширина</t>
  </si>
  <si>
    <t xml:space="preserve">      </t>
  </si>
  <si>
    <t>м5х1000</t>
  </si>
  <si>
    <t>м5х2000</t>
  </si>
  <si>
    <t>3,5 мм</t>
  </si>
  <si>
    <t>5х85</t>
  </si>
  <si>
    <t>12х71</t>
  </si>
  <si>
    <t>14х75</t>
  </si>
  <si>
    <t>14х140</t>
  </si>
  <si>
    <t xml:space="preserve">           6,3/5,5х185</t>
  </si>
  <si>
    <t>м6х100</t>
  </si>
  <si>
    <t>м6х150</t>
  </si>
  <si>
    <t>м6х200</t>
  </si>
  <si>
    <t>м8х160</t>
  </si>
  <si>
    <t>м8х210</t>
  </si>
  <si>
    <t>м8х250</t>
  </si>
  <si>
    <t>м8х300</t>
  </si>
  <si>
    <t>м10х210</t>
  </si>
  <si>
    <t>м10х250</t>
  </si>
  <si>
    <t>м10х300</t>
  </si>
  <si>
    <t>м10х400</t>
  </si>
  <si>
    <t>6,4х21</t>
  </si>
  <si>
    <t>25х200</t>
  </si>
  <si>
    <t>м10х180</t>
  </si>
  <si>
    <t>HR 708</t>
  </si>
  <si>
    <t>м4х8</t>
  </si>
  <si>
    <t>м5х8</t>
  </si>
  <si>
    <t>м6х9</t>
  </si>
  <si>
    <t>м8х11</t>
  </si>
  <si>
    <t>м10х13</t>
  </si>
  <si>
    <t>раскрытая</t>
  </si>
  <si>
    <t>закрытая</t>
  </si>
  <si>
    <t>6x35</t>
  </si>
  <si>
    <t>15x29 "Е"</t>
  </si>
  <si>
    <t>14х40</t>
  </si>
  <si>
    <t>14х50</t>
  </si>
  <si>
    <t>14х60</t>
  </si>
  <si>
    <t>14х80</t>
  </si>
  <si>
    <t>14х90</t>
  </si>
  <si>
    <t>14х120</t>
  </si>
  <si>
    <t>12х35</t>
  </si>
  <si>
    <t>12х45</t>
  </si>
  <si>
    <t xml:space="preserve">           6,3/5,5х105</t>
  </si>
  <si>
    <t>м1</t>
  </si>
  <si>
    <t>5,5х102</t>
  </si>
  <si>
    <t>30х2,0</t>
  </si>
  <si>
    <t>50х2,0</t>
  </si>
  <si>
    <t>Артикул</t>
  </si>
  <si>
    <t>Размер</t>
  </si>
  <si>
    <t>Фото</t>
  </si>
  <si>
    <t>Саморезы - шурупы</t>
  </si>
  <si>
    <t>Анкерная   техника</t>
  </si>
  <si>
    <t>Кровельные   саморезы</t>
  </si>
  <si>
    <t>Заклёпки   и   заклёпочники</t>
  </si>
  <si>
    <t>Метрический   крепёж</t>
  </si>
  <si>
    <t>Такелаж</t>
  </si>
  <si>
    <t>Дюбельная   техника</t>
  </si>
  <si>
    <t>Крепёж   для   электрики</t>
  </si>
  <si>
    <t>Мебельная   фурнитура</t>
  </si>
  <si>
    <t>Химический   крепёж</t>
  </si>
  <si>
    <t>Диаметр</t>
  </si>
  <si>
    <t>5х32</t>
  </si>
  <si>
    <t>8х12</t>
  </si>
  <si>
    <t>Производство и оптовая торговля крепежными изделиями и строительными материалами.</t>
  </si>
  <si>
    <t>САМОРЕЗЫ- ШУРУПЫ</t>
  </si>
  <si>
    <t>Сумма  заказа</t>
  </si>
  <si>
    <t>Скидка</t>
  </si>
  <si>
    <t>Офис - Склад  "Климовск"</t>
  </si>
  <si>
    <t>Цена в рублях за 1 штуку, с учетом скидки</t>
  </si>
  <si>
    <t>E-mail для отправки заказа:</t>
  </si>
  <si>
    <t>Заказчик:</t>
  </si>
  <si>
    <t>Телефон:</t>
  </si>
  <si>
    <t>Контактное лицо:</t>
  </si>
  <si>
    <t>упак. Метров</t>
  </si>
  <si>
    <t>м10х130</t>
  </si>
  <si>
    <t>(с оцинкованным гвоздём)</t>
  </si>
  <si>
    <t>Коробка распределительная для наружней проводки</t>
  </si>
  <si>
    <t>Коробка установочная (бетон, кирпич)</t>
  </si>
  <si>
    <t>Коробка установочная (ГК, ГВЛ)</t>
  </si>
  <si>
    <t>Соединительный  кабель - канал</t>
  </si>
  <si>
    <t>Крышка  для  подрозетника</t>
  </si>
  <si>
    <t xml:space="preserve">  Дюбель  под  кабель - канал</t>
  </si>
  <si>
    <t>Труба гофрированная  ПВХ с зондом</t>
  </si>
  <si>
    <t>Клипса  для  крепления  трубы</t>
  </si>
  <si>
    <t xml:space="preserve">  Подвес для крепления кабеля к тросу</t>
  </si>
  <si>
    <t>Бирка  кабельная</t>
  </si>
  <si>
    <t xml:space="preserve">            Мебельный  уголок</t>
  </si>
  <si>
    <t>Дуб</t>
  </si>
  <si>
    <t>Бук</t>
  </si>
  <si>
    <t>Сосна</t>
  </si>
  <si>
    <t>Махагон</t>
  </si>
  <si>
    <t>Светло-серый</t>
  </si>
  <si>
    <t>Тёмно-серый</t>
  </si>
  <si>
    <t>Бежевый</t>
  </si>
  <si>
    <t>Светло-бежевый</t>
  </si>
  <si>
    <t>Тёмно-бежевый</t>
  </si>
  <si>
    <t xml:space="preserve">  Крепёжный  уголок  равносторонний  2 мм</t>
  </si>
  <si>
    <t>Крепёжный  анкерный  уголок  2 мм</t>
  </si>
  <si>
    <t xml:space="preserve">    Крепёжный  уголок  ассиметричный   2 мм</t>
  </si>
  <si>
    <t xml:space="preserve">  Крепёжный  уголок  под  135  градусов  2 мм</t>
  </si>
  <si>
    <t>дг535</t>
  </si>
  <si>
    <t>дг545</t>
  </si>
  <si>
    <t>дг640</t>
  </si>
  <si>
    <t>дг680</t>
  </si>
  <si>
    <t>дг860</t>
  </si>
  <si>
    <t>дг880</t>
  </si>
  <si>
    <t>дг8100</t>
  </si>
  <si>
    <t>дг8120</t>
  </si>
  <si>
    <t>дг8140</t>
  </si>
  <si>
    <t>дг8160</t>
  </si>
  <si>
    <t>дг1080</t>
  </si>
  <si>
    <t>дг10100</t>
  </si>
  <si>
    <t>дг10120</t>
  </si>
  <si>
    <t>дг10140</t>
  </si>
  <si>
    <t>дг10160</t>
  </si>
  <si>
    <t>дг660г</t>
  </si>
  <si>
    <t>дг680г</t>
  </si>
  <si>
    <t>гп100</t>
  </si>
  <si>
    <t>гп110</t>
  </si>
  <si>
    <t>гп200</t>
  </si>
  <si>
    <t>гп220</t>
  </si>
  <si>
    <t>гп80</t>
  </si>
  <si>
    <t>гп90</t>
  </si>
  <si>
    <t>гп120</t>
  </si>
  <si>
    <t>гп140</t>
  </si>
  <si>
    <t>гп160</t>
  </si>
  <si>
    <t>гп180</t>
  </si>
  <si>
    <t>гм90</t>
  </si>
  <si>
    <t>гм120</t>
  </si>
  <si>
    <t>гм140</t>
  </si>
  <si>
    <t>гм160</t>
  </si>
  <si>
    <t>гм180</t>
  </si>
  <si>
    <t>гм200</t>
  </si>
  <si>
    <t>гм220</t>
  </si>
  <si>
    <t>гм260</t>
  </si>
  <si>
    <t>гм300</t>
  </si>
  <si>
    <t>гм140LF</t>
  </si>
  <si>
    <t>гм160LF</t>
  </si>
  <si>
    <t>гм180LF</t>
  </si>
  <si>
    <t>гм200LF</t>
  </si>
  <si>
    <t>гм220LF</t>
  </si>
  <si>
    <t>гм260LF</t>
  </si>
  <si>
    <t>вц430ф</t>
  </si>
  <si>
    <t>вц435ф</t>
  </si>
  <si>
    <t>вц440ф</t>
  </si>
  <si>
    <t>вц450ф</t>
  </si>
  <si>
    <t>вц460ф</t>
  </si>
  <si>
    <t>вц470ф</t>
  </si>
  <si>
    <t>вц58ф</t>
  </si>
  <si>
    <t>вц510ф</t>
  </si>
  <si>
    <t>вц512ф</t>
  </si>
  <si>
    <t>вц516ф</t>
  </si>
  <si>
    <t>вц520ф</t>
  </si>
  <si>
    <t>вц525ф</t>
  </si>
  <si>
    <t>вц530ф</t>
  </si>
  <si>
    <t>вц535ф</t>
  </si>
  <si>
    <t>вц540ф</t>
  </si>
  <si>
    <t>вц550ф</t>
  </si>
  <si>
    <t>вц560ф</t>
  </si>
  <si>
    <t>вц570ф</t>
  </si>
  <si>
    <t>вц580ф</t>
  </si>
  <si>
    <t>вц590ф</t>
  </si>
  <si>
    <t>вц610ф</t>
  </si>
  <si>
    <t>вц612ф</t>
  </si>
  <si>
    <t>вц616ф</t>
  </si>
  <si>
    <t>вц620ф</t>
  </si>
  <si>
    <t>вц625ф</t>
  </si>
  <si>
    <t>вц630ф</t>
  </si>
  <si>
    <t>вц635ф</t>
  </si>
  <si>
    <t>вц640ф</t>
  </si>
  <si>
    <t>вц650ф</t>
  </si>
  <si>
    <t>вц660ф</t>
  </si>
  <si>
    <t>вц670ф</t>
  </si>
  <si>
    <t>вц690ф</t>
  </si>
  <si>
    <t>вц680ф</t>
  </si>
  <si>
    <t>вц816ф</t>
  </si>
  <si>
    <t>вц820ф</t>
  </si>
  <si>
    <t>вц825ф</t>
  </si>
  <si>
    <t>вц830ф</t>
  </si>
  <si>
    <t>вц835ф</t>
  </si>
  <si>
    <t>вц840ф</t>
  </si>
  <si>
    <t>вц850ф</t>
  </si>
  <si>
    <t>вц860ф</t>
  </si>
  <si>
    <t>вц870ф</t>
  </si>
  <si>
    <t>вц880ф</t>
  </si>
  <si>
    <t>вц890ф</t>
  </si>
  <si>
    <t>вц8100ф</t>
  </si>
  <si>
    <t>вм48</t>
  </si>
  <si>
    <t>вм410</t>
  </si>
  <si>
    <t>вм412</t>
  </si>
  <si>
    <t>вм416</t>
  </si>
  <si>
    <t>вм420</t>
  </si>
  <si>
    <t>вм422</t>
  </si>
  <si>
    <t>вм425</t>
  </si>
  <si>
    <t>вм430</t>
  </si>
  <si>
    <t>вм435</t>
  </si>
  <si>
    <t>вм440</t>
  </si>
  <si>
    <t>вм450</t>
  </si>
  <si>
    <t>вм460</t>
  </si>
  <si>
    <t>вм510</t>
  </si>
  <si>
    <t>вм516</t>
  </si>
  <si>
    <t>вм520</t>
  </si>
  <si>
    <t>вм525</t>
  </si>
  <si>
    <t>вм530</t>
  </si>
  <si>
    <t>вм535</t>
  </si>
  <si>
    <t>вм540</t>
  </si>
  <si>
    <t>вм550</t>
  </si>
  <si>
    <t>вм560</t>
  </si>
  <si>
    <t>вм610</t>
  </si>
  <si>
    <t>вм616</t>
  </si>
  <si>
    <t>вм620</t>
  </si>
  <si>
    <t>вм625</t>
  </si>
  <si>
    <t>вм630</t>
  </si>
  <si>
    <t>вм635</t>
  </si>
  <si>
    <t>вм640</t>
  </si>
  <si>
    <t>вм645</t>
  </si>
  <si>
    <t>вм650</t>
  </si>
  <si>
    <t>вм660</t>
  </si>
  <si>
    <t>вм48ф</t>
  </si>
  <si>
    <t>вм410ф</t>
  </si>
  <si>
    <t>вм412ф</t>
  </si>
  <si>
    <t>вм416ф</t>
  </si>
  <si>
    <t>вм420ф</t>
  </si>
  <si>
    <t>вм422ф</t>
  </si>
  <si>
    <t>вм425ф</t>
  </si>
  <si>
    <t>вм430ф</t>
  </si>
  <si>
    <t>вм435ф</t>
  </si>
  <si>
    <t>вм440ф</t>
  </si>
  <si>
    <t>вм450ф</t>
  </si>
  <si>
    <t>вм460ф</t>
  </si>
  <si>
    <t>вм510ф</t>
  </si>
  <si>
    <t>вм516ф</t>
  </si>
  <si>
    <t>вм520ф</t>
  </si>
  <si>
    <t>вм525ф</t>
  </si>
  <si>
    <t>вм530ф</t>
  </si>
  <si>
    <t>вм535ф</t>
  </si>
  <si>
    <t>вм540ф</t>
  </si>
  <si>
    <t>вм550ф</t>
  </si>
  <si>
    <t>вм560ф</t>
  </si>
  <si>
    <t>вм610ф</t>
  </si>
  <si>
    <t>вм616ф</t>
  </si>
  <si>
    <t>вм620ф</t>
  </si>
  <si>
    <t>вм625ф</t>
  </si>
  <si>
    <t>вм630ф</t>
  </si>
  <si>
    <t>вм635ф</t>
  </si>
  <si>
    <t>вм640ф</t>
  </si>
  <si>
    <t>вм645ф</t>
  </si>
  <si>
    <t>вм650ф</t>
  </si>
  <si>
    <t>вм660ф</t>
  </si>
  <si>
    <t>вш616</t>
  </si>
  <si>
    <t>вш620</t>
  </si>
  <si>
    <t>вш625</t>
  </si>
  <si>
    <t>вш630</t>
  </si>
  <si>
    <t>вш635</t>
  </si>
  <si>
    <t>вш640</t>
  </si>
  <si>
    <t>вш650</t>
  </si>
  <si>
    <t>вш660</t>
  </si>
  <si>
    <t>вш816</t>
  </si>
  <si>
    <t>вш820</t>
  </si>
  <si>
    <t>вш825</t>
  </si>
  <si>
    <t>вш830</t>
  </si>
  <si>
    <t>вш835</t>
  </si>
  <si>
    <t>вш840</t>
  </si>
  <si>
    <t>вш850</t>
  </si>
  <si>
    <t>вш860</t>
  </si>
  <si>
    <t>вш870</t>
  </si>
  <si>
    <t>вш880</t>
  </si>
  <si>
    <t>вш1065</t>
  </si>
  <si>
    <t>вш616ф</t>
  </si>
  <si>
    <t>вш620ф</t>
  </si>
  <si>
    <t>вш625ф</t>
  </si>
  <si>
    <t>вш630ф</t>
  </si>
  <si>
    <t>вш635ф</t>
  </si>
  <si>
    <t>вш640ф</t>
  </si>
  <si>
    <t>вш650ф</t>
  </si>
  <si>
    <t>вш660ф</t>
  </si>
  <si>
    <t>вш816ф</t>
  </si>
  <si>
    <t>вш820ф</t>
  </si>
  <si>
    <t>вш825ф</t>
  </si>
  <si>
    <t>вш830ф</t>
  </si>
  <si>
    <t>вш835ф</t>
  </si>
  <si>
    <t>вш840ф</t>
  </si>
  <si>
    <t>вш850ф</t>
  </si>
  <si>
    <t>вш860ф</t>
  </si>
  <si>
    <t>вш870ф</t>
  </si>
  <si>
    <t>вш880ф</t>
  </si>
  <si>
    <t>хг15-19</t>
  </si>
  <si>
    <t>хг20-24</t>
  </si>
  <si>
    <t>шс660</t>
  </si>
  <si>
    <t>шс680</t>
  </si>
  <si>
    <t>шс6100</t>
  </si>
  <si>
    <t>шс850</t>
  </si>
  <si>
    <t>шс860</t>
  </si>
  <si>
    <t>шс880</t>
  </si>
  <si>
    <t>шс890</t>
  </si>
  <si>
    <t>шс8100</t>
  </si>
  <si>
    <t>шс8120</t>
  </si>
  <si>
    <t>шс8140</t>
  </si>
  <si>
    <t>шс8160</t>
  </si>
  <si>
    <t>шс8180</t>
  </si>
  <si>
    <t>шс8200</t>
  </si>
  <si>
    <t>шс1060</t>
  </si>
  <si>
    <t xml:space="preserve">       Крепёжный  уголок  Z - образный   2  мм</t>
  </si>
  <si>
    <t>дл14140</t>
  </si>
  <si>
    <t>пшб19</t>
  </si>
  <si>
    <t>пшб27</t>
  </si>
  <si>
    <t>пшч19</t>
  </si>
  <si>
    <t>пшч27</t>
  </si>
  <si>
    <t>дх6</t>
  </si>
  <si>
    <t>дх8</t>
  </si>
  <si>
    <t xml:space="preserve">                    Пластина  соединительная</t>
  </si>
  <si>
    <t xml:space="preserve">                          Крепёжная  пластина</t>
  </si>
  <si>
    <t xml:space="preserve">                              </t>
  </si>
  <si>
    <t xml:space="preserve">           Опора  бруса</t>
  </si>
  <si>
    <t>лм30</t>
  </si>
  <si>
    <t>лм40</t>
  </si>
  <si>
    <t>лм50</t>
  </si>
  <si>
    <t>лм60</t>
  </si>
  <si>
    <t>лм80</t>
  </si>
  <si>
    <t>лм100</t>
  </si>
  <si>
    <t>лм120</t>
  </si>
  <si>
    <t>лм180</t>
  </si>
  <si>
    <t>лм200</t>
  </si>
  <si>
    <t>тар20055</t>
  </si>
  <si>
    <t>ку70</t>
  </si>
  <si>
    <t>ку9065</t>
  </si>
  <si>
    <t>ку105</t>
  </si>
  <si>
    <t>куу130</t>
  </si>
  <si>
    <t>кур4080</t>
  </si>
  <si>
    <t>кур40240</t>
  </si>
  <si>
    <t>кур6040</t>
  </si>
  <si>
    <t>кур6050</t>
  </si>
  <si>
    <t>кур60100</t>
  </si>
  <si>
    <t>кур60200</t>
  </si>
  <si>
    <t>кур80100</t>
  </si>
  <si>
    <t>кур10040</t>
  </si>
  <si>
    <t>кур10060</t>
  </si>
  <si>
    <t>кур100200</t>
  </si>
  <si>
    <t>кур160100</t>
  </si>
  <si>
    <t>кул8040</t>
  </si>
  <si>
    <t>кул12040</t>
  </si>
  <si>
    <t>кул32040</t>
  </si>
  <si>
    <t>куас55</t>
  </si>
  <si>
    <t>10х95</t>
  </si>
  <si>
    <t>12х100</t>
  </si>
  <si>
    <t>12х120</t>
  </si>
  <si>
    <t>12х150</t>
  </si>
  <si>
    <t>16х105</t>
  </si>
  <si>
    <t>16х140</t>
  </si>
  <si>
    <t>20х160</t>
  </si>
  <si>
    <t>20х200</t>
  </si>
  <si>
    <t>20х300</t>
  </si>
  <si>
    <t>8х45</t>
  </si>
  <si>
    <t>10х55</t>
  </si>
  <si>
    <t>10х85</t>
  </si>
  <si>
    <t>12х65</t>
  </si>
  <si>
    <t>м 6</t>
  </si>
  <si>
    <t>м 8</t>
  </si>
  <si>
    <t>м 10</t>
  </si>
  <si>
    <t>м 12</t>
  </si>
  <si>
    <t>м 16</t>
  </si>
  <si>
    <t>м 20</t>
  </si>
  <si>
    <t>м6 10х45</t>
  </si>
  <si>
    <t>м8 14х55</t>
  </si>
  <si>
    <t>м10 16х60</t>
  </si>
  <si>
    <t>м12 20х75</t>
  </si>
  <si>
    <t>6х25</t>
  </si>
  <si>
    <t>6х65</t>
  </si>
  <si>
    <t>м 4</t>
  </si>
  <si>
    <t>м 5</t>
  </si>
  <si>
    <t>4х21</t>
  </si>
  <si>
    <t>4х32</t>
  </si>
  <si>
    <t>4х46</t>
  </si>
  <si>
    <t>4х54</t>
  </si>
  <si>
    <t>4х59</t>
  </si>
  <si>
    <t>5х37</t>
  </si>
  <si>
    <t>5х52</t>
  </si>
  <si>
    <t>5х65</t>
  </si>
  <si>
    <t>6х37</t>
  </si>
  <si>
    <t>6х52</t>
  </si>
  <si>
    <t>10х150</t>
  </si>
  <si>
    <t>12х250</t>
  </si>
  <si>
    <t>12х330</t>
  </si>
  <si>
    <t>14х200</t>
  </si>
  <si>
    <t>14х250</t>
  </si>
  <si>
    <t>14х330</t>
  </si>
  <si>
    <t>16х200</t>
  </si>
  <si>
    <t>16х250</t>
  </si>
  <si>
    <t>16х330</t>
  </si>
  <si>
    <t>20х250</t>
  </si>
  <si>
    <t>20х330</t>
  </si>
  <si>
    <t>25х250</t>
  </si>
  <si>
    <t>25х330</t>
  </si>
  <si>
    <t>30х200</t>
  </si>
  <si>
    <t>30х250</t>
  </si>
  <si>
    <t>30х330</t>
  </si>
  <si>
    <t>14х23</t>
  </si>
  <si>
    <t>14х32</t>
  </si>
  <si>
    <t>4,8х29</t>
  </si>
  <si>
    <t>4,8х38</t>
  </si>
  <si>
    <t>4,8х51</t>
  </si>
  <si>
    <t>4,8х70</t>
  </si>
  <si>
    <t>4,8х60</t>
  </si>
  <si>
    <t>4,8х80</t>
  </si>
  <si>
    <t>5,5х19</t>
  </si>
  <si>
    <t>5,5х25</t>
  </si>
  <si>
    <t xml:space="preserve">                  окрашенные,  наконечник - сверло</t>
  </si>
  <si>
    <t xml:space="preserve">             покрытие оксид,  наконечник - острый.</t>
  </si>
  <si>
    <t xml:space="preserve">              покрытие цинк,  наконечник - острый.</t>
  </si>
  <si>
    <t xml:space="preserve">              покрытие оксид,  наконечник - сверло</t>
  </si>
  <si>
    <t xml:space="preserve">              покрытие цинк,  наконечник - сверло</t>
  </si>
  <si>
    <t xml:space="preserve">                                 покрытие - оксид</t>
  </si>
  <si>
    <t xml:space="preserve">                           покрытие - оксид</t>
  </si>
  <si>
    <t xml:space="preserve">                           покрытие - цинк</t>
  </si>
  <si>
    <t xml:space="preserve">                           желтый - цинк</t>
  </si>
  <si>
    <t xml:space="preserve">                            белый - цинк</t>
  </si>
  <si>
    <t xml:space="preserve">                                         желтый - цинк</t>
  </si>
  <si>
    <t xml:space="preserve">                                          белый - цинк</t>
  </si>
  <si>
    <t xml:space="preserve">                                       покрытие - цинк</t>
  </si>
  <si>
    <t>Шуруп с полукруглой головкой   DIN 7981</t>
  </si>
  <si>
    <t>Шуруп с шестигранной головкой   DIN 7976</t>
  </si>
  <si>
    <t>Хомуты для шланга</t>
  </si>
  <si>
    <t>АБА Nova 9мм</t>
  </si>
  <si>
    <t>Хомут АБА  8-14/9</t>
  </si>
  <si>
    <t>Хомут АБА 11-17/9</t>
  </si>
  <si>
    <t>Хомут АБА 13-20/9</t>
  </si>
  <si>
    <t>Хомут АБА 15-24/9</t>
  </si>
  <si>
    <t>Хомут АБА 19-28/9</t>
  </si>
  <si>
    <t>Хомут АБА 22-32/9</t>
  </si>
  <si>
    <t>Хомут АБА 26-38/9</t>
  </si>
  <si>
    <t>Хомут АБА 32-44/9</t>
  </si>
  <si>
    <t>Хомут АБА 38-50/9</t>
  </si>
  <si>
    <t>Хомут АБА 44-56/9</t>
  </si>
  <si>
    <t>Хомут АБА 50-65/9</t>
  </si>
  <si>
    <t>Хомут АБА 58-75/9</t>
  </si>
  <si>
    <t>Хомут АБА 68-85/9</t>
  </si>
  <si>
    <t>АБА Original 12мм</t>
  </si>
  <si>
    <t>Норма Toppo 9мм W1</t>
  </si>
  <si>
    <t>Норма Toppo 9мм W2</t>
  </si>
  <si>
    <t>Проволочный</t>
  </si>
  <si>
    <t>Титан W2</t>
  </si>
  <si>
    <t>Хомутная лента</t>
  </si>
  <si>
    <t>Tork</t>
  </si>
  <si>
    <t>Экофикс</t>
  </si>
  <si>
    <t>Хомуты для воздуховода с уплотнением</t>
  </si>
  <si>
    <t>Хомут для воздуховода 100 мм с уплотнением</t>
  </si>
  <si>
    <t>Хомут для воздуховода 125 мм с уплотнением</t>
  </si>
  <si>
    <t>Хомут для воздуховода 160 мм с уплотнением</t>
  </si>
  <si>
    <t>Хомут для воздуховода 180 мм с уплотнением</t>
  </si>
  <si>
    <t>Хомут для воздуховода 200 мм с уплотнением</t>
  </si>
  <si>
    <t>Хомут для воздуховода 355 мм с уплотнением</t>
  </si>
  <si>
    <t>Хомут для воздуховода 430 мм с уплотнением</t>
  </si>
  <si>
    <t>Хомут для воздуховода 600 мм с уплотнением</t>
  </si>
  <si>
    <t>SIL104-112RB41</t>
  </si>
  <si>
    <t>SIL113-121RB41</t>
  </si>
  <si>
    <t>SIL115-130RB41</t>
  </si>
  <si>
    <t>SIL122-130RB41</t>
  </si>
  <si>
    <t>SIL131-139RB41</t>
  </si>
  <si>
    <t>SIL140-148RB41</t>
  </si>
  <si>
    <t>SIL149-161RB41</t>
  </si>
  <si>
    <t>SIL162-174RB41</t>
  </si>
  <si>
    <t>SIL17-19RB41</t>
  </si>
  <si>
    <t>SIL175-187RB41</t>
  </si>
  <si>
    <t>SIL188-200RB41</t>
  </si>
  <si>
    <t>SIL20-22RB41</t>
  </si>
  <si>
    <t>SIL201-213RB41</t>
  </si>
  <si>
    <t>SIL214-226RB41</t>
  </si>
  <si>
    <t>SIL227-239RB41</t>
  </si>
  <si>
    <t>SIL23-25RB41</t>
  </si>
  <si>
    <t>SIL240-252RB41</t>
  </si>
  <si>
    <t>SIL26-28RB41</t>
  </si>
  <si>
    <t>SIL29-31RB41</t>
  </si>
  <si>
    <t>SIL32-35RB41</t>
  </si>
  <si>
    <t>SIL36-39RB41</t>
  </si>
  <si>
    <t>SIL40-43RB41</t>
  </si>
  <si>
    <t>SIL44-47RB41</t>
  </si>
  <si>
    <t>SIL48-51RB41</t>
  </si>
  <si>
    <t>SIL52-55RB41</t>
  </si>
  <si>
    <t>SIL56-59RB41</t>
  </si>
  <si>
    <t>SIL60-63RB41</t>
  </si>
  <si>
    <t>SIL64-67RB41</t>
  </si>
  <si>
    <t>SIL68-73RB41</t>
  </si>
  <si>
    <t>SIL74-79RB41</t>
  </si>
  <si>
    <t>SIL80-85RB41</t>
  </si>
  <si>
    <t>SIL86-91RB41</t>
  </si>
  <si>
    <t>SIL92-97RB41</t>
  </si>
  <si>
    <t>SIL98-103RB41</t>
  </si>
  <si>
    <t>VENT1 1/2М8UCH51</t>
  </si>
  <si>
    <t>VENT1 1/4М8UCH51</t>
  </si>
  <si>
    <t>VENT1М8UCH51</t>
  </si>
  <si>
    <t>VENT1/2М6UCH51</t>
  </si>
  <si>
    <t>VENT2 1/2М10UCH51</t>
  </si>
  <si>
    <t>VENT2М10UCH51</t>
  </si>
  <si>
    <t>VENT3/4М6UCH51</t>
  </si>
  <si>
    <t>VENT4М12UCH51</t>
  </si>
  <si>
    <t>VENT5М12UCH51</t>
  </si>
  <si>
    <t>MPN-RC1 1/2М8DGR31</t>
  </si>
  <si>
    <t>MPN-RC1 1/4М8DGR31</t>
  </si>
  <si>
    <t>MPN-RC1М8DGR31</t>
  </si>
  <si>
    <t>MPN-RC1/2М8DGR31</t>
  </si>
  <si>
    <t>MPN-RC1/4М8DGR41</t>
  </si>
  <si>
    <t>MPN-RC198-202М10DGR51</t>
  </si>
  <si>
    <t>MPN-RC2 1/2М10DGR51</t>
  </si>
  <si>
    <t>MPN-RC2М8DGR31</t>
  </si>
  <si>
    <t>MPN-RC3/4М8DGR31</t>
  </si>
  <si>
    <t>MPN-RC3/8М8DGR31</t>
  </si>
  <si>
    <t>MPN-RC4М10DGR51</t>
  </si>
  <si>
    <t>MPN-RC8М10DGR51</t>
  </si>
  <si>
    <t>TR31-36PAK41</t>
  </si>
  <si>
    <t>TR44-56PAK41</t>
  </si>
  <si>
    <t>TR38-44PAK41</t>
  </si>
  <si>
    <t>TR20-24PAK41</t>
  </si>
  <si>
    <t>TR56-59PAK41</t>
  </si>
  <si>
    <t>TR74-80PAK41</t>
  </si>
  <si>
    <t>TR74-80M8PAK41</t>
  </si>
  <si>
    <t>TR23-28PAK41</t>
  </si>
  <si>
    <t>TR15-19PAK41</t>
  </si>
  <si>
    <t>TR83-93М8PAK41</t>
  </si>
  <si>
    <t>TR110-114M8PAK41</t>
  </si>
  <si>
    <t>TR168-173PAK41</t>
  </si>
  <si>
    <t>TR1 1/2М8SS52</t>
  </si>
  <si>
    <t>TR1 1/4М8SS52</t>
  </si>
  <si>
    <t>TR1М8SS52</t>
  </si>
  <si>
    <t>TR1/2М8SS52</t>
  </si>
  <si>
    <t>TR2 1/2М10SS52</t>
  </si>
  <si>
    <t>TR2М8SS52</t>
  </si>
  <si>
    <t>TR3М10SS52</t>
  </si>
  <si>
    <t>TR3/4М8SS52</t>
  </si>
  <si>
    <t>TR3/8М8SS52</t>
  </si>
  <si>
    <t>TR4М10SS52</t>
  </si>
  <si>
    <t>TR6М10SS52</t>
  </si>
  <si>
    <t>TR10М10SS52</t>
  </si>
  <si>
    <t>MP-HI48-53 М8/М10DGPC51</t>
  </si>
  <si>
    <t>MP-HI40-46 М8/М10DGPC51</t>
  </si>
  <si>
    <t>MP-HI31-36 М8/М10DGPC51</t>
  </si>
  <si>
    <t>MP-HI20-23 М8/М10DGPC51</t>
  </si>
  <si>
    <t>MP-HI12-16 М8/М10DGPC51</t>
  </si>
  <si>
    <t>MP-HI124-130 М8/М10DGPC51</t>
  </si>
  <si>
    <t>MP-HI72-83 М8/М10DGPC51</t>
  </si>
  <si>
    <t>MP-HI60-64 М8/М10DGPC51</t>
  </si>
  <si>
    <t>MP-HI87-92 М8/М10DGPC51</t>
  </si>
  <si>
    <t>MP-HI26-30 М8/М10DGPC51</t>
  </si>
  <si>
    <t>MP-HI15-19 М8/М10DGPC51</t>
  </si>
  <si>
    <t>MP-HI102-116 М8/М10DGPC51</t>
  </si>
  <si>
    <t>MP-HI132-141 М8/М10DGPC51</t>
  </si>
  <si>
    <t>MP-HI159-168 М8/М10DGPC51</t>
  </si>
  <si>
    <t>H8-14-9A51</t>
  </si>
  <si>
    <t>H11-17-9A51</t>
  </si>
  <si>
    <t>H13-20-9A51</t>
  </si>
  <si>
    <t>H15-24-9A51</t>
  </si>
  <si>
    <t>H19-28-9A51</t>
  </si>
  <si>
    <t>H22-32-9A51</t>
  </si>
  <si>
    <t>H26-38-9A51</t>
  </si>
  <si>
    <t>H32-44-9A51</t>
  </si>
  <si>
    <t>H38-50-9A51</t>
  </si>
  <si>
    <t>H44-56-9A51</t>
  </si>
  <si>
    <t>H50-65-9A51</t>
  </si>
  <si>
    <t>H58-75-9A51</t>
  </si>
  <si>
    <t>H68-85-9A51</t>
  </si>
  <si>
    <t>H104-138-12A51</t>
  </si>
  <si>
    <t>H130-165-12A51</t>
  </si>
  <si>
    <t>H15-24-12A51</t>
  </si>
  <si>
    <t>H150-180-12A51</t>
  </si>
  <si>
    <t>H175-205-12A51</t>
  </si>
  <si>
    <t>H19-28-12A51</t>
  </si>
  <si>
    <t>H200-231-12A51</t>
  </si>
  <si>
    <t>H22-32-12A51</t>
  </si>
  <si>
    <t>H226-256-12A51</t>
  </si>
  <si>
    <t>H251-282-12A51</t>
  </si>
  <si>
    <t>H26-38-12A51</t>
  </si>
  <si>
    <t>H277-307-12A51</t>
  </si>
  <si>
    <t>H32-44-12A51</t>
  </si>
  <si>
    <t>H35-50-12A51</t>
  </si>
  <si>
    <t>H44-56-12A51</t>
  </si>
  <si>
    <t>H50-65-12A51</t>
  </si>
  <si>
    <t>H58-75-12A51</t>
  </si>
  <si>
    <t>H68-85-12A51</t>
  </si>
  <si>
    <t>H77-95-12A51</t>
  </si>
  <si>
    <t>H87-112-12A51</t>
  </si>
  <si>
    <t>H10-16-9L42</t>
  </si>
  <si>
    <t>H110-120-9L42</t>
  </si>
  <si>
    <t>H120-140-9L42</t>
  </si>
  <si>
    <t>H130-150-9L42</t>
  </si>
  <si>
    <t>H140-160-9L42</t>
  </si>
  <si>
    <t>H16-25-9L42</t>
  </si>
  <si>
    <t>H25-40-9L42</t>
  </si>
  <si>
    <t>H30-45-9L42</t>
  </si>
  <si>
    <t>H40-60-9L42</t>
  </si>
  <si>
    <t>ск5538</t>
  </si>
  <si>
    <t>ск5551</t>
  </si>
  <si>
    <t>ск5565</t>
  </si>
  <si>
    <t>ск5576</t>
  </si>
  <si>
    <t>ск55102</t>
  </si>
  <si>
    <t>ск5519ф</t>
  </si>
  <si>
    <t>ск5525ф</t>
  </si>
  <si>
    <t>ск5532ф</t>
  </si>
  <si>
    <t>ск5538ф</t>
  </si>
  <si>
    <t>ск5551ф</t>
  </si>
  <si>
    <t>ск5565ф</t>
  </si>
  <si>
    <t>ск5576ф</t>
  </si>
  <si>
    <t>ск6319</t>
  </si>
  <si>
    <t>ск6325</t>
  </si>
  <si>
    <t>ск6332</t>
  </si>
  <si>
    <t>ск6338</t>
  </si>
  <si>
    <t>ск6351</t>
  </si>
  <si>
    <t>ск6360</t>
  </si>
  <si>
    <t>ск6370</t>
  </si>
  <si>
    <t>ск6380</t>
  </si>
  <si>
    <t>ск63100</t>
  </si>
  <si>
    <t>ск63130</t>
  </si>
  <si>
    <t>ск63150</t>
  </si>
  <si>
    <t>ск6319ф</t>
  </si>
  <si>
    <t>ск6325ф</t>
  </si>
  <si>
    <t>ск6332ф</t>
  </si>
  <si>
    <t>ск6338ф</t>
  </si>
  <si>
    <t>ск6351ф</t>
  </si>
  <si>
    <t>ск6360ф</t>
  </si>
  <si>
    <t>ск6370ф</t>
  </si>
  <si>
    <t>ск6380ф</t>
  </si>
  <si>
    <t>ск63100ф</t>
  </si>
  <si>
    <t>ск63130ф</t>
  </si>
  <si>
    <t>ск63150ф</t>
  </si>
  <si>
    <t>скд5525</t>
  </si>
  <si>
    <t>скд5532</t>
  </si>
  <si>
    <t>скд5538</t>
  </si>
  <si>
    <t>скд5551</t>
  </si>
  <si>
    <t>скд5565</t>
  </si>
  <si>
    <t>скд5576</t>
  </si>
  <si>
    <t>скд6332</t>
  </si>
  <si>
    <t>скд6338</t>
  </si>
  <si>
    <t>аб20110</t>
  </si>
  <si>
    <t>аб20140</t>
  </si>
  <si>
    <t>аб20150</t>
  </si>
  <si>
    <t>аб20160</t>
  </si>
  <si>
    <t>аз6</t>
  </si>
  <si>
    <t>аз8</t>
  </si>
  <si>
    <t>аз10</t>
  </si>
  <si>
    <t>аз12</t>
  </si>
  <si>
    <t>аз16</t>
  </si>
  <si>
    <t>аз20</t>
  </si>
  <si>
    <t>ав6</t>
  </si>
  <si>
    <t>ав8</t>
  </si>
  <si>
    <t>ав10</t>
  </si>
  <si>
    <t>ав12</t>
  </si>
  <si>
    <t>ав16</t>
  </si>
  <si>
    <t>цл5</t>
  </si>
  <si>
    <t>цл6</t>
  </si>
  <si>
    <t>цл8</t>
  </si>
  <si>
    <t>цл10</t>
  </si>
  <si>
    <t>цл12</t>
  </si>
  <si>
    <t>цл16</t>
  </si>
  <si>
    <t>акт640</t>
  </si>
  <si>
    <t>акт665</t>
  </si>
  <si>
    <t>дгм630</t>
  </si>
  <si>
    <t>дгм640</t>
  </si>
  <si>
    <t>дгм650</t>
  </si>
  <si>
    <t>дгм665</t>
  </si>
  <si>
    <t>ап660</t>
  </si>
  <si>
    <t>8х150</t>
  </si>
  <si>
    <t>2.     В прайсе ставим нужное кол-во товара в ячейках последнего столбика "Корзина"</t>
  </si>
  <si>
    <t>3.     После набора всего нужного заказа, заходим на лист "Заказ, скидки и курсы валют"</t>
  </si>
  <si>
    <t>4.     На листе "Заказ, скидки и курсы валют" жмем кнопку "СДЕЛАТЬ СВОДНЫЙ ЗАКАЗ"</t>
  </si>
  <si>
    <t>пшо131015</t>
  </si>
  <si>
    <t>пшо131018</t>
  </si>
  <si>
    <t>пшо133003</t>
  </si>
  <si>
    <t>пшо133005</t>
  </si>
  <si>
    <t>пшо133009</t>
  </si>
  <si>
    <t>пшо133011</t>
  </si>
  <si>
    <t>пшо135002</t>
  </si>
  <si>
    <t>пшо135005</t>
  </si>
  <si>
    <t>пшо135010</t>
  </si>
  <si>
    <t>пшо135021</t>
  </si>
  <si>
    <t>пшо136002</t>
  </si>
  <si>
    <t>пшо136005</t>
  </si>
  <si>
    <t>пшо137004</t>
  </si>
  <si>
    <t>пшо138017</t>
  </si>
  <si>
    <t>пшо138019</t>
  </si>
  <si>
    <t>пшо139003</t>
  </si>
  <si>
    <t>пшо161014</t>
  </si>
  <si>
    <t>пшо161015</t>
  </si>
  <si>
    <t>пшо163003</t>
  </si>
  <si>
    <t>пшо163005</t>
  </si>
  <si>
    <t>пшо163009</t>
  </si>
  <si>
    <t>пшо163011</t>
  </si>
  <si>
    <t>пшо165002</t>
  </si>
  <si>
    <t>пшо165005</t>
  </si>
  <si>
    <t>пшо165010</t>
  </si>
  <si>
    <t>пшо165021</t>
  </si>
  <si>
    <t>пшо166002</t>
  </si>
  <si>
    <t>пшо166005</t>
  </si>
  <si>
    <t>пшо167004</t>
  </si>
  <si>
    <t>пшо168017</t>
  </si>
  <si>
    <t>пшо168019</t>
  </si>
  <si>
    <t>пшо169003</t>
  </si>
  <si>
    <t>зсп326</t>
  </si>
  <si>
    <t>зсп328</t>
  </si>
  <si>
    <t>зсп3210</t>
  </si>
  <si>
    <t>зф4821</t>
  </si>
  <si>
    <t>зу48</t>
  </si>
  <si>
    <t>зрц4</t>
  </si>
  <si>
    <t>зрц5</t>
  </si>
  <si>
    <t>зрц6</t>
  </si>
  <si>
    <t>зрц8</t>
  </si>
  <si>
    <t>зрц10</t>
  </si>
  <si>
    <t>зру3</t>
  </si>
  <si>
    <t>зру4</t>
  </si>
  <si>
    <t>зру5</t>
  </si>
  <si>
    <t>зру6</t>
  </si>
  <si>
    <t>зру8</t>
  </si>
  <si>
    <t>зру10</t>
  </si>
  <si>
    <t>зрп4</t>
  </si>
  <si>
    <t>зрп5</t>
  </si>
  <si>
    <t>зрп6</t>
  </si>
  <si>
    <t>зрп8</t>
  </si>
  <si>
    <t>зрп10</t>
  </si>
  <si>
    <t>зп702</t>
  </si>
  <si>
    <t>Цена за 1 бухту в рублях</t>
  </si>
  <si>
    <t>Цена  за  1 штуку  в рублях</t>
  </si>
  <si>
    <t>Оконные   пластины</t>
  </si>
  <si>
    <t>Скользящая  опора  для  стропил</t>
  </si>
  <si>
    <t xml:space="preserve">Размер </t>
  </si>
  <si>
    <t>(Толщина арматуры)</t>
  </si>
  <si>
    <t>Цена  за упаковку  в   рублях</t>
  </si>
  <si>
    <t xml:space="preserve">    Фиксатор для арматуры "Звездочка"</t>
  </si>
  <si>
    <t>фаз20</t>
  </si>
  <si>
    <t>фаз25</t>
  </si>
  <si>
    <t>фаз30</t>
  </si>
  <si>
    <t>фаз35</t>
  </si>
  <si>
    <t>фаз40</t>
  </si>
  <si>
    <t>фаз50</t>
  </si>
  <si>
    <t xml:space="preserve">    Фиксатор для арматуры "Потолочная опора"</t>
  </si>
  <si>
    <t>(Толщина стенок)</t>
  </si>
  <si>
    <t>фап16</t>
  </si>
  <si>
    <t>фап21</t>
  </si>
  <si>
    <t xml:space="preserve">                  Опора для сыпучих грунтов</t>
  </si>
  <si>
    <t>одс</t>
  </si>
  <si>
    <t xml:space="preserve">            Фиксатор для арматуры "Стойка"</t>
  </si>
  <si>
    <t>Соединитель профиля - Краб</t>
  </si>
  <si>
    <t>шп6345ф</t>
  </si>
  <si>
    <t>шп6350ф</t>
  </si>
  <si>
    <t>шп6370ф</t>
  </si>
  <si>
    <t>шп6380ф</t>
  </si>
  <si>
    <t>шп63100ф</t>
  </si>
  <si>
    <t>шш4813</t>
  </si>
  <si>
    <t>шш5519</t>
  </si>
  <si>
    <t>шш5525</t>
  </si>
  <si>
    <t>шш5532</t>
  </si>
  <si>
    <t>шш5538</t>
  </si>
  <si>
    <t>шш5545</t>
  </si>
  <si>
    <t>шш5550</t>
  </si>
  <si>
    <t>шш5560</t>
  </si>
  <si>
    <t>шш4813ф</t>
  </si>
  <si>
    <t>шш5519ф</t>
  </si>
  <si>
    <t>шш5525ф</t>
  </si>
  <si>
    <t>шш5532ф</t>
  </si>
  <si>
    <t>шш5538ф</t>
  </si>
  <si>
    <t>шш5545ф</t>
  </si>
  <si>
    <t>шш5550ф</t>
  </si>
  <si>
    <t>шш5560ф</t>
  </si>
  <si>
    <t>дм30</t>
  </si>
  <si>
    <t>дм40</t>
  </si>
  <si>
    <t>дм50</t>
  </si>
  <si>
    <t>дм60</t>
  </si>
  <si>
    <t>дм70</t>
  </si>
  <si>
    <t>зп705</t>
  </si>
  <si>
    <t>зп706</t>
  </si>
  <si>
    <t>зп708</t>
  </si>
  <si>
    <t>зп730</t>
  </si>
  <si>
    <t>зп710</t>
  </si>
  <si>
    <t>зп750</t>
  </si>
  <si>
    <t>зп55</t>
  </si>
  <si>
    <t>зп56</t>
  </si>
  <si>
    <t>зп2</t>
  </si>
  <si>
    <t>зп806</t>
  </si>
  <si>
    <t>зк3289003</t>
  </si>
  <si>
    <t>зк3287004</t>
  </si>
  <si>
    <t>зк3281015</t>
  </si>
  <si>
    <t>пшс161014</t>
  </si>
  <si>
    <t>пшс161015</t>
  </si>
  <si>
    <t>пшс163003</t>
  </si>
  <si>
    <t>пшс163005</t>
  </si>
  <si>
    <t>пшс163009</t>
  </si>
  <si>
    <t>пшс163011</t>
  </si>
  <si>
    <t>пшс165002</t>
  </si>
  <si>
    <t>пшс165005</t>
  </si>
  <si>
    <t>пшс165010</t>
  </si>
  <si>
    <t>пшс165021</t>
  </si>
  <si>
    <t>пшс166002</t>
  </si>
  <si>
    <t>пшс166005</t>
  </si>
  <si>
    <t>пшс167004</t>
  </si>
  <si>
    <t>пшс168017</t>
  </si>
  <si>
    <t>пшс168019</t>
  </si>
  <si>
    <t>пшс169003</t>
  </si>
  <si>
    <t>пшс191014</t>
  </si>
  <si>
    <t>пшс191015</t>
  </si>
  <si>
    <t>пшс191018</t>
  </si>
  <si>
    <t>пшс193005</t>
  </si>
  <si>
    <t>пшс193009</t>
  </si>
  <si>
    <t>пшс193011</t>
  </si>
  <si>
    <t>пшс195002</t>
  </si>
  <si>
    <t>пшс195005</t>
  </si>
  <si>
    <t>пшс195010</t>
  </si>
  <si>
    <t>пшс195021</t>
  </si>
  <si>
    <t>пшс196002</t>
  </si>
  <si>
    <t>пшс196005</t>
  </si>
  <si>
    <t>пшс197004</t>
  </si>
  <si>
    <t>пшс198017</t>
  </si>
  <si>
    <t>пшс198019</t>
  </si>
  <si>
    <t>пшс199003</t>
  </si>
  <si>
    <t>пшс251014</t>
  </si>
  <si>
    <t>пшс251015</t>
  </si>
  <si>
    <t>пшс251018</t>
  </si>
  <si>
    <t>пшс253003</t>
  </si>
  <si>
    <t>пшс253009</t>
  </si>
  <si>
    <t>пшс253011</t>
  </si>
  <si>
    <t>пшс255002</t>
  </si>
  <si>
    <t>пшс255005</t>
  </si>
  <si>
    <t>пшс255010</t>
  </si>
  <si>
    <t>пшс255021</t>
  </si>
  <si>
    <t>пшс256002</t>
  </si>
  <si>
    <t>пшс256005</t>
  </si>
  <si>
    <t>пшс257004</t>
  </si>
  <si>
    <t>пшс258017</t>
  </si>
  <si>
    <t>пшс258019</t>
  </si>
  <si>
    <t>пшс259003</t>
  </si>
  <si>
    <t>пшс321014</t>
  </si>
  <si>
    <t>пшс321015</t>
  </si>
  <si>
    <t>пшс321018</t>
  </si>
  <si>
    <t>пшс323003</t>
  </si>
  <si>
    <t>пшс323005</t>
  </si>
  <si>
    <t>пшс323011</t>
  </si>
  <si>
    <t>пшс325002</t>
  </si>
  <si>
    <t>пшс325005</t>
  </si>
  <si>
    <t>пшс325010</t>
  </si>
  <si>
    <t>пшс325021</t>
  </si>
  <si>
    <t>пшс326002</t>
  </si>
  <si>
    <t>пшс326005</t>
  </si>
  <si>
    <t>пшс327004</t>
  </si>
  <si>
    <t>пшс328017</t>
  </si>
  <si>
    <t>пшс328019</t>
  </si>
  <si>
    <t>пшс329003</t>
  </si>
  <si>
    <t>мм</t>
  </si>
  <si>
    <t>Кровельные саморезы</t>
  </si>
  <si>
    <t>Заклепки и заклепочники</t>
  </si>
  <si>
    <t>Метрический крепеж</t>
  </si>
  <si>
    <t>Сантехнический крепеж</t>
  </si>
  <si>
    <t>ДЮБЕЛЯ</t>
  </si>
  <si>
    <t>Крепеж для электрики</t>
  </si>
  <si>
    <t>Мебельная фурн.</t>
  </si>
  <si>
    <t>Химический крепёж</t>
  </si>
  <si>
    <t>ПЕРФОРАЦИЯ</t>
  </si>
  <si>
    <t>WKRET-MET</t>
  </si>
  <si>
    <t>КРЕПЁЖ MUNGO</t>
  </si>
  <si>
    <t>ЗАКЛЁПКИ BRALO</t>
  </si>
  <si>
    <t>ск351014</t>
  </si>
  <si>
    <t>ск351018</t>
  </si>
  <si>
    <t>Внутри файла вложен код для формирования и отправки заказа.</t>
  </si>
  <si>
    <t>Программа выберет все товарные позиции, в которых Вы установили количество и сохранит Ваш заказ на листе «Заказ»</t>
  </si>
  <si>
    <t>Он сохраниться в тот же каталог, где лежит этот файл с  прайсом. Потом отправляем его как вложение.</t>
  </si>
  <si>
    <t>Особенности:</t>
  </si>
  <si>
    <t>При первой загрузке прайса нужно будет включить разрешения на выполнение макросов.</t>
  </si>
  <si>
    <t>В зависимости от версии офиса, есть возможность пометить прайс как полученный из надежного источника.</t>
  </si>
  <si>
    <t>Тогда, по идее, при запуске больше не будет лишних вопросов.</t>
  </si>
  <si>
    <t>Не перемещайте листы между собой!</t>
  </si>
  <si>
    <t>Недостатки – могут быть ошибки в работе прайса, информацию о которых я хотел бы получить от Вас на свою почту.</t>
  </si>
  <si>
    <t>Вредоносного кода нет. Вся работа по изготовлению прайса проделана мной лично и во благо наших клиентов и нашей компании!</t>
  </si>
  <si>
    <t>Пишите письменно пожелания и предложения.</t>
  </si>
  <si>
    <t>При запуске макроса отправки через Outlook - Excel будет обращаться к Outlook, что вызовет появление вот такого сообщения безопасности на экране:</t>
  </si>
  <si>
    <t>С Уважением.</t>
  </si>
  <si>
    <r>
      <t>1.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отправляеем почту через OutLook, то можно сразу нажать кнопку «Отправить заказ на e-mail»</t>
    </r>
  </si>
  <si>
    <t>с10</t>
  </si>
  <si>
    <t>с12</t>
  </si>
  <si>
    <t>сп4</t>
  </si>
  <si>
    <t>сп6</t>
  </si>
  <si>
    <t>сп8</t>
  </si>
  <si>
    <t>сп10</t>
  </si>
  <si>
    <t>сп12</t>
  </si>
  <si>
    <t>сг4</t>
  </si>
  <si>
    <t>сг6</t>
  </si>
  <si>
    <t>сг8</t>
  </si>
  <si>
    <t>сг10</t>
  </si>
  <si>
    <t>сг12</t>
  </si>
  <si>
    <t>спг4</t>
  </si>
  <si>
    <t>спг6</t>
  </si>
  <si>
    <t>спг8</t>
  </si>
  <si>
    <t>спг10</t>
  </si>
  <si>
    <t>спг12</t>
  </si>
  <si>
    <t>крпк6040</t>
  </si>
  <si>
    <t>крпк7045</t>
  </si>
  <si>
    <t>крпк8045</t>
  </si>
  <si>
    <t>крпп656540</t>
  </si>
  <si>
    <t>крпп808040</t>
  </si>
  <si>
    <t>крпп10010050</t>
  </si>
  <si>
    <t>кубк6845</t>
  </si>
  <si>
    <t>кубг6845</t>
  </si>
  <si>
    <t>скк</t>
  </si>
  <si>
    <t>кдп76</t>
  </si>
  <si>
    <t>тгп16</t>
  </si>
  <si>
    <t>тгп20</t>
  </si>
  <si>
    <t>тгп25</t>
  </si>
  <si>
    <t>тгп32</t>
  </si>
  <si>
    <t>ккт12</t>
  </si>
  <si>
    <t>ккт16</t>
  </si>
  <si>
    <t>ккт20</t>
  </si>
  <si>
    <t>ккт25</t>
  </si>
  <si>
    <t>ккт32</t>
  </si>
  <si>
    <t>ккт40</t>
  </si>
  <si>
    <t>кктф50</t>
  </si>
  <si>
    <t>кктф63</t>
  </si>
  <si>
    <t>кктф75</t>
  </si>
  <si>
    <t>кктф90</t>
  </si>
  <si>
    <t>кктф110</t>
  </si>
  <si>
    <t>пккт</t>
  </si>
  <si>
    <t>бк134Бквад</t>
  </si>
  <si>
    <t>бк135кругл</t>
  </si>
  <si>
    <t>бк136треуг</t>
  </si>
  <si>
    <t>бк153Мквад</t>
  </si>
  <si>
    <t>МУ дуб</t>
  </si>
  <si>
    <t>МУ бук</t>
  </si>
  <si>
    <t>МУ сосна</t>
  </si>
  <si>
    <t>МУ махагон</t>
  </si>
  <si>
    <t>МУ белый</t>
  </si>
  <si>
    <t>МУ св.серый</t>
  </si>
  <si>
    <t>МУ тем.серый</t>
  </si>
  <si>
    <t>МУ св.бежевый</t>
  </si>
  <si>
    <t>МУ тем.бежев</t>
  </si>
  <si>
    <t>МУ бордо</t>
  </si>
  <si>
    <t>МУ черный</t>
  </si>
  <si>
    <t>МУ охра</t>
  </si>
  <si>
    <t>МУ кр.кирпичн</t>
  </si>
  <si>
    <t>МУ коричнев</t>
  </si>
  <si>
    <t>МУ тем.корич</t>
  </si>
  <si>
    <t>МУ красное дер</t>
  </si>
  <si>
    <t>МУ орех</t>
  </si>
  <si>
    <t>МУ вишня</t>
  </si>
  <si>
    <t>зпс2 дуб</t>
  </si>
  <si>
    <t>зпс2 бук</t>
  </si>
  <si>
    <t>зпс2 сосна</t>
  </si>
  <si>
    <t>зпс2 махагон</t>
  </si>
  <si>
    <t>зпс2 св.серый</t>
  </si>
  <si>
    <t>зпс2 тем.серый</t>
  </si>
  <si>
    <t>зпс2 бежевый</t>
  </si>
  <si>
    <t>зпс2 св.бежев</t>
  </si>
  <si>
    <t>зпс2 тем.бежев</t>
  </si>
  <si>
    <t>зпс2 бордо</t>
  </si>
  <si>
    <t>зпс2 черный</t>
  </si>
  <si>
    <t>зпс2 охра</t>
  </si>
  <si>
    <t>зпс2 желтый</t>
  </si>
  <si>
    <t>зпс2 синий</t>
  </si>
  <si>
    <t>зпс2 зеленый</t>
  </si>
  <si>
    <t>зпс2 кр.кирпичн</t>
  </si>
  <si>
    <t>зпс2 коричнев</t>
  </si>
  <si>
    <t>H70-90-9L42</t>
  </si>
  <si>
    <t>H80-100-9L42</t>
  </si>
  <si>
    <t>H8-12-9N51</t>
  </si>
  <si>
    <t>H10-16-9N51</t>
  </si>
  <si>
    <t>H110-130-9N51</t>
  </si>
  <si>
    <t>H12-18-9N51</t>
  </si>
  <si>
    <t>H12-22-9N51</t>
  </si>
  <si>
    <t>H120-140-9N51</t>
  </si>
  <si>
    <t>H130-150-9N51</t>
  </si>
  <si>
    <t>H150-170-9N51</t>
  </si>
  <si>
    <t>H16-27-9N51</t>
  </si>
  <si>
    <t>H160-180-9N51</t>
  </si>
  <si>
    <t>H170-190-9N51</t>
  </si>
  <si>
    <t>H180-200-9N51</t>
  </si>
  <si>
    <t>H190-210-9N51</t>
  </si>
  <si>
    <t>H20-32-9N51</t>
  </si>
  <si>
    <t>H200-220-9N51</t>
  </si>
  <si>
    <t>H210-230-9N51</t>
  </si>
  <si>
    <t>H220-240-9N51</t>
  </si>
  <si>
    <t>H25-40-9N51</t>
  </si>
  <si>
    <t>H30-45-9N51</t>
  </si>
  <si>
    <t>H35-50-9N51</t>
  </si>
  <si>
    <t>H40-60-9N51</t>
  </si>
  <si>
    <t>H50-70-9N51</t>
  </si>
  <si>
    <t>H60-80-9N51</t>
  </si>
  <si>
    <t>H70-90-9N51</t>
  </si>
  <si>
    <t>H80-100-9N51</t>
  </si>
  <si>
    <t>H90-110-9N51</t>
  </si>
  <si>
    <t>H8-12-7,5N52</t>
  </si>
  <si>
    <t>H8-16-9N52</t>
  </si>
  <si>
    <t>H12-20-9N52</t>
  </si>
  <si>
    <t>H12-22-9N52</t>
  </si>
  <si>
    <t>H16-27-9N52</t>
  </si>
  <si>
    <t>H20-32-9N52</t>
  </si>
  <si>
    <t>H25-40-9N52</t>
  </si>
  <si>
    <t>H30-45-9N52</t>
  </si>
  <si>
    <t>H35-50-9N52</t>
  </si>
  <si>
    <t>H40-60-9N52</t>
  </si>
  <si>
    <t>H50-70-9N52</t>
  </si>
  <si>
    <t>H70-90-9N52</t>
  </si>
  <si>
    <t>H80-100-9N52</t>
  </si>
  <si>
    <t>H90-110-9N52</t>
  </si>
  <si>
    <t>H50-70-9TT31</t>
  </si>
  <si>
    <t>Z0T51</t>
  </si>
  <si>
    <t>H10-16ECO41</t>
  </si>
  <si>
    <t>H100-120ECO41</t>
  </si>
  <si>
    <t>H110-130ECO41</t>
  </si>
  <si>
    <t>H12-20ECO41</t>
  </si>
  <si>
    <t>H120-140ECO41</t>
  </si>
  <si>
    <t>H130-150ECO41</t>
  </si>
  <si>
    <t>H140-160ECO41</t>
  </si>
  <si>
    <t>H16-25ECO41</t>
  </si>
  <si>
    <t>H160-180ECO41</t>
  </si>
  <si>
    <t>H170-190ECO41</t>
  </si>
  <si>
    <t>H180-200ECO41</t>
  </si>
  <si>
    <t>H190-210ECO41</t>
  </si>
  <si>
    <t>H20-32ECO41</t>
  </si>
  <si>
    <t>H240-260ECO41</t>
  </si>
  <si>
    <t>H25-40ECO41</t>
  </si>
  <si>
    <t>H32-50ECO41</t>
  </si>
  <si>
    <t>H40-60ECO41</t>
  </si>
  <si>
    <t>H44-64ECO41</t>
  </si>
  <si>
    <t>H50-70ECO41</t>
  </si>
  <si>
    <t>H70-90ECO41</t>
  </si>
  <si>
    <t>H80-100ECO41</t>
  </si>
  <si>
    <t>H90-110ECO41</t>
  </si>
  <si>
    <t>VHR100AD51</t>
  </si>
  <si>
    <t>VHR125AD51</t>
  </si>
  <si>
    <t>VHR160AD51</t>
  </si>
  <si>
    <t>VHR180AD51</t>
  </si>
  <si>
    <t>VHR200AD51</t>
  </si>
  <si>
    <t>VHR355AD51</t>
  </si>
  <si>
    <t>VHR430AD51</t>
  </si>
  <si>
    <t>VHR500AD51</t>
  </si>
  <si>
    <t>VHR560AD51</t>
  </si>
  <si>
    <t>VHR600AD51</t>
  </si>
  <si>
    <t>VHR630AD51</t>
  </si>
  <si>
    <t>VHR710AD51</t>
  </si>
  <si>
    <t>кцс95ф</t>
  </si>
  <si>
    <t>гвл19</t>
  </si>
  <si>
    <t>гвл25</t>
  </si>
  <si>
    <t>гвл30</t>
  </si>
  <si>
    <t>гвл35</t>
  </si>
  <si>
    <t>гвл45</t>
  </si>
  <si>
    <t>гвл19ф</t>
  </si>
  <si>
    <t>гвл25ф</t>
  </si>
  <si>
    <t>гвл30ф</t>
  </si>
  <si>
    <t>гвл35ф</t>
  </si>
  <si>
    <t>гвл45ф</t>
  </si>
  <si>
    <t>спч25</t>
  </si>
  <si>
    <t>спч32</t>
  </si>
  <si>
    <t>спч35</t>
  </si>
  <si>
    <t>спч41</t>
  </si>
  <si>
    <t>спч45</t>
  </si>
  <si>
    <t>спч60</t>
  </si>
  <si>
    <t>спч66</t>
  </si>
  <si>
    <t>спч75</t>
  </si>
  <si>
    <t>спч25ф</t>
  </si>
  <si>
    <t>спч32ф</t>
  </si>
  <si>
    <t>спч35ф</t>
  </si>
  <si>
    <t>спч41ф</t>
  </si>
  <si>
    <t>спц25</t>
  </si>
  <si>
    <t>спц32</t>
  </si>
  <si>
    <t>спц35</t>
  </si>
  <si>
    <t>спц41</t>
  </si>
  <si>
    <t>спц45</t>
  </si>
  <si>
    <t>спц60</t>
  </si>
  <si>
    <t>спц66</t>
  </si>
  <si>
    <t>спц75</t>
  </si>
  <si>
    <t>спц25ф</t>
  </si>
  <si>
    <t>спц32ф</t>
  </si>
  <si>
    <t>спц35ф</t>
  </si>
  <si>
    <t>спц41ф</t>
  </si>
  <si>
    <t>спц45ф</t>
  </si>
  <si>
    <t>спц50ф</t>
  </si>
  <si>
    <t>спц60ф</t>
  </si>
  <si>
    <t>спц66ф</t>
  </si>
  <si>
    <t>спц75ф</t>
  </si>
  <si>
    <t>сжс3913</t>
  </si>
  <si>
    <t>сжс3916</t>
  </si>
  <si>
    <t>сжс3919</t>
  </si>
  <si>
    <t>сжс3925</t>
  </si>
  <si>
    <t>сжс3932</t>
  </si>
  <si>
    <t>сжс3935</t>
  </si>
  <si>
    <t>сжс3913ф</t>
  </si>
  <si>
    <t>сжс3916ф</t>
  </si>
  <si>
    <t>сжс3919ф</t>
  </si>
  <si>
    <t>сжс3925ф</t>
  </si>
  <si>
    <t>сжс3932ф</t>
  </si>
  <si>
    <t>сжс3935ф</t>
  </si>
  <si>
    <t>сбс3913</t>
  </si>
  <si>
    <t>сбс3916</t>
  </si>
  <si>
    <t>сбс3919</t>
  </si>
  <si>
    <t>сбс3925</t>
  </si>
  <si>
    <t>сбс3932</t>
  </si>
  <si>
    <t>сбс3935</t>
  </si>
  <si>
    <t>сбс3913ф</t>
  </si>
  <si>
    <t>сбс3916ф</t>
  </si>
  <si>
    <t>сбс3919ф</t>
  </si>
  <si>
    <t>сбс3925ф</t>
  </si>
  <si>
    <t>сбс3932ф</t>
  </si>
  <si>
    <t>сбс3935ф</t>
  </si>
  <si>
    <t>ош425</t>
  </si>
  <si>
    <t>ош430</t>
  </si>
  <si>
    <t>ош435</t>
  </si>
  <si>
    <t>ош440</t>
  </si>
  <si>
    <t>ош425ф</t>
  </si>
  <si>
    <t>ош430ф</t>
  </si>
  <si>
    <t>ош435ф</t>
  </si>
  <si>
    <t>ош440ф</t>
  </si>
  <si>
    <t>жд2510</t>
  </si>
  <si>
    <t>жд2512</t>
  </si>
  <si>
    <t>жд2516</t>
  </si>
  <si>
    <t>жд2520</t>
  </si>
  <si>
    <t>жд2525</t>
  </si>
  <si>
    <t>жд310</t>
  </si>
  <si>
    <t>жд312</t>
  </si>
  <si>
    <t>жд316</t>
  </si>
  <si>
    <t>жд320</t>
  </si>
  <si>
    <t>жд325</t>
  </si>
  <si>
    <t>жд330</t>
  </si>
  <si>
    <t>жд335</t>
  </si>
  <si>
    <t>жд340</t>
  </si>
  <si>
    <t>жд345</t>
  </si>
  <si>
    <t>жд350</t>
  </si>
  <si>
    <t>жд3512</t>
  </si>
  <si>
    <t>жд3516</t>
  </si>
  <si>
    <t>жд3520</t>
  </si>
  <si>
    <t>жд3525</t>
  </si>
  <si>
    <t>жд3530</t>
  </si>
  <si>
    <t>жд3535</t>
  </si>
  <si>
    <t>жд3540</t>
  </si>
  <si>
    <t>жд3545</t>
  </si>
  <si>
    <t>жд3550</t>
  </si>
  <si>
    <t>жд412</t>
  </si>
  <si>
    <t>жд416</t>
  </si>
  <si>
    <t>жд420</t>
  </si>
  <si>
    <t>жд425</t>
  </si>
  <si>
    <t>жд430</t>
  </si>
  <si>
    <t>жд435</t>
  </si>
  <si>
    <t>жд440</t>
  </si>
  <si>
    <t>жд445</t>
  </si>
  <si>
    <t>го4</t>
  </si>
  <si>
    <t>го5</t>
  </si>
  <si>
    <t>го6</t>
  </si>
  <si>
    <t>го8</t>
  </si>
  <si>
    <t>го10</t>
  </si>
  <si>
    <t>го12</t>
  </si>
  <si>
    <t>го14</t>
  </si>
  <si>
    <t>го16</t>
  </si>
  <si>
    <t>го18</t>
  </si>
  <si>
    <t>го20</t>
  </si>
  <si>
    <t>го24</t>
  </si>
  <si>
    <t>го30</t>
  </si>
  <si>
    <t>го36</t>
  </si>
  <si>
    <t>го4ф</t>
  </si>
  <si>
    <t>го5ф</t>
  </si>
  <si>
    <t>го6ф</t>
  </si>
  <si>
    <t>го8ф</t>
  </si>
  <si>
    <t>го10ф</t>
  </si>
  <si>
    <t>го12ф</t>
  </si>
  <si>
    <t>го14ф</t>
  </si>
  <si>
    <t>го16ф</t>
  </si>
  <si>
    <t>го18ф</t>
  </si>
  <si>
    <t>го20ф</t>
  </si>
  <si>
    <t>го24ф</t>
  </si>
  <si>
    <t>го30ф</t>
  </si>
  <si>
    <t>гу6</t>
  </si>
  <si>
    <t>гу8</t>
  </si>
  <si>
    <t>гу10</t>
  </si>
  <si>
    <t>гу12</t>
  </si>
  <si>
    <t>гу16</t>
  </si>
  <si>
    <t>гу20</t>
  </si>
  <si>
    <t>гу6ф</t>
  </si>
  <si>
    <t>гу8ф</t>
  </si>
  <si>
    <t>гу10ф</t>
  </si>
  <si>
    <t>гу12ф</t>
  </si>
  <si>
    <t>гу16ф</t>
  </si>
  <si>
    <t>гу20ф</t>
  </si>
  <si>
    <t>гс4</t>
  </si>
  <si>
    <t>гс5</t>
  </si>
  <si>
    <t>гс6</t>
  </si>
  <si>
    <t>гс8</t>
  </si>
  <si>
    <t>гс10</t>
  </si>
  <si>
    <t>гс12</t>
  </si>
  <si>
    <t>гс14</t>
  </si>
  <si>
    <t>гс16</t>
  </si>
  <si>
    <t>гс20</t>
  </si>
  <si>
    <t>гс24</t>
  </si>
  <si>
    <t>гс4ф</t>
  </si>
  <si>
    <t>гс5ф</t>
  </si>
  <si>
    <t>гс6ф</t>
  </si>
  <si>
    <t>гс8ф</t>
  </si>
  <si>
    <t>гс10ф</t>
  </si>
  <si>
    <t>гс12ф</t>
  </si>
  <si>
    <t>гс14ф</t>
  </si>
  <si>
    <t>гс16ф</t>
  </si>
  <si>
    <t>гс20ф</t>
  </si>
  <si>
    <t>гс24ф</t>
  </si>
  <si>
    <t>гк4</t>
  </si>
  <si>
    <t>гк5</t>
  </si>
  <si>
    <t>гк6</t>
  </si>
  <si>
    <t>гк8</t>
  </si>
  <si>
    <t>гк10</t>
  </si>
  <si>
    <t>гк12</t>
  </si>
  <si>
    <t>гк14</t>
  </si>
  <si>
    <t>гк16</t>
  </si>
  <si>
    <t>гк4ф</t>
  </si>
  <si>
    <t>гк5ф</t>
  </si>
  <si>
    <t>гк6ф</t>
  </si>
  <si>
    <t>гк8ф</t>
  </si>
  <si>
    <t>гк10ф</t>
  </si>
  <si>
    <t>гк12ф</t>
  </si>
  <si>
    <t>гк14ф</t>
  </si>
  <si>
    <t>гк16ф</t>
  </si>
  <si>
    <t>гф4</t>
  </si>
  <si>
    <t>гф5</t>
  </si>
  <si>
    <t>гф6</t>
  </si>
  <si>
    <t>гф8</t>
  </si>
  <si>
    <t>гф10</t>
  </si>
  <si>
    <t>гф12</t>
  </si>
  <si>
    <t>гф14</t>
  </si>
  <si>
    <t>гф16</t>
  </si>
  <si>
    <t>гф4ф</t>
  </si>
  <si>
    <t>гф5ф</t>
  </si>
  <si>
    <t>гф6ф</t>
  </si>
  <si>
    <t>гф8ф</t>
  </si>
  <si>
    <t>гф10ф</t>
  </si>
  <si>
    <t>гф12ф</t>
  </si>
  <si>
    <t>гф14ф</t>
  </si>
  <si>
    <t>гф16ф</t>
  </si>
  <si>
    <t>гб4</t>
  </si>
  <si>
    <t>гб5</t>
  </si>
  <si>
    <t>гб6</t>
  </si>
  <si>
    <t>гб8</t>
  </si>
  <si>
    <t>гб10</t>
  </si>
  <si>
    <t>гб12</t>
  </si>
  <si>
    <t>гб16</t>
  </si>
  <si>
    <t>гб4ф</t>
  </si>
  <si>
    <t>гб5ф</t>
  </si>
  <si>
    <t>гб6ф</t>
  </si>
  <si>
    <t>гб8ф</t>
  </si>
  <si>
    <t>гб10ф</t>
  </si>
  <si>
    <t>гб12ф</t>
  </si>
  <si>
    <t>гб16ф</t>
  </si>
  <si>
    <t>гкв4</t>
  </si>
  <si>
    <t>гкв5</t>
  </si>
  <si>
    <t>гкв6</t>
  </si>
  <si>
    <t>гкв8</t>
  </si>
  <si>
    <t>гкв10</t>
  </si>
  <si>
    <t>гкв4ф</t>
  </si>
  <si>
    <t>гкв5ф</t>
  </si>
  <si>
    <t>гкв6ф</t>
  </si>
  <si>
    <t>гкв8ф</t>
  </si>
  <si>
    <t>гкв10ф</t>
  </si>
  <si>
    <t>шо4</t>
  </si>
  <si>
    <t>шо5</t>
  </si>
  <si>
    <t>шо6</t>
  </si>
  <si>
    <t>шо8</t>
  </si>
  <si>
    <t>шо10</t>
  </si>
  <si>
    <t>шо12</t>
  </si>
  <si>
    <t>шо14</t>
  </si>
  <si>
    <t>шо16</t>
  </si>
  <si>
    <t>шо18</t>
  </si>
  <si>
    <t>шо20</t>
  </si>
  <si>
    <t>шо24</t>
  </si>
  <si>
    <t>шо30</t>
  </si>
  <si>
    <t>шо36</t>
  </si>
  <si>
    <t>шо4ф</t>
  </si>
  <si>
    <t>шо5ф</t>
  </si>
  <si>
    <t>шо6ф</t>
  </si>
  <si>
    <t>шо8ф</t>
  </si>
  <si>
    <t>шо10ф</t>
  </si>
  <si>
    <t>шо12ф</t>
  </si>
  <si>
    <t>шо14ф</t>
  </si>
  <si>
    <t>шо16ф</t>
  </si>
  <si>
    <t>шо18ф</t>
  </si>
  <si>
    <t>шо20ф</t>
  </si>
  <si>
    <t>шо24ф</t>
  </si>
  <si>
    <t>шо30ф</t>
  </si>
  <si>
    <t>шо36ф</t>
  </si>
  <si>
    <t>шу4</t>
  </si>
  <si>
    <t>шу5</t>
  </si>
  <si>
    <t>шу6</t>
  </si>
  <si>
    <t>шу8</t>
  </si>
  <si>
    <t>16х110</t>
  </si>
  <si>
    <t>16х130</t>
  </si>
  <si>
    <t>Наименование</t>
  </si>
  <si>
    <t>зк36</t>
  </si>
  <si>
    <t>зк40</t>
  </si>
  <si>
    <t>зк3ф</t>
  </si>
  <si>
    <t>зк5ф</t>
  </si>
  <si>
    <t>зк6ф</t>
  </si>
  <si>
    <t>зк8ф</t>
  </si>
  <si>
    <t>зк10ф</t>
  </si>
  <si>
    <t>зк12ф</t>
  </si>
  <si>
    <t>зк14ф</t>
  </si>
  <si>
    <t>зк16ф</t>
  </si>
  <si>
    <t>зк20ф</t>
  </si>
  <si>
    <t>зд2</t>
  </si>
  <si>
    <t>зд3</t>
  </si>
  <si>
    <t>зд4</t>
  </si>
  <si>
    <t>зд5</t>
  </si>
  <si>
    <t>зд6</t>
  </si>
  <si>
    <t>зд8</t>
  </si>
  <si>
    <t>зд2ф</t>
  </si>
  <si>
    <t>зд3ф</t>
  </si>
  <si>
    <t>зд4ф</t>
  </si>
  <si>
    <t>зд5ф</t>
  </si>
  <si>
    <t>зд6ф</t>
  </si>
  <si>
    <t>зд8ф</t>
  </si>
  <si>
    <t>за2</t>
  </si>
  <si>
    <t>за2,5</t>
  </si>
  <si>
    <t>за3</t>
  </si>
  <si>
    <t>за4</t>
  </si>
  <si>
    <t>за5</t>
  </si>
  <si>
    <t>за7</t>
  </si>
  <si>
    <t>за8</t>
  </si>
  <si>
    <t>за10</t>
  </si>
  <si>
    <t>за11</t>
  </si>
  <si>
    <t>за14</t>
  </si>
  <si>
    <t>за18</t>
  </si>
  <si>
    <t>за22</t>
  </si>
  <si>
    <t>за28</t>
  </si>
  <si>
    <t>за2ф</t>
  </si>
  <si>
    <t>за2,5ф</t>
  </si>
  <si>
    <t>за3ф</t>
  </si>
  <si>
    <t>за4ф</t>
  </si>
  <si>
    <t>за5ф</t>
  </si>
  <si>
    <t>за7ф</t>
  </si>
  <si>
    <t>за8ф</t>
  </si>
  <si>
    <t>за10ф</t>
  </si>
  <si>
    <t>за11ф</t>
  </si>
  <si>
    <t>за14ф</t>
  </si>
  <si>
    <t>за18ф</t>
  </si>
  <si>
    <t>за22ф</t>
  </si>
  <si>
    <t>тк5</t>
  </si>
  <si>
    <t>тк6</t>
  </si>
  <si>
    <t>тк8</t>
  </si>
  <si>
    <t>тк10</t>
  </si>
  <si>
    <t>тк12</t>
  </si>
  <si>
    <t>тк14</t>
  </si>
  <si>
    <t>тк16</t>
  </si>
  <si>
    <t>тк20</t>
  </si>
  <si>
    <t>тк24</t>
  </si>
  <si>
    <t>тк30</t>
  </si>
  <si>
    <t>тк5ф</t>
  </si>
  <si>
    <t>тк6ф</t>
  </si>
  <si>
    <t>тк8ф</t>
  </si>
  <si>
    <t>тк10ф</t>
  </si>
  <si>
    <t>ткк5</t>
  </si>
  <si>
    <t>ткк6</t>
  </si>
  <si>
    <t>ткк8</t>
  </si>
  <si>
    <t>ткк10</t>
  </si>
  <si>
    <t>ткк12</t>
  </si>
  <si>
    <t>ткк14</t>
  </si>
  <si>
    <t>ткк16</t>
  </si>
  <si>
    <t>ткк20</t>
  </si>
  <si>
    <t>ткк24</t>
  </si>
  <si>
    <t>рб10ф</t>
  </si>
  <si>
    <t>рб12ф</t>
  </si>
  <si>
    <t>рб14ф</t>
  </si>
  <si>
    <t>рг6</t>
  </si>
  <si>
    <t>рг8</t>
  </si>
  <si>
    <t>рг10</t>
  </si>
  <si>
    <t>рг12</t>
  </si>
  <si>
    <t>рг14</t>
  </si>
  <si>
    <t>рг16</t>
  </si>
  <si>
    <t>рг20</t>
  </si>
  <si>
    <t>рг24</t>
  </si>
  <si>
    <t>рг6ф</t>
  </si>
  <si>
    <t>рг8ф</t>
  </si>
  <si>
    <t>рг10ф</t>
  </si>
  <si>
    <t>рг12ф</t>
  </si>
  <si>
    <t>рг14ф</t>
  </si>
  <si>
    <t>рг16ф</t>
  </si>
  <si>
    <t>рг20ф</t>
  </si>
  <si>
    <t>бо15</t>
  </si>
  <si>
    <t>бо20</t>
  </si>
  <si>
    <t>бо25</t>
  </si>
  <si>
    <t>бо30</t>
  </si>
  <si>
    <t>бо40</t>
  </si>
  <si>
    <t>бо50</t>
  </si>
  <si>
    <t>бо65</t>
  </si>
  <si>
    <t>кус90</t>
  </si>
  <si>
    <t>пс10040</t>
  </si>
  <si>
    <t>пс20040</t>
  </si>
  <si>
    <t>пс26040</t>
  </si>
  <si>
    <t>пс28040</t>
  </si>
  <si>
    <t>пс30040</t>
  </si>
  <si>
    <t>пс36040</t>
  </si>
  <si>
    <t>пс40040</t>
  </si>
  <si>
    <t>пс48040</t>
  </si>
  <si>
    <t>пс50040</t>
  </si>
  <si>
    <t>пс60040</t>
  </si>
  <si>
    <t>пс72040</t>
  </si>
  <si>
    <t>пс24050</t>
  </si>
  <si>
    <t>пс30050</t>
  </si>
  <si>
    <t>пс40050</t>
  </si>
  <si>
    <t>пс50050</t>
  </si>
  <si>
    <t>пс60050</t>
  </si>
  <si>
    <t>пс80050</t>
  </si>
  <si>
    <t>пс100050</t>
  </si>
  <si>
    <t>пс120050</t>
  </si>
  <si>
    <t>пс125050</t>
  </si>
  <si>
    <t>шу10</t>
  </si>
  <si>
    <t>шу12</t>
  </si>
  <si>
    <t>шу14</t>
  </si>
  <si>
    <t>шу16</t>
  </si>
  <si>
    <t>шу18</t>
  </si>
  <si>
    <t>шу20</t>
  </si>
  <si>
    <t>шу24</t>
  </si>
  <si>
    <t>шу30</t>
  </si>
  <si>
    <t>шу36</t>
  </si>
  <si>
    <t>шу4ф</t>
  </si>
  <si>
    <t>шу5ф</t>
  </si>
  <si>
    <t>шу6ф</t>
  </si>
  <si>
    <t>шу8ф</t>
  </si>
  <si>
    <t>шу10ф</t>
  </si>
  <si>
    <t>шу12ф</t>
  </si>
  <si>
    <t>шу14ф</t>
  </si>
  <si>
    <t>шу16ф</t>
  </si>
  <si>
    <t>шу18ф</t>
  </si>
  <si>
    <t>шу20ф</t>
  </si>
  <si>
    <t>шу24ф</t>
  </si>
  <si>
    <t>шу30ф</t>
  </si>
  <si>
    <t>шу36ф</t>
  </si>
  <si>
    <t>шг4</t>
  </si>
  <si>
    <t>вп840</t>
  </si>
  <si>
    <t>вп850</t>
  </si>
  <si>
    <t>вп860</t>
  </si>
  <si>
    <t>вп870</t>
  </si>
  <si>
    <t>вп890</t>
  </si>
  <si>
    <t>вп880</t>
  </si>
  <si>
    <t>вп8100</t>
  </si>
  <si>
    <t>вп46ф</t>
  </si>
  <si>
    <t>вп48ф</t>
  </si>
  <si>
    <t>вп410ф</t>
  </si>
  <si>
    <t>вп412ф</t>
  </si>
  <si>
    <t>вп415ф</t>
  </si>
  <si>
    <t>вп416ф</t>
  </si>
  <si>
    <t>вп420ф</t>
  </si>
  <si>
    <t>вп425ф</t>
  </si>
  <si>
    <t>вп430ф</t>
  </si>
  <si>
    <t>вп435ф</t>
  </si>
  <si>
    <t>вп440ф</t>
  </si>
  <si>
    <t>вп445ф</t>
  </si>
  <si>
    <t>вп450ф</t>
  </si>
  <si>
    <t>вп455ф</t>
  </si>
  <si>
    <t>вп460ф</t>
  </si>
  <si>
    <t>вп465ф</t>
  </si>
  <si>
    <t>вп470ф</t>
  </si>
  <si>
    <t>вп475ф</t>
  </si>
  <si>
    <t>вп480ф</t>
  </si>
  <si>
    <t>вп510ф</t>
  </si>
  <si>
    <t>вп512ф</t>
  </si>
  <si>
    <t>вп515ф</t>
  </si>
  <si>
    <t>вп516ф</t>
  </si>
  <si>
    <t>вп520ф</t>
  </si>
  <si>
    <t>вп525ф</t>
  </si>
  <si>
    <t>вп530ф</t>
  </si>
  <si>
    <t>вп535ф</t>
  </si>
  <si>
    <t>вп540ф</t>
  </si>
  <si>
    <t>вп545ф</t>
  </si>
  <si>
    <t>вп550ф</t>
  </si>
  <si>
    <t>вп560ф</t>
  </si>
  <si>
    <t>вп565ф</t>
  </si>
  <si>
    <t>вп570ф</t>
  </si>
  <si>
    <t>вп575ф</t>
  </si>
  <si>
    <t>вп580ф</t>
  </si>
  <si>
    <t>вп585ф</t>
  </si>
  <si>
    <t>вп590ф</t>
  </si>
  <si>
    <t>вп5100ф</t>
  </si>
  <si>
    <t>вп610ф</t>
  </si>
  <si>
    <t>вп612ф</t>
  </si>
  <si>
    <t>вп616ф</t>
  </si>
  <si>
    <t>вп620ф</t>
  </si>
  <si>
    <t xml:space="preserve">     алюминий / сталь    многозажимная</t>
  </si>
  <si>
    <t>сталь / сталь   в   потай</t>
  </si>
  <si>
    <t>сталь / сталь  с  увеличенным  полем  16 мм</t>
  </si>
  <si>
    <t xml:space="preserve">     алюминий / сталь с увеличенным полем 12 мм</t>
  </si>
  <si>
    <t>цилиндрический  бортик</t>
  </si>
  <si>
    <t>уменьшенный   бортик</t>
  </si>
  <si>
    <t xml:space="preserve">    потайной   бортик</t>
  </si>
  <si>
    <t xml:space="preserve">  Заклепочник  ручной  для  вытяжной  заклепки</t>
  </si>
  <si>
    <t>2,4   3,2   4,0   4,8</t>
  </si>
  <si>
    <t>2,4   3,2   4,0   4,8   6,4</t>
  </si>
  <si>
    <t xml:space="preserve">2,4   3,2   4,0   4,8  </t>
  </si>
  <si>
    <t xml:space="preserve">      Заклёпочник  пневматический  для  вытяжной</t>
  </si>
  <si>
    <t>заклёпки   2,4   3,2   4,0   4,8</t>
  </si>
  <si>
    <t>заклёпки   2,4   3,2   4,0   4,8   6,4</t>
  </si>
  <si>
    <t xml:space="preserve">        Заклёпочник  ручной  для  резьбовой  заклёпки</t>
  </si>
  <si>
    <t>м 4,   м 5,   м 6,   м 8,   м 10</t>
  </si>
  <si>
    <t xml:space="preserve">      Заклёпочник  пневматический  для  резьбовой</t>
  </si>
  <si>
    <t>заклёпки   м 3,   м 4,   м 5,   м 6,   м 8,   м 10</t>
  </si>
  <si>
    <t>Шпилька  резьбовая</t>
  </si>
  <si>
    <t>класс  прочности  4,8</t>
  </si>
  <si>
    <t>Крюк  с  метрической  резьбой</t>
  </si>
  <si>
    <t>Кольцо  с  метрической  резьбой</t>
  </si>
  <si>
    <t>Гайка  оцинкованная       DIN 934</t>
  </si>
  <si>
    <t>класс  прочности  8</t>
  </si>
  <si>
    <t>Гайка  удлиняющая  (муфта)     DIN  6334</t>
  </si>
  <si>
    <t>Гайка  со  стопорным  кольцом   DIN  985</t>
  </si>
  <si>
    <t>Гайка  колпачковая    DIN 1587</t>
  </si>
  <si>
    <t>Гайка  с  фланцем    DIN 6923</t>
  </si>
  <si>
    <t>Гайка  барашковая    DIN  315</t>
  </si>
  <si>
    <t>Гайка  крыльчатая,  врезная    DIN  1624</t>
  </si>
  <si>
    <t>Шайба  оцинкованная    DIN 125</t>
  </si>
  <si>
    <t>Шайба  увеличенная  оцинкованная   DIN 9021</t>
  </si>
  <si>
    <t>Шайба  гроверная,  оцинкованная   DIN 127</t>
  </si>
  <si>
    <t>бм6110</t>
  </si>
  <si>
    <t>бм8110</t>
  </si>
  <si>
    <t>бм8130</t>
  </si>
  <si>
    <t>гс3</t>
  </si>
  <si>
    <t>м 3</t>
  </si>
  <si>
    <t>24х72</t>
  </si>
  <si>
    <t>шр22</t>
  </si>
  <si>
    <t>м22х1000</t>
  </si>
  <si>
    <t>г630</t>
  </si>
  <si>
    <t>г6150</t>
  </si>
  <si>
    <t>6Х150</t>
  </si>
  <si>
    <t>г1040</t>
  </si>
  <si>
    <t>г10110</t>
  </si>
  <si>
    <t>г10280</t>
  </si>
  <si>
    <t>г10300</t>
  </si>
  <si>
    <t>г1280</t>
  </si>
  <si>
    <t>г12120</t>
  </si>
  <si>
    <t>зпс3 зеленый</t>
  </si>
  <si>
    <t>зпс3 тем.корич</t>
  </si>
  <si>
    <t>зпс3 орех</t>
  </si>
  <si>
    <t>н182</t>
  </si>
  <si>
    <t>н202</t>
  </si>
  <si>
    <t>н212</t>
  </si>
  <si>
    <t>н250</t>
  </si>
  <si>
    <t>аг6525</t>
  </si>
  <si>
    <t>аг6536</t>
  </si>
  <si>
    <t>аг6556</t>
  </si>
  <si>
    <t>аг825</t>
  </si>
  <si>
    <t>аг840</t>
  </si>
  <si>
    <t>аг865</t>
  </si>
  <si>
    <t>аг885</t>
  </si>
  <si>
    <t>аг8100</t>
  </si>
  <si>
    <t>аг8110</t>
  </si>
  <si>
    <t>аг8120</t>
  </si>
  <si>
    <t>аг1040</t>
  </si>
  <si>
    <t>аг1050</t>
  </si>
  <si>
    <t>аг1060</t>
  </si>
  <si>
    <t>аг1077</t>
  </si>
  <si>
    <t>RAL</t>
  </si>
  <si>
    <t>ск353003</t>
  </si>
  <si>
    <t>ск353005</t>
  </si>
  <si>
    <t xml:space="preserve">  Болт  шестигранный,  полная  резьба,  оцинкованный</t>
  </si>
  <si>
    <t>Пр. 5.8              DIN 933</t>
  </si>
  <si>
    <t xml:space="preserve">Пр. 8.8 </t>
  </si>
  <si>
    <t>DIN 933</t>
  </si>
  <si>
    <t>мелкая  фасовка</t>
  </si>
  <si>
    <t>Болт  мебельный,   квадратный  подголовник</t>
  </si>
  <si>
    <t>DIN  603</t>
  </si>
  <si>
    <t xml:space="preserve">     Винт  потайная  головка  Pozi,  полная  резьба</t>
  </si>
  <si>
    <t xml:space="preserve">   DIN  965</t>
  </si>
  <si>
    <t>Винт  с  метрической  резьбой,</t>
  </si>
  <si>
    <t>полуцилиндрическая  головка     DIN  7985</t>
  </si>
  <si>
    <t>Винт  с  прессшайбой,  шлиц   KOMBI</t>
  </si>
  <si>
    <t>DIN  967</t>
  </si>
  <si>
    <t>Винт  с  внутренним  шестигранником</t>
  </si>
  <si>
    <t>цилиндрическая  головка,     DIN 912</t>
  </si>
  <si>
    <t>Кольцо - шуруп  для  крепления  строительных  лесов</t>
  </si>
  <si>
    <t>Шпилька  сантехническая</t>
  </si>
  <si>
    <t>ЗАЖИМ  КАНАТНЫЙ     DIN 741</t>
  </si>
  <si>
    <t>ЗАЖИМ  КАНАТНЫЙ  ДВОЙНОЙ</t>
  </si>
  <si>
    <t>ЗАЖИМ  АЛЮМИНЕВЫЙ   DIN 3093</t>
  </si>
  <si>
    <t>ТАЛРЕП  (крюк - кольцо)  DIN 1480</t>
  </si>
  <si>
    <t>ТАЛРЕП  (крюк - крюк)  DIN 1480</t>
  </si>
  <si>
    <t>чм16</t>
  </si>
  <si>
    <t>чм19</t>
  </si>
  <si>
    <t>чм25</t>
  </si>
  <si>
    <t>чм32</t>
  </si>
  <si>
    <t>чм35</t>
  </si>
  <si>
    <t>чм41</t>
  </si>
  <si>
    <t>чм45</t>
  </si>
  <si>
    <t>чм51</t>
  </si>
  <si>
    <t>чм55</t>
  </si>
  <si>
    <t>чм64</t>
  </si>
  <si>
    <t>чм76</t>
  </si>
  <si>
    <t>чм95</t>
  </si>
  <si>
    <t>чм102</t>
  </si>
  <si>
    <t>чм120</t>
  </si>
  <si>
    <t>чм127</t>
  </si>
  <si>
    <t>чм152</t>
  </si>
  <si>
    <t>чм16ф</t>
  </si>
  <si>
    <t>чм19ф</t>
  </si>
  <si>
    <t>чм25ф</t>
  </si>
  <si>
    <t>чм32ф</t>
  </si>
  <si>
    <t>чм35ф</t>
  </si>
  <si>
    <t>чм41ф</t>
  </si>
  <si>
    <t>чм45ф</t>
  </si>
  <si>
    <t>чм51ф</t>
  </si>
  <si>
    <t>чм55ф</t>
  </si>
  <si>
    <t>чм64ф</t>
  </si>
  <si>
    <t>чм76ф</t>
  </si>
  <si>
    <t>чм95ф</t>
  </si>
  <si>
    <t>чм102ф</t>
  </si>
  <si>
    <t>чм120ф</t>
  </si>
  <si>
    <t>чм127ф</t>
  </si>
  <si>
    <t>чм152ф</t>
  </si>
  <si>
    <t>чд16</t>
  </si>
  <si>
    <t>чд19</t>
  </si>
  <si>
    <t>чд25</t>
  </si>
  <si>
    <t>чд32</t>
  </si>
  <si>
    <t>чд35</t>
  </si>
  <si>
    <t>чд41</t>
  </si>
  <si>
    <t>чд45</t>
  </si>
  <si>
    <t>чд51</t>
  </si>
  <si>
    <t>чд55</t>
  </si>
  <si>
    <t>чд64</t>
  </si>
  <si>
    <t>чд76</t>
  </si>
  <si>
    <t>чд95</t>
  </si>
  <si>
    <t>чд102</t>
  </si>
  <si>
    <t>чд110</t>
  </si>
  <si>
    <t>чд120</t>
  </si>
  <si>
    <t>чд127</t>
  </si>
  <si>
    <t>чд152</t>
  </si>
  <si>
    <t>чд16ф</t>
  </si>
  <si>
    <t>чд19ф</t>
  </si>
  <si>
    <t>чд25ф</t>
  </si>
  <si>
    <t>чд32ф</t>
  </si>
  <si>
    <t>чд35ф</t>
  </si>
  <si>
    <t>чд41ф</t>
  </si>
  <si>
    <t>чд45ф</t>
  </si>
  <si>
    <t>чд51ф</t>
  </si>
  <si>
    <t>чд55ф</t>
  </si>
  <si>
    <t>чд64ф</t>
  </si>
  <si>
    <t>чд76ф</t>
  </si>
  <si>
    <t>чд95ф</t>
  </si>
  <si>
    <t>чд102ф</t>
  </si>
  <si>
    <t>чд110ф</t>
  </si>
  <si>
    <t>чд120ф</t>
  </si>
  <si>
    <t>чд127ф</t>
  </si>
  <si>
    <t>чд152ф</t>
  </si>
  <si>
    <t>пшо13</t>
  </si>
  <si>
    <t>пшо14</t>
  </si>
  <si>
    <t>пшо16</t>
  </si>
  <si>
    <t>пшо19</t>
  </si>
  <si>
    <t>пшо25</t>
  </si>
  <si>
    <t>пшо32</t>
  </si>
  <si>
    <t>пшо38</t>
  </si>
  <si>
    <t>пшо41</t>
  </si>
  <si>
    <t>пшо51</t>
  </si>
  <si>
    <t>пшо57</t>
  </si>
  <si>
    <t>пшо76</t>
  </si>
  <si>
    <t>пшо13ф</t>
  </si>
  <si>
    <t>пшо14ф</t>
  </si>
  <si>
    <t>ск356005ф</t>
  </si>
  <si>
    <t>ск357004ф</t>
  </si>
  <si>
    <t>ск358017ф</t>
  </si>
  <si>
    <t>ск358019ф</t>
  </si>
  <si>
    <t>ск359003ф</t>
  </si>
  <si>
    <t>м28</t>
  </si>
  <si>
    <t xml:space="preserve">           6,3/5,5х205</t>
  </si>
  <si>
    <t>м 36</t>
  </si>
  <si>
    <t>16х30</t>
  </si>
  <si>
    <t>6,3х130</t>
  </si>
  <si>
    <t>6,3х150</t>
  </si>
  <si>
    <t>Цена в рублях за 1000 шт,              с учетом скидки</t>
  </si>
  <si>
    <t>упак, шт</t>
  </si>
  <si>
    <t>7х70</t>
  </si>
  <si>
    <t>10x150</t>
  </si>
  <si>
    <t>10x180</t>
  </si>
  <si>
    <t>10x100</t>
  </si>
  <si>
    <t>10x130</t>
  </si>
  <si>
    <t>14х100</t>
  </si>
  <si>
    <t>8x60</t>
  </si>
  <si>
    <t>4х75</t>
  </si>
  <si>
    <t>HN 2</t>
  </si>
  <si>
    <t>HR 806</t>
  </si>
  <si>
    <t>4,8х45</t>
  </si>
  <si>
    <t>4,8х50</t>
  </si>
  <si>
    <t>м16х100</t>
  </si>
  <si>
    <t>24х360</t>
  </si>
  <si>
    <t>6х36</t>
  </si>
  <si>
    <t>12х130</t>
  </si>
  <si>
    <t>20х350</t>
  </si>
  <si>
    <t>16х350</t>
  </si>
  <si>
    <t>м8х110</t>
  </si>
  <si>
    <t>м10х120</t>
  </si>
  <si>
    <t>м10х150</t>
  </si>
  <si>
    <t>10x120</t>
  </si>
  <si>
    <t>10x140</t>
  </si>
  <si>
    <t>10x160</t>
  </si>
  <si>
    <t>10x200</t>
  </si>
  <si>
    <t>10x220</t>
  </si>
  <si>
    <t>10x240</t>
  </si>
  <si>
    <t>10x260</t>
  </si>
  <si>
    <t>10x280</t>
  </si>
  <si>
    <t xml:space="preserve">                             ШУРУП ПОЛУКОЛЬЦО</t>
  </si>
  <si>
    <t>уменьшенное сверло, оцинкованный (Китай)</t>
  </si>
  <si>
    <t xml:space="preserve"> усиленное сверло, оцинкованный (Китай)</t>
  </si>
  <si>
    <t>усиленное сверло, оцинкованный (Китай)</t>
  </si>
  <si>
    <t>Кровельный саморез, головка D8 мм, с шайбой EPDM Токопроводящая</t>
  </si>
  <si>
    <t>сверло  РТ5  15-16 мм,  покрытие - цинк (Китай)</t>
  </si>
  <si>
    <t>дн1080б</t>
  </si>
  <si>
    <t>дн1080п</t>
  </si>
  <si>
    <t xml:space="preserve">        Колпачки для самосверлящих шурупов(кровельных и сэндвич-панелей)</t>
  </si>
  <si>
    <t>Красный</t>
  </si>
  <si>
    <t>кк зеленый</t>
  </si>
  <si>
    <t>кк серый</t>
  </si>
  <si>
    <t>кк коричневый</t>
  </si>
  <si>
    <t>кк бордо</t>
  </si>
  <si>
    <t>кк черный</t>
  </si>
  <si>
    <t>кк хаки</t>
  </si>
  <si>
    <t>кк бесцветный</t>
  </si>
  <si>
    <t>кк синий</t>
  </si>
  <si>
    <t>кк красный</t>
  </si>
  <si>
    <t xml:space="preserve">                                 Термошайба для сотового поликарбоната</t>
  </si>
  <si>
    <t>прозрачный</t>
  </si>
  <si>
    <t>тш прозрачный</t>
  </si>
  <si>
    <t>Гвозди</t>
  </si>
  <si>
    <t xml:space="preserve">Гвозди </t>
  </si>
  <si>
    <t>ск48191014</t>
  </si>
  <si>
    <t>ск48191015</t>
  </si>
  <si>
    <t>ск48191018</t>
  </si>
  <si>
    <t>ск48193003</t>
  </si>
  <si>
    <t>ск48193005</t>
  </si>
  <si>
    <t>ск48193009</t>
  </si>
  <si>
    <t>ск48193011</t>
  </si>
  <si>
    <t>ск48195002</t>
  </si>
  <si>
    <t>ск48195005</t>
  </si>
  <si>
    <t>ск48195010</t>
  </si>
  <si>
    <t>ск48195021</t>
  </si>
  <si>
    <t>ск48196002</t>
  </si>
  <si>
    <t>ск48196005</t>
  </si>
  <si>
    <t>ск48197004</t>
  </si>
  <si>
    <t>ск48198017</t>
  </si>
  <si>
    <t>ск48198019</t>
  </si>
  <si>
    <t>ск48199003</t>
  </si>
  <si>
    <t>ск48191014ф</t>
  </si>
  <si>
    <t>ск48191015ф</t>
  </si>
  <si>
    <t>ск48191018ф</t>
  </si>
  <si>
    <t>ск48193003ф</t>
  </si>
  <si>
    <t>ск48193005ф</t>
  </si>
  <si>
    <t>ск48193009ф</t>
  </si>
  <si>
    <t>ск48193011ф</t>
  </si>
  <si>
    <t>ск48195002ф</t>
  </si>
  <si>
    <t>ск48195005ф</t>
  </si>
  <si>
    <t>ск48195010ф</t>
  </si>
  <si>
    <t>ск48195021ф</t>
  </si>
  <si>
    <t>ск48196002ф</t>
  </si>
  <si>
    <t>ск48196005ф</t>
  </si>
  <si>
    <t>ск48197004ф</t>
  </si>
  <si>
    <t>ск48198017ф</t>
  </si>
  <si>
    <t>ск48198019ф</t>
  </si>
  <si>
    <t>ск48199003ф</t>
  </si>
  <si>
    <t>Цвет</t>
  </si>
  <si>
    <t>шп3513ф</t>
  </si>
  <si>
    <t>шп3516ф</t>
  </si>
  <si>
    <t>шп3519ф</t>
  </si>
  <si>
    <t>шп3525ф</t>
  </si>
  <si>
    <t>шп3532ф</t>
  </si>
  <si>
    <t>шп3538ф</t>
  </si>
  <si>
    <t>шп3545ф</t>
  </si>
  <si>
    <t>шп3995ф</t>
  </si>
  <si>
    <t>шп3913ф</t>
  </si>
  <si>
    <t>шп3916ф</t>
  </si>
  <si>
    <t>ак10130</t>
  </si>
  <si>
    <t>ак10150</t>
  </si>
  <si>
    <t>ак1270</t>
  </si>
  <si>
    <t>ак12100</t>
  </si>
  <si>
    <t>ак12110</t>
  </si>
  <si>
    <t>ак12120</t>
  </si>
  <si>
    <t>ак12135</t>
  </si>
  <si>
    <t>ак12150</t>
  </si>
  <si>
    <t>ак16105</t>
  </si>
  <si>
    <t>ак16120</t>
  </si>
  <si>
    <t>ак16125</t>
  </si>
  <si>
    <t>ак16140</t>
  </si>
  <si>
    <t>ак16180</t>
  </si>
  <si>
    <t>ак16200</t>
  </si>
  <si>
    <t>ак16220</t>
  </si>
  <si>
    <t>ак20125</t>
  </si>
  <si>
    <t>ак20160</t>
  </si>
  <si>
    <t>ак20200</t>
  </si>
  <si>
    <t>ак20300</t>
  </si>
  <si>
    <t>ак24360</t>
  </si>
  <si>
    <t>аб845</t>
  </si>
  <si>
    <t>аб860</t>
  </si>
  <si>
    <t>аб880</t>
  </si>
  <si>
    <t>аб885</t>
  </si>
  <si>
    <t>аб8100</t>
  </si>
  <si>
    <t>аб1050</t>
  </si>
  <si>
    <t>аб1055</t>
  </si>
  <si>
    <t>аб1060</t>
  </si>
  <si>
    <t>аб1080</t>
  </si>
  <si>
    <t>аб1085</t>
  </si>
  <si>
    <t>аб10100</t>
  </si>
  <si>
    <t>аб10110</t>
  </si>
  <si>
    <t>аб10120</t>
  </si>
  <si>
    <t>аб10125</t>
  </si>
  <si>
    <t>аб10130</t>
  </si>
  <si>
    <t>аб10140</t>
  </si>
  <si>
    <t>аб1265</t>
  </si>
  <si>
    <t>аб1270</t>
  </si>
  <si>
    <t>аб1280</t>
  </si>
  <si>
    <t>аб12100</t>
  </si>
  <si>
    <t>аб12110</t>
  </si>
  <si>
    <t>аб12120</t>
  </si>
  <si>
    <t>аб12130</t>
  </si>
  <si>
    <t>аб12140</t>
  </si>
  <si>
    <t>аб12150</t>
  </si>
  <si>
    <t>аб12160</t>
  </si>
  <si>
    <t>аб1675</t>
  </si>
  <si>
    <t>аб16100</t>
  </si>
  <si>
    <t>аб16110</t>
  </si>
  <si>
    <t>аб16130</t>
  </si>
  <si>
    <t>аб16150</t>
  </si>
  <si>
    <t>аб16220</t>
  </si>
  <si>
    <t>Ваша скидка</t>
  </si>
  <si>
    <t>за20</t>
  </si>
  <si>
    <t>за20ф</t>
  </si>
  <si>
    <t>кпф4</t>
  </si>
  <si>
    <t>кпф4ф</t>
  </si>
  <si>
    <t>цк1,5</t>
  </si>
  <si>
    <t>цд14</t>
  </si>
  <si>
    <t>КРЮК  DIN 689 Американский тип</t>
  </si>
  <si>
    <t xml:space="preserve">КРЮК  DIN 689 </t>
  </si>
  <si>
    <t>0,25 т</t>
  </si>
  <si>
    <t>0,5 т</t>
  </si>
  <si>
    <t>1,6 т</t>
  </si>
  <si>
    <t>2,5 т</t>
  </si>
  <si>
    <t>кр025</t>
  </si>
  <si>
    <t>кр05</t>
  </si>
  <si>
    <t>кр25</t>
  </si>
  <si>
    <t>ссп315</t>
  </si>
  <si>
    <t xml:space="preserve">           6,3/5,5х350</t>
  </si>
  <si>
    <t xml:space="preserve">           6,3/5,5х315</t>
  </si>
  <si>
    <t>ссп350</t>
  </si>
  <si>
    <t>ссп160</t>
  </si>
  <si>
    <t>вц46</t>
  </si>
  <si>
    <t>вц414</t>
  </si>
  <si>
    <t>вц445</t>
  </si>
  <si>
    <t>вц480</t>
  </si>
  <si>
    <t>вц514</t>
  </si>
  <si>
    <t>5х14</t>
  </si>
  <si>
    <t>вц545</t>
  </si>
  <si>
    <t>вц614</t>
  </si>
  <si>
    <t>вц845</t>
  </si>
  <si>
    <t>вп414</t>
  </si>
  <si>
    <t>вп514</t>
  </si>
  <si>
    <t>вп58</t>
  </si>
  <si>
    <t>вп614</t>
  </si>
  <si>
    <t>вм445</t>
  </si>
  <si>
    <t>4x45</t>
  </si>
  <si>
    <t>6x12</t>
  </si>
  <si>
    <t>вм612</t>
  </si>
  <si>
    <t>гу14</t>
  </si>
  <si>
    <t>14х36</t>
  </si>
  <si>
    <r>
      <t xml:space="preserve">Кабельный бандаж </t>
    </r>
    <r>
      <rPr>
        <b/>
        <sz val="16"/>
        <color indexed="10"/>
        <rFont val="Arial Cyr"/>
        <charset val="204"/>
      </rPr>
      <t>Profi</t>
    </r>
    <r>
      <rPr>
        <b/>
        <sz val="16"/>
        <color indexed="8"/>
        <rFont val="Arial Cyr"/>
        <charset val="204"/>
      </rPr>
      <t xml:space="preserve"> (стяжки), материал - нейлон.</t>
    </r>
  </si>
  <si>
    <t>2,5х203</t>
  </si>
  <si>
    <t>3,3х150</t>
  </si>
  <si>
    <t>3,6х200</t>
  </si>
  <si>
    <t>3,6х302</t>
  </si>
  <si>
    <t>3,6х372</t>
  </si>
  <si>
    <t>4,8х200</t>
  </si>
  <si>
    <t>4,8х290</t>
  </si>
  <si>
    <t>4,8х370</t>
  </si>
  <si>
    <t>4,8х385</t>
  </si>
  <si>
    <t>4,8х428</t>
  </si>
  <si>
    <t>4,8х500</t>
  </si>
  <si>
    <t>7,6х292</t>
  </si>
  <si>
    <t>акр12130</t>
  </si>
  <si>
    <t>акр1470</t>
  </si>
  <si>
    <t>акр14100</t>
  </si>
  <si>
    <t>акр1680</t>
  </si>
  <si>
    <t>акр16110</t>
  </si>
  <si>
    <t>акр16130</t>
  </si>
  <si>
    <t>акр20130</t>
  </si>
  <si>
    <t>ако845</t>
  </si>
  <si>
    <t>ако860</t>
  </si>
  <si>
    <t>ако880</t>
  </si>
  <si>
    <t>ако8100</t>
  </si>
  <si>
    <t>ако1060</t>
  </si>
  <si>
    <t>ако1080</t>
  </si>
  <si>
    <t>ако10100</t>
  </si>
  <si>
    <t>ако10115</t>
  </si>
  <si>
    <t>ако10120</t>
  </si>
  <si>
    <t>ако1270</t>
  </si>
  <si>
    <t>ако12100</t>
  </si>
  <si>
    <t>ако12130</t>
  </si>
  <si>
    <t>ако1470</t>
  </si>
  <si>
    <t>ако14100</t>
  </si>
  <si>
    <t>ако1680</t>
  </si>
  <si>
    <t>ако16110</t>
  </si>
  <si>
    <t>ако16130</t>
  </si>
  <si>
    <t>ако20130</t>
  </si>
  <si>
    <t>акв6</t>
  </si>
  <si>
    <t>акв8</t>
  </si>
  <si>
    <t>акв10</t>
  </si>
  <si>
    <t>акв12</t>
  </si>
  <si>
    <t>аку6</t>
  </si>
  <si>
    <t>аку8</t>
  </si>
  <si>
    <t>аку10</t>
  </si>
  <si>
    <t>аку12</t>
  </si>
  <si>
    <t>мл421</t>
  </si>
  <si>
    <t>мл432</t>
  </si>
  <si>
    <t>мл438</t>
  </si>
  <si>
    <t>мл446</t>
  </si>
  <si>
    <t>мл454</t>
  </si>
  <si>
    <t>мл459</t>
  </si>
  <si>
    <t>мл537</t>
  </si>
  <si>
    <t>мл552</t>
  </si>
  <si>
    <t>борт - "Гриб"</t>
  </si>
  <si>
    <t xml:space="preserve">    с пластиковым стержнем</t>
  </si>
  <si>
    <t>с  металлическим  стержнем  и  термомостом</t>
  </si>
  <si>
    <t>Дюбель  пластиковый  "Дрива"</t>
  </si>
  <si>
    <t>со  сверлом</t>
  </si>
  <si>
    <t>Дюбель  пластиковый  "Бабочка"</t>
  </si>
  <si>
    <t xml:space="preserve">  Дюбель распорный пластиковый с шипами,  тип К</t>
  </si>
  <si>
    <t xml:space="preserve">     Дюбель распорный пластиковый с усами,  тип  S</t>
  </si>
  <si>
    <t>Дюбель  распорный,  тип  N (нейлон)</t>
  </si>
  <si>
    <t>Дюбель  распорный,  тип Т</t>
  </si>
  <si>
    <t>Дюбель  универсальный,  тип U</t>
  </si>
  <si>
    <t>шп3919ф</t>
  </si>
  <si>
    <t>шп3925ф</t>
  </si>
  <si>
    <t>шп3932ф</t>
  </si>
  <si>
    <t>шп4295ф</t>
  </si>
  <si>
    <t>шп4213ф</t>
  </si>
  <si>
    <t>шп4216ф</t>
  </si>
  <si>
    <t>шп4219ф</t>
  </si>
  <si>
    <t>шп4225ф</t>
  </si>
  <si>
    <t>шп4232ф</t>
  </si>
  <si>
    <t>шп4241ф</t>
  </si>
  <si>
    <t>шп4251ф</t>
  </si>
  <si>
    <t>шп4270ф</t>
  </si>
  <si>
    <t>шп4895ф</t>
  </si>
  <si>
    <t>шп4813ф</t>
  </si>
  <si>
    <t>шп4816ф</t>
  </si>
  <si>
    <t>шп4819ф</t>
  </si>
  <si>
    <t>шп4822ф</t>
  </si>
  <si>
    <t>шп4825ф</t>
  </si>
  <si>
    <t>шп4832ф</t>
  </si>
  <si>
    <t>шп4838ф</t>
  </si>
  <si>
    <t>шп4845ф</t>
  </si>
  <si>
    <t>шп4850ф</t>
  </si>
  <si>
    <t>шп4860ф</t>
  </si>
  <si>
    <t>шп5513ф</t>
  </si>
  <si>
    <t>шп5516ф</t>
  </si>
  <si>
    <t>шп5519ф</t>
  </si>
  <si>
    <t>шп5522ф</t>
  </si>
  <si>
    <t>шп5525ф</t>
  </si>
  <si>
    <t>шп5532ф</t>
  </si>
  <si>
    <t>шп5538ф</t>
  </si>
  <si>
    <t>шп5545ф</t>
  </si>
  <si>
    <t>шп5550ф</t>
  </si>
  <si>
    <t>шп5560ф</t>
  </si>
  <si>
    <t>шп5570ф</t>
  </si>
  <si>
    <t>шп6319ф</t>
  </si>
  <si>
    <t>шп6325ф</t>
  </si>
  <si>
    <t>шп6332ф</t>
  </si>
  <si>
    <t>шп6338ф</t>
  </si>
  <si>
    <t>кг890</t>
  </si>
  <si>
    <t>кг8120</t>
  </si>
  <si>
    <t>кг8160</t>
  </si>
  <si>
    <t>кг10120</t>
  </si>
  <si>
    <t>кг10160</t>
  </si>
  <si>
    <t>кг10220</t>
  </si>
  <si>
    <t>кг1290</t>
  </si>
  <si>
    <t>кг12120</t>
  </si>
  <si>
    <t>кг12160</t>
  </si>
  <si>
    <t>кг12190</t>
  </si>
  <si>
    <t>кг12230</t>
  </si>
  <si>
    <t>кг12300</t>
  </si>
  <si>
    <t>кг12350</t>
  </si>
  <si>
    <t xml:space="preserve">   СКОБА   ТАКЕЛАЖНАЯ</t>
  </si>
  <si>
    <t>КОУШ  ДЛЯ  СТАЛЬНЫХ  КАНАТОВ  DIN 6899</t>
  </si>
  <si>
    <t xml:space="preserve">   КАРАБИН   ВИНТОВОЙ</t>
  </si>
  <si>
    <t>КАРАБИН   ПОЖАРНЫЙ     DIN 5299</t>
  </si>
  <si>
    <t>КАРАБИН  ПОЖАРНЫЙ  С  ФИКСАТОРОМ   DIN 5299 D</t>
  </si>
  <si>
    <t>ТРОС  ДЛЯ  РАСТЯЖКИ   DIN 3055</t>
  </si>
  <si>
    <t>ТРОС  ДЛЯ  РАСТЯЖКИ  В  ОПЛЕТКЕ  ПВХ</t>
  </si>
  <si>
    <t xml:space="preserve">     ЦЕПЬ  СВАРНАЯ  КОРОТКОЗВЕННАЯ      DIN 766</t>
  </si>
  <si>
    <t xml:space="preserve">     ЦЕПЬ  СВАРНАЯ  ДЛИННОЗВЕНАЯ    DIN 763</t>
  </si>
  <si>
    <t>ЦЕПЬ  ВИТАЯ   DIN 5686</t>
  </si>
  <si>
    <t xml:space="preserve">    СОЕДИНИТЕЛЬ   ЦЕПЕЙ</t>
  </si>
  <si>
    <t>РЫМ - БОЛТ   DIN 580</t>
  </si>
  <si>
    <r>
      <t>Дождитесь, пока кнопка </t>
    </r>
    <r>
      <rPr>
        <b/>
        <sz val="9"/>
        <color indexed="8"/>
        <rFont val="Calibri"/>
        <family val="2"/>
        <charset val="204"/>
      </rPr>
      <t>Разрешить</t>
    </r>
    <r>
      <rPr>
        <sz val="9"/>
        <color indexed="8"/>
        <rFont val="Calibri"/>
        <family val="2"/>
        <charset val="204"/>
      </rPr>
      <t> станет активной и нажмите ее, чтобы подтвердить свою отправку. После этого созданные автоматически сообщения будут помещены в папку </t>
    </r>
    <r>
      <rPr>
        <b/>
        <sz val="9"/>
        <color indexed="8"/>
        <rFont val="Calibri"/>
        <family val="2"/>
        <charset val="204"/>
      </rPr>
      <t>Исходящие</t>
    </r>
    <r>
      <rPr>
        <sz val="9"/>
        <color indexed="8"/>
        <rFont val="Calibri"/>
        <family val="2"/>
        <charset val="204"/>
      </rPr>
      <t> и отправятся получателям при первом запуске Outlook или, если он у вас запущен, непосредственно сразу же.</t>
    </r>
  </si>
  <si>
    <t>1.     Начало работы: Заходим на лист "Оглавление". Щелкаем на интересующей категории товаров</t>
  </si>
  <si>
    <t>жд4550ф</t>
  </si>
  <si>
    <t>жд4560ф</t>
  </si>
  <si>
    <t>жд4570ф</t>
  </si>
  <si>
    <t>жд4580ф</t>
  </si>
  <si>
    <t>жд520ф</t>
  </si>
  <si>
    <t>жд525ф</t>
  </si>
  <si>
    <t>жд530ф</t>
  </si>
  <si>
    <t>жд535ф</t>
  </si>
  <si>
    <t>жд540ф</t>
  </si>
  <si>
    <t>жд545ф</t>
  </si>
  <si>
    <t>жд550ф</t>
  </si>
  <si>
    <t>жд560ф</t>
  </si>
  <si>
    <t>жд570ф</t>
  </si>
  <si>
    <t>жд580ф</t>
  </si>
  <si>
    <t>жд590ф</t>
  </si>
  <si>
    <t>жд5100ф</t>
  </si>
  <si>
    <t>жд5120ф</t>
  </si>
  <si>
    <t>жд640ф</t>
  </si>
  <si>
    <t>жд650ф</t>
  </si>
  <si>
    <t>жд645ф</t>
  </si>
  <si>
    <t>жд660ф</t>
  </si>
  <si>
    <t>жд670ф</t>
  </si>
  <si>
    <t>жд680ф</t>
  </si>
  <si>
    <t>жд690ф</t>
  </si>
  <si>
    <t>жд6100ф</t>
  </si>
  <si>
    <t>жд6110ф</t>
  </si>
  <si>
    <t>жд6120ф</t>
  </si>
  <si>
    <t>жд6130ф</t>
  </si>
  <si>
    <t>жд6140ф</t>
  </si>
  <si>
    <t>жд6150ф</t>
  </si>
  <si>
    <t>жд6160ф</t>
  </si>
  <si>
    <t>жд6180ф</t>
  </si>
  <si>
    <t>жд6200ф</t>
  </si>
  <si>
    <t>бд2510</t>
  </si>
  <si>
    <t>бд2512</t>
  </si>
  <si>
    <t>бд2516</t>
  </si>
  <si>
    <t>бд2520</t>
  </si>
  <si>
    <t>бд2525</t>
  </si>
  <si>
    <t>бд310</t>
  </si>
  <si>
    <t>бд312</t>
  </si>
  <si>
    <t>бд316</t>
  </si>
  <si>
    <t>бд320</t>
  </si>
  <si>
    <t>бд325</t>
  </si>
  <si>
    <t>бд330</t>
  </si>
  <si>
    <t>бд335</t>
  </si>
  <si>
    <t>бд340</t>
  </si>
  <si>
    <t>бд345</t>
  </si>
  <si>
    <t>бд350</t>
  </si>
  <si>
    <t>бд3512</t>
  </si>
  <si>
    <t>бд3516</t>
  </si>
  <si>
    <t>бд3520</t>
  </si>
  <si>
    <t>бд3525</t>
  </si>
  <si>
    <t>бд3530</t>
  </si>
  <si>
    <t>бд3535</t>
  </si>
  <si>
    <t>бд3540</t>
  </si>
  <si>
    <t>бд3545</t>
  </si>
  <si>
    <t>бд3550</t>
  </si>
  <si>
    <t>бд412</t>
  </si>
  <si>
    <t>бд416</t>
  </si>
  <si>
    <t>бд420</t>
  </si>
  <si>
    <t>бд425</t>
  </si>
  <si>
    <t>бд430</t>
  </si>
  <si>
    <t>бд435</t>
  </si>
  <si>
    <t>бд440</t>
  </si>
  <si>
    <t>бд445</t>
  </si>
  <si>
    <t>бд450</t>
  </si>
  <si>
    <t>гм300LF</t>
  </si>
  <si>
    <t>дп1432</t>
  </si>
  <si>
    <t>дп1423</t>
  </si>
  <si>
    <t>дб17</t>
  </si>
  <si>
    <t>дк530</t>
  </si>
  <si>
    <t>дк540</t>
  </si>
  <si>
    <t>дк625</t>
  </si>
  <si>
    <t>дк630</t>
  </si>
  <si>
    <t>дк635</t>
  </si>
  <si>
    <t>дк640</t>
  </si>
  <si>
    <t>дк650</t>
  </si>
  <si>
    <t>дк660</t>
  </si>
  <si>
    <t>дк830</t>
  </si>
  <si>
    <t>дк840</t>
  </si>
  <si>
    <t>дк850</t>
  </si>
  <si>
    <t>дк860</t>
  </si>
  <si>
    <t>дк880</t>
  </si>
  <si>
    <t>дк1060</t>
  </si>
  <si>
    <t>дк10100</t>
  </si>
  <si>
    <t>дк1270</t>
  </si>
  <si>
    <t>дк12120</t>
  </si>
  <si>
    <t>дс420</t>
  </si>
  <si>
    <t>дс525</t>
  </si>
  <si>
    <t>дс625</t>
  </si>
  <si>
    <t>дс630</t>
  </si>
  <si>
    <t>дс635</t>
  </si>
  <si>
    <t>дс830</t>
  </si>
  <si>
    <t>дс840</t>
  </si>
  <si>
    <t>дс850</t>
  </si>
  <si>
    <t>дс1050</t>
  </si>
  <si>
    <t>дс1260</t>
  </si>
  <si>
    <t>дн525</t>
  </si>
  <si>
    <t>дн630</t>
  </si>
  <si>
    <t>дн640</t>
  </si>
  <si>
    <t>дн650</t>
  </si>
  <si>
    <t>дн840</t>
  </si>
  <si>
    <t>дн850</t>
  </si>
  <si>
    <t>дн865</t>
  </si>
  <si>
    <t>дн1050</t>
  </si>
  <si>
    <t>дн1080</t>
  </si>
  <si>
    <t>дн1260</t>
  </si>
  <si>
    <t>дн1470</t>
  </si>
  <si>
    <t>дт525</t>
  </si>
  <si>
    <t>дт625</t>
  </si>
  <si>
    <t>дт630</t>
  </si>
  <si>
    <t>дт635</t>
  </si>
  <si>
    <t>дт830</t>
  </si>
  <si>
    <t>дт840</t>
  </si>
  <si>
    <t>дт850</t>
  </si>
  <si>
    <t>дт1050</t>
  </si>
  <si>
    <t>дт1260</t>
  </si>
  <si>
    <t>дт1470</t>
  </si>
  <si>
    <t>дт1680</t>
  </si>
  <si>
    <t>дт20100</t>
  </si>
  <si>
    <t>ду532</t>
  </si>
  <si>
    <t>ду637</t>
  </si>
  <si>
    <t>ду642</t>
  </si>
  <si>
    <t>ду652</t>
  </si>
  <si>
    <t>ду852</t>
  </si>
  <si>
    <t>ду872</t>
  </si>
  <si>
    <t>ду1061</t>
  </si>
  <si>
    <t>ду1271</t>
  </si>
  <si>
    <t xml:space="preserve">        Саморез "клоп",  полуцилиндрическая головка,</t>
  </si>
  <si>
    <t>Саморез для гипсоволоконных плит, двухзаходная резьба,</t>
  </si>
  <si>
    <t xml:space="preserve">      Саморез со сверлом,  потайная головка,</t>
  </si>
  <si>
    <t xml:space="preserve">       Саморез  оконный,  наконечник - сверло,</t>
  </si>
  <si>
    <t xml:space="preserve">           Саморез для оконного профиля,  крупная резьба,</t>
  </si>
  <si>
    <t xml:space="preserve">     Саморез потайная головка  pozy, наконечник острый,</t>
  </si>
  <si>
    <t>Шуруп  "глухарь", шестигранная головка,  крупная резьба,</t>
  </si>
  <si>
    <t>Винт - конфирмат с внутренним шестигранником</t>
  </si>
  <si>
    <t xml:space="preserve">      Анкер  усиленного  распирания</t>
  </si>
  <si>
    <t xml:space="preserve">     Дюбель - гвоздь  металлический</t>
  </si>
  <si>
    <t>Анкер  усиленного  распирания  с  крюком</t>
  </si>
  <si>
    <t xml:space="preserve">       Анкер  усиленного  распирания  с  кольцом</t>
  </si>
  <si>
    <t>Складной  пружинный  дюбель  с  крюком</t>
  </si>
  <si>
    <t>Металлический дюбель для пустотелых конструкций</t>
  </si>
  <si>
    <t>с  крюком</t>
  </si>
  <si>
    <t>с  кольцом</t>
  </si>
  <si>
    <t>с  костылём</t>
  </si>
  <si>
    <t>Дюбель металлический для крепления в пенобетоне</t>
  </si>
  <si>
    <t>тип  "С"</t>
  </si>
  <si>
    <t>Кровельные  саморезы  окрашенные</t>
  </si>
  <si>
    <t>Марка - Kn     (Тайвань)</t>
  </si>
  <si>
    <t>Кровельный саморез, головка D8мм, с шайбой EPDM</t>
  </si>
  <si>
    <t>Кровельный саморез, головка D10мм, c шайбой EPDM</t>
  </si>
  <si>
    <t>Белый</t>
  </si>
  <si>
    <t>Чёрный</t>
  </si>
  <si>
    <t>Серый</t>
  </si>
  <si>
    <t>6,3х80</t>
  </si>
  <si>
    <t>6х150</t>
  </si>
  <si>
    <t>8х20</t>
  </si>
  <si>
    <t>8х25</t>
  </si>
  <si>
    <t>8х35</t>
  </si>
  <si>
    <t>8х90</t>
  </si>
  <si>
    <t>10х30</t>
  </si>
  <si>
    <t>10х35</t>
  </si>
  <si>
    <t>10х40</t>
  </si>
  <si>
    <t>10х45</t>
  </si>
  <si>
    <t>12х40</t>
  </si>
  <si>
    <t>12х50</t>
  </si>
  <si>
    <t>12х80</t>
  </si>
  <si>
    <t xml:space="preserve">           6,3/5,5х135</t>
  </si>
  <si>
    <t xml:space="preserve">           6,3/5,5х155</t>
  </si>
  <si>
    <t xml:space="preserve">           6,3/5,5х240</t>
  </si>
  <si>
    <t>4,2х57</t>
  </si>
  <si>
    <t>16х65</t>
  </si>
  <si>
    <t>20х75</t>
  </si>
  <si>
    <t>6х55</t>
  </si>
  <si>
    <t>6х115</t>
  </si>
  <si>
    <t>16х120</t>
  </si>
  <si>
    <t>16х125</t>
  </si>
  <si>
    <t>10х110</t>
  </si>
  <si>
    <t>12х110</t>
  </si>
  <si>
    <t>16х75</t>
  </si>
  <si>
    <t xml:space="preserve">                  окрашенные,  наконечник - острый</t>
  </si>
  <si>
    <t>Кол-во  в</t>
  </si>
  <si>
    <t>мл837</t>
  </si>
  <si>
    <t>мл850</t>
  </si>
  <si>
    <t>мл863</t>
  </si>
  <si>
    <t>мл880</t>
  </si>
  <si>
    <t>8х37</t>
  </si>
  <si>
    <t>8х63</t>
  </si>
  <si>
    <t xml:space="preserve">                 Фосфатированные,   наконечник - острый</t>
  </si>
  <si>
    <t>пшоч13</t>
  </si>
  <si>
    <t>пшоч16</t>
  </si>
  <si>
    <t>пшоч19</t>
  </si>
  <si>
    <t>пшоч25</t>
  </si>
  <si>
    <t>пшоч32</t>
  </si>
  <si>
    <t>пшоч41</t>
  </si>
  <si>
    <t>пшоч51</t>
  </si>
  <si>
    <t>пшоч76</t>
  </si>
  <si>
    <t xml:space="preserve">                 Фосфатированные,   наконечник - сверло</t>
  </si>
  <si>
    <t>пшсч16</t>
  </si>
  <si>
    <t>пшсч19</t>
  </si>
  <si>
    <t>пшсч25</t>
  </si>
  <si>
    <t>шгк8180</t>
  </si>
  <si>
    <t>шгк8200</t>
  </si>
  <si>
    <t>шгк10100</t>
  </si>
  <si>
    <t>шгк10120</t>
  </si>
  <si>
    <t>шгк10150</t>
  </si>
  <si>
    <t>шгк10160</t>
  </si>
  <si>
    <t>шгк10180</t>
  </si>
  <si>
    <t>шгк10200</t>
  </si>
  <si>
    <t>шгк10220</t>
  </si>
  <si>
    <t>шгк10240</t>
  </si>
  <si>
    <t>шгк10260</t>
  </si>
  <si>
    <t>шгк10280</t>
  </si>
  <si>
    <t xml:space="preserve">                  Шуруп - Кольцо</t>
  </si>
  <si>
    <t>NLO 6х60</t>
  </si>
  <si>
    <t>рн660</t>
  </si>
  <si>
    <t>вп56</t>
  </si>
  <si>
    <t>5х6</t>
  </si>
  <si>
    <t>вп595</t>
  </si>
  <si>
    <t>5х95</t>
  </si>
  <si>
    <t>вп812</t>
  </si>
  <si>
    <t>вц36</t>
  </si>
  <si>
    <t>вц38</t>
  </si>
  <si>
    <t>вц310</t>
  </si>
  <si>
    <t>вц312</t>
  </si>
  <si>
    <t>вц316</t>
  </si>
  <si>
    <t>вц320</t>
  </si>
  <si>
    <t>вц325</t>
  </si>
  <si>
    <t>вц330</t>
  </si>
  <si>
    <t>вц335</t>
  </si>
  <si>
    <t>вц340</t>
  </si>
  <si>
    <t>3х6</t>
  </si>
  <si>
    <t>3х8</t>
  </si>
  <si>
    <t>м8х100</t>
  </si>
  <si>
    <t>кр8100</t>
  </si>
  <si>
    <t>ко8100</t>
  </si>
  <si>
    <t>скбш6319</t>
  </si>
  <si>
    <t>8 мм, с насечкой,  усиленное  сверло</t>
  </si>
  <si>
    <t>Кровельный  саморез  без  шайбы,  со  сверлом,</t>
  </si>
  <si>
    <t>Саморез  для  монтажа  сендвич - панелей,</t>
  </si>
  <si>
    <t>6,3/5,5х75</t>
  </si>
  <si>
    <t>Шайба  кровельная  с   EPDM  прокладкой  2,5 мм,</t>
  </si>
  <si>
    <t xml:space="preserve">         для  крепления  поликарбоната</t>
  </si>
  <si>
    <t>Заклёпка  вытяжная   SRC</t>
  </si>
  <si>
    <t xml:space="preserve">       алюминий / сталь</t>
  </si>
  <si>
    <t>окрашенная  в  цвета  RAL</t>
  </si>
  <si>
    <t>нержавеющая сталь / нержавеющая сталь</t>
  </si>
  <si>
    <t>3,2х12</t>
  </si>
  <si>
    <t>3,2х14</t>
  </si>
  <si>
    <t>3,2х16</t>
  </si>
  <si>
    <t>3,2х18</t>
  </si>
  <si>
    <t>3,2х21</t>
  </si>
  <si>
    <t>3,2х25</t>
  </si>
  <si>
    <t>4х6</t>
  </si>
  <si>
    <t>4х8</t>
  </si>
  <si>
    <t>4х10</t>
  </si>
  <si>
    <t>4х14</t>
  </si>
  <si>
    <t>4х18</t>
  </si>
  <si>
    <t>4,8х6</t>
  </si>
  <si>
    <t>4,8х8</t>
  </si>
  <si>
    <t>4,8х10</t>
  </si>
  <si>
    <t>4,8х12</t>
  </si>
  <si>
    <t>4,8х14</t>
  </si>
  <si>
    <t>4,8х16</t>
  </si>
  <si>
    <t>4,8х18</t>
  </si>
  <si>
    <t>4,8х21</t>
  </si>
  <si>
    <t>4,8х30</t>
  </si>
  <si>
    <t>сталь / сталь</t>
  </si>
  <si>
    <t>м6х1000</t>
  </si>
  <si>
    <t>м8х1000</t>
  </si>
  <si>
    <t>м10х1000</t>
  </si>
  <si>
    <t>м12х1000</t>
  </si>
  <si>
    <t>м14х1000</t>
  </si>
  <si>
    <t>м16х1000</t>
  </si>
  <si>
    <t>м18х1000</t>
  </si>
  <si>
    <t>м20х1000</t>
  </si>
  <si>
    <t>м24х1000</t>
  </si>
  <si>
    <t>м30х1000</t>
  </si>
  <si>
    <t>м6х2000</t>
  </si>
  <si>
    <t>м8х2000</t>
  </si>
  <si>
    <t>м10х2000</t>
  </si>
  <si>
    <t>м12х2000</t>
  </si>
  <si>
    <t>м14х2000</t>
  </si>
  <si>
    <t>м16х2000</t>
  </si>
  <si>
    <t>м20х2000</t>
  </si>
  <si>
    <t>м24х2000</t>
  </si>
  <si>
    <t>м30х2000</t>
  </si>
  <si>
    <t>м 14</t>
  </si>
  <si>
    <t>м 18</t>
  </si>
  <si>
    <t>м 24</t>
  </si>
  <si>
    <t>в мешке</t>
  </si>
  <si>
    <t>6х42</t>
  </si>
  <si>
    <t>8х52</t>
  </si>
  <si>
    <t>10х61</t>
  </si>
  <si>
    <t>в коробке</t>
  </si>
  <si>
    <t xml:space="preserve">8х55 </t>
  </si>
  <si>
    <t>16х23ус</t>
  </si>
  <si>
    <t>5.-10</t>
  </si>
  <si>
    <t>11.-18</t>
  </si>
  <si>
    <t>19.-25</t>
  </si>
  <si>
    <t>КРУГЛАЯ</t>
  </si>
  <si>
    <t>60х40</t>
  </si>
  <si>
    <t>70х45</t>
  </si>
  <si>
    <t>80х45</t>
  </si>
  <si>
    <t>ПРЯМОУГОЛЬНАЯ</t>
  </si>
  <si>
    <t>65х65х40</t>
  </si>
  <si>
    <t>80х80х40</t>
  </si>
  <si>
    <t>100х100х50</t>
  </si>
  <si>
    <t>68х45</t>
  </si>
  <si>
    <t>Клипса для крепления трубы с фиксатором</t>
  </si>
  <si>
    <t>134 (Б.квад)</t>
  </si>
  <si>
    <t>135 (кругл.)</t>
  </si>
  <si>
    <t>136 (треуг.)</t>
  </si>
  <si>
    <t>153 (М.квад)</t>
  </si>
  <si>
    <t>3.0</t>
  </si>
  <si>
    <t>Крепёж для унитаза</t>
  </si>
  <si>
    <t>набор</t>
  </si>
  <si>
    <t>Шайба кровельная с колпачком</t>
  </si>
  <si>
    <t>Марка -Kn</t>
  </si>
  <si>
    <t>5,5x32</t>
  </si>
  <si>
    <t>5,5x38</t>
  </si>
  <si>
    <t>5,5x51</t>
  </si>
  <si>
    <t>5,5x65</t>
  </si>
  <si>
    <t xml:space="preserve">                        частая (мелкая)  резьба,  (металл - металл)</t>
  </si>
  <si>
    <t>Цена в рублях за 1 кг, с учетом скидки</t>
  </si>
  <si>
    <t xml:space="preserve">                                 наконечник - острый</t>
  </si>
  <si>
    <t xml:space="preserve">                                  наконечник - сверло</t>
  </si>
  <si>
    <t>м10</t>
  </si>
  <si>
    <t>м12</t>
  </si>
  <si>
    <t>м14</t>
  </si>
  <si>
    <t>м16</t>
  </si>
  <si>
    <t>м20</t>
  </si>
  <si>
    <t>м22</t>
  </si>
  <si>
    <t>м24</t>
  </si>
  <si>
    <t>м30</t>
  </si>
  <si>
    <t>м32</t>
  </si>
  <si>
    <t>м36</t>
  </si>
  <si>
    <t>м40</t>
  </si>
  <si>
    <t>м25</t>
  </si>
  <si>
    <t>м4</t>
  </si>
  <si>
    <t>м13</t>
  </si>
  <si>
    <t>м3,5</t>
  </si>
  <si>
    <t>м7</t>
  </si>
  <si>
    <t>м9</t>
  </si>
  <si>
    <t>м11</t>
  </si>
  <si>
    <t>1 бухты</t>
  </si>
  <si>
    <t>м1,5</t>
  </si>
  <si>
    <t>м2</t>
  </si>
  <si>
    <t>м2,5</t>
  </si>
  <si>
    <t>2мм/3мм</t>
  </si>
  <si>
    <t>2мм/4мм</t>
  </si>
  <si>
    <t>3мм/4мм</t>
  </si>
  <si>
    <t>3мм/5мм</t>
  </si>
  <si>
    <t>4мм/6мм</t>
  </si>
  <si>
    <t>5мм/7мм</t>
  </si>
  <si>
    <t>м1,6</t>
  </si>
  <si>
    <t>15 мм</t>
  </si>
  <si>
    <t>20 мм</t>
  </si>
  <si>
    <t>25 мм</t>
  </si>
  <si>
    <t>30 мм</t>
  </si>
  <si>
    <t>40 мм</t>
  </si>
  <si>
    <t>50 мм</t>
  </si>
  <si>
    <t>65 мм</t>
  </si>
  <si>
    <t>м4х0,7х11,6</t>
  </si>
  <si>
    <t>м5х0,8х13</t>
  </si>
  <si>
    <t>м8х1,25х18</t>
  </si>
  <si>
    <t>м10х1,5х21</t>
  </si>
  <si>
    <t>м6х1,0х16</t>
  </si>
  <si>
    <t>м3х0,5х9</t>
  </si>
  <si>
    <t>HR 730</t>
  </si>
  <si>
    <t>HR 710</t>
  </si>
  <si>
    <t>HR 55</t>
  </si>
  <si>
    <t>HR 56</t>
  </si>
  <si>
    <t>8х152</t>
  </si>
  <si>
    <t>3,8х70</t>
  </si>
  <si>
    <t>6,3х50</t>
  </si>
  <si>
    <t>4,8х27</t>
  </si>
  <si>
    <t>4х80</t>
  </si>
  <si>
    <t>HR 705</t>
  </si>
  <si>
    <t>HR 706</t>
  </si>
  <si>
    <t>HR 750</t>
  </si>
  <si>
    <t>4,2х89</t>
  </si>
  <si>
    <t>12х36</t>
  </si>
  <si>
    <t>2,5х10</t>
  </si>
  <si>
    <t>2,5х12</t>
  </si>
  <si>
    <t>2,5х16</t>
  </si>
  <si>
    <t>2,5х20</t>
  </si>
  <si>
    <t>2,5х25</t>
  </si>
  <si>
    <t>3х10</t>
  </si>
  <si>
    <t>7,5х212</t>
  </si>
  <si>
    <t>4,8x35</t>
  </si>
  <si>
    <t>12х30</t>
  </si>
  <si>
    <t>4мм/5мм</t>
  </si>
  <si>
    <t>6мм/8мм</t>
  </si>
  <si>
    <t>8мм/10мм</t>
  </si>
  <si>
    <t>10мм/12</t>
  </si>
  <si>
    <t>5мм/6мм</t>
  </si>
  <si>
    <t>ООО "КРЕП-КОМП"</t>
  </si>
  <si>
    <t>3х50</t>
  </si>
  <si>
    <t>6,5х56</t>
  </si>
  <si>
    <t>16х48</t>
  </si>
  <si>
    <t>20х58</t>
  </si>
  <si>
    <t>10х16</t>
  </si>
  <si>
    <t>16х45</t>
  </si>
  <si>
    <t>5,5x25</t>
  </si>
  <si>
    <t>5,5x76</t>
  </si>
  <si>
    <t>6.3x32</t>
  </si>
  <si>
    <t>6.3x38</t>
  </si>
  <si>
    <t>6.3x51</t>
  </si>
  <si>
    <t>5,5х22</t>
  </si>
  <si>
    <t>5,5х45</t>
  </si>
  <si>
    <t>5,5х50</t>
  </si>
  <si>
    <t>5,5х60</t>
  </si>
  <si>
    <t>5,5х70</t>
  </si>
  <si>
    <t>6,3х45</t>
  </si>
  <si>
    <t>6,3х100</t>
  </si>
  <si>
    <t>4,8х13</t>
  </si>
  <si>
    <t>2,9х6,5</t>
  </si>
  <si>
    <t>2,9х9,5</t>
  </si>
  <si>
    <t>2,9х13</t>
  </si>
  <si>
    <t>2,9х16</t>
  </si>
  <si>
    <t>2,9х19</t>
  </si>
  <si>
    <t>3,5х6,5</t>
  </si>
  <si>
    <t>3,5х9,5</t>
  </si>
  <si>
    <t>3,5х13</t>
  </si>
  <si>
    <t>3,5х38</t>
  </si>
  <si>
    <t>3,9х9,5</t>
  </si>
  <si>
    <t>4,8x12</t>
  </si>
  <si>
    <t>м4x1000</t>
  </si>
  <si>
    <t>м18</t>
  </si>
  <si>
    <t>16х150</t>
  </si>
  <si>
    <t>20х110</t>
  </si>
  <si>
    <t>20х140</t>
  </si>
  <si>
    <t>14х70</t>
  </si>
  <si>
    <t>16х80</t>
  </si>
  <si>
    <t>м36х1000</t>
  </si>
  <si>
    <t>HR 702</t>
  </si>
  <si>
    <t>10х25</t>
  </si>
  <si>
    <t>6х32</t>
  </si>
  <si>
    <t>8х38</t>
  </si>
  <si>
    <t>16х40</t>
  </si>
  <si>
    <t>16х50</t>
  </si>
  <si>
    <t>16х60</t>
  </si>
  <si>
    <t>16х70</t>
  </si>
  <si>
    <t>16х90</t>
  </si>
  <si>
    <t>16х100</t>
  </si>
  <si>
    <t>16х160</t>
  </si>
  <si>
    <t>20х40</t>
  </si>
  <si>
    <t>20х50</t>
  </si>
  <si>
    <t>20х125</t>
  </si>
  <si>
    <t>Тайвань</t>
  </si>
  <si>
    <t>акл840</t>
  </si>
  <si>
    <t>акл860</t>
  </si>
  <si>
    <t>акл1060</t>
  </si>
  <si>
    <t>акл1080</t>
  </si>
  <si>
    <t>акл10100</t>
  </si>
  <si>
    <t>акл10120</t>
  </si>
  <si>
    <t>акл1270</t>
  </si>
  <si>
    <t>акл12100</t>
  </si>
  <si>
    <t>акл12130</t>
  </si>
  <si>
    <t>акл1470</t>
  </si>
  <si>
    <t>акл14100</t>
  </si>
  <si>
    <t>акл1680</t>
  </si>
  <si>
    <t>акл16130</t>
  </si>
  <si>
    <t>акл20130</t>
  </si>
  <si>
    <t>акр845</t>
  </si>
  <si>
    <t>акр860</t>
  </si>
  <si>
    <t>акр880</t>
  </si>
  <si>
    <t>акр8100</t>
  </si>
  <si>
    <t>акр1060</t>
  </si>
  <si>
    <t>акр1080</t>
  </si>
  <si>
    <t>акр10100</t>
  </si>
  <si>
    <t>акр10115</t>
  </si>
  <si>
    <t>акр10120</t>
  </si>
  <si>
    <t>акр1270</t>
  </si>
  <si>
    <t>акр12100</t>
  </si>
  <si>
    <t xml:space="preserve">                               Хомуты</t>
  </si>
  <si>
    <t>Хомуты</t>
  </si>
  <si>
    <t>Силовые хомуты</t>
  </si>
  <si>
    <t>Робусты</t>
  </si>
  <si>
    <t>Цена за штуку в руб</t>
  </si>
  <si>
    <t>Трубные хомуты</t>
  </si>
  <si>
    <t>U-образные скобы</t>
  </si>
  <si>
    <t>DGR</t>
  </si>
  <si>
    <t>Трубные хомуты в упаковке</t>
  </si>
  <si>
    <t>Нержавеющие А2</t>
  </si>
  <si>
    <t>Трубный хомут</t>
  </si>
  <si>
    <t>DGP combo</t>
  </si>
  <si>
    <t>кпф12</t>
  </si>
  <si>
    <t>кпф13</t>
  </si>
  <si>
    <t>кпф14</t>
  </si>
  <si>
    <t>кпф5</t>
  </si>
  <si>
    <t>кпф5ф</t>
  </si>
  <si>
    <t>кпф6ф</t>
  </si>
  <si>
    <t>кпф7ф</t>
  </si>
  <si>
    <t>кпф8ф</t>
  </si>
  <si>
    <t>кпф9ф</t>
  </si>
  <si>
    <t>кпф10ф</t>
  </si>
  <si>
    <t>кпф11ф</t>
  </si>
  <si>
    <t>кпф12ф</t>
  </si>
  <si>
    <t>тр1</t>
  </si>
  <si>
    <t>тр1,5</t>
  </si>
  <si>
    <t>тр2</t>
  </si>
  <si>
    <t>тр2,5</t>
  </si>
  <si>
    <t>тр3</t>
  </si>
  <si>
    <t>тр4</t>
  </si>
  <si>
    <t>тр5</t>
  </si>
  <si>
    <t>тр6</t>
  </si>
  <si>
    <t>тр8</t>
  </si>
  <si>
    <t>тр10</t>
  </si>
  <si>
    <t>тр12</t>
  </si>
  <si>
    <t>тр14</t>
  </si>
  <si>
    <t>тр16</t>
  </si>
  <si>
    <t>тп23</t>
  </si>
  <si>
    <t>тп24</t>
  </si>
  <si>
    <t>тп34</t>
  </si>
  <si>
    <t>тп35</t>
  </si>
  <si>
    <t>тп45</t>
  </si>
  <si>
    <t>тп46</t>
  </si>
  <si>
    <t>тп56</t>
  </si>
  <si>
    <t>тп57</t>
  </si>
  <si>
    <t>тп68</t>
  </si>
  <si>
    <t>тп810</t>
  </si>
  <si>
    <t>тп1012</t>
  </si>
  <si>
    <t>цк2</t>
  </si>
  <si>
    <t>цк3</t>
  </si>
  <si>
    <t>цк4</t>
  </si>
  <si>
    <t>цк5</t>
  </si>
  <si>
    <t>цк6</t>
  </si>
  <si>
    <t>цк8</t>
  </si>
  <si>
    <t>цк10</t>
  </si>
  <si>
    <t>цк12</t>
  </si>
  <si>
    <t>цк14</t>
  </si>
  <si>
    <t>цд2</t>
  </si>
  <si>
    <t>цд3</t>
  </si>
  <si>
    <t>цд4</t>
  </si>
  <si>
    <t>цд5</t>
  </si>
  <si>
    <t>цд6</t>
  </si>
  <si>
    <t>цд8</t>
  </si>
  <si>
    <t>цд10</t>
  </si>
  <si>
    <t>цд12</t>
  </si>
  <si>
    <t>цд13</t>
  </si>
  <si>
    <t>цв16</t>
  </si>
  <si>
    <t>цв2</t>
  </si>
  <si>
    <t>цв25</t>
  </si>
  <si>
    <t>сц3</t>
  </si>
  <si>
    <t>сц4</t>
  </si>
  <si>
    <t>сц5</t>
  </si>
  <si>
    <t>сц6</t>
  </si>
  <si>
    <t>сц8</t>
  </si>
  <si>
    <t>сц3ф</t>
  </si>
  <si>
    <t>сц4ф</t>
  </si>
  <si>
    <t>сц5ф</t>
  </si>
  <si>
    <t>сц6ф</t>
  </si>
  <si>
    <t>сц8ф</t>
  </si>
  <si>
    <t>рб6</t>
  </si>
  <si>
    <t>рб8</t>
  </si>
  <si>
    <t>рб10</t>
  </si>
  <si>
    <t>рб12</t>
  </si>
  <si>
    <t>рб14</t>
  </si>
  <si>
    <t>рб16</t>
  </si>
  <si>
    <t>рб20</t>
  </si>
  <si>
    <t>рб24</t>
  </si>
  <si>
    <t>рб6ф</t>
  </si>
  <si>
    <t>рб8ф</t>
  </si>
  <si>
    <t>ар8152</t>
  </si>
  <si>
    <t>ск353009</t>
  </si>
  <si>
    <t>ск353011</t>
  </si>
  <si>
    <t>ск355002</t>
  </si>
  <si>
    <t>ск355005</t>
  </si>
  <si>
    <t>ск355010</t>
  </si>
  <si>
    <t>ск355021</t>
  </si>
  <si>
    <t>ск356002</t>
  </si>
  <si>
    <t>ск356005</t>
  </si>
  <si>
    <t>ск357004</t>
  </si>
  <si>
    <t>ск358017</t>
  </si>
  <si>
    <t>м15</t>
  </si>
  <si>
    <t>12х0,55</t>
  </si>
  <si>
    <t>4,8х19</t>
  </si>
  <si>
    <t>жд450</t>
  </si>
  <si>
    <t>жд460</t>
  </si>
  <si>
    <t>жд470</t>
  </si>
  <si>
    <t>жд4516</t>
  </si>
  <si>
    <t>жд4520</t>
  </si>
  <si>
    <t>жд4525</t>
  </si>
  <si>
    <t>жд4530</t>
  </si>
  <si>
    <t>жд4535</t>
  </si>
  <si>
    <t>жд4540</t>
  </si>
  <si>
    <t>жд4545</t>
  </si>
  <si>
    <t>жд4550</t>
  </si>
  <si>
    <t>жд4560</t>
  </si>
  <si>
    <t>жд4570</t>
  </si>
  <si>
    <t>жд4580</t>
  </si>
  <si>
    <t>жд520</t>
  </si>
  <si>
    <t>жд525</t>
  </si>
  <si>
    <t>жд530</t>
  </si>
  <si>
    <t>жд535</t>
  </si>
  <si>
    <t>жд540</t>
  </si>
  <si>
    <t>жд545</t>
  </si>
  <si>
    <t>жд550</t>
  </si>
  <si>
    <t>жд560</t>
  </si>
  <si>
    <t>жд570</t>
  </si>
  <si>
    <t>жд580</t>
  </si>
  <si>
    <t>жд590</t>
  </si>
  <si>
    <t>жд5100</t>
  </si>
  <si>
    <t>жд5120</t>
  </si>
  <si>
    <t>жд640</t>
  </si>
  <si>
    <t>жд645</t>
  </si>
  <si>
    <t>жд650</t>
  </si>
  <si>
    <t>жд660</t>
  </si>
  <si>
    <t>жд670</t>
  </si>
  <si>
    <t>жд680</t>
  </si>
  <si>
    <t>жд690</t>
  </si>
  <si>
    <t>жд6100</t>
  </si>
  <si>
    <t>жд6110</t>
  </si>
  <si>
    <t>жд6120</t>
  </si>
  <si>
    <t>жд6130</t>
  </si>
  <si>
    <t>жд6140</t>
  </si>
  <si>
    <t>жд6150</t>
  </si>
  <si>
    <t>жд6160</t>
  </si>
  <si>
    <t>жд6180</t>
  </si>
  <si>
    <t>жд6200</t>
  </si>
  <si>
    <t>жд2510ф</t>
  </si>
  <si>
    <t>жд2512ф</t>
  </si>
  <si>
    <t>жд2516ф</t>
  </si>
  <si>
    <t>жд2520ф</t>
  </si>
  <si>
    <t>жд2525ф</t>
  </si>
  <si>
    <t>жд310ф</t>
  </si>
  <si>
    <t>жд312ф</t>
  </si>
  <si>
    <t>жд316ф</t>
  </si>
  <si>
    <t>жд320ф</t>
  </si>
  <si>
    <t>жд325ф</t>
  </si>
  <si>
    <t>жд330ф</t>
  </si>
  <si>
    <t>жд335ф</t>
  </si>
  <si>
    <t>жд340ф</t>
  </si>
  <si>
    <t>жд345ф</t>
  </si>
  <si>
    <t>жд350ф</t>
  </si>
  <si>
    <t>жд3512ф</t>
  </si>
  <si>
    <t>жд3516ф</t>
  </si>
  <si>
    <t>жд3520ф</t>
  </si>
  <si>
    <t>жд3525ф</t>
  </si>
  <si>
    <t>жд3530ф</t>
  </si>
  <si>
    <t>жд3535ф</t>
  </si>
  <si>
    <t>жд3540ф</t>
  </si>
  <si>
    <t>жд3545ф</t>
  </si>
  <si>
    <t>жд3550ф</t>
  </si>
  <si>
    <t>жд412ф</t>
  </si>
  <si>
    <t>жд416ф</t>
  </si>
  <si>
    <t>жд420ф</t>
  </si>
  <si>
    <t>жд425ф</t>
  </si>
  <si>
    <t>жд430ф</t>
  </si>
  <si>
    <t>жд435ф</t>
  </si>
  <si>
    <t>жд440ф</t>
  </si>
  <si>
    <t>жд445ф</t>
  </si>
  <si>
    <t>жд450ф</t>
  </si>
  <si>
    <t>жд460ф</t>
  </si>
  <si>
    <t>жд470ф</t>
  </si>
  <si>
    <t>жд4516ф</t>
  </si>
  <si>
    <t>жд4520ф</t>
  </si>
  <si>
    <t>жд4525ф</t>
  </si>
  <si>
    <t>жд4530ф</t>
  </si>
  <si>
    <t>жд4535ф</t>
  </si>
  <si>
    <t>жд4540ф</t>
  </si>
  <si>
    <t>жд4545ф</t>
  </si>
  <si>
    <t>Под прямоугольный кабель</t>
  </si>
  <si>
    <t>8х5</t>
  </si>
  <si>
    <t>10х5</t>
  </si>
  <si>
    <t>12х6</t>
  </si>
  <si>
    <t>14х6</t>
  </si>
  <si>
    <t>Клипса  для  крепления  кабеля,</t>
  </si>
  <si>
    <t>цвет - Белый</t>
  </si>
  <si>
    <t>цвет - Чёрный</t>
  </si>
  <si>
    <t>Скоба  электроустановочная, круглая,</t>
  </si>
  <si>
    <t>(без  гвоздя)</t>
  </si>
  <si>
    <t>Скоба электроустановочная, прямоугольная,</t>
  </si>
  <si>
    <t>20х60</t>
  </si>
  <si>
    <t>20х70</t>
  </si>
  <si>
    <t>20х80</t>
  </si>
  <si>
    <t>20х90</t>
  </si>
  <si>
    <t>20х100</t>
  </si>
  <si>
    <t>20х120</t>
  </si>
  <si>
    <t>20х180</t>
  </si>
  <si>
    <t>1000 шт</t>
  </si>
  <si>
    <t>7,5х52</t>
  </si>
  <si>
    <t>4,8х32</t>
  </si>
  <si>
    <t>4,8х35</t>
  </si>
  <si>
    <t>2,4х8</t>
  </si>
  <si>
    <t>2,4х10</t>
  </si>
  <si>
    <t>2,4х12</t>
  </si>
  <si>
    <t>6Х140</t>
  </si>
  <si>
    <t>5х10</t>
  </si>
  <si>
    <t>5х12</t>
  </si>
  <si>
    <t>5х16</t>
  </si>
  <si>
    <t>10х20</t>
  </si>
  <si>
    <t>8х16</t>
  </si>
  <si>
    <t>10х115</t>
  </si>
  <si>
    <t>4х15</t>
  </si>
  <si>
    <t>5х15</t>
  </si>
  <si>
    <t>6х10</t>
  </si>
  <si>
    <t>6х12</t>
  </si>
  <si>
    <t>м3</t>
  </si>
  <si>
    <t>м5</t>
  </si>
  <si>
    <t>м6</t>
  </si>
  <si>
    <t>м8</t>
  </si>
  <si>
    <t>бп1020ф</t>
  </si>
  <si>
    <t>бп1025ф</t>
  </si>
  <si>
    <t>бп1030ф</t>
  </si>
  <si>
    <t>бп1035ф</t>
  </si>
  <si>
    <t>бп1040ф</t>
  </si>
  <si>
    <t>бп1045ф</t>
  </si>
  <si>
    <t>бп1050ф</t>
  </si>
  <si>
    <t>бп1060ф</t>
  </si>
  <si>
    <t>бп1070ф</t>
  </si>
  <si>
    <t>бп1080ф</t>
  </si>
  <si>
    <t>бп1090ф</t>
  </si>
  <si>
    <t>бп10100ф</t>
  </si>
  <si>
    <t>бп10120ф</t>
  </si>
  <si>
    <t>бп10140ф</t>
  </si>
  <si>
    <t>бп1220ф</t>
  </si>
  <si>
    <t>бп1225ф</t>
  </si>
  <si>
    <t>бп1230ф</t>
  </si>
  <si>
    <t>бп1235ф</t>
  </si>
  <si>
    <t>бп1240ф</t>
  </si>
  <si>
    <t>бп1250ф</t>
  </si>
  <si>
    <t>бп1255ф</t>
  </si>
  <si>
    <t>бп1260ф</t>
  </si>
  <si>
    <t>бп1270ф</t>
  </si>
  <si>
    <t>бп1280ф</t>
  </si>
  <si>
    <t>бп1290ф</t>
  </si>
  <si>
    <t>бп12100ф</t>
  </si>
  <si>
    <t>бп12120ф</t>
  </si>
  <si>
    <t>бп12140ф</t>
  </si>
  <si>
    <t>бм616</t>
  </si>
  <si>
    <t>бм620</t>
  </si>
  <si>
    <t>бм625</t>
  </si>
  <si>
    <t>бм630</t>
  </si>
  <si>
    <t>бм635</t>
  </si>
  <si>
    <t>бм640</t>
  </si>
  <si>
    <t>бм650</t>
  </si>
  <si>
    <t>бм660</t>
  </si>
  <si>
    <t>бм670</t>
  </si>
  <si>
    <t>бм680</t>
  </si>
  <si>
    <t>бм690</t>
  </si>
  <si>
    <t>бм6100</t>
  </si>
  <si>
    <t>бм6120</t>
  </si>
  <si>
    <t>бм820</t>
  </si>
  <si>
    <t>бм825</t>
  </si>
  <si>
    <t>бм830</t>
  </si>
  <si>
    <t>бм835</t>
  </si>
  <si>
    <t>бм840</t>
  </si>
  <si>
    <t>бм845</t>
  </si>
  <si>
    <t>бм850</t>
  </si>
  <si>
    <t>бм860</t>
  </si>
  <si>
    <t>бм870</t>
  </si>
  <si>
    <t>бм880</t>
  </si>
  <si>
    <t>бм890</t>
  </si>
  <si>
    <t>бм8100</t>
  </si>
  <si>
    <t>бм8120</t>
  </si>
  <si>
    <t>бм8140</t>
  </si>
  <si>
    <t>бм8160</t>
  </si>
  <si>
    <t>бм8180</t>
  </si>
  <si>
    <t>бм8200</t>
  </si>
  <si>
    <t>бм1020</t>
  </si>
  <si>
    <t>бм1025</t>
  </si>
  <si>
    <t>бм1030</t>
  </si>
  <si>
    <t>бм1035</t>
  </si>
  <si>
    <t>бм1040</t>
  </si>
  <si>
    <t>бм1050</t>
  </si>
  <si>
    <t>бм1060</t>
  </si>
  <si>
    <t>бм1070</t>
  </si>
  <si>
    <t>бм1080</t>
  </si>
  <si>
    <t>бм1090</t>
  </si>
  <si>
    <t>бм10100</t>
  </si>
  <si>
    <t>бм10120</t>
  </si>
  <si>
    <t>бм10140</t>
  </si>
  <si>
    <t>бм10160</t>
  </si>
  <si>
    <t>бм10180</t>
  </si>
  <si>
    <t>бм10200</t>
  </si>
  <si>
    <t>бм616ф</t>
  </si>
  <si>
    <t>бм620ф</t>
  </si>
  <si>
    <t>бм625ф</t>
  </si>
  <si>
    <t>бм630ф</t>
  </si>
  <si>
    <t>бм635ф</t>
  </si>
  <si>
    <t>бм640ф</t>
  </si>
  <si>
    <t>бм650ф</t>
  </si>
  <si>
    <t>бм660ф</t>
  </si>
  <si>
    <t>бм670ф</t>
  </si>
  <si>
    <t>бм680ф</t>
  </si>
  <si>
    <t>бм690ф</t>
  </si>
  <si>
    <t>бм6100ф</t>
  </si>
  <si>
    <t>бм6120ф</t>
  </si>
  <si>
    <t>бм820ф</t>
  </si>
  <si>
    <t>бм825ф</t>
  </si>
  <si>
    <t>бм830ф</t>
  </si>
  <si>
    <t>бм835ф</t>
  </si>
  <si>
    <t>бм840ф</t>
  </si>
  <si>
    <t>бм845ф</t>
  </si>
  <si>
    <t>бм850ф</t>
  </si>
  <si>
    <t>бм860ф</t>
  </si>
  <si>
    <t>бм870ф</t>
  </si>
  <si>
    <t>бм880ф</t>
  </si>
  <si>
    <t>бм890ф</t>
  </si>
  <si>
    <t>бм8100ф</t>
  </si>
  <si>
    <t>бм8120ф</t>
  </si>
  <si>
    <t>бм8140ф</t>
  </si>
  <si>
    <t>бм1020ф</t>
  </si>
  <si>
    <t>бм1025ф</t>
  </si>
  <si>
    <t>г840</t>
  </si>
  <si>
    <t>шр182</t>
  </si>
  <si>
    <t>м18х2000</t>
  </si>
  <si>
    <t>вц645</t>
  </si>
  <si>
    <t>1,2x25</t>
  </si>
  <si>
    <t>1,2x30</t>
  </si>
  <si>
    <t>1,2x35</t>
  </si>
  <si>
    <t>1,2x40</t>
  </si>
  <si>
    <t>1,2x45</t>
  </si>
  <si>
    <t>1,2x50</t>
  </si>
  <si>
    <t>1,4x20</t>
  </si>
  <si>
    <t>1,4x25</t>
  </si>
  <si>
    <t>1,4x30</t>
  </si>
  <si>
    <t>1,4x35</t>
  </si>
  <si>
    <t>1,4x40</t>
  </si>
  <si>
    <t>1,4x45</t>
  </si>
  <si>
    <t>1,4x50</t>
  </si>
  <si>
    <t>1,6x25</t>
  </si>
  <si>
    <t>1,6x30</t>
  </si>
  <si>
    <t>1,6x35</t>
  </si>
  <si>
    <t>1,6x40</t>
  </si>
  <si>
    <t>1,6x50</t>
  </si>
  <si>
    <t>1,8x30</t>
  </si>
  <si>
    <t>1,8x35</t>
  </si>
  <si>
    <t>1,8x40</t>
  </si>
  <si>
    <t>упак, Кг</t>
  </si>
  <si>
    <t>гб1225</t>
  </si>
  <si>
    <t>гб1230</t>
  </si>
  <si>
    <t>гб1235</t>
  </si>
  <si>
    <t>гб1240</t>
  </si>
  <si>
    <t>гб1245</t>
  </si>
  <si>
    <t>гб1250</t>
  </si>
  <si>
    <t>гб1420</t>
  </si>
  <si>
    <t>гб1425</t>
  </si>
  <si>
    <t>гб1430</t>
  </si>
  <si>
    <t>гб1435</t>
  </si>
  <si>
    <t>гб1440</t>
  </si>
  <si>
    <t>гб1445</t>
  </si>
  <si>
    <t>гб1450</t>
  </si>
  <si>
    <t>гб1625</t>
  </si>
  <si>
    <t>гб1630</t>
  </si>
  <si>
    <t>гб1635</t>
  </si>
  <si>
    <t>гб1640</t>
  </si>
  <si>
    <t>гб1650</t>
  </si>
  <si>
    <t>гб1830</t>
  </si>
  <si>
    <t>гб1835</t>
  </si>
  <si>
    <t>гб1840</t>
  </si>
  <si>
    <t xml:space="preserve">        Гвозди финишные, покрытие "Бронза"</t>
  </si>
  <si>
    <t xml:space="preserve">                 Гвозди финишные</t>
  </si>
  <si>
    <t xml:space="preserve">        Гвозди финишные, покрытие "Латунь"</t>
  </si>
  <si>
    <t>гл1225</t>
  </si>
  <si>
    <t>гл1230</t>
  </si>
  <si>
    <t>гл1235</t>
  </si>
  <si>
    <t>гл1240</t>
  </si>
  <si>
    <t>гл1245</t>
  </si>
  <si>
    <t>гл1250</t>
  </si>
  <si>
    <t>гл1420</t>
  </si>
  <si>
    <t>гл1425</t>
  </si>
  <si>
    <t>гл1430</t>
  </si>
  <si>
    <t>гл1435</t>
  </si>
  <si>
    <t>гл1440</t>
  </si>
  <si>
    <t>гл1445</t>
  </si>
  <si>
    <t>гл1450</t>
  </si>
  <si>
    <t>гл1625</t>
  </si>
  <si>
    <t>гл1630</t>
  </si>
  <si>
    <t>гл1635</t>
  </si>
  <si>
    <t>гл1640</t>
  </si>
  <si>
    <t>гл1650</t>
  </si>
  <si>
    <t>гл1830</t>
  </si>
  <si>
    <t>гл1835</t>
  </si>
  <si>
    <t>гл1840</t>
  </si>
  <si>
    <t xml:space="preserve">        Гвозди финишные, покрытие "Медь"</t>
  </si>
  <si>
    <t>гм1225</t>
  </si>
  <si>
    <t>гм1230</t>
  </si>
  <si>
    <t>гм1235</t>
  </si>
  <si>
    <t>гм1240</t>
  </si>
  <si>
    <t>гм1245</t>
  </si>
  <si>
    <t>гм1250</t>
  </si>
  <si>
    <t>гм1420</t>
  </si>
  <si>
    <t>гм1425</t>
  </si>
  <si>
    <t>гм1430</t>
  </si>
  <si>
    <t>гм1435</t>
  </si>
  <si>
    <t>гм1440</t>
  </si>
  <si>
    <t>гм1445</t>
  </si>
  <si>
    <t>гм1450</t>
  </si>
  <si>
    <t>гм1625</t>
  </si>
  <si>
    <t>гм1630</t>
  </si>
  <si>
    <t>гм1635</t>
  </si>
  <si>
    <t>гм1640</t>
  </si>
  <si>
    <t>гм1650</t>
  </si>
  <si>
    <t>гм1830</t>
  </si>
  <si>
    <t>гм1835</t>
  </si>
  <si>
    <t>гм1840</t>
  </si>
  <si>
    <t>Цена в рублях за 1 Кг,              с учетом скидки</t>
  </si>
  <si>
    <t>6x80</t>
  </si>
  <si>
    <t xml:space="preserve">                            ШУРУП КОСТЫЛЬ</t>
  </si>
  <si>
    <t>6x70</t>
  </si>
  <si>
    <t>6x100</t>
  </si>
  <si>
    <t>8x120</t>
  </si>
  <si>
    <t>8x140</t>
  </si>
  <si>
    <t>8x160</t>
  </si>
  <si>
    <t>8x180</t>
  </si>
  <si>
    <t>8x200</t>
  </si>
  <si>
    <t>Рамный (фасадный) дюбель. Kenner Master</t>
  </si>
  <si>
    <t>фдкм10100</t>
  </si>
  <si>
    <t>фдкм10120</t>
  </si>
  <si>
    <t>фдкм10140</t>
  </si>
  <si>
    <t>фдкм10160</t>
  </si>
  <si>
    <t xml:space="preserve">     Шуруп с шестигранной головой и напрессованной шайбой.</t>
  </si>
  <si>
    <t xml:space="preserve">             Рамный (фасадный) дюбель. Kenner Profi</t>
  </si>
  <si>
    <t>фдкп1080</t>
  </si>
  <si>
    <t>фдкп1080п</t>
  </si>
  <si>
    <t>фдкп10100п</t>
  </si>
  <si>
    <t>фдкп10120п</t>
  </si>
  <si>
    <t>фдкп10100</t>
  </si>
  <si>
    <t>фдкп10120</t>
  </si>
  <si>
    <t>фдкп10140</t>
  </si>
  <si>
    <t>фдкп10160</t>
  </si>
  <si>
    <t>фдкп10200</t>
  </si>
  <si>
    <t>KENNER MGD</t>
  </si>
  <si>
    <t>акв16</t>
  </si>
  <si>
    <t>м16 24х100</t>
  </si>
  <si>
    <t>аку16</t>
  </si>
  <si>
    <t>скд5525ф</t>
  </si>
  <si>
    <t>скд5532ф</t>
  </si>
  <si>
    <t>скд5538ф</t>
  </si>
  <si>
    <t>скд5551ф</t>
  </si>
  <si>
    <t>скд5565ф</t>
  </si>
  <si>
    <t>скд5576ф</t>
  </si>
  <si>
    <t>скд6332ф</t>
  </si>
  <si>
    <t>скд6338ф</t>
  </si>
  <si>
    <t>скд6351ф</t>
  </si>
  <si>
    <t>6.3x64</t>
  </si>
  <si>
    <t>6.3x76</t>
  </si>
  <si>
    <t>скд6364</t>
  </si>
  <si>
    <t>скд6376</t>
  </si>
  <si>
    <t>скд6325</t>
  </si>
  <si>
    <t>6.3x25</t>
  </si>
  <si>
    <t>скд6325ф</t>
  </si>
  <si>
    <t>гб1220</t>
  </si>
  <si>
    <t>1,2x20</t>
  </si>
  <si>
    <t>гб1850</t>
  </si>
  <si>
    <t>1,8x50</t>
  </si>
  <si>
    <t>гл1220</t>
  </si>
  <si>
    <t>гл1850</t>
  </si>
  <si>
    <t>гм1850</t>
  </si>
  <si>
    <t>Болт оц. U-образный UBZ 1 1/4'' М8</t>
  </si>
  <si>
    <t>Болт оц. U-образный UBZ 1'' М8</t>
  </si>
  <si>
    <t xml:space="preserve">Болт оц. U-образный UBZ 1/2'' М6 </t>
  </si>
  <si>
    <t>Болт оц. U-образный UBZ 2 1/2'' М10</t>
  </si>
  <si>
    <t>Болт оц. U-образный UBZ 4'' М12</t>
  </si>
  <si>
    <t>Болт оц. U-образный UBZ 5'' М12</t>
  </si>
  <si>
    <t>жд516</t>
  </si>
  <si>
    <t>жд516ф</t>
  </si>
  <si>
    <t>бд516ф</t>
  </si>
  <si>
    <t>г8150</t>
  </si>
  <si>
    <t>г8170</t>
  </si>
  <si>
    <t>г10150</t>
  </si>
  <si>
    <t>г12360</t>
  </si>
  <si>
    <t>г12400</t>
  </si>
  <si>
    <t>12х400</t>
  </si>
  <si>
    <t>аг20180</t>
  </si>
  <si>
    <t>ак8150</t>
  </si>
  <si>
    <t>аб20200</t>
  </si>
  <si>
    <t>ако1660</t>
  </si>
  <si>
    <t>ст14</t>
  </si>
  <si>
    <t>ст18</t>
  </si>
  <si>
    <t>бм6140</t>
  </si>
  <si>
    <t>бм6150</t>
  </si>
  <si>
    <t xml:space="preserve">            Саморез  жёлтый цинк,  потайная головка "Phillips" 2,</t>
  </si>
  <si>
    <t>ждп1635</t>
  </si>
  <si>
    <t>ждп1935</t>
  </si>
  <si>
    <t>ждп2535</t>
  </si>
  <si>
    <t>ждп3535</t>
  </si>
  <si>
    <t>ждп4135</t>
  </si>
  <si>
    <t>ждп4535</t>
  </si>
  <si>
    <t>ждп5135</t>
  </si>
  <si>
    <t>ждп5535</t>
  </si>
  <si>
    <t>ждп6438</t>
  </si>
  <si>
    <t>ждп7042</t>
  </si>
  <si>
    <t>ждп7642</t>
  </si>
  <si>
    <t>ждп8942</t>
  </si>
  <si>
    <t>ждп8948</t>
  </si>
  <si>
    <t>ждп9548</t>
  </si>
  <si>
    <t>ждп10248</t>
  </si>
  <si>
    <t>ждп12748</t>
  </si>
  <si>
    <t>ждп15248</t>
  </si>
  <si>
    <t>сбс3938</t>
  </si>
  <si>
    <t>3,9х38</t>
  </si>
  <si>
    <t>ош420</t>
  </si>
  <si>
    <t>4,1х20</t>
  </si>
  <si>
    <t xml:space="preserve">                Заклёпки   и   Заклёпочники   SRC</t>
  </si>
  <si>
    <t xml:space="preserve">                       Метрический     крепёж</t>
  </si>
  <si>
    <t>Цена в рублях за 1 кг, с учётом скидки</t>
  </si>
  <si>
    <t>упак,  кг</t>
  </si>
  <si>
    <t>Размер + гайка</t>
  </si>
  <si>
    <t xml:space="preserve">                                  Такелаж</t>
  </si>
  <si>
    <t>бухте мет.</t>
  </si>
  <si>
    <t>Цена в рублях за 1000 мет.,с учетом скидки</t>
  </si>
  <si>
    <t>1000 мет.</t>
  </si>
  <si>
    <t>Цена за 1000 штук  в рублях</t>
  </si>
  <si>
    <t>Цена за упаковку в рублях</t>
  </si>
  <si>
    <t>Кол-во упак</t>
  </si>
  <si>
    <t>Цена  за  1  набор  в  рублях</t>
  </si>
  <si>
    <t xml:space="preserve">                            Крепёж   для   электрики</t>
  </si>
  <si>
    <t xml:space="preserve">                            Химический     крепёж</t>
  </si>
  <si>
    <t xml:space="preserve">                        Крепёж     KENNER</t>
  </si>
  <si>
    <t>Кол-во м.</t>
  </si>
  <si>
    <t>в бухте</t>
  </si>
  <si>
    <t>20х150</t>
  </si>
  <si>
    <t>0,75 т</t>
  </si>
  <si>
    <t>1 т</t>
  </si>
  <si>
    <t>3 т</t>
  </si>
  <si>
    <t>120х2,0</t>
  </si>
  <si>
    <t>140х2,0</t>
  </si>
  <si>
    <t>160х2,0</t>
  </si>
  <si>
    <t>180х2,0</t>
  </si>
  <si>
    <t>200х2,0</t>
  </si>
  <si>
    <t>8 мм</t>
  </si>
  <si>
    <t>4х38</t>
  </si>
  <si>
    <t>5,5х14</t>
  </si>
  <si>
    <t>6,3х16</t>
  </si>
  <si>
    <t>4,2х9,5</t>
  </si>
  <si>
    <t>4,8х9,5</t>
  </si>
  <si>
    <t>5,5х13</t>
  </si>
  <si>
    <t>6х14</t>
  </si>
  <si>
    <t>6,4x10</t>
  </si>
  <si>
    <t>4,8х110</t>
  </si>
  <si>
    <t>4,8х120</t>
  </si>
  <si>
    <t>4,2х38</t>
  </si>
  <si>
    <t>3,5х11</t>
  </si>
  <si>
    <t>4,1х25</t>
  </si>
  <si>
    <t>4,1х30</t>
  </si>
  <si>
    <t>4,1х35</t>
  </si>
  <si>
    <t>4,1х40</t>
  </si>
  <si>
    <t>3х45</t>
  </si>
  <si>
    <t>7,5х250</t>
  </si>
  <si>
    <t>6,5х25</t>
  </si>
  <si>
    <t>6,5х36</t>
  </si>
  <si>
    <t>10х250</t>
  </si>
  <si>
    <t>14x100</t>
  </si>
  <si>
    <t>зпс3 вишня</t>
  </si>
  <si>
    <t>зу дуб</t>
  </si>
  <si>
    <t>зу бук</t>
  </si>
  <si>
    <t>зу сосна</t>
  </si>
  <si>
    <t>зу махагон</t>
  </si>
  <si>
    <t>зу белый</t>
  </si>
  <si>
    <t>зу серый</t>
  </si>
  <si>
    <t>зу св.серый</t>
  </si>
  <si>
    <t>зу тем.серый</t>
  </si>
  <si>
    <t>зу бежевый</t>
  </si>
  <si>
    <t>зу св.бежев</t>
  </si>
  <si>
    <t>зу тем.бежев</t>
  </si>
  <si>
    <t>зу бордо</t>
  </si>
  <si>
    <t>зу черный</t>
  </si>
  <si>
    <t>зу охра</t>
  </si>
  <si>
    <t>зу желтый</t>
  </si>
  <si>
    <t>зу синий</t>
  </si>
  <si>
    <t>зу зеленый</t>
  </si>
  <si>
    <t>зу кр.кирпичн</t>
  </si>
  <si>
    <t>зу коричневый</t>
  </si>
  <si>
    <t>зу тем.коричн</t>
  </si>
  <si>
    <t>зу кр.дерево</t>
  </si>
  <si>
    <t>зу орех</t>
  </si>
  <si>
    <t>зу вишня</t>
  </si>
  <si>
    <t>зпр8 дуб</t>
  </si>
  <si>
    <t>зпр8 бук</t>
  </si>
  <si>
    <t>зпр8 сосна</t>
  </si>
  <si>
    <t>зпр8 махагон</t>
  </si>
  <si>
    <t>зпр8 белый</t>
  </si>
  <si>
    <t>зпр8 серый</t>
  </si>
  <si>
    <t>зпр8 св.серый</t>
  </si>
  <si>
    <t>зпр8 тем.серый</t>
  </si>
  <si>
    <t>зпр8 бежевый</t>
  </si>
  <si>
    <t>зпр8 св.бежев</t>
  </si>
  <si>
    <t>зпр8 тем.бежев</t>
  </si>
  <si>
    <t>зпр8 бордо</t>
  </si>
  <si>
    <t>зпр8 черный</t>
  </si>
  <si>
    <t>зпр8 охра</t>
  </si>
  <si>
    <t>зпр8 желтый</t>
  </si>
  <si>
    <t>зпр8 синий</t>
  </si>
  <si>
    <t>зпр8 зеленый</t>
  </si>
  <si>
    <t>зпр8 кр.кирпич</t>
  </si>
  <si>
    <t>зпр8 коричнев</t>
  </si>
  <si>
    <t>зпр8 тем.корич</t>
  </si>
  <si>
    <t>зпр8 кр.дерево</t>
  </si>
  <si>
    <t>зпр8 орех</t>
  </si>
  <si>
    <t>зпр8 вишня</t>
  </si>
  <si>
    <t>зпр10 дуб</t>
  </si>
  <si>
    <t>зпр10 бук</t>
  </si>
  <si>
    <t>зпр10 сосна</t>
  </si>
  <si>
    <t>зпр10 махагон</t>
  </si>
  <si>
    <t>зпр10 белый</t>
  </si>
  <si>
    <t>зпр10 серый</t>
  </si>
  <si>
    <t>зпр10 св.серый</t>
  </si>
  <si>
    <t>зпр10 тем.сер</t>
  </si>
  <si>
    <t>зпр10 бежевый</t>
  </si>
  <si>
    <t>зпр10 св.бежев</t>
  </si>
  <si>
    <t>зпр10 тем.беж</t>
  </si>
  <si>
    <t>зпр10 бордо</t>
  </si>
  <si>
    <t>зпр10 черный</t>
  </si>
  <si>
    <t>зпр10 охра</t>
  </si>
  <si>
    <t>зпр10 желтый</t>
  </si>
  <si>
    <t>зпр10 синий</t>
  </si>
  <si>
    <t>зпр10 зеленый</t>
  </si>
  <si>
    <t>зпр10 кр.кирпич</t>
  </si>
  <si>
    <t>зпр10 коричнев</t>
  </si>
  <si>
    <t>зпр10 тем.корич</t>
  </si>
  <si>
    <t>зпр10 кр.дерево</t>
  </si>
  <si>
    <t>зпр10 орех</t>
  </si>
  <si>
    <t>зпр10 вишня</t>
  </si>
  <si>
    <t>зпр12 дуб</t>
  </si>
  <si>
    <t>зпр12 бук</t>
  </si>
  <si>
    <t>зпр12 сосна</t>
  </si>
  <si>
    <t>зпр12 махагон</t>
  </si>
  <si>
    <t>зпр12 белый</t>
  </si>
  <si>
    <t>зпр12 серый</t>
  </si>
  <si>
    <t>зпр12 св.серый</t>
  </si>
  <si>
    <t>зпр12 тем.сер</t>
  </si>
  <si>
    <t>зпр12 бежевый</t>
  </si>
  <si>
    <t>зпр12 св.бежев</t>
  </si>
  <si>
    <t>зпр12 тем.беж</t>
  </si>
  <si>
    <t>зпр12 бордо</t>
  </si>
  <si>
    <t>зпр12 черный</t>
  </si>
  <si>
    <t>зпр12 охра</t>
  </si>
  <si>
    <t>зпр12 желтый</t>
  </si>
  <si>
    <t>зпр12 синий</t>
  </si>
  <si>
    <t>зпр12 зеленый</t>
  </si>
  <si>
    <t>зпр12 кр.кирпич</t>
  </si>
  <si>
    <t>зпр12 коричнев</t>
  </si>
  <si>
    <t>зпр12 тем.корич</t>
  </si>
  <si>
    <t>зпр12 кр.дерево</t>
  </si>
  <si>
    <t>зпр12 орех</t>
  </si>
  <si>
    <t>зпр12 вишня</t>
  </si>
  <si>
    <t>зпр14 дуб</t>
  </si>
  <si>
    <t>зпр14 бук</t>
  </si>
  <si>
    <t>зпр14 сосна</t>
  </si>
  <si>
    <t>зпр14 махагон</t>
  </si>
  <si>
    <t>зпр14 белый</t>
  </si>
  <si>
    <t>зпр14 серый</t>
  </si>
  <si>
    <t>зпр14 св.серый</t>
  </si>
  <si>
    <t>зпр14 тем.сер</t>
  </si>
  <si>
    <t>зпр14 бежев</t>
  </si>
  <si>
    <t>зпр14 св.бежев</t>
  </si>
  <si>
    <t>зпр14 тем.беж</t>
  </si>
  <si>
    <t>зпр14 бордо</t>
  </si>
  <si>
    <t>зпр14 черный</t>
  </si>
  <si>
    <t>зпр14 охра</t>
  </si>
  <si>
    <t>зпр14 желтый</t>
  </si>
  <si>
    <t>зпр14 синий</t>
  </si>
  <si>
    <t>зпр14 зеленый</t>
  </si>
  <si>
    <t>зпр14 кр.кирпич</t>
  </si>
  <si>
    <t>зпр14 коричнев</t>
  </si>
  <si>
    <t>зпр14 тем.корич</t>
  </si>
  <si>
    <t>зпр14 кр.дерево</t>
  </si>
  <si>
    <t>зпр14 орех</t>
  </si>
  <si>
    <t>зпр14 вишня</t>
  </si>
  <si>
    <t>зпр16 дуб</t>
  </si>
  <si>
    <t>зпр16 бук</t>
  </si>
  <si>
    <t>зпр16 сосна</t>
  </si>
  <si>
    <t>зпр16 махагон</t>
  </si>
  <si>
    <t>зпр16 белый</t>
  </si>
  <si>
    <t>зпр16 серый</t>
  </si>
  <si>
    <t>зпр16 св.серый</t>
  </si>
  <si>
    <t>зпр16 тем.сер</t>
  </si>
  <si>
    <t>зпр16 бежевый</t>
  </si>
  <si>
    <t>зпр16 св.беж</t>
  </si>
  <si>
    <t>зпр16 тем.беж</t>
  </si>
  <si>
    <t>зпр16 бордо</t>
  </si>
  <si>
    <t>зпр16 черный</t>
  </si>
  <si>
    <t>зпр16 охра</t>
  </si>
  <si>
    <t>зпр16 желтый</t>
  </si>
  <si>
    <t>зпр16 синий</t>
  </si>
  <si>
    <t>зпр16 зеленый</t>
  </si>
  <si>
    <t>зпр16 кр.кирпич</t>
  </si>
  <si>
    <t>зпр16 коричн</t>
  </si>
  <si>
    <t>зпр16 тем.корич</t>
  </si>
  <si>
    <t>зпр16 кр.дерево</t>
  </si>
  <si>
    <t>зпр16 орех</t>
  </si>
  <si>
    <t>зпр16 вишня</t>
  </si>
  <si>
    <t>4.0</t>
  </si>
  <si>
    <t>5.0</t>
  </si>
  <si>
    <t>2.0</t>
  </si>
  <si>
    <t>зк зеленый</t>
  </si>
  <si>
    <t>зк серый</t>
  </si>
  <si>
    <t>зк бордо</t>
  </si>
  <si>
    <t>зк черный</t>
  </si>
  <si>
    <t>зк хаки</t>
  </si>
  <si>
    <t>хд280</t>
  </si>
  <si>
    <t>сг1685</t>
  </si>
  <si>
    <t>сг16130</t>
  </si>
  <si>
    <t>аш8110</t>
  </si>
  <si>
    <t>аш10120</t>
  </si>
  <si>
    <t>аш10130</t>
  </si>
  <si>
    <t>аш10150</t>
  </si>
  <si>
    <t>аш10180</t>
  </si>
  <si>
    <t>аш12160</t>
  </si>
  <si>
    <t>аш12190</t>
  </si>
  <si>
    <t>аш12220</t>
  </si>
  <si>
    <t>аш16190</t>
  </si>
  <si>
    <t>аш16220</t>
  </si>
  <si>
    <t>аш20260</t>
  </si>
  <si>
    <t>аш24300</t>
  </si>
  <si>
    <t>аш30380</t>
  </si>
  <si>
    <t>Лента упаковочная неперфорированная</t>
  </si>
  <si>
    <t>REHAU  150</t>
  </si>
  <si>
    <t xml:space="preserve">               Подвес   прямой</t>
  </si>
  <si>
    <t>Толщина</t>
  </si>
  <si>
    <t>пф12055</t>
  </si>
  <si>
    <t>пф17055</t>
  </si>
  <si>
    <t>пф20055</t>
  </si>
  <si>
    <t>пф20075</t>
  </si>
  <si>
    <t>пф25055</t>
  </si>
  <si>
    <t>пф25075</t>
  </si>
  <si>
    <t>1.0</t>
  </si>
  <si>
    <t>пв12055</t>
  </si>
  <si>
    <t>пв12075</t>
  </si>
  <si>
    <t>пв17055</t>
  </si>
  <si>
    <t>пв17075</t>
  </si>
  <si>
    <t>пт2055</t>
  </si>
  <si>
    <t>кур4030</t>
  </si>
  <si>
    <t>кур50200</t>
  </si>
  <si>
    <t>кур50300</t>
  </si>
  <si>
    <t>фаст</t>
  </si>
  <si>
    <t>2,5 мм, покрытие - цинк 7 мкн, уменьшенное сверло</t>
  </si>
  <si>
    <t>2,5 мм, покрытие - цинк 7 мкн, усиленное сверло</t>
  </si>
  <si>
    <t>Кровельный саморез, головка D 8мм, с шайбой EPDM 2,5 мм,</t>
  </si>
  <si>
    <t>сверло  РТ5  15-16 мм,  покрытие - цинк Тайвань</t>
  </si>
  <si>
    <t xml:space="preserve">           6,3/5,5х130</t>
  </si>
  <si>
    <t xml:space="preserve">           6,3/5,5х160</t>
  </si>
  <si>
    <t xml:space="preserve">           6,3/5,5х175</t>
  </si>
  <si>
    <t>Пр. 5,8</t>
  </si>
  <si>
    <t>вц655</t>
  </si>
  <si>
    <t>вц6100</t>
  </si>
  <si>
    <t>ВАША  СКИДКА</t>
  </si>
  <si>
    <t xml:space="preserve"> 8 (495) 755 - 85 - 64 многоканальный</t>
  </si>
  <si>
    <t>14x120</t>
  </si>
  <si>
    <t>14x150</t>
  </si>
  <si>
    <t>16х360</t>
  </si>
  <si>
    <t>12х135</t>
  </si>
  <si>
    <t>8x80</t>
  </si>
  <si>
    <t>8x100</t>
  </si>
  <si>
    <t>12x400</t>
  </si>
  <si>
    <t>16x400</t>
  </si>
  <si>
    <t>4х55</t>
  </si>
  <si>
    <t>4х65</t>
  </si>
  <si>
    <t>5х75</t>
  </si>
  <si>
    <t>6х75</t>
  </si>
  <si>
    <t>6х85</t>
  </si>
  <si>
    <t>5х8</t>
  </si>
  <si>
    <t>4x8</t>
  </si>
  <si>
    <t>4x10</t>
  </si>
  <si>
    <t>4x12</t>
  </si>
  <si>
    <t>4x16</t>
  </si>
  <si>
    <t>4x20</t>
  </si>
  <si>
    <t>4x22</t>
  </si>
  <si>
    <t>4x25</t>
  </si>
  <si>
    <t>4x30</t>
  </si>
  <si>
    <t>4x35</t>
  </si>
  <si>
    <t>4x40</t>
  </si>
  <si>
    <t>4x50</t>
  </si>
  <si>
    <t>4x60</t>
  </si>
  <si>
    <t>5x10</t>
  </si>
  <si>
    <t>5x16</t>
  </si>
  <si>
    <t>5x20</t>
  </si>
  <si>
    <t>5x25</t>
  </si>
  <si>
    <t>5x30</t>
  </si>
  <si>
    <t>5x35</t>
  </si>
  <si>
    <t>5x40</t>
  </si>
  <si>
    <t>5x50</t>
  </si>
  <si>
    <t>5x60</t>
  </si>
  <si>
    <t>6x10</t>
  </si>
  <si>
    <t>6x16</t>
  </si>
  <si>
    <t>6x20</t>
  </si>
  <si>
    <t>6x25</t>
  </si>
  <si>
    <t>6x30</t>
  </si>
  <si>
    <t>6x40</t>
  </si>
  <si>
    <t>6x45</t>
  </si>
  <si>
    <t>6x50</t>
  </si>
  <si>
    <t>6x60</t>
  </si>
  <si>
    <t>К4</t>
  </si>
  <si>
    <t>20х0,5</t>
  </si>
  <si>
    <t>трубы</t>
  </si>
  <si>
    <t>3/8 м8</t>
  </si>
  <si>
    <t>1/2 м8</t>
  </si>
  <si>
    <t>3/4 м8</t>
  </si>
  <si>
    <t>1 м8</t>
  </si>
  <si>
    <t>1 1/4 м8</t>
  </si>
  <si>
    <t>1 1/2 м8</t>
  </si>
  <si>
    <t>2 м8</t>
  </si>
  <si>
    <t>2 1/2 м10</t>
  </si>
  <si>
    <t>3 м10</t>
  </si>
  <si>
    <t>3 1/2 м10</t>
  </si>
  <si>
    <t>4 м10</t>
  </si>
  <si>
    <t>5 м10</t>
  </si>
  <si>
    <t>6 м10</t>
  </si>
  <si>
    <t>8 м10</t>
  </si>
  <si>
    <t>15-19</t>
  </si>
  <si>
    <t>20-24</t>
  </si>
  <si>
    <t>20х1,00</t>
  </si>
  <si>
    <t>1,2 мм</t>
  </si>
  <si>
    <t>Корзина</t>
  </si>
  <si>
    <t>бд15</t>
  </si>
  <si>
    <t>бд20</t>
  </si>
  <si>
    <t>бд25</t>
  </si>
  <si>
    <t>бд30</t>
  </si>
  <si>
    <t>бд40</t>
  </si>
  <si>
    <t>бд50</t>
  </si>
  <si>
    <t>вл6</t>
  </si>
  <si>
    <t>вл8</t>
  </si>
  <si>
    <t>вл10</t>
  </si>
  <si>
    <t>вл6ф</t>
  </si>
  <si>
    <t>вл8ф</t>
  </si>
  <si>
    <t>вл10ф</t>
  </si>
  <si>
    <t>кс3</t>
  </si>
  <si>
    <t>кс4</t>
  </si>
  <si>
    <t>кс5</t>
  </si>
  <si>
    <t>кс6</t>
  </si>
  <si>
    <t>кс7</t>
  </si>
  <si>
    <t>кс8</t>
  </si>
  <si>
    <t>кр1</t>
  </si>
  <si>
    <t>ар872</t>
  </si>
  <si>
    <t>ар892</t>
  </si>
  <si>
    <t>ар8112</t>
  </si>
  <si>
    <t>ар8132</t>
  </si>
  <si>
    <t xml:space="preserve">      РЫМ - ГАЙКА   DIN 582</t>
  </si>
  <si>
    <t>БЛОК   ОДИНАРНЫЙ</t>
  </si>
  <si>
    <t>БЛОК   ДВОЙНОЙ</t>
  </si>
  <si>
    <t xml:space="preserve">    ВЕРТЛЮГ  КОЛЬЦО - КОЛЬЦО</t>
  </si>
  <si>
    <t>КРЮЧОК  S - ОБРАЗНЫЙ</t>
  </si>
  <si>
    <t>зк3</t>
  </si>
  <si>
    <t>зк5</t>
  </si>
  <si>
    <t>зк6</t>
  </si>
  <si>
    <t>зк8</t>
  </si>
  <si>
    <t>зк10</t>
  </si>
  <si>
    <t>зк12</t>
  </si>
  <si>
    <t>зк14</t>
  </si>
  <si>
    <t>зк16</t>
  </si>
  <si>
    <t>зк20</t>
  </si>
  <si>
    <t>зк22</t>
  </si>
  <si>
    <t>зк24</t>
  </si>
  <si>
    <t>зк30</t>
  </si>
  <si>
    <t>зк32</t>
  </si>
  <si>
    <t>7х50</t>
  </si>
  <si>
    <t>10х280</t>
  </si>
  <si>
    <t>8х130</t>
  </si>
  <si>
    <t>8х170</t>
  </si>
  <si>
    <t>8х55</t>
  </si>
  <si>
    <t>12х20</t>
  </si>
  <si>
    <t>12х25</t>
  </si>
  <si>
    <t>12х55</t>
  </si>
  <si>
    <t>14х30</t>
  </si>
  <si>
    <t>16х55</t>
  </si>
  <si>
    <t>20х55</t>
  </si>
  <si>
    <t>24х50</t>
  </si>
  <si>
    <t>24х140</t>
  </si>
  <si>
    <t>24х160</t>
  </si>
  <si>
    <t>4,8х40</t>
  </si>
  <si>
    <t>8х95</t>
  </si>
  <si>
    <t>8х115</t>
  </si>
  <si>
    <t>8х165</t>
  </si>
  <si>
    <t>20х130</t>
  </si>
  <si>
    <t>12х360</t>
  </si>
  <si>
    <t>7 мм</t>
  </si>
  <si>
    <t>ткк5ф</t>
  </si>
  <si>
    <t>ткк6ф</t>
  </si>
  <si>
    <t>ткк8ф</t>
  </si>
  <si>
    <t>ст5</t>
  </si>
  <si>
    <t>ст6</t>
  </si>
  <si>
    <t>ст8</t>
  </si>
  <si>
    <t>ст10</t>
  </si>
  <si>
    <t>ст12</t>
  </si>
  <si>
    <t>ст16</t>
  </si>
  <si>
    <t>ст20</t>
  </si>
  <si>
    <t>ст22</t>
  </si>
  <si>
    <t>ст25</t>
  </si>
  <si>
    <t>ст5ф</t>
  </si>
  <si>
    <t>ст6ф</t>
  </si>
  <si>
    <t>ст8ф</t>
  </si>
  <si>
    <t>ст10ф</t>
  </si>
  <si>
    <t>ст12ф</t>
  </si>
  <si>
    <t>кск3</t>
  </si>
  <si>
    <t>кск4</t>
  </si>
  <si>
    <t>кск5</t>
  </si>
  <si>
    <t>кск6</t>
  </si>
  <si>
    <t>кск8</t>
  </si>
  <si>
    <t>кск10</t>
  </si>
  <si>
    <t>кск12</t>
  </si>
  <si>
    <t>кск13</t>
  </si>
  <si>
    <t>кск14</t>
  </si>
  <si>
    <t>кск16</t>
  </si>
  <si>
    <t>кск3ф</t>
  </si>
  <si>
    <t>кск4ф</t>
  </si>
  <si>
    <t>кск5ф</t>
  </si>
  <si>
    <t>кск6ф</t>
  </si>
  <si>
    <t>кск8ф</t>
  </si>
  <si>
    <t>кск10ф</t>
  </si>
  <si>
    <t>кск12ф</t>
  </si>
  <si>
    <t>кск13ф</t>
  </si>
  <si>
    <t>кск14ф</t>
  </si>
  <si>
    <t>кск16ф</t>
  </si>
  <si>
    <t>кв3,5</t>
  </si>
  <si>
    <t>кв4</t>
  </si>
  <si>
    <t>кв5</t>
  </si>
  <si>
    <t>кв6</t>
  </si>
  <si>
    <t>кв7</t>
  </si>
  <si>
    <t>кв8</t>
  </si>
  <si>
    <t>кв9</t>
  </si>
  <si>
    <t>кв10</t>
  </si>
  <si>
    <t>кв11</t>
  </si>
  <si>
    <t>кв12</t>
  </si>
  <si>
    <t>кв3,5ф</t>
  </si>
  <si>
    <t>кв4ф</t>
  </si>
  <si>
    <t>кв5ф</t>
  </si>
  <si>
    <t>кв6ф</t>
  </si>
  <si>
    <t>кв7ф</t>
  </si>
  <si>
    <t>кв8ф</t>
  </si>
  <si>
    <t>кв9ф</t>
  </si>
  <si>
    <t>кв10ф</t>
  </si>
  <si>
    <t>кв11ф</t>
  </si>
  <si>
    <t>кв12ф</t>
  </si>
  <si>
    <t>кпо4</t>
  </si>
  <si>
    <t>кпо5</t>
  </si>
  <si>
    <t>кпо6</t>
  </si>
  <si>
    <t>кпо7</t>
  </si>
  <si>
    <t>кпо8</t>
  </si>
  <si>
    <t>кпо9</t>
  </si>
  <si>
    <t>кпо10</t>
  </si>
  <si>
    <t>кпо11</t>
  </si>
  <si>
    <t>кпо12</t>
  </si>
  <si>
    <t>кпо13</t>
  </si>
  <si>
    <t>кпо14</t>
  </si>
  <si>
    <t>кпо15</t>
  </si>
  <si>
    <t>кпо4ф</t>
  </si>
  <si>
    <t>кпо5ф</t>
  </si>
  <si>
    <t>кпо6ф</t>
  </si>
  <si>
    <t>кпо7ф</t>
  </si>
  <si>
    <t>кпо8ф</t>
  </si>
  <si>
    <t>кпо9ф</t>
  </si>
  <si>
    <t>кпо10ф</t>
  </si>
  <si>
    <t>кпо11ф</t>
  </si>
  <si>
    <t>кпо12ф</t>
  </si>
  <si>
    <t>кпо13ф</t>
  </si>
  <si>
    <t>кпф6</t>
  </si>
  <si>
    <t>кпф7</t>
  </si>
  <si>
    <t>кпф8</t>
  </si>
  <si>
    <t>кпф9</t>
  </si>
  <si>
    <t>кпф10</t>
  </si>
  <si>
    <t>кпф11</t>
  </si>
  <si>
    <t xml:space="preserve">                 Дюбель   монтажный</t>
  </si>
  <si>
    <t>упак  кг.</t>
  </si>
  <si>
    <t>упак  кг</t>
  </si>
  <si>
    <t xml:space="preserve">                           Анкерная     техника</t>
  </si>
  <si>
    <t xml:space="preserve">                       Анкер   рамный</t>
  </si>
  <si>
    <t xml:space="preserve">    Шуруп по бетону   "Нагель"</t>
  </si>
  <si>
    <t xml:space="preserve">             Анкерный  болт  с  гайкой</t>
  </si>
  <si>
    <t xml:space="preserve">                   Анкер   клиновой</t>
  </si>
  <si>
    <t xml:space="preserve">          Анкерный  болт  болтом</t>
  </si>
  <si>
    <t xml:space="preserve">                     Анкер   забивной</t>
  </si>
  <si>
    <t xml:space="preserve">                         Цанга   латунная</t>
  </si>
  <si>
    <t xml:space="preserve">                       Анкер - клин</t>
  </si>
  <si>
    <t xml:space="preserve">                         Анкер  потолочный  с  ушком</t>
  </si>
  <si>
    <t xml:space="preserve">                           Анкерный  болт  с  костылём</t>
  </si>
  <si>
    <t xml:space="preserve">                           Анкерный  болт  с  крюком</t>
  </si>
  <si>
    <t xml:space="preserve">                         Анкерный  болт  с  кольцом</t>
  </si>
  <si>
    <t xml:space="preserve">                Анкер  двойного  распирания</t>
  </si>
  <si>
    <t xml:space="preserve">               Дюбель  "Дрива"  металлическая</t>
  </si>
  <si>
    <t xml:space="preserve">           тип  "А",   тип  "Е"</t>
  </si>
  <si>
    <t xml:space="preserve">                        Кровельные     саморезы</t>
  </si>
  <si>
    <t>Таблица  цветов  по  RAL</t>
  </si>
  <si>
    <t>покрытие - цинк</t>
  </si>
  <si>
    <t>№пп</t>
  </si>
  <si>
    <t>Упак</t>
  </si>
  <si>
    <t>Заказ, шт.</t>
  </si>
  <si>
    <t>Сумма</t>
  </si>
  <si>
    <t>пшо16ф</t>
  </si>
  <si>
    <t>пшо19ф</t>
  </si>
  <si>
    <t>пшо25ф</t>
  </si>
  <si>
    <t>пшо32ф</t>
  </si>
  <si>
    <t>пшо38ф</t>
  </si>
  <si>
    <t>пшо41ф</t>
  </si>
  <si>
    <t>пшо51ф</t>
  </si>
  <si>
    <t>пшо57ф</t>
  </si>
  <si>
    <t>пшо76ф</t>
  </si>
  <si>
    <t>пшс13</t>
  </si>
  <si>
    <t>пшс14</t>
  </si>
  <si>
    <t>пшс16</t>
  </si>
  <si>
    <t>пшс19</t>
  </si>
  <si>
    <t>пшс25</t>
  </si>
  <si>
    <t>пшс32</t>
  </si>
  <si>
    <t>пшс41</t>
  </si>
  <si>
    <t>пшс51</t>
  </si>
  <si>
    <t>пшс57</t>
  </si>
  <si>
    <t>пшс76</t>
  </si>
  <si>
    <t>пшс13ф</t>
  </si>
  <si>
    <t>пшс14ф</t>
  </si>
  <si>
    <t>пшс16ф</t>
  </si>
  <si>
    <t>пшс19ф</t>
  </si>
  <si>
    <t>пшс25ф</t>
  </si>
  <si>
    <t>пшс32ф</t>
  </si>
  <si>
    <t>пшс41ф</t>
  </si>
  <si>
    <t>пшс51ф</t>
  </si>
  <si>
    <t>пшс57ф</t>
  </si>
  <si>
    <t>пшс76ф</t>
  </si>
  <si>
    <t>пшо131014</t>
  </si>
  <si>
    <t>пшо161018</t>
  </si>
  <si>
    <t>пшо193003</t>
  </si>
  <si>
    <t>пшо253005</t>
  </si>
  <si>
    <t>пшо323009</t>
  </si>
  <si>
    <t>пшс131014</t>
  </si>
  <si>
    <t>пшс161018</t>
  </si>
  <si>
    <t>пшс193003</t>
  </si>
  <si>
    <t>пшс253005</t>
  </si>
  <si>
    <t>пшс323009</t>
  </si>
  <si>
    <t>кчо95</t>
  </si>
  <si>
    <t>кчо11</t>
  </si>
  <si>
    <t>кчо95ф</t>
  </si>
  <si>
    <t>кчо11ф</t>
  </si>
  <si>
    <t>кцо95</t>
  </si>
  <si>
    <t>кцо11</t>
  </si>
  <si>
    <t>кцо95ф</t>
  </si>
  <si>
    <t>кцо11ф</t>
  </si>
  <si>
    <t>кчс95</t>
  </si>
  <si>
    <t>кчс95ф</t>
  </si>
  <si>
    <t>кцс95</t>
  </si>
  <si>
    <t>7,6х540</t>
  </si>
  <si>
    <t>2,5х100</t>
  </si>
  <si>
    <t>жкб25100</t>
  </si>
  <si>
    <t>жкб25203</t>
  </si>
  <si>
    <t>жкб33150</t>
  </si>
  <si>
    <t>жкб36200</t>
  </si>
  <si>
    <t>жкб36302</t>
  </si>
  <si>
    <t>жкб36370</t>
  </si>
  <si>
    <t>жкб48200</t>
  </si>
  <si>
    <t>жкб48290</t>
  </si>
  <si>
    <t>жкб48370</t>
  </si>
  <si>
    <t>жкб48385</t>
  </si>
  <si>
    <t>жкб48428</t>
  </si>
  <si>
    <t>жкб48500</t>
  </si>
  <si>
    <t>жкб76292</t>
  </si>
  <si>
    <t>7,6х450</t>
  </si>
  <si>
    <t>жкб76450</t>
  </si>
  <si>
    <t>жкч25100</t>
  </si>
  <si>
    <t>жкч25203</t>
  </si>
  <si>
    <t>жкч33150</t>
  </si>
  <si>
    <t>жкч36200</t>
  </si>
  <si>
    <t>жкч36302</t>
  </si>
  <si>
    <t>жкч36370</t>
  </si>
  <si>
    <t>жкч48200</t>
  </si>
  <si>
    <t>жкч48290</t>
  </si>
  <si>
    <t>жкч48370</t>
  </si>
  <si>
    <t>жкч48385</t>
  </si>
  <si>
    <t>жкч48428</t>
  </si>
  <si>
    <t>жкч48500</t>
  </si>
  <si>
    <t>жкч76292</t>
  </si>
  <si>
    <t>жкч76450</t>
  </si>
  <si>
    <t>жкч76540</t>
  </si>
  <si>
    <t>жкб76540</t>
  </si>
  <si>
    <t>бп2050</t>
  </si>
  <si>
    <t>бп2055</t>
  </si>
  <si>
    <t>бп2060</t>
  </si>
  <si>
    <t>бп2070</t>
  </si>
  <si>
    <t>бп2080</t>
  </si>
  <si>
    <t>бп2090</t>
  </si>
  <si>
    <t>бп20100</t>
  </si>
  <si>
    <t>бп20120</t>
  </si>
  <si>
    <t>бп20140</t>
  </si>
  <si>
    <t>бп20160</t>
  </si>
  <si>
    <t>бп20180</t>
  </si>
  <si>
    <t>бп20200</t>
  </si>
  <si>
    <t>бп2450</t>
  </si>
  <si>
    <t>бп2460</t>
  </si>
  <si>
    <t>бп2470</t>
  </si>
  <si>
    <t>бп2480</t>
  </si>
  <si>
    <t>бп2490</t>
  </si>
  <si>
    <t>бп24100</t>
  </si>
  <si>
    <t>бп24120</t>
  </si>
  <si>
    <t>бп24140</t>
  </si>
  <si>
    <t>бп24160</t>
  </si>
  <si>
    <t>бп616ф</t>
  </si>
  <si>
    <t>бп620ф</t>
  </si>
  <si>
    <t>бп625ф</t>
  </si>
  <si>
    <t>бп630ф</t>
  </si>
  <si>
    <t>бп635ф</t>
  </si>
  <si>
    <t>бп640ф</t>
  </si>
  <si>
    <t>бп645ф</t>
  </si>
  <si>
    <t>бп650ф</t>
  </si>
  <si>
    <t>бп660ф</t>
  </si>
  <si>
    <t>бп670ф</t>
  </si>
  <si>
    <t>бп680ф</t>
  </si>
  <si>
    <t>бп690ф</t>
  </si>
  <si>
    <t>бп6100ф</t>
  </si>
  <si>
    <t>бп6120ф</t>
  </si>
  <si>
    <t>бп6140ф</t>
  </si>
  <si>
    <t>бп6150ф</t>
  </si>
  <si>
    <t>бп816ф</t>
  </si>
  <si>
    <t>бп820ф</t>
  </si>
  <si>
    <t>бп825ф</t>
  </si>
  <si>
    <t>бп830ф</t>
  </si>
  <si>
    <t>бп835ф</t>
  </si>
  <si>
    <t>бп840ф</t>
  </si>
  <si>
    <t>бп845ф</t>
  </si>
  <si>
    <t>бп850ф</t>
  </si>
  <si>
    <t>бп860ф</t>
  </si>
  <si>
    <t>бп870ф</t>
  </si>
  <si>
    <t>бп880ф</t>
  </si>
  <si>
    <t>бп890ф</t>
  </si>
  <si>
    <t>бп8100ф</t>
  </si>
  <si>
    <t>бп8120ф</t>
  </si>
  <si>
    <t>бп8140ф</t>
  </si>
  <si>
    <t>О Г Л А В Л Е Н И Е</t>
  </si>
  <si>
    <t>Выберите  интересующий  Вас  раздел</t>
  </si>
  <si>
    <t>Крепёж  KENNER</t>
  </si>
  <si>
    <t>Перфорированный  крепёж</t>
  </si>
  <si>
    <t>бм1030ф</t>
  </si>
  <si>
    <t>бм1035ф</t>
  </si>
  <si>
    <t>бм1040ф</t>
  </si>
  <si>
    <t>бм1050ф</t>
  </si>
  <si>
    <t>бм1060ф</t>
  </si>
  <si>
    <t>бм1070ф</t>
  </si>
  <si>
    <t>бм1080ф</t>
  </si>
  <si>
    <t>бм1090ф</t>
  </si>
  <si>
    <t>бм10100ф</t>
  </si>
  <si>
    <t>бм10120ф</t>
  </si>
  <si>
    <t>бм10140ф</t>
  </si>
  <si>
    <t>вп46</t>
  </si>
  <si>
    <t>вп48</t>
  </si>
  <si>
    <t>вп410</t>
  </si>
  <si>
    <t>вп412</t>
  </si>
  <si>
    <t>вп415</t>
  </si>
  <si>
    <t>вп416</t>
  </si>
  <si>
    <t>пшо191014</t>
  </si>
  <si>
    <t>пшо191015</t>
  </si>
  <si>
    <t>пшо191018</t>
  </si>
  <si>
    <t>пшо193005</t>
  </si>
  <si>
    <t>пшо193009</t>
  </si>
  <si>
    <t>пшо193011</t>
  </si>
  <si>
    <t>пшо195002</t>
  </si>
  <si>
    <t>пшо195005</t>
  </si>
  <si>
    <t>пшо195010</t>
  </si>
  <si>
    <t>пшо195021</t>
  </si>
  <si>
    <t>пшо196002</t>
  </si>
  <si>
    <t>пшо196005</t>
  </si>
  <si>
    <t>пшо197004</t>
  </si>
  <si>
    <t>пшо198017</t>
  </si>
  <si>
    <t>пшо198019</t>
  </si>
  <si>
    <t>пшо199003</t>
  </si>
  <si>
    <t>пшо251014</t>
  </si>
  <si>
    <t>пшо251015</t>
  </si>
  <si>
    <t>пшо251018</t>
  </si>
  <si>
    <t>пшо253003</t>
  </si>
  <si>
    <t>пшо253009</t>
  </si>
  <si>
    <t>пшо253011</t>
  </si>
  <si>
    <t>пшо255002</t>
  </si>
  <si>
    <t>пшо255005</t>
  </si>
  <si>
    <t>пшо255010</t>
  </si>
  <si>
    <t>пшо255021</t>
  </si>
  <si>
    <t>пшо256002</t>
  </si>
  <si>
    <t>пшо256005</t>
  </si>
  <si>
    <t>пшо257004</t>
  </si>
  <si>
    <t>пшо258017</t>
  </si>
  <si>
    <t>пшо258019</t>
  </si>
  <si>
    <t>пшо259003</t>
  </si>
  <si>
    <t>пшо321014</t>
  </si>
  <si>
    <t>пшо321015</t>
  </si>
  <si>
    <t>пшо321018</t>
  </si>
  <si>
    <t>пшо323003</t>
  </si>
  <si>
    <t>пшо323005</t>
  </si>
  <si>
    <t>пшо323011</t>
  </si>
  <si>
    <t>пшо325002</t>
  </si>
  <si>
    <t>пшо325005</t>
  </si>
  <si>
    <t>пшо325010</t>
  </si>
  <si>
    <t>пшо325021</t>
  </si>
  <si>
    <t>пшо326002</t>
  </si>
  <si>
    <t>пшо326005</t>
  </si>
  <si>
    <t>пшо327004</t>
  </si>
  <si>
    <t>пшо328017</t>
  </si>
  <si>
    <t>пшо328019</t>
  </si>
  <si>
    <t>пшо329003</t>
  </si>
  <si>
    <t>пшс131015</t>
  </si>
  <si>
    <t>пшс131018</t>
  </si>
  <si>
    <t>пшс133003</t>
  </si>
  <si>
    <t>пшс133005</t>
  </si>
  <si>
    <t>пшс133009</t>
  </si>
  <si>
    <t>пшс133011</t>
  </si>
  <si>
    <t>пшс135002</t>
  </si>
  <si>
    <t>пшс135005</t>
  </si>
  <si>
    <t>пшс135010</t>
  </si>
  <si>
    <t>пшс135021</t>
  </si>
  <si>
    <t>пшс136002</t>
  </si>
  <si>
    <t>пшс136005</t>
  </si>
  <si>
    <t>пшс137004</t>
  </si>
  <si>
    <t>пшс138017</t>
  </si>
  <si>
    <t>пшс138019</t>
  </si>
  <si>
    <t>пшс139003</t>
  </si>
  <si>
    <t>Анкерная  шпилька  AS</t>
  </si>
  <si>
    <t xml:space="preserve">     Шуруп с шестигранной головой</t>
  </si>
  <si>
    <t>Дюбель универсальный с бортиком,</t>
  </si>
  <si>
    <t xml:space="preserve">         нейлон</t>
  </si>
  <si>
    <t>Цвет - чёрный</t>
  </si>
  <si>
    <t xml:space="preserve">  Дюбель для строительных лесов, нейлон</t>
  </si>
  <si>
    <t xml:space="preserve">  Перфорированная  тарная  лента</t>
  </si>
  <si>
    <t>Крепёжный  уголок  2 мм</t>
  </si>
  <si>
    <t>Крепёжный  уголок  усиленный  2 мм</t>
  </si>
  <si>
    <t xml:space="preserve">   Крепёжный  уголок  усиленный  2,5 мм</t>
  </si>
  <si>
    <t>псб19</t>
  </si>
  <si>
    <t>псб27</t>
  </si>
  <si>
    <t>псч19</t>
  </si>
  <si>
    <t>псч27</t>
  </si>
  <si>
    <t>пшб16</t>
  </si>
  <si>
    <t>пшч16</t>
  </si>
  <si>
    <t>дх85</t>
  </si>
  <si>
    <t>дх105</t>
  </si>
  <si>
    <t>дх126</t>
  </si>
  <si>
    <t>дх146</t>
  </si>
  <si>
    <t>дпх6</t>
  </si>
  <si>
    <t>кб5</t>
  </si>
  <si>
    <t>кб6</t>
  </si>
  <si>
    <t>кб9</t>
  </si>
  <si>
    <t>кб12</t>
  </si>
  <si>
    <t>кб16</t>
  </si>
  <si>
    <t>кб20</t>
  </si>
  <si>
    <t>кч5</t>
  </si>
  <si>
    <t>кч6</t>
  </si>
  <si>
    <t>кч9</t>
  </si>
  <si>
    <t>шг5</t>
  </si>
  <si>
    <t>шг6</t>
  </si>
  <si>
    <t>шг8</t>
  </si>
  <si>
    <t>шг10</t>
  </si>
  <si>
    <t>шг12</t>
  </si>
  <si>
    <t>шг14</t>
  </si>
  <si>
    <t>шг16</t>
  </si>
  <si>
    <t>шг20</t>
  </si>
  <si>
    <t>шг24</t>
  </si>
  <si>
    <t>шг4ф</t>
  </si>
  <si>
    <t>шг5ф</t>
  </si>
  <si>
    <t>шг6ф</t>
  </si>
  <si>
    <t>шг8ф</t>
  </si>
  <si>
    <t>шг10ф</t>
  </si>
  <si>
    <t>шг12ф</t>
  </si>
  <si>
    <t>шг14ф</t>
  </si>
  <si>
    <t>шг16ф</t>
  </si>
  <si>
    <t>шг20ф</t>
  </si>
  <si>
    <t>шг24ф</t>
  </si>
  <si>
    <t>бп616</t>
  </si>
  <si>
    <t>бп620</t>
  </si>
  <si>
    <t>бп625</t>
  </si>
  <si>
    <t>бп630</t>
  </si>
  <si>
    <t>бп635</t>
  </si>
  <si>
    <t>бп640</t>
  </si>
  <si>
    <t>бп645</t>
  </si>
  <si>
    <t>бп650</t>
  </si>
  <si>
    <t>бп660</t>
  </si>
  <si>
    <t>бп670</t>
  </si>
  <si>
    <t>бп680</t>
  </si>
  <si>
    <t>бп690</t>
  </si>
  <si>
    <t>бп6100</t>
  </si>
  <si>
    <t>бп6120</t>
  </si>
  <si>
    <t>бп6140</t>
  </si>
  <si>
    <t>бп6150</t>
  </si>
  <si>
    <t>бп816</t>
  </si>
  <si>
    <t>бп820</t>
  </si>
  <si>
    <t>бп825</t>
  </si>
  <si>
    <t>бп830</t>
  </si>
  <si>
    <t>бп835</t>
  </si>
  <si>
    <t>бп840</t>
  </si>
  <si>
    <t>бп845</t>
  </si>
  <si>
    <t>бп850</t>
  </si>
  <si>
    <t>бп855</t>
  </si>
  <si>
    <t>бп860</t>
  </si>
  <si>
    <t>бп870</t>
  </si>
  <si>
    <t>бп880</t>
  </si>
  <si>
    <t>бп890</t>
  </si>
  <si>
    <t>бп8100</t>
  </si>
  <si>
    <t>бп8120</t>
  </si>
  <si>
    <t>бп8140</t>
  </si>
  <si>
    <t>бп8160</t>
  </si>
  <si>
    <t>бп8180</t>
  </si>
  <si>
    <t>бп8200</t>
  </si>
  <si>
    <t>бп1020</t>
  </si>
  <si>
    <t>бп1025</t>
  </si>
  <si>
    <t>бп1030</t>
  </si>
  <si>
    <t>бп1035</t>
  </si>
  <si>
    <t>бп1040</t>
  </si>
  <si>
    <t>бп1045</t>
  </si>
  <si>
    <t>бп1050</t>
  </si>
  <si>
    <t>бп1060</t>
  </si>
  <si>
    <t>бд2520ф</t>
  </si>
  <si>
    <t>бд2525ф</t>
  </si>
  <si>
    <t>бд310ф</t>
  </si>
  <si>
    <t>бд312ф</t>
  </si>
  <si>
    <t>бд316ф</t>
  </si>
  <si>
    <t>бд320ф</t>
  </si>
  <si>
    <t>бд325ф</t>
  </si>
  <si>
    <t>бд330ф</t>
  </si>
  <si>
    <t>бд335ф</t>
  </si>
  <si>
    <t>бд340ф</t>
  </si>
  <si>
    <t>бд345ф</t>
  </si>
  <si>
    <t>бд350ф</t>
  </si>
  <si>
    <t>бд3512ф</t>
  </si>
  <si>
    <t>бд3516ф</t>
  </si>
  <si>
    <t>бд3520ф</t>
  </si>
  <si>
    <t>бд3525ф</t>
  </si>
  <si>
    <t>бд3530ф</t>
  </si>
  <si>
    <t>бд3535ф</t>
  </si>
  <si>
    <t>бд3540ф</t>
  </si>
  <si>
    <t>бд3545ф</t>
  </si>
  <si>
    <t>бд3550ф</t>
  </si>
  <si>
    <t>бд412ф</t>
  </si>
  <si>
    <t>бд416ф</t>
  </si>
  <si>
    <t>бд420ф</t>
  </si>
  <si>
    <t>бд425ф</t>
  </si>
  <si>
    <t>бд430ф</t>
  </si>
  <si>
    <t>бд435ф</t>
  </si>
  <si>
    <t>бд440ф</t>
  </si>
  <si>
    <t>бд445ф</t>
  </si>
  <si>
    <t>бд450ф</t>
  </si>
  <si>
    <t>бд460ф</t>
  </si>
  <si>
    <t>бд470ф</t>
  </si>
  <si>
    <t>бд4516ф</t>
  </si>
  <si>
    <t>бд4520ф</t>
  </si>
  <si>
    <t>бд4525ф</t>
  </si>
  <si>
    <t>бд4530ф</t>
  </si>
  <si>
    <t>бд4535ф</t>
  </si>
  <si>
    <t>бд4540ф</t>
  </si>
  <si>
    <t>бд4545ф</t>
  </si>
  <si>
    <t>бд4550ф</t>
  </si>
  <si>
    <t>бд4560ф</t>
  </si>
  <si>
    <t>бд4570ф</t>
  </si>
  <si>
    <t>бд4580ф</t>
  </si>
  <si>
    <t>бд520ф</t>
  </si>
  <si>
    <t>бд525ф</t>
  </si>
  <si>
    <t>бд530ф</t>
  </si>
  <si>
    <t>бд535ф</t>
  </si>
  <si>
    <t>бд540ф</t>
  </si>
  <si>
    <t>бд545ф</t>
  </si>
  <si>
    <t>бд550ф</t>
  </si>
  <si>
    <t>бд560ф</t>
  </si>
  <si>
    <t>бд570ф</t>
  </si>
  <si>
    <t>бд580ф</t>
  </si>
  <si>
    <t>бд590ф</t>
  </si>
  <si>
    <t>аг1097</t>
  </si>
  <si>
    <t>аг10125</t>
  </si>
  <si>
    <t>аг10130</t>
  </si>
  <si>
    <t>аг10150</t>
  </si>
  <si>
    <t>аг10180</t>
  </si>
  <si>
    <t>аг10200</t>
  </si>
  <si>
    <t>аг10250</t>
  </si>
  <si>
    <t>аг1260</t>
  </si>
  <si>
    <t>аг1275</t>
  </si>
  <si>
    <t>аг1299</t>
  </si>
  <si>
    <t>аг12120</t>
  </si>
  <si>
    <t>аг12129</t>
  </si>
  <si>
    <t>аг12150</t>
  </si>
  <si>
    <t>аг12180</t>
  </si>
  <si>
    <t>аг12200</t>
  </si>
  <si>
    <t>аг12250</t>
  </si>
  <si>
    <t>аг12280</t>
  </si>
  <si>
    <t>аг12300</t>
  </si>
  <si>
    <t>аг14100</t>
  </si>
  <si>
    <t>аг14120</t>
  </si>
  <si>
    <t>аг14150</t>
  </si>
  <si>
    <t>аг14200</t>
  </si>
  <si>
    <t>аг14250</t>
  </si>
  <si>
    <t>аг1665</t>
  </si>
  <si>
    <t>аг16111</t>
  </si>
  <si>
    <t>аг16147</t>
  </si>
  <si>
    <t>аг16180</t>
  </si>
  <si>
    <t>аг16220</t>
  </si>
  <si>
    <t>аг16250</t>
  </si>
  <si>
    <t>аг16300</t>
  </si>
  <si>
    <t>аг16360</t>
  </si>
  <si>
    <t>аг2075</t>
  </si>
  <si>
    <t>аг20107</t>
  </si>
  <si>
    <t>аг20151</t>
  </si>
  <si>
    <t>аг20200</t>
  </si>
  <si>
    <t>аг20250</t>
  </si>
  <si>
    <t>аг20300</t>
  </si>
  <si>
    <t>аг20350</t>
  </si>
  <si>
    <t>аг20400</t>
  </si>
  <si>
    <t>ак640</t>
  </si>
  <si>
    <t>ак655</t>
  </si>
  <si>
    <t>ак670</t>
  </si>
  <si>
    <t>ак695</t>
  </si>
  <si>
    <t>ак6115</t>
  </si>
  <si>
    <t>ак850</t>
  </si>
  <si>
    <t>ак880</t>
  </si>
  <si>
    <t>ак895</t>
  </si>
  <si>
    <t>ак8105</t>
  </si>
  <si>
    <t>ак8120</t>
  </si>
  <si>
    <t>ак1065</t>
  </si>
  <si>
    <t>ак1080</t>
  </si>
  <si>
    <t>ак1095</t>
  </si>
  <si>
    <t>ак10100</t>
  </si>
  <si>
    <t>ак10120</t>
  </si>
  <si>
    <t xml:space="preserve">  Дюбель рамный (фасадный) с бортом, без шурупа. </t>
  </si>
  <si>
    <t xml:space="preserve">        Нейлон</t>
  </si>
  <si>
    <t xml:space="preserve">     Дюбель рамный (фасадный) в потай, без шурупа.</t>
  </si>
  <si>
    <t xml:space="preserve">      Дюбель  для  газобетона</t>
  </si>
  <si>
    <t>(раскладной)</t>
  </si>
  <si>
    <t xml:space="preserve">    Фиксатор для арматуры "Стульчик",  универсальный</t>
  </si>
  <si>
    <t xml:space="preserve">  Площадка самоклеющаяся для кабельной стяжки.</t>
  </si>
  <si>
    <t>Цвет - белый</t>
  </si>
  <si>
    <t>Цвет - черный</t>
  </si>
  <si>
    <t xml:space="preserve">  Площадка под шуруп, для кабельной стяжки.</t>
  </si>
  <si>
    <t>Дюбель под кабельную стяжку (нейлон)</t>
  </si>
  <si>
    <t>ск4851</t>
  </si>
  <si>
    <t>ск4860</t>
  </si>
  <si>
    <t>ск4870</t>
  </si>
  <si>
    <t>ск4880</t>
  </si>
  <si>
    <t>ск5519</t>
  </si>
  <si>
    <t>ск5525</t>
  </si>
  <si>
    <t>ск5532</t>
  </si>
  <si>
    <t>зпс2 тем.корич</t>
  </si>
  <si>
    <t>зпс2 крас.дерев</t>
  </si>
  <si>
    <t>зпс2 орех</t>
  </si>
  <si>
    <t>зпс2 вишня</t>
  </si>
  <si>
    <t>зпр дуб</t>
  </si>
  <si>
    <t>зпр бук</t>
  </si>
  <si>
    <t>зпр сосна</t>
  </si>
  <si>
    <t>зпр махагон</t>
  </si>
  <si>
    <t>зпр белый</t>
  </si>
  <si>
    <t>зпр серый</t>
  </si>
  <si>
    <t>зпр св.серый</t>
  </si>
  <si>
    <t>зпр тем.серый</t>
  </si>
  <si>
    <t>зпр бежевый</t>
  </si>
  <si>
    <t>зпр тем.бежев</t>
  </si>
  <si>
    <t>зпр св.бежев</t>
  </si>
  <si>
    <t>зпр бордо</t>
  </si>
  <si>
    <t>зпр черный</t>
  </si>
  <si>
    <t>зпр охра</t>
  </si>
  <si>
    <t>зпр желтый</t>
  </si>
  <si>
    <t>зпр синий</t>
  </si>
  <si>
    <t>зпр зеленый</t>
  </si>
  <si>
    <t>зпр кр.кирпич</t>
  </si>
  <si>
    <t>зпр коричнев</t>
  </si>
  <si>
    <t>зпр тем.коричн</t>
  </si>
  <si>
    <t>зпр красн дер</t>
  </si>
  <si>
    <t>зпр орех</t>
  </si>
  <si>
    <t>зпр вишня</t>
  </si>
  <si>
    <t>зпк дуб</t>
  </si>
  <si>
    <t>зпк бук</t>
  </si>
  <si>
    <t>зпк сосна</t>
  </si>
  <si>
    <t>зпк махагон</t>
  </si>
  <si>
    <t>зпк белый</t>
  </si>
  <si>
    <t>зпк св.серый</t>
  </si>
  <si>
    <t>зпк тем.серый</t>
  </si>
  <si>
    <t>зпк бежевый</t>
  </si>
  <si>
    <t>зпк св.бежев</t>
  </si>
  <si>
    <t>зпк тем.бежев</t>
  </si>
  <si>
    <t>зпк бордо</t>
  </si>
  <si>
    <t>зпк черный</t>
  </si>
  <si>
    <t>зпк охра</t>
  </si>
  <si>
    <t>зпк желтый</t>
  </si>
  <si>
    <t>зпк синий</t>
  </si>
  <si>
    <t>зпк зеленый</t>
  </si>
  <si>
    <t>зпк кр.кирпичн</t>
  </si>
  <si>
    <t>зпк коричневый</t>
  </si>
  <si>
    <t>зпк тем.коричн</t>
  </si>
  <si>
    <t>зпк красное дер</t>
  </si>
  <si>
    <t>зпк орех</t>
  </si>
  <si>
    <t>зпк вишня</t>
  </si>
  <si>
    <t>зпс3 дуб</t>
  </si>
  <si>
    <t>зпс3 бук</t>
  </si>
  <si>
    <t>зпс3 сосна</t>
  </si>
  <si>
    <t>зпс3 махагон</t>
  </si>
  <si>
    <t>зпс3 белый</t>
  </si>
  <si>
    <t>зпс3 св.бежев</t>
  </si>
  <si>
    <t>зпс3 тем.бежев</t>
  </si>
  <si>
    <t>зпс3 бордо</t>
  </si>
  <si>
    <t>зпс3 черный</t>
  </si>
  <si>
    <t>зпс3 охра</t>
  </si>
  <si>
    <t>ск358019</t>
  </si>
  <si>
    <t>ск359003</t>
  </si>
  <si>
    <t>ск511014</t>
  </si>
  <si>
    <t>ск511015</t>
  </si>
  <si>
    <t>ск511018</t>
  </si>
  <si>
    <t>ск513005</t>
  </si>
  <si>
    <t>ск513009</t>
  </si>
  <si>
    <t>ск513011</t>
  </si>
  <si>
    <t>ск515002</t>
  </si>
  <si>
    <t>ск515005</t>
  </si>
  <si>
    <t>ск515010</t>
  </si>
  <si>
    <t>ск515021</t>
  </si>
  <si>
    <t>ск516002</t>
  </si>
  <si>
    <t>ск516005</t>
  </si>
  <si>
    <t>ск517004</t>
  </si>
  <si>
    <t>ск518017</t>
  </si>
  <si>
    <t>ск518019</t>
  </si>
  <si>
    <t>ск519003</t>
  </si>
  <si>
    <t>ск701014</t>
  </si>
  <si>
    <t>ск701015</t>
  </si>
  <si>
    <t>ск701018</t>
  </si>
  <si>
    <t>ск703003</t>
  </si>
  <si>
    <t>ск703009</t>
  </si>
  <si>
    <t>ск703011</t>
  </si>
  <si>
    <t>ск705002</t>
  </si>
  <si>
    <t>ск705005</t>
  </si>
  <si>
    <t>ск705010</t>
  </si>
  <si>
    <t>ск705021</t>
  </si>
  <si>
    <t>ск706002</t>
  </si>
  <si>
    <t>ск706005</t>
  </si>
  <si>
    <t>ск708004</t>
  </si>
  <si>
    <t>ск708017</t>
  </si>
  <si>
    <t>ск708019</t>
  </si>
  <si>
    <t>ск709003</t>
  </si>
  <si>
    <t>ск55191014</t>
  </si>
  <si>
    <t>ск55191015</t>
  </si>
  <si>
    <t>ск55191018</t>
  </si>
  <si>
    <t>ск55193003</t>
  </si>
  <si>
    <t>ск55193005</t>
  </si>
  <si>
    <t>ск55193011</t>
  </si>
  <si>
    <t>ск55195002</t>
  </si>
  <si>
    <t>ск55195005</t>
  </si>
  <si>
    <t>ск55195010</t>
  </si>
  <si>
    <t>ск55195021</t>
  </si>
  <si>
    <t>ск55196002</t>
  </si>
  <si>
    <t>ск55196005</t>
  </si>
  <si>
    <t>ск55197004</t>
  </si>
  <si>
    <t>ск55198017</t>
  </si>
  <si>
    <t>ск55198019</t>
  </si>
  <si>
    <t>ск55199003</t>
  </si>
  <si>
    <t>ск55251014</t>
  </si>
  <si>
    <t>ск55251015</t>
  </si>
  <si>
    <t>ск55251018</t>
  </si>
  <si>
    <t>ск55253003</t>
  </si>
  <si>
    <t>ск55253005</t>
  </si>
  <si>
    <t>ск55253009</t>
  </si>
  <si>
    <t>ск55255002</t>
  </si>
  <si>
    <t>ск55255005</t>
  </si>
  <si>
    <t>ск55255010</t>
  </si>
  <si>
    <t>ск55255021</t>
  </si>
  <si>
    <t>ск55256002</t>
  </si>
  <si>
    <t>ск55256005</t>
  </si>
  <si>
    <t>ск55257004</t>
  </si>
  <si>
    <t>ск55258017</t>
  </si>
  <si>
    <t>ск55258019</t>
  </si>
  <si>
    <t>ск55259003</t>
  </si>
  <si>
    <t>ск291015ф</t>
  </si>
  <si>
    <t>ск291018ф</t>
  </si>
  <si>
    <t>ск293003ф</t>
  </si>
  <si>
    <t>ск293005ф</t>
  </si>
  <si>
    <t>ск293009ф</t>
  </si>
  <si>
    <t>ск293011ф</t>
  </si>
  <si>
    <t>ск295002ф</t>
  </si>
  <si>
    <t>ск295005ф</t>
  </si>
  <si>
    <t>ск295010ф</t>
  </si>
  <si>
    <t>ск295021ф</t>
  </si>
  <si>
    <t>ск296002ф</t>
  </si>
  <si>
    <t>ск296005ф</t>
  </si>
  <si>
    <t>ск297004ф</t>
  </si>
  <si>
    <t>ск298017ф</t>
  </si>
  <si>
    <t>ск298019ф</t>
  </si>
  <si>
    <t>ск299003ф</t>
  </si>
  <si>
    <t>ск351014ф</t>
  </si>
  <si>
    <t>ск351018ф</t>
  </si>
  <si>
    <t>ск353003ф</t>
  </si>
  <si>
    <t>ск353005ф</t>
  </si>
  <si>
    <t>ск353009ф</t>
  </si>
  <si>
    <t>ск353011ф</t>
  </si>
  <si>
    <t>ск355002ф</t>
  </si>
  <si>
    <t>ск355005ф</t>
  </si>
  <si>
    <t>ск355010ф</t>
  </si>
  <si>
    <t>ск355021ф</t>
  </si>
  <si>
    <t>ск356002ф</t>
  </si>
  <si>
    <t>ск511014ф</t>
  </si>
  <si>
    <t>ск511015ф</t>
  </si>
  <si>
    <t>ск511018ф</t>
  </si>
  <si>
    <t>ск513005ф</t>
  </si>
  <si>
    <t>ск513009ф</t>
  </si>
  <si>
    <t>ск513011ф</t>
  </si>
  <si>
    <t>ск515002ф</t>
  </si>
  <si>
    <t>ск515005ф</t>
  </si>
  <si>
    <t>ск515010ф</t>
  </si>
  <si>
    <t>ск515021ф</t>
  </si>
  <si>
    <t>ск516002ф</t>
  </si>
  <si>
    <t>ск516005ф</t>
  </si>
  <si>
    <t>ск517004ф</t>
  </si>
  <si>
    <t>ск518017ф</t>
  </si>
  <si>
    <t>ск518019ф</t>
  </si>
  <si>
    <t>ск519003ф</t>
  </si>
  <si>
    <t>ск701014ф</t>
  </si>
  <si>
    <t>ск701015ф</t>
  </si>
  <si>
    <t>ск701018ф</t>
  </si>
  <si>
    <t>ск703003ф</t>
  </si>
  <si>
    <t>ск703005ф</t>
  </si>
  <si>
    <t>ск703009ф</t>
  </si>
  <si>
    <t>ск703011ф</t>
  </si>
  <si>
    <t>ск705002ф</t>
  </si>
  <si>
    <t>ск705005ф</t>
  </si>
  <si>
    <t>ск705010ф</t>
  </si>
  <si>
    <t>ск705021ф</t>
  </si>
  <si>
    <t>ск706002ф</t>
  </si>
  <si>
    <t>ск706005ф</t>
  </si>
  <si>
    <t>ск707004ф</t>
  </si>
  <si>
    <t>ск708017ф</t>
  </si>
  <si>
    <t>ск708019ф</t>
  </si>
  <si>
    <t>ск709003ф</t>
  </si>
  <si>
    <t>ск55191014ф</t>
  </si>
  <si>
    <t>ск55191015ф</t>
  </si>
  <si>
    <t>ск55191018ф</t>
  </si>
  <si>
    <t>ск55193003ф</t>
  </si>
  <si>
    <t>ск55193005ф</t>
  </si>
  <si>
    <t>ск55193011ф</t>
  </si>
  <si>
    <t>ск55195002ф</t>
  </si>
  <si>
    <t>ск55195005ф</t>
  </si>
  <si>
    <t>ск55195010ф</t>
  </si>
  <si>
    <t>ск55195021ф</t>
  </si>
  <si>
    <t>ск55196002ф</t>
  </si>
  <si>
    <t>ск55196005ф</t>
  </si>
  <si>
    <t>ск55197004ф</t>
  </si>
  <si>
    <t>ск55198017ф</t>
  </si>
  <si>
    <t>ск55198019ф</t>
  </si>
  <si>
    <t>ск55199003ф</t>
  </si>
  <si>
    <t>ск55251014ф</t>
  </si>
  <si>
    <t>ск55251015ф</t>
  </si>
  <si>
    <t>ск55251018ф</t>
  </si>
  <si>
    <t>ск55253003ф</t>
  </si>
  <si>
    <t>ск55253005ф</t>
  </si>
  <si>
    <t>ск55253009ф</t>
  </si>
  <si>
    <t>ск55255002ф</t>
  </si>
  <si>
    <t>ск55255005ф</t>
  </si>
  <si>
    <t>ск55255010ф</t>
  </si>
  <si>
    <t>ск55255021ф</t>
  </si>
  <si>
    <t>ск55256002ф</t>
  </si>
  <si>
    <t>ск55256005ф</t>
  </si>
  <si>
    <t>ск55257004ф</t>
  </si>
  <si>
    <t>ск55258017ф</t>
  </si>
  <si>
    <t>ск55258019ф</t>
  </si>
  <si>
    <t>ск55259003ф</t>
  </si>
  <si>
    <t>шр4</t>
  </si>
  <si>
    <t>шр5</t>
  </si>
  <si>
    <t>шр6</t>
  </si>
  <si>
    <t>шр8</t>
  </si>
  <si>
    <t>шр10</t>
  </si>
  <si>
    <t>шр12</t>
  </si>
  <si>
    <t>шр14</t>
  </si>
  <si>
    <t>шр16</t>
  </si>
  <si>
    <t>шр18</t>
  </si>
  <si>
    <t>шр20</t>
  </si>
  <si>
    <t>шр24</t>
  </si>
  <si>
    <t>шр30</t>
  </si>
  <si>
    <t>шр36</t>
  </si>
  <si>
    <t>шр52</t>
  </si>
  <si>
    <t>шр62</t>
  </si>
  <si>
    <t>шр82</t>
  </si>
  <si>
    <t>шр102</t>
  </si>
  <si>
    <t>шр122</t>
  </si>
  <si>
    <t>шр142</t>
  </si>
  <si>
    <t>шр162</t>
  </si>
  <si>
    <t>шр202</t>
  </si>
  <si>
    <t>шр242</t>
  </si>
  <si>
    <t>шр302</t>
  </si>
  <si>
    <t>кр6100</t>
  </si>
  <si>
    <t>кр6150</t>
  </si>
  <si>
    <t>кр6200</t>
  </si>
  <si>
    <t>кр8160</t>
  </si>
  <si>
    <t>кр8210</t>
  </si>
  <si>
    <t>кр8250</t>
  </si>
  <si>
    <t>кр8300</t>
  </si>
  <si>
    <t>кр10210</t>
  </si>
  <si>
    <t>кр10250</t>
  </si>
  <si>
    <t>кр10300</t>
  </si>
  <si>
    <t>кр10400</t>
  </si>
  <si>
    <t>ко6100</t>
  </si>
  <si>
    <t>ко6150</t>
  </si>
  <si>
    <t>ко6200</t>
  </si>
  <si>
    <t>ко8160</t>
  </si>
  <si>
    <t>ко8210</t>
  </si>
  <si>
    <t>ко8250</t>
  </si>
  <si>
    <t>ко8300</t>
  </si>
  <si>
    <t>ко10210</t>
  </si>
  <si>
    <t>ко10250</t>
  </si>
  <si>
    <t>ко10300</t>
  </si>
  <si>
    <t>ко10400</t>
  </si>
  <si>
    <t>бд460</t>
  </si>
  <si>
    <t>бд470</t>
  </si>
  <si>
    <t>бд4516</t>
  </si>
  <si>
    <t>бд4520</t>
  </si>
  <si>
    <t>бд4525</t>
  </si>
  <si>
    <t>бд4530</t>
  </si>
  <si>
    <t>бд4535</t>
  </si>
  <si>
    <t>бд4540</t>
  </si>
  <si>
    <t>бд4545</t>
  </si>
  <si>
    <t>бд4550</t>
  </si>
  <si>
    <t>бд4560</t>
  </si>
  <si>
    <t>бд4570</t>
  </si>
  <si>
    <t>бд4580</t>
  </si>
  <si>
    <t>бд520</t>
  </si>
  <si>
    <t>бд525</t>
  </si>
  <si>
    <t>бд530</t>
  </si>
  <si>
    <t>бд535</t>
  </si>
  <si>
    <t>бд540</t>
  </si>
  <si>
    <t>бд545</t>
  </si>
  <si>
    <t>бд550</t>
  </si>
  <si>
    <t>бд560</t>
  </si>
  <si>
    <t>бд570</t>
  </si>
  <si>
    <t>бд580</t>
  </si>
  <si>
    <t>бд590</t>
  </si>
  <si>
    <t>бд5100</t>
  </si>
  <si>
    <t>бд5120</t>
  </si>
  <si>
    <t>бд640</t>
  </si>
  <si>
    <t>бд645</t>
  </si>
  <si>
    <t>бд650</t>
  </si>
  <si>
    <t>бд660</t>
  </si>
  <si>
    <t>бд670</t>
  </si>
  <si>
    <t>бд680</t>
  </si>
  <si>
    <t>бд690</t>
  </si>
  <si>
    <t>бд6100</t>
  </si>
  <si>
    <t>бд6110</t>
  </si>
  <si>
    <t>бд6120</t>
  </si>
  <si>
    <t>бд6130</t>
  </si>
  <si>
    <t>бд6140</t>
  </si>
  <si>
    <t>бд6150</t>
  </si>
  <si>
    <t>бд6160</t>
  </si>
  <si>
    <t>бд6180</t>
  </si>
  <si>
    <t>бд6200</t>
  </si>
  <si>
    <t>бд2510ф</t>
  </si>
  <si>
    <t>бд2512ф</t>
  </si>
  <si>
    <t>бд2516ф</t>
  </si>
  <si>
    <t>вп640ф</t>
  </si>
  <si>
    <t>вп645ф</t>
  </si>
  <si>
    <t>вп650ф</t>
  </si>
  <si>
    <t>вп655ф</t>
  </si>
  <si>
    <t>вп660ф</t>
  </si>
  <si>
    <t>вп665ф</t>
  </si>
  <si>
    <t>вп670ф</t>
  </si>
  <si>
    <t>вп675ф</t>
  </si>
  <si>
    <t>вп680ф</t>
  </si>
  <si>
    <t>вп685ф</t>
  </si>
  <si>
    <t>вп690ф</t>
  </si>
  <si>
    <t>вп6100ф</t>
  </si>
  <si>
    <t>вп816ф</t>
  </si>
  <si>
    <t>вп820ф</t>
  </si>
  <si>
    <t>вп825ф</t>
  </si>
  <si>
    <t>вп830ф</t>
  </si>
  <si>
    <t>вп835ф</t>
  </si>
  <si>
    <t>вп840ф</t>
  </si>
  <si>
    <t>вп850ф</t>
  </si>
  <si>
    <t>вп860ф</t>
  </si>
  <si>
    <t>вп870ф</t>
  </si>
  <si>
    <t>вп880ф</t>
  </si>
  <si>
    <t>вп890ф</t>
  </si>
  <si>
    <t>вп8100ф</t>
  </si>
  <si>
    <t>вц48</t>
  </si>
  <si>
    <t>вц410</t>
  </si>
  <si>
    <t>вц412</t>
  </si>
  <si>
    <t>вц416</t>
  </si>
  <si>
    <t>вц420</t>
  </si>
  <si>
    <t>вц425</t>
  </si>
  <si>
    <t>вц430</t>
  </si>
  <si>
    <t>вц435</t>
  </si>
  <si>
    <t>вц440</t>
  </si>
  <si>
    <t>вц450</t>
  </si>
  <si>
    <t>вц460</t>
  </si>
  <si>
    <t>вц470</t>
  </si>
  <si>
    <t>вц58</t>
  </si>
  <si>
    <t>вц510</t>
  </si>
  <si>
    <t>вц512</t>
  </si>
  <si>
    <t>вц516</t>
  </si>
  <si>
    <t>вц520</t>
  </si>
  <si>
    <t>вц525</t>
  </si>
  <si>
    <t>вц530</t>
  </si>
  <si>
    <t>вц535</t>
  </si>
  <si>
    <t>вц540</t>
  </si>
  <si>
    <t>вц550</t>
  </si>
  <si>
    <t>вц560</t>
  </si>
  <si>
    <t>вц570</t>
  </si>
  <si>
    <t>вц580</t>
  </si>
  <si>
    <t>вц590</t>
  </si>
  <si>
    <t>вц610</t>
  </si>
  <si>
    <t>вц612</t>
  </si>
  <si>
    <t>вц616</t>
  </si>
  <si>
    <t>вц620</t>
  </si>
  <si>
    <t>вц625</t>
  </si>
  <si>
    <t>вц630</t>
  </si>
  <si>
    <t>вц635</t>
  </si>
  <si>
    <t>вц640</t>
  </si>
  <si>
    <t>вц650</t>
  </si>
  <si>
    <t>вц660</t>
  </si>
  <si>
    <t>вц670</t>
  </si>
  <si>
    <t>вц680</t>
  </si>
  <si>
    <t>вц690</t>
  </si>
  <si>
    <t>вц816</t>
  </si>
  <si>
    <t>вц820</t>
  </si>
  <si>
    <t xml:space="preserve">                    Перфорированный     крепёж</t>
  </si>
  <si>
    <t>Возможна покраска в  цвет из палитры RAL2004,2008,3020,6020,6026,6029,7005,7024,8002,8003,8004,9002,9005,9006,9010,</t>
  </si>
  <si>
    <t>9016, не указанного в прайсе, от 50 000шт одного цвета. Наценка за не типовой цвет + 10% к цене базового цвета.</t>
  </si>
  <si>
    <t xml:space="preserve">           6,3/5,5х75</t>
  </si>
  <si>
    <t xml:space="preserve">           6,3/5,5х120</t>
  </si>
  <si>
    <t>ссп120</t>
  </si>
  <si>
    <t>дл14100</t>
  </si>
  <si>
    <t>от 500 000 рублей</t>
  </si>
  <si>
    <t>К0 -10%</t>
  </si>
  <si>
    <t>Для пересчёта скидки в прайсе, поставьте Вашу скидку.</t>
  </si>
  <si>
    <t>пшс38ф</t>
  </si>
  <si>
    <t>ак665</t>
  </si>
  <si>
    <t>вц1025</t>
  </si>
  <si>
    <t>К</t>
  </si>
  <si>
    <t>спч3550</t>
  </si>
  <si>
    <t>жд630</t>
  </si>
  <si>
    <t>жд630ф</t>
  </si>
  <si>
    <t>бд630</t>
  </si>
  <si>
    <t>бд516</t>
  </si>
  <si>
    <t>г6110</t>
  </si>
  <si>
    <t>г8110</t>
  </si>
  <si>
    <t>г840ф</t>
  </si>
  <si>
    <t>г12150</t>
  </si>
  <si>
    <t>бп1016ф</t>
  </si>
  <si>
    <t>вц310ф</t>
  </si>
  <si>
    <t>вц312ф</t>
  </si>
  <si>
    <t>вц46ф</t>
  </si>
  <si>
    <t>вц414ф</t>
  </si>
  <si>
    <t>вц445ф</t>
  </si>
  <si>
    <t>вц480ф</t>
  </si>
  <si>
    <t>вц514ф</t>
  </si>
  <si>
    <t>вц545ф</t>
  </si>
  <si>
    <t>вц614ф</t>
  </si>
  <si>
    <t>вц645ф</t>
  </si>
  <si>
    <t>вц655ф</t>
  </si>
  <si>
    <t>вц6100ф</t>
  </si>
  <si>
    <t>вц845ф</t>
  </si>
  <si>
    <t>вм445ф</t>
  </si>
  <si>
    <t>вм612ф</t>
  </si>
  <si>
    <t>акр840</t>
  </si>
  <si>
    <t>акр1050</t>
  </si>
  <si>
    <t>ако840</t>
  </si>
  <si>
    <t>ако12140</t>
  </si>
  <si>
    <t>спч45ф</t>
  </si>
  <si>
    <t>спч60ф</t>
  </si>
  <si>
    <t>спч66ф</t>
  </si>
  <si>
    <t>спч75ф</t>
  </si>
  <si>
    <t>шк330м</t>
  </si>
  <si>
    <t>шк340м</t>
  </si>
  <si>
    <t>шк440м</t>
  </si>
  <si>
    <t>шк460м</t>
  </si>
  <si>
    <t>шк470м</t>
  </si>
  <si>
    <t>шк550м</t>
  </si>
  <si>
    <t>шк560м</t>
  </si>
  <si>
    <t>шк570м</t>
  </si>
  <si>
    <t>шк580м</t>
  </si>
  <si>
    <t>шк660м</t>
  </si>
  <si>
    <t>шк680м</t>
  </si>
  <si>
    <t>шк690м</t>
  </si>
  <si>
    <t>шк6100м</t>
  </si>
  <si>
    <t>шк6120м</t>
  </si>
  <si>
    <t>шк850м</t>
  </si>
  <si>
    <t>шк880м</t>
  </si>
  <si>
    <t>шк8100м</t>
  </si>
  <si>
    <t>шк8120м</t>
  </si>
  <si>
    <t>шк8140м</t>
  </si>
  <si>
    <t>шк8160м</t>
  </si>
  <si>
    <t>шгк330м</t>
  </si>
  <si>
    <t>шгк340м</t>
  </si>
  <si>
    <t>шгк440м</t>
  </si>
  <si>
    <t>шгк450м</t>
  </si>
  <si>
    <t>шгк460м</t>
  </si>
  <si>
    <t>шгк470м</t>
  </si>
  <si>
    <t>шгк550м</t>
  </si>
  <si>
    <t>шгк560м</t>
  </si>
  <si>
    <t>шгк570м</t>
  </si>
  <si>
    <t>шгк580м</t>
  </si>
  <si>
    <t>шгк660м</t>
  </si>
  <si>
    <t>шгк680м</t>
  </si>
  <si>
    <t>шгк690м</t>
  </si>
  <si>
    <t>шгк6100м</t>
  </si>
  <si>
    <t>шгк6120м</t>
  </si>
  <si>
    <t>шгк880м</t>
  </si>
  <si>
    <t>шгк8100м</t>
  </si>
  <si>
    <t>шгк8120м</t>
  </si>
  <si>
    <t>шгк8140м</t>
  </si>
  <si>
    <t>шгк8160м</t>
  </si>
  <si>
    <t>шгк10140п</t>
  </si>
  <si>
    <t>шп330м</t>
  </si>
  <si>
    <t>шп340м</t>
  </si>
  <si>
    <t>шп440м</t>
  </si>
  <si>
    <t>шп450м</t>
  </si>
  <si>
    <t>шп460м</t>
  </si>
  <si>
    <t>шп470м</t>
  </si>
  <si>
    <t>шп550м</t>
  </si>
  <si>
    <t>шп560м</t>
  </si>
  <si>
    <t>шп570м</t>
  </si>
  <si>
    <t>шп580м</t>
  </si>
  <si>
    <t>шп660м</t>
  </si>
  <si>
    <t>шп680м</t>
  </si>
  <si>
    <t>шп690м</t>
  </si>
  <si>
    <t>шп860м</t>
  </si>
  <si>
    <t>шп880м</t>
  </si>
  <si>
    <t>шп8100м</t>
  </si>
  <si>
    <t>шп8120м</t>
  </si>
  <si>
    <t>шп8140м</t>
  </si>
  <si>
    <t>шп8160м</t>
  </si>
  <si>
    <t>ак16160</t>
  </si>
  <si>
    <t>ждп11048</t>
  </si>
  <si>
    <t xml:space="preserve">           6,3/5,5х235</t>
  </si>
  <si>
    <t xml:space="preserve">           6,3/5,5х285</t>
  </si>
  <si>
    <t>ссп235</t>
  </si>
  <si>
    <t>ссп285</t>
  </si>
  <si>
    <t xml:space="preserve">             Шайба плоская с   EPDM,</t>
  </si>
  <si>
    <t>шк29</t>
  </si>
  <si>
    <t>29х14</t>
  </si>
  <si>
    <t>ар52</t>
  </si>
  <si>
    <t>ар72</t>
  </si>
  <si>
    <t>ар92</t>
  </si>
  <si>
    <t>ар112</t>
  </si>
  <si>
    <t>ар132</t>
  </si>
  <si>
    <t>ар152</t>
  </si>
  <si>
    <t>ар182</t>
  </si>
  <si>
    <t>ар202</t>
  </si>
  <si>
    <t>ск4829ф</t>
  </si>
  <si>
    <t>ск4835ф</t>
  </si>
  <si>
    <t>ск4838ф</t>
  </si>
  <si>
    <t>ск4851ф</t>
  </si>
  <si>
    <t>ск4860ф</t>
  </si>
  <si>
    <t>ск4870ф</t>
  </si>
  <si>
    <t>ск4880ф</t>
  </si>
  <si>
    <t>ск4819пт3</t>
  </si>
  <si>
    <t>ск4822пт3</t>
  </si>
  <si>
    <t>ск4825пт3</t>
  </si>
  <si>
    <t>ск4829пт3</t>
  </si>
  <si>
    <t>ск4832пт3</t>
  </si>
  <si>
    <t>ск4835пт3</t>
  </si>
  <si>
    <t>ск4840пт3</t>
  </si>
  <si>
    <t>ск4819фпт3</t>
  </si>
  <si>
    <t>сспк75</t>
  </si>
  <si>
    <t>сспк105</t>
  </si>
  <si>
    <t>сспк120</t>
  </si>
  <si>
    <t>сспк130</t>
  </si>
  <si>
    <t>сспк135</t>
  </si>
  <si>
    <t>сспк155</t>
  </si>
  <si>
    <t>сспк160</t>
  </si>
  <si>
    <t>сспк175</t>
  </si>
  <si>
    <t>сспк185</t>
  </si>
  <si>
    <t>зрш4</t>
  </si>
  <si>
    <t>зрш5</t>
  </si>
  <si>
    <t>зрш6</t>
  </si>
  <si>
    <t>зрш8</t>
  </si>
  <si>
    <t>зрш10</t>
  </si>
  <si>
    <t>гу2472</t>
  </si>
  <si>
    <t>бп1016</t>
  </si>
  <si>
    <t xml:space="preserve">    класс прочности 5.8</t>
  </si>
  <si>
    <t>класс прочности 8.8</t>
  </si>
  <si>
    <t>бп616пр</t>
  </si>
  <si>
    <t>бп620пр</t>
  </si>
  <si>
    <t>бп625пр</t>
  </si>
  <si>
    <t>бп630пр</t>
  </si>
  <si>
    <t>бп635пр</t>
  </si>
  <si>
    <t>бп640пр</t>
  </si>
  <si>
    <t>бп645пр</t>
  </si>
  <si>
    <t>бп650пр</t>
  </si>
  <si>
    <t>бп660пр</t>
  </si>
  <si>
    <t>бп670пр</t>
  </si>
  <si>
    <t>бп680пр</t>
  </si>
  <si>
    <t>бп690пр</t>
  </si>
  <si>
    <t>бп6100пр</t>
  </si>
  <si>
    <t>бп6120пр</t>
  </si>
  <si>
    <t>бп6140пр</t>
  </si>
  <si>
    <t>бп6150пр</t>
  </si>
  <si>
    <t>бп816пр</t>
  </si>
  <si>
    <t>бп820пр</t>
  </si>
  <si>
    <t>бп825пр</t>
  </si>
  <si>
    <t>бп830пр</t>
  </si>
  <si>
    <t>бп835пр</t>
  </si>
  <si>
    <t>бп840пр</t>
  </si>
  <si>
    <t>бп845пр</t>
  </si>
  <si>
    <t>бп850пр</t>
  </si>
  <si>
    <t>бп855пр</t>
  </si>
  <si>
    <t>бп860пр</t>
  </si>
  <si>
    <t>бп870пр</t>
  </si>
  <si>
    <t>бп880пр</t>
  </si>
  <si>
    <t>бп890пр</t>
  </si>
  <si>
    <t>бп8100пр</t>
  </si>
  <si>
    <t>бп8120пр</t>
  </si>
  <si>
    <t>бп8140пр</t>
  </si>
  <si>
    <t>бп8160пр</t>
  </si>
  <si>
    <t>бп8180пр</t>
  </si>
  <si>
    <t>бп8200пр</t>
  </si>
  <si>
    <t>бп1020пр</t>
  </si>
  <si>
    <t>бп1025пр</t>
  </si>
  <si>
    <t>бп1030пр</t>
  </si>
  <si>
    <t>бп1035пр</t>
  </si>
  <si>
    <t>бп1040пр</t>
  </si>
  <si>
    <t>бп1045пр</t>
  </si>
  <si>
    <t>бп1050пр</t>
  </si>
  <si>
    <t>бп1055пр</t>
  </si>
  <si>
    <t>бп1060пр</t>
  </si>
  <si>
    <t>бп1065пр</t>
  </si>
  <si>
    <t>бп1070пр</t>
  </si>
  <si>
    <t>бп1080пр</t>
  </si>
  <si>
    <t>бп1090пр</t>
  </si>
  <si>
    <t>бп10100пр</t>
  </si>
  <si>
    <t>бп10120пр</t>
  </si>
  <si>
    <t>бп10140пр</t>
  </si>
  <si>
    <t>бп10160пр</t>
  </si>
  <si>
    <t>бп10180пр</t>
  </si>
  <si>
    <t>бп10200пр</t>
  </si>
  <si>
    <t>бп1220пр</t>
  </si>
  <si>
    <t>бп1225пр</t>
  </si>
  <si>
    <t>бп1230пр</t>
  </si>
  <si>
    <t>бп1235пр</t>
  </si>
  <si>
    <t>бп1240пр</t>
  </si>
  <si>
    <t>бп1245пр</t>
  </si>
  <si>
    <t>бп1250пр</t>
  </si>
  <si>
    <t>бп1255пр</t>
  </si>
  <si>
    <t>бп1260пр</t>
  </si>
  <si>
    <t>бп1270пр</t>
  </si>
  <si>
    <t>бп1280пр</t>
  </si>
  <si>
    <t>бп1290пр</t>
  </si>
  <si>
    <t>бп12100пр</t>
  </si>
  <si>
    <t>бп12120пр</t>
  </si>
  <si>
    <t>бп12140пр</t>
  </si>
  <si>
    <t>бп12160пр</t>
  </si>
  <si>
    <t>бп12180пр</t>
  </si>
  <si>
    <t>бп12200пр</t>
  </si>
  <si>
    <t>шк450м</t>
  </si>
  <si>
    <t>ск4829фпт3</t>
  </si>
  <si>
    <t>ск4832фпт3</t>
  </si>
  <si>
    <t>ск4835фпт3</t>
  </si>
  <si>
    <t>ск5519ч</t>
  </si>
  <si>
    <t>ск5525ч</t>
  </si>
  <si>
    <t>ск4819ч</t>
  </si>
  <si>
    <t>ск4829ч</t>
  </si>
  <si>
    <t>ск4835ч</t>
  </si>
  <si>
    <t>ск4851ч</t>
  </si>
  <si>
    <t>ск4870ч</t>
  </si>
  <si>
    <t>ждп3532</t>
  </si>
  <si>
    <t>кчс1135</t>
  </si>
  <si>
    <t>кчс1135ф</t>
  </si>
  <si>
    <t>кцс1135</t>
  </si>
  <si>
    <t>спч50ф</t>
  </si>
  <si>
    <t>спц50</t>
  </si>
  <si>
    <t>кцс1135ф</t>
  </si>
  <si>
    <t>кп4100</t>
  </si>
  <si>
    <t>кп5100</t>
  </si>
  <si>
    <t>кп6100</t>
  </si>
  <si>
    <t>кп8100</t>
  </si>
  <si>
    <t>рб16ф</t>
  </si>
  <si>
    <t>рб20ф</t>
  </si>
  <si>
    <t>бо15ф</t>
  </si>
  <si>
    <t>бо20ф</t>
  </si>
  <si>
    <t>бо25ф</t>
  </si>
  <si>
    <t>бо30ф</t>
  </si>
  <si>
    <t>бо40ф</t>
  </si>
  <si>
    <t>бо50ф</t>
  </si>
  <si>
    <t>бо65ф</t>
  </si>
  <si>
    <t>бд15ф</t>
  </si>
  <si>
    <t>бд20ф</t>
  </si>
  <si>
    <t>бд25ф</t>
  </si>
  <si>
    <t>бд30ф</t>
  </si>
  <si>
    <t>бд40ф</t>
  </si>
  <si>
    <t>бд50ф</t>
  </si>
  <si>
    <t>ткк30</t>
  </si>
  <si>
    <t>кпо16</t>
  </si>
  <si>
    <t>тш бронза</t>
  </si>
  <si>
    <t>бронза</t>
  </si>
  <si>
    <t>тш янтарь</t>
  </si>
  <si>
    <t>янтарь</t>
  </si>
  <si>
    <t>дн12100п</t>
  </si>
  <si>
    <t>дн12120п</t>
  </si>
  <si>
    <t>дн12160п</t>
  </si>
  <si>
    <t>гд1060н</t>
  </si>
  <si>
    <t>фа15</t>
  </si>
  <si>
    <t>фа20</t>
  </si>
  <si>
    <t>фа25</t>
  </si>
  <si>
    <t>фа30</t>
  </si>
  <si>
    <t>фа35</t>
  </si>
  <si>
    <t>ду532Б</t>
  </si>
  <si>
    <t>ду637Б</t>
  </si>
  <si>
    <t>ду642Б</t>
  </si>
  <si>
    <t>ду652Б</t>
  </si>
  <si>
    <t>ду852Б</t>
  </si>
  <si>
    <t>ду872Б</t>
  </si>
  <si>
    <t>ду1061Б</t>
  </si>
  <si>
    <t>ду1271Б</t>
  </si>
  <si>
    <t>17-0110</t>
  </si>
  <si>
    <t>дх510</t>
  </si>
  <si>
    <t>дх1118</t>
  </si>
  <si>
    <t>дх1925</t>
  </si>
  <si>
    <t>дхч510</t>
  </si>
  <si>
    <t>дхч1118</t>
  </si>
  <si>
    <t>дхч1925</t>
  </si>
  <si>
    <t>дкк645</t>
  </si>
  <si>
    <t>кдкп15ф</t>
  </si>
  <si>
    <t>кдкп20ф</t>
  </si>
  <si>
    <t>кдкп25ф</t>
  </si>
  <si>
    <t>кдкп30ф</t>
  </si>
  <si>
    <t>кдкп40ф</t>
  </si>
  <si>
    <t>кдкп50ф</t>
  </si>
  <si>
    <t>зк тем.коричн</t>
  </si>
  <si>
    <t>Темно-коричневая</t>
  </si>
  <si>
    <t>кк белый</t>
  </si>
  <si>
    <t>кк св.бежевый</t>
  </si>
  <si>
    <t>зпс2 белый</t>
  </si>
  <si>
    <t>зпс3 желтая</t>
  </si>
  <si>
    <t>зпс3 красный кирпич</t>
  </si>
  <si>
    <t>зпс3 коричневый</t>
  </si>
  <si>
    <t>зпс3 красное дерево</t>
  </si>
  <si>
    <t>Московская область, Подольский р-он, дер. Коледино 1Вс3</t>
  </si>
  <si>
    <t>сспк205</t>
  </si>
  <si>
    <t>сспк240</t>
  </si>
  <si>
    <t>сспк280</t>
  </si>
  <si>
    <t>ск299005</t>
  </si>
  <si>
    <t>бд680ф</t>
  </si>
  <si>
    <t>ск352004</t>
  </si>
  <si>
    <t>ск55198004</t>
  </si>
  <si>
    <t>ск296020ф</t>
  </si>
  <si>
    <t>ск55192001ф</t>
  </si>
  <si>
    <t>цд16пр</t>
  </si>
  <si>
    <t>фа20-35</t>
  </si>
  <si>
    <t>20-35</t>
  </si>
  <si>
    <t>23-28</t>
  </si>
  <si>
    <t>31-36</t>
  </si>
  <si>
    <t>38-44</t>
  </si>
  <si>
    <t>44-50</t>
  </si>
  <si>
    <t>59-65</t>
  </si>
  <si>
    <t>73-80</t>
  </si>
  <si>
    <t>87-90</t>
  </si>
  <si>
    <t>95-103</t>
  </si>
  <si>
    <t>108-114</t>
  </si>
  <si>
    <t>132-141</t>
  </si>
  <si>
    <t>159-168</t>
  </si>
  <si>
    <t>219-255</t>
  </si>
  <si>
    <t>шк29ф</t>
  </si>
  <si>
    <t>шк1225ф</t>
  </si>
  <si>
    <t>скбш4819ф</t>
  </si>
  <si>
    <t>скбш5519ф</t>
  </si>
  <si>
    <t>скбш5525ф</t>
  </si>
  <si>
    <t>скбш5532ф</t>
  </si>
  <si>
    <t>скбш5538ф</t>
  </si>
  <si>
    <t>скбш5551ф</t>
  </si>
  <si>
    <t>скбш6319ф</t>
  </si>
  <si>
    <t>скбш6325ф</t>
  </si>
  <si>
    <t>скбш6332ф</t>
  </si>
  <si>
    <t>скбш6338ф</t>
  </si>
  <si>
    <t>скбш6351</t>
  </si>
  <si>
    <t>скбш6351ф</t>
  </si>
  <si>
    <t>скд6376ф</t>
  </si>
  <si>
    <t>скд6364ф</t>
  </si>
  <si>
    <t>сбс3938ф</t>
  </si>
  <si>
    <t>чм8948ф</t>
  </si>
  <si>
    <t>сспк315</t>
  </si>
  <si>
    <t>сспк350</t>
  </si>
  <si>
    <t>пшоч14</t>
  </si>
  <si>
    <t>пшоч14ф</t>
  </si>
  <si>
    <t>аг6575</t>
  </si>
  <si>
    <t>6,5х75</t>
  </si>
  <si>
    <t>цл4</t>
  </si>
  <si>
    <t>цл14</t>
  </si>
  <si>
    <t>ск516020ф</t>
  </si>
  <si>
    <t>ск519016</t>
  </si>
  <si>
    <t>ск55198004ф</t>
  </si>
  <si>
    <t>м6х80</t>
  </si>
  <si>
    <t>вц38ф</t>
  </si>
  <si>
    <t>м26</t>
  </si>
  <si>
    <t>зк25</t>
  </si>
  <si>
    <t>зк26</t>
  </si>
  <si>
    <t>кс3ф</t>
  </si>
  <si>
    <t>кс4ф</t>
  </si>
  <si>
    <t>кс5ф</t>
  </si>
  <si>
    <t>кс6ф</t>
  </si>
  <si>
    <t>кс7ф</t>
  </si>
  <si>
    <t>кс8ф</t>
  </si>
  <si>
    <t>кра075</t>
  </si>
  <si>
    <t>кра1</t>
  </si>
  <si>
    <t>кр1ф</t>
  </si>
  <si>
    <t>кр16</t>
  </si>
  <si>
    <t>кр025ф</t>
  </si>
  <si>
    <t>кр05ф</t>
  </si>
  <si>
    <t>ош420ф</t>
  </si>
  <si>
    <t>ко680</t>
  </si>
  <si>
    <t>до 20 000 рублей</t>
  </si>
  <si>
    <t>от  20 000 рублей</t>
  </si>
  <si>
    <t>от 100 000 рублей</t>
  </si>
  <si>
    <t>ЦЕНЫ УКАЗАНЫ В Рублях И ВКЛЮЧАЮТ НДС 20 %</t>
  </si>
  <si>
    <t>(499) 350-55-55 (многоканальный)</t>
  </si>
  <si>
    <t>пф201</t>
  </si>
  <si>
    <t>150х2,0</t>
  </si>
  <si>
    <t>кл4п100</t>
  </si>
  <si>
    <t>Свёрла по металлу    KENNER</t>
  </si>
  <si>
    <t>Свёрла по металлу   KENNER</t>
  </si>
  <si>
    <t>стандарт</t>
  </si>
  <si>
    <t>Цена в рублях со скидкой</t>
  </si>
  <si>
    <t>шт. в уп.</t>
  </si>
  <si>
    <t>смт1,5п</t>
  </si>
  <si>
    <t>Сверло по металлу HSS KENNER KENNER Profi, с Титановым покрытием 1,5мм (20 шт)</t>
  </si>
  <si>
    <t>смт2п</t>
  </si>
  <si>
    <t>Сверло по металлу HSS KENNER KENNER Profi, с Титановым покрытием 2,0мм (20 шт)</t>
  </si>
  <si>
    <t>смт2,5п</t>
  </si>
  <si>
    <t>Сверло по металлу HSS KENNER KENNER Profi, с Титановым покрытием 2,5мм (20 шт)</t>
  </si>
  <si>
    <t>смт3п</t>
  </si>
  <si>
    <t>Сверло по металлу HSS KENNER KENNER Profi, с Титановым покрытием 3,0мм (20 шт)</t>
  </si>
  <si>
    <t>смт3,2п</t>
  </si>
  <si>
    <t>Сверло по металлу HSS KENNER KENNER Profi, с Титановым покрытием 3,2мм (10 шт)</t>
  </si>
  <si>
    <t>смт4,0п</t>
  </si>
  <si>
    <t>Сверло по металлу HSS KENNER KENNER Profi, с Титановым покрытием 4,0мм (10 шт)</t>
  </si>
  <si>
    <t>смт4,5п</t>
  </si>
  <si>
    <t>смт5,0п</t>
  </si>
  <si>
    <t>Сверло по металлу HSS KENNER KENNER Profi, с Титановым покрытием 5,0мм (10 шт)</t>
  </si>
  <si>
    <t>смт6,0п</t>
  </si>
  <si>
    <t>Сверло по металлу HSS KENNER KENNER Profi, с Титановым покрытием 6,0мм (10 шт)</t>
  </si>
  <si>
    <t>смт7,0п</t>
  </si>
  <si>
    <t>Сверло по металлу HSS KENNER KENNER Profi, с Титановым покрытием 7,0мм (10 шт)</t>
  </si>
  <si>
    <t>смт8,0п</t>
  </si>
  <si>
    <t>Сверло по металлу HSS KENNER KENNER Profi, с Титановым покрытием 8,0мм (10 шт)</t>
  </si>
  <si>
    <t>смт9п</t>
  </si>
  <si>
    <t>Сверло по металлу HSS KENNER KENNER Profi, с Титановым покрытием 9,0мм (10 шт)</t>
  </si>
  <si>
    <t>Сверло по металлу HSS KENNER KENNER Profi, с Титановым покрытием 10,0мм (10 шт)</t>
  </si>
  <si>
    <t>Сверло по металлу HSS KENNER KENNER Profi, с Титановым покрытием 11,0мм (5 шт)</t>
  </si>
  <si>
    <t>Сверло по металлу HSS KENNER KENNER Profi, с Титановым покрытием 12,0мм (5 шт)</t>
  </si>
  <si>
    <t>Сверло по металлу HSS KENNER KENNER Profi, с Титановым покрытием 13,0мм (5 шт)</t>
  </si>
  <si>
    <t>Б У Р Ы     П О    Б Е Т О Н У     "KENNER"</t>
  </si>
  <si>
    <t>Самое лучшее соотношение цена и качество</t>
  </si>
  <si>
    <t>в бурах   SDS +    Master</t>
  </si>
  <si>
    <t>Буры   SDS - Plus  "KENNER Master"</t>
  </si>
  <si>
    <t>шт. в упак</t>
  </si>
  <si>
    <t>бр4110м</t>
  </si>
  <si>
    <t>Сверло-бур по бетону SDS+ 4х110 мм "Master" (1 шт)</t>
  </si>
  <si>
    <t>бр5110м</t>
  </si>
  <si>
    <t>Сверло-бур по бетону SDS+ 5х110 мм "Master" (1 шт)</t>
  </si>
  <si>
    <t>бр5160м</t>
  </si>
  <si>
    <t>Сверло-бур по бетону SDS+ 5х160 мм "Master" (1 шт)</t>
  </si>
  <si>
    <t>бр5210м</t>
  </si>
  <si>
    <t>Сверло-бур по бетону SDS+ 5х210 мм "Master" (1 шт)</t>
  </si>
  <si>
    <t>бр6110м</t>
  </si>
  <si>
    <t>Сверло-бур по бетону SDS+ 6х110 мм "Master" (1 шт)</t>
  </si>
  <si>
    <t>бр6160м</t>
  </si>
  <si>
    <t>Сверло-бур по бетону SDS+ 6х160 мм "Master" (1 шт)</t>
  </si>
  <si>
    <t>бр6210м</t>
  </si>
  <si>
    <t>Сверло-бур по бетону SDS+ 6х210 мм "Master" (1 шт)</t>
  </si>
  <si>
    <t>бр6260м</t>
  </si>
  <si>
    <t>Сверло-бур по бетону SDS+ 6х260 мм "Master" (1 шт)</t>
  </si>
  <si>
    <t>бр8110м</t>
  </si>
  <si>
    <t>Сверло-бур по бетону SDS+ 8х110 мм "Master" (1 шт)</t>
  </si>
  <si>
    <t>бр8160м</t>
  </si>
  <si>
    <t>Сверло-бур по бетону SDS+ 8х160 мм "Master" (1 шт)</t>
  </si>
  <si>
    <t>бр8210м</t>
  </si>
  <si>
    <t>Сверло-бур по бетону SDS+ 8х210 мм "Master" (1 шт)</t>
  </si>
  <si>
    <t>бр8260м</t>
  </si>
  <si>
    <t>Сверло-бур по бетону SDS+ 8х260 мм "Master" (1 шт)</t>
  </si>
  <si>
    <t>бр8310м</t>
  </si>
  <si>
    <t>Сверло-бур по бетону SDS+ 8х310 мм "Master" (1 шт)</t>
  </si>
  <si>
    <t>бр8350м</t>
  </si>
  <si>
    <t>Сверло-бур по бетону SDS+ 8х350 мм "Master" (1 шт)</t>
  </si>
  <si>
    <t>бр8460м</t>
  </si>
  <si>
    <t>Сверло-бур по бетону SDS+ 8х460 мм "Master" (1 шт)</t>
  </si>
  <si>
    <t>бр8600м</t>
  </si>
  <si>
    <t>Сверло-бур по бетону SDS+ 8х600 мм "Master" (1 шт)</t>
  </si>
  <si>
    <t>бр10110м</t>
  </si>
  <si>
    <t>Сверло-бур по бетону SDS+ 10х110 мм "Master" (1 шт)</t>
  </si>
  <si>
    <t>бр10160м</t>
  </si>
  <si>
    <t>Сверло-бур по бетону SDS+ 10х160 мм "Master" (1 шт)</t>
  </si>
  <si>
    <t>бр10210м</t>
  </si>
  <si>
    <t>Сверло-бур по бетону SDS+ 10х210 мм "Master" (1 шт)</t>
  </si>
  <si>
    <t>бр10260м</t>
  </si>
  <si>
    <t>Сверло-бур по бетону SDS+ 10х260 мм "Master" (1 шт)</t>
  </si>
  <si>
    <t>бр10310м</t>
  </si>
  <si>
    <t>Сверло-бур по бетону SDS+ 10х310 мм "Master" (1 шт)</t>
  </si>
  <si>
    <t>бр10350м</t>
  </si>
  <si>
    <t>Сверло-бур по бетону SDS+ 10х350 мм "Master" (1 шт)</t>
  </si>
  <si>
    <t>бр10460м</t>
  </si>
  <si>
    <t>Сверло-бур по бетону SDS+ 10х460 мм "Master" (1 шт)</t>
  </si>
  <si>
    <t>бр10600м</t>
  </si>
  <si>
    <t>Сверло-бур по бетону SDS+ 10х600 мм "Master" (1 шт)</t>
  </si>
  <si>
    <t>бр10800м</t>
  </si>
  <si>
    <t>Сверло-бур по бетону SDS+ 10х800 мм "Master" (1 шт)</t>
  </si>
  <si>
    <t>бр101000м</t>
  </si>
  <si>
    <t>Сверло-бур по бетону SDS+ 10х1000 мм "Master" (1 шт)</t>
  </si>
  <si>
    <t>бр12160м</t>
  </si>
  <si>
    <t>Сверло-бур по бетону SDS+ 12х160 мм "Master" (1 шт)</t>
  </si>
  <si>
    <t>бр12210м</t>
  </si>
  <si>
    <t>Сверло-бур по бетону SDS+ 12х210 мм "Master" (1 шт)</t>
  </si>
  <si>
    <t>бр12260м</t>
  </si>
  <si>
    <t>Сверло-бур по бетону SDS+ 12х260 мм "Master" (1 шт)</t>
  </si>
  <si>
    <t>бр12310м</t>
  </si>
  <si>
    <t>Сверло-бур по бетону SDS+ 12х310 мм "Master" (1 шт)</t>
  </si>
  <si>
    <t>бр12350м</t>
  </si>
  <si>
    <t>Сверло-бур по бетону SDS+ 12х350 мм "Master" (1 шт)</t>
  </si>
  <si>
    <t>бр12460м</t>
  </si>
  <si>
    <t>Сверло-бур по бетону SDS+ 12х460 мм "Master" (1 шт)</t>
  </si>
  <si>
    <t>бр12600м</t>
  </si>
  <si>
    <t>Сверло-бур по бетону SDS+ 12х600 мм "Master" (1 шт)</t>
  </si>
  <si>
    <t>бр12800м</t>
  </si>
  <si>
    <t>Сверло-бур по бетону SDS+ 12х800 мм "Master" (1 шт)</t>
  </si>
  <si>
    <t>бр121000м</t>
  </si>
  <si>
    <t>Сверло-бур по бетону SDS+ 12х1000 мм "Master" (1 шт)</t>
  </si>
  <si>
    <t>бр14210м</t>
  </si>
  <si>
    <t>Сверло-бур по бетону SDS+ 14х210 мм "Master" (1 шт)</t>
  </si>
  <si>
    <t>бр14260м</t>
  </si>
  <si>
    <t>Сверло-бур по бетону SDS+ 14х260 мм "Master" (1 шт)</t>
  </si>
  <si>
    <t>бр14310м</t>
  </si>
  <si>
    <t>Сверло-бур по бетону SDS+ 14х310 мм "Master" (1 шт)</t>
  </si>
  <si>
    <t>бр14460м</t>
  </si>
  <si>
    <t>Сверло-бур по бетону SDS+ 14х460 мм "Master" (1 шт)</t>
  </si>
  <si>
    <t>бр14600м</t>
  </si>
  <si>
    <t>Сверло-бур по бетону SDS+ 14х600 мм "Master" (1 шт)</t>
  </si>
  <si>
    <t>бр14800м</t>
  </si>
  <si>
    <t>Сверло-бур по бетону SDS+ 14х800 мм "Master" (1 шт)</t>
  </si>
  <si>
    <t>бр141000м</t>
  </si>
  <si>
    <t>Сверло-бур по бетону SDS+ 14х1000 мм "Master" (1 шт)</t>
  </si>
  <si>
    <t>бр16210м</t>
  </si>
  <si>
    <t>Сверло-бур по бетону SDS+ 16х210 мм "Master" (1 шт)</t>
  </si>
  <si>
    <t>бр16310м</t>
  </si>
  <si>
    <t>Сверло-бур по бетону SDS+ 16х310 мм "Master" (1 шт)</t>
  </si>
  <si>
    <t>бр16460м</t>
  </si>
  <si>
    <t>Сверло-бур по бетону SDS+ 16х460 мм "Master" (1 шт)</t>
  </si>
  <si>
    <t>бр16600м</t>
  </si>
  <si>
    <t>Сверло-бур по бетону SDS+ 16х600 мм "Master" (1 шт)</t>
  </si>
  <si>
    <t>бр16800м</t>
  </si>
  <si>
    <t>Сверло-бур по бетону SDS+ 16х800 мм "Master" (1 шт)</t>
  </si>
  <si>
    <t>Сверло-бур по бетону SDS+ 16х1000 мм "Master" (1 шт)</t>
  </si>
  <si>
    <t>бр18310м</t>
  </si>
  <si>
    <t>Сверло-бур по бетону SDS+ 18х310 мм "Master" (1 шт)</t>
  </si>
  <si>
    <t>бр18460м</t>
  </si>
  <si>
    <t>Сверло-бур по бетону SDS+ 18х460 мм "Master" (1 шт)</t>
  </si>
  <si>
    <t>бр18600м</t>
  </si>
  <si>
    <t>Сверло-бур по бетону SDS+ 18х600 мм "Master" (1 шт)</t>
  </si>
  <si>
    <t>бр18800м</t>
  </si>
  <si>
    <t>Сверло-бур по бетону SDS+ 18х800 мм "Master" (1 шт)</t>
  </si>
  <si>
    <t>Сверло-бур по бетону SDS+ 18х1000 мм "Master" (1 шт)</t>
  </si>
  <si>
    <t>бр20310м</t>
  </si>
  <si>
    <t>Сверло-бур по бетону SDS+ 20х310 мм "Master" (1 шт)</t>
  </si>
  <si>
    <t>бр20460м</t>
  </si>
  <si>
    <t>Сверло-бур по бетону SDS+ 20х460 мм "Master" (1 шт)</t>
  </si>
  <si>
    <t>бр20600м</t>
  </si>
  <si>
    <t>Сверло-бур по бетону SDS+ 20х600 мм "Master" (1 шт)</t>
  </si>
  <si>
    <t>бр20800м</t>
  </si>
  <si>
    <t>Сверло-бур по бетону SDS+ 20х800 мм "Master" (1 шт)</t>
  </si>
  <si>
    <t>бр201000м</t>
  </si>
  <si>
    <t>Сверло-бур по бетону SDS+ 20х1000 мм "Master" (1 шт)</t>
  </si>
  <si>
    <t>бр22460м</t>
  </si>
  <si>
    <t>Сверло-бур по бетону SDS+ 22х460 мм "Master" (1 шт)</t>
  </si>
  <si>
    <t>бр22600м</t>
  </si>
  <si>
    <t>Сверло-бур по бетону SDS+ 22х600 мм "Master" (1 шт)</t>
  </si>
  <si>
    <t>бр22800м</t>
  </si>
  <si>
    <t>Сверло-бур по бетону SDS+ 22х800 мм "Master" (1 шт)</t>
  </si>
  <si>
    <t>бр221000м</t>
  </si>
  <si>
    <t>Сверло-бур по бетону SDS+ 22х1000 мм "Master" (1 шт)</t>
  </si>
  <si>
    <t>бр24800м</t>
  </si>
  <si>
    <t>Сверло-бур по бетону SDS+ 24х800 мм "Master" (1 шт)</t>
  </si>
  <si>
    <t>бр241000м</t>
  </si>
  <si>
    <t>Сверло-бур по бетону SDS+ 24х1000 мм "Master" (1 шт)</t>
  </si>
  <si>
    <t>бр25800м</t>
  </si>
  <si>
    <t>Сверло-бур по бетону SDS+ 25х800 мм "Master" (1 шт)</t>
  </si>
  <si>
    <t>бр251000м</t>
  </si>
  <si>
    <t>Сверло-бур по бетону SDS+ 25х1000 мм "Master" (1 шт)</t>
  </si>
  <si>
    <t>Б У Р Ы   П О   Б Е Т О Н У      "KENNER"</t>
  </si>
  <si>
    <r>
      <t xml:space="preserve">Буры   SDS - Plus  "KENNER </t>
    </r>
    <r>
      <rPr>
        <b/>
        <sz val="14"/>
        <color indexed="10"/>
        <rFont val="Calibri"/>
        <family val="2"/>
        <charset val="204"/>
      </rPr>
      <t>Profi</t>
    </r>
    <r>
      <rPr>
        <b/>
        <sz val="14"/>
        <color indexed="8"/>
        <rFont val="Calibri"/>
        <family val="2"/>
        <charset val="204"/>
      </rPr>
      <t>"</t>
    </r>
  </si>
  <si>
    <t>бр4110п</t>
  </si>
  <si>
    <t>Cверло-бур по бетону SDS+ 4х110мм "Profi"</t>
  </si>
  <si>
    <t>бр5110п</t>
  </si>
  <si>
    <t>Cверло-бур по бетону SDS+ 5х110мм "Profi"</t>
  </si>
  <si>
    <t>бр5160п</t>
  </si>
  <si>
    <t>Cверло-бур по бетону SDS+ 5х160мм "Profi"</t>
  </si>
  <si>
    <t>бр5210п</t>
  </si>
  <si>
    <t>Cверло-бур по бетону SDS+ 5х210мм "Profi"</t>
  </si>
  <si>
    <t>бр6110п</t>
  </si>
  <si>
    <t>Cверло-бур по бетону SDS+ 6х110мм "Profi"</t>
  </si>
  <si>
    <t>бр6160п</t>
  </si>
  <si>
    <t>Cверло-бур по бетону SDS+ 6х160мм "Profi"</t>
  </si>
  <si>
    <t>бр6210п</t>
  </si>
  <si>
    <t>Cверло-бур по бетону SDS+ 6х210мм "Profi"</t>
  </si>
  <si>
    <t>бр6260п</t>
  </si>
  <si>
    <t>Cверло-бур по бетону SDS+ 6х260мм "Profi"</t>
  </si>
  <si>
    <t>бр8110п</t>
  </si>
  <si>
    <t>Cверло-бур по бетону SDS+ 8х110мм "Profi"</t>
  </si>
  <si>
    <t>бр8160п</t>
  </si>
  <si>
    <t>Cверло-бур по бетону SDS+ 8х160мм "Profi"</t>
  </si>
  <si>
    <t>бр8210п</t>
  </si>
  <si>
    <t>Cверло-бур по бетону SDS+ 8х210мм "Profi"</t>
  </si>
  <si>
    <t>бр8260п</t>
  </si>
  <si>
    <t>Cверло-бур по бетону SDS+ 8х260мм "Profi"</t>
  </si>
  <si>
    <t>бр8310п</t>
  </si>
  <si>
    <t>Cверло-бур по бетону SDS+ 8х310мм "Profi"</t>
  </si>
  <si>
    <t>бр8350п</t>
  </si>
  <si>
    <t>Cверло-бур по бетону SDS+ 8х350мм "Profi"</t>
  </si>
  <si>
    <t>бр8460п</t>
  </si>
  <si>
    <t>Cверло-бур по бетону SDS+ 8х460мм "Profi"</t>
  </si>
  <si>
    <t>бр8600п</t>
  </si>
  <si>
    <t>Cверло-бур по бетону SDS+ 8х600мм "Profi"</t>
  </si>
  <si>
    <t>бр101000п</t>
  </si>
  <si>
    <t>Cверло-бур по бетону SDS+ 10х1000мм "Profi"</t>
  </si>
  <si>
    <t>бр10110п</t>
  </si>
  <si>
    <t>Cверло-бур по бетону SDS+ 10х110мм "Profi"</t>
  </si>
  <si>
    <t>бр10160п</t>
  </si>
  <si>
    <t>Cверло-бур по бетону SDS+ 10х160мм "Profi"</t>
  </si>
  <si>
    <t>бр10210п</t>
  </si>
  <si>
    <t>Cверло-бур по бетону SDS+ 10х210мм "Profi"</t>
  </si>
  <si>
    <t>бр10260п</t>
  </si>
  <si>
    <t>Cверло-бур по бетону SDS+ 10х260мм "Profi"</t>
  </si>
  <si>
    <t>бр10310п</t>
  </si>
  <si>
    <t>Cверло-бур по бетону SDS+ 10х310мм "Profi"</t>
  </si>
  <si>
    <t>бр10350п</t>
  </si>
  <si>
    <t>Cверло-бур по бетону SDS+ 10х350мм "Profi"</t>
  </si>
  <si>
    <t>бр10460п</t>
  </si>
  <si>
    <t>Cверло-бур по бетону SDS+ 10х460мм "Profi"</t>
  </si>
  <si>
    <t>бр10600п</t>
  </si>
  <si>
    <t>Cверло-бур по бетону SDS+ 10х600мм "Profi"</t>
  </si>
  <si>
    <t>бр10800п</t>
  </si>
  <si>
    <t>Cверло-бур по бетону SDS+ 10х800мм "Profi"</t>
  </si>
  <si>
    <t>бр121000п</t>
  </si>
  <si>
    <t>Cверло-бур по бетону SDS+ 12х1000мм "Profi"</t>
  </si>
  <si>
    <t>бр12160п</t>
  </si>
  <si>
    <t>Cверло-бур по бетону SDS+ 12х160мм "Profi"</t>
  </si>
  <si>
    <t>бр12210п</t>
  </si>
  <si>
    <t>Cверло-бур по бетону SDS+ 12х210мм "Profi"</t>
  </si>
  <si>
    <t>бр12260п</t>
  </si>
  <si>
    <t>Cверло-бур по бетону SDS+ 12х260мм "Profi"</t>
  </si>
  <si>
    <t>бр12310п</t>
  </si>
  <si>
    <t>Cверло-бур по бетону SDS+ 12х310мм "Profi"</t>
  </si>
  <si>
    <t>бр12350п</t>
  </si>
  <si>
    <t>Cверло-бур по бетону SDS+ 12х350мм "Profi"</t>
  </si>
  <si>
    <t>бр12460п</t>
  </si>
  <si>
    <t>Cверло-бур по бетону SDS+ 12х460мм "Profi"</t>
  </si>
  <si>
    <t>бр12600п</t>
  </si>
  <si>
    <t>Cверло-бур по бетону SDS+ 12х600мм "Profi"</t>
  </si>
  <si>
    <t>бр12800п</t>
  </si>
  <si>
    <t>Cверло-бур по бетону SDS+ 12х800мм "Profi"</t>
  </si>
  <si>
    <t>бр141000п</t>
  </si>
  <si>
    <t>Cверло-бур по бетону SDS+ 14х1000мм "Profi"</t>
  </si>
  <si>
    <t>бр14210п</t>
  </si>
  <si>
    <t>Cверло-бур по бетону SDS+ 14х210мм "Profi"</t>
  </si>
  <si>
    <t>бр14260п</t>
  </si>
  <si>
    <t>Cверло-бур по бетону SDS+ 14х260мм "Profi"</t>
  </si>
  <si>
    <t>бр14310п</t>
  </si>
  <si>
    <t>Cверло-бур по бетону SDS+ 14х310мм "Profi"</t>
  </si>
  <si>
    <t>бр14460п</t>
  </si>
  <si>
    <t>Cверло-бур по бетону SDS+ 14х460мм "Profi"</t>
  </si>
  <si>
    <t>бр14600п</t>
  </si>
  <si>
    <t>Cверло-бур по бетону SDS+ 14х600мм "Profi"</t>
  </si>
  <si>
    <t>бр14800п</t>
  </si>
  <si>
    <t>Cверло-бур по бетону SDS+ 14х800мм "Profi"</t>
  </si>
  <si>
    <t>бр161000п</t>
  </si>
  <si>
    <t>Cверло-бур по бетону SDS+ 16х1000мм "Profi"</t>
  </si>
  <si>
    <t>бр16210п</t>
  </si>
  <si>
    <t>Cверло-бур по бетону SDS+ 16х210мм "Profi"</t>
  </si>
  <si>
    <t>бр16310п</t>
  </si>
  <si>
    <t>Cверло-бур по бетону SDS+ 16х310мм "Profi"</t>
  </si>
  <si>
    <t>бр16460п</t>
  </si>
  <si>
    <t>Cверло-бур по бетону SDS+ 16х460мм "Profi"</t>
  </si>
  <si>
    <t>бр16600п</t>
  </si>
  <si>
    <t>Cверло-бур по бетону SDS+ 16х600мм "Profi"</t>
  </si>
  <si>
    <t>бр16800п</t>
  </si>
  <si>
    <t>Cверло-бур по бетону SDS+ 16х800мм "Profi"</t>
  </si>
  <si>
    <t>бр181000п</t>
  </si>
  <si>
    <t>Cверло-бур по бетону SDS+ 18х1000мм "Profi"</t>
  </si>
  <si>
    <t>бр18310п</t>
  </si>
  <si>
    <t>Cверло-бур по бетону SDS+ 18х310мм "Profi"</t>
  </si>
  <si>
    <t>бр18460п</t>
  </si>
  <si>
    <t>Cверло-бур по бетону SDS+ 18х460мм "Profi"</t>
  </si>
  <si>
    <t>бр18600п</t>
  </si>
  <si>
    <t>Cверло-бур по бетону SDS+ 18х600мм "Profi"</t>
  </si>
  <si>
    <t>бр18800п</t>
  </si>
  <si>
    <t>Cверло-бур по бетону SDS+ 18х800мм "Profi"</t>
  </si>
  <si>
    <t>бр201000п</t>
  </si>
  <si>
    <t>Cверло-бур по бетону SDS+ 20х1000мм "Profi"</t>
  </si>
  <si>
    <t>бр20310п</t>
  </si>
  <si>
    <t>Cверло-бур по бетону SDS+ 20х310мм "Profi</t>
  </si>
  <si>
    <t>бр20460п</t>
  </si>
  <si>
    <t>Cверло-бур по бетону SDS+ 20х460мм "Profi"</t>
  </si>
  <si>
    <t>бр20600п</t>
  </si>
  <si>
    <t>Cверло-бур по бетону SDS+ 20х600мм "Profi"</t>
  </si>
  <si>
    <t>бр20800п</t>
  </si>
  <si>
    <t>Cверло-бур по бетону SDS+ 20х800мм "Profi"</t>
  </si>
  <si>
    <t>бр221000п</t>
  </si>
  <si>
    <t>Cверло-бур по бетону SDS+ 22х1000мм "Profi"</t>
  </si>
  <si>
    <t>бр22460п</t>
  </si>
  <si>
    <t>Cверло-бур по бетону SDS+ 22х460мм "Profi"</t>
  </si>
  <si>
    <t>бр22600п</t>
  </si>
  <si>
    <t>Cверло-бур по бетону SDS+ 22х600мм "Profi"</t>
  </si>
  <si>
    <t>бр22800п</t>
  </si>
  <si>
    <t>Cверло-бур по бетону SDS+ 22х800мм "Profi"</t>
  </si>
  <si>
    <t>бр241000п</t>
  </si>
  <si>
    <t>Cверло-бур по бетону SDS+ 24х1000мм "Profi"</t>
  </si>
  <si>
    <t>бр24800п</t>
  </si>
  <si>
    <t>Cверло-бур по бетону SDS+ 24х800мм "Profi"</t>
  </si>
  <si>
    <t>бр251000п</t>
  </si>
  <si>
    <t>Cверло-бур по бетону SDS+ 25х1000мм "Profi"</t>
  </si>
  <si>
    <t>бр25800п</t>
  </si>
  <si>
    <t>Cверло-бур по бетону SDS+ 25х800мм "Profi"</t>
  </si>
  <si>
    <t>Насадки (биты) для саморезов односторонние</t>
  </si>
  <si>
    <t>Насадка для саморезов  S2</t>
  </si>
  <si>
    <t>Сталь S2</t>
  </si>
  <si>
    <t>Насадки (биты) для саморезов двухсторонние</t>
  </si>
  <si>
    <t>WHIRTOOLS</t>
  </si>
  <si>
    <t>Насадка для саморезов Whirtools S2 Ph1х25 (10 шт)</t>
  </si>
  <si>
    <t>Насадка для саморезов Whirtools S2 Ph2х25 (10 шт)</t>
  </si>
  <si>
    <t>Насадка для саморезов Whirtools S2 Ph3х25 (10 шт)</t>
  </si>
  <si>
    <t>Насадка для саморезов Whirtools S2 Pz1х25 (10 шт)</t>
  </si>
  <si>
    <t>Насадка для саморезов Whirtools S2 Pz2х25 (10 шт)</t>
  </si>
  <si>
    <t>Насадка для саморезов Whirtools S2 Pz3х25 (10 шт)</t>
  </si>
  <si>
    <t>Насадка для саморезов Whirtools S2 Ph1х50 (10 шт)</t>
  </si>
  <si>
    <t>Насадка для саморезов Whirtools S2 Ph2х50 (10 шт)</t>
  </si>
  <si>
    <t>Насадка для саморезов Whirtools S2 Ph3х50 (10 шт)</t>
  </si>
  <si>
    <t>Насадка для саморезов Whirtools S2 Pz1х50 (10 шт)</t>
  </si>
  <si>
    <t>Насадка для саморезов Whirtools S2 Pz2х50 (10 шт)</t>
  </si>
  <si>
    <t>Насадка для саморезов Whirtools S2 Pz3х50 (10 шт)</t>
  </si>
  <si>
    <t>Насадка для саморезов Whirtools S2 Ph2х70 (10 шт)</t>
  </si>
  <si>
    <t>Насадка для саморезов Whirtools S2 Ph3х70 (10 шт)</t>
  </si>
  <si>
    <t>Насадка для саморезов Whirtools S2 Pz2х70 (10 шт)</t>
  </si>
  <si>
    <t>Насадка для саморезов Whirtools S2 Pz3х70 (10 шт)</t>
  </si>
  <si>
    <t>Насадка для саморезов Whirtools S2 Ph2х100 (10 шт)</t>
  </si>
  <si>
    <t>Насадка для саморезов Whirtools S2 Pz2х100 (10 шт)</t>
  </si>
  <si>
    <t>Насадка для саморезов Whirtools S2 TORX-30х50 (10 шт)</t>
  </si>
  <si>
    <t>Насадка для саморезов Whirtools S2 TORX-30х70 (10 шт)</t>
  </si>
  <si>
    <t>Насадка двухсторон. для саморезов Whirtools S2 Ph1х75 (10 шт)</t>
  </si>
  <si>
    <t>Насадка двухсторон. для саморезов Whirtools S2 Ph2х75 (10 шт)</t>
  </si>
  <si>
    <t>Насадка двухсторон. для саморезов Whirtools S2 Ph3х75 (10 шт)</t>
  </si>
  <si>
    <t>Насадка двухсторон. для саморезов Whirtools S2 Pz1х75 (10 шт)</t>
  </si>
  <si>
    <t>Насадка двухсторон. для саморезов Whirtools S2 Pz2х75 (10 шт)</t>
  </si>
  <si>
    <t>Насадка двухсторон. для саморезов Whirtools S2 Pz3х75 (10 шт)</t>
  </si>
  <si>
    <t>Буры,Свёрла,Биты</t>
  </si>
  <si>
    <t>пшо137024</t>
  </si>
  <si>
    <t>пшо139005</t>
  </si>
  <si>
    <t>пшо167024</t>
  </si>
  <si>
    <t>пшо169005</t>
  </si>
  <si>
    <t>пшо197024</t>
  </si>
  <si>
    <t>пшо199005</t>
  </si>
  <si>
    <t>пшо257024</t>
  </si>
  <si>
    <t>пшо259005</t>
  </si>
  <si>
    <t>пшо327024</t>
  </si>
  <si>
    <t>пшо329005</t>
  </si>
  <si>
    <t>пшс137024</t>
  </si>
  <si>
    <t>пшс139005</t>
  </si>
  <si>
    <t>пшс167024</t>
  </si>
  <si>
    <t>пшс169005</t>
  </si>
  <si>
    <t>пшс197024</t>
  </si>
  <si>
    <t>пшс199005</t>
  </si>
  <si>
    <t>пшс257024</t>
  </si>
  <si>
    <t>пшс259005</t>
  </si>
  <si>
    <t>пшс327024</t>
  </si>
  <si>
    <t>пшс329005</t>
  </si>
  <si>
    <t>гс3ф</t>
  </si>
  <si>
    <t>вм512</t>
  </si>
  <si>
    <t>5x12</t>
  </si>
  <si>
    <t>зк3281014</t>
  </si>
  <si>
    <t>зк3285021</t>
  </si>
  <si>
    <t>зк4101014</t>
  </si>
  <si>
    <t>зк4105021</t>
  </si>
  <si>
    <t>ск297024</t>
  </si>
  <si>
    <t>кл3п100</t>
  </si>
  <si>
    <t>кл35п100</t>
  </si>
  <si>
    <t>кл5п100</t>
  </si>
  <si>
    <t>кл6п100</t>
  </si>
  <si>
    <t>дг660п150</t>
  </si>
  <si>
    <t>дг640г200</t>
  </si>
  <si>
    <t>скд5525к</t>
  </si>
  <si>
    <t>скд5532к</t>
  </si>
  <si>
    <t>скд5538к</t>
  </si>
  <si>
    <t>скд5551к</t>
  </si>
  <si>
    <t>скд5565к</t>
  </si>
  <si>
    <t>скд5576к</t>
  </si>
  <si>
    <t>скд6325к</t>
  </si>
  <si>
    <t>скд6332к</t>
  </si>
  <si>
    <t>Китай</t>
  </si>
  <si>
    <t>покрытие - цинк 5мкн, увеличенное сверло РТ -5  15 мм</t>
  </si>
  <si>
    <t>А34005012001600</t>
  </si>
  <si>
    <t>А37003408001505/1</t>
  </si>
  <si>
    <t>3х80 черн</t>
  </si>
  <si>
    <t xml:space="preserve">   А39004212030505         </t>
  </si>
  <si>
    <t xml:space="preserve">А39004210030505          </t>
  </si>
  <si>
    <t>4,2х100 оц</t>
  </si>
  <si>
    <t>A3B002204030505</t>
  </si>
  <si>
    <t>2.2х40 оц</t>
  </si>
  <si>
    <t>A3B002204030505/1</t>
  </si>
  <si>
    <t>2.8х40 оц</t>
  </si>
  <si>
    <t>A3B002504030505</t>
  </si>
  <si>
    <t>2.5х40 оц</t>
  </si>
  <si>
    <t>A3B002505030505</t>
  </si>
  <si>
    <t>2.8х50 оц</t>
  </si>
  <si>
    <t>A3B002806030505</t>
  </si>
  <si>
    <t>2.8х60 оц</t>
  </si>
  <si>
    <t>A3B002806030505/1</t>
  </si>
  <si>
    <t>2.5х60 оц</t>
  </si>
  <si>
    <t>A3B002807030505</t>
  </si>
  <si>
    <t>2.8х70 оц</t>
  </si>
  <si>
    <t>A3B003107030505</t>
  </si>
  <si>
    <t>3.1х70 оц</t>
  </si>
  <si>
    <t>A3B003108030505</t>
  </si>
  <si>
    <t>3.1х80 оц</t>
  </si>
  <si>
    <t>A3B003109030505</t>
  </si>
  <si>
    <t>3.1х90 оц</t>
  </si>
  <si>
    <t>A3B003407030505</t>
  </si>
  <si>
    <t>3.4х70 оц</t>
  </si>
  <si>
    <t>A3B004206030G05</t>
  </si>
  <si>
    <t>4.2x60 оц</t>
  </si>
  <si>
    <t>1.870</t>
  </si>
  <si>
    <t>2.230</t>
  </si>
  <si>
    <t>3.770</t>
  </si>
  <si>
    <t xml:space="preserve">4.330 </t>
  </si>
  <si>
    <t>9.500</t>
  </si>
  <si>
    <t xml:space="preserve">0.482 </t>
  </si>
  <si>
    <t>4.330</t>
  </si>
  <si>
    <t>6.600</t>
  </si>
  <si>
    <t xml:space="preserve">9.500 </t>
  </si>
  <si>
    <t>11.500</t>
  </si>
  <si>
    <t>21.900</t>
  </si>
  <si>
    <t>43.100</t>
  </si>
  <si>
    <t>Скобы строительные</t>
  </si>
  <si>
    <t>41-9-020</t>
  </si>
  <si>
    <t>10/200/70 мм</t>
  </si>
  <si>
    <t>1 шт</t>
  </si>
  <si>
    <t>Цена в рублях за 1 шт,              с учетом скидки</t>
  </si>
  <si>
    <t>41-9-025</t>
  </si>
  <si>
    <t>10/250/70 мм</t>
  </si>
  <si>
    <t>41-9-027</t>
  </si>
  <si>
    <t>10/270/70 мм</t>
  </si>
  <si>
    <t>41-9-030</t>
  </si>
  <si>
    <t xml:space="preserve">10/300/70 мм </t>
  </si>
  <si>
    <t>41-8-035</t>
  </si>
  <si>
    <t>8/350/70 мм</t>
  </si>
  <si>
    <t>41-8-030</t>
  </si>
  <si>
    <t>8/300/70 мм</t>
  </si>
  <si>
    <t>41-8-027</t>
  </si>
  <si>
    <t>8/270/70 мм</t>
  </si>
  <si>
    <t>41-8-026</t>
  </si>
  <si>
    <t>8/250/70 мм</t>
  </si>
  <si>
    <t>41-8-025</t>
  </si>
  <si>
    <t>8/250/60 мм</t>
  </si>
  <si>
    <t>41-8-022</t>
  </si>
  <si>
    <t>41-8-020</t>
  </si>
  <si>
    <t>41-6-030</t>
  </si>
  <si>
    <t>6/300/60 мм</t>
  </si>
  <si>
    <t>41-6-025</t>
  </si>
  <si>
    <t>41-6-020</t>
  </si>
  <si>
    <t>41-6-016</t>
  </si>
  <si>
    <t>41-9-040</t>
  </si>
  <si>
    <t>10/400/70 мм</t>
  </si>
  <si>
    <t>41-9-035</t>
  </si>
  <si>
    <t>10/350/70 мм</t>
  </si>
  <si>
    <t>упак шт</t>
  </si>
  <si>
    <t>ду636к</t>
  </si>
  <si>
    <t>ду850к</t>
  </si>
  <si>
    <t>ду1060к</t>
  </si>
  <si>
    <t>ду1271к</t>
  </si>
  <si>
    <t>ду1475к</t>
  </si>
  <si>
    <t>бр161000м</t>
  </si>
  <si>
    <t>бр181000м</t>
  </si>
  <si>
    <t>смт10п</t>
  </si>
  <si>
    <t>смт11п</t>
  </si>
  <si>
    <t>смт12п</t>
  </si>
  <si>
    <t>смт13п</t>
  </si>
  <si>
    <t>дг640птк</t>
  </si>
  <si>
    <t>дг660птк</t>
  </si>
  <si>
    <t>дг680птк</t>
  </si>
  <si>
    <t>дг860птк</t>
  </si>
  <si>
    <t>дг880птк</t>
  </si>
  <si>
    <t>дг8100птк</t>
  </si>
  <si>
    <t>дг8120птк</t>
  </si>
  <si>
    <t>дг8140птк</t>
  </si>
  <si>
    <t>дг10100птк</t>
  </si>
  <si>
    <t>дг10120птк</t>
  </si>
  <si>
    <t>дг10140птк</t>
  </si>
  <si>
    <t>дг10160птк</t>
  </si>
  <si>
    <t>дг640гтк</t>
  </si>
  <si>
    <t>дг660гтк</t>
  </si>
  <si>
    <t>дг680гтк</t>
  </si>
  <si>
    <t>гп80тк</t>
  </si>
  <si>
    <t>гп90тк</t>
  </si>
  <si>
    <t>гп100тк</t>
  </si>
  <si>
    <t>гп110тк</t>
  </si>
  <si>
    <t>гп120тк</t>
  </si>
  <si>
    <t>гп140тк</t>
  </si>
  <si>
    <t>гп160тк</t>
  </si>
  <si>
    <t>гп180тк</t>
  </si>
  <si>
    <t>гп200тк</t>
  </si>
  <si>
    <t>Дюбель для теплоизоляции "ГРИБ", Tech-KREP IZO</t>
  </si>
  <si>
    <t>Дюбель для теплоизоляции "ГРИБ", Normoclip NF 1PH</t>
  </si>
  <si>
    <t>8х220</t>
  </si>
  <si>
    <t>8х240</t>
  </si>
  <si>
    <t>Дюбель для теплоизоляции "ГРИБ", Termoclip Стена-2 РН с рёбрами</t>
  </si>
  <si>
    <t>8х125</t>
  </si>
  <si>
    <t>8х135</t>
  </si>
  <si>
    <t>8х145</t>
  </si>
  <si>
    <t>8х175</t>
  </si>
  <si>
    <t>8х195</t>
  </si>
  <si>
    <t>8х215</t>
  </si>
  <si>
    <t>8х225</t>
  </si>
  <si>
    <t xml:space="preserve">Дюбель для теплоизоляции "ГРИБ", Tech-KREP IZM </t>
  </si>
  <si>
    <t>гм90тк</t>
  </si>
  <si>
    <t>гм120тк</t>
  </si>
  <si>
    <t>гм140тк</t>
  </si>
  <si>
    <t>гм160тк</t>
  </si>
  <si>
    <t>гм200тк</t>
  </si>
  <si>
    <t>гм220тк</t>
  </si>
  <si>
    <t>гм260тк</t>
  </si>
  <si>
    <t>гм300тк</t>
  </si>
  <si>
    <t>Дюбель для теплоизоляции "ГРИБ", Normoclip NF 1MH</t>
  </si>
  <si>
    <t>Дюбель для теплоизоляции "ГРИБ", Tech-KREP IZL-T</t>
  </si>
  <si>
    <t>гм140LFтк</t>
  </si>
  <si>
    <t>гм80LFтк</t>
  </si>
  <si>
    <t>гм100LFтк</t>
  </si>
  <si>
    <t>гм110LFтк</t>
  </si>
  <si>
    <t>гм160LFтк</t>
  </si>
  <si>
    <t>гм180LFтк</t>
  </si>
  <si>
    <t>гм260LFтк</t>
  </si>
  <si>
    <t>гм300LFтк</t>
  </si>
  <si>
    <t>Дюбель для теплоизоляции "ГРИБ", Normoclip NF 2MH</t>
  </si>
  <si>
    <t>с  металлическим  стержнем  и  термоголовой</t>
  </si>
  <si>
    <t>8х260</t>
  </si>
  <si>
    <t>8х300</t>
  </si>
  <si>
    <t>Дюбель для теплоизоляции "ГРИБ", Termoclip Стена-1 MS</t>
  </si>
  <si>
    <t>Дюбель для теплоизоляции "ГРИБ", Termoclip Стена-1 MT</t>
  </si>
  <si>
    <t>Дюбель для теплоизоляции "ГРИБ", Termoclip Стена-2 MH</t>
  </si>
  <si>
    <t>с рёбрами, с  металлическим  стержнем  и  термоголовой</t>
  </si>
  <si>
    <t>с  металлическим  стержнем  и  термокрышкой</t>
  </si>
  <si>
    <t>Дюбель для теплоизоляции "ГРИБ", Termoclip Стена ISOL MS</t>
  </si>
  <si>
    <t xml:space="preserve">                            с шурупом и крышкой</t>
  </si>
  <si>
    <t>8х280</t>
  </si>
  <si>
    <t>Дюбель для теплоизоляции "ГРИБ", Termoclip Стена-5</t>
  </si>
  <si>
    <t xml:space="preserve">                     полимерный, без распорного элемента</t>
  </si>
  <si>
    <t>8х210</t>
  </si>
  <si>
    <t>8х230</t>
  </si>
  <si>
    <t xml:space="preserve">                                с  металлическим  стержнем</t>
  </si>
  <si>
    <t xml:space="preserve">                        с  металлическим  стержнем</t>
  </si>
  <si>
    <t xml:space="preserve">             полиамид гвоздь и термоголова</t>
  </si>
  <si>
    <t xml:space="preserve">                            с пластиковым стержнем</t>
  </si>
  <si>
    <t xml:space="preserve">                           с пластиковым стержнем</t>
  </si>
  <si>
    <t xml:space="preserve">                       Дюбель - гвоздь  Tech-KREP,</t>
  </si>
  <si>
    <t xml:space="preserve">                               Дюбель - гвоздь  KREP-KOMP,  </t>
  </si>
  <si>
    <t xml:space="preserve">                       Дюбель - гвоздь  Tech-KREP,  </t>
  </si>
  <si>
    <t xml:space="preserve">                         Дюбель - гвоздь  KREP-KOMP, </t>
  </si>
  <si>
    <t xml:space="preserve">                             Дюбель для теплоизоляции "ГРИБ"</t>
  </si>
  <si>
    <t xml:space="preserve">     Дюбель для теплоизоляции "ГРИБ",</t>
  </si>
  <si>
    <t xml:space="preserve">          с  металлическим  стержнем</t>
  </si>
  <si>
    <t xml:space="preserve">          Дюбель для теплоизоляции "ГРИБ"</t>
  </si>
  <si>
    <t xml:space="preserve">           с  металлическим  стержнем  и  термомостом</t>
  </si>
  <si>
    <t>Дюбель тарельчатый для теплоизоляции, Termoclip Стена-3</t>
  </si>
  <si>
    <t>с заглушкой</t>
  </si>
  <si>
    <t xml:space="preserve">                                              Рондоль        </t>
  </si>
  <si>
    <t>0403001</t>
  </si>
  <si>
    <t>0403002</t>
  </si>
  <si>
    <t>0403003</t>
  </si>
  <si>
    <t>0403004</t>
  </si>
  <si>
    <t>0403005</t>
  </si>
  <si>
    <t>0403006</t>
  </si>
  <si>
    <t>0403007</t>
  </si>
  <si>
    <t>0403008</t>
  </si>
  <si>
    <t>0403009</t>
  </si>
  <si>
    <t>0404001</t>
  </si>
  <si>
    <t>0404002</t>
  </si>
  <si>
    <t>0404003</t>
  </si>
  <si>
    <t>0404004</t>
  </si>
  <si>
    <t>0404005</t>
  </si>
  <si>
    <t>0404006</t>
  </si>
  <si>
    <t>0404007</t>
  </si>
  <si>
    <t>0404008</t>
  </si>
  <si>
    <t>0404009</t>
  </si>
  <si>
    <t>0405001</t>
  </si>
  <si>
    <t>0405002</t>
  </si>
  <si>
    <t>0405003</t>
  </si>
  <si>
    <t>0405004</t>
  </si>
  <si>
    <t>0405005</t>
  </si>
  <si>
    <t>0405006</t>
  </si>
  <si>
    <t>0405007</t>
  </si>
  <si>
    <t>0405008</t>
  </si>
  <si>
    <t>0405009</t>
  </si>
  <si>
    <t>0405010</t>
  </si>
  <si>
    <t>0408001</t>
  </si>
  <si>
    <t>0408002</t>
  </si>
  <si>
    <t>0408003</t>
  </si>
  <si>
    <t>0408004</t>
  </si>
  <si>
    <t>0408005</t>
  </si>
  <si>
    <t>0408006</t>
  </si>
  <si>
    <t>0408007</t>
  </si>
  <si>
    <t>0408008</t>
  </si>
  <si>
    <t>0408009</t>
  </si>
  <si>
    <t>0409001</t>
  </si>
  <si>
    <t>0406001</t>
  </si>
  <si>
    <t>0406002</t>
  </si>
  <si>
    <t>0406003</t>
  </si>
  <si>
    <t>0406004</t>
  </si>
  <si>
    <t>0406005</t>
  </si>
  <si>
    <t>0406006</t>
  </si>
  <si>
    <t>0406007</t>
  </si>
  <si>
    <t>0406008</t>
  </si>
  <si>
    <t>0406009</t>
  </si>
  <si>
    <t>0406010</t>
  </si>
  <si>
    <t xml:space="preserve">         Кровельный дюбель Termoclip ПТЭ-1</t>
  </si>
  <si>
    <t>0201002</t>
  </si>
  <si>
    <t>0201003</t>
  </si>
  <si>
    <t>0201004</t>
  </si>
  <si>
    <t>0201005</t>
  </si>
  <si>
    <t>0201006</t>
  </si>
  <si>
    <t>0201007</t>
  </si>
  <si>
    <t>0201008</t>
  </si>
  <si>
    <t>0201009</t>
  </si>
  <si>
    <t>0201010</t>
  </si>
  <si>
    <t>0201011</t>
  </si>
  <si>
    <t>14х130</t>
  </si>
  <si>
    <t>14х150</t>
  </si>
  <si>
    <t>14х170</t>
  </si>
  <si>
    <t>14х180</t>
  </si>
  <si>
    <t>полиэстер для пустотелых оснований и бетона+1 насадка (шт.)</t>
  </si>
  <si>
    <t>Химический анкер HIMTEX PESF (Англия)</t>
  </si>
  <si>
    <t>хап300</t>
  </si>
  <si>
    <t>хап410</t>
  </si>
  <si>
    <t>PESF-100 300мл</t>
  </si>
  <si>
    <t>PESF-100 410мл</t>
  </si>
  <si>
    <t>Химический анкер HIMTEX VESF PROFI (Англия)</t>
  </si>
  <si>
    <t>для любого бетона и кирпича (всесезонный)</t>
  </si>
  <si>
    <t>ха400</t>
  </si>
  <si>
    <t>VESF 400мл</t>
  </si>
  <si>
    <t>Химический анкер HIMTEX EASF-150 (Англия)</t>
  </si>
  <si>
    <t>эпози-акрилат для любого бетона и кирпича + 1 насадка (шт.)</t>
  </si>
  <si>
    <t>хаэа300</t>
  </si>
  <si>
    <t>EASF 300мл</t>
  </si>
  <si>
    <t>Химический анкер HIMTEX ECO (Англия)</t>
  </si>
  <si>
    <t xml:space="preserve"> для любого бетона и кирпича</t>
  </si>
  <si>
    <t>ха300эко</t>
  </si>
  <si>
    <t>ECO 300мл</t>
  </si>
  <si>
    <t>Химический анкер HIMTEX EPOXY PE-500 (Англия)</t>
  </si>
  <si>
    <t>эпоксидная смола для тяжёлых нагрузок +1 насадка (шт.)</t>
  </si>
  <si>
    <t>хаэ385</t>
  </si>
  <si>
    <t>хаэ585</t>
  </si>
  <si>
    <t>EPOXY 385мл</t>
  </si>
  <si>
    <t>EPOXY 585мл</t>
  </si>
  <si>
    <t>Химический анкер HIMTEX Arctic PROFI-200 (Англия)</t>
  </si>
  <si>
    <t>(Зимний) Для любого кирпича и бетона +1 насадка (шт.)</t>
  </si>
  <si>
    <t>ха300зим</t>
  </si>
  <si>
    <t>300мл</t>
  </si>
  <si>
    <t>400мл</t>
  </si>
  <si>
    <t>хд300</t>
  </si>
  <si>
    <t>хд385</t>
  </si>
  <si>
    <t>хд585</t>
  </si>
  <si>
    <t>Насадка для картриджа HIMTEX (Англия)</t>
  </si>
  <si>
    <t>универсальная</t>
  </si>
  <si>
    <t>нку</t>
  </si>
  <si>
    <t>Удлинитель насадки для картриджа HIMTEX (Англия)</t>
  </si>
  <si>
    <t>250мм</t>
  </si>
  <si>
    <t>ун250</t>
  </si>
  <si>
    <t>сг1250</t>
  </si>
  <si>
    <t>сг1280</t>
  </si>
  <si>
    <t>м6/м8 (12х50)</t>
  </si>
  <si>
    <t>м6/м8 (12х80)</t>
  </si>
  <si>
    <t>м10/м12 (16х85)</t>
  </si>
  <si>
    <t>м10/м12 (16х130)</t>
  </si>
  <si>
    <t>м12/м16 (20х85)</t>
  </si>
  <si>
    <t>Сетчатая нейлоновая гильза для пустотелых оснований NPS HIMTEX (Англия)</t>
  </si>
  <si>
    <t>Потолочная нейлоновая втулка  HIMTEX (Англия)</t>
  </si>
  <si>
    <t>пнв16</t>
  </si>
  <si>
    <t>пнв20</t>
  </si>
  <si>
    <t>пнв24</t>
  </si>
  <si>
    <t>пнв27</t>
  </si>
  <si>
    <t>м27</t>
  </si>
  <si>
    <t>Насос для продувки отверстий IPUM  HIMTEX (Англия)</t>
  </si>
  <si>
    <t>220мм</t>
  </si>
  <si>
    <t>370мм</t>
  </si>
  <si>
    <t>Ёршик для очистки отверстий  HIMTEX (Англия/Китай)</t>
  </si>
  <si>
    <t>МВ 10 Китай</t>
  </si>
  <si>
    <t xml:space="preserve">МВ 10 </t>
  </si>
  <si>
    <t>МВ 12 Китай</t>
  </si>
  <si>
    <t>МВ 18 Китай</t>
  </si>
  <si>
    <t>МВ 18</t>
  </si>
  <si>
    <t>МВ 28 Китай</t>
  </si>
  <si>
    <t xml:space="preserve">МВ 28 </t>
  </si>
  <si>
    <t>ек10</t>
  </si>
  <si>
    <t>е10</t>
  </si>
  <si>
    <t>ек12</t>
  </si>
  <si>
    <t>ек18</t>
  </si>
  <si>
    <t>е18</t>
  </si>
  <si>
    <t>ек28</t>
  </si>
  <si>
    <t>е28</t>
  </si>
  <si>
    <t>вп514ф</t>
  </si>
  <si>
    <t>вп812ф</t>
  </si>
  <si>
    <t>4Х14</t>
  </si>
  <si>
    <t>впн46</t>
  </si>
  <si>
    <t>впн48</t>
  </si>
  <si>
    <t>впн410</t>
  </si>
  <si>
    <t>впн412</t>
  </si>
  <si>
    <t>впн414</t>
  </si>
  <si>
    <t>впн416</t>
  </si>
  <si>
    <t>впн420</t>
  </si>
  <si>
    <t>впн425</t>
  </si>
  <si>
    <t>впн430</t>
  </si>
  <si>
    <t>впн435</t>
  </si>
  <si>
    <t>впн440</t>
  </si>
  <si>
    <t>впн445</t>
  </si>
  <si>
    <t>впн450</t>
  </si>
  <si>
    <t>впн455</t>
  </si>
  <si>
    <t>впн460</t>
  </si>
  <si>
    <t>впн470</t>
  </si>
  <si>
    <t>впн480</t>
  </si>
  <si>
    <t>впн58</t>
  </si>
  <si>
    <t>впн510</t>
  </si>
  <si>
    <t>впн512</t>
  </si>
  <si>
    <t>впн514</t>
  </si>
  <si>
    <t>впн516</t>
  </si>
  <si>
    <t>впн520</t>
  </si>
  <si>
    <t>впн525</t>
  </si>
  <si>
    <t>впн530</t>
  </si>
  <si>
    <t>впн535</t>
  </si>
  <si>
    <t>впн540</t>
  </si>
  <si>
    <t>впн545</t>
  </si>
  <si>
    <t>впн550</t>
  </si>
  <si>
    <t>впн560</t>
  </si>
  <si>
    <t>впн565</t>
  </si>
  <si>
    <t>впн570</t>
  </si>
  <si>
    <t>впн575</t>
  </si>
  <si>
    <t>впн580</t>
  </si>
  <si>
    <t>впн590</t>
  </si>
  <si>
    <t>впн5100</t>
  </si>
  <si>
    <t>впн610</t>
  </si>
  <si>
    <t>впн612</t>
  </si>
  <si>
    <t>впн614</t>
  </si>
  <si>
    <t>впн616</t>
  </si>
  <si>
    <t>впн620</t>
  </si>
  <si>
    <t>впн625</t>
  </si>
  <si>
    <t>впн630</t>
  </si>
  <si>
    <t>впн635</t>
  </si>
  <si>
    <t>впн640</t>
  </si>
  <si>
    <t>впн645</t>
  </si>
  <si>
    <t>впн650</t>
  </si>
  <si>
    <t>впн655</t>
  </si>
  <si>
    <t>впн660</t>
  </si>
  <si>
    <t>впн670</t>
  </si>
  <si>
    <t>впн680</t>
  </si>
  <si>
    <t>впн6100</t>
  </si>
  <si>
    <t>вцн36</t>
  </si>
  <si>
    <t>вцн38</t>
  </si>
  <si>
    <t>вцн310</t>
  </si>
  <si>
    <t>вцн312</t>
  </si>
  <si>
    <t>вцн316</t>
  </si>
  <si>
    <t>вцн320</t>
  </si>
  <si>
    <t>вцн325</t>
  </si>
  <si>
    <t>вцн330</t>
  </si>
  <si>
    <t>вцн340</t>
  </si>
  <si>
    <t>вцн46</t>
  </si>
  <si>
    <t>вцн48</t>
  </si>
  <si>
    <t>вцн410</t>
  </si>
  <si>
    <t>вцн412</t>
  </si>
  <si>
    <t>вцн414</t>
  </si>
  <si>
    <t>вцн416</t>
  </si>
  <si>
    <t>вцн425</t>
  </si>
  <si>
    <t>вцн430</t>
  </si>
  <si>
    <t>вцн435</t>
  </si>
  <si>
    <t>вцн440</t>
  </si>
  <si>
    <t>вцн445</t>
  </si>
  <si>
    <t>вцн450</t>
  </si>
  <si>
    <t>вцн460</t>
  </si>
  <si>
    <t>вцн470</t>
  </si>
  <si>
    <t>вцн58</t>
  </si>
  <si>
    <t>вцн510</t>
  </si>
  <si>
    <t>вцн512</t>
  </si>
  <si>
    <t>вцн514</t>
  </si>
  <si>
    <t>вцн516</t>
  </si>
  <si>
    <t>вцн520</t>
  </si>
  <si>
    <t>вцн525</t>
  </si>
  <si>
    <t>вцн530</t>
  </si>
  <si>
    <t>вцн535</t>
  </si>
  <si>
    <t>вцн540</t>
  </si>
  <si>
    <t>вцн545</t>
  </si>
  <si>
    <t>вцн550</t>
  </si>
  <si>
    <t>вцн560</t>
  </si>
  <si>
    <t>вцн590</t>
  </si>
  <si>
    <t>вцн610</t>
  </si>
  <si>
    <t>вцн612</t>
  </si>
  <si>
    <t>вцн614</t>
  </si>
  <si>
    <t>вцн616</t>
  </si>
  <si>
    <t>вцн620</t>
  </si>
  <si>
    <t>вцн625</t>
  </si>
  <si>
    <t>вцн630</t>
  </si>
  <si>
    <t>вцн635</t>
  </si>
  <si>
    <t>вцн640</t>
  </si>
  <si>
    <t>вцн645</t>
  </si>
  <si>
    <t>вцн650</t>
  </si>
  <si>
    <t>вцн670</t>
  </si>
  <si>
    <t>вцн680</t>
  </si>
  <si>
    <t xml:space="preserve">   </t>
  </si>
  <si>
    <t>Винт DIN  965 Нержавеющая сталь А2, потайная  головка  PH</t>
  </si>
  <si>
    <t xml:space="preserve"> Винт DIN  7985 Нержавеющая сталь А2, потайная  головка  PH</t>
  </si>
  <si>
    <t xml:space="preserve">                      Болт DIN 933 Нержавеющая сталь А2</t>
  </si>
  <si>
    <t>8х10</t>
  </si>
  <si>
    <t>20х45</t>
  </si>
  <si>
    <t>бпн510</t>
  </si>
  <si>
    <t>бпн512</t>
  </si>
  <si>
    <t>бпн514</t>
  </si>
  <si>
    <t>бпн516</t>
  </si>
  <si>
    <t>бпн520</t>
  </si>
  <si>
    <t>бпн525</t>
  </si>
  <si>
    <t>бпн530</t>
  </si>
  <si>
    <t>бпн535</t>
  </si>
  <si>
    <t>бпн540</t>
  </si>
  <si>
    <t>бпн550</t>
  </si>
  <si>
    <t>бпн560</t>
  </si>
  <si>
    <t>бпн570</t>
  </si>
  <si>
    <t>бпн616</t>
  </si>
  <si>
    <t>бпн620</t>
  </si>
  <si>
    <t>бпн625</t>
  </si>
  <si>
    <t>бпн630</t>
  </si>
  <si>
    <t>бпн635</t>
  </si>
  <si>
    <t>бпн640</t>
  </si>
  <si>
    <t>бпн645</t>
  </si>
  <si>
    <t>бпн650</t>
  </si>
  <si>
    <t>бпн660</t>
  </si>
  <si>
    <t>бпн670</t>
  </si>
  <si>
    <t>бпн680</t>
  </si>
  <si>
    <t>бпн690</t>
  </si>
  <si>
    <t>бпн6100</t>
  </si>
  <si>
    <t>бпн810</t>
  </si>
  <si>
    <t>бпн816</t>
  </si>
  <si>
    <t>бпн820</t>
  </si>
  <si>
    <t>бпн825</t>
  </si>
  <si>
    <t>бпн830</t>
  </si>
  <si>
    <t>бпн835</t>
  </si>
  <si>
    <t>бпн840</t>
  </si>
  <si>
    <t>бпн845</t>
  </si>
  <si>
    <t>бпн850</t>
  </si>
  <si>
    <t>бпн870</t>
  </si>
  <si>
    <t>бпн880</t>
  </si>
  <si>
    <t>бпн890</t>
  </si>
  <si>
    <t>бпн8100</t>
  </si>
  <si>
    <t>бпн8120</t>
  </si>
  <si>
    <t>бпн1016</t>
  </si>
  <si>
    <t>бпн1020</t>
  </si>
  <si>
    <t>бпн1025</t>
  </si>
  <si>
    <t>бпн1030</t>
  </si>
  <si>
    <t>бпн1035</t>
  </si>
  <si>
    <t>бпн1040</t>
  </si>
  <si>
    <t>бпн1045</t>
  </si>
  <si>
    <t>бпн1050</t>
  </si>
  <si>
    <t>бпн1055</t>
  </si>
  <si>
    <t>бпн1060</t>
  </si>
  <si>
    <t>бпн1070</t>
  </si>
  <si>
    <t>бпн1080</t>
  </si>
  <si>
    <t>бпн1090</t>
  </si>
  <si>
    <t>бпн10100</t>
  </si>
  <si>
    <t>бпн10120</t>
  </si>
  <si>
    <t>бпн10140</t>
  </si>
  <si>
    <t>бпн10200</t>
  </si>
  <si>
    <t>бпн1220</t>
  </si>
  <si>
    <t>бпн1225</t>
  </si>
  <si>
    <t>бпн1230</t>
  </si>
  <si>
    <t>бпн1235</t>
  </si>
  <si>
    <t>бпн1240</t>
  </si>
  <si>
    <t>бпн1250</t>
  </si>
  <si>
    <t>бпн1255</t>
  </si>
  <si>
    <t>бпн1260</t>
  </si>
  <si>
    <t>бпн1270</t>
  </si>
  <si>
    <t>бпн1280</t>
  </si>
  <si>
    <t>бпн1290</t>
  </si>
  <si>
    <t>бпн12100</t>
  </si>
  <si>
    <t>бпн12120</t>
  </si>
  <si>
    <t>бпн12140</t>
  </si>
  <si>
    <t>бпн1630</t>
  </si>
  <si>
    <t>бпн1640</t>
  </si>
  <si>
    <t>бпн1645</t>
  </si>
  <si>
    <t>бпн1650</t>
  </si>
  <si>
    <t>бпн1655</t>
  </si>
  <si>
    <t>бпн1660</t>
  </si>
  <si>
    <t>бпн1670</t>
  </si>
  <si>
    <t>бпн1680</t>
  </si>
  <si>
    <t>бпн1690</t>
  </si>
  <si>
    <t>бпн16100</t>
  </si>
  <si>
    <t>бпн16110</t>
  </si>
  <si>
    <t>бпн16120</t>
  </si>
  <si>
    <t>бпн16140</t>
  </si>
  <si>
    <t>бпн16160</t>
  </si>
  <si>
    <t>бпн2040</t>
  </si>
  <si>
    <t>бпн2045</t>
  </si>
  <si>
    <t>бпн2055</t>
  </si>
  <si>
    <t>бпн2060</t>
  </si>
  <si>
    <t>бпн2070</t>
  </si>
  <si>
    <t>бпн2080</t>
  </si>
  <si>
    <t>бпн2090</t>
  </si>
  <si>
    <t>бпн20100</t>
  </si>
  <si>
    <t>бпн20120</t>
  </si>
  <si>
    <t>бпн20140</t>
  </si>
  <si>
    <t>бпн20150</t>
  </si>
  <si>
    <t>бпн20160</t>
  </si>
  <si>
    <t>бпн20180</t>
  </si>
  <si>
    <t>Винт с внутренним шестигранником DIN 912 Нержавеющая сталь А2</t>
  </si>
  <si>
    <t>вшн616</t>
  </si>
  <si>
    <t>вшн620</t>
  </si>
  <si>
    <t>вшн625</t>
  </si>
  <si>
    <t>вшн630</t>
  </si>
  <si>
    <t>вшн635</t>
  </si>
  <si>
    <t>вшн640</t>
  </si>
  <si>
    <t>вшн650</t>
  </si>
  <si>
    <t>вшн660</t>
  </si>
  <si>
    <t>вшн816</t>
  </si>
  <si>
    <t>вшн820</t>
  </si>
  <si>
    <t>вшн825</t>
  </si>
  <si>
    <t>вшн830</t>
  </si>
  <si>
    <t>вшн835</t>
  </si>
  <si>
    <t>вшн840</t>
  </si>
  <si>
    <t>вшн850</t>
  </si>
  <si>
    <t>вшн860</t>
  </si>
  <si>
    <t>вшн880</t>
  </si>
  <si>
    <t>вшн1030</t>
  </si>
  <si>
    <t>бпн860</t>
  </si>
  <si>
    <t>впн812</t>
  </si>
  <si>
    <t>впн816</t>
  </si>
  <si>
    <t>впн820</t>
  </si>
  <si>
    <t>впн825</t>
  </si>
  <si>
    <t>впн830</t>
  </si>
  <si>
    <t>впн840</t>
  </si>
  <si>
    <t>впн850</t>
  </si>
  <si>
    <t>впн860</t>
  </si>
  <si>
    <t>впн870</t>
  </si>
  <si>
    <t>впн880</t>
  </si>
  <si>
    <t>впн8100</t>
  </si>
  <si>
    <t>вцн816</t>
  </si>
  <si>
    <t>вцн820</t>
  </si>
  <si>
    <t>вцн825</t>
  </si>
  <si>
    <t>вцн830</t>
  </si>
  <si>
    <t>вцн840</t>
  </si>
  <si>
    <t>вцн845</t>
  </si>
  <si>
    <t>вцн850</t>
  </si>
  <si>
    <t xml:space="preserve">              DIN 316 , Винт- барашек, нержавеющая сталь А2 </t>
  </si>
  <si>
    <t>вб410</t>
  </si>
  <si>
    <t>вб412</t>
  </si>
  <si>
    <t>вб416</t>
  </si>
  <si>
    <t>вб420</t>
  </si>
  <si>
    <t>вб425</t>
  </si>
  <si>
    <t>вб510</t>
  </si>
  <si>
    <t>вб516</t>
  </si>
  <si>
    <t>вб520</t>
  </si>
  <si>
    <t>вб525</t>
  </si>
  <si>
    <t>вб530</t>
  </si>
  <si>
    <t>вб610</t>
  </si>
  <si>
    <t>вб612</t>
  </si>
  <si>
    <t>вб616</t>
  </si>
  <si>
    <t>вб620</t>
  </si>
  <si>
    <t>вб625</t>
  </si>
  <si>
    <t>вб630</t>
  </si>
  <si>
    <t>вб635</t>
  </si>
  <si>
    <t>вб640</t>
  </si>
  <si>
    <t>вб650</t>
  </si>
  <si>
    <t>вб816</t>
  </si>
  <si>
    <t>вб820</t>
  </si>
  <si>
    <t>вб825</t>
  </si>
  <si>
    <t>вб830</t>
  </si>
  <si>
    <t>вб835</t>
  </si>
  <si>
    <t>вб840</t>
  </si>
  <si>
    <t>вб845</t>
  </si>
  <si>
    <t>вб850</t>
  </si>
  <si>
    <t>вб860</t>
  </si>
  <si>
    <t>вб1016</t>
  </si>
  <si>
    <t>вб1020</t>
  </si>
  <si>
    <t>вб1025</t>
  </si>
  <si>
    <t>вб1030</t>
  </si>
  <si>
    <t>вб1035</t>
  </si>
  <si>
    <t>вб1040</t>
  </si>
  <si>
    <t>вб1045</t>
  </si>
  <si>
    <t>вб1050</t>
  </si>
  <si>
    <t>вб1060</t>
  </si>
  <si>
    <t xml:space="preserve">              DIN 315 , Гайка - барашек, нержавеющая сталь А2 </t>
  </si>
  <si>
    <t>гбна4</t>
  </si>
  <si>
    <t>гбна6</t>
  </si>
  <si>
    <t>гбна8</t>
  </si>
  <si>
    <t>гбна10</t>
  </si>
  <si>
    <t>гбна12</t>
  </si>
  <si>
    <t xml:space="preserve">              DIN 1587 , Гайка колпачковая, нержавеющая сталь А2 </t>
  </si>
  <si>
    <t>гкн4</t>
  </si>
  <si>
    <t>гкн5</t>
  </si>
  <si>
    <t>гкн6</t>
  </si>
  <si>
    <t>гкн8</t>
  </si>
  <si>
    <t>гкн10</t>
  </si>
  <si>
    <t>гкн12</t>
  </si>
  <si>
    <t>гкн14</t>
  </si>
  <si>
    <t>гкн16</t>
  </si>
  <si>
    <t xml:space="preserve">              DIN 985 , Гайка самоконтрящая, нержавеющая сталь А2 </t>
  </si>
  <si>
    <t>гсн3</t>
  </si>
  <si>
    <t>гсн5</t>
  </si>
  <si>
    <t>гсн8</t>
  </si>
  <si>
    <t>гсн10</t>
  </si>
  <si>
    <t>гсн12</t>
  </si>
  <si>
    <t>гсн14</t>
  </si>
  <si>
    <t>гсн16</t>
  </si>
  <si>
    <t>гсн20</t>
  </si>
  <si>
    <t>гсн24</t>
  </si>
  <si>
    <t xml:space="preserve">              DIN 934 , Гайка, нержавеющая сталь А2 </t>
  </si>
  <si>
    <t>гшн4</t>
  </si>
  <si>
    <t>гшн5</t>
  </si>
  <si>
    <t>гшн6</t>
  </si>
  <si>
    <t>гшн8</t>
  </si>
  <si>
    <t>гшн10</t>
  </si>
  <si>
    <t>гшн12</t>
  </si>
  <si>
    <t>гшн14</t>
  </si>
  <si>
    <t>гшн16</t>
  </si>
  <si>
    <t>гшн18</t>
  </si>
  <si>
    <t>гшн20</t>
  </si>
  <si>
    <t>гшн24</t>
  </si>
  <si>
    <t>гшн30</t>
  </si>
  <si>
    <t xml:space="preserve">              DIN 9021 , Шайба увеличенная, нержавеющая сталь А2 </t>
  </si>
  <si>
    <t>шун4</t>
  </si>
  <si>
    <t>шун5</t>
  </si>
  <si>
    <t>шун6</t>
  </si>
  <si>
    <t>шун8</t>
  </si>
  <si>
    <t>шун10</t>
  </si>
  <si>
    <t>шун12</t>
  </si>
  <si>
    <t>шун14</t>
  </si>
  <si>
    <t>шун16</t>
  </si>
  <si>
    <t>шун20</t>
  </si>
  <si>
    <t>шун26</t>
  </si>
  <si>
    <t>шун32</t>
  </si>
  <si>
    <t>шун36</t>
  </si>
  <si>
    <t xml:space="preserve">              DIN 125 , Шайба обычная, нержавеющая сталь А2  </t>
  </si>
  <si>
    <t>шон5</t>
  </si>
  <si>
    <t>шон6</t>
  </si>
  <si>
    <t>шон8</t>
  </si>
  <si>
    <t>шон10</t>
  </si>
  <si>
    <t>шон12</t>
  </si>
  <si>
    <t>шон16</t>
  </si>
  <si>
    <t>шон20</t>
  </si>
  <si>
    <t xml:space="preserve">              DIN 127 , Шайба гроверная, нержавеющая сталь А2   </t>
  </si>
  <si>
    <t>шгн4</t>
  </si>
  <si>
    <t>шгн5</t>
  </si>
  <si>
    <t>шгн6</t>
  </si>
  <si>
    <t>шгн8</t>
  </si>
  <si>
    <t>шгн12</t>
  </si>
  <si>
    <t>шгн14</t>
  </si>
  <si>
    <t>шгн16</t>
  </si>
  <si>
    <t>шгн20</t>
  </si>
  <si>
    <t>шпн2965</t>
  </si>
  <si>
    <t>шпн2995</t>
  </si>
  <si>
    <t>шпн2913</t>
  </si>
  <si>
    <t>шпн4238</t>
  </si>
  <si>
    <t>шпн4838</t>
  </si>
  <si>
    <t>шпн4870</t>
  </si>
  <si>
    <t>шпн6350</t>
  </si>
  <si>
    <t>3,9х50</t>
  </si>
  <si>
    <t>4,2х50</t>
  </si>
  <si>
    <t>спн2913</t>
  </si>
  <si>
    <t>спн2916</t>
  </si>
  <si>
    <t>спн3513</t>
  </si>
  <si>
    <t>спн3516</t>
  </si>
  <si>
    <t>спн3950</t>
  </si>
  <si>
    <t>спн4216</t>
  </si>
  <si>
    <t>спн4238</t>
  </si>
  <si>
    <t>спн4250</t>
  </si>
  <si>
    <t>спн4816</t>
  </si>
  <si>
    <t>спн4850</t>
  </si>
  <si>
    <t>спн4860</t>
  </si>
  <si>
    <t>гу14ф</t>
  </si>
  <si>
    <t>вц36ф</t>
  </si>
  <si>
    <t>вц316ф</t>
  </si>
  <si>
    <t>вц320ф</t>
  </si>
  <si>
    <t>вц325ф</t>
  </si>
  <si>
    <t>вц330ф</t>
  </si>
  <si>
    <t>вц335ф</t>
  </si>
  <si>
    <t>вц340ф</t>
  </si>
  <si>
    <t>цилиндрическая  головка,     DIN 912 прочность 8.8</t>
  </si>
  <si>
    <t>ТАЛРЕП  (кольцо - кольцо)  DIN 1480</t>
  </si>
  <si>
    <t>тко5</t>
  </si>
  <si>
    <t>тко6</t>
  </si>
  <si>
    <t>тко8</t>
  </si>
  <si>
    <t>тко10</t>
  </si>
  <si>
    <t>тко12</t>
  </si>
  <si>
    <t>тко14</t>
  </si>
  <si>
    <t>тко16</t>
  </si>
  <si>
    <t>тко20</t>
  </si>
  <si>
    <t>тко24</t>
  </si>
  <si>
    <t>тко30</t>
  </si>
  <si>
    <t>тко5ф</t>
  </si>
  <si>
    <t>тко6ф</t>
  </si>
  <si>
    <t>тко8ф</t>
  </si>
  <si>
    <t>мл464</t>
  </si>
  <si>
    <t>4х64</t>
  </si>
  <si>
    <t xml:space="preserve">ск4822фпт3 </t>
  </si>
  <si>
    <t xml:space="preserve">ск4825фпт3 </t>
  </si>
  <si>
    <t xml:space="preserve">ск4840фпт3 </t>
  </si>
  <si>
    <t>сспк170</t>
  </si>
  <si>
    <t xml:space="preserve">           6,3/5,5х170</t>
  </si>
  <si>
    <t>К0 -15%</t>
  </si>
  <si>
    <t>дм580</t>
  </si>
  <si>
    <t>дм100</t>
  </si>
  <si>
    <t>дм120</t>
  </si>
  <si>
    <t>дм590</t>
  </si>
  <si>
    <t>6/150/70 мм</t>
  </si>
  <si>
    <t>ждп1635ф</t>
  </si>
  <si>
    <t>ждп1935ф</t>
  </si>
  <si>
    <t>ждп2535ф</t>
  </si>
  <si>
    <t>ждп3532ф</t>
  </si>
  <si>
    <t>ждп3535ф</t>
  </si>
  <si>
    <t>ждп4135ф</t>
  </si>
  <si>
    <t>ждп4535ф</t>
  </si>
  <si>
    <t>ждп5135ф</t>
  </si>
  <si>
    <t>ждп5535ф</t>
  </si>
  <si>
    <t>ждп6438ф</t>
  </si>
  <si>
    <t>ждп7042ф</t>
  </si>
  <si>
    <t>ждп7642ф</t>
  </si>
  <si>
    <t>ждп8942ф</t>
  </si>
  <si>
    <t>ждп8948ф</t>
  </si>
  <si>
    <t>ждп9548ф</t>
  </si>
  <si>
    <t>ждп10248ф</t>
  </si>
  <si>
    <t>ждп11048ф</t>
  </si>
  <si>
    <t>ждп12748ф</t>
  </si>
  <si>
    <t>ждп15248ф</t>
  </si>
  <si>
    <t>аб20100</t>
  </si>
  <si>
    <t>Марка - K    (Китай)</t>
  </si>
  <si>
    <t>ск291014к</t>
  </si>
  <si>
    <t>ск293005к</t>
  </si>
  <si>
    <t>ск295005к</t>
  </si>
  <si>
    <t>ск295021к</t>
  </si>
  <si>
    <t>ск296005к</t>
  </si>
  <si>
    <t>ск297004к</t>
  </si>
  <si>
    <t>ск297024к</t>
  </si>
  <si>
    <t>ск298017к</t>
  </si>
  <si>
    <t>ск298019к</t>
  </si>
  <si>
    <t>ск299003к</t>
  </si>
  <si>
    <t>ск353005к</t>
  </si>
  <si>
    <t>ск355005к</t>
  </si>
  <si>
    <t>ск356005к</t>
  </si>
  <si>
    <t>ск357004к</t>
  </si>
  <si>
    <t>ск358017к</t>
  </si>
  <si>
    <t>ск358019к</t>
  </si>
  <si>
    <t>ск359003к</t>
  </si>
  <si>
    <t>ск513005к</t>
  </si>
  <si>
    <t>ск515005к</t>
  </si>
  <si>
    <t>ск516005к</t>
  </si>
  <si>
    <t>ск517004к</t>
  </si>
  <si>
    <t>ск517024к</t>
  </si>
  <si>
    <t>ск518017к</t>
  </si>
  <si>
    <t>ск519003к</t>
  </si>
  <si>
    <t>ск703005к</t>
  </si>
  <si>
    <t>ск706005к</t>
  </si>
  <si>
    <t>ск707024к</t>
  </si>
  <si>
    <t>ск708017к</t>
  </si>
  <si>
    <t>ск48191014к</t>
  </si>
  <si>
    <t>ск48193005к</t>
  </si>
  <si>
    <t>ск48195005к</t>
  </si>
  <si>
    <t>ск48196005к</t>
  </si>
  <si>
    <t>ск48197004к</t>
  </si>
  <si>
    <t>ск48198017к</t>
  </si>
  <si>
    <t>ск48199003к</t>
  </si>
  <si>
    <t>ск55191014к</t>
  </si>
  <si>
    <t>ск55191015к</t>
  </si>
  <si>
    <t>ск55193005к</t>
  </si>
  <si>
    <t>ск55195002к</t>
  </si>
  <si>
    <t>ск55195005к</t>
  </si>
  <si>
    <t>ск55195021к</t>
  </si>
  <si>
    <t>ск55196002к</t>
  </si>
  <si>
    <t>ск55196005к</t>
  </si>
  <si>
    <t>ск55197004к</t>
  </si>
  <si>
    <t>ск55197024к</t>
  </si>
  <si>
    <t>ск55198017к</t>
  </si>
  <si>
    <t>ск55199003к</t>
  </si>
  <si>
    <t>ск55251014к</t>
  </si>
  <si>
    <t>ск55253005к</t>
  </si>
  <si>
    <t>ск55255005к</t>
  </si>
  <si>
    <t>ск55256005к</t>
  </si>
  <si>
    <t>ск55257004к</t>
  </si>
  <si>
    <t>ск55257024к</t>
  </si>
  <si>
    <t>ск55258017к</t>
  </si>
  <si>
    <t>ск55258019к</t>
  </si>
  <si>
    <t>ск55259003к</t>
  </si>
  <si>
    <t>вп414ф</t>
  </si>
  <si>
    <t>вп58ф</t>
  </si>
  <si>
    <t>вп595ф</t>
  </si>
  <si>
    <t>вп614ф</t>
  </si>
  <si>
    <t>упак,  шт</t>
  </si>
  <si>
    <t>Гайка  оцинкованная       DIN 934 в Штуках</t>
  </si>
  <si>
    <t>Шайба  оцинкованная    DIN 125  в  Штуках</t>
  </si>
  <si>
    <t>упак,  Шт</t>
  </si>
  <si>
    <t>Цена в рублях за 1000 шт, с учётом скидки</t>
  </si>
  <si>
    <t>Шайба  увеличенная  оцинкованная   DIN 9021  в Штуках</t>
  </si>
  <si>
    <t>24х180</t>
  </si>
  <si>
    <t>24х200</t>
  </si>
  <si>
    <t>в Штуках</t>
  </si>
  <si>
    <t>гош4</t>
  </si>
  <si>
    <t>гош5</t>
  </si>
  <si>
    <t>гош6</t>
  </si>
  <si>
    <t>гош8</t>
  </si>
  <si>
    <t>гош10</t>
  </si>
  <si>
    <t>гош12</t>
  </si>
  <si>
    <t>гош14</t>
  </si>
  <si>
    <t>гош16</t>
  </si>
  <si>
    <t>гош18</t>
  </si>
  <si>
    <t>гош20</t>
  </si>
  <si>
    <t>гош24</t>
  </si>
  <si>
    <t>гош30</t>
  </si>
  <si>
    <t>гош36</t>
  </si>
  <si>
    <t>шош4</t>
  </si>
  <si>
    <t>шош5</t>
  </si>
  <si>
    <t>шош6</t>
  </si>
  <si>
    <t>шош8</t>
  </si>
  <si>
    <t>шош10</t>
  </si>
  <si>
    <t>шош12</t>
  </si>
  <si>
    <t>шош14</t>
  </si>
  <si>
    <t>шош16</t>
  </si>
  <si>
    <t>шош18</t>
  </si>
  <si>
    <t>шош20</t>
  </si>
  <si>
    <t>шош24</t>
  </si>
  <si>
    <t>шош30</t>
  </si>
  <si>
    <t>шош36</t>
  </si>
  <si>
    <t>шуш4</t>
  </si>
  <si>
    <t>шуш5</t>
  </si>
  <si>
    <t>шуш6</t>
  </si>
  <si>
    <t>шуш8</t>
  </si>
  <si>
    <t>шуш10</t>
  </si>
  <si>
    <t>шуш12</t>
  </si>
  <si>
    <t>шуш14</t>
  </si>
  <si>
    <t>шуш16</t>
  </si>
  <si>
    <t>шуш18</t>
  </si>
  <si>
    <t>шуш20</t>
  </si>
  <si>
    <t>шуш24</t>
  </si>
  <si>
    <t>шуш30</t>
  </si>
  <si>
    <t>шуш36</t>
  </si>
  <si>
    <t>бпш616</t>
  </si>
  <si>
    <t>бпш620</t>
  </si>
  <si>
    <t>бпш625</t>
  </si>
  <si>
    <t>бпш630</t>
  </si>
  <si>
    <t>бпш635</t>
  </si>
  <si>
    <t>бпш640</t>
  </si>
  <si>
    <t>бпш650</t>
  </si>
  <si>
    <t>бпш660</t>
  </si>
  <si>
    <t>бпш670</t>
  </si>
  <si>
    <t>бпш680</t>
  </si>
  <si>
    <t>бпш690</t>
  </si>
  <si>
    <t>бпш6100</t>
  </si>
  <si>
    <t>бпш6120</t>
  </si>
  <si>
    <t>бпш6140</t>
  </si>
  <si>
    <t>бпш816</t>
  </si>
  <si>
    <t>бпш820</t>
  </si>
  <si>
    <t>бпш825</t>
  </si>
  <si>
    <t>бпш830</t>
  </si>
  <si>
    <t>бпш835</t>
  </si>
  <si>
    <t>бпш840</t>
  </si>
  <si>
    <t>бпш845</t>
  </si>
  <si>
    <t>бпш850</t>
  </si>
  <si>
    <t>бпш860</t>
  </si>
  <si>
    <t>бпш870</t>
  </si>
  <si>
    <t>бпш880</t>
  </si>
  <si>
    <t>бпш890</t>
  </si>
  <si>
    <t>бпш8100</t>
  </si>
  <si>
    <t>бпш8120</t>
  </si>
  <si>
    <t>бпш8140</t>
  </si>
  <si>
    <t>бпш8160</t>
  </si>
  <si>
    <t>бпш8180</t>
  </si>
  <si>
    <t>бпш8200</t>
  </si>
  <si>
    <t>бпш1016</t>
  </si>
  <si>
    <t>бпш1020</t>
  </si>
  <si>
    <t>бпш1025</t>
  </si>
  <si>
    <t>бпш1030</t>
  </si>
  <si>
    <t>бпш1035</t>
  </si>
  <si>
    <t>бпш1040</t>
  </si>
  <si>
    <t>бпш1045</t>
  </si>
  <si>
    <t>бпш1050</t>
  </si>
  <si>
    <t>бпш1060</t>
  </si>
  <si>
    <t>бпш1070</t>
  </si>
  <si>
    <t>бпш1080</t>
  </si>
  <si>
    <t>бпш1090</t>
  </si>
  <si>
    <t>бпш10100</t>
  </si>
  <si>
    <t>бпш10120</t>
  </si>
  <si>
    <t>бпш10140</t>
  </si>
  <si>
    <t>бпш10160</t>
  </si>
  <si>
    <t>бпш10180</t>
  </si>
  <si>
    <t>бпш10200</t>
  </si>
  <si>
    <t>бпш1225</t>
  </si>
  <si>
    <t>бпш1230</t>
  </si>
  <si>
    <t>бпш1235</t>
  </si>
  <si>
    <t>бпш1240</t>
  </si>
  <si>
    <t>бпш1245</t>
  </si>
  <si>
    <t>бпш1250</t>
  </si>
  <si>
    <t>бпш1255</t>
  </si>
  <si>
    <t>бпш1260</t>
  </si>
  <si>
    <t>бпш1270</t>
  </si>
  <si>
    <t>бпш1280</t>
  </si>
  <si>
    <t>бпш1290</t>
  </si>
  <si>
    <t>бпш12100</t>
  </si>
  <si>
    <t>бпш12120</t>
  </si>
  <si>
    <t>бпш12140</t>
  </si>
  <si>
    <t>бпш12160</t>
  </si>
  <si>
    <t>бпш12180</t>
  </si>
  <si>
    <t>бпш12200</t>
  </si>
  <si>
    <t>бпш1430</t>
  </si>
  <si>
    <t>бпш1440</t>
  </si>
  <si>
    <t>бпш1450</t>
  </si>
  <si>
    <t>бпш1460</t>
  </si>
  <si>
    <t>бпш1470</t>
  </si>
  <si>
    <t>бпш1480</t>
  </si>
  <si>
    <t>бпш1490</t>
  </si>
  <si>
    <t>бпш14100</t>
  </si>
  <si>
    <t>бпш14120</t>
  </si>
  <si>
    <t>бпш14140</t>
  </si>
  <si>
    <t>бпш14160</t>
  </si>
  <si>
    <t>бпш14180</t>
  </si>
  <si>
    <t>бпш14200</t>
  </si>
  <si>
    <t>бпш1640</t>
  </si>
  <si>
    <t>бпш1650</t>
  </si>
  <si>
    <t>бпш1660</t>
  </si>
  <si>
    <t>бпш1670</t>
  </si>
  <si>
    <t>бпш1680</t>
  </si>
  <si>
    <t>бпш1690</t>
  </si>
  <si>
    <t>бпш16100</t>
  </si>
  <si>
    <t>бпш16120</t>
  </si>
  <si>
    <t>бпш16140</t>
  </si>
  <si>
    <t>бпш16160</t>
  </si>
  <si>
    <t>бпш16180</t>
  </si>
  <si>
    <t>бпш16200</t>
  </si>
  <si>
    <t>бпш2040</t>
  </si>
  <si>
    <t>бпш2050</t>
  </si>
  <si>
    <t>бпш2060</t>
  </si>
  <si>
    <t>бпш2070</t>
  </si>
  <si>
    <t>бпш2080</t>
  </si>
  <si>
    <t>бпш2090</t>
  </si>
  <si>
    <t>бпш20100</t>
  </si>
  <si>
    <t>бпш20120</t>
  </si>
  <si>
    <t>бпш20140</t>
  </si>
  <si>
    <t>бпш20160</t>
  </si>
  <si>
    <t>бпш20180</t>
  </si>
  <si>
    <t>бпш20200</t>
  </si>
  <si>
    <t>бпш2450</t>
  </si>
  <si>
    <t>бпш2460</t>
  </si>
  <si>
    <t>бпш2470</t>
  </si>
  <si>
    <t>бпш2480</t>
  </si>
  <si>
    <t>бпш2490</t>
  </si>
  <si>
    <t>бпш24100</t>
  </si>
  <si>
    <t>бпш24120</t>
  </si>
  <si>
    <t>бпш24140</t>
  </si>
  <si>
    <t>бпш24160</t>
  </si>
  <si>
    <t>бпш24180</t>
  </si>
  <si>
    <t>бпш24200</t>
  </si>
  <si>
    <t>шп6100м</t>
  </si>
  <si>
    <t>шп6120м</t>
  </si>
  <si>
    <t>бпш645</t>
  </si>
  <si>
    <t>ск4819пт1пр</t>
  </si>
  <si>
    <t>вп56ф</t>
  </si>
  <si>
    <t>впн690</t>
  </si>
  <si>
    <t>впн835</t>
  </si>
  <si>
    <t>впн890</t>
  </si>
  <si>
    <t>вцн335</t>
  </si>
  <si>
    <t>вцн420</t>
  </si>
  <si>
    <t>вцн480</t>
  </si>
  <si>
    <t>вцн570</t>
  </si>
  <si>
    <t>вцн580</t>
  </si>
  <si>
    <t>вцн655</t>
  </si>
  <si>
    <t>вцн660</t>
  </si>
  <si>
    <t>вцн690</t>
  </si>
  <si>
    <t>вцн6100</t>
  </si>
  <si>
    <t>вцн835</t>
  </si>
  <si>
    <t>вцн860</t>
  </si>
  <si>
    <t>вцн870</t>
  </si>
  <si>
    <t>вцн880</t>
  </si>
  <si>
    <t>вцн890</t>
  </si>
  <si>
    <t>бпн410</t>
  </si>
  <si>
    <t>бпн450</t>
  </si>
  <si>
    <t>бпн1245</t>
  </si>
  <si>
    <t>вшн520</t>
  </si>
  <si>
    <t>вшн525</t>
  </si>
  <si>
    <t>вшн550</t>
  </si>
  <si>
    <t>гсн4</t>
  </si>
  <si>
    <t>шун24</t>
  </si>
  <si>
    <t>шон4</t>
  </si>
  <si>
    <t>шгн10</t>
  </si>
  <si>
    <t>шгн30</t>
  </si>
  <si>
    <t>гм1220</t>
  </si>
  <si>
    <t>Цена  за  1000 штук в рублях</t>
  </si>
  <si>
    <t>Дюбель для теплоизоляции "ГРИБ", Tech-KREP IZМ-Т</t>
  </si>
  <si>
    <t>гм90MТтк</t>
  </si>
  <si>
    <t>гм120MТтк</t>
  </si>
  <si>
    <t>гм140MТтк</t>
  </si>
  <si>
    <t>гм160MТтк</t>
  </si>
  <si>
    <t>гм180MТтк</t>
  </si>
  <si>
    <t>гм200MТтк</t>
  </si>
  <si>
    <t>гм220MТтк</t>
  </si>
  <si>
    <t xml:space="preserve">sale@krep-komp.ru     </t>
  </si>
  <si>
    <t xml:space="preserve">              sale@krep-komp.ru     </t>
  </si>
  <si>
    <t>гм120LF</t>
  </si>
  <si>
    <t>дг8160птк</t>
  </si>
  <si>
    <t>дч525</t>
  </si>
  <si>
    <t>дч530</t>
  </si>
  <si>
    <t>дч540</t>
  </si>
  <si>
    <t>дч625</t>
  </si>
  <si>
    <t>дч630</t>
  </si>
  <si>
    <t>дч635</t>
  </si>
  <si>
    <t>дч640</t>
  </si>
  <si>
    <t>дч650</t>
  </si>
  <si>
    <t>дч660</t>
  </si>
  <si>
    <t>дч830</t>
  </si>
  <si>
    <t>дч840</t>
  </si>
  <si>
    <t>дч850</t>
  </si>
  <si>
    <t>дч860</t>
  </si>
  <si>
    <t>дч880</t>
  </si>
  <si>
    <t>дч1050</t>
  </si>
  <si>
    <t>дч1060</t>
  </si>
  <si>
    <t>дч10100</t>
  </si>
  <si>
    <t>дч1260</t>
  </si>
  <si>
    <t>дч1270</t>
  </si>
  <si>
    <t>дч12120</t>
  </si>
  <si>
    <t>рн660тк</t>
  </si>
  <si>
    <t xml:space="preserve">                                              Рондоль  Tech-KREP       </t>
  </si>
  <si>
    <t xml:space="preserve">  Дюбель распорный пластиковый Чапай Tech-KREP    </t>
  </si>
  <si>
    <t xml:space="preserve">DIN 7981 , Шуруп с полукруглой головой, нержавеющая сталь А2   </t>
  </si>
  <si>
    <t xml:space="preserve">  DIN 7982 , Шуруп с потайной головой, нержавеющая сталь А2  </t>
  </si>
  <si>
    <t>гм120LFтк</t>
  </si>
  <si>
    <t>кур40160</t>
  </si>
  <si>
    <t>кур40300</t>
  </si>
  <si>
    <t>кур50140</t>
  </si>
  <si>
    <t>кур50160</t>
  </si>
  <si>
    <t>кур60140</t>
  </si>
  <si>
    <t>кур60180</t>
  </si>
  <si>
    <t>кур60120</t>
  </si>
  <si>
    <t>кур60160</t>
  </si>
  <si>
    <t>кур80120</t>
  </si>
  <si>
    <t>кур80140</t>
  </si>
  <si>
    <t>кур80160</t>
  </si>
  <si>
    <t>кур80200</t>
  </si>
  <si>
    <t>кур80300</t>
  </si>
  <si>
    <t>кур100160</t>
  </si>
  <si>
    <t>кур100300</t>
  </si>
  <si>
    <t>кур200100</t>
  </si>
  <si>
    <t>кур40400</t>
  </si>
  <si>
    <t>кур40500</t>
  </si>
  <si>
    <t>кур40600</t>
  </si>
  <si>
    <t>кур40800</t>
  </si>
  <si>
    <t>кур401000</t>
  </si>
  <si>
    <t>кур401200</t>
  </si>
  <si>
    <t>кур401500</t>
  </si>
  <si>
    <t>кур50400</t>
  </si>
  <si>
    <t>кур50500</t>
  </si>
  <si>
    <t>кур50600</t>
  </si>
  <si>
    <t>кур50800</t>
  </si>
  <si>
    <t>кур501000</t>
  </si>
  <si>
    <t>кур501200</t>
  </si>
  <si>
    <t>кур501500</t>
  </si>
  <si>
    <t>кур502000</t>
  </si>
  <si>
    <t>кур60400</t>
  </si>
  <si>
    <t>кур60500</t>
  </si>
  <si>
    <t>кур60600</t>
  </si>
  <si>
    <t>кур60800</t>
  </si>
  <si>
    <t>кур601000</t>
  </si>
  <si>
    <t>кур601200</t>
  </si>
  <si>
    <t>кур601500</t>
  </si>
  <si>
    <t>кур602000</t>
  </si>
  <si>
    <t>кур80400</t>
  </si>
  <si>
    <t>кур80500</t>
  </si>
  <si>
    <t>кур80600</t>
  </si>
  <si>
    <t>кур80800</t>
  </si>
  <si>
    <t>кур801000</t>
  </si>
  <si>
    <t>кур801200</t>
  </si>
  <si>
    <t>кур801500</t>
  </si>
  <si>
    <t>кур100500</t>
  </si>
  <si>
    <t>кур100600</t>
  </si>
  <si>
    <t>кур100800</t>
  </si>
  <si>
    <t>кур1001000</t>
  </si>
  <si>
    <t>кур1001200</t>
  </si>
  <si>
    <t>кур1001500</t>
  </si>
  <si>
    <t>кур1002000</t>
  </si>
  <si>
    <t>кул6040</t>
  </si>
  <si>
    <t>кул40040</t>
  </si>
  <si>
    <t>кул40060</t>
  </si>
  <si>
    <t>кул30080</t>
  </si>
  <si>
    <t>кул40080</t>
  </si>
  <si>
    <t>пс16050</t>
  </si>
  <si>
    <t>пс10060</t>
  </si>
  <si>
    <t>пс22060</t>
  </si>
  <si>
    <t>пс96060</t>
  </si>
  <si>
    <t>пс22080</t>
  </si>
  <si>
    <t>пс100100</t>
  </si>
  <si>
    <t>пс120100</t>
  </si>
  <si>
    <t>пс160100</t>
  </si>
  <si>
    <t>пс1250120</t>
  </si>
  <si>
    <t>пс200160</t>
  </si>
  <si>
    <t>пс500200</t>
  </si>
  <si>
    <t>пс26080</t>
  </si>
  <si>
    <t>хг53-58</t>
  </si>
  <si>
    <t>402010</t>
  </si>
  <si>
    <t xml:space="preserve">                     Дюбель  универсальный,  тип U   с бортом</t>
  </si>
  <si>
    <t>60уп по 100шт</t>
  </si>
  <si>
    <t>50уп по 100шт</t>
  </si>
  <si>
    <t>50шт</t>
  </si>
  <si>
    <t>кл8п50</t>
  </si>
  <si>
    <t>кл1п100</t>
  </si>
  <si>
    <t>кл2п100</t>
  </si>
  <si>
    <t>6/250/70 мм</t>
  </si>
  <si>
    <t>лм150</t>
  </si>
  <si>
    <t xml:space="preserve">кул30060 </t>
  </si>
  <si>
    <t>12х0,70</t>
  </si>
  <si>
    <t>20х0,75</t>
  </si>
  <si>
    <t>пт2055-25</t>
  </si>
  <si>
    <t>лм140</t>
  </si>
  <si>
    <t>лм160</t>
  </si>
  <si>
    <t>тар2055</t>
  </si>
  <si>
    <t>ку5035п</t>
  </si>
  <si>
    <t>ку105пр25</t>
  </si>
  <si>
    <t>ку130п</t>
  </si>
  <si>
    <t>ку9040пр</t>
  </si>
  <si>
    <t>куу50прч</t>
  </si>
  <si>
    <t>куу9040прч</t>
  </si>
  <si>
    <t>куу130п</t>
  </si>
  <si>
    <t>куу140</t>
  </si>
  <si>
    <t>куу9065-25</t>
  </si>
  <si>
    <t>куу5035*20</t>
  </si>
  <si>
    <t>куу6045*25</t>
  </si>
  <si>
    <t>куу7055*20</t>
  </si>
  <si>
    <t>куу9065*20</t>
  </si>
  <si>
    <t>куу13090*25</t>
  </si>
  <si>
    <t>куу14565*25</t>
  </si>
  <si>
    <t>кур3030</t>
  </si>
  <si>
    <t>кур4050п</t>
  </si>
  <si>
    <t>кур4060п</t>
  </si>
  <si>
    <t>кур40100п</t>
  </si>
  <si>
    <t>кур40140п</t>
  </si>
  <si>
    <t>кур40200п</t>
  </si>
  <si>
    <t>кур5050-100</t>
  </si>
  <si>
    <t>кур5050-50</t>
  </si>
  <si>
    <t>кур5060пр</t>
  </si>
  <si>
    <t>кур5080пр</t>
  </si>
  <si>
    <t>кур50100п</t>
  </si>
  <si>
    <t>кур6060пр</t>
  </si>
  <si>
    <t>кур60300п</t>
  </si>
  <si>
    <t>кур8040пр</t>
  </si>
  <si>
    <t>кур8040п</t>
  </si>
  <si>
    <t>кур8050пр</t>
  </si>
  <si>
    <t>кур8060пр</t>
  </si>
  <si>
    <t>кур8080пр</t>
  </si>
  <si>
    <t>кур80100п</t>
  </si>
  <si>
    <t>кур10040пр</t>
  </si>
  <si>
    <t>кур10050пр</t>
  </si>
  <si>
    <t>кур16060пр</t>
  </si>
  <si>
    <t>кур16080пр</t>
  </si>
  <si>
    <t>кул20040п</t>
  </si>
  <si>
    <t>кул12080п</t>
  </si>
  <si>
    <t>кул20080п</t>
  </si>
  <si>
    <t>куас40п</t>
  </si>
  <si>
    <t>куас65пр</t>
  </si>
  <si>
    <t>кус90п</t>
  </si>
  <si>
    <t>куз70-50</t>
  </si>
  <si>
    <t>куз90п</t>
  </si>
  <si>
    <t>пс80040п</t>
  </si>
  <si>
    <t>пс84040п</t>
  </si>
  <si>
    <t>пс100040п</t>
  </si>
  <si>
    <t>пс120040п</t>
  </si>
  <si>
    <t>пс125040п</t>
  </si>
  <si>
    <t>пс10050п</t>
  </si>
  <si>
    <t>пс12060пр</t>
  </si>
  <si>
    <t>пс14060п</t>
  </si>
  <si>
    <t>пс16060прч</t>
  </si>
  <si>
    <t>пс20060пр</t>
  </si>
  <si>
    <t>пс80060п</t>
  </si>
  <si>
    <t>пс14080пр</t>
  </si>
  <si>
    <t>пс16080п</t>
  </si>
  <si>
    <t>пс36080п</t>
  </si>
  <si>
    <t>пс40080п</t>
  </si>
  <si>
    <t>пс50080п</t>
  </si>
  <si>
    <t>средняя   фасовка</t>
  </si>
  <si>
    <t>большая   фасовка</t>
  </si>
  <si>
    <t>малая   фасовка</t>
  </si>
  <si>
    <t>чм16мф</t>
  </si>
  <si>
    <t>чм19мф</t>
  </si>
  <si>
    <t>чм25мф</t>
  </si>
  <si>
    <t>чм32мф</t>
  </si>
  <si>
    <t>чм35мф</t>
  </si>
  <si>
    <t>чм41мф</t>
  </si>
  <si>
    <t>чм45мф</t>
  </si>
  <si>
    <t>чм51мф</t>
  </si>
  <si>
    <t>чм55мф</t>
  </si>
  <si>
    <t>чм64мф</t>
  </si>
  <si>
    <t>чм7038мф</t>
  </si>
  <si>
    <t>чм76мф</t>
  </si>
  <si>
    <t>чм8942мф</t>
  </si>
  <si>
    <t>чм8948мф</t>
  </si>
  <si>
    <t>чм95мф</t>
  </si>
  <si>
    <t>чм102мф</t>
  </si>
  <si>
    <t>чм127мф</t>
  </si>
  <si>
    <t>чм152мф</t>
  </si>
  <si>
    <t>чм120мф</t>
  </si>
  <si>
    <t>чм7042мф</t>
  </si>
  <si>
    <t>чд16мф</t>
  </si>
  <si>
    <t>чд19мф</t>
  </si>
  <si>
    <t>чд25мф</t>
  </si>
  <si>
    <t>чд32мф</t>
  </si>
  <si>
    <t>чд35мф</t>
  </si>
  <si>
    <t>чд41мф</t>
  </si>
  <si>
    <t>чд45мф</t>
  </si>
  <si>
    <t>чд51мф</t>
  </si>
  <si>
    <t>чд55мф</t>
  </si>
  <si>
    <t>чд64мф</t>
  </si>
  <si>
    <t>чд7038мф</t>
  </si>
  <si>
    <t>чд7042мф</t>
  </si>
  <si>
    <t>чд76мф</t>
  </si>
  <si>
    <t>чд8942мф</t>
  </si>
  <si>
    <t>чд8948мф</t>
  </si>
  <si>
    <t>чд95мф</t>
  </si>
  <si>
    <t>чд102мф</t>
  </si>
  <si>
    <t>чд110мф</t>
  </si>
  <si>
    <t>чд120мф</t>
  </si>
  <si>
    <t>чд127мф</t>
  </si>
  <si>
    <t>чд152мф</t>
  </si>
  <si>
    <t>пшо13мф</t>
  </si>
  <si>
    <t>пшо14мф</t>
  </si>
  <si>
    <t>пшо16мф</t>
  </si>
  <si>
    <t>пшо19мф</t>
  </si>
  <si>
    <t>пшо25мф</t>
  </si>
  <si>
    <t>пшо32мф</t>
  </si>
  <si>
    <t>пшо38мф</t>
  </si>
  <si>
    <t>пшо41мф</t>
  </si>
  <si>
    <t>пшо51мф</t>
  </si>
  <si>
    <t>пшо57мф</t>
  </si>
  <si>
    <t>пшо76мф</t>
  </si>
  <si>
    <t>пшс13мф</t>
  </si>
  <si>
    <t>пшс14мф</t>
  </si>
  <si>
    <t>пшс16мф</t>
  </si>
  <si>
    <t>пшс19мф</t>
  </si>
  <si>
    <t>пшс25мф</t>
  </si>
  <si>
    <t>пшс32мф</t>
  </si>
  <si>
    <t>пшс38мф</t>
  </si>
  <si>
    <t>пшс41мф</t>
  </si>
  <si>
    <t>пшс51мф</t>
  </si>
  <si>
    <t>пшс57мф</t>
  </si>
  <si>
    <t>пшс76мф</t>
  </si>
  <si>
    <t>жд2510мф</t>
  </si>
  <si>
    <t>жд2512мф</t>
  </si>
  <si>
    <t>жд2516мф</t>
  </si>
  <si>
    <t>жд2520мф</t>
  </si>
  <si>
    <t>жд2525мф</t>
  </si>
  <si>
    <t>жд310мф</t>
  </si>
  <si>
    <t>жд312мф</t>
  </si>
  <si>
    <t>жд316мф</t>
  </si>
  <si>
    <t>жд320мф</t>
  </si>
  <si>
    <t>жд325мф</t>
  </si>
  <si>
    <t>жд330мф</t>
  </si>
  <si>
    <t>жд335мф</t>
  </si>
  <si>
    <t>жд340мф</t>
  </si>
  <si>
    <t>жд345мф</t>
  </si>
  <si>
    <t>жд350мф</t>
  </si>
  <si>
    <t>жд3512мф</t>
  </si>
  <si>
    <t>жд3516мф</t>
  </si>
  <si>
    <t>жд3520мф</t>
  </si>
  <si>
    <t>жд3525мф</t>
  </si>
  <si>
    <t>жд3530мф</t>
  </si>
  <si>
    <t>жд3535мф</t>
  </si>
  <si>
    <t>жд3540мф</t>
  </si>
  <si>
    <t>жд3545мф</t>
  </si>
  <si>
    <t>жд3550мф</t>
  </si>
  <si>
    <t>жд412мф</t>
  </si>
  <si>
    <t>жд416мф</t>
  </si>
  <si>
    <t>жд420мф</t>
  </si>
  <si>
    <t>жд425мф</t>
  </si>
  <si>
    <t>жд430мф</t>
  </si>
  <si>
    <t>жд435мф</t>
  </si>
  <si>
    <t>жд440мф</t>
  </si>
  <si>
    <t>жд445мф</t>
  </si>
  <si>
    <t>жд450мф</t>
  </si>
  <si>
    <t>жд460мф</t>
  </si>
  <si>
    <t>жд470мф</t>
  </si>
  <si>
    <t>жд4516мф</t>
  </si>
  <si>
    <t>жд4520мф</t>
  </si>
  <si>
    <t>жд520мф</t>
  </si>
  <si>
    <t>жд525мф</t>
  </si>
  <si>
    <t>жд530мф</t>
  </si>
  <si>
    <t>жд535мф</t>
  </si>
  <si>
    <t>жд540мф</t>
  </si>
  <si>
    <t>жд545мф</t>
  </si>
  <si>
    <t>жд550мф</t>
  </si>
  <si>
    <t>жд560мф</t>
  </si>
  <si>
    <t>жд570мф</t>
  </si>
  <si>
    <t>жд580мф</t>
  </si>
  <si>
    <t>жд590мф</t>
  </si>
  <si>
    <t>жд5100мф</t>
  </si>
  <si>
    <t>жд5120мф</t>
  </si>
  <si>
    <t>жд630мф</t>
  </si>
  <si>
    <t>жд640мф</t>
  </si>
  <si>
    <t>жд645мф</t>
  </si>
  <si>
    <t>жд650мф</t>
  </si>
  <si>
    <t>жд660мф</t>
  </si>
  <si>
    <t>жд670мф</t>
  </si>
  <si>
    <t>жд680мф</t>
  </si>
  <si>
    <t>жд690мф</t>
  </si>
  <si>
    <t>бд2510мф</t>
  </si>
  <si>
    <t>бд2512мф</t>
  </si>
  <si>
    <t>бд2516мф</t>
  </si>
  <si>
    <t>бд2520мф</t>
  </si>
  <si>
    <t>бд2525мф</t>
  </si>
  <si>
    <t>бд310мф</t>
  </si>
  <si>
    <t>бд312мф</t>
  </si>
  <si>
    <t>бд316мф</t>
  </si>
  <si>
    <t>бд320мф</t>
  </si>
  <si>
    <t>бд325мф</t>
  </si>
  <si>
    <t>бд330мф</t>
  </si>
  <si>
    <t>бд335мф</t>
  </si>
  <si>
    <t>бд340мф</t>
  </si>
  <si>
    <t>бд345мф</t>
  </si>
  <si>
    <t>бд350мф</t>
  </si>
  <si>
    <t>бд3512мф</t>
  </si>
  <si>
    <t>бд3516мф</t>
  </si>
  <si>
    <t>бд3520мф</t>
  </si>
  <si>
    <t>бд3525мф</t>
  </si>
  <si>
    <t>бд3530мф</t>
  </si>
  <si>
    <t>бд3535мф</t>
  </si>
  <si>
    <t>бд3540мф</t>
  </si>
  <si>
    <t>бд3545мф</t>
  </si>
  <si>
    <t>бд3550мф</t>
  </si>
  <si>
    <t>бд412мф</t>
  </si>
  <si>
    <t>бд416мф</t>
  </si>
  <si>
    <t>бд420мф</t>
  </si>
  <si>
    <t>бд425мф</t>
  </si>
  <si>
    <t>бд430мф</t>
  </si>
  <si>
    <t>бд435мф</t>
  </si>
  <si>
    <t>бд440мф</t>
  </si>
  <si>
    <t>бд445мф</t>
  </si>
  <si>
    <t>бд450мф</t>
  </si>
  <si>
    <t>бд460мф</t>
  </si>
  <si>
    <t>бд470мф</t>
  </si>
  <si>
    <t>бд4516мф</t>
  </si>
  <si>
    <t>бд4520мф</t>
  </si>
  <si>
    <t>бд4525мф</t>
  </si>
  <si>
    <t>бд4530мф</t>
  </si>
  <si>
    <t>бд4535мф</t>
  </si>
  <si>
    <t>бд4540мф</t>
  </si>
  <si>
    <t>бд4545мф</t>
  </si>
  <si>
    <t>бд4550мф</t>
  </si>
  <si>
    <t>бд4560мф</t>
  </si>
  <si>
    <t>бд4570мф</t>
  </si>
  <si>
    <t>бд4580мф</t>
  </si>
  <si>
    <t>бд520мф</t>
  </si>
  <si>
    <t>бд525мф</t>
  </si>
  <si>
    <t>бд530мф</t>
  </si>
  <si>
    <t>бд535мф</t>
  </si>
  <si>
    <t>бд540мф</t>
  </si>
  <si>
    <t>бд545мф</t>
  </si>
  <si>
    <t>бд550мф</t>
  </si>
  <si>
    <t>бд560мф</t>
  </si>
  <si>
    <t>бд570мф</t>
  </si>
  <si>
    <t>бд580мф</t>
  </si>
  <si>
    <t>бд590мф</t>
  </si>
  <si>
    <t>бд5100мф</t>
  </si>
  <si>
    <t>бд5120мф</t>
  </si>
  <si>
    <t>бд640мф</t>
  </si>
  <si>
    <t>бд645мф</t>
  </si>
  <si>
    <t>бд650мф</t>
  </si>
  <si>
    <t>бд660мф</t>
  </si>
  <si>
    <t>бд670мф</t>
  </si>
  <si>
    <t>бд680мф</t>
  </si>
  <si>
    <t>бд690мф</t>
  </si>
  <si>
    <t>бд6100мф</t>
  </si>
  <si>
    <t>бд6110мф</t>
  </si>
  <si>
    <t>бд6120мф</t>
  </si>
  <si>
    <t>бд6130мф</t>
  </si>
  <si>
    <t>бд6140мф</t>
  </si>
  <si>
    <t>бд6150мф</t>
  </si>
  <si>
    <t>бд6160мф</t>
  </si>
  <si>
    <t>бд6180мф</t>
  </si>
  <si>
    <t>бд6200мф</t>
  </si>
  <si>
    <t>г640мф</t>
  </si>
  <si>
    <t>г650мф</t>
  </si>
  <si>
    <t>г660мф</t>
  </si>
  <si>
    <t>г670мф</t>
  </si>
  <si>
    <t>г680мф</t>
  </si>
  <si>
    <t>г690мф</t>
  </si>
  <si>
    <t>г6100мф</t>
  </si>
  <si>
    <t>г6120мф</t>
  </si>
  <si>
    <t>г840мф</t>
  </si>
  <si>
    <t>г860мф</t>
  </si>
  <si>
    <t>г870мф</t>
  </si>
  <si>
    <t>г880мф</t>
  </si>
  <si>
    <t>г890мф</t>
  </si>
  <si>
    <t>г8100мф</t>
  </si>
  <si>
    <t>г8120мф</t>
  </si>
  <si>
    <t>г8140мф</t>
  </si>
  <si>
    <t>вк750мф</t>
  </si>
  <si>
    <t>вк770мф</t>
  </si>
  <si>
    <t>дм30мф</t>
  </si>
  <si>
    <t>дм40мф</t>
  </si>
  <si>
    <t>дм50мф</t>
  </si>
  <si>
    <t>дм60мф</t>
  </si>
  <si>
    <t>дм70мф</t>
  </si>
  <si>
    <t>дм580мф</t>
  </si>
  <si>
    <t>дм590мф</t>
  </si>
  <si>
    <t>дм100мф</t>
  </si>
  <si>
    <t>дм120мф</t>
  </si>
  <si>
    <t>кг890мф</t>
  </si>
  <si>
    <t>кг8120мф</t>
  </si>
  <si>
    <t>кг8160мф</t>
  </si>
  <si>
    <t>кг10120мф</t>
  </si>
  <si>
    <t>кг10160мф</t>
  </si>
  <si>
    <t>кг10220мф</t>
  </si>
  <si>
    <t>кг1290мф</t>
  </si>
  <si>
    <t>кг12120мф</t>
  </si>
  <si>
    <t>кг12160мф</t>
  </si>
  <si>
    <t>кг12190мф</t>
  </si>
  <si>
    <t>кг12230мф</t>
  </si>
  <si>
    <t>кг12300мф</t>
  </si>
  <si>
    <t>кг12350мф</t>
  </si>
  <si>
    <t>шк340мф</t>
  </si>
  <si>
    <t>шк330мф</t>
  </si>
  <si>
    <t>шк440мф</t>
  </si>
  <si>
    <t>шк450мф</t>
  </si>
  <si>
    <t>шк460мф</t>
  </si>
  <si>
    <t>шк470мф</t>
  </si>
  <si>
    <t>шк550мф</t>
  </si>
  <si>
    <t>шк560мф</t>
  </si>
  <si>
    <t>шк570мф</t>
  </si>
  <si>
    <t>шк580мф</t>
  </si>
  <si>
    <t>шк660мф</t>
  </si>
  <si>
    <t>шк680мф</t>
  </si>
  <si>
    <t>шк690мф</t>
  </si>
  <si>
    <t>шк6100мф</t>
  </si>
  <si>
    <t>шк6120мф</t>
  </si>
  <si>
    <t>шк850мф</t>
  </si>
  <si>
    <t>шк880мф</t>
  </si>
  <si>
    <t>шк8100мф</t>
  </si>
  <si>
    <t>шк8120мф</t>
  </si>
  <si>
    <t>шк8140мф</t>
  </si>
  <si>
    <t>шк8160мф</t>
  </si>
  <si>
    <t>шгк330мф</t>
  </si>
  <si>
    <t>шгк340мф</t>
  </si>
  <si>
    <t>шгк440мф</t>
  </si>
  <si>
    <t>шгк450мф</t>
  </si>
  <si>
    <t>шгк460мф</t>
  </si>
  <si>
    <t>шгк470мф</t>
  </si>
  <si>
    <t>шгк550мф</t>
  </si>
  <si>
    <t>шгк560мф</t>
  </si>
  <si>
    <t>шгк570мф</t>
  </si>
  <si>
    <t>шгк580мф</t>
  </si>
  <si>
    <t>шгк660мф</t>
  </si>
  <si>
    <t>шгк680мф</t>
  </si>
  <si>
    <t>шгк690мф</t>
  </si>
  <si>
    <t>шгк6100мф</t>
  </si>
  <si>
    <t>шгк6120мф</t>
  </si>
  <si>
    <t>шгк880мф</t>
  </si>
  <si>
    <t>шгк8100мф</t>
  </si>
  <si>
    <t>шгк8120мф</t>
  </si>
  <si>
    <t>шгк8140мф</t>
  </si>
  <si>
    <t>шгк8160мф</t>
  </si>
  <si>
    <t>шгк8180мф</t>
  </si>
  <si>
    <t>шгк8200мф</t>
  </si>
  <si>
    <t>шгк10100мф</t>
  </si>
  <si>
    <t>шгк10120мф</t>
  </si>
  <si>
    <t>шгк10140мф</t>
  </si>
  <si>
    <t>шгк10150мф</t>
  </si>
  <si>
    <t>шгк10160мф</t>
  </si>
  <si>
    <t>шгк10180мф</t>
  </si>
  <si>
    <t>шгк10200мф</t>
  </si>
  <si>
    <t>шгк10220мф</t>
  </si>
  <si>
    <t>шгк10240мф</t>
  </si>
  <si>
    <t>шгк10260мф</t>
  </si>
  <si>
    <t>шгк10280мф</t>
  </si>
  <si>
    <t>шп330мф</t>
  </si>
  <si>
    <t>шп340мф</t>
  </si>
  <si>
    <t>шп440мф</t>
  </si>
  <si>
    <t>шп450мф</t>
  </si>
  <si>
    <t>шп460мф</t>
  </si>
  <si>
    <t>шп470мф</t>
  </si>
  <si>
    <t>шп550мф</t>
  </si>
  <si>
    <t>шп560мф</t>
  </si>
  <si>
    <t>шп570мф</t>
  </si>
  <si>
    <t>шп580мф</t>
  </si>
  <si>
    <t>шп660мф</t>
  </si>
  <si>
    <t>шп680мф</t>
  </si>
  <si>
    <t>шп690мф</t>
  </si>
  <si>
    <t>шп6100мф</t>
  </si>
  <si>
    <t>шп6120мф</t>
  </si>
  <si>
    <t>шп860мф</t>
  </si>
  <si>
    <t>шп880мф</t>
  </si>
  <si>
    <t>шп8100мф</t>
  </si>
  <si>
    <t>шп8120мф</t>
  </si>
  <si>
    <t>шп8140мф</t>
  </si>
  <si>
    <t>шп8160мф</t>
  </si>
  <si>
    <t>Цвет           RAL</t>
  </si>
  <si>
    <t>ар872мф</t>
  </si>
  <si>
    <t>ар892мф</t>
  </si>
  <si>
    <t>ар8112мф</t>
  </si>
  <si>
    <t>ар8132мф</t>
  </si>
  <si>
    <t>ар8152мф</t>
  </si>
  <si>
    <t>ар8172мф</t>
  </si>
  <si>
    <t>ар52мф</t>
  </si>
  <si>
    <t>ар72мф</t>
  </si>
  <si>
    <t>ар92мф</t>
  </si>
  <si>
    <t>ар112мф</t>
  </si>
  <si>
    <t>ар132мф</t>
  </si>
  <si>
    <t>ар152мф</t>
  </si>
  <si>
    <t>ар182мф</t>
  </si>
  <si>
    <t>ар202мф</t>
  </si>
  <si>
    <t>н52мф</t>
  </si>
  <si>
    <t>н72мф</t>
  </si>
  <si>
    <t>н92мф</t>
  </si>
  <si>
    <t>н112мф</t>
  </si>
  <si>
    <t>н132мф</t>
  </si>
  <si>
    <t>н152мф</t>
  </si>
  <si>
    <t>н182мф</t>
  </si>
  <si>
    <t>н202мф</t>
  </si>
  <si>
    <t>н212мф</t>
  </si>
  <si>
    <t>н250мф</t>
  </si>
  <si>
    <t>аг6525мф</t>
  </si>
  <si>
    <t>аг6536мф</t>
  </si>
  <si>
    <t>аг6556мф</t>
  </si>
  <si>
    <t>аг6575мф</t>
  </si>
  <si>
    <t>аг825мф</t>
  </si>
  <si>
    <t>аг840мф</t>
  </si>
  <si>
    <t>аг865мф</t>
  </si>
  <si>
    <t>аг885мф</t>
  </si>
  <si>
    <t>аг8100мф</t>
  </si>
  <si>
    <t>аг8110мф</t>
  </si>
  <si>
    <t>аг8120мф</t>
  </si>
  <si>
    <t>аг1040мф</t>
  </si>
  <si>
    <t>аг1050мф</t>
  </si>
  <si>
    <t>аг1060мф</t>
  </si>
  <si>
    <t>аг1077мф</t>
  </si>
  <si>
    <t>аг1097мф</t>
  </si>
  <si>
    <t>аг10125мф</t>
  </si>
  <si>
    <t>аг10130мф</t>
  </si>
  <si>
    <t>аг10150мф</t>
  </si>
  <si>
    <t>аг10180мф</t>
  </si>
  <si>
    <t>аг10200мф</t>
  </si>
  <si>
    <t>аг10250мф</t>
  </si>
  <si>
    <t>аг1260мф</t>
  </si>
  <si>
    <t>аг1275мф</t>
  </si>
  <si>
    <t>аг1299мф</t>
  </si>
  <si>
    <t>аг12120мф</t>
  </si>
  <si>
    <t>аг12129мф</t>
  </si>
  <si>
    <t>аг12150мф</t>
  </si>
  <si>
    <t>аг12180мф</t>
  </si>
  <si>
    <t>аг12200мф</t>
  </si>
  <si>
    <t>аг12250мф</t>
  </si>
  <si>
    <t>аг12280мф</t>
  </si>
  <si>
    <t>аг12300мф</t>
  </si>
  <si>
    <t>аг14100мф</t>
  </si>
  <si>
    <t>аг14120мф</t>
  </si>
  <si>
    <t>аг14150мф</t>
  </si>
  <si>
    <t>аг14200мф</t>
  </si>
  <si>
    <t>аг14250мф</t>
  </si>
  <si>
    <t>аг1665мф</t>
  </si>
  <si>
    <t>аг16111мф</t>
  </si>
  <si>
    <t>аг16147мф</t>
  </si>
  <si>
    <t>аг16180мф</t>
  </si>
  <si>
    <t>аг16220мф</t>
  </si>
  <si>
    <t>аг16250мф</t>
  </si>
  <si>
    <t>аг16300мф</t>
  </si>
  <si>
    <t>аг16360мф</t>
  </si>
  <si>
    <t>аг2075мф</t>
  </si>
  <si>
    <t>аг20107мф</t>
  </si>
  <si>
    <t>аг20151мф</t>
  </si>
  <si>
    <t>аг20180мф</t>
  </si>
  <si>
    <t>аг20200мф</t>
  </si>
  <si>
    <t>аг20250мф</t>
  </si>
  <si>
    <t>аг20300мф</t>
  </si>
  <si>
    <t>аг20350мф</t>
  </si>
  <si>
    <t>аг20400мф</t>
  </si>
  <si>
    <t>ак640мф</t>
  </si>
  <si>
    <t>ак655мф</t>
  </si>
  <si>
    <t>ак665мф</t>
  </si>
  <si>
    <t>ак670мф</t>
  </si>
  <si>
    <t>ак695мф</t>
  </si>
  <si>
    <t>ак6115мф</t>
  </si>
  <si>
    <t>ак850мф</t>
  </si>
  <si>
    <t>ак880мф</t>
  </si>
  <si>
    <t>ак895мф</t>
  </si>
  <si>
    <t>ак8105мф</t>
  </si>
  <si>
    <t>ак8120мф</t>
  </si>
  <si>
    <t>ак8150мф</t>
  </si>
  <si>
    <t>ак1065мф</t>
  </si>
  <si>
    <t>ак1080мф</t>
  </si>
  <si>
    <t>ак1095мф</t>
  </si>
  <si>
    <t>ак10100мф</t>
  </si>
  <si>
    <t>ак10120мф</t>
  </si>
  <si>
    <t>ак10130мф</t>
  </si>
  <si>
    <t>ак10150мф</t>
  </si>
  <si>
    <t>ак1270мф</t>
  </si>
  <si>
    <t>ак12100мф</t>
  </si>
  <si>
    <t>ак12110мф</t>
  </si>
  <si>
    <t>ак12120мф</t>
  </si>
  <si>
    <t>ак12135мф</t>
  </si>
  <si>
    <t>ак12150мф</t>
  </si>
  <si>
    <t>ак16105мф</t>
  </si>
  <si>
    <t>ак16120мф</t>
  </si>
  <si>
    <t>ак16125мф</t>
  </si>
  <si>
    <t>ак16140мф</t>
  </si>
  <si>
    <t>ак16160мф</t>
  </si>
  <si>
    <t>ак16180мф</t>
  </si>
  <si>
    <t>ак16200мф</t>
  </si>
  <si>
    <t>ак16220мф</t>
  </si>
  <si>
    <t>ак20125мф</t>
  </si>
  <si>
    <t>ак20160мф</t>
  </si>
  <si>
    <t>ак20200мф</t>
  </si>
  <si>
    <t>ак20300мф</t>
  </si>
  <si>
    <t>ак24360мф</t>
  </si>
  <si>
    <t>аб845мф</t>
  </si>
  <si>
    <t>аб860мф</t>
  </si>
  <si>
    <t>аб880мф</t>
  </si>
  <si>
    <t>аб885мф</t>
  </si>
  <si>
    <t>аб8100мф</t>
  </si>
  <si>
    <t>аб1050мф</t>
  </si>
  <si>
    <t>аб1055мф</t>
  </si>
  <si>
    <t>аб1060мф</t>
  </si>
  <si>
    <t>аб1080мф</t>
  </si>
  <si>
    <t>аб1085мф</t>
  </si>
  <si>
    <t>аб10100мф</t>
  </si>
  <si>
    <t>аб10110мф</t>
  </si>
  <si>
    <t>аб10120мф</t>
  </si>
  <si>
    <t>аб10125мф</t>
  </si>
  <si>
    <t>аб10130мф</t>
  </si>
  <si>
    <t>аб10140мф</t>
  </si>
  <si>
    <t>аб1265мф</t>
  </si>
  <si>
    <t>аб1270мф</t>
  </si>
  <si>
    <t>аб1280мф</t>
  </si>
  <si>
    <t>аб12100мф</t>
  </si>
  <si>
    <t>аб12110мф</t>
  </si>
  <si>
    <t>аб12120мф</t>
  </si>
  <si>
    <t>аб12130мф</t>
  </si>
  <si>
    <t>аб12140мф</t>
  </si>
  <si>
    <t>аб12150мф</t>
  </si>
  <si>
    <t>аб12160мф</t>
  </si>
  <si>
    <t>аб1675мф</t>
  </si>
  <si>
    <t>аб16100мф</t>
  </si>
  <si>
    <t>аб16110мф</t>
  </si>
  <si>
    <t>аб16130мф</t>
  </si>
  <si>
    <t>аб16150мф</t>
  </si>
  <si>
    <t>аб16220мф</t>
  </si>
  <si>
    <t>аб20100мф</t>
  </si>
  <si>
    <t>аб20110мф</t>
  </si>
  <si>
    <t>аб20140мф</t>
  </si>
  <si>
    <t>аб20150мф</t>
  </si>
  <si>
    <t>аб20160мф</t>
  </si>
  <si>
    <t>аб20200мф</t>
  </si>
  <si>
    <t>аз6мф</t>
  </si>
  <si>
    <t>аз8мф</t>
  </si>
  <si>
    <t>аз10мф</t>
  </si>
  <si>
    <t>аз12мф</t>
  </si>
  <si>
    <t>аз16мф</t>
  </si>
  <si>
    <t>аз20мф</t>
  </si>
  <si>
    <t>ав6мф</t>
  </si>
  <si>
    <t>ав8мф</t>
  </si>
  <si>
    <t>ав10мф</t>
  </si>
  <si>
    <t>ав12мф</t>
  </si>
  <si>
    <t>ав16мф</t>
  </si>
  <si>
    <t>цл4мф</t>
  </si>
  <si>
    <t>цл5мф</t>
  </si>
  <si>
    <t>цл6мф</t>
  </si>
  <si>
    <t>цл8мф</t>
  </si>
  <si>
    <t>цл10мф</t>
  </si>
  <si>
    <t>цл12мф</t>
  </si>
  <si>
    <t>цл14мф</t>
  </si>
  <si>
    <t>цл16мф</t>
  </si>
  <si>
    <t>акт640мф</t>
  </si>
  <si>
    <t>акт665мф</t>
  </si>
  <si>
    <t>дгм630мф</t>
  </si>
  <si>
    <t>дгм640мф</t>
  </si>
  <si>
    <t>дгм650мф</t>
  </si>
  <si>
    <t>дгм665мф</t>
  </si>
  <si>
    <t>ап660мф</t>
  </si>
  <si>
    <t>акл840мф</t>
  </si>
  <si>
    <t>акл860мф</t>
  </si>
  <si>
    <t>акл1060мф</t>
  </si>
  <si>
    <t>акл1080мф</t>
  </si>
  <si>
    <t>акл10100мф</t>
  </si>
  <si>
    <t>акл10120мф</t>
  </si>
  <si>
    <t>акл1270мф</t>
  </si>
  <si>
    <t>акл12100мф</t>
  </si>
  <si>
    <t>акл12130мф</t>
  </si>
  <si>
    <t>акл1470мф</t>
  </si>
  <si>
    <t>акл14100мф</t>
  </si>
  <si>
    <t>акл1680мф</t>
  </si>
  <si>
    <t>акл16130мф</t>
  </si>
  <si>
    <t>акл20130мф</t>
  </si>
  <si>
    <t>акр840мф</t>
  </si>
  <si>
    <t>акр845мф</t>
  </si>
  <si>
    <t>акр860мф</t>
  </si>
  <si>
    <t>акр880мф</t>
  </si>
  <si>
    <t>акр8100мф</t>
  </si>
  <si>
    <t>акр1050мф</t>
  </si>
  <si>
    <t>акр1060мф</t>
  </si>
  <si>
    <t>акр1080мф</t>
  </si>
  <si>
    <t>акр10100мф</t>
  </si>
  <si>
    <t>акр10115мф</t>
  </si>
  <si>
    <t>акр10120мф</t>
  </si>
  <si>
    <t>акр1270мф</t>
  </si>
  <si>
    <t>акр12100мф</t>
  </si>
  <si>
    <t>акр12130мф</t>
  </si>
  <si>
    <t>акр1470мф</t>
  </si>
  <si>
    <t>акр14100мф</t>
  </si>
  <si>
    <t>акр1680мф</t>
  </si>
  <si>
    <t>акр16110мф</t>
  </si>
  <si>
    <t>акр16130мф</t>
  </si>
  <si>
    <t>акр20130мф</t>
  </si>
  <si>
    <t>ако840мф</t>
  </si>
  <si>
    <t>ако845мф</t>
  </si>
  <si>
    <t>ако860мф</t>
  </si>
  <si>
    <t>ако880мф</t>
  </si>
  <si>
    <t>ако8100мф</t>
  </si>
  <si>
    <t>ако1060мф</t>
  </si>
  <si>
    <t>ако1080мф</t>
  </si>
  <si>
    <t>ако10100мф</t>
  </si>
  <si>
    <t>ако10115мф</t>
  </si>
  <si>
    <t>ако10120мф</t>
  </si>
  <si>
    <t>ако1270мф</t>
  </si>
  <si>
    <t>ако12100мф</t>
  </si>
  <si>
    <t>ако12130мф</t>
  </si>
  <si>
    <t>ако12140мф</t>
  </si>
  <si>
    <t>ако1470мф</t>
  </si>
  <si>
    <t>ако14100мф</t>
  </si>
  <si>
    <t>ако1660мф</t>
  </si>
  <si>
    <t>ако1680мф</t>
  </si>
  <si>
    <t>ако16110мф</t>
  </si>
  <si>
    <t>ако16130мф</t>
  </si>
  <si>
    <t>ако20130мф</t>
  </si>
  <si>
    <t>акв6мф</t>
  </si>
  <si>
    <t>акв8мф</t>
  </si>
  <si>
    <t>акв10мф</t>
  </si>
  <si>
    <t>акв12мф</t>
  </si>
  <si>
    <t>акв16мф</t>
  </si>
  <si>
    <t>аку6мф</t>
  </si>
  <si>
    <t>аку8мф</t>
  </si>
  <si>
    <t>аку10мф</t>
  </si>
  <si>
    <t>аку12мф</t>
  </si>
  <si>
    <t>аку16мф</t>
  </si>
  <si>
    <t>кп4100мф</t>
  </si>
  <si>
    <t>кп5100мф</t>
  </si>
  <si>
    <t>кп6100мф</t>
  </si>
  <si>
    <t>кп8100мф</t>
  </si>
  <si>
    <t>мл421мф</t>
  </si>
  <si>
    <t>мл432мф</t>
  </si>
  <si>
    <t>мл438мф</t>
  </si>
  <si>
    <t>мл446мф</t>
  </si>
  <si>
    <t>мл454мф</t>
  </si>
  <si>
    <t>мл459мф</t>
  </si>
  <si>
    <t>мл464мф</t>
  </si>
  <si>
    <t>мл537мф</t>
  </si>
  <si>
    <t>мл552мф</t>
  </si>
  <si>
    <t>мл565мф</t>
  </si>
  <si>
    <t>мл580мф</t>
  </si>
  <si>
    <t>мл637мф</t>
  </si>
  <si>
    <t>мл652мф</t>
  </si>
  <si>
    <t>мл665мф</t>
  </si>
  <si>
    <t>мл680мф</t>
  </si>
  <si>
    <t>мл837мф</t>
  </si>
  <si>
    <t>мл850мф</t>
  </si>
  <si>
    <t>мл863мф</t>
  </si>
  <si>
    <t>мл880мф</t>
  </si>
  <si>
    <t>млк432мф</t>
  </si>
  <si>
    <t>млк552мф</t>
  </si>
  <si>
    <t>млк652мф</t>
  </si>
  <si>
    <t>мло432мф</t>
  </si>
  <si>
    <t>мло552мф</t>
  </si>
  <si>
    <t>мло652мф</t>
  </si>
  <si>
    <t>млл432мф</t>
  </si>
  <si>
    <t>млл552мф</t>
  </si>
  <si>
    <t>млл652мф</t>
  </si>
  <si>
    <t>гд530мф</t>
  </si>
  <si>
    <t>гд632мф</t>
  </si>
  <si>
    <t>гд838мф</t>
  </si>
  <si>
    <t>гд860мф</t>
  </si>
  <si>
    <t>гд1060мф</t>
  </si>
  <si>
    <t>лтп10160мф</t>
  </si>
  <si>
    <t>лтп10180мф</t>
  </si>
  <si>
    <t>лтп10200мф</t>
  </si>
  <si>
    <t>лтп12150мф</t>
  </si>
  <si>
    <t>лтп12180мф</t>
  </si>
  <si>
    <t>лтп12200мф</t>
  </si>
  <si>
    <t>лтп12250мф</t>
  </si>
  <si>
    <t>лтп12330мф</t>
  </si>
  <si>
    <t>лтп12400мф</t>
  </si>
  <si>
    <t>лтп14200мф</t>
  </si>
  <si>
    <t>лтп14250мф</t>
  </si>
  <si>
    <t>лтп14330мф</t>
  </si>
  <si>
    <t>лтп16160мф</t>
  </si>
  <si>
    <t>лтп16200мф</t>
  </si>
  <si>
    <t>лтп16250мф</t>
  </si>
  <si>
    <t>лтп16330мф</t>
  </si>
  <si>
    <t>лтп16350мф</t>
  </si>
  <si>
    <t>лтп16400мф</t>
  </si>
  <si>
    <t>лтп20200мф</t>
  </si>
  <si>
    <t>лтп20250мф</t>
  </si>
  <si>
    <t>лтп20330мф</t>
  </si>
  <si>
    <t>лтп20350мф</t>
  </si>
  <si>
    <t>лтп25200мф</t>
  </si>
  <si>
    <t>лтп25250мф</t>
  </si>
  <si>
    <t>лтп25330мф</t>
  </si>
  <si>
    <t>лтп30200мф</t>
  </si>
  <si>
    <t>лтп30250мф</t>
  </si>
  <si>
    <t>лтп30330мф</t>
  </si>
  <si>
    <t>дм1242мф</t>
  </si>
  <si>
    <t>дм1238мф</t>
  </si>
  <si>
    <t>дм1529мф</t>
  </si>
  <si>
    <t>большая  фасовка</t>
  </si>
  <si>
    <t>средняя  фасовка</t>
  </si>
  <si>
    <t>малая  фасовка</t>
  </si>
  <si>
    <t>ск4819пт3мф</t>
  </si>
  <si>
    <t>ск4822пт3мф</t>
  </si>
  <si>
    <t>ск4825пт3мф</t>
  </si>
  <si>
    <t>ск4829пт3мф</t>
  </si>
  <si>
    <t>ск4832пт3мф</t>
  </si>
  <si>
    <t>ск4835пт3мф</t>
  </si>
  <si>
    <t>ск4840пт3мф</t>
  </si>
  <si>
    <t>ск5519мф</t>
  </si>
  <si>
    <t>ск5525мф</t>
  </si>
  <si>
    <t>ск5532мф</t>
  </si>
  <si>
    <t>ск5538мф</t>
  </si>
  <si>
    <t>ск5551мф</t>
  </si>
  <si>
    <t>ск5565мф</t>
  </si>
  <si>
    <t>ск5576мф</t>
  </si>
  <si>
    <t>ск55102мф</t>
  </si>
  <si>
    <t>ск6319мф</t>
  </si>
  <si>
    <t>ск6325мф</t>
  </si>
  <si>
    <t>ск6332мф</t>
  </si>
  <si>
    <t>ск6338мф</t>
  </si>
  <si>
    <t>ск6351мф</t>
  </si>
  <si>
    <t>ск6360мф</t>
  </si>
  <si>
    <t>ск6370мф</t>
  </si>
  <si>
    <t>ск6380мф</t>
  </si>
  <si>
    <t>ск63100мф</t>
  </si>
  <si>
    <t>ск63130мф</t>
  </si>
  <si>
    <t>ск63150мф</t>
  </si>
  <si>
    <t>скд5525мф</t>
  </si>
  <si>
    <t>скд5532мф</t>
  </si>
  <si>
    <t>скд5538мф</t>
  </si>
  <si>
    <t>скд5551мф</t>
  </si>
  <si>
    <t>скд5565мф</t>
  </si>
  <si>
    <t>скд5576мф</t>
  </si>
  <si>
    <t>скд6325мф</t>
  </si>
  <si>
    <t>скд6332мф</t>
  </si>
  <si>
    <t>скд6338мф</t>
  </si>
  <si>
    <t>скд6351мф</t>
  </si>
  <si>
    <t>скд6364мф</t>
  </si>
  <si>
    <t>скд6376мф</t>
  </si>
  <si>
    <t>сф4816мф</t>
  </si>
  <si>
    <t>сф4819мф</t>
  </si>
  <si>
    <t>скбш4819мф</t>
  </si>
  <si>
    <t>скбш5519мф</t>
  </si>
  <si>
    <t>скбш5525мф</t>
  </si>
  <si>
    <t>скбш5532мф</t>
  </si>
  <si>
    <t>скбш5538мф</t>
  </si>
  <si>
    <t>скбш5551мф</t>
  </si>
  <si>
    <t>скбш6319мф</t>
  </si>
  <si>
    <t>скбш6325мф</t>
  </si>
  <si>
    <t>скбш6332мф</t>
  </si>
  <si>
    <t>скбш6338мф</t>
  </si>
  <si>
    <t>скбш6351мф</t>
  </si>
  <si>
    <t>ссп75мф</t>
  </si>
  <si>
    <t>ссп105мф</t>
  </si>
  <si>
    <t>ссп120мф</t>
  </si>
  <si>
    <t>ссп135мф</t>
  </si>
  <si>
    <t>ссп155мф</t>
  </si>
  <si>
    <t>ссп160мф</t>
  </si>
  <si>
    <t>ссп185мф</t>
  </si>
  <si>
    <t>ссп205мф</t>
  </si>
  <si>
    <t>ссп235мф</t>
  </si>
  <si>
    <t>ссп240мф</t>
  </si>
  <si>
    <t>ссп280мф</t>
  </si>
  <si>
    <t>ссп285мф</t>
  </si>
  <si>
    <t>ссп315мф</t>
  </si>
  <si>
    <t>ссп350мф</t>
  </si>
  <si>
    <t>6,3/5,5х105</t>
  </si>
  <si>
    <t>шк1225мф</t>
  </si>
  <si>
    <t>шр4мф</t>
  </si>
  <si>
    <t>шр5мф</t>
  </si>
  <si>
    <t>шр6мф</t>
  </si>
  <si>
    <t>шр8мф</t>
  </si>
  <si>
    <t>шр10мф</t>
  </si>
  <si>
    <t>шр12мф</t>
  </si>
  <si>
    <t>шр14мф</t>
  </si>
  <si>
    <t>шр16мф</t>
  </si>
  <si>
    <t>шр18мф</t>
  </si>
  <si>
    <t>шр20мф</t>
  </si>
  <si>
    <t>шр22мф</t>
  </si>
  <si>
    <t>шр24мф</t>
  </si>
  <si>
    <t>шр30мф</t>
  </si>
  <si>
    <t>шр36мф</t>
  </si>
  <si>
    <t>шр52мф</t>
  </si>
  <si>
    <t>шр62мф</t>
  </si>
  <si>
    <t>шр82мф</t>
  </si>
  <si>
    <t>шр102мф</t>
  </si>
  <si>
    <t>шр122мф</t>
  </si>
  <si>
    <t>шр142мф</t>
  </si>
  <si>
    <t>шр162мф</t>
  </si>
  <si>
    <t>шр182мф</t>
  </si>
  <si>
    <t>шр202мф</t>
  </si>
  <si>
    <t>шр242мф</t>
  </si>
  <si>
    <t>шр302мф</t>
  </si>
  <si>
    <t>шс660мф</t>
  </si>
  <si>
    <t>шс680мф</t>
  </si>
  <si>
    <t>шс6100мф</t>
  </si>
  <si>
    <t>шс850мф</t>
  </si>
  <si>
    <t>шс860мф</t>
  </si>
  <si>
    <t>шс880мф</t>
  </si>
  <si>
    <t>шс890мф</t>
  </si>
  <si>
    <t>шс8100мф</t>
  </si>
  <si>
    <t>шс8120мф</t>
  </si>
  <si>
    <t>шс8140мф</t>
  </si>
  <si>
    <t>шс8160мф</t>
  </si>
  <si>
    <t>шс8180мф</t>
  </si>
  <si>
    <t>шс8200мф</t>
  </si>
  <si>
    <t>шс1060мф</t>
  </si>
  <si>
    <t>шс1080мф</t>
  </si>
  <si>
    <t>шс10100мф</t>
  </si>
  <si>
    <t>шс10120мф</t>
  </si>
  <si>
    <t>шс10140мф</t>
  </si>
  <si>
    <t>шс10160мф</t>
  </si>
  <si>
    <t>шс10180мф</t>
  </si>
  <si>
    <t>шс10200мф</t>
  </si>
  <si>
    <t>кр6100ф</t>
  </si>
  <si>
    <t>кр6150ф</t>
  </si>
  <si>
    <t>кр6200ф</t>
  </si>
  <si>
    <t>кр8100ф</t>
  </si>
  <si>
    <t>кр8160ф</t>
  </si>
  <si>
    <t>кр8210ф</t>
  </si>
  <si>
    <t>кр8250ф</t>
  </si>
  <si>
    <t>кр8300ф</t>
  </si>
  <si>
    <t>кр10210ф</t>
  </si>
  <si>
    <t>кр10250ф</t>
  </si>
  <si>
    <t>кр10300ф</t>
  </si>
  <si>
    <t>кр10400ф</t>
  </si>
  <si>
    <t>ко680ф</t>
  </si>
  <si>
    <t>ко6100ф</t>
  </si>
  <si>
    <t>ко6150ф</t>
  </si>
  <si>
    <t>ко6200ф</t>
  </si>
  <si>
    <t>ко8100ф</t>
  </si>
  <si>
    <t>ко8160ф</t>
  </si>
  <si>
    <t>ко8210ф</t>
  </si>
  <si>
    <t>ко8250ф</t>
  </si>
  <si>
    <t>ко8300ф</t>
  </si>
  <si>
    <t>ко10210ф</t>
  </si>
  <si>
    <t>ко10250ф</t>
  </si>
  <si>
    <t>ко10300ф</t>
  </si>
  <si>
    <t>ко10400ф</t>
  </si>
  <si>
    <t>гу6мф</t>
  </si>
  <si>
    <t>гу8мф</t>
  </si>
  <si>
    <t>гу10мф</t>
  </si>
  <si>
    <t>гу12мф</t>
  </si>
  <si>
    <t>гу14мф</t>
  </si>
  <si>
    <t>гу16мф</t>
  </si>
  <si>
    <t>гу20мф</t>
  </si>
  <si>
    <t>гу2472мф</t>
  </si>
  <si>
    <t>гс3мф</t>
  </si>
  <si>
    <t>гс4мф</t>
  </si>
  <si>
    <t>гс5мф</t>
  </si>
  <si>
    <t>гс6мф</t>
  </si>
  <si>
    <t>гс8мф</t>
  </si>
  <si>
    <t>гс10мф</t>
  </si>
  <si>
    <t>гс12мф</t>
  </si>
  <si>
    <t>гс14мф</t>
  </si>
  <si>
    <t>гс16мф</t>
  </si>
  <si>
    <t>гс20мф</t>
  </si>
  <si>
    <t>гс24мф</t>
  </si>
  <si>
    <t>гк4мф</t>
  </si>
  <si>
    <t>гк5мф</t>
  </si>
  <si>
    <t>гк6мф</t>
  </si>
  <si>
    <t>гк8мф</t>
  </si>
  <si>
    <t>гк10мф</t>
  </si>
  <si>
    <t>гк12мф</t>
  </si>
  <si>
    <t>гк14мф</t>
  </si>
  <si>
    <t>гк16мф</t>
  </si>
  <si>
    <t>гф4мф</t>
  </si>
  <si>
    <t>гф5мф</t>
  </si>
  <si>
    <t>гф6мф</t>
  </si>
  <si>
    <t>гф8мф</t>
  </si>
  <si>
    <t>гф10мф</t>
  </si>
  <si>
    <t>гф12мф</t>
  </si>
  <si>
    <t>гф14мф</t>
  </si>
  <si>
    <t>гф16мф</t>
  </si>
  <si>
    <t>гб4мф</t>
  </si>
  <si>
    <t>гб5мф</t>
  </si>
  <si>
    <t>гб6мф</t>
  </si>
  <si>
    <t>гб8мф</t>
  </si>
  <si>
    <t>гб10мф</t>
  </si>
  <si>
    <t>гб12мф</t>
  </si>
  <si>
    <t>гб16мф</t>
  </si>
  <si>
    <t>гкв4мф</t>
  </si>
  <si>
    <t>гкв5мф</t>
  </si>
  <si>
    <t>гкв6мф</t>
  </si>
  <si>
    <t>гкв8мф</t>
  </si>
  <si>
    <t>гкв10мф</t>
  </si>
  <si>
    <t>бм525</t>
  </si>
  <si>
    <t>бм616мф</t>
  </si>
  <si>
    <t>бм620мф</t>
  </si>
  <si>
    <t>бм625мф</t>
  </si>
  <si>
    <t>бм630мф</t>
  </si>
  <si>
    <t>бм635мф</t>
  </si>
  <si>
    <t>бм640мф</t>
  </si>
  <si>
    <t>бм650мф</t>
  </si>
  <si>
    <t>бм660мф</t>
  </si>
  <si>
    <t>бм670мф</t>
  </si>
  <si>
    <t>бм680мф</t>
  </si>
  <si>
    <t>бм690мф</t>
  </si>
  <si>
    <t>бм6100мф</t>
  </si>
  <si>
    <t>бм6120мф</t>
  </si>
  <si>
    <t>бм820мф</t>
  </si>
  <si>
    <t>бм825мф</t>
  </si>
  <si>
    <t>бм830мф</t>
  </si>
  <si>
    <t>бм835мф</t>
  </si>
  <si>
    <t>бм840мф</t>
  </si>
  <si>
    <t>бм845мф</t>
  </si>
  <si>
    <t>бм850мф</t>
  </si>
  <si>
    <t>бм860мф</t>
  </si>
  <si>
    <t>бм870мф</t>
  </si>
  <si>
    <t>бм880мф</t>
  </si>
  <si>
    <t>бм890мф</t>
  </si>
  <si>
    <t>бм8100мф</t>
  </si>
  <si>
    <t>бм8120мф</t>
  </si>
  <si>
    <t>бм8140мф</t>
  </si>
  <si>
    <t>бм1020мф</t>
  </si>
  <si>
    <t>бм1025мф</t>
  </si>
  <si>
    <t>бм1030мф</t>
  </si>
  <si>
    <t>бм1035мф</t>
  </si>
  <si>
    <t>бм1040мф</t>
  </si>
  <si>
    <t>бм1050мф</t>
  </si>
  <si>
    <t>бм1060мф</t>
  </si>
  <si>
    <t>бм1070мф</t>
  </si>
  <si>
    <t>бм1080мф</t>
  </si>
  <si>
    <t>бм1090мф</t>
  </si>
  <si>
    <t>бм10100мф</t>
  </si>
  <si>
    <t>бм10120мф</t>
  </si>
  <si>
    <t>бм10140мф</t>
  </si>
  <si>
    <t>вп46мф</t>
  </si>
  <si>
    <t>вп48мф</t>
  </si>
  <si>
    <t>вп410мф</t>
  </si>
  <si>
    <t>вп412мф</t>
  </si>
  <si>
    <t>вп414мф</t>
  </si>
  <si>
    <t>вп415мф</t>
  </si>
  <si>
    <t>вп416мф</t>
  </si>
  <si>
    <t>вп420мф</t>
  </si>
  <si>
    <t>вп425мф</t>
  </si>
  <si>
    <t>вп430мф</t>
  </si>
  <si>
    <t>вп440мф</t>
  </si>
  <si>
    <t>вп445мф</t>
  </si>
  <si>
    <t>вп450мф</t>
  </si>
  <si>
    <t>вп455мф</t>
  </si>
  <si>
    <t>вп460мф</t>
  </si>
  <si>
    <t>вп465мф</t>
  </si>
  <si>
    <t>вп470мф</t>
  </si>
  <si>
    <t>вп475мф</t>
  </si>
  <si>
    <t>вп480мф</t>
  </si>
  <si>
    <t>вп56мф</t>
  </si>
  <si>
    <t>вп58мф</t>
  </si>
  <si>
    <t>вп510мф</t>
  </si>
  <si>
    <t>вп512мф</t>
  </si>
  <si>
    <t>вп514мф</t>
  </si>
  <si>
    <t>вп515мф</t>
  </si>
  <si>
    <t>вп516мф</t>
  </si>
  <si>
    <t>вп520мф</t>
  </si>
  <si>
    <t>вп525мф</t>
  </si>
  <si>
    <t>вп530мф</t>
  </si>
  <si>
    <t>вп535мф</t>
  </si>
  <si>
    <t>вп540мф</t>
  </si>
  <si>
    <t>вп545мф</t>
  </si>
  <si>
    <t>вп550мф</t>
  </si>
  <si>
    <t>вп560мф</t>
  </si>
  <si>
    <t>вп565мф</t>
  </si>
  <si>
    <t>вп570мф</t>
  </si>
  <si>
    <t>вп575мф</t>
  </si>
  <si>
    <t>вп580мф</t>
  </si>
  <si>
    <t>вп585мф</t>
  </si>
  <si>
    <t>вп590мф</t>
  </si>
  <si>
    <t>вп595мф</t>
  </si>
  <si>
    <t>вп5100мф</t>
  </si>
  <si>
    <t>вп610мф</t>
  </si>
  <si>
    <t>вп612мф</t>
  </si>
  <si>
    <t>вп614мф</t>
  </si>
  <si>
    <t>вп616мф</t>
  </si>
  <si>
    <t>вп620мф</t>
  </si>
  <si>
    <t>вп625мф</t>
  </si>
  <si>
    <t>вп630мф</t>
  </si>
  <si>
    <t>вп635мф</t>
  </si>
  <si>
    <t>вп640мф</t>
  </si>
  <si>
    <t>вп645мф</t>
  </si>
  <si>
    <t>вп650мф</t>
  </si>
  <si>
    <t>вп655мф</t>
  </si>
  <si>
    <t>вп660мф</t>
  </si>
  <si>
    <t>вп665мф</t>
  </si>
  <si>
    <t>вп670мф</t>
  </si>
  <si>
    <t>вп675мф</t>
  </si>
  <si>
    <t>вп680мф</t>
  </si>
  <si>
    <t>вп685мф</t>
  </si>
  <si>
    <t>вп690мф</t>
  </si>
  <si>
    <t>вп6100мф</t>
  </si>
  <si>
    <t>вп812мф</t>
  </si>
  <si>
    <t>вп816мф</t>
  </si>
  <si>
    <t>вп820мф</t>
  </si>
  <si>
    <t>вп825мф</t>
  </si>
  <si>
    <t>вп830мф</t>
  </si>
  <si>
    <t>вп835мф</t>
  </si>
  <si>
    <t>вп840мф</t>
  </si>
  <si>
    <t>вп850мф</t>
  </si>
  <si>
    <t>вп860мф</t>
  </si>
  <si>
    <t>вп870мф</t>
  </si>
  <si>
    <t>вп880мф</t>
  </si>
  <si>
    <t>вп890мф</t>
  </si>
  <si>
    <t>вп8100мф</t>
  </si>
  <si>
    <t>вц36мф</t>
  </si>
  <si>
    <t>вц38мф</t>
  </si>
  <si>
    <t>вц310мф</t>
  </si>
  <si>
    <t>вц312мф</t>
  </si>
  <si>
    <t>вц316мф</t>
  </si>
  <si>
    <t>вц320мф</t>
  </si>
  <si>
    <t>вц325мф</t>
  </si>
  <si>
    <t>вц330мф</t>
  </si>
  <si>
    <t>вц335мф</t>
  </si>
  <si>
    <t>вц340мф</t>
  </si>
  <si>
    <t>вц46мф</t>
  </si>
  <si>
    <t>вц48мф</t>
  </si>
  <si>
    <t>вц410мф</t>
  </si>
  <si>
    <t>вц412мф</t>
  </si>
  <si>
    <t>вц414мф</t>
  </si>
  <si>
    <t>вц416мф</t>
  </si>
  <si>
    <t>вц420мф</t>
  </si>
  <si>
    <t>вц425мф</t>
  </si>
  <si>
    <t>вц430мф</t>
  </si>
  <si>
    <t>вц435мф</t>
  </si>
  <si>
    <t>вц440мф</t>
  </si>
  <si>
    <t>вц445мф</t>
  </si>
  <si>
    <t>вц450мф</t>
  </si>
  <si>
    <t>вц460мф</t>
  </si>
  <si>
    <t>вц470мф</t>
  </si>
  <si>
    <t>вц480мф</t>
  </si>
  <si>
    <t>вц58мф</t>
  </si>
  <si>
    <t>вц510мф</t>
  </si>
  <si>
    <t>вц512мф</t>
  </si>
  <si>
    <t>вц514мф</t>
  </si>
  <si>
    <t>вц516мф</t>
  </si>
  <si>
    <t>вц520мф</t>
  </si>
  <si>
    <t>вц525мф</t>
  </si>
  <si>
    <t>вц530мф</t>
  </si>
  <si>
    <t>вц535мф</t>
  </si>
  <si>
    <t>вц540мф</t>
  </si>
  <si>
    <t>вц545мф</t>
  </si>
  <si>
    <t>вц550мф</t>
  </si>
  <si>
    <t>вц560мф</t>
  </si>
  <si>
    <t>вц570мф</t>
  </si>
  <si>
    <t>вц580мф</t>
  </si>
  <si>
    <t>вц590мф</t>
  </si>
  <si>
    <t>вц610мф</t>
  </si>
  <si>
    <t>вц612мф</t>
  </si>
  <si>
    <t>вц614мф</t>
  </si>
  <si>
    <t>вц616мф</t>
  </si>
  <si>
    <t>вц620мф</t>
  </si>
  <si>
    <t>вц625мф</t>
  </si>
  <si>
    <t>вц630мф</t>
  </si>
  <si>
    <t>вц635мф</t>
  </si>
  <si>
    <t>вц640мф</t>
  </si>
  <si>
    <t>вц645мф</t>
  </si>
  <si>
    <t>вц650мф</t>
  </si>
  <si>
    <t>вц655мф</t>
  </si>
  <si>
    <t>вц660мф</t>
  </si>
  <si>
    <t>вц670мф</t>
  </si>
  <si>
    <t>вц680мф</t>
  </si>
  <si>
    <t>вц690мф</t>
  </si>
  <si>
    <t>вц6100мф</t>
  </si>
  <si>
    <t>вц816мф</t>
  </si>
  <si>
    <t>вц820мф</t>
  </si>
  <si>
    <t>вц825мф</t>
  </si>
  <si>
    <t>вц830мф</t>
  </si>
  <si>
    <t>вц835мф</t>
  </si>
  <si>
    <t>вц840мф</t>
  </si>
  <si>
    <t>вц845мф</t>
  </si>
  <si>
    <t>вц850мф</t>
  </si>
  <si>
    <t>вц860мф</t>
  </si>
  <si>
    <t>вц870мф</t>
  </si>
  <si>
    <t>вц880мф</t>
  </si>
  <si>
    <t>вц890мф</t>
  </si>
  <si>
    <t>вц8100мф</t>
  </si>
  <si>
    <t>вм48мф</t>
  </si>
  <si>
    <t>вм410мф</t>
  </si>
  <si>
    <t>вм412мф</t>
  </si>
  <si>
    <t>вм416мф</t>
  </si>
  <si>
    <t>вм420мф</t>
  </si>
  <si>
    <t>вм422мф</t>
  </si>
  <si>
    <t>вм425мф</t>
  </si>
  <si>
    <t>вм430мф</t>
  </si>
  <si>
    <t>вм435мф</t>
  </si>
  <si>
    <t>вм440мф</t>
  </si>
  <si>
    <t>вм445мф</t>
  </si>
  <si>
    <t>вм450мф</t>
  </si>
  <si>
    <t>вм460мф</t>
  </si>
  <si>
    <t>вм510мф</t>
  </si>
  <si>
    <t>вм516мф</t>
  </si>
  <si>
    <t>вм520мф</t>
  </si>
  <si>
    <t>вм525мф</t>
  </si>
  <si>
    <t>вм530мф</t>
  </si>
  <si>
    <t>вм535мф</t>
  </si>
  <si>
    <t>вм540мф</t>
  </si>
  <si>
    <t>вм550мф</t>
  </si>
  <si>
    <t>вм560мф</t>
  </si>
  <si>
    <t>вм610мф</t>
  </si>
  <si>
    <t>вм612мф</t>
  </si>
  <si>
    <t>вм616мф</t>
  </si>
  <si>
    <t>вм620мф</t>
  </si>
  <si>
    <t>вм625мф</t>
  </si>
  <si>
    <t>вм630мф</t>
  </si>
  <si>
    <t>вм635мф</t>
  </si>
  <si>
    <t>вм640мф</t>
  </si>
  <si>
    <t>вм645мф</t>
  </si>
  <si>
    <t>вм650мф</t>
  </si>
  <si>
    <t>вм660мф</t>
  </si>
  <si>
    <t>вш616мф</t>
  </si>
  <si>
    <t>вш620мф</t>
  </si>
  <si>
    <t>вш625мф</t>
  </si>
  <si>
    <t>вш630мф</t>
  </si>
  <si>
    <t>вш635мф</t>
  </si>
  <si>
    <t>вш640мф</t>
  </si>
  <si>
    <t>вш650мф</t>
  </si>
  <si>
    <t>вш660мф</t>
  </si>
  <si>
    <t>вш816мф</t>
  </si>
  <si>
    <t>вш820мф</t>
  </si>
  <si>
    <t>вш825мф</t>
  </si>
  <si>
    <t>вш830мф</t>
  </si>
  <si>
    <t>вш835мф</t>
  </si>
  <si>
    <t>вш840мф</t>
  </si>
  <si>
    <t>вш850мф</t>
  </si>
  <si>
    <t>вш860мф</t>
  </si>
  <si>
    <t>вш870мф</t>
  </si>
  <si>
    <t>вш880мф</t>
  </si>
  <si>
    <t>впн46мф</t>
  </si>
  <si>
    <t>впн48мф</t>
  </si>
  <si>
    <t>впн410мф</t>
  </si>
  <si>
    <t>впн412мф</t>
  </si>
  <si>
    <t>впн414мф</t>
  </si>
  <si>
    <t>впн416мф</t>
  </si>
  <si>
    <t>впн420мф</t>
  </si>
  <si>
    <t>впн425мф</t>
  </si>
  <si>
    <t>впн430мф</t>
  </si>
  <si>
    <t>впн435мф</t>
  </si>
  <si>
    <t>впн440мф</t>
  </si>
  <si>
    <t>впн445мф</t>
  </si>
  <si>
    <t>впн450мф</t>
  </si>
  <si>
    <t>впн455мф</t>
  </si>
  <si>
    <t>впн460мф</t>
  </si>
  <si>
    <t>впн470мф</t>
  </si>
  <si>
    <t>впн480мф</t>
  </si>
  <si>
    <t>впн58мф</t>
  </si>
  <si>
    <t>впн510мф</t>
  </si>
  <si>
    <t>впн512мф</t>
  </si>
  <si>
    <t>впн514мф</t>
  </si>
  <si>
    <t>впн516мф</t>
  </si>
  <si>
    <t>впн520мф</t>
  </si>
  <si>
    <t>впн525мф</t>
  </si>
  <si>
    <t>впн530мф</t>
  </si>
  <si>
    <t>впн535мф</t>
  </si>
  <si>
    <t>впн540мф</t>
  </si>
  <si>
    <t>впн545мф</t>
  </si>
  <si>
    <t>впн550мф</t>
  </si>
  <si>
    <t>впн560мф</t>
  </si>
  <si>
    <t>впн565мф</t>
  </si>
  <si>
    <t>впн570мф</t>
  </si>
  <si>
    <t>впн575мф</t>
  </si>
  <si>
    <t>впн580мф</t>
  </si>
  <si>
    <t>впн590мф</t>
  </si>
  <si>
    <t>впн5100мф</t>
  </si>
  <si>
    <t>впн610мф</t>
  </si>
  <si>
    <t>впн612мф</t>
  </si>
  <si>
    <t>впн614мф</t>
  </si>
  <si>
    <t>впн616мф</t>
  </si>
  <si>
    <t>впн620мф</t>
  </si>
  <si>
    <t>впн625мф</t>
  </si>
  <si>
    <t>впн630мф</t>
  </si>
  <si>
    <t>впн635мф</t>
  </si>
  <si>
    <t>впн640мф</t>
  </si>
  <si>
    <t>впн645мф</t>
  </si>
  <si>
    <t>впн650мф</t>
  </si>
  <si>
    <t>впн655мф</t>
  </si>
  <si>
    <t>впн660мф</t>
  </si>
  <si>
    <t>впн670мф</t>
  </si>
  <si>
    <t>впн680мф</t>
  </si>
  <si>
    <t>впн690мф</t>
  </si>
  <si>
    <t>впн6100мф</t>
  </si>
  <si>
    <t>впн812мф</t>
  </si>
  <si>
    <t>впн816мф</t>
  </si>
  <si>
    <t>впн820мф</t>
  </si>
  <si>
    <t>впн825мф</t>
  </si>
  <si>
    <t>впн830мф</t>
  </si>
  <si>
    <t>впн835мф</t>
  </si>
  <si>
    <t>впн840мф</t>
  </si>
  <si>
    <t>впн850мф</t>
  </si>
  <si>
    <t>впн860мф</t>
  </si>
  <si>
    <t>впн870мф</t>
  </si>
  <si>
    <t>впн880мф</t>
  </si>
  <si>
    <t>впн890мф</t>
  </si>
  <si>
    <t>впн8100мф</t>
  </si>
  <si>
    <t>вцн36мф</t>
  </si>
  <si>
    <t>вцн38мф</t>
  </si>
  <si>
    <t>вцн310мф</t>
  </si>
  <si>
    <t>вцн312мф</t>
  </si>
  <si>
    <t>вцн316мф</t>
  </si>
  <si>
    <t>вцн320мф</t>
  </si>
  <si>
    <t>вцн325мф</t>
  </si>
  <si>
    <t>вцн330мф</t>
  </si>
  <si>
    <t>вцн335мф</t>
  </si>
  <si>
    <t>вцн340мф</t>
  </si>
  <si>
    <t>вцн46мф</t>
  </si>
  <si>
    <t>вцн48мф</t>
  </si>
  <si>
    <t>вцн410мф</t>
  </si>
  <si>
    <t>вцн412мф</t>
  </si>
  <si>
    <t>вцн414мф</t>
  </si>
  <si>
    <t>вцн416мф</t>
  </si>
  <si>
    <t>вцн420мф</t>
  </si>
  <si>
    <t>вцн425мф</t>
  </si>
  <si>
    <t>вцн430мф</t>
  </si>
  <si>
    <t>вцн435мф</t>
  </si>
  <si>
    <t>вцн440мф</t>
  </si>
  <si>
    <t>вцн445мф</t>
  </si>
  <si>
    <t>вцн450мф</t>
  </si>
  <si>
    <t>вцн460мф</t>
  </si>
  <si>
    <t>вцн470мф</t>
  </si>
  <si>
    <t>вцн480мф</t>
  </si>
  <si>
    <t>вцн58мф</t>
  </si>
  <si>
    <t>вцн510мф</t>
  </si>
  <si>
    <t>вцн512мф</t>
  </si>
  <si>
    <t>вцн514мф</t>
  </si>
  <si>
    <t>вцн516мф</t>
  </si>
  <si>
    <t>вцн520мф</t>
  </si>
  <si>
    <t>вцн525мф</t>
  </si>
  <si>
    <t>вцн530мф</t>
  </si>
  <si>
    <t>вцн535мф</t>
  </si>
  <si>
    <t>вцн540мф</t>
  </si>
  <si>
    <t>вцн545мф</t>
  </si>
  <si>
    <t>вцн550мф</t>
  </si>
  <si>
    <t>вцн560мф</t>
  </si>
  <si>
    <t>вцн570мф</t>
  </si>
  <si>
    <t>вцн580мф</t>
  </si>
  <si>
    <t>вцн590мф</t>
  </si>
  <si>
    <t>вцн610мф</t>
  </si>
  <si>
    <t>вцн612мф</t>
  </si>
  <si>
    <t>вцн614мф</t>
  </si>
  <si>
    <t>вцн616мф</t>
  </si>
  <si>
    <t>вцн620мф</t>
  </si>
  <si>
    <t>вцн625мф</t>
  </si>
  <si>
    <t>вцн630мф</t>
  </si>
  <si>
    <t>вцн635мф</t>
  </si>
  <si>
    <t>вцн640мф</t>
  </si>
  <si>
    <t>вцн645мф</t>
  </si>
  <si>
    <t>вцн650мф</t>
  </si>
  <si>
    <t>вцн655мф</t>
  </si>
  <si>
    <t>вцн660мф</t>
  </si>
  <si>
    <t>вцн670мф</t>
  </si>
  <si>
    <t>вцн680мф</t>
  </si>
  <si>
    <t>вцн690мф</t>
  </si>
  <si>
    <t>вцн6100мф</t>
  </si>
  <si>
    <t>вцн816мф</t>
  </si>
  <si>
    <t>вцн820мф</t>
  </si>
  <si>
    <t>вцн825мф</t>
  </si>
  <si>
    <t>вцн830мф</t>
  </si>
  <si>
    <t>вцн835мф</t>
  </si>
  <si>
    <t>вцн840мф</t>
  </si>
  <si>
    <t>вцн845мф</t>
  </si>
  <si>
    <t>вцн850мф</t>
  </si>
  <si>
    <t>вцн860мф</t>
  </si>
  <si>
    <t>вцн870мф</t>
  </si>
  <si>
    <t>вцн880мф</t>
  </si>
  <si>
    <t>вцн890мф</t>
  </si>
  <si>
    <t>бпн510мф</t>
  </si>
  <si>
    <t>бпн512мф</t>
  </si>
  <si>
    <t>бпн514мф</t>
  </si>
  <si>
    <t>бпн516мф</t>
  </si>
  <si>
    <t>бпн520мф</t>
  </si>
  <si>
    <t>бпн525мф</t>
  </si>
  <si>
    <t>бпн530мф</t>
  </si>
  <si>
    <t>бпн535мф</t>
  </si>
  <si>
    <t>бпн540мф</t>
  </si>
  <si>
    <t>бпн550мф</t>
  </si>
  <si>
    <t>бпн560мф</t>
  </si>
  <si>
    <t>бпн570мф</t>
  </si>
  <si>
    <t>бпн616мф</t>
  </si>
  <si>
    <t>бпн620мф</t>
  </si>
  <si>
    <t>бпн625мф</t>
  </si>
  <si>
    <t>бпн630мф</t>
  </si>
  <si>
    <t>бпн635мф</t>
  </si>
  <si>
    <t>бпн640мф</t>
  </si>
  <si>
    <t>бпн645мф</t>
  </si>
  <si>
    <t>бпн650мф</t>
  </si>
  <si>
    <t>бпн660мф</t>
  </si>
  <si>
    <t>бпн670мф</t>
  </si>
  <si>
    <t>бпн680мф</t>
  </si>
  <si>
    <t>бпн690мф</t>
  </si>
  <si>
    <t>бпн6100мф</t>
  </si>
  <si>
    <t>бпн810мф</t>
  </si>
  <si>
    <t>бпн816мф</t>
  </si>
  <si>
    <t>бпн820мф</t>
  </si>
  <si>
    <t>бпн825мф</t>
  </si>
  <si>
    <t>бпн830мф</t>
  </si>
  <si>
    <t>бпн835мф</t>
  </si>
  <si>
    <t>бпн840мф</t>
  </si>
  <si>
    <t>бпн845мф</t>
  </si>
  <si>
    <t>бпн850мф</t>
  </si>
  <si>
    <t>бпн860мф</t>
  </si>
  <si>
    <t>бпн870мф</t>
  </si>
  <si>
    <t>бпн880мф</t>
  </si>
  <si>
    <t>бпн890мф</t>
  </si>
  <si>
    <t>бпн8100мф</t>
  </si>
  <si>
    <t>бпн8120мф</t>
  </si>
  <si>
    <t>бпн1016мф</t>
  </si>
  <si>
    <t>бпн1020мф</t>
  </si>
  <si>
    <t>бпн1025мф</t>
  </si>
  <si>
    <t>бпн1030мф</t>
  </si>
  <si>
    <t>бпн1035мф</t>
  </si>
  <si>
    <t>бпн1040мф</t>
  </si>
  <si>
    <t>бпн1045мф</t>
  </si>
  <si>
    <t>бпн1050мф</t>
  </si>
  <si>
    <t>бпн1055мф</t>
  </si>
  <si>
    <t>бпн1060мф</t>
  </si>
  <si>
    <t>бпн1070мф</t>
  </si>
  <si>
    <t>бпн1080мф</t>
  </si>
  <si>
    <t>бпн1090мф</t>
  </si>
  <si>
    <t>бпн10100мф</t>
  </si>
  <si>
    <t>бпн10120мф</t>
  </si>
  <si>
    <t>бпн10140мф</t>
  </si>
  <si>
    <t>бпн10200мф</t>
  </si>
  <si>
    <t>бпн1220мф</t>
  </si>
  <si>
    <t>бпн1225мф</t>
  </si>
  <si>
    <t>бпн1230мф</t>
  </si>
  <si>
    <t>бпн1235мф</t>
  </si>
  <si>
    <t>бпн1240мф</t>
  </si>
  <si>
    <t>бпн1245мф</t>
  </si>
  <si>
    <t>бпн1250мф</t>
  </si>
  <si>
    <t>бпн1255мф</t>
  </si>
  <si>
    <t>бпн1260мф</t>
  </si>
  <si>
    <t>бпн1270мф</t>
  </si>
  <si>
    <t>бпн1280мф</t>
  </si>
  <si>
    <t>бпн1290мф</t>
  </si>
  <si>
    <t>бпн12100мф</t>
  </si>
  <si>
    <t>бпн12120мф</t>
  </si>
  <si>
    <t>бпн12140мф</t>
  </si>
  <si>
    <t>бпн1630мф</t>
  </si>
  <si>
    <t>бпн1640мф</t>
  </si>
  <si>
    <t>бпн1645мф</t>
  </si>
  <si>
    <t>бпн1650мф</t>
  </si>
  <si>
    <t>бпн1655мф</t>
  </si>
  <si>
    <t>бпн1660мф</t>
  </si>
  <si>
    <t>бпн1670мф</t>
  </si>
  <si>
    <t>бпн1680мф</t>
  </si>
  <si>
    <t>бпн1690мф</t>
  </si>
  <si>
    <t>бпн16100мф</t>
  </si>
  <si>
    <t>бпн16110мф</t>
  </si>
  <si>
    <t>бпн16120мф</t>
  </si>
  <si>
    <t>бпн16140мф</t>
  </si>
  <si>
    <t>бпн16160мф</t>
  </si>
  <si>
    <t>бпн2040мф</t>
  </si>
  <si>
    <t>бпн2045мф</t>
  </si>
  <si>
    <t>бпн2055мф</t>
  </si>
  <si>
    <t>бпн2060мф</t>
  </si>
  <si>
    <t>бпн2070мф</t>
  </si>
  <si>
    <t>бпн2080мф</t>
  </si>
  <si>
    <t>бпн2090мф</t>
  </si>
  <si>
    <t>бпн20100мф</t>
  </si>
  <si>
    <t>бпн20120мф</t>
  </si>
  <si>
    <t>бпн20140мф</t>
  </si>
  <si>
    <t>бпн20150мф</t>
  </si>
  <si>
    <t>бпн20160мф</t>
  </si>
  <si>
    <t>бпн20180мф</t>
  </si>
  <si>
    <t>вшн520мф</t>
  </si>
  <si>
    <t>вшн525мф</t>
  </si>
  <si>
    <t>вшн550мф</t>
  </si>
  <si>
    <t>вшн616мф</t>
  </si>
  <si>
    <t>вшн620мф</t>
  </si>
  <si>
    <t>вшн625мф</t>
  </si>
  <si>
    <t>вшн630мф</t>
  </si>
  <si>
    <t>вшн635мф</t>
  </si>
  <si>
    <t>вшн640мф</t>
  </si>
  <si>
    <t>вшн650мф</t>
  </si>
  <si>
    <t>вшн660мф</t>
  </si>
  <si>
    <t>вшн816мф</t>
  </si>
  <si>
    <t>вшн820мф</t>
  </si>
  <si>
    <t>вшн825мф</t>
  </si>
  <si>
    <t>вшн830мф</t>
  </si>
  <si>
    <t>вшн835мф</t>
  </si>
  <si>
    <t>вшн840мф</t>
  </si>
  <si>
    <t>вшн850мф</t>
  </si>
  <si>
    <t>вшн860мф</t>
  </si>
  <si>
    <t>вшн880мф</t>
  </si>
  <si>
    <t>вшн1030мф</t>
  </si>
  <si>
    <t>вб410мф</t>
  </si>
  <si>
    <t>вб412мф</t>
  </si>
  <si>
    <t>вб416мф</t>
  </si>
  <si>
    <t>вб420мф</t>
  </si>
  <si>
    <t>вб425мф</t>
  </si>
  <si>
    <t>вб510мф</t>
  </si>
  <si>
    <t>вб516мф</t>
  </si>
  <si>
    <t>вб520мф</t>
  </si>
  <si>
    <t>вб525мф</t>
  </si>
  <si>
    <t>вб530мф</t>
  </si>
  <si>
    <t>вб610мф</t>
  </si>
  <si>
    <t>вб612мф</t>
  </si>
  <si>
    <t>вб616мф</t>
  </si>
  <si>
    <t>вб620мф</t>
  </si>
  <si>
    <t>вб625мф</t>
  </si>
  <si>
    <t>вб630мф</t>
  </si>
  <si>
    <t>вб635мф</t>
  </si>
  <si>
    <t>вб640мф</t>
  </si>
  <si>
    <t>вб650мф</t>
  </si>
  <si>
    <t>вб816мф</t>
  </si>
  <si>
    <t>вб820мф</t>
  </si>
  <si>
    <t>вб825мф</t>
  </si>
  <si>
    <t>вб830мф</t>
  </si>
  <si>
    <t>вб835мф</t>
  </si>
  <si>
    <t>вб840мф</t>
  </si>
  <si>
    <t>вб845мф</t>
  </si>
  <si>
    <t>вб850мф</t>
  </si>
  <si>
    <t>вб860мф</t>
  </si>
  <si>
    <t>вб1016мф</t>
  </si>
  <si>
    <t>вб1020мф</t>
  </si>
  <si>
    <t>вб1025мф</t>
  </si>
  <si>
    <t>вб1030мф</t>
  </si>
  <si>
    <t>вб1035мф</t>
  </si>
  <si>
    <t>вб1040мф</t>
  </si>
  <si>
    <t>вб1045мф</t>
  </si>
  <si>
    <t>вб1050мф</t>
  </si>
  <si>
    <t>вб1060мф</t>
  </si>
  <si>
    <t>гбна4мф</t>
  </si>
  <si>
    <t>гбна6мф</t>
  </si>
  <si>
    <t>гбна8мф</t>
  </si>
  <si>
    <t>гбна10мф</t>
  </si>
  <si>
    <t>гбна12мф</t>
  </si>
  <si>
    <t>гкн4мф</t>
  </si>
  <si>
    <t>гкн5мф</t>
  </si>
  <si>
    <t>гкн6мф</t>
  </si>
  <si>
    <t>гкн8мф</t>
  </si>
  <si>
    <t>гкн10мф</t>
  </si>
  <si>
    <t>гкн12мф</t>
  </si>
  <si>
    <t>гкн14мф</t>
  </si>
  <si>
    <t>гкн16мф</t>
  </si>
  <si>
    <t>гсн3мф</t>
  </si>
  <si>
    <t>гсн4мф</t>
  </si>
  <si>
    <t>гсн5мф</t>
  </si>
  <si>
    <t>гсн8мф</t>
  </si>
  <si>
    <t>гсн10мф</t>
  </si>
  <si>
    <t>гсн12мф</t>
  </si>
  <si>
    <t>гсн14мф</t>
  </si>
  <si>
    <t>гсн16мф</t>
  </si>
  <si>
    <t>гсн20мф</t>
  </si>
  <si>
    <t>гсн24мф</t>
  </si>
  <si>
    <t>гшн4мф</t>
  </si>
  <si>
    <t>гшн5мф</t>
  </si>
  <si>
    <t>гшн6мф</t>
  </si>
  <si>
    <t>гшн8мф</t>
  </si>
  <si>
    <t>гшн10мф</t>
  </si>
  <si>
    <t>гшн12мф</t>
  </si>
  <si>
    <t>гшн14мф</t>
  </si>
  <si>
    <t>гшн16мф</t>
  </si>
  <si>
    <t>гшн18мф</t>
  </si>
  <si>
    <t>гшн20мф</t>
  </si>
  <si>
    <t>гшн24мф</t>
  </si>
  <si>
    <t>гшн30мф</t>
  </si>
  <si>
    <t>шун4мф</t>
  </si>
  <si>
    <t>шун5мф</t>
  </si>
  <si>
    <t>шун6мф</t>
  </si>
  <si>
    <t>шун8мф</t>
  </si>
  <si>
    <t>шун10мф</t>
  </si>
  <si>
    <t>шун12мф</t>
  </si>
  <si>
    <t>шун14мф</t>
  </si>
  <si>
    <t>шун16мф</t>
  </si>
  <si>
    <t>шун20мф</t>
  </si>
  <si>
    <t>шун24мф</t>
  </si>
  <si>
    <t>шун26мф</t>
  </si>
  <si>
    <t>шун32мф</t>
  </si>
  <si>
    <t>шун36мф</t>
  </si>
  <si>
    <t>шон4мф</t>
  </si>
  <si>
    <t>шон5мф</t>
  </si>
  <si>
    <t>шон6мф</t>
  </si>
  <si>
    <t>шон8мф</t>
  </si>
  <si>
    <t>шон10мф</t>
  </si>
  <si>
    <t>шон12мф</t>
  </si>
  <si>
    <t>шон16мф</t>
  </si>
  <si>
    <t>шон20мф</t>
  </si>
  <si>
    <t>шгн4мф</t>
  </si>
  <si>
    <t>шгн5мф</t>
  </si>
  <si>
    <t>шгн6мф</t>
  </si>
  <si>
    <t>шгн8мф</t>
  </si>
  <si>
    <t>шгн10мф</t>
  </si>
  <si>
    <t>шгн12мф</t>
  </si>
  <si>
    <t>шгн14мф</t>
  </si>
  <si>
    <t>шгн16мф</t>
  </si>
  <si>
    <t>шгн20мф</t>
  </si>
  <si>
    <t>шгн30мф</t>
  </si>
  <si>
    <t>зк3мф</t>
  </si>
  <si>
    <t>зк5мф</t>
  </si>
  <si>
    <t>зк6мф</t>
  </si>
  <si>
    <t>зк8мф</t>
  </si>
  <si>
    <t>зк10мф</t>
  </si>
  <si>
    <t>зк12мф</t>
  </si>
  <si>
    <t>зк14мф</t>
  </si>
  <si>
    <t>зк16мф</t>
  </si>
  <si>
    <t>зк20мф</t>
  </si>
  <si>
    <t>зк22мф</t>
  </si>
  <si>
    <t>зк24мф</t>
  </si>
  <si>
    <t>зк25мф</t>
  </si>
  <si>
    <t>зк26мф</t>
  </si>
  <si>
    <t>зк30мф</t>
  </si>
  <si>
    <t>зк32мф</t>
  </si>
  <si>
    <t>зк36мф</t>
  </si>
  <si>
    <t>зк40мф</t>
  </si>
  <si>
    <t>зд2мф</t>
  </si>
  <si>
    <t>зд3мф</t>
  </si>
  <si>
    <t>зд4мф</t>
  </si>
  <si>
    <t>зд5мф</t>
  </si>
  <si>
    <t>зд6мф</t>
  </si>
  <si>
    <t>зд8мф</t>
  </si>
  <si>
    <t>за2мф</t>
  </si>
  <si>
    <t>за2,5мф</t>
  </si>
  <si>
    <t>за3мф</t>
  </si>
  <si>
    <t>за4мф</t>
  </si>
  <si>
    <t>за5мф</t>
  </si>
  <si>
    <t>за7мф</t>
  </si>
  <si>
    <t>за8мф</t>
  </si>
  <si>
    <t>за10мф</t>
  </si>
  <si>
    <t>за11мф</t>
  </si>
  <si>
    <t>за14мф</t>
  </si>
  <si>
    <t>за18мф</t>
  </si>
  <si>
    <t>за20мф</t>
  </si>
  <si>
    <t>за22мф</t>
  </si>
  <si>
    <t>за28мф</t>
  </si>
  <si>
    <t>тк5мф</t>
  </si>
  <si>
    <t>тк6мф</t>
  </si>
  <si>
    <t>тк8мф</t>
  </si>
  <si>
    <t>тк10мф</t>
  </si>
  <si>
    <t>тк12мф</t>
  </si>
  <si>
    <t>тк14мф</t>
  </si>
  <si>
    <t>тк16мф</t>
  </si>
  <si>
    <t>тк20мф</t>
  </si>
  <si>
    <t>тк24мф</t>
  </si>
  <si>
    <t>тк30мф</t>
  </si>
  <si>
    <t>ткк5мф</t>
  </si>
  <si>
    <t>ткк6мф</t>
  </si>
  <si>
    <t>ткк8мф</t>
  </si>
  <si>
    <t>ткк10мф</t>
  </si>
  <si>
    <t>ткк12мф</t>
  </si>
  <si>
    <t>ткк14мф</t>
  </si>
  <si>
    <t>ткк16мф</t>
  </si>
  <si>
    <t>ткк20мф</t>
  </si>
  <si>
    <t>ткк24мф</t>
  </si>
  <si>
    <t>ткк30мф</t>
  </si>
  <si>
    <t>тко5мф</t>
  </si>
  <si>
    <t>тко6мф</t>
  </si>
  <si>
    <t>тко8мф</t>
  </si>
  <si>
    <t>тко10мф</t>
  </si>
  <si>
    <t>тко12мф</t>
  </si>
  <si>
    <t>тко14мф</t>
  </si>
  <si>
    <t>тко16мф</t>
  </si>
  <si>
    <t>тко20мф</t>
  </si>
  <si>
    <t>тко24мф</t>
  </si>
  <si>
    <t>тко30мф</t>
  </si>
  <si>
    <t>ст5мф</t>
  </si>
  <si>
    <t>ст6мф</t>
  </si>
  <si>
    <t>ст8мф</t>
  </si>
  <si>
    <t>ст10мф</t>
  </si>
  <si>
    <t>ст12мф</t>
  </si>
  <si>
    <t>ст14мф</t>
  </si>
  <si>
    <t>ст16мф</t>
  </si>
  <si>
    <t>ст18мф</t>
  </si>
  <si>
    <t>ст20мф</t>
  </si>
  <si>
    <t>ст22мф</t>
  </si>
  <si>
    <t>ст25мф</t>
  </si>
  <si>
    <t>кск3мф</t>
  </si>
  <si>
    <t>кск4мф</t>
  </si>
  <si>
    <t>кск5мф</t>
  </si>
  <si>
    <t>кск6мф</t>
  </si>
  <si>
    <t>кск8мф</t>
  </si>
  <si>
    <t>кск10мф</t>
  </si>
  <si>
    <t>кск12мф</t>
  </si>
  <si>
    <t>кск13мф</t>
  </si>
  <si>
    <t>кск14мф</t>
  </si>
  <si>
    <t>кск16мф</t>
  </si>
  <si>
    <t>кв3,5мф</t>
  </si>
  <si>
    <t>кв4мф</t>
  </si>
  <si>
    <t>кв5мф</t>
  </si>
  <si>
    <t>кв6мф</t>
  </si>
  <si>
    <t>кв7мф</t>
  </si>
  <si>
    <t>кв8мф</t>
  </si>
  <si>
    <t>кв9мф</t>
  </si>
  <si>
    <t>кв10мф</t>
  </si>
  <si>
    <t>кв11мф</t>
  </si>
  <si>
    <t>кв12мф</t>
  </si>
  <si>
    <t>кпо4мф</t>
  </si>
  <si>
    <t>кпо5мф</t>
  </si>
  <si>
    <t>кпо6мф</t>
  </si>
  <si>
    <t>кпо7мф</t>
  </si>
  <si>
    <t>кпо8мф</t>
  </si>
  <si>
    <t>кпо9мф</t>
  </si>
  <si>
    <t>кпо10мф</t>
  </si>
  <si>
    <t>кпо11мф</t>
  </si>
  <si>
    <t>кпо12мф</t>
  </si>
  <si>
    <t>кпо13мф</t>
  </si>
  <si>
    <t>кпо14мф</t>
  </si>
  <si>
    <t>кпо15мф</t>
  </si>
  <si>
    <t>кпо16мф</t>
  </si>
  <si>
    <t>кпф4мф</t>
  </si>
  <si>
    <t>кпф5мф</t>
  </si>
  <si>
    <t>кпф6мф</t>
  </si>
  <si>
    <t>кпф7мф</t>
  </si>
  <si>
    <t>кпф8мф</t>
  </si>
  <si>
    <t>кпф9мф</t>
  </si>
  <si>
    <t>кпф10мф</t>
  </si>
  <si>
    <t>кпф11мф</t>
  </si>
  <si>
    <t>кпф12мф</t>
  </si>
  <si>
    <t>кпф13мф</t>
  </si>
  <si>
    <t>кпф14мф</t>
  </si>
  <si>
    <t>сц3мф</t>
  </si>
  <si>
    <t>сц4мф</t>
  </si>
  <si>
    <t>сц5мф</t>
  </si>
  <si>
    <t>сц6мф</t>
  </si>
  <si>
    <t>сц8мф</t>
  </si>
  <si>
    <t>рб6мф</t>
  </si>
  <si>
    <t>рб8мф</t>
  </si>
  <si>
    <t>рб10мф</t>
  </si>
  <si>
    <t>рб12мф</t>
  </si>
  <si>
    <t>рб14мф</t>
  </si>
  <si>
    <t>рб16мф</t>
  </si>
  <si>
    <t>рб20мф</t>
  </si>
  <si>
    <t>рб24мф</t>
  </si>
  <si>
    <t>рг6мф</t>
  </si>
  <si>
    <t>рг8мф</t>
  </si>
  <si>
    <t>рг10мф</t>
  </si>
  <si>
    <t>рг12мф</t>
  </si>
  <si>
    <t>рг14мф</t>
  </si>
  <si>
    <t>рг16мф</t>
  </si>
  <si>
    <t>рг20мф</t>
  </si>
  <si>
    <t>рг24мф</t>
  </si>
  <si>
    <t>бо15мф</t>
  </si>
  <si>
    <t>бо20мф</t>
  </si>
  <si>
    <t>бо25мф</t>
  </si>
  <si>
    <t>бо30мф</t>
  </si>
  <si>
    <t>бо40мф</t>
  </si>
  <si>
    <t>бо50мф</t>
  </si>
  <si>
    <t>бо65мф</t>
  </si>
  <si>
    <t>бд15мф</t>
  </si>
  <si>
    <t>бд20мф</t>
  </si>
  <si>
    <t>бд25мф</t>
  </si>
  <si>
    <t>бд30мф</t>
  </si>
  <si>
    <t>бд40мф</t>
  </si>
  <si>
    <t>бд50мф</t>
  </si>
  <si>
    <t>вл6мф</t>
  </si>
  <si>
    <t>вл8мф</t>
  </si>
  <si>
    <t>вл10мф</t>
  </si>
  <si>
    <t>кс3мф</t>
  </si>
  <si>
    <t>кс4мф</t>
  </si>
  <si>
    <t>кс5мф</t>
  </si>
  <si>
    <t>кс6мф</t>
  </si>
  <si>
    <t>кс7мф</t>
  </si>
  <si>
    <t>кс8мф</t>
  </si>
  <si>
    <t>гб1220мф</t>
  </si>
  <si>
    <t>гб1225мф</t>
  </si>
  <si>
    <t>гб1230мф</t>
  </si>
  <si>
    <t>гб1235мф</t>
  </si>
  <si>
    <t>гб1240мф</t>
  </si>
  <si>
    <t>гб1245мф</t>
  </si>
  <si>
    <t>гб1250мф</t>
  </si>
  <si>
    <t>гб1420мф</t>
  </si>
  <si>
    <t>гб1425мф</t>
  </si>
  <si>
    <t>гб1430мф</t>
  </si>
  <si>
    <t>гб1435мф</t>
  </si>
  <si>
    <t>гб1440мф</t>
  </si>
  <si>
    <t>гб1445мф</t>
  </si>
  <si>
    <t>гб1450мф</t>
  </si>
  <si>
    <t>гб1625мф</t>
  </si>
  <si>
    <t>гб1630мф</t>
  </si>
  <si>
    <t>гб1635мф</t>
  </si>
  <si>
    <t>гб1640мф</t>
  </si>
  <si>
    <t>гб1650мф</t>
  </si>
  <si>
    <t>гб1830мф</t>
  </si>
  <si>
    <t>гб1835мф</t>
  </si>
  <si>
    <t>гб1840мф</t>
  </si>
  <si>
    <t>гб1850мф</t>
  </si>
  <si>
    <t>гл1220мф</t>
  </si>
  <si>
    <t>гл1225мф</t>
  </si>
  <si>
    <t>гл1230мф</t>
  </si>
  <si>
    <t>гл1235мф</t>
  </si>
  <si>
    <t>гл1240мф</t>
  </si>
  <si>
    <t>гл1245мф</t>
  </si>
  <si>
    <t>гл1250мф</t>
  </si>
  <si>
    <t>гл1420мф</t>
  </si>
  <si>
    <t>гл1425мф</t>
  </si>
  <si>
    <t>гл1430мф</t>
  </si>
  <si>
    <t>гл1435мф</t>
  </si>
  <si>
    <t>гл1440мф</t>
  </si>
  <si>
    <t>гл1445мф</t>
  </si>
  <si>
    <t>гл1450мф</t>
  </si>
  <si>
    <t>гл1625мф</t>
  </si>
  <si>
    <t>гл1630мф</t>
  </si>
  <si>
    <t>гл1635мф</t>
  </si>
  <si>
    <t>гл1640мф</t>
  </si>
  <si>
    <t>гл1650мф</t>
  </si>
  <si>
    <t>гл1830мф</t>
  </si>
  <si>
    <t>гл1835мф</t>
  </si>
  <si>
    <t>гл1840мф</t>
  </si>
  <si>
    <t>гл1850мф</t>
  </si>
  <si>
    <t>гм1220мф</t>
  </si>
  <si>
    <t>гм1225мф</t>
  </si>
  <si>
    <t>гм1230мф</t>
  </si>
  <si>
    <t>гм1235мф</t>
  </si>
  <si>
    <t>гм1240мф</t>
  </si>
  <si>
    <t>гм1245мф</t>
  </si>
  <si>
    <t>гм1250мф</t>
  </si>
  <si>
    <t>гм1420мф</t>
  </si>
  <si>
    <t>гм1425мф</t>
  </si>
  <si>
    <t>гм1430мф</t>
  </si>
  <si>
    <t>гм1435мф</t>
  </si>
  <si>
    <t>гм1440мф</t>
  </si>
  <si>
    <t>гм1445мф</t>
  </si>
  <si>
    <t>гм1450мф</t>
  </si>
  <si>
    <t>гм1625мф</t>
  </si>
  <si>
    <t>гм1630мф</t>
  </si>
  <si>
    <t>гм1635мф</t>
  </si>
  <si>
    <t>гм1640мф</t>
  </si>
  <si>
    <t>гм1650мф</t>
  </si>
  <si>
    <t>гм1830мф</t>
  </si>
  <si>
    <t>гм1835мф</t>
  </si>
  <si>
    <t>гм1840мф</t>
  </si>
  <si>
    <t>гм1850мф</t>
  </si>
  <si>
    <t>ку50мф</t>
  </si>
  <si>
    <t>ку70мф</t>
  </si>
  <si>
    <t>ку9040мф</t>
  </si>
  <si>
    <t>ку9065мф</t>
  </si>
  <si>
    <t>ку105мф</t>
  </si>
  <si>
    <t>ку130мф</t>
  </si>
  <si>
    <t>куу9040мф</t>
  </si>
  <si>
    <t>куу9065мф</t>
  </si>
  <si>
    <t>куу105мф</t>
  </si>
  <si>
    <t>куу130мф</t>
  </si>
  <si>
    <t>кур40120мф</t>
  </si>
  <si>
    <t>кур40200мф</t>
  </si>
  <si>
    <t>кур4020мф</t>
  </si>
  <si>
    <t>кур4050мф</t>
  </si>
  <si>
    <t>кур40100мф</t>
  </si>
  <si>
    <t>кур40140мф</t>
  </si>
  <si>
    <t>кур5040мф</t>
  </si>
  <si>
    <t>кур5080мф</t>
  </si>
  <si>
    <t>кур50200мф</t>
  </si>
  <si>
    <t>кур6040мф</t>
  </si>
  <si>
    <t>кур6060мф</t>
  </si>
  <si>
    <t>кур80100мф</t>
  </si>
  <si>
    <t>кур16060мф</t>
  </si>
  <si>
    <t>кул8040мф</t>
  </si>
  <si>
    <t>кул8080мф</t>
  </si>
  <si>
    <t>кул12080мф</t>
  </si>
  <si>
    <t>кул20080мф</t>
  </si>
  <si>
    <t>куас40мф</t>
  </si>
  <si>
    <t>куас55мф</t>
  </si>
  <si>
    <t>куас65мф</t>
  </si>
  <si>
    <t>куас90мф</t>
  </si>
  <si>
    <t>кус50мф</t>
  </si>
  <si>
    <t>кус70мф</t>
  </si>
  <si>
    <t>кус90мф</t>
  </si>
  <si>
    <t>кус9040мф</t>
  </si>
  <si>
    <t>кус105мф</t>
  </si>
  <si>
    <t>куз70мф</t>
  </si>
  <si>
    <t>куз90мф</t>
  </si>
  <si>
    <t>куз105мф</t>
  </si>
  <si>
    <t>пс10040мф</t>
  </si>
  <si>
    <t>пс12040мф</t>
  </si>
  <si>
    <t>пс14040мф</t>
  </si>
  <si>
    <t>пс16040мф</t>
  </si>
  <si>
    <t>пс20040мф</t>
  </si>
  <si>
    <t>пс24040мф</t>
  </si>
  <si>
    <t>пс26040мф</t>
  </si>
  <si>
    <t>пс28040мф</t>
  </si>
  <si>
    <t>пс30040мф</t>
  </si>
  <si>
    <t>пс36040мф</t>
  </si>
  <si>
    <t>пс48040мф</t>
  </si>
  <si>
    <t>пс50040мф</t>
  </si>
  <si>
    <t>пс60040мф</t>
  </si>
  <si>
    <t>пс72040мф</t>
  </si>
  <si>
    <t>пс80040мф</t>
  </si>
  <si>
    <t>пс84040мф</t>
  </si>
  <si>
    <t>пс96040мф</t>
  </si>
  <si>
    <t>пс100040мф</t>
  </si>
  <si>
    <t>пс120040мф</t>
  </si>
  <si>
    <t>пс125040мф</t>
  </si>
  <si>
    <t>пс10050мф</t>
  </si>
  <si>
    <t>пс12050мф</t>
  </si>
  <si>
    <t>пс20050мф</t>
  </si>
  <si>
    <t>пс24050мф</t>
  </si>
  <si>
    <t>пс30050мф</t>
  </si>
  <si>
    <t>пс40050мф</t>
  </si>
  <si>
    <t>пс50050мф</t>
  </si>
  <si>
    <t>пс60050мф</t>
  </si>
  <si>
    <t>пс80050мф</t>
  </si>
  <si>
    <t>пс100050мф</t>
  </si>
  <si>
    <t>пс120050мф</t>
  </si>
  <si>
    <t>пс125050мф</t>
  </si>
  <si>
    <t>пс12060мф</t>
  </si>
  <si>
    <t>пс14060мф</t>
  </si>
  <si>
    <t>пс16060мф</t>
  </si>
  <si>
    <t>пс24060мф</t>
  </si>
  <si>
    <t>пс30060мф</t>
  </si>
  <si>
    <t>пс36060мф</t>
  </si>
  <si>
    <t>пс40060мф</t>
  </si>
  <si>
    <t>пс48060мф</t>
  </si>
  <si>
    <t>пс60060мф</t>
  </si>
  <si>
    <t>пс80060мф</t>
  </si>
  <si>
    <t>пс100060мф</t>
  </si>
  <si>
    <t>пс120060мф</t>
  </si>
  <si>
    <t>пс125060мф</t>
  </si>
  <si>
    <t>пс12080мф</t>
  </si>
  <si>
    <t>пс14080мф</t>
  </si>
  <si>
    <t>пс16080мф</t>
  </si>
  <si>
    <t>пс22080мф</t>
  </si>
  <si>
    <t>пс24080мф</t>
  </si>
  <si>
    <t>пс30080мф</t>
  </si>
  <si>
    <t>пс36080мф</t>
  </si>
  <si>
    <t>пс48080мф</t>
  </si>
  <si>
    <t>пс50080мф</t>
  </si>
  <si>
    <t>пс60080мф</t>
  </si>
  <si>
    <t>пс72080мф</t>
  </si>
  <si>
    <t>пс80080мф</t>
  </si>
  <si>
    <t>пс96080мф</t>
  </si>
  <si>
    <t>пс120080мф</t>
  </si>
  <si>
    <t>пс125080мф</t>
  </si>
  <si>
    <t>пс140100мф</t>
  </si>
  <si>
    <t>пс260100мф</t>
  </si>
  <si>
    <t>пс400100мф</t>
  </si>
  <si>
    <t>пс500100мф</t>
  </si>
  <si>
    <t>пс600100мф</t>
  </si>
  <si>
    <t>пс800100мф</t>
  </si>
  <si>
    <t>пс1200100мф</t>
  </si>
  <si>
    <t>пс1250100мф</t>
  </si>
  <si>
    <t>пс300140мф</t>
  </si>
  <si>
    <t>пс400200мф</t>
  </si>
  <si>
    <t>пс1250200мф</t>
  </si>
  <si>
    <t>кп10035мф</t>
  </si>
  <si>
    <t>кп140мф</t>
  </si>
  <si>
    <t>кп18065мф</t>
  </si>
  <si>
    <t>кп210мф</t>
  </si>
  <si>
    <t>кусис200мф</t>
  </si>
  <si>
    <t>кур3030мф</t>
  </si>
  <si>
    <t>кур4060мф</t>
  </si>
  <si>
    <t>кур4080мф</t>
  </si>
  <si>
    <t>кур40160мф</t>
  </si>
  <si>
    <t>кур40240мф</t>
  </si>
  <si>
    <t>кур40300мф</t>
  </si>
  <si>
    <t>кур5050мф</t>
  </si>
  <si>
    <t>кур5060мф</t>
  </si>
  <si>
    <t>кур50100мф</t>
  </si>
  <si>
    <t>кур50140мф</t>
  </si>
  <si>
    <t>кур50160мф</t>
  </si>
  <si>
    <t>кур50300мф</t>
  </si>
  <si>
    <t>кур100200мф</t>
  </si>
  <si>
    <t>кур40400мф</t>
  </si>
  <si>
    <t>кур40600мф</t>
  </si>
  <si>
    <t>кур401000мф</t>
  </si>
  <si>
    <t>кур401500мф</t>
  </si>
  <si>
    <t>кур402000мф</t>
  </si>
  <si>
    <t>кур501200мф</t>
  </si>
  <si>
    <t>кур501500мф</t>
  </si>
  <si>
    <t>кур502000мф</t>
  </si>
  <si>
    <t>кул6040мф</t>
  </si>
  <si>
    <t>кул10040мф</t>
  </si>
  <si>
    <t>кул12040мф</t>
  </si>
  <si>
    <t>кул30040мф</t>
  </si>
  <si>
    <t>кул32040мф</t>
  </si>
  <si>
    <t>кул40040мф</t>
  </si>
  <si>
    <t>кул8060мф</t>
  </si>
  <si>
    <t>кул12060мф</t>
  </si>
  <si>
    <t>кул30060мф</t>
  </si>
  <si>
    <t>кул40060мф</t>
  </si>
  <si>
    <t>кул16080мф</t>
  </si>
  <si>
    <t>кул30080мф</t>
  </si>
  <si>
    <t>кул40080мф</t>
  </si>
  <si>
    <t>пс96040пр</t>
  </si>
  <si>
    <t>пс60060п</t>
  </si>
  <si>
    <t>пс100080п</t>
  </si>
  <si>
    <t>пс120080п</t>
  </si>
  <si>
    <t>пс125080п</t>
  </si>
  <si>
    <t>пс140100п</t>
  </si>
  <si>
    <t>пс300100пр</t>
  </si>
  <si>
    <t>пс400100п</t>
  </si>
  <si>
    <t>пс600100п</t>
  </si>
  <si>
    <t>пс1000100п</t>
  </si>
  <si>
    <t>пс1200100п</t>
  </si>
  <si>
    <t>пс1250100п</t>
  </si>
  <si>
    <t>пс300120п</t>
  </si>
  <si>
    <t>пс300140п</t>
  </si>
  <si>
    <t>пс40040мф</t>
  </si>
  <si>
    <t>пс14050мф</t>
  </si>
  <si>
    <t>пс16050мф</t>
  </si>
  <si>
    <t>пс10060мф</t>
  </si>
  <si>
    <t>пс22060мф</t>
  </si>
  <si>
    <t>пс96060мф</t>
  </si>
  <si>
    <t>пс20080мф</t>
  </si>
  <si>
    <t>пс26080мф</t>
  </si>
  <si>
    <t>пс28080мф</t>
  </si>
  <si>
    <t>пс40080мф</t>
  </si>
  <si>
    <t>пс100080мф</t>
  </si>
  <si>
    <t>пс100100мф</t>
  </si>
  <si>
    <t>пс120100мф</t>
  </si>
  <si>
    <t>пс160100мф</t>
  </si>
  <si>
    <t>пс240100мф</t>
  </si>
  <si>
    <t>пс200120мф</t>
  </si>
  <si>
    <t>пс240120мф</t>
  </si>
  <si>
    <t>пс260120мф</t>
  </si>
  <si>
    <t>пс1250120мф</t>
  </si>
  <si>
    <t>пс500200мф</t>
  </si>
  <si>
    <t>жд4525мф</t>
  </si>
  <si>
    <t>жд4530мф</t>
  </si>
  <si>
    <t>жд4535мф</t>
  </si>
  <si>
    <t>жд4540мф</t>
  </si>
  <si>
    <t>жд4545мф</t>
  </si>
  <si>
    <t>жд4550мф</t>
  </si>
  <si>
    <t>жд4560мф</t>
  </si>
  <si>
    <t>жд4570мф</t>
  </si>
  <si>
    <t>жд4580мф</t>
  </si>
  <si>
    <t>жд516мф</t>
  </si>
  <si>
    <t>жд6100мф</t>
  </si>
  <si>
    <t>жд6110мф</t>
  </si>
  <si>
    <t>жд6120мф</t>
  </si>
  <si>
    <t>жд6130мф</t>
  </si>
  <si>
    <t>жд6140мф</t>
  </si>
  <si>
    <t>жд6150мф</t>
  </si>
  <si>
    <t>жд6160мф</t>
  </si>
  <si>
    <t>жд6180мф</t>
  </si>
  <si>
    <t>жд6200мф</t>
  </si>
  <si>
    <t>бд516мф</t>
  </si>
  <si>
    <t>бд630мф</t>
  </si>
  <si>
    <t>вп435мф</t>
  </si>
  <si>
    <t>кп18040мф</t>
  </si>
  <si>
    <t>обрр40140п</t>
  </si>
  <si>
    <t>обрр40170п</t>
  </si>
  <si>
    <t>обрр50105</t>
  </si>
  <si>
    <t>обрр14050пр</t>
  </si>
  <si>
    <t>обрр50160п</t>
  </si>
  <si>
    <t>обрр50180</t>
  </si>
  <si>
    <t>обрр70150</t>
  </si>
  <si>
    <t>обрр160100прч</t>
  </si>
  <si>
    <t>обрр150150п</t>
  </si>
  <si>
    <t>обрр40145мф</t>
  </si>
  <si>
    <t>обрр40170мф</t>
  </si>
  <si>
    <t>обрр100100мф</t>
  </si>
  <si>
    <t>обрз150150</t>
  </si>
  <si>
    <t>обз75150</t>
  </si>
  <si>
    <t>обз100140п</t>
  </si>
  <si>
    <t>обз160100п</t>
  </si>
  <si>
    <t>обз75150мф</t>
  </si>
  <si>
    <t>обп14025-25</t>
  </si>
  <si>
    <t>обл14025-25</t>
  </si>
  <si>
    <t>дбп170прч</t>
  </si>
  <si>
    <t>арв10020</t>
  </si>
  <si>
    <t>арв12020</t>
  </si>
  <si>
    <t>арв10024</t>
  </si>
  <si>
    <t>арв15020</t>
  </si>
  <si>
    <t>арв15024</t>
  </si>
  <si>
    <t>арв15030</t>
  </si>
  <si>
    <t>арв12024</t>
  </si>
  <si>
    <t>кус60220п</t>
  </si>
  <si>
    <t>ус120</t>
  </si>
  <si>
    <t>ус145-100</t>
  </si>
  <si>
    <t>кр60х27х0,55</t>
  </si>
  <si>
    <t>кр60x27x0,7</t>
  </si>
  <si>
    <t>пп07</t>
  </si>
  <si>
    <t>270х27</t>
  </si>
  <si>
    <t xml:space="preserve">кл2 </t>
  </si>
  <si>
    <t xml:space="preserve">кл3 </t>
  </si>
  <si>
    <t>сспк75мф</t>
  </si>
  <si>
    <t>сспк105мф</t>
  </si>
  <si>
    <t>сспк120мф</t>
  </si>
  <si>
    <t>сспк130мф</t>
  </si>
  <si>
    <t>сспк135мф</t>
  </si>
  <si>
    <t>сспк155мф</t>
  </si>
  <si>
    <t>сспк160мф</t>
  </si>
  <si>
    <t>сспк170мф</t>
  </si>
  <si>
    <t>сспк175мф</t>
  </si>
  <si>
    <t>сспк185мф</t>
  </si>
  <si>
    <t>сспк205мф</t>
  </si>
  <si>
    <t>сспк240мф</t>
  </si>
  <si>
    <t>пф17070</t>
  </si>
  <si>
    <t>17х0,70</t>
  </si>
  <si>
    <t>кур10080п</t>
  </si>
  <si>
    <t>скд5525кф</t>
  </si>
  <si>
    <t>скд5532кф</t>
  </si>
  <si>
    <t>скд5538кф</t>
  </si>
  <si>
    <t>скд5551кф</t>
  </si>
  <si>
    <t>скд5565кф</t>
  </si>
  <si>
    <t>скд5576кф</t>
  </si>
  <si>
    <t>скд6325кф</t>
  </si>
  <si>
    <t>скд6332кф</t>
  </si>
  <si>
    <t>средняя фасовка</t>
  </si>
  <si>
    <t>г630ф</t>
  </si>
  <si>
    <t>Цена в рублях за 1 кг,              с учетом скидки</t>
  </si>
  <si>
    <t>упак, кг</t>
  </si>
  <si>
    <t>2,9х25</t>
  </si>
  <si>
    <t>4,2х22</t>
  </si>
  <si>
    <t>3,5х22</t>
  </si>
  <si>
    <t>4,2х45</t>
  </si>
  <si>
    <t>5,5х55</t>
  </si>
  <si>
    <t>спн4870</t>
  </si>
  <si>
    <t>шпн2916</t>
  </si>
  <si>
    <t>шпн3595</t>
  </si>
  <si>
    <t>шпн3513</t>
  </si>
  <si>
    <t>шпн3516</t>
  </si>
  <si>
    <t>шпн3519</t>
  </si>
  <si>
    <t>шпн3522</t>
  </si>
  <si>
    <t>шпн3913</t>
  </si>
  <si>
    <t>шпн4213</t>
  </si>
  <si>
    <t>шпн4216</t>
  </si>
  <si>
    <t>шпн4225</t>
  </si>
  <si>
    <t>шпн4232</t>
  </si>
  <si>
    <t>шпн4245</t>
  </si>
  <si>
    <t>шпн4895</t>
  </si>
  <si>
    <t>шпн4819</t>
  </si>
  <si>
    <t>шпн4825</t>
  </si>
  <si>
    <t>шпн4845</t>
  </si>
  <si>
    <t>шпн5513</t>
  </si>
  <si>
    <t>шпн5516</t>
  </si>
  <si>
    <t>шпн5519</t>
  </si>
  <si>
    <t>шпн5525</t>
  </si>
  <si>
    <t>шпн5532</t>
  </si>
  <si>
    <t>шпн5545</t>
  </si>
  <si>
    <t>шпн5550</t>
  </si>
  <si>
    <t>шпн5560</t>
  </si>
  <si>
    <t>шпн5570</t>
  </si>
  <si>
    <t>шпн6316</t>
  </si>
  <si>
    <t>шпн6319</t>
  </si>
  <si>
    <t>шпн6325</t>
  </si>
  <si>
    <t>спн2995</t>
  </si>
  <si>
    <t>спн2925</t>
  </si>
  <si>
    <t>спн3519</t>
  </si>
  <si>
    <t>спн3525</t>
  </si>
  <si>
    <t>спн3913</t>
  </si>
  <si>
    <t>спн3938</t>
  </si>
  <si>
    <t>спн3945</t>
  </si>
  <si>
    <t>спн4219</t>
  </si>
  <si>
    <t>спн4222</t>
  </si>
  <si>
    <t>спн4225</t>
  </si>
  <si>
    <t>спн4260</t>
  </si>
  <si>
    <t>спн4813</t>
  </si>
  <si>
    <t>спн4825</t>
  </si>
  <si>
    <t>спн4832</t>
  </si>
  <si>
    <t>спн4838</t>
  </si>
  <si>
    <t>спн5525</t>
  </si>
  <si>
    <t>спн5532</t>
  </si>
  <si>
    <t>спн5550</t>
  </si>
  <si>
    <t>спн5570</t>
  </si>
  <si>
    <t>м3х1000</t>
  </si>
  <si>
    <t>м4х1000</t>
  </si>
  <si>
    <t>шрн3</t>
  </si>
  <si>
    <t>шрн4</t>
  </si>
  <si>
    <t>шрн6</t>
  </si>
  <si>
    <t>шрн8</t>
  </si>
  <si>
    <t>шрн10</t>
  </si>
  <si>
    <t>шрн12</t>
  </si>
  <si>
    <t xml:space="preserve">              DIN 976 , Шпилька резьбовая, нержавеющая сталь А2   </t>
  </si>
  <si>
    <t xml:space="preserve">              DIN 6923 , Гайка с фланцем, нержавеющая сталь А2 </t>
  </si>
  <si>
    <t>гфн6</t>
  </si>
  <si>
    <t>гфн8</t>
  </si>
  <si>
    <t>гфн10</t>
  </si>
  <si>
    <t>спн3919</t>
  </si>
  <si>
    <t>спн3932</t>
  </si>
  <si>
    <t>шрн16</t>
  </si>
  <si>
    <t>шрн20</t>
  </si>
  <si>
    <t>шрн82</t>
  </si>
  <si>
    <t>шрн122</t>
  </si>
  <si>
    <t>шрн102</t>
  </si>
  <si>
    <t>шр42</t>
  </si>
  <si>
    <t>м4х2000</t>
  </si>
  <si>
    <t>класс  прочности  8,8  угол резьбы 60 градусов.</t>
  </si>
  <si>
    <t>шрп4</t>
  </si>
  <si>
    <t>шрп5</t>
  </si>
  <si>
    <t>шрп6</t>
  </si>
  <si>
    <t>шрп8</t>
  </si>
  <si>
    <t>шрп10</t>
  </si>
  <si>
    <t>шрп12</t>
  </si>
  <si>
    <t>шрп14</t>
  </si>
  <si>
    <t>шрп16</t>
  </si>
  <si>
    <t>шрп18</t>
  </si>
  <si>
    <t>шрп20</t>
  </si>
  <si>
    <t>шрп22</t>
  </si>
  <si>
    <t>шрп24</t>
  </si>
  <si>
    <t>шрп30</t>
  </si>
  <si>
    <t>шрп36</t>
  </si>
  <si>
    <t>шрп52</t>
  </si>
  <si>
    <t>шрп62</t>
  </si>
  <si>
    <t>шрп82</t>
  </si>
  <si>
    <t>шрп102</t>
  </si>
  <si>
    <t>шрп122</t>
  </si>
  <si>
    <t>шрп142</t>
  </si>
  <si>
    <t>шрп162</t>
  </si>
  <si>
    <t>шрп182</t>
  </si>
  <si>
    <t>шрп202</t>
  </si>
  <si>
    <t>шрп242</t>
  </si>
  <si>
    <t>шрп302</t>
  </si>
  <si>
    <t>класс прочности 10.9</t>
  </si>
  <si>
    <t>Пр. 10.9</t>
  </si>
  <si>
    <t>24х40</t>
  </si>
  <si>
    <t>24х220</t>
  </si>
  <si>
    <t>30х60</t>
  </si>
  <si>
    <t>30х70</t>
  </si>
  <si>
    <t>30х80</t>
  </si>
  <si>
    <t>30х90</t>
  </si>
  <si>
    <t>30х100</t>
  </si>
  <si>
    <t>30х120</t>
  </si>
  <si>
    <t>30х140</t>
  </si>
  <si>
    <t>30х160</t>
  </si>
  <si>
    <t>30х180</t>
  </si>
  <si>
    <t>30х220</t>
  </si>
  <si>
    <t>36х80</t>
  </si>
  <si>
    <t>36х90</t>
  </si>
  <si>
    <t>36х100</t>
  </si>
  <si>
    <t>36х120</t>
  </si>
  <si>
    <t>36х140</t>
  </si>
  <si>
    <t>36х160</t>
  </si>
  <si>
    <t>36х180</t>
  </si>
  <si>
    <t>36х200</t>
  </si>
  <si>
    <t>36х220</t>
  </si>
  <si>
    <t>36х240</t>
  </si>
  <si>
    <t>36х260</t>
  </si>
  <si>
    <t>36х280</t>
  </si>
  <si>
    <t>бп820пр-10.9</t>
  </si>
  <si>
    <t>бп816пр-10.9</t>
  </si>
  <si>
    <t>бп825пр-10.9</t>
  </si>
  <si>
    <t>бп830пр-10.9</t>
  </si>
  <si>
    <t>бп835пр-10.9</t>
  </si>
  <si>
    <t>бп840пр-10.9</t>
  </si>
  <si>
    <t>бп845пр-10.9</t>
  </si>
  <si>
    <t>бп850пр-10.9</t>
  </si>
  <si>
    <t>бп860пр-10.9</t>
  </si>
  <si>
    <t>бп870пр-10.9</t>
  </si>
  <si>
    <t>бп880пр-10.9</t>
  </si>
  <si>
    <t>бп890пр-10.9</t>
  </si>
  <si>
    <t>бп8100пр-10.9</t>
  </si>
  <si>
    <t>бп8120пр-10.9</t>
  </si>
  <si>
    <t>бп8140пр-10.9</t>
  </si>
  <si>
    <t>бп1016пр-10.9</t>
  </si>
  <si>
    <t>бп1020пр-10.9</t>
  </si>
  <si>
    <t>бп1025пр-10.9</t>
  </si>
  <si>
    <t>бп1030пр-10.9</t>
  </si>
  <si>
    <t>бп1035пр-10.9</t>
  </si>
  <si>
    <t>бп1040пр-10.9</t>
  </si>
  <si>
    <t>бп1045пр-10.9</t>
  </si>
  <si>
    <t>бп1050пр-10.9</t>
  </si>
  <si>
    <t>бп1060пр-10.9</t>
  </si>
  <si>
    <t>бп1070пр-10.9</t>
  </si>
  <si>
    <t>бп1080пр-10.9</t>
  </si>
  <si>
    <t>бп1090пр-10.9</t>
  </si>
  <si>
    <t>бп10100пр-10.9</t>
  </si>
  <si>
    <t>бп10120пр-10.9</t>
  </si>
  <si>
    <t>бп10140пр-10.9</t>
  </si>
  <si>
    <t>бп10160пр-10.9</t>
  </si>
  <si>
    <t>бп10180пр-10.9</t>
  </si>
  <si>
    <t>бп10200пр-10.9</t>
  </si>
  <si>
    <t>бп1220пр-10.9</t>
  </si>
  <si>
    <t>бп1225пр-10.9</t>
  </si>
  <si>
    <t>бп1230пр-10.9</t>
  </si>
  <si>
    <t>бп1235пр-10.9</t>
  </si>
  <si>
    <t>бп1240пр-10.9</t>
  </si>
  <si>
    <t>бп1245пр-10.9</t>
  </si>
  <si>
    <t>бп1250пр-10.9</t>
  </si>
  <si>
    <t>бп1260пр-10.9</t>
  </si>
  <si>
    <t>бп1270пр-10.9</t>
  </si>
  <si>
    <t>бп1280пр-10.9</t>
  </si>
  <si>
    <t>бп1290пр-10.9</t>
  </si>
  <si>
    <t>бп12100пр-10.9</t>
  </si>
  <si>
    <t>бп12120пр-10.9</t>
  </si>
  <si>
    <t>бп12140пр-10.9</t>
  </si>
  <si>
    <t>бп12160пр-10.9</t>
  </si>
  <si>
    <t>бп12180пр-10.9</t>
  </si>
  <si>
    <t>бп12200пр-10.9</t>
  </si>
  <si>
    <t>бп1430пр-10.9</t>
  </si>
  <si>
    <t>бп1440пр-10.9</t>
  </si>
  <si>
    <t>бп1450пр-10.9</t>
  </si>
  <si>
    <t>бп1460пр-10.9</t>
  </si>
  <si>
    <t>бп1470пр-10.9</t>
  </si>
  <si>
    <t>бп1480пр-10.9</t>
  </si>
  <si>
    <t>бп1490пр-10.9</t>
  </si>
  <si>
    <t>бп14100пр-10.9</t>
  </si>
  <si>
    <t>бп14120пр-10.9</t>
  </si>
  <si>
    <t>бп14140пр-10.9</t>
  </si>
  <si>
    <t>бп14160пр-10.9</t>
  </si>
  <si>
    <t>бп14180пр-10.9</t>
  </si>
  <si>
    <t>бп14200пр-10.9</t>
  </si>
  <si>
    <t>бп1640пр-10.9</t>
  </si>
  <si>
    <t>бп1650пр-10.9</t>
  </si>
  <si>
    <t>бп1660пр-10.9</t>
  </si>
  <si>
    <t>бп1670пр-10.9</t>
  </si>
  <si>
    <t>бп1680пр-10.9</t>
  </si>
  <si>
    <t>бп1690пр-10.9</t>
  </si>
  <si>
    <t>бп16100пр-10.9</t>
  </si>
  <si>
    <t>бп16120пр-10.9</t>
  </si>
  <si>
    <t>бп16140пр-10.9</t>
  </si>
  <si>
    <t>бп16160пр-10.9</t>
  </si>
  <si>
    <t>бп16180пр-10.9</t>
  </si>
  <si>
    <t>бп16200пр-10.9</t>
  </si>
  <si>
    <t>бп2040пр-10.9</t>
  </si>
  <si>
    <t>бп2050пр-10.9</t>
  </si>
  <si>
    <t>бп2060пр-10.9</t>
  </si>
  <si>
    <t>бп2070пр-10.9</t>
  </si>
  <si>
    <t>бп2080пр-10.9</t>
  </si>
  <si>
    <t>бп2090пр-10.9</t>
  </si>
  <si>
    <t>бп20100пр-10.9</t>
  </si>
  <si>
    <t>бп20120пр-10.9</t>
  </si>
  <si>
    <t>бп20140пр-10.9</t>
  </si>
  <si>
    <t>бп20160пр-10.9</t>
  </si>
  <si>
    <t>бп20180пр-10.9</t>
  </si>
  <si>
    <t>бп20200пр-10.9</t>
  </si>
  <si>
    <t>бп2440пр-10.9</t>
  </si>
  <si>
    <t>бп2450пр-10.9</t>
  </si>
  <si>
    <t>бп2460пр-10.9</t>
  </si>
  <si>
    <t>бп2470пр-10.9</t>
  </si>
  <si>
    <t>бп2480пр-10.9</t>
  </si>
  <si>
    <t>бп2490пр-10.9</t>
  </si>
  <si>
    <t>бп24100пр-10.9</t>
  </si>
  <si>
    <t>бп24120пр-10.9</t>
  </si>
  <si>
    <t>бп24140пр-10.9</t>
  </si>
  <si>
    <t>бп24160пр-10.9</t>
  </si>
  <si>
    <t>бп24180пр-10.9</t>
  </si>
  <si>
    <t>бп24200пр-10.9</t>
  </si>
  <si>
    <t>бп24220пр-10.9</t>
  </si>
  <si>
    <t>бп3060пр-10.9</t>
  </si>
  <si>
    <t>бп3070пр-10.9</t>
  </si>
  <si>
    <t>бп3080пр-10.9</t>
  </si>
  <si>
    <t>бп3090пр-10.9</t>
  </si>
  <si>
    <t>бп30100пр-10.9</t>
  </si>
  <si>
    <t>бп30120пр-10.9</t>
  </si>
  <si>
    <t>бп30140пр-10.9</t>
  </si>
  <si>
    <t>бп30160пр-10.9</t>
  </si>
  <si>
    <t>бп30180пр-10.9</t>
  </si>
  <si>
    <t>бп30200пр-10.9</t>
  </si>
  <si>
    <t>бп30220пр-10.9</t>
  </si>
  <si>
    <t>бп3680пр-10.9</t>
  </si>
  <si>
    <t>бп36100пр-10.9</t>
  </si>
  <si>
    <t>бп36120пр-10.9</t>
  </si>
  <si>
    <t>бп36140пр-10.9</t>
  </si>
  <si>
    <t>бп36160пр-10.9</t>
  </si>
  <si>
    <t>бп36180пр-10.9</t>
  </si>
  <si>
    <t>бп36200пр-10.9</t>
  </si>
  <si>
    <t>бп36240пр-10.9</t>
  </si>
  <si>
    <t>бп36220пр-10.9</t>
  </si>
  <si>
    <t>бп36260пр-10.9</t>
  </si>
  <si>
    <t>бп36280пр-10.9</t>
  </si>
  <si>
    <t>DIN 931</t>
  </si>
  <si>
    <t>6х18</t>
  </si>
  <si>
    <t>18х50</t>
  </si>
  <si>
    <t>18х60</t>
  </si>
  <si>
    <t>18х70</t>
  </si>
  <si>
    <t>18х80</t>
  </si>
  <si>
    <t>18х90</t>
  </si>
  <si>
    <t>18х100</t>
  </si>
  <si>
    <t>18х120</t>
  </si>
  <si>
    <t>18х140</t>
  </si>
  <si>
    <t>18х160</t>
  </si>
  <si>
    <t>дин931ц8.8-630</t>
  </si>
  <si>
    <t>дин931ц8.8-635</t>
  </si>
  <si>
    <t>дин931ц8.8-640</t>
  </si>
  <si>
    <t>дин931ц8.8-645</t>
  </si>
  <si>
    <t>дин931ц8.8-650</t>
  </si>
  <si>
    <t>дин931ц8.8-660</t>
  </si>
  <si>
    <t>дин931ц8.8-670</t>
  </si>
  <si>
    <t>дин931ц8.8-612</t>
  </si>
  <si>
    <t>дин931ц8.8-614</t>
  </si>
  <si>
    <t>дин931ц8.8-616</t>
  </si>
  <si>
    <t>дин931ц8.8-618</t>
  </si>
  <si>
    <t>дин931ц8.8-620</t>
  </si>
  <si>
    <t>дин931ц8.8-625</t>
  </si>
  <si>
    <t>дин931ц8.8-816</t>
  </si>
  <si>
    <t>дин931ц8.8-820</t>
  </si>
  <si>
    <t>дин931ц8.8-825</t>
  </si>
  <si>
    <t>дин931ц8.8-830</t>
  </si>
  <si>
    <t>дин931ц8.8-835</t>
  </si>
  <si>
    <t>дин931ц8.8-845</t>
  </si>
  <si>
    <t>дин931ц8.8-840</t>
  </si>
  <si>
    <t>дин931ц8.8-850</t>
  </si>
  <si>
    <t>дин931ц8.8-860</t>
  </si>
  <si>
    <t>дин931ц8.8-870</t>
  </si>
  <si>
    <t>дин931ц8.8-880</t>
  </si>
  <si>
    <t>дин931ц8.8-890</t>
  </si>
  <si>
    <t>дин931ц8.8-1016</t>
  </si>
  <si>
    <t>дин931ц8.8-1020</t>
  </si>
  <si>
    <t>дин931ц8.8-1025</t>
  </si>
  <si>
    <t>дин931ц8.8-1030</t>
  </si>
  <si>
    <t>дин931ц8.8-1035</t>
  </si>
  <si>
    <t>дин931ц8.8-1040</t>
  </si>
  <si>
    <t>дин931ц8.8-1045</t>
  </si>
  <si>
    <t>дин931ц8.8-1050</t>
  </si>
  <si>
    <t>дин931ц8.8-1060</t>
  </si>
  <si>
    <t>дин931ц8.8-1070</t>
  </si>
  <si>
    <t>дин931ц8.8-1080</t>
  </si>
  <si>
    <t>дин931ц8.8-1090</t>
  </si>
  <si>
    <t>дин931ц8.8-10100</t>
  </si>
  <si>
    <t>дин931ц8.8-10120</t>
  </si>
  <si>
    <t>дин931ц8.8-10140</t>
  </si>
  <si>
    <t>дин931ц8.8-1220</t>
  </si>
  <si>
    <t>дин931ц8.8-1225</t>
  </si>
  <si>
    <t>дин931ц8.8-1230</t>
  </si>
  <si>
    <t>дин931ц8.8-1235</t>
  </si>
  <si>
    <t>дин931ц8.8-1240</t>
  </si>
  <si>
    <t>дин931ц8.8-1250</t>
  </si>
  <si>
    <t>дин931ц8.8-1260</t>
  </si>
  <si>
    <t>дин931ц8.8-1270</t>
  </si>
  <si>
    <t>дин931ц8.8-1280</t>
  </si>
  <si>
    <t>дин931ц8.8-8100</t>
  </si>
  <si>
    <t>дин931ц8.8-1290</t>
  </si>
  <si>
    <t>дин931ц8.8-12100</t>
  </si>
  <si>
    <t>дин931ц8.8-12120</t>
  </si>
  <si>
    <t>дин931ц8.8-12160</t>
  </si>
  <si>
    <t>дин931ц8.8-1430</t>
  </si>
  <si>
    <t>дин931ц8.8-1440</t>
  </si>
  <si>
    <t>дин931ц8.8-1450</t>
  </si>
  <si>
    <t>дин931ц8.8-1460</t>
  </si>
  <si>
    <t>дин931ц8.8-1470</t>
  </si>
  <si>
    <t>дин931ц8.8-1480</t>
  </si>
  <si>
    <t>дин931ц8.8-1490</t>
  </si>
  <si>
    <t>дин931ц8.8-14100</t>
  </si>
  <si>
    <t>дин931ц8.8-14120</t>
  </si>
  <si>
    <t>дин931ц8.8-1630</t>
  </si>
  <si>
    <t>дин931ц8.8-1640</t>
  </si>
  <si>
    <t>дин931ц8.8-1650</t>
  </si>
  <si>
    <t>дин931ц8.8-1660</t>
  </si>
  <si>
    <t>дин931ц8.8-1670</t>
  </si>
  <si>
    <t>дин931ц8.8-1680</t>
  </si>
  <si>
    <t>дин931ц8.8-1690</t>
  </si>
  <si>
    <t>дин931ц8.8-16100</t>
  </si>
  <si>
    <t>дин931ц8.8-16120</t>
  </si>
  <si>
    <t>дин931ц8.8-16140</t>
  </si>
  <si>
    <t>дин931ц8.8-16160</t>
  </si>
  <si>
    <t>дин931ц8.8-16180</t>
  </si>
  <si>
    <t>дин931ц8.8-16200</t>
  </si>
  <si>
    <t>дин931ц8.8-1850</t>
  </si>
  <si>
    <t>дин931ц8.8-1860</t>
  </si>
  <si>
    <t>дин931ц8.8-1870</t>
  </si>
  <si>
    <t>дин931ц8.8-1880</t>
  </si>
  <si>
    <t>дин931ц8.8-1890</t>
  </si>
  <si>
    <t>дин931ц8.8-18100</t>
  </si>
  <si>
    <t>дин931ц8.8-18120</t>
  </si>
  <si>
    <t>дин931ц8.8-18140</t>
  </si>
  <si>
    <t>дин931ц8.8-2040</t>
  </si>
  <si>
    <t>дин931ц8.8-2050</t>
  </si>
  <si>
    <t>дин931ц8.8-2060</t>
  </si>
  <si>
    <t>дин931ц8.8-2070</t>
  </si>
  <si>
    <t>дин931ц8.8-2080</t>
  </si>
  <si>
    <t>дин931ц8.8-2090</t>
  </si>
  <si>
    <t>дин931ц8.8-20100</t>
  </si>
  <si>
    <t>дин931ц8.8-20120</t>
  </si>
  <si>
    <t>дин931ц8.8-20140</t>
  </si>
  <si>
    <t>дин931ц8.8-20160</t>
  </si>
  <si>
    <t>дин931ц8.8-20180</t>
  </si>
  <si>
    <t>дин931ц8.8-20200</t>
  </si>
  <si>
    <t>дин931ц8.8-2450</t>
  </si>
  <si>
    <t>дин931ц8.8-2460</t>
  </si>
  <si>
    <t>дин931ц8.8-2470</t>
  </si>
  <si>
    <t>24х65</t>
  </si>
  <si>
    <t>дин931ц8.8-2465</t>
  </si>
  <si>
    <t>дин931ц8.8-2480</t>
  </si>
  <si>
    <t>дин931ц8.8-2490</t>
  </si>
  <si>
    <t>дин931ц8.8-24100</t>
  </si>
  <si>
    <t>дин931ц8.8-24120</t>
  </si>
  <si>
    <t>дин931ц8.8-24140</t>
  </si>
  <si>
    <t>дин931ц8.8-24160</t>
  </si>
  <si>
    <t>дин931ц8.8-24180</t>
  </si>
  <si>
    <t>дин931ц8.8-24200</t>
  </si>
  <si>
    <t>дин931ц8.8-3060</t>
  </si>
  <si>
    <t>дин931ц8.8-3070</t>
  </si>
  <si>
    <t>дин931ц8.8-3080</t>
  </si>
  <si>
    <t>дин931ц8.8-3090</t>
  </si>
  <si>
    <t>дин931ц8.8-30100</t>
  </si>
  <si>
    <t>дин931ц8.8-30120</t>
  </si>
  <si>
    <t>дин931ц8.8-30140</t>
  </si>
  <si>
    <t>дин931ц8.8-30160</t>
  </si>
  <si>
    <t>дин931ц8.8-30180</t>
  </si>
  <si>
    <t>дин931ц8.8-30200</t>
  </si>
  <si>
    <t>дин931ц8.8-3680</t>
  </si>
  <si>
    <t>дин931ц8.8-3690</t>
  </si>
  <si>
    <t>дин931ц8.8-36100</t>
  </si>
  <si>
    <t>дин931ц8.8-36120</t>
  </si>
  <si>
    <t>дин931ц8.8-36140</t>
  </si>
  <si>
    <t>дин931ц8.8-36160</t>
  </si>
  <si>
    <t>дин931ц8.8-36180</t>
  </si>
  <si>
    <t>дин931ц8.8-36200</t>
  </si>
  <si>
    <t>дин931ц8.8-36220</t>
  </si>
  <si>
    <t>дин931ц8.8-36240</t>
  </si>
  <si>
    <t>дин931ц8.8-36260</t>
  </si>
  <si>
    <t>дин931ц8.8-36280</t>
  </si>
  <si>
    <t>дин931ц8.8-18160</t>
  </si>
  <si>
    <t>бп3690пр-10.9</t>
  </si>
  <si>
    <t>гсн6</t>
  </si>
  <si>
    <t>гсн6мф</t>
  </si>
  <si>
    <t>гшн3</t>
  </si>
  <si>
    <t>шон30</t>
  </si>
  <si>
    <t>шрн14</t>
  </si>
  <si>
    <t>шрн24</t>
  </si>
  <si>
    <t>шрн62</t>
  </si>
  <si>
    <t>шрн142</t>
  </si>
  <si>
    <t>шрн162</t>
  </si>
  <si>
    <t>шрн202</t>
  </si>
  <si>
    <t>шрн302</t>
  </si>
  <si>
    <t>3,9х22</t>
  </si>
  <si>
    <t>шпн3922</t>
  </si>
  <si>
    <t>шпн3950</t>
  </si>
  <si>
    <t>шпн4222</t>
  </si>
  <si>
    <t>шпн4250</t>
  </si>
  <si>
    <t>шпн4850</t>
  </si>
  <si>
    <t>шпн4816</t>
  </si>
  <si>
    <t>шпн4860</t>
  </si>
  <si>
    <t>шпн4880</t>
  </si>
  <si>
    <t>шпн5538</t>
  </si>
  <si>
    <t>5,5х80</t>
  </si>
  <si>
    <t>6,3х90</t>
  </si>
  <si>
    <t>спн4213</t>
  </si>
  <si>
    <t>спн4819</t>
  </si>
  <si>
    <t>спн5560</t>
  </si>
  <si>
    <t>спн5580</t>
  </si>
  <si>
    <t>спн6325</t>
  </si>
  <si>
    <t>спн6390</t>
  </si>
  <si>
    <t>вб810мф</t>
  </si>
  <si>
    <t>вб810</t>
  </si>
  <si>
    <t>гбна16</t>
  </si>
  <si>
    <t>гбна16мф</t>
  </si>
  <si>
    <t>гс30</t>
  </si>
  <si>
    <t>гс30мф</t>
  </si>
  <si>
    <t>ск291015к</t>
  </si>
  <si>
    <t>ск291018к</t>
  </si>
  <si>
    <t>ск293003к</t>
  </si>
  <si>
    <t>ск293009к</t>
  </si>
  <si>
    <t>ск293011к</t>
  </si>
  <si>
    <t>ск295002к</t>
  </si>
  <si>
    <t>ск296002к</t>
  </si>
  <si>
    <t>ск351014к</t>
  </si>
  <si>
    <t>ск351015к</t>
  </si>
  <si>
    <t>ск351018к</t>
  </si>
  <si>
    <t>ск353003к</t>
  </si>
  <si>
    <t>ск353009к</t>
  </si>
  <si>
    <t>ск353011к</t>
  </si>
  <si>
    <t>ск355002к</t>
  </si>
  <si>
    <t>ск355021к</t>
  </si>
  <si>
    <t>ск356002к</t>
  </si>
  <si>
    <t>ск357024к</t>
  </si>
  <si>
    <t>ск55193003к</t>
  </si>
  <si>
    <t>ск55198019к</t>
  </si>
  <si>
    <t>ск291014кф</t>
  </si>
  <si>
    <t>ск291015кф</t>
  </si>
  <si>
    <t>ск291018кф</t>
  </si>
  <si>
    <t>ск293003кф</t>
  </si>
  <si>
    <t>ск293005кф</t>
  </si>
  <si>
    <t>ск293009кф</t>
  </si>
  <si>
    <t>ск293011кф</t>
  </si>
  <si>
    <t>ск295002кф</t>
  </si>
  <si>
    <t>ск295005кф</t>
  </si>
  <si>
    <t>ск295021кф</t>
  </si>
  <si>
    <t>ск296002кф</t>
  </si>
  <si>
    <t>ск296005кф</t>
  </si>
  <si>
    <t>ск297004кф</t>
  </si>
  <si>
    <t>ск297024кф</t>
  </si>
  <si>
    <t>ск298017кф</t>
  </si>
  <si>
    <t>ск298019кф</t>
  </si>
  <si>
    <t>ск299003кф</t>
  </si>
  <si>
    <t>ск351014кф</t>
  </si>
  <si>
    <t>ск351015кф</t>
  </si>
  <si>
    <t>ск351018кф</t>
  </si>
  <si>
    <t>ск353003кф</t>
  </si>
  <si>
    <t>ск353005кф</t>
  </si>
  <si>
    <t>ск353009кф</t>
  </si>
  <si>
    <t>ск353011кф</t>
  </si>
  <si>
    <t>ск355002кф</t>
  </si>
  <si>
    <t>ск355005кф</t>
  </si>
  <si>
    <t>ск355021кф</t>
  </si>
  <si>
    <t>ск356002кф</t>
  </si>
  <si>
    <t>ск356005кф</t>
  </si>
  <si>
    <t>ск357004кф</t>
  </si>
  <si>
    <t>ск357024кф</t>
  </si>
  <si>
    <t>ск358017кф</t>
  </si>
  <si>
    <t>ск358019кф</t>
  </si>
  <si>
    <t>ск359003кф</t>
  </si>
  <si>
    <t>ск513005кф</t>
  </si>
  <si>
    <t>ск515005кф</t>
  </si>
  <si>
    <t>ск516005кф</t>
  </si>
  <si>
    <t>ск517004кф</t>
  </si>
  <si>
    <t>ск517024кф</t>
  </si>
  <si>
    <t>ск518017кф</t>
  </si>
  <si>
    <t>ск519003кф</t>
  </si>
  <si>
    <t>ск703005кф</t>
  </si>
  <si>
    <t>ск706005кф</t>
  </si>
  <si>
    <t>ск707024кф</t>
  </si>
  <si>
    <t>ск708017кф</t>
  </si>
  <si>
    <t>ск48191014кф</t>
  </si>
  <si>
    <t>ск48193005кф</t>
  </si>
  <si>
    <t>ск48195005кф</t>
  </si>
  <si>
    <t>ск48196005кф</t>
  </si>
  <si>
    <t>ск48197004кф</t>
  </si>
  <si>
    <t>ск48198017кф</t>
  </si>
  <si>
    <t>ск48199003кф</t>
  </si>
  <si>
    <t>ск55191014кф</t>
  </si>
  <si>
    <t>ск55191015кф</t>
  </si>
  <si>
    <t>ск55193003кф</t>
  </si>
  <si>
    <t>ск55193005кф</t>
  </si>
  <si>
    <t>ск55195002кф</t>
  </si>
  <si>
    <t>ск55195005кф</t>
  </si>
  <si>
    <t>ск55195021кф</t>
  </si>
  <si>
    <t>ск55196002кф</t>
  </si>
  <si>
    <t>ск55196005кф</t>
  </si>
  <si>
    <t>ск55197004кф</t>
  </si>
  <si>
    <t>ск55197024кф</t>
  </si>
  <si>
    <t>ск55198017кф</t>
  </si>
  <si>
    <t>ск55198019кф</t>
  </si>
  <si>
    <t>ск55199003кф</t>
  </si>
  <si>
    <t>ск55251014кф</t>
  </si>
  <si>
    <t>ск55253005кф</t>
  </si>
  <si>
    <t>ск55255005кф</t>
  </si>
  <si>
    <t>ск55256005кф</t>
  </si>
  <si>
    <t>ск55257004кф</t>
  </si>
  <si>
    <t>ск55257024кф</t>
  </si>
  <si>
    <t>ск55258017кф</t>
  </si>
  <si>
    <t>ск55258019кф</t>
  </si>
  <si>
    <t>ск55259003кф</t>
  </si>
  <si>
    <t>ск55193011кф</t>
  </si>
  <si>
    <t>ск55193011к</t>
  </si>
  <si>
    <t>гэ6</t>
  </si>
  <si>
    <t>гэ8</t>
  </si>
  <si>
    <t>м6х12</t>
  </si>
  <si>
    <t>м8х16</t>
  </si>
  <si>
    <t>Гайка Эриксона</t>
  </si>
  <si>
    <t>Гайка Мебельная</t>
  </si>
  <si>
    <t>м6х20</t>
  </si>
  <si>
    <t>гм620</t>
  </si>
  <si>
    <t>вп36</t>
  </si>
  <si>
    <t>вп38</t>
  </si>
  <si>
    <t>вп310</t>
  </si>
  <si>
    <t>вп312</t>
  </si>
  <si>
    <t>вп316</t>
  </si>
  <si>
    <t>вп320</t>
  </si>
  <si>
    <t>вп325</t>
  </si>
  <si>
    <t>вп330</t>
  </si>
  <si>
    <t>вп335</t>
  </si>
  <si>
    <t>вп340</t>
  </si>
  <si>
    <t>вп350</t>
  </si>
  <si>
    <t>вп38ф</t>
  </si>
  <si>
    <t>вп36ф</t>
  </si>
  <si>
    <t>вп310ф</t>
  </si>
  <si>
    <t>вп312ф</t>
  </si>
  <si>
    <t>вп316ф</t>
  </si>
  <si>
    <t>вп320ф</t>
  </si>
  <si>
    <t>вп325ф</t>
  </si>
  <si>
    <t>вп330ф</t>
  </si>
  <si>
    <t>вп335ф</t>
  </si>
  <si>
    <t>вп340ф</t>
  </si>
  <si>
    <t>вп350ф</t>
  </si>
  <si>
    <t>вп36мф</t>
  </si>
  <si>
    <t>вп38мф</t>
  </si>
  <si>
    <t>вп310мф</t>
  </si>
  <si>
    <t>вп312мф</t>
  </si>
  <si>
    <t>вп316мф</t>
  </si>
  <si>
    <t>вп320мф</t>
  </si>
  <si>
    <t>вп325мф</t>
  </si>
  <si>
    <t>вп330мф</t>
  </si>
  <si>
    <t>вп335мф</t>
  </si>
  <si>
    <t>вп340мф</t>
  </si>
  <si>
    <t>вп350мф</t>
  </si>
  <si>
    <t>вп555</t>
  </si>
  <si>
    <t>5х55</t>
  </si>
  <si>
    <t>вп555ф</t>
  </si>
  <si>
    <t>вп555мф</t>
  </si>
  <si>
    <t>вц350</t>
  </si>
  <si>
    <t>вц5100</t>
  </si>
  <si>
    <t>вц68</t>
  </si>
  <si>
    <t>6х8</t>
  </si>
  <si>
    <t>вц6120</t>
  </si>
  <si>
    <t>вц350ф</t>
  </si>
  <si>
    <t>вц5100ф</t>
  </si>
  <si>
    <t>вц68ф</t>
  </si>
  <si>
    <t>вц6120ф</t>
  </si>
  <si>
    <t>вц350мф</t>
  </si>
  <si>
    <t>вц5100мф</t>
  </si>
  <si>
    <t>вц68мф</t>
  </si>
  <si>
    <t>вц6120мф</t>
  </si>
  <si>
    <t>вм46</t>
  </si>
  <si>
    <t>4x6</t>
  </si>
  <si>
    <t>вм58</t>
  </si>
  <si>
    <t>5x8</t>
  </si>
  <si>
    <t>вм570</t>
  </si>
  <si>
    <t>5x70</t>
  </si>
  <si>
    <t>вм670</t>
  </si>
  <si>
    <t>вм816</t>
  </si>
  <si>
    <t>вм820</t>
  </si>
  <si>
    <t>вм825</t>
  </si>
  <si>
    <t>вм830</t>
  </si>
  <si>
    <t>вм835</t>
  </si>
  <si>
    <t>вм840</t>
  </si>
  <si>
    <t>вм850</t>
  </si>
  <si>
    <t>вм860</t>
  </si>
  <si>
    <t>вм870</t>
  </si>
  <si>
    <t>вм880</t>
  </si>
  <si>
    <t>вм890</t>
  </si>
  <si>
    <t>вм8100</t>
  </si>
  <si>
    <t>вм46ф</t>
  </si>
  <si>
    <t>вм58ф</t>
  </si>
  <si>
    <t>вм570ф</t>
  </si>
  <si>
    <t>вм512ф</t>
  </si>
  <si>
    <t>вм670ф</t>
  </si>
  <si>
    <t>вм816ф</t>
  </si>
  <si>
    <t>вм820ф</t>
  </si>
  <si>
    <t>вм825ф</t>
  </si>
  <si>
    <t>вм830ф</t>
  </si>
  <si>
    <t>вм835ф</t>
  </si>
  <si>
    <t>вм840ф</t>
  </si>
  <si>
    <t>вм850ф</t>
  </si>
  <si>
    <t>вм860ф</t>
  </si>
  <si>
    <t>вм870ф</t>
  </si>
  <si>
    <t>вм880ф</t>
  </si>
  <si>
    <t>вм890ф</t>
  </si>
  <si>
    <t>вм8100ф</t>
  </si>
  <si>
    <t>бп1016пр</t>
  </si>
  <si>
    <t>бм816</t>
  </si>
  <si>
    <t>шр222</t>
  </si>
  <si>
    <t>м22х2000</t>
  </si>
  <si>
    <t>шр362</t>
  </si>
  <si>
    <t>м36х2000</t>
  </si>
  <si>
    <t>шр222мф</t>
  </si>
  <si>
    <t>ждп12048</t>
  </si>
  <si>
    <t>ждп12048ф</t>
  </si>
  <si>
    <t>ждп1635мф</t>
  </si>
  <si>
    <t>ждп1935мф</t>
  </si>
  <si>
    <t>ждп2535мф</t>
  </si>
  <si>
    <t>ждп3532мф</t>
  </si>
  <si>
    <t>ждп3535мф</t>
  </si>
  <si>
    <t>ждп4135мф</t>
  </si>
  <si>
    <t>ждп4535мф</t>
  </si>
  <si>
    <t>ждп5135мф</t>
  </si>
  <si>
    <t>ждп5535мф</t>
  </si>
  <si>
    <t>ждп6438мф</t>
  </si>
  <si>
    <t>ждп7042мф</t>
  </si>
  <si>
    <t>ждп7642мф</t>
  </si>
  <si>
    <t>ждп8942мф</t>
  </si>
  <si>
    <t>ждп8948мф</t>
  </si>
  <si>
    <t>ждп9548мф</t>
  </si>
  <si>
    <t>ждп10248мф</t>
  </si>
  <si>
    <t>ждп11048мф</t>
  </si>
  <si>
    <t>ждп12048мф</t>
  </si>
  <si>
    <t>ждп12748мф</t>
  </si>
  <si>
    <t>ждп15248мф</t>
  </si>
  <si>
    <t>зк3287024</t>
  </si>
  <si>
    <t>зк4107024</t>
  </si>
  <si>
    <t>зк48121014</t>
  </si>
  <si>
    <t>зк48127004</t>
  </si>
  <si>
    <t>зк48127024</t>
  </si>
  <si>
    <t>знн46</t>
  </si>
  <si>
    <t>Сверло-бур по бетону SDS+ 6х310 мм "Master" (1 шт)</t>
  </si>
  <si>
    <t>бр6310м</t>
  </si>
  <si>
    <r>
      <t>Свёрло  по бетону, победит "KENNER</t>
    </r>
    <r>
      <rPr>
        <b/>
        <sz val="14"/>
        <color indexed="8"/>
        <rFont val="Calibri"/>
        <family val="2"/>
        <charset val="204"/>
      </rPr>
      <t>"</t>
    </r>
  </si>
  <si>
    <t>Свёрло  по бетону, победит "KENNER"</t>
  </si>
  <si>
    <t>Свёрло  по бетону 4х75</t>
  </si>
  <si>
    <t>Свёрло  по бетону 5х85</t>
  </si>
  <si>
    <t>Свёрло  по бетону 6х100</t>
  </si>
  <si>
    <t>Свёрло  по бетону 8х120</t>
  </si>
  <si>
    <t>Свёрло  по бетону 10х120</t>
  </si>
  <si>
    <t>Свёрло  по бетону 12х150</t>
  </si>
  <si>
    <t>сб475</t>
  </si>
  <si>
    <t>сб585</t>
  </si>
  <si>
    <t>сб6100</t>
  </si>
  <si>
    <t>сб8120</t>
  </si>
  <si>
    <t>сб10120</t>
  </si>
  <si>
    <t>сб12150</t>
  </si>
  <si>
    <t>гс30ф</t>
  </si>
  <si>
    <t>гшн3мф</t>
  </si>
  <si>
    <t>рн550</t>
  </si>
  <si>
    <t>NLO 5х50</t>
  </si>
  <si>
    <t>чм25тф</t>
  </si>
  <si>
    <t>чм32тф</t>
  </si>
  <si>
    <t>чм35тф</t>
  </si>
  <si>
    <t>чм41тф</t>
  </si>
  <si>
    <t>чм45тф</t>
  </si>
  <si>
    <t>чм51тф</t>
  </si>
  <si>
    <t>чм55тф</t>
  </si>
  <si>
    <t>чм7042тф</t>
  </si>
  <si>
    <t>чм76тф</t>
  </si>
  <si>
    <t>чд25тф</t>
  </si>
  <si>
    <t>чд32тф</t>
  </si>
  <si>
    <t>чд35тф</t>
  </si>
  <si>
    <t>чд41тф</t>
  </si>
  <si>
    <t>чд45тф</t>
  </si>
  <si>
    <t>чд51тф</t>
  </si>
  <si>
    <t>чд55тф</t>
  </si>
  <si>
    <t>чд64тф</t>
  </si>
  <si>
    <t>чд7042тф</t>
  </si>
  <si>
    <t>чд76тф</t>
  </si>
  <si>
    <t>чд8948тф</t>
  </si>
  <si>
    <t>чд95тф</t>
  </si>
  <si>
    <t>чд102тф</t>
  </si>
  <si>
    <t>г530</t>
  </si>
  <si>
    <t>г550</t>
  </si>
  <si>
    <t>г6130</t>
  </si>
  <si>
    <t>6Х130</t>
  </si>
  <si>
    <t>г12250</t>
  </si>
  <si>
    <t>г530мф</t>
  </si>
  <si>
    <t>г550мф</t>
  </si>
  <si>
    <t>г630мф</t>
  </si>
  <si>
    <t>г6110мф</t>
  </si>
  <si>
    <t>г6130мф</t>
  </si>
  <si>
    <t>г6140мф</t>
  </si>
  <si>
    <t>г6150мф</t>
  </si>
  <si>
    <t>г850мф</t>
  </si>
  <si>
    <t>г8110мф</t>
  </si>
  <si>
    <t>г8150мф</t>
  </si>
  <si>
    <t>г8160мф</t>
  </si>
  <si>
    <t>г8170мф</t>
  </si>
  <si>
    <t>г8180мф</t>
  </si>
  <si>
    <t>г8200мф</t>
  </si>
  <si>
    <t>г1040мф</t>
  </si>
  <si>
    <t>г1050мф</t>
  </si>
  <si>
    <t>г1060мф</t>
  </si>
  <si>
    <t>г1070мф</t>
  </si>
  <si>
    <t>г1080мф</t>
  </si>
  <si>
    <t>г1090мф</t>
  </si>
  <si>
    <t>г10100мф</t>
  </si>
  <si>
    <t>г10110мф</t>
  </si>
  <si>
    <t>г10120мф</t>
  </si>
  <si>
    <t>г10140мф</t>
  </si>
  <si>
    <t>г10150мф</t>
  </si>
  <si>
    <t>г10160мф</t>
  </si>
  <si>
    <t>г10180мф</t>
  </si>
  <si>
    <t>г10200мф</t>
  </si>
  <si>
    <t>г10220мф</t>
  </si>
  <si>
    <t>г10240мф</t>
  </si>
  <si>
    <t>г10260мф</t>
  </si>
  <si>
    <t>г10280мф</t>
  </si>
  <si>
    <t>г10300мф</t>
  </si>
  <si>
    <t>г1280мф</t>
  </si>
  <si>
    <t>г12120мф</t>
  </si>
  <si>
    <t>г12140мф</t>
  </si>
  <si>
    <t>г12150мф</t>
  </si>
  <si>
    <t>г12160мф</t>
  </si>
  <si>
    <t>г12180мф</t>
  </si>
  <si>
    <t>г12200мф</t>
  </si>
  <si>
    <t>г12220мф</t>
  </si>
  <si>
    <t>г12240мф</t>
  </si>
  <si>
    <t>г12250мф</t>
  </si>
  <si>
    <t>г12260мф</t>
  </si>
  <si>
    <t>г12280мф</t>
  </si>
  <si>
    <t>г12300мф</t>
  </si>
  <si>
    <t>г12360мф</t>
  </si>
  <si>
    <t>г12400мф</t>
  </si>
  <si>
    <t>3.1х60 оц</t>
  </si>
  <si>
    <t>A3B003106030505</t>
  </si>
  <si>
    <t>3.4х60 оц</t>
  </si>
  <si>
    <t>A3B003406030505</t>
  </si>
  <si>
    <t>А30001804030605/1</t>
  </si>
  <si>
    <t>А30002005030501</t>
  </si>
  <si>
    <t>1,8х30 оц</t>
  </si>
  <si>
    <t>А35001804030505/5</t>
  </si>
  <si>
    <t>3,0х50 оц</t>
  </si>
  <si>
    <t>А39003005030505</t>
  </si>
  <si>
    <t>А39004010030507</t>
  </si>
  <si>
    <t>4,2х120 оц</t>
  </si>
  <si>
    <t>А39004212030505/1</t>
  </si>
  <si>
    <t>6/200/60 мм</t>
  </si>
  <si>
    <t>8/200/60 мм</t>
  </si>
  <si>
    <t>8/220/60 мм</t>
  </si>
  <si>
    <t>Хомут для воздуховода 150 мм с уплотнением</t>
  </si>
  <si>
    <t>VHR150AD51</t>
  </si>
  <si>
    <t>VHR250AD51</t>
  </si>
  <si>
    <t>Хомут для воздуховода 250 мм с уплотнением</t>
  </si>
  <si>
    <t>Хомут для воздуховода 315 мм с уплотнением</t>
  </si>
  <si>
    <t>VHR315AD51</t>
  </si>
  <si>
    <t>VHR400AD51г</t>
  </si>
  <si>
    <t>Хомут для воздуховода 400мм с уплотнением</t>
  </si>
  <si>
    <t xml:space="preserve">Хомут для воздуховода 500мм с уплотнением без гайки </t>
  </si>
  <si>
    <t xml:space="preserve">Хомут для воздуховода 560мм с уплотнением без гайки </t>
  </si>
  <si>
    <t>VHR600AD51г</t>
  </si>
  <si>
    <t xml:space="preserve">Хомут для воздуховода 600мм с уплотнением без гайки </t>
  </si>
  <si>
    <t xml:space="preserve">Хомут для воздуховода 630мм с уплотнением без гайки </t>
  </si>
  <si>
    <t xml:space="preserve">Хомут для воздуховода 710мм с уплотнением без гайки </t>
  </si>
  <si>
    <t>VHR800AD51</t>
  </si>
  <si>
    <t>Хомуты для воздуховода без уплотнения</t>
  </si>
  <si>
    <t>VH100AD51</t>
  </si>
  <si>
    <t xml:space="preserve">Хомут для воздуховода 100мм без уплотнения с гайкой м8 </t>
  </si>
  <si>
    <t>VH315AD51</t>
  </si>
  <si>
    <t xml:space="preserve">Хомут для воздуховода 315 мм без уплотнения, гайка м8 </t>
  </si>
  <si>
    <t>VENT1/2М6UCH51-50</t>
  </si>
  <si>
    <t>А30002505000516</t>
  </si>
  <si>
    <t>А30003007000501</t>
  </si>
  <si>
    <t>А30003008000599</t>
  </si>
  <si>
    <t>А30003509000605</t>
  </si>
  <si>
    <t>А30004010000530</t>
  </si>
  <si>
    <t>А30006020000705</t>
  </si>
  <si>
    <t>А30003008000599/25</t>
  </si>
  <si>
    <t>А30003509000605/25</t>
  </si>
  <si>
    <t>А30004010000530/25</t>
  </si>
  <si>
    <t>А30004012000516/25</t>
  </si>
  <si>
    <t>А32002002030502</t>
  </si>
  <si>
    <t>А35002006032503</t>
  </si>
  <si>
    <t>VENT3/4М8UCH51</t>
  </si>
  <si>
    <t>VENT1М8UCH51-50</t>
  </si>
  <si>
    <t>VENT1 1/2М8UCH51-10</t>
  </si>
  <si>
    <t>VENT1 1/4М8UCH51-10</t>
  </si>
  <si>
    <t>VENT2 1/2М10UCH51-10</t>
  </si>
  <si>
    <t>VENT2 1/2М8UCH51</t>
  </si>
  <si>
    <t>Болт оц. U-образный UBZ 2 1/4'' М10</t>
  </si>
  <si>
    <t>VENT2 1/4М10UCH51</t>
  </si>
  <si>
    <t>VENT4М12UCH51-5</t>
  </si>
  <si>
    <t>VENT6М16UCH51</t>
  </si>
  <si>
    <t>VENT8М16UCH51</t>
  </si>
  <si>
    <t xml:space="preserve">Болт оц. U-образный UBZ 8 М16 </t>
  </si>
  <si>
    <t>VENT10М16UCH51</t>
  </si>
  <si>
    <t xml:space="preserve">Болт оц. U-образный UBZ10 М16 </t>
  </si>
  <si>
    <t>VENT12М16UCH51</t>
  </si>
  <si>
    <t xml:space="preserve">Болт оц. U-образный UBZ12 М16 </t>
  </si>
  <si>
    <t>VENT14М16UCH51</t>
  </si>
  <si>
    <t xml:space="preserve">Болт оц. U-образный UBZ14 М16 </t>
  </si>
  <si>
    <t>VENT16М20UCH51</t>
  </si>
  <si>
    <t xml:space="preserve">Болт оц. U-образный UBZ16 М20 </t>
  </si>
  <si>
    <t>VENT18М20UCH51</t>
  </si>
  <si>
    <t xml:space="preserve">Болт оц. U-образный UBZ18 М20 </t>
  </si>
  <si>
    <t>MPN-RC3М10DGR51</t>
  </si>
  <si>
    <t>MPN-RC5M10DGR51</t>
  </si>
  <si>
    <t>MPN-RC6M10DGR51</t>
  </si>
  <si>
    <t>TR54-58PAK41</t>
  </si>
  <si>
    <t>TR110-114PAK41п</t>
  </si>
  <si>
    <t>TR135-143PAK41</t>
  </si>
  <si>
    <t>Либро W4</t>
  </si>
  <si>
    <t xml:space="preserve">Хомут Либро МХ  10-16/9 W4 </t>
  </si>
  <si>
    <t xml:space="preserve">Хомут Либро МХ  16-25/9 W4 </t>
  </si>
  <si>
    <t xml:space="preserve">Хомут Либро МХ  25-40/9 W4 </t>
  </si>
  <si>
    <t xml:space="preserve">Хомут Либро МХ  30-45/9 W4 </t>
  </si>
  <si>
    <t>Хомут Либро МХ  40-60/9 W4</t>
  </si>
  <si>
    <t xml:space="preserve">Хомут Либро МХ  70-90/9 W4 </t>
  </si>
  <si>
    <t xml:space="preserve">Хомут Либро МХ  80-100/9 W4 </t>
  </si>
  <si>
    <t xml:space="preserve">Хомут Либро МХ 100-120/9 W4 </t>
  </si>
  <si>
    <t xml:space="preserve">Хомут Либро МХ 120-140/9 W4 </t>
  </si>
  <si>
    <t xml:space="preserve">Хомут Либро МХ 130-150/9 W4 </t>
  </si>
  <si>
    <t xml:space="preserve">Хомут Либро МХ 140-160/9 W4 </t>
  </si>
  <si>
    <t>H8-14-9A51-50</t>
  </si>
  <si>
    <t xml:space="preserve">Хомут АБА   8-14/9 </t>
  </si>
  <si>
    <t>H11-17-9A51-50</t>
  </si>
  <si>
    <t>H13-20-9A51-50</t>
  </si>
  <si>
    <t xml:space="preserve">Хомут АБА  13-20/9 </t>
  </si>
  <si>
    <t>H15-24-12A51-50</t>
  </si>
  <si>
    <t>H22-32-9A51-50</t>
  </si>
  <si>
    <t xml:space="preserve">Хомут АБА  22-32/9 </t>
  </si>
  <si>
    <t>H26-38-9A51-50</t>
  </si>
  <si>
    <t xml:space="preserve">Хомут АБА  26-38/9 </t>
  </si>
  <si>
    <t>H32-44-9A51-50</t>
  </si>
  <si>
    <t xml:space="preserve">Хомут АБА  32-44/9 </t>
  </si>
  <si>
    <t>H38-50-9A51-50</t>
  </si>
  <si>
    <t xml:space="preserve">Хомут АБА  38-50/9 </t>
  </si>
  <si>
    <t>H44-56-9A51-50</t>
  </si>
  <si>
    <t xml:space="preserve">Хомут АБА  44-56/9 </t>
  </si>
  <si>
    <t>H50-65-9A51-50</t>
  </si>
  <si>
    <t>H58-75-9A51-50</t>
  </si>
  <si>
    <t>H68-85-9A51-50</t>
  </si>
  <si>
    <t>H19-28-12A51-50</t>
  </si>
  <si>
    <t>H22-32-12A51-50</t>
  </si>
  <si>
    <t>H26-38-12A51-50</t>
  </si>
  <si>
    <t>H32-44-12A51-50</t>
  </si>
  <si>
    <t>H35-50-12A51-50</t>
  </si>
  <si>
    <t>H44-56-12A51-50</t>
  </si>
  <si>
    <t>H50-65-12A51-50</t>
  </si>
  <si>
    <t>H58-75-12A51-50</t>
  </si>
  <si>
    <t>H68-85-12A51-50</t>
  </si>
  <si>
    <t>H77-95-12A51-25</t>
  </si>
  <si>
    <t>H87-112-12A51-25</t>
  </si>
  <si>
    <t>H104-138-12A51-25</t>
  </si>
  <si>
    <t>H130-165-12A51-25</t>
  </si>
  <si>
    <t>H150-180-12A51-25</t>
  </si>
  <si>
    <t>H175-205-12A51-25</t>
  </si>
  <si>
    <t>H200-231-12A51-10</t>
  </si>
  <si>
    <t>H226-256-12A51-10</t>
  </si>
  <si>
    <t>H277-307-12A51-10</t>
  </si>
  <si>
    <t>хг12-16</t>
  </si>
  <si>
    <t>1/4 м8</t>
  </si>
  <si>
    <t>12-16</t>
  </si>
  <si>
    <t>хг87-90/140</t>
  </si>
  <si>
    <t>хс87-90</t>
  </si>
  <si>
    <t>3 м8</t>
  </si>
  <si>
    <t>хг31-36</t>
  </si>
  <si>
    <t>хг38-44</t>
  </si>
  <si>
    <t>хг44-50</t>
  </si>
  <si>
    <t>53-58</t>
  </si>
  <si>
    <t>хг59-65</t>
  </si>
  <si>
    <t>хг73-80</t>
  </si>
  <si>
    <t>хг95-103</t>
  </si>
  <si>
    <t>хг108-114</t>
  </si>
  <si>
    <t>хг117-135</t>
  </si>
  <si>
    <t>4 1/2 м10</t>
  </si>
  <si>
    <t>117-135</t>
  </si>
  <si>
    <t>хг132-141</t>
  </si>
  <si>
    <t>хг159-168</t>
  </si>
  <si>
    <t>хг219-255</t>
  </si>
  <si>
    <t xml:space="preserve">3/8" (≈15-19) М8 AISI304 20х1,5мм </t>
  </si>
  <si>
    <t xml:space="preserve"> 3/4" (≈23-28) М8 AISI304 20х1,5мм </t>
  </si>
  <si>
    <t xml:space="preserve">1/2" (≈20-24) М8 AISI304 20х1,5мм </t>
  </si>
  <si>
    <t xml:space="preserve">1" (≈31-36) М8 AISI304 20х1,5мм </t>
  </si>
  <si>
    <t xml:space="preserve">1 1/4" (≈38-44) М8 AISI304 20х1,5мм </t>
  </si>
  <si>
    <t xml:space="preserve">1 1/2" (≈44-50) М8 AISI304 20х1,5мм </t>
  </si>
  <si>
    <t xml:space="preserve">2 (≈59-65) М8 AISI304 20х1,5мм </t>
  </si>
  <si>
    <t xml:space="preserve">2 1/2  (≈74-80) М10 AISI304 20х1,5мм </t>
  </si>
  <si>
    <t xml:space="preserve">3  (≈83-93) М10 AISI304 25х2мм </t>
  </si>
  <si>
    <t xml:space="preserve">6 (≈159-169) М10 AISI304 25х2мм </t>
  </si>
  <si>
    <t xml:space="preserve">8 (≈216-225) М10 AISI304 25х2мм </t>
  </si>
  <si>
    <t xml:space="preserve">4 (≈108-116) М10 AISI304 25х2мм </t>
  </si>
  <si>
    <t>Тяжелой нагрузки Т</t>
  </si>
  <si>
    <t>TR1 M12HDТ51</t>
  </si>
  <si>
    <t xml:space="preserve">Хомут трубный высокой нагрузки Т 1 ,≈31-36, М12 </t>
  </si>
  <si>
    <t>TR1 1/2М12HDТ51</t>
  </si>
  <si>
    <t xml:space="preserve">Хомут трубный высокой нагрузки Т 1 1/2 ,≈48-53, М12 </t>
  </si>
  <si>
    <t>TR1 1/4М12HDТ51</t>
  </si>
  <si>
    <t xml:space="preserve">Хомут трубный высокой нагрузки Т 1 1/4, ≈39-46, М12 </t>
  </si>
  <si>
    <t>TR53-59М12НDТ51</t>
  </si>
  <si>
    <t xml:space="preserve">Хомут трубный высокой нагрузки Т 1 3/4 ,≈53-59, М12 </t>
  </si>
  <si>
    <t>TR 1/2М12HDТ51</t>
  </si>
  <si>
    <t xml:space="preserve">Хомут трубный высокой нагрузки Т 1/2 ,≈20-24, М12 </t>
  </si>
  <si>
    <t>TR10 M16HDТ51</t>
  </si>
  <si>
    <t xml:space="preserve">Хомут трубный высокой нагрузки Т 10 ,≈270-280, М16 </t>
  </si>
  <si>
    <t>TR12M16HDT51</t>
  </si>
  <si>
    <t xml:space="preserve">Хомут трубный высокой нагрузки Т 12 ,≈315-326, М16 </t>
  </si>
  <si>
    <t>TR125 M12HDТ51</t>
  </si>
  <si>
    <t>TR125 M16HDТ51</t>
  </si>
  <si>
    <t>TR14 M16HDТ51</t>
  </si>
  <si>
    <t xml:space="preserve">Хомут трубный высокой нагрузки Т 14 ,≈340-356, М16 </t>
  </si>
  <si>
    <t>TR16 М16HDТ51</t>
  </si>
  <si>
    <t xml:space="preserve">Хомут трубный высокой нагрузки Т 16 ,≈395-411, М16 </t>
  </si>
  <si>
    <t>TR2 M12HDТ51</t>
  </si>
  <si>
    <t xml:space="preserve">Хомут трубный высокой нагрузки Т 2 ,≈59-66, М12 </t>
  </si>
  <si>
    <t>TR2 1/2М12HDТ51</t>
  </si>
  <si>
    <t xml:space="preserve">Хомут трубный высокой нагрузки Т 2 1/2 ,≈74-80, М12 </t>
  </si>
  <si>
    <t>TR3 M12HDТ51</t>
  </si>
  <si>
    <t xml:space="preserve">Хомут трубный высокой нагрузки Т 3 ,≈87-94, М12 </t>
  </si>
  <si>
    <t>TR3 1/2 M12HDТ51</t>
  </si>
  <si>
    <t xml:space="preserve">Хомут трубный высокой нагрузки Т 3 1/2 ,≈99-108, М12 </t>
  </si>
  <si>
    <t>TR3/4 М12HDТ51/Т</t>
  </si>
  <si>
    <t xml:space="preserve">Хомут трубный высокой нагрузки Т 3/4 ,≈23-28, М12 </t>
  </si>
  <si>
    <t>TR4 M12HDТ51</t>
  </si>
  <si>
    <t xml:space="preserve">Хомут трубный высокой нагрузки Т 4 ,≈108-116, М12 </t>
  </si>
  <si>
    <t>TR5 M16HDТ51</t>
  </si>
  <si>
    <t xml:space="preserve">Хомут трубный высокой нагрузки Т 5 ,≈135-143, М16 </t>
  </si>
  <si>
    <t>TR6 M16HDТ51</t>
  </si>
  <si>
    <t xml:space="preserve">Хомут трубный высокой нагрузки Т 6 ,≈165-170, М16 </t>
  </si>
  <si>
    <t>TR8 M16HDТ51</t>
  </si>
  <si>
    <t xml:space="preserve">Хомут трубный высокой нагрузки Т 8 ,≈212-222, М16 </t>
  </si>
  <si>
    <t>го4мф</t>
  </si>
  <si>
    <t>го5мф</t>
  </si>
  <si>
    <t>го6мф</t>
  </si>
  <si>
    <t>го8мф</t>
  </si>
  <si>
    <t>го10мф</t>
  </si>
  <si>
    <t>го12мф</t>
  </si>
  <si>
    <t>го14мф</t>
  </si>
  <si>
    <t>го16мф</t>
  </si>
  <si>
    <t>го18мф</t>
  </si>
  <si>
    <t>го20мф</t>
  </si>
  <si>
    <t>го24мф</t>
  </si>
  <si>
    <t>го30мф</t>
  </si>
  <si>
    <t>го36мф</t>
  </si>
  <si>
    <t>Хомут TITAN 50-70мм</t>
  </si>
  <si>
    <t xml:space="preserve">Хомут с ключом </t>
  </si>
  <si>
    <t>ZOT51/1</t>
  </si>
  <si>
    <t>Зажим TORK 9мм Aluzinc</t>
  </si>
  <si>
    <t>SP30NO42</t>
  </si>
  <si>
    <t xml:space="preserve">Хомут ленточный 9мм w2 (30м)  </t>
  </si>
  <si>
    <t>Зажимы</t>
  </si>
  <si>
    <t>Н08-12ЕСО42</t>
  </si>
  <si>
    <t>Н08-12ЕСО42мф</t>
  </si>
  <si>
    <t>H10-16ECO41мф</t>
  </si>
  <si>
    <t>Н10-16ЕСО42</t>
  </si>
  <si>
    <t>Н10-16ЕСО42мф</t>
  </si>
  <si>
    <t>H12-20ECO41мф</t>
  </si>
  <si>
    <t>H12-20ECO42мф</t>
  </si>
  <si>
    <t>H12-22ECO41</t>
  </si>
  <si>
    <t>H12-22ECO41мф</t>
  </si>
  <si>
    <t>Н12-22ЕСО42</t>
  </si>
  <si>
    <t>Н12-22ЕСО42мф</t>
  </si>
  <si>
    <t>H16-25ECO41мф</t>
  </si>
  <si>
    <t>Н16-25ЕСО42</t>
  </si>
  <si>
    <t>Н16-25ЕСО42мф</t>
  </si>
  <si>
    <t>H16-27ECO41мф</t>
  </si>
  <si>
    <t>Н16-27ЕСО42</t>
  </si>
  <si>
    <t>Н16-27ЕСО42мф</t>
  </si>
  <si>
    <t>H20-32ECO41мф</t>
  </si>
  <si>
    <t>Н20-32ЕСО42мф</t>
  </si>
  <si>
    <t>Н20-32ЕСО42</t>
  </si>
  <si>
    <t>H23-35ECO41мф</t>
  </si>
  <si>
    <t>H25-40ECO41мф</t>
  </si>
  <si>
    <t>Н25-40ЕСО42мф</t>
  </si>
  <si>
    <t>Н25-40ЕСО42</t>
  </si>
  <si>
    <t>H25-42-13ECO41мф</t>
  </si>
  <si>
    <t>H30-45ECO41мф</t>
  </si>
  <si>
    <t>H30-45ECO42мф</t>
  </si>
  <si>
    <t>H30-45ECO42</t>
  </si>
  <si>
    <t>H32-50ECO41мф</t>
  </si>
  <si>
    <t>Н32-50ЕСО42мф</t>
  </si>
  <si>
    <t>Н32-50ЕСО42</t>
  </si>
  <si>
    <t>H40-60ECO41мф</t>
  </si>
  <si>
    <t>Н40-60ЕСО42мф</t>
  </si>
  <si>
    <t>H44-64ECO41мф</t>
  </si>
  <si>
    <t>H50-70ECO41мф</t>
  </si>
  <si>
    <t>Н50-70ЕСО42мф</t>
  </si>
  <si>
    <t>H60-80ECO41-25</t>
  </si>
  <si>
    <t>H60-80ECO41мф</t>
  </si>
  <si>
    <t>Н60-80ЕСО42мф</t>
  </si>
  <si>
    <t>Н60-80ЕСО42</t>
  </si>
  <si>
    <t>H70-90ECO41мф</t>
  </si>
  <si>
    <t>Н70-90ЕСО42мф</t>
  </si>
  <si>
    <t>Н70-90ЕСО42</t>
  </si>
  <si>
    <t>H80-100ECO41мф</t>
  </si>
  <si>
    <t>Н80-100ЕСО42</t>
  </si>
  <si>
    <t>Н80-100ЕСО42мф</t>
  </si>
  <si>
    <t>H90-110ECO41мф</t>
  </si>
  <si>
    <t>Н90-110ЕСО42</t>
  </si>
  <si>
    <t>Н90-110ЕСО42мф</t>
  </si>
  <si>
    <t>H100-120ECO41мф</t>
  </si>
  <si>
    <t>Н100-120ЕСО42</t>
  </si>
  <si>
    <t>Н100-120ЕСО42мф</t>
  </si>
  <si>
    <t>H110-130ECO41мф</t>
  </si>
  <si>
    <t>Н110-130ЕСО42</t>
  </si>
  <si>
    <t>Н110-130ЕСО42мф</t>
  </si>
  <si>
    <t>H120-140ECO41мф</t>
  </si>
  <si>
    <t>Н120-140ЕСО42</t>
  </si>
  <si>
    <t>Н120-140ЕСО42мф</t>
  </si>
  <si>
    <t>H130-150ECO41мф</t>
  </si>
  <si>
    <t>Н130-150ЕСО42</t>
  </si>
  <si>
    <t>Н130-150ЕСО42мф</t>
  </si>
  <si>
    <t>H140-160ECO41мф</t>
  </si>
  <si>
    <t>Н140-160ЕСО42</t>
  </si>
  <si>
    <t>Н140-160ЕСО42мф</t>
  </si>
  <si>
    <t>H150-170ECO41мф</t>
  </si>
  <si>
    <t>Н150-170ЕСО42</t>
  </si>
  <si>
    <t>Н150-170ЕСО42мф</t>
  </si>
  <si>
    <t>H160-180ECO41мф</t>
  </si>
  <si>
    <t>Н160-180ЕСО42</t>
  </si>
  <si>
    <t>Н160-180ЕСО42мф</t>
  </si>
  <si>
    <t>H170-190ECO41мф</t>
  </si>
  <si>
    <t>Н170-190ЕСО42</t>
  </si>
  <si>
    <t>Н170-190ЕСО42мф</t>
  </si>
  <si>
    <t>H170-190-13ECO41мф</t>
  </si>
  <si>
    <t>H180-200ECO41мф</t>
  </si>
  <si>
    <t>Н180-200ЕСО42</t>
  </si>
  <si>
    <t>Н180-200ЕСО42мф</t>
  </si>
  <si>
    <t>H190-210ECO41мф</t>
  </si>
  <si>
    <t>Н190-210ЕСО42</t>
  </si>
  <si>
    <t>Н190-210ЕСО42мф</t>
  </si>
  <si>
    <t>H200-220ECO41мф</t>
  </si>
  <si>
    <t>Н200-220ЕСО42мф</t>
  </si>
  <si>
    <t>H210-230ECO41мф</t>
  </si>
  <si>
    <t>Н210-230ЕСО42</t>
  </si>
  <si>
    <t>Н210-230ЕСО42мф</t>
  </si>
  <si>
    <t>H220-240ECO41мф</t>
  </si>
  <si>
    <t>Н220-240ЕСО42</t>
  </si>
  <si>
    <t>Н220-240ЕСО42мф</t>
  </si>
  <si>
    <t>H220-240-13ECO41мф</t>
  </si>
  <si>
    <t>H230-250ECO41мф</t>
  </si>
  <si>
    <t>Н230-250ЕСО42</t>
  </si>
  <si>
    <t>Н230-250ЕСО42мф</t>
  </si>
  <si>
    <t>H240-260ECO41мф</t>
  </si>
  <si>
    <t>Н240-260ЕСО42мф</t>
  </si>
  <si>
    <t>H240-260-13ECO41мф</t>
  </si>
  <si>
    <t>H250-270ECO41мф</t>
  </si>
  <si>
    <t>Н250-270ЕСО42мф</t>
  </si>
  <si>
    <t>H250-270-13ECO41мф</t>
  </si>
  <si>
    <t>H260-280ECO41мф</t>
  </si>
  <si>
    <t>Н260-280ЕСО42мф</t>
  </si>
  <si>
    <t>Н280-300ЕСО42мф</t>
  </si>
  <si>
    <t>Н290-310ЕСО42мф</t>
  </si>
  <si>
    <t>Н300-320ЕСО42мф</t>
  </si>
  <si>
    <t>Н340-360ЕСО42мф</t>
  </si>
  <si>
    <t>,</t>
  </si>
  <si>
    <t xml:space="preserve">Хомут ECOFIX   8-12 мм/9 W2 </t>
  </si>
  <si>
    <t xml:space="preserve">Хомут ECOFIX  10-16 </t>
  </si>
  <si>
    <t xml:space="preserve">Хомут ECOFIX  10-16 мм/9 W2 </t>
  </si>
  <si>
    <t xml:space="preserve">Хомут ECOFIX  12-20 </t>
  </si>
  <si>
    <t xml:space="preserve">Хомут ECOFIX  12-20 мм/9 W2 </t>
  </si>
  <si>
    <t xml:space="preserve">Хомут ECOFIX  12-22 </t>
  </si>
  <si>
    <t xml:space="preserve">Хомут ECOFIX  12-22 мм/9 W2 </t>
  </si>
  <si>
    <t xml:space="preserve">Хомут ECOFIX  16-25 </t>
  </si>
  <si>
    <t xml:space="preserve">Хомут ECOFIX  16-25 мм/9 W2 </t>
  </si>
  <si>
    <t>Хомут ECOFIX  16-25 мм/9 W2</t>
  </si>
  <si>
    <t xml:space="preserve">Хомут ECOFIX  16-27 </t>
  </si>
  <si>
    <t xml:space="preserve">Хомут ECOFIX  16-27 мм/9 W2 </t>
  </si>
  <si>
    <t xml:space="preserve">Хомут ECOFIX  20-32 </t>
  </si>
  <si>
    <t xml:space="preserve">Хомут ECOFIX  20-32 мм/9 W2 </t>
  </si>
  <si>
    <t xml:space="preserve">Хомут ECOFIX  23-35 </t>
  </si>
  <si>
    <t xml:space="preserve">Хомут ECOFIX  25-40 </t>
  </si>
  <si>
    <t xml:space="preserve">Хомут ECOFIX  25-40 мм/9 W2 </t>
  </si>
  <si>
    <t xml:space="preserve">Хомут ECOFIX  25-42/13 </t>
  </si>
  <si>
    <t xml:space="preserve">Хомут ECOFIX  30-45 </t>
  </si>
  <si>
    <t xml:space="preserve">Хомут ECOFIX  30-45 мм/9 W2 </t>
  </si>
  <si>
    <t xml:space="preserve">Хомут ECOFIX  32-50 </t>
  </si>
  <si>
    <t xml:space="preserve">Хомут ECOFIX  32-50 мм/9 W2 </t>
  </si>
  <si>
    <t xml:space="preserve">Хомут ECOFIX  40-60 </t>
  </si>
  <si>
    <t xml:space="preserve">Хомут ECOFIX  40-60 мм/9 W2 </t>
  </si>
  <si>
    <t xml:space="preserve">Хомут ECOFIX  44-64 </t>
  </si>
  <si>
    <t xml:space="preserve">Хомут ECOFIX  50-70 </t>
  </si>
  <si>
    <t xml:space="preserve">Хомут ECOFIX  50-70 мм/9 W2 </t>
  </si>
  <si>
    <t xml:space="preserve">Хомут ECOFIX  60-80 </t>
  </si>
  <si>
    <t xml:space="preserve">Хомут ECOFIX  60-80 мм/9 W2 </t>
  </si>
  <si>
    <t xml:space="preserve">Хомут ECOFIX  70-90 </t>
  </si>
  <si>
    <t xml:space="preserve">Хомут ECOFIX  70-90 мм/9 W2 </t>
  </si>
  <si>
    <t xml:space="preserve">Хомут ECOFIX  80-100 </t>
  </si>
  <si>
    <t xml:space="preserve">Хомут ECOFIX  80-100 мм/9 W2 </t>
  </si>
  <si>
    <t xml:space="preserve">Хомут ECOFIX  90-110 </t>
  </si>
  <si>
    <t xml:space="preserve">Хомут ECOFIX  90-110 мм/9 W2 </t>
  </si>
  <si>
    <t xml:space="preserve">Хомут ECOFIX 100-120 </t>
  </si>
  <si>
    <t xml:space="preserve">Хомут ECOFIX 100-120 мм/9 W2 </t>
  </si>
  <si>
    <t xml:space="preserve">Хомут ECOFIX 110-130 </t>
  </si>
  <si>
    <t xml:space="preserve">Хомут ECOFIX 110-130 мм/9 W2 </t>
  </si>
  <si>
    <t xml:space="preserve">Хомут ECOFIX 120-140 </t>
  </si>
  <si>
    <t xml:space="preserve">Хомут ECOFIX 120-140 мм/9 W2 </t>
  </si>
  <si>
    <t xml:space="preserve">Хомут ECOFIX 130-150 </t>
  </si>
  <si>
    <t xml:space="preserve">Хомут ECOFIX 130-150 мм/9 W2 </t>
  </si>
  <si>
    <t xml:space="preserve">Хомут ECOFIX 140-160 </t>
  </si>
  <si>
    <t xml:space="preserve">Хомут ECOFIX 140-160 мм/9 W2 </t>
  </si>
  <si>
    <t xml:space="preserve">Хомут ECOFIX 150-170 </t>
  </si>
  <si>
    <t xml:space="preserve">Хомут ECOFIX 150-170 мм/9 W2 </t>
  </si>
  <si>
    <t xml:space="preserve">Хомут ECOFIX 160-180 </t>
  </si>
  <si>
    <t xml:space="preserve">Хомут ECOFIX 160-180 мм/9 W2 </t>
  </si>
  <si>
    <t xml:space="preserve">Хомут ECOFIX 170-190 </t>
  </si>
  <si>
    <t xml:space="preserve">Хомут ECOFIX 170-190 мм/9 W2 </t>
  </si>
  <si>
    <t xml:space="preserve">Хомут ECOFIX 170-190/13 </t>
  </si>
  <si>
    <t xml:space="preserve">Хомут ECOFIX 180-200 </t>
  </si>
  <si>
    <t xml:space="preserve">Хомут ECOFIX 180-200 мм/9 W2 </t>
  </si>
  <si>
    <t xml:space="preserve">Хомут ECOFIX 190-210 </t>
  </si>
  <si>
    <t xml:space="preserve">Хомут ECOFIX 190-210 мм/9 W2 </t>
  </si>
  <si>
    <t xml:space="preserve">Хомут ECOFIX 200-220 </t>
  </si>
  <si>
    <t xml:space="preserve">Хомут ECOFIX 200-220 мм/9 W2 </t>
  </si>
  <si>
    <t xml:space="preserve">Хомут ECOFIX 210-230 </t>
  </si>
  <si>
    <t xml:space="preserve">Хомут ECOFIX 210-230 мм/9 W2 </t>
  </si>
  <si>
    <t xml:space="preserve">Хомут ECOFIX 220-240 </t>
  </si>
  <si>
    <t xml:space="preserve">Хомут ECOFIX 220-240 мм/9 W2 </t>
  </si>
  <si>
    <t xml:space="preserve">Хомут ECOFIX 220-240/13 </t>
  </si>
  <si>
    <t xml:space="preserve">Хомут ECOFIX 230-250 </t>
  </si>
  <si>
    <t xml:space="preserve">Хомут ECOFIX 230-250 мм/9 W2 </t>
  </si>
  <si>
    <t xml:space="preserve">Хомут ECOFIX 240-260 </t>
  </si>
  <si>
    <t xml:space="preserve">Хомут ECOFIX 240-260 мм/9 W2 </t>
  </si>
  <si>
    <t xml:space="preserve">Хомут ECOFIX 240-260/13 </t>
  </si>
  <si>
    <t xml:space="preserve">Хомут ECOFIX 250-270 </t>
  </si>
  <si>
    <t xml:space="preserve">Хомут ECOFIX 250-270 мм/9 W2 </t>
  </si>
  <si>
    <t xml:space="preserve">Хомут ECOFIX 250-270/13 </t>
  </si>
  <si>
    <t xml:space="preserve">Хомут ECOFIX 260-280 </t>
  </si>
  <si>
    <t xml:space="preserve">Хомут ECOFIX 260-280 мм/9 W2 </t>
  </si>
  <si>
    <t xml:space="preserve">Хомут ECOFIX 280-300 мм/9 W2 </t>
  </si>
  <si>
    <t xml:space="preserve">Хомут ECOFIX 290-310 мм/9 W2 </t>
  </si>
  <si>
    <t xml:space="preserve">Хомут ECOFIX 300-320 мм/9 W2 </t>
  </si>
  <si>
    <t xml:space="preserve">Хомут ECOFIX 340-360 мм/9 W2 </t>
  </si>
  <si>
    <t>H8-12-9N51мф</t>
  </si>
  <si>
    <t>H10-16-9N51мф</t>
  </si>
  <si>
    <t>H12-18-9N51мф</t>
  </si>
  <si>
    <t>H12-20-9N52мф</t>
  </si>
  <si>
    <t>H12-22-9N51мф</t>
  </si>
  <si>
    <t>H16-27-9N51мф</t>
  </si>
  <si>
    <t>H20-32-9N51мф</t>
  </si>
  <si>
    <t>H25-40-9N51мф</t>
  </si>
  <si>
    <t>H30-45-9N51мф</t>
  </si>
  <si>
    <t>H35-50-9N51мф</t>
  </si>
  <si>
    <t>H40-60-9N51мф</t>
  </si>
  <si>
    <t>H50-70-9N51мф</t>
  </si>
  <si>
    <t>H60-80-9N51мф</t>
  </si>
  <si>
    <t>H70-90-9N51мф</t>
  </si>
  <si>
    <t>H80-100-9N51мф</t>
  </si>
  <si>
    <t>H90-110-9N51мф</t>
  </si>
  <si>
    <t>H100-120-9N51мф</t>
  </si>
  <si>
    <t>H110-130-9N51мф</t>
  </si>
  <si>
    <t>H120-140-9N51мф</t>
  </si>
  <si>
    <t>H130-150-9N51мф</t>
  </si>
  <si>
    <t>H140-160-9N52мф</t>
  </si>
  <si>
    <t>H150-170-9N51мф</t>
  </si>
  <si>
    <t>H160-180-9N51мф</t>
  </si>
  <si>
    <t>H170-190-9N51мф</t>
  </si>
  <si>
    <t>H180-200-9N51мф</t>
  </si>
  <si>
    <t>H190-210-9N51мф</t>
  </si>
  <si>
    <t>H200-220-9N51мф</t>
  </si>
  <si>
    <t>H210-230-9N51мф</t>
  </si>
  <si>
    <t>H220-240-9N51мф</t>
  </si>
  <si>
    <t>H230-250-9N51мф</t>
  </si>
  <si>
    <t>H8-12-7,5N52мф</t>
  </si>
  <si>
    <t>H8-16-9N52мф</t>
  </si>
  <si>
    <t>H12-22-9N52мф</t>
  </si>
  <si>
    <t>H16-27-9N52мф</t>
  </si>
  <si>
    <t>H20-32-9N52мф</t>
  </si>
  <si>
    <t>H25-40-9N52мф</t>
  </si>
  <si>
    <t>H30-45-9N52мф</t>
  </si>
  <si>
    <t>H35-50-9N52мф</t>
  </si>
  <si>
    <t>H40-60-9N52мф</t>
  </si>
  <si>
    <t>H50-70-9N52мф</t>
  </si>
  <si>
    <t>H70-90-9N52мф</t>
  </si>
  <si>
    <t>H80-100-9N52мф</t>
  </si>
  <si>
    <t>H90-110-9N52мф</t>
  </si>
  <si>
    <t>H100-120-9N52мф</t>
  </si>
  <si>
    <t>H190-210-9N52мф</t>
  </si>
  <si>
    <t xml:space="preserve">Хомут червячный NORMA   8-12/9s </t>
  </si>
  <si>
    <t xml:space="preserve">Хомут червячный NORMA  10 -16/9s </t>
  </si>
  <si>
    <t xml:space="preserve">Хомут червячный NORMA  12 -18/9s </t>
  </si>
  <si>
    <t xml:space="preserve">Хомут червячный NORMA  12 -22/9s </t>
  </si>
  <si>
    <t xml:space="preserve">Хомут червячный NORMA  16 -27/9s </t>
  </si>
  <si>
    <t xml:space="preserve">Хомут червячный NORMA  20 -32/9s </t>
  </si>
  <si>
    <t xml:space="preserve">Хомут червячный NORMA  25 -40/9s </t>
  </si>
  <si>
    <t xml:space="preserve">Хомут червячный NORMA  30 -45/9s </t>
  </si>
  <si>
    <t xml:space="preserve">Хомут червячный NORMA  35 -50/9s </t>
  </si>
  <si>
    <t xml:space="preserve">Хомут червячный NORMA  40 -60/9s </t>
  </si>
  <si>
    <t xml:space="preserve">Хомут червячный NORMA  50 -70/9s </t>
  </si>
  <si>
    <t xml:space="preserve">Хомут червячный NORMA  60 -80/9s </t>
  </si>
  <si>
    <t xml:space="preserve">Хомут червячный NORMA  70 -90/9s </t>
  </si>
  <si>
    <t xml:space="preserve">Хомут червячный NORMA  80 -100/9s </t>
  </si>
  <si>
    <t xml:space="preserve">Хомут червячный NORMA  90 -110/9s </t>
  </si>
  <si>
    <t xml:space="preserve">Хомут червячный NORMA 100 -120/9s </t>
  </si>
  <si>
    <t xml:space="preserve">Хомут червячный NORMA 110 -130/9s </t>
  </si>
  <si>
    <t xml:space="preserve">Хомут червячный NORMA 120 -140/9s </t>
  </si>
  <si>
    <t xml:space="preserve">Хомут червячный NORMA 130 -150/9s </t>
  </si>
  <si>
    <t xml:space="preserve">Хомут червячный NORMA 140 -160/9s </t>
  </si>
  <si>
    <t xml:space="preserve">Хомут червячный NORMA 150 -170/9s </t>
  </si>
  <si>
    <t xml:space="preserve">Хомут червячный NORMA 160 -180/9s </t>
  </si>
  <si>
    <t xml:space="preserve">Хомут червячный NORMA 170 -190/9s </t>
  </si>
  <si>
    <t xml:space="preserve">Хомут червячный NORMA 180 -200/9s </t>
  </si>
  <si>
    <t xml:space="preserve">Хомут червячный NORMA 190 -210/9s </t>
  </si>
  <si>
    <t xml:space="preserve">Хомут червячный NORMA 200 -220/9s </t>
  </si>
  <si>
    <t xml:space="preserve">Хомут червячный NORMA 210 -230/9s </t>
  </si>
  <si>
    <t xml:space="preserve">Хомут червячный NORMA 220 -240/9s </t>
  </si>
  <si>
    <t xml:space="preserve">Хомут червячный NORMA 230 -250/9s </t>
  </si>
  <si>
    <t xml:space="preserve">Хомут червячный NORMA   8-12/7,5W2 </t>
  </si>
  <si>
    <t xml:space="preserve">Хомут червячный NORMA   8-12/7,5 W2 </t>
  </si>
  <si>
    <t xml:space="preserve">Хомут червячный NORMA   8-16/9W2 </t>
  </si>
  <si>
    <t xml:space="preserve">Хомут червячный NORMA  12 -20/9W2 </t>
  </si>
  <si>
    <t xml:space="preserve">Хомут червячный NORMA  12 -22/9W2 </t>
  </si>
  <si>
    <t xml:space="preserve">Хомут червячный NORMA  16 -27/9W2 </t>
  </si>
  <si>
    <t xml:space="preserve">Хомут червячный NORMA  20 -32/9W2 </t>
  </si>
  <si>
    <t xml:space="preserve">Хомут червячный NORMA  25 -40/9W2 </t>
  </si>
  <si>
    <t xml:space="preserve">Хомут червячный NORMA  30 -45/9W2 </t>
  </si>
  <si>
    <t xml:space="preserve">Хомут червячный NORMA  32 -50/9W2 </t>
  </si>
  <si>
    <t xml:space="preserve">Хомут червячный NORMA  40 -60/9W2 </t>
  </si>
  <si>
    <t xml:space="preserve">Хомут червячный NORMA  50 -70/9W2 </t>
  </si>
  <si>
    <t xml:space="preserve">Хомут червячный NORMA  70 -90/9W2 </t>
  </si>
  <si>
    <t xml:space="preserve">Хомут червячный NORMA  80 -100/9W2 </t>
  </si>
  <si>
    <t xml:space="preserve">Хомут червячный NORMA  90 -110/9W2 </t>
  </si>
  <si>
    <t xml:space="preserve">Хомут червячный NORMA 100 -120/9W2 </t>
  </si>
  <si>
    <t xml:space="preserve">Хомут червячный NORMA 140 -160/9W2 </t>
  </si>
  <si>
    <t xml:space="preserve">Хомут червячный NORMA 190 -210/9W2 </t>
  </si>
  <si>
    <t>SIL17-19RB41-10</t>
  </si>
  <si>
    <t>SIL20-22RB41-10</t>
  </si>
  <si>
    <t>SIL23-25RB41-10</t>
  </si>
  <si>
    <t>SIL26-28RB41-10</t>
  </si>
  <si>
    <t>SIL29-31RB41-10</t>
  </si>
  <si>
    <t>SIL32-35RB41-10</t>
  </si>
  <si>
    <t>SIL36-39RB41-10</t>
  </si>
  <si>
    <t>SIL40-43RB41-10</t>
  </si>
  <si>
    <t>SIL44-47RB41-10</t>
  </si>
  <si>
    <t>SIL48-51RB41-10</t>
  </si>
  <si>
    <t>SIL52-55RB41-10</t>
  </si>
  <si>
    <t>SIL56-59RB41-10</t>
  </si>
  <si>
    <t>SIL60-63RB41-10</t>
  </si>
  <si>
    <t>SIL64-67RB41-10</t>
  </si>
  <si>
    <t>SIL68-73RB41-10</t>
  </si>
  <si>
    <t>SIL74-79RB41-10</t>
  </si>
  <si>
    <t>SIL80-85RB41-10</t>
  </si>
  <si>
    <t>SIL86-91RB41-10</t>
  </si>
  <si>
    <t>SIL92-97RB41-10</t>
  </si>
  <si>
    <t>SIL98-103RB41-10</t>
  </si>
  <si>
    <t>SIL104-112RB41-10</t>
  </si>
  <si>
    <t>SIL113-121RB41-10</t>
  </si>
  <si>
    <t>SIL115-130RB41-10</t>
  </si>
  <si>
    <t>SIL122-130RB41-10</t>
  </si>
  <si>
    <t>SIL131-139RB41-10</t>
  </si>
  <si>
    <t>SIL140-148RB41-10</t>
  </si>
  <si>
    <t>SIL149-161RB41-10</t>
  </si>
  <si>
    <t>SIL162-174RB41-10</t>
  </si>
  <si>
    <t>SIL175-187RB41-10</t>
  </si>
  <si>
    <t>SIL188-200RB41-10</t>
  </si>
  <si>
    <t>SIL201-213RB41-10</t>
  </si>
  <si>
    <t>SIL214-226RB41-10</t>
  </si>
  <si>
    <t>SIL227-239RB41-10</t>
  </si>
  <si>
    <t>SIL240-252RB41-10</t>
  </si>
  <si>
    <t xml:space="preserve">Хомут одноболтовый  17-19 мм силовой </t>
  </si>
  <si>
    <t>Хомут одноболтовый  17-19 мм силовой Малая фасовка</t>
  </si>
  <si>
    <t xml:space="preserve">Хомут одноболтовый  20-22 мм силовой </t>
  </si>
  <si>
    <t>Хомут одноболтовый  20-22 мм силовой Малая фасовка</t>
  </si>
  <si>
    <t xml:space="preserve">Хомут одноболтовый  23-25 мм силовой </t>
  </si>
  <si>
    <t>Хомут одноболтовый  23-25 мм силовой Малая фасовка</t>
  </si>
  <si>
    <t xml:space="preserve">Хомут одноболтовый  26-28 мм силовой </t>
  </si>
  <si>
    <t>Хомут одноболтовый  26-28 мм силовой  Малая фасовка</t>
  </si>
  <si>
    <t xml:space="preserve">Хомут одноболтовый  29-31 мм силовой </t>
  </si>
  <si>
    <t>Хомут одноболтовый  29-31 мм силовой  Малая фасовка</t>
  </si>
  <si>
    <t xml:space="preserve">Хомут одноболтовый  32-35 мм силовой </t>
  </si>
  <si>
    <t>Хомут одноболтовый  32-35 мм силовой  Малая фасовка</t>
  </si>
  <si>
    <t xml:space="preserve">Хомут одноболтовый  36-39 мм силовой </t>
  </si>
  <si>
    <t>Хомут одноболтовый  36-39 мм силовой  Малая фасовка</t>
  </si>
  <si>
    <t xml:space="preserve">Хомут одноболтовый  40-43 мм силовой </t>
  </si>
  <si>
    <t>Хомут одноболтовый  40-43 мм силовой  Малая фасовка</t>
  </si>
  <si>
    <t xml:space="preserve">Хомут одноболтовый  44-47 мм силовой </t>
  </si>
  <si>
    <t>Хомут одноболтовый  44-47 мм силовой  Малая фасовка</t>
  </si>
  <si>
    <t xml:space="preserve">Хомут одноболтовый  48-51 мм силовой </t>
  </si>
  <si>
    <t>Хомут одноболтовый  48-51 мм силовой  Малая фасовка</t>
  </si>
  <si>
    <t xml:space="preserve">Хомут одноболтовый  52-55 мм силовой </t>
  </si>
  <si>
    <t>Хомут одноболтовый  52-55 мм силовой  Малая фасовка</t>
  </si>
  <si>
    <t xml:space="preserve">Хомут одноболтовый  56-59 мм силовой </t>
  </si>
  <si>
    <t>Хомут одноболтовый  56-59 мм силовой  Малая фасовка</t>
  </si>
  <si>
    <t xml:space="preserve">Хомут одноболтовый  60-63 мм силовой </t>
  </si>
  <si>
    <t>Хомут одноболтовый  60-63 мм силовой  Малая фасовка</t>
  </si>
  <si>
    <t xml:space="preserve">Хомут одноболтовый  64-67 мм силовой </t>
  </si>
  <si>
    <t>Хомут одноболтовый  64-67 мм силовой  Малая фасовка</t>
  </si>
  <si>
    <t xml:space="preserve">Хомут одноболтовый  68-73 мм силовой </t>
  </si>
  <si>
    <t>Хомут одноболтовый  68-73 мм силовой  Малая фасовка</t>
  </si>
  <si>
    <t xml:space="preserve">Хомут одноболтовый  74-79 мм силовой </t>
  </si>
  <si>
    <t>Хомут одноболтовый  74-79 мм силовой Малая фасовка</t>
  </si>
  <si>
    <t xml:space="preserve">Хомут одноболтовый  80-85 мм силовой </t>
  </si>
  <si>
    <t>Хомут одноболтовый  80-85 мм силовой Малая фасовка</t>
  </si>
  <si>
    <t xml:space="preserve">Хомут одноболтовый  86-91 мм силовой </t>
  </si>
  <si>
    <t>Хомут одноболтовый  86-91 мм силовой  Малая фасовка</t>
  </si>
  <si>
    <t xml:space="preserve">Хомут одноболтовый  92-97 мм силовой </t>
  </si>
  <si>
    <t>Хомут одноболтовый  92-97 мм силовой  Малая фасовка</t>
  </si>
  <si>
    <t xml:space="preserve">Хомут одноболтовый  98-103 мм силовой </t>
  </si>
  <si>
    <t>Хомут одноболтовый  98-103 мм силовой Малая фасовка</t>
  </si>
  <si>
    <t xml:space="preserve">Хомут одноболтовый 104-112 мм силовой </t>
  </si>
  <si>
    <t>Хомут одноболтовый 104-112 мм силовой  Малая фасовка</t>
  </si>
  <si>
    <t xml:space="preserve">Хомут одноболтовый 113-121 мм силовой </t>
  </si>
  <si>
    <t>Хомут одноболтовый 113-121 мм силовой  Малая фасовка</t>
  </si>
  <si>
    <t xml:space="preserve">Хомут одноболтовый 115-130 мм силовой </t>
  </si>
  <si>
    <t>Хомут одноболтовый 115-130 мм силовой  Малая фасовка</t>
  </si>
  <si>
    <t xml:space="preserve">Хомут одноболтовый 122-130 мм силовой </t>
  </si>
  <si>
    <t>Хомут одноболтовый 122-130 мм силовой  Малая фасовка</t>
  </si>
  <si>
    <t xml:space="preserve">Хомут одноболтовый 131-139 мм силовой </t>
  </si>
  <si>
    <t>Хомут одноболтовый 131-139 мм силовой  Малая фасовка</t>
  </si>
  <si>
    <t xml:space="preserve">Хомут одноболтовый 140-148 мм силовой </t>
  </si>
  <si>
    <t>Хомут одноболтовый 140-148 мм силовой  Малая фасовка</t>
  </si>
  <si>
    <t>Хомут одноболтовый 149-161 мм силовой</t>
  </si>
  <si>
    <t>Хомут одноболтовый 149-161 мм силовой Малая фасовка</t>
  </si>
  <si>
    <t xml:space="preserve">Хомут одноболтовый 162-174 мм силовой </t>
  </si>
  <si>
    <t>Хомут одноболтовый 162-174 мм силовой  Малая фасовка</t>
  </si>
  <si>
    <t xml:space="preserve">Хомут одноболтовый 175-187 мм силовой </t>
  </si>
  <si>
    <t>Хомут одноболтовый 175-187 мм силовой  Малая фасовка</t>
  </si>
  <si>
    <t xml:space="preserve">Хомут одноболтовый 188-200 мм силовой </t>
  </si>
  <si>
    <t>Хомут одноболтовый 188-200 мм силовой  Малая фасовка</t>
  </si>
  <si>
    <t xml:space="preserve">Хомут одноболтовый 201-213 мм силовой </t>
  </si>
  <si>
    <t>Хомут одноболтовый 201-213 мм силовой  Малая фасовка</t>
  </si>
  <si>
    <t xml:space="preserve">Хомут одноболтовый 214-226 мм силовой </t>
  </si>
  <si>
    <t>Хомут одноболтовый 214-226 мм силовой  Малая фасовка</t>
  </si>
  <si>
    <t xml:space="preserve">Хомут одноболтовый 227-239 мм силовой </t>
  </si>
  <si>
    <t>Хомут одноболтовый 227-239 мм силовой  Малая фасовка</t>
  </si>
  <si>
    <t xml:space="preserve">Хомут одноболтовый 240-252 мм силовой </t>
  </si>
  <si>
    <t>Хомут одноболтовый 240-252 мм силовой  Малая фасовка</t>
  </si>
  <si>
    <t>VENT2М10UCH51-5</t>
  </si>
  <si>
    <t>Болт оц. U-образный UBZ 2 M10 (5шт)</t>
  </si>
  <si>
    <t>VENT3М10UCH51-5</t>
  </si>
  <si>
    <t>Болт оц. U-образный UBZ 3 M10 (5шт)</t>
  </si>
  <si>
    <t>VENT3/4М6UCH51-50</t>
  </si>
  <si>
    <t>Болт оц. U-образный UBZ   3/4 M6 (50шт)</t>
  </si>
  <si>
    <t>VENT3/4М8UCH51-50</t>
  </si>
  <si>
    <t>Болт оц. U-образный UBZ   3/4 M8 (50шт)</t>
  </si>
  <si>
    <t>Трубный хомут DGR с гайкой 1 1/2" (44-50)М8 Малая фасовка</t>
  </si>
  <si>
    <t>Трубный хомут DGR с гайкой 1 1/4" (38-44)М8 Малая фасовка</t>
  </si>
  <si>
    <t>Трубный хомут DGR с гайкой 1" (31-36)М8 Малая фасовка</t>
  </si>
  <si>
    <t>Трубный хомут DGR с гайкой 1/2" (20-24)М8 Малая фасовка</t>
  </si>
  <si>
    <t>Трубный хомут DGR с гайкой 1/4" (12-15)М8 Малая фасовка</t>
  </si>
  <si>
    <t>Трубный хомут DGR с гайкой 2 1/2" (74-80)М10 Малая фасовка</t>
  </si>
  <si>
    <t>Трубный хомут DGR с гайкой 2" (59-65)М8 Малая фасовка</t>
  </si>
  <si>
    <t>Трубный хомут DGR с гайкой 3/4" (23-28)М8 Малая фасовка</t>
  </si>
  <si>
    <t>Трубный хомут DGR с гайкой 3/8" (15-19)М8 Малая фасовка</t>
  </si>
  <si>
    <t>Трубный хомут DGR с гайкой 4" (108-118)М10 Малая фасовка</t>
  </si>
  <si>
    <t>Трубный хомут DGR с гайкой 5" (≈132-143) М10 Малая фасовка</t>
  </si>
  <si>
    <t>Трубный хомут DGR с гайкой 6" (≈159-165) М10 Малая фасовка</t>
  </si>
  <si>
    <t>Трубный хомут DGR с гайкой 8" (216-225)М10 Малая фасовка</t>
  </si>
  <si>
    <t>дин931ц8.8-12140</t>
  </si>
  <si>
    <t>Трубный хомут DGP 1 1/2" (48-53) M8/М10 Малая фасовка</t>
  </si>
  <si>
    <t>Трубный хомут DGP 1 1/4" (40-46) M8/М10 Малая фасовка</t>
  </si>
  <si>
    <t>Трубный хомут DGP 1" (31-36) M8/М10 Малая фасовка</t>
  </si>
  <si>
    <t>Трубный хомут DGP 1/2" (20-23) M8/М10 Малая фасовка</t>
  </si>
  <si>
    <t>Трубный хомут DGP 1/4" (12-16) M8/М10 Малая фасовка</t>
  </si>
  <si>
    <t>Трубный хомут DGP 2 1/2" (72-83) M8/М10 Малая фасовка</t>
  </si>
  <si>
    <t>Трубный хомут DGP 2" (60-64) M8/М10 Малая фасовка</t>
  </si>
  <si>
    <t>Трубный хомут DGP 3" (87-92) M8/М10 Малая фасовка</t>
  </si>
  <si>
    <t>Трубный хомут DGP 3/4" (26-30) M8/М10 Малая фасовка</t>
  </si>
  <si>
    <t>Трубный хомут DGP 3/8" (15-19) M8/М10 Малая фасовка</t>
  </si>
  <si>
    <t>Трубный хомут DGP 4" (102-116) M8/М10 Малая фасовка</t>
  </si>
  <si>
    <t>Трубный хомут DGP 5" (132-141) M8/М10 Малая фасовка</t>
  </si>
  <si>
    <t>Трубный хомут DGP 6" (159-168) M8/М10 Малая фасовка</t>
  </si>
  <si>
    <t xml:space="preserve">Хомут для воздуховода 800мм с уплотнением без гайки </t>
  </si>
  <si>
    <t>Болт оц. U-образный UBZ 1 1/4'' М8 Малая фасовка</t>
  </si>
  <si>
    <t>Болт оц. U-образный UBZ 1'' М8 Малая фасовка</t>
  </si>
  <si>
    <t>Болт оц. U-образный UBZ 1/2'' М6  Малая фасовка</t>
  </si>
  <si>
    <t>Болт оц. U-образный UBZ 2 1/2'' М8 Малая фасовка</t>
  </si>
  <si>
    <t>Болт оц. U-образный UBZ 2 1/2'' М10 Малая фасовка</t>
  </si>
  <si>
    <t>Болт оц. U-образный UBZ 2 1/4'' М10 Малая фасовка</t>
  </si>
  <si>
    <t>Болт оц. U-образный UBZ 2'' М10 Малая фасовка</t>
  </si>
  <si>
    <t>Болт оц. U-образный UBZ 3'' М10 Малая фасовка</t>
  </si>
  <si>
    <t>Болт оц. U-образный UBZ 3/4'' М6 Малая фасовка</t>
  </si>
  <si>
    <t>Болт оц. U-образный UBZ 3/4'' М8 Малая фасовка</t>
  </si>
  <si>
    <t>Болт оц. U-образный UBZ 4'' М12 Малая фасовка</t>
  </si>
  <si>
    <t>Болт оц. U-образный UBZ 5'' М12 Малая фасовка</t>
  </si>
  <si>
    <t xml:space="preserve">Болт оц. U-образный UBZ 6 М16  </t>
  </si>
  <si>
    <t>VENT5М12UCH51-5</t>
  </si>
  <si>
    <t>VENT2 1/4М10UCH51-5</t>
  </si>
  <si>
    <t>VENT3М10UCH51</t>
  </si>
  <si>
    <t>TR219-225PAK41</t>
  </si>
  <si>
    <t>Хомут АБА  15-24/12 (1шт) Малая фасовка</t>
  </si>
  <si>
    <t>Хомут АБА  15-24/12 (50шт)</t>
  </si>
  <si>
    <t>Хомут АБА  19-28/12 (50шт)</t>
  </si>
  <si>
    <t>Хомут АБА  19-28/12 (1шт) Малая фасовка</t>
  </si>
  <si>
    <t>Хомут АБА  22-32/12 (50шт)</t>
  </si>
  <si>
    <t>Хомут АБА  22-32/12 (1шт) Малая фасовка</t>
  </si>
  <si>
    <t>Хомут АБА  26-38/12 (1шт) Малая фасовка</t>
  </si>
  <si>
    <t>Хомут АБА  26-38/12 (50шт)</t>
  </si>
  <si>
    <t>Хомут АБА  32-44/12 (50шт)</t>
  </si>
  <si>
    <t>Хомут АБА  32-44/12 (1шт) Малая фасовка</t>
  </si>
  <si>
    <t>Хомут АБА  38-50/12 (50шт)</t>
  </si>
  <si>
    <t>Хомут АБА  38-50/12 (1шт) Малая фасовка</t>
  </si>
  <si>
    <t>Хомут АБА  44-56/12 (1шт) Малая фасовка</t>
  </si>
  <si>
    <t>Хомут АБА  44-56/12 (50шт)</t>
  </si>
  <si>
    <t>Хомут АБА  50-65/12 (1шт) Малая фасовка</t>
  </si>
  <si>
    <t>Хомут АБА  50-65/12 (50шт)</t>
  </si>
  <si>
    <t>Хомут АБА  58-75/12 (50шт)</t>
  </si>
  <si>
    <t>Хомут АБА  58-75/12 (1шт) Малая фасовка</t>
  </si>
  <si>
    <t>Хомут АБА  68-85/12 (1шт) Малая фасовка</t>
  </si>
  <si>
    <t>Хомут АБА  68-85/12 (50шт)</t>
  </si>
  <si>
    <t>Хомут АБА  77-95/12 (25шт)</t>
  </si>
  <si>
    <t>Хомут АБА  87-112/12 (1шт) Малая фасовка</t>
  </si>
  <si>
    <t>Хомут АБА  87-112/12 (25шт)</t>
  </si>
  <si>
    <t>Хомут АБА 104-138/12 (25шт)</t>
  </si>
  <si>
    <t>Хомут АБА 104-138/12 (1шт) Малая фасовка</t>
  </si>
  <si>
    <t>Хомут АБА 130-165/12 (1шт) Малая фасовка</t>
  </si>
  <si>
    <t>Хомут АБА 130-165/12 (25шт)</t>
  </si>
  <si>
    <t>Хомут АБА 150-180/12 (1шт) Малая фасовка</t>
  </si>
  <si>
    <t>Хомут АБА 150-180/12 (25шт)</t>
  </si>
  <si>
    <t>Хомут АБА 175-205/12 (1шт) Малая фасовка</t>
  </si>
  <si>
    <t>Хомут АБА 175-205/12 (25шт)</t>
  </si>
  <si>
    <t>Хомут АБА 200-231/12 (1шт) Малая фасовка</t>
  </si>
  <si>
    <t>Хомут АБА 200-231/12 (10шт)</t>
  </si>
  <si>
    <t>Хомут АБА 226-256/12 (1шт) Малая фасовка</t>
  </si>
  <si>
    <t>Хомут АБА 226-256/12 (10шт)</t>
  </si>
  <si>
    <t>Хомут АБА 251-282/12 (1шт) Малая фасовка</t>
  </si>
  <si>
    <t>Хомут АБА 277-307/12 (1шт) Малая фасовка</t>
  </si>
  <si>
    <t>Хомут АБА 277-307/12 (10шт)</t>
  </si>
  <si>
    <t>H140-160-9N51мф</t>
  </si>
  <si>
    <t>H140-160-9N51</t>
  </si>
  <si>
    <t xml:space="preserve">  Болт  шестигранный,  неполная  резьба,  оцинкованный</t>
  </si>
  <si>
    <t>пф12075</t>
  </si>
  <si>
    <t>куу9065</t>
  </si>
  <si>
    <t>куу10590*20</t>
  </si>
  <si>
    <t>куу9055*20</t>
  </si>
  <si>
    <t>куас35</t>
  </si>
  <si>
    <t>куас9050</t>
  </si>
  <si>
    <t>кул8060п</t>
  </si>
  <si>
    <t>кул10040-50</t>
  </si>
  <si>
    <t>кул12060п</t>
  </si>
  <si>
    <t>кул16040п</t>
  </si>
  <si>
    <t>кул16060п</t>
  </si>
  <si>
    <t>кул16080п</t>
  </si>
  <si>
    <t>кул20060п</t>
  </si>
  <si>
    <t>кул30040п</t>
  </si>
  <si>
    <t>кп10035п</t>
  </si>
  <si>
    <t>кп140-50</t>
  </si>
  <si>
    <t>кп18040</t>
  </si>
  <si>
    <t>кп18065</t>
  </si>
  <si>
    <t>кп210</t>
  </si>
  <si>
    <t>кп210п</t>
  </si>
  <si>
    <t>обрр100100прч</t>
  </si>
  <si>
    <t>обрр140100п</t>
  </si>
  <si>
    <t>глубина</t>
  </si>
  <si>
    <t>обрр120150</t>
  </si>
  <si>
    <t>обрр120165</t>
  </si>
  <si>
    <t>обрр40170</t>
  </si>
  <si>
    <t>обрр40170пр</t>
  </si>
  <si>
    <t>обрр40105п</t>
  </si>
  <si>
    <t>обрр40145п</t>
  </si>
  <si>
    <t>обз100100п</t>
  </si>
  <si>
    <t>обп14025мф</t>
  </si>
  <si>
    <t>дбл190п100</t>
  </si>
  <si>
    <t>дбп190прч</t>
  </si>
  <si>
    <t>дбп210пр</t>
  </si>
  <si>
    <t>дбп210п</t>
  </si>
  <si>
    <t>REHAU  190</t>
  </si>
  <si>
    <t>REHAU  250</t>
  </si>
  <si>
    <t>REHAU  150 (поворотная)</t>
  </si>
  <si>
    <t>апKBE150мф</t>
  </si>
  <si>
    <t>апKBE190мф</t>
  </si>
  <si>
    <t>апKBE250мф</t>
  </si>
  <si>
    <t>апKBE150/70мф</t>
  </si>
  <si>
    <t>апKBE190/70мф</t>
  </si>
  <si>
    <t>апKBE250/70мф</t>
  </si>
  <si>
    <t>REHAU150мф</t>
  </si>
  <si>
    <t>REHAU190мф</t>
  </si>
  <si>
    <t>REHAU250мф</t>
  </si>
  <si>
    <t>кусис120пр</t>
  </si>
  <si>
    <t>кусис200п</t>
  </si>
  <si>
    <t>кус60220пр</t>
  </si>
  <si>
    <t>ус175п</t>
  </si>
  <si>
    <t>кл3.5</t>
  </si>
  <si>
    <t>кл4к</t>
  </si>
  <si>
    <t>кл5к</t>
  </si>
  <si>
    <t>кл6к</t>
  </si>
  <si>
    <t>кл7к</t>
  </si>
  <si>
    <t>кл8к</t>
  </si>
  <si>
    <t>кур4060прч</t>
  </si>
  <si>
    <t>кур40100</t>
  </si>
  <si>
    <t>шо4мф</t>
  </si>
  <si>
    <t>шо5мф</t>
  </si>
  <si>
    <t>шо6мф</t>
  </si>
  <si>
    <t>шо8мф</t>
  </si>
  <si>
    <t>шо10мф</t>
  </si>
  <si>
    <t>шо12мф</t>
  </si>
  <si>
    <t>шо14мф</t>
  </si>
  <si>
    <t>шо16мф</t>
  </si>
  <si>
    <t>шо18мф</t>
  </si>
  <si>
    <t>шо20мф</t>
  </si>
  <si>
    <t>шо24мф</t>
  </si>
  <si>
    <t>шо30мф</t>
  </si>
  <si>
    <t>шо36мф</t>
  </si>
  <si>
    <t>шу4мф</t>
  </si>
  <si>
    <t>шу5мф</t>
  </si>
  <si>
    <t>шу6мф</t>
  </si>
  <si>
    <t>шу8мф</t>
  </si>
  <si>
    <t>шу10мф</t>
  </si>
  <si>
    <t>шу12мф</t>
  </si>
  <si>
    <t>шу14мф</t>
  </si>
  <si>
    <t>шу16мф</t>
  </si>
  <si>
    <t>шу18мф</t>
  </si>
  <si>
    <t>шу20мф</t>
  </si>
  <si>
    <t>шу24мф</t>
  </si>
  <si>
    <t>шу30мф</t>
  </si>
  <si>
    <t>шу36мф</t>
  </si>
  <si>
    <t>бп616мф</t>
  </si>
  <si>
    <t>бп620мф</t>
  </si>
  <si>
    <t>бп625мф</t>
  </si>
  <si>
    <t>бп630мф</t>
  </si>
  <si>
    <t>бп635мф</t>
  </si>
  <si>
    <t>бп640мф</t>
  </si>
  <si>
    <t>бп645мф</t>
  </si>
  <si>
    <t>бп650мф</t>
  </si>
  <si>
    <t>бп660мф</t>
  </si>
  <si>
    <t>бп670мф</t>
  </si>
  <si>
    <t>бп680мф</t>
  </si>
  <si>
    <t>бп690мф</t>
  </si>
  <si>
    <t>бп6100мф</t>
  </si>
  <si>
    <t>бп6120мф</t>
  </si>
  <si>
    <t>бп6140мф</t>
  </si>
  <si>
    <t>бп816мф</t>
  </si>
  <si>
    <t>бп820мф</t>
  </si>
  <si>
    <t>бп825мф</t>
  </si>
  <si>
    <t>бп830мф</t>
  </si>
  <si>
    <t>бп835мф</t>
  </si>
  <si>
    <t>бп840мф</t>
  </si>
  <si>
    <t>бп845мф</t>
  </si>
  <si>
    <t>бп850мф</t>
  </si>
  <si>
    <t>бп24200мф</t>
  </si>
  <si>
    <t>бп24160мф</t>
  </si>
  <si>
    <t>бп24180мф</t>
  </si>
  <si>
    <t>бп24140мф</t>
  </si>
  <si>
    <t>бп24120мф</t>
  </si>
  <si>
    <t>бп24100мф</t>
  </si>
  <si>
    <t>бп2490мф</t>
  </si>
  <si>
    <t>бп2480мф</t>
  </si>
  <si>
    <t>бп2470мф</t>
  </si>
  <si>
    <t>бп2460мф</t>
  </si>
  <si>
    <t>бп2450мф</t>
  </si>
  <si>
    <t>бп20200мф</t>
  </si>
  <si>
    <t>бп20180мф</t>
  </si>
  <si>
    <t>бп20160мф</t>
  </si>
  <si>
    <t>бп20140мф</t>
  </si>
  <si>
    <t>бп20120мф</t>
  </si>
  <si>
    <t>бп20100мф</t>
  </si>
  <si>
    <t>бп2090мф</t>
  </si>
  <si>
    <t>бп2080мф</t>
  </si>
  <si>
    <t>бп2070мф</t>
  </si>
  <si>
    <t>бп2060мф</t>
  </si>
  <si>
    <t>бп2050мф</t>
  </si>
  <si>
    <t>бп2040мф</t>
  </si>
  <si>
    <t>бп16200мф</t>
  </si>
  <si>
    <t>бп16180мф</t>
  </si>
  <si>
    <t>бп16160мф</t>
  </si>
  <si>
    <t>бп16140мф</t>
  </si>
  <si>
    <t>бп16120мф</t>
  </si>
  <si>
    <t>бп16100мф</t>
  </si>
  <si>
    <t>бп1690мф</t>
  </si>
  <si>
    <t>бп1680мф</t>
  </si>
  <si>
    <t>бп1670мф</t>
  </si>
  <si>
    <t>бп1660мф</t>
  </si>
  <si>
    <t>бп1650мф</t>
  </si>
  <si>
    <t>бп1640мф</t>
  </si>
  <si>
    <t>бп14200мф</t>
  </si>
  <si>
    <t>бп14180мф</t>
  </si>
  <si>
    <t>бп14160мф</t>
  </si>
  <si>
    <t>бп14140мф</t>
  </si>
  <si>
    <t>бп14120мф</t>
  </si>
  <si>
    <t>бп14100мф</t>
  </si>
  <si>
    <t>бп1490мф</t>
  </si>
  <si>
    <t>бп1480мф</t>
  </si>
  <si>
    <t>бп1470мф</t>
  </si>
  <si>
    <t>бп1460мф</t>
  </si>
  <si>
    <t>бп1450мф</t>
  </si>
  <si>
    <t>бп1440мф</t>
  </si>
  <si>
    <t>бп1430мф</t>
  </si>
  <si>
    <t>бп12200мф</t>
  </si>
  <si>
    <t>бп12180мф</t>
  </si>
  <si>
    <t>бп12160мф</t>
  </si>
  <si>
    <t>бп12140мф</t>
  </si>
  <si>
    <t>бп12120мф</t>
  </si>
  <si>
    <t>бп12100мф</t>
  </si>
  <si>
    <t>бп1290мф</t>
  </si>
  <si>
    <t>бп1280мф</t>
  </si>
  <si>
    <t>бп1270мф</t>
  </si>
  <si>
    <t>бп1260мф</t>
  </si>
  <si>
    <t>бп1255мф</t>
  </si>
  <si>
    <t>бп1250мф</t>
  </si>
  <si>
    <t>бп1245мф</t>
  </si>
  <si>
    <t>бп1240мф</t>
  </si>
  <si>
    <t>бп1235мф</t>
  </si>
  <si>
    <t>бп1230мф</t>
  </si>
  <si>
    <t>бп1225мф</t>
  </si>
  <si>
    <t>бп10200мф</t>
  </si>
  <si>
    <t>бп10180мф</t>
  </si>
  <si>
    <t>бп10160мф</t>
  </si>
  <si>
    <t>бп10140мф</t>
  </si>
  <si>
    <t>бп10120мф</t>
  </si>
  <si>
    <t>бп10100мф</t>
  </si>
  <si>
    <t>бп1090мф</t>
  </si>
  <si>
    <t>бп1080мф</t>
  </si>
  <si>
    <t>бп1070мф</t>
  </si>
  <si>
    <t>бп1060мф</t>
  </si>
  <si>
    <t>бп1050мф</t>
  </si>
  <si>
    <t>бп1045мф</t>
  </si>
  <si>
    <t>бп1040мф</t>
  </si>
  <si>
    <t>бп1035мф</t>
  </si>
  <si>
    <t>бп1030мф</t>
  </si>
  <si>
    <t>бп1025мф</t>
  </si>
  <si>
    <t>бп1020мф</t>
  </si>
  <si>
    <t>бп1016мф</t>
  </si>
  <si>
    <t>бп8200мф</t>
  </si>
  <si>
    <t>бп8180мф</t>
  </si>
  <si>
    <t>бп8160мф</t>
  </si>
  <si>
    <t>бп8140мф</t>
  </si>
  <si>
    <t>бп8120мф</t>
  </si>
  <si>
    <t>бп8100мф</t>
  </si>
  <si>
    <t>бп890мф</t>
  </si>
  <si>
    <t>бп880мф</t>
  </si>
  <si>
    <t>бп870мф</t>
  </si>
  <si>
    <t>бп860мф</t>
  </si>
  <si>
    <t xml:space="preserve">           Трос  для растяжки  DIN 3055, нержавеющая сталь А2  </t>
  </si>
  <si>
    <t>трн1,5</t>
  </si>
  <si>
    <t>трн2</t>
  </si>
  <si>
    <t>трн3</t>
  </si>
  <si>
    <t>трн4</t>
  </si>
  <si>
    <t>трн5</t>
  </si>
  <si>
    <t xml:space="preserve">              Цепь сварная короткозвенная DIN 766, нержавеющая сталь А2  </t>
  </si>
  <si>
    <t>цкн2</t>
  </si>
  <si>
    <t>цкн3</t>
  </si>
  <si>
    <t>цкн4</t>
  </si>
  <si>
    <t xml:space="preserve">              Цепь сварная длинозвенная DIN 763, нержавеющая сталь А2  </t>
  </si>
  <si>
    <t>цдн2</t>
  </si>
  <si>
    <t>цдн3</t>
  </si>
  <si>
    <t>цдн4</t>
  </si>
  <si>
    <t xml:space="preserve">                    Зажим канатный DIN 741, нержавеющая сталь А2  </t>
  </si>
  <si>
    <t>зкн3</t>
  </si>
  <si>
    <t>зкн4</t>
  </si>
  <si>
    <t>зкн5</t>
  </si>
  <si>
    <t>зкн6</t>
  </si>
  <si>
    <t>зкн8</t>
  </si>
  <si>
    <t>1000 шт.</t>
  </si>
  <si>
    <t xml:space="preserve">                    Карабин пожарный DIN 5299, нержавеющая сталь А2  </t>
  </si>
  <si>
    <t xml:space="preserve">                          Рым-Гайка DIN 582, нержавеющая сталь А2  </t>
  </si>
  <si>
    <t>кпон4</t>
  </si>
  <si>
    <t>кпон5</t>
  </si>
  <si>
    <t>кпон6</t>
  </si>
  <si>
    <t>кпон8</t>
  </si>
  <si>
    <t>ргн6</t>
  </si>
  <si>
    <t>ргн8</t>
  </si>
  <si>
    <t>ргн10</t>
  </si>
  <si>
    <t xml:space="preserve">                          Рым-Болт DIN 580, нержавеющая сталь А2  </t>
  </si>
  <si>
    <t>рбн6</t>
  </si>
  <si>
    <t>рбн8</t>
  </si>
  <si>
    <t>рбн10</t>
  </si>
  <si>
    <t>гм200LFткR10</t>
  </si>
  <si>
    <t>гм220LFткR10</t>
  </si>
  <si>
    <t>17-0100</t>
  </si>
  <si>
    <t>вшн1020</t>
  </si>
  <si>
    <t>шп4870</t>
  </si>
  <si>
    <t>шп4870ф</t>
  </si>
  <si>
    <t>шп6360</t>
  </si>
  <si>
    <t>шпн5555</t>
  </si>
  <si>
    <t>шп2925</t>
  </si>
  <si>
    <t>шп3965</t>
  </si>
  <si>
    <t>3,9х6,5</t>
  </si>
  <si>
    <t>шп4265</t>
  </si>
  <si>
    <t>4,2х6,5</t>
  </si>
  <si>
    <t>шп4238</t>
  </si>
  <si>
    <t>шп5580</t>
  </si>
  <si>
    <t>шп6316</t>
  </si>
  <si>
    <t>шп2925ф</t>
  </si>
  <si>
    <t>шп3965ф</t>
  </si>
  <si>
    <t>шп4265ф</t>
  </si>
  <si>
    <t>шп4238ф</t>
  </si>
  <si>
    <t>шп5580ф</t>
  </si>
  <si>
    <t>шп6316ф</t>
  </si>
  <si>
    <t>шп6360ф</t>
  </si>
  <si>
    <t>аг12220</t>
  </si>
  <si>
    <t>аг16200</t>
  </si>
  <si>
    <t>16х400</t>
  </si>
  <si>
    <t>аб10150</t>
  </si>
  <si>
    <t>ако1050</t>
  </si>
  <si>
    <t>тп12</t>
  </si>
  <si>
    <t>1мм/2мм</t>
  </si>
  <si>
    <t>аг16400</t>
  </si>
  <si>
    <t>ск357024</t>
  </si>
  <si>
    <t>ск517024</t>
  </si>
  <si>
    <t>ск707024</t>
  </si>
  <si>
    <t>ск55197024</t>
  </si>
  <si>
    <t>ск55257024</t>
  </si>
  <si>
    <t>ск357024ф</t>
  </si>
  <si>
    <t>ск297024ф</t>
  </si>
  <si>
    <t>ск707024ф</t>
  </si>
  <si>
    <t>ск55197024ф</t>
  </si>
  <si>
    <t>ск55257024ф</t>
  </si>
  <si>
    <t>Заклёпка  с  внутренней  резьбой,  стальная, Цилиндрический борт</t>
  </si>
  <si>
    <t>Заклёпка шестигранная  с  внутренней  резьбой,  стальная, Цилиндрический борт</t>
  </si>
  <si>
    <t xml:space="preserve">          Заклёпка  с  внутренней  резьбой,  стальная, Уменьшенный борт</t>
  </si>
  <si>
    <t xml:space="preserve">          Заклёпка  с  внутренней  резьбой,  стальная, Потайной борт</t>
  </si>
  <si>
    <t xml:space="preserve">гм180ткR10    </t>
  </si>
  <si>
    <t>хдк400</t>
  </si>
  <si>
    <t>ку5035-50</t>
  </si>
  <si>
    <t>кур40200</t>
  </si>
  <si>
    <t>кур5040п</t>
  </si>
  <si>
    <t>кур5050п</t>
  </si>
  <si>
    <t>кур5080</t>
  </si>
  <si>
    <t>кур50100прч</t>
  </si>
  <si>
    <t>кур50200п</t>
  </si>
  <si>
    <t>кур6040п</t>
  </si>
  <si>
    <t>кур6050п</t>
  </si>
  <si>
    <t>кур6080</t>
  </si>
  <si>
    <t>кур60100пр</t>
  </si>
  <si>
    <t>кур60140п</t>
  </si>
  <si>
    <t>кур60200пр</t>
  </si>
  <si>
    <t>кур80200п</t>
  </si>
  <si>
    <t>кур100120п</t>
  </si>
  <si>
    <t>кур100140п</t>
  </si>
  <si>
    <t>кур160100пр</t>
  </si>
  <si>
    <t>кур160200</t>
  </si>
  <si>
    <t>пс12040</t>
  </si>
  <si>
    <t>пс16040</t>
  </si>
  <si>
    <t>пс24040</t>
  </si>
  <si>
    <t>пс26040п</t>
  </si>
  <si>
    <t>пс12050п</t>
  </si>
  <si>
    <t>пс14050п</t>
  </si>
  <si>
    <t>пс16050п</t>
  </si>
  <si>
    <t>пс6080</t>
  </si>
  <si>
    <t>пс10060п</t>
  </si>
  <si>
    <t>пс22080пр</t>
  </si>
  <si>
    <t>пс60080</t>
  </si>
  <si>
    <t>пс260100п</t>
  </si>
  <si>
    <t>пс240120п</t>
  </si>
  <si>
    <t>пс260120п</t>
  </si>
  <si>
    <t>дбл170прч</t>
  </si>
  <si>
    <t>дбп170</t>
  </si>
  <si>
    <t>REHAU150нпмф</t>
  </si>
  <si>
    <t>кр60х27х0,55мф</t>
  </si>
  <si>
    <t>кр60х27х0,8</t>
  </si>
  <si>
    <t>пп055</t>
  </si>
  <si>
    <t>277х27</t>
  </si>
  <si>
    <t>пп055пр</t>
  </si>
  <si>
    <t>пп055мф</t>
  </si>
  <si>
    <t>хг23-28-250</t>
  </si>
  <si>
    <t>4 м8</t>
  </si>
  <si>
    <t>хг108-114/100</t>
  </si>
  <si>
    <t>Болт оц. U-образный UBZ 1 1/2 M8 малая фасовка</t>
  </si>
  <si>
    <t xml:space="preserve">Болт оц. U-образный UBZ 1 1/2 M8 </t>
  </si>
  <si>
    <t>MPN-RC1 1/2М8DGR31-100</t>
  </si>
  <si>
    <t xml:space="preserve">Трубный хомут DGR с гайкой 1 1/2" (44-50)М8 </t>
  </si>
  <si>
    <t>MPN-RC1 1/4М8DGR31-100</t>
  </si>
  <si>
    <t xml:space="preserve">Трубный хомут DGR с гайкой 1 1/4" (38-44)М8 </t>
  </si>
  <si>
    <t>MPN-RC1М8DGR31-100</t>
  </si>
  <si>
    <t xml:space="preserve">Трубный хомут DGR с гайкой 1" (31-36)М8 </t>
  </si>
  <si>
    <t>MPN-RC1/2М8DGR31-50</t>
  </si>
  <si>
    <t xml:space="preserve">Трубный хомут DGR с гайкой 1/2" (20-24)М8 </t>
  </si>
  <si>
    <t>MPN-RC1/4М8DGR41-50</t>
  </si>
  <si>
    <t xml:space="preserve">Трубный хомут DGR с гайкой 1/4" (12-15)М8 </t>
  </si>
  <si>
    <t>MPN-RC2 1/2М10DGR51-25</t>
  </si>
  <si>
    <t xml:space="preserve">Трубный хомут DGR с гайкой 2 1/2" (74-80)М10 </t>
  </si>
  <si>
    <t>MPN-RC2М8DGR31-50</t>
  </si>
  <si>
    <t xml:space="preserve">Трубный хомут DGR с гайкой 2" (59-65)М8 </t>
  </si>
  <si>
    <t>MPN-RC3М10DGR51-25</t>
  </si>
  <si>
    <t xml:space="preserve">Трубный хомут DGR с гайкой 3 (≈83-93)М10 </t>
  </si>
  <si>
    <t>MPN-RC3/4М8DGR31-40</t>
  </si>
  <si>
    <t xml:space="preserve">Трубный хомут DGR с гайкой 3/4" (23-28)М8 </t>
  </si>
  <si>
    <t>MPN-RC3/8М8DGR31-50</t>
  </si>
  <si>
    <t xml:space="preserve">Трубный хомут DGR с гайкой 3/8" (15-19)М8 </t>
  </si>
  <si>
    <t>MPN-RC4М10DGR51-20</t>
  </si>
  <si>
    <t xml:space="preserve">Трубный хомут DGR с гайкой 4" (108-118)М10 </t>
  </si>
  <si>
    <t>MPN-RC5M10DGR51-10</t>
  </si>
  <si>
    <t xml:space="preserve">Трубный хомут DGR с гайкой 5" (≈132-143) М10 </t>
  </si>
  <si>
    <t>MPN-RC6M10DGR51-10</t>
  </si>
  <si>
    <t xml:space="preserve">Трубный хомут DGR с гайкой 6" (≈159-165) М10 </t>
  </si>
  <si>
    <t>MPN-RC198-202М10DGR51-10</t>
  </si>
  <si>
    <t xml:space="preserve">Трубный хомут DGR с гайкой  7 1/2 (≈198-202) М10 КБФ </t>
  </si>
  <si>
    <t>MPN-RC8М10DGR51-10</t>
  </si>
  <si>
    <t xml:space="preserve">Трубный хомут DGR с гайкой 8" (216-225)М10 </t>
  </si>
  <si>
    <t>Трубный хомут DGR с гайкой 3 (≈83-93)М10  Малая фасовка</t>
  </si>
  <si>
    <t>Трубный хомут DGR с гайкой  7 1/2 (≈198-202) М10  Малая фасовка</t>
  </si>
  <si>
    <t xml:space="preserve">Трубный хомут в упаковке 1 М8 (≈31-37) </t>
  </si>
  <si>
    <t xml:space="preserve">Трубный хомут в упаковке   1 1/2 М8 (≈47-53) </t>
  </si>
  <si>
    <t xml:space="preserve">Трубный хомут в упаковке 1 1/4 М8 (≈40-45) </t>
  </si>
  <si>
    <t xml:space="preserve">Трубный хомут в упаковке 1 3/4 М8 (≈54-58) </t>
  </si>
  <si>
    <t xml:space="preserve">Трубный хомут в упаковке 1/2  М8 (≈20-24) </t>
  </si>
  <si>
    <t xml:space="preserve">Трубный хомут в упаковке 2  М8 (≈59-63) </t>
  </si>
  <si>
    <t xml:space="preserve">Трубный хомут в упаковке 2 1/2 М10 (≈74-80) </t>
  </si>
  <si>
    <t xml:space="preserve">Трубный хомут в упаковке 2 1/2М8 (≈74-80) </t>
  </si>
  <si>
    <t xml:space="preserve">Трубный хомут в упаковке 3 М8 (≈83-93) </t>
  </si>
  <si>
    <t xml:space="preserve">Трубный хомут в  упаковке   3/4 (≈25-30) </t>
  </si>
  <si>
    <t xml:space="preserve">Трубный хомут в упаковке    3/8 М8 (≈15-19) </t>
  </si>
  <si>
    <t>TR110-114PAK41</t>
  </si>
  <si>
    <t>Трубный хомут в упаковке 4 М10 (≈108-116)</t>
  </si>
  <si>
    <t xml:space="preserve">Трубный хомут в упаковке 4 М10 (≈110-114) </t>
  </si>
  <si>
    <t xml:space="preserve">Трубный хомут в упаковке 4 М8 (≈105-119) </t>
  </si>
  <si>
    <t xml:space="preserve">Трубный хомут в упаковке 5 М10 (≈135-143) </t>
  </si>
  <si>
    <t xml:space="preserve">Трубный хомут в упаковке 6 М10 (≈168-173) </t>
  </si>
  <si>
    <t xml:space="preserve">Трубный хомут в упаковке 8 М10 (≈219-225) </t>
  </si>
  <si>
    <t xml:space="preserve">Хомут трубный высокой нагрузки  Т 4 1/2 ≈125-133 М12 </t>
  </si>
  <si>
    <t xml:space="preserve">Хомут трубный высокой нагрузки  Т 4 1/2 ≈125-133 М16 </t>
  </si>
  <si>
    <t>MP-HI48-53 М8/М10DGPC51B</t>
  </si>
  <si>
    <t xml:space="preserve">Трубный хомут DGP 1 1/2" (48-53) M8/М10 </t>
  </si>
  <si>
    <t>MP-HI40-46 М8/М10DGPC51B</t>
  </si>
  <si>
    <t xml:space="preserve">Трубный хомут DGP 1 1/4" (40-46) M8/М10 </t>
  </si>
  <si>
    <t>MP-HI54-59 М8/М10DGPC51B</t>
  </si>
  <si>
    <t xml:space="preserve">Трубный хомут DGP 1 3/4"  (≈54-59) M8/М10 </t>
  </si>
  <si>
    <t>MP-HI31-36 М8/М10DGPC51B</t>
  </si>
  <si>
    <t xml:space="preserve">Трубный хомут DGP 1" (31-36) M8/М10 </t>
  </si>
  <si>
    <t>MP-HI20-23 М8/М10DGPC51B</t>
  </si>
  <si>
    <t xml:space="preserve">Трубный хомут DGP 1/2" (20-23) M8/М10 </t>
  </si>
  <si>
    <t>MP-HI12-16 М8/М10DGPC51B</t>
  </si>
  <si>
    <t xml:space="preserve">Трубный хомут  DGP  1/4 (≈12-16) M8/М10 </t>
  </si>
  <si>
    <t>MP-HI72-83 М8/М10DGPC51B</t>
  </si>
  <si>
    <t xml:space="preserve">Трубный хомут DGP 2 1/2" (72-83) M8/М10 </t>
  </si>
  <si>
    <t>MP-HI60-64 М8/М10DGPC51B</t>
  </si>
  <si>
    <t xml:space="preserve">Трубный хомут DGP 2" (60-64) M8/М10 </t>
  </si>
  <si>
    <t>MP-HI87-92 М8/М10DGPC51B</t>
  </si>
  <si>
    <t xml:space="preserve">Трубный хомут DGP 3" (87-92) M8/М10 </t>
  </si>
  <si>
    <t>MP-HI26-30 М8/М10DGPC51B</t>
  </si>
  <si>
    <t xml:space="preserve">Трубный хомут DGP 3/4" (26-30) M8/М10 </t>
  </si>
  <si>
    <t>MP-HI15-19 М8/М10DGPC51B</t>
  </si>
  <si>
    <t xml:space="preserve">Трубный хомут DGP 3/8" (15-19) M8/М10 </t>
  </si>
  <si>
    <t>MP-HI102-116М8/М10DGPC51B</t>
  </si>
  <si>
    <t xml:space="preserve">Трубный хомут DGP 4" (102-116) M8/М10 </t>
  </si>
  <si>
    <t>MP-HI124-130М8/М10DGPC51B</t>
  </si>
  <si>
    <t xml:space="preserve">Трубный хомут DGP 4 1/2 "(≈124-130) M8/М10 </t>
  </si>
  <si>
    <t>MP-HI132-141М8/М10DGPC51B</t>
  </si>
  <si>
    <t xml:space="preserve">Трубный хомут DGP 5" (132-141) M8/М10 </t>
  </si>
  <si>
    <t>MP-HI159-168М8/М10DGPC51B</t>
  </si>
  <si>
    <t xml:space="preserve">Трубный хомут DGP 6" (159-168) M8/М10 </t>
  </si>
  <si>
    <t>Трубный хомут DGP 4 1/2 "(≈124-130) M8/М10  Малая фасовка</t>
  </si>
  <si>
    <t>H15-24-9A51-50</t>
  </si>
  <si>
    <t>Хомут АБА  77-95/12 (1шт)</t>
  </si>
  <si>
    <t>H16-27-9L42</t>
  </si>
  <si>
    <t xml:space="preserve">Хомут Либро МХ  16-27/9 W4 </t>
  </si>
  <si>
    <t>H32-50-9L42</t>
  </si>
  <si>
    <t xml:space="preserve">Хомут Либро МХ  32-50/9 W4 </t>
  </si>
  <si>
    <t>Н250-270ЕСО42</t>
  </si>
  <si>
    <t>Хомут ECOFIX 250-270 мм/9 W2</t>
  </si>
  <si>
    <t>Н300-320ЕСО42</t>
  </si>
  <si>
    <t>гм160LFткR7</t>
  </si>
  <si>
    <t>А34005012001599/5</t>
  </si>
  <si>
    <t>41-6-025-70</t>
  </si>
  <si>
    <t>6/250/60 мм</t>
  </si>
  <si>
    <t xml:space="preserve">  DIN 7976 , Шуруп с шестигранной головой, нержавеющая сталь А2  </t>
  </si>
  <si>
    <t>шшн3516</t>
  </si>
  <si>
    <t>шшн3519</t>
  </si>
  <si>
    <t>шшн3525</t>
  </si>
  <si>
    <t>шшн3916</t>
  </si>
  <si>
    <t>шшн3922</t>
  </si>
  <si>
    <t>шшн4213</t>
  </si>
  <si>
    <t>шшн4219</t>
  </si>
  <si>
    <t>шшн4822</t>
  </si>
  <si>
    <t>шшн4832</t>
  </si>
  <si>
    <t>шшн5519</t>
  </si>
  <si>
    <t>шшн5525</t>
  </si>
  <si>
    <t>шшн5532</t>
  </si>
  <si>
    <t>шшн5538</t>
  </si>
  <si>
    <t>шшн5550</t>
  </si>
  <si>
    <t>шшн5560</t>
  </si>
  <si>
    <t>шшн5570</t>
  </si>
  <si>
    <t>шшн6325</t>
  </si>
  <si>
    <t>шшн6338</t>
  </si>
  <si>
    <t>шшн6380</t>
  </si>
  <si>
    <t>шшн6390</t>
  </si>
  <si>
    <t>пнв16/10</t>
  </si>
  <si>
    <t>пп07мф</t>
  </si>
  <si>
    <t>H100-120-9N51</t>
  </si>
  <si>
    <t>кур4020</t>
  </si>
  <si>
    <t>Цена за 1 шт в руб</t>
  </si>
  <si>
    <t>пп055прч200</t>
  </si>
  <si>
    <t>пп08пр</t>
  </si>
  <si>
    <t>пп09275</t>
  </si>
  <si>
    <t>275х27</t>
  </si>
  <si>
    <t>го27</t>
  </si>
  <si>
    <t>м 27</t>
  </si>
  <si>
    <t>го42</t>
  </si>
  <si>
    <t>м 42</t>
  </si>
  <si>
    <t>м 22</t>
  </si>
  <si>
    <t>го22</t>
  </si>
  <si>
    <t xml:space="preserve">                      большая  фасовка</t>
  </si>
  <si>
    <t>бп8110</t>
  </si>
  <si>
    <t>20х65</t>
  </si>
  <si>
    <t>дин931ц8.8-855</t>
  </si>
  <si>
    <t>дин931ц8.8-865</t>
  </si>
  <si>
    <t>дин931ц8.8-1645</t>
  </si>
  <si>
    <t>дин931ц8.8-2065</t>
  </si>
  <si>
    <t>трн6</t>
  </si>
  <si>
    <t>трн8</t>
  </si>
  <si>
    <t>Химический анкер  IRFIX  300 ml,</t>
  </si>
  <si>
    <t>IRFIX 300мл</t>
  </si>
  <si>
    <t xml:space="preserve">Химический анкер  IRFIX  PRO-2000, 300 ml, </t>
  </si>
  <si>
    <t>винилэстерной смола, для любых оснований +2 насадки (шт.)</t>
  </si>
  <si>
    <t>PRO-2000 300мл</t>
  </si>
  <si>
    <t xml:space="preserve">Химический анкер  IRFIX Arctic (Зимний) </t>
  </si>
  <si>
    <t>эпокси-акрилат, универсальный + 2 насадки 300 ml</t>
  </si>
  <si>
    <t>Arctic 300мл</t>
  </si>
  <si>
    <t>Химический анкер  JETFIX 300 ml,)</t>
  </si>
  <si>
    <t>полиэфирная смола, для любых оснований,универ.серый + 2 насадки (шт)</t>
  </si>
  <si>
    <t>JETFIX 300мл</t>
  </si>
  <si>
    <t>1 шт (гр)</t>
  </si>
  <si>
    <t>1 упак (гр)</t>
  </si>
  <si>
    <t>сг1250мф</t>
  </si>
  <si>
    <t>сг1280мф</t>
  </si>
  <si>
    <t>сг1685мф</t>
  </si>
  <si>
    <t>сг16130мф</t>
  </si>
  <si>
    <t>сг2085/50мф</t>
  </si>
  <si>
    <t>полиэфирная смола,для любых оснований,универ.серый +2 насадки(шт)</t>
  </si>
  <si>
    <t>ск48197024</t>
  </si>
  <si>
    <t>ск48197024ф</t>
  </si>
  <si>
    <t>ск511014к</t>
  </si>
  <si>
    <t>ск511015к</t>
  </si>
  <si>
    <t>ск511018к</t>
  </si>
  <si>
    <t>ск513003к</t>
  </si>
  <si>
    <t>ск513009к</t>
  </si>
  <si>
    <t>ск513011к</t>
  </si>
  <si>
    <t>ск515002к</t>
  </si>
  <si>
    <t>ск515021к</t>
  </si>
  <si>
    <t>ск516002к</t>
  </si>
  <si>
    <t>ск518019к</t>
  </si>
  <si>
    <t>ск701014к</t>
  </si>
  <si>
    <t>ск701015к</t>
  </si>
  <si>
    <t>ск701018к</t>
  </si>
  <si>
    <t>ск703003к</t>
  </si>
  <si>
    <t>ск703009к</t>
  </si>
  <si>
    <t>ск703011к</t>
  </si>
  <si>
    <t>ск705002к</t>
  </si>
  <si>
    <t>ск705005к</t>
  </si>
  <si>
    <t>ск705021к</t>
  </si>
  <si>
    <t>ск706002к</t>
  </si>
  <si>
    <t>ск707004к</t>
  </si>
  <si>
    <t>ск708019к</t>
  </si>
  <si>
    <t>ск709003к</t>
  </si>
  <si>
    <t>ск48191015к</t>
  </si>
  <si>
    <t>ск48191018к</t>
  </si>
  <si>
    <t>ск48193003к</t>
  </si>
  <si>
    <t>ск48193009к</t>
  </si>
  <si>
    <t>ск48193011к</t>
  </si>
  <si>
    <t>ск48195002к</t>
  </si>
  <si>
    <t>ск48195021к</t>
  </si>
  <si>
    <t>ск48196002к</t>
  </si>
  <si>
    <t>ск48197024к</t>
  </si>
  <si>
    <t>ск48198019к</t>
  </si>
  <si>
    <t>ск55191018к</t>
  </si>
  <si>
    <t>ск55193009к</t>
  </si>
  <si>
    <t>ск55251015к</t>
  </si>
  <si>
    <t>ск55251018к</t>
  </si>
  <si>
    <t>ск55253003к</t>
  </si>
  <si>
    <t>ск55253009к</t>
  </si>
  <si>
    <t>ск55253011к</t>
  </si>
  <si>
    <t>ск55255002к</t>
  </si>
  <si>
    <t>ск55255021к</t>
  </si>
  <si>
    <t>ск55256002к</t>
  </si>
  <si>
    <t>ск511014кф</t>
  </si>
  <si>
    <t>ск511015кф</t>
  </si>
  <si>
    <t>ск511018кф</t>
  </si>
  <si>
    <t>ск513003кф</t>
  </si>
  <si>
    <t>ск513009кф</t>
  </si>
  <si>
    <t>ск513011кф</t>
  </si>
  <si>
    <t>ск515002кф</t>
  </si>
  <si>
    <t>ск515021кф</t>
  </si>
  <si>
    <t>ск516002кф</t>
  </si>
  <si>
    <t>ск518019кф</t>
  </si>
  <si>
    <t>ск701014кф</t>
  </si>
  <si>
    <t>ск701015кф</t>
  </si>
  <si>
    <t>ск701018кф</t>
  </si>
  <si>
    <t>ск703003кф</t>
  </si>
  <si>
    <t>ск703009кф</t>
  </si>
  <si>
    <t>ск703011кф</t>
  </si>
  <si>
    <t>ск705002кф</t>
  </si>
  <si>
    <t>ск705005кф</t>
  </si>
  <si>
    <t>ск705021кф</t>
  </si>
  <si>
    <t>ск706002кф</t>
  </si>
  <si>
    <t>ск707004кф</t>
  </si>
  <si>
    <t>ск708019кф</t>
  </si>
  <si>
    <t>ск709003кф</t>
  </si>
  <si>
    <t>ск48191015кф</t>
  </si>
  <si>
    <t>ск48191018кф</t>
  </si>
  <si>
    <t>ск48193003кф</t>
  </si>
  <si>
    <t>ск48193009кф</t>
  </si>
  <si>
    <t>ск48193011кф</t>
  </si>
  <si>
    <t>ск48195002кф</t>
  </si>
  <si>
    <t>ск48195021кф</t>
  </si>
  <si>
    <t>ск48196002кф</t>
  </si>
  <si>
    <t>ск48197024кф</t>
  </si>
  <si>
    <t>ск48198019кф</t>
  </si>
  <si>
    <t>ск55191018кф</t>
  </si>
  <si>
    <t>ск55193009кф</t>
  </si>
  <si>
    <t>ск55251015кф</t>
  </si>
  <si>
    <t>ск55251018кф</t>
  </si>
  <si>
    <t>ск55253003кф</t>
  </si>
  <si>
    <t>ск55253009кф</t>
  </si>
  <si>
    <t>ск55253011кф</t>
  </si>
  <si>
    <t>ск55255002кф</t>
  </si>
  <si>
    <t>ск55255021кф</t>
  </si>
  <si>
    <t>ск55256002кф</t>
  </si>
  <si>
    <t>Предоставляем скидки</t>
  </si>
  <si>
    <t>К0 -20%</t>
  </si>
  <si>
    <t>К0 -25%</t>
  </si>
  <si>
    <t>К0 -30%</t>
  </si>
  <si>
    <t>К0 -35%</t>
  </si>
  <si>
    <t>от  15 000 рублей</t>
  </si>
  <si>
    <t>от  10 000 рублей</t>
  </si>
  <si>
    <t>от  5 000 рублей</t>
  </si>
  <si>
    <t>от  25 000 рублей</t>
  </si>
  <si>
    <t>ак685</t>
  </si>
  <si>
    <t>ак870</t>
  </si>
  <si>
    <t>ак10110</t>
  </si>
  <si>
    <t>ак1280</t>
  </si>
  <si>
    <t>ак12140</t>
  </si>
  <si>
    <t>ак12160</t>
  </si>
  <si>
    <t>ак12180</t>
  </si>
  <si>
    <t>ак12200</t>
  </si>
  <si>
    <t>ак16150</t>
  </si>
  <si>
    <t>ак20250</t>
  </si>
  <si>
    <t>ак24200</t>
  </si>
  <si>
    <t>24х250</t>
  </si>
  <si>
    <t>ак685мф</t>
  </si>
  <si>
    <t>ак870мф</t>
  </si>
  <si>
    <t>ак10110мф</t>
  </si>
  <si>
    <t>ак1280мф</t>
  </si>
  <si>
    <t>ак12140мф</t>
  </si>
  <si>
    <t>ак12160мф</t>
  </si>
  <si>
    <t>ак12180мф</t>
  </si>
  <si>
    <t>ак12200мф</t>
  </si>
  <si>
    <t>ак16150мф</t>
  </si>
  <si>
    <t>ак20250мф</t>
  </si>
  <si>
    <t>ак24200мф</t>
  </si>
  <si>
    <t>аб16180</t>
  </si>
  <si>
    <t>аб16200</t>
  </si>
  <si>
    <t>аб20250</t>
  </si>
  <si>
    <t>аб20300</t>
  </si>
  <si>
    <t>аб16180мф</t>
  </si>
  <si>
    <t>аб16200мф</t>
  </si>
  <si>
    <t>аб20250мф</t>
  </si>
  <si>
    <t>аб20300мф</t>
  </si>
  <si>
    <t>акт660</t>
  </si>
  <si>
    <t>акт660мф</t>
  </si>
  <si>
    <t>лтп10100</t>
  </si>
  <si>
    <t>лтп10150</t>
  </si>
  <si>
    <t>лтп10250</t>
  </si>
  <si>
    <t>лтп12300</t>
  </si>
  <si>
    <t>лтп12350</t>
  </si>
  <si>
    <t>лтп16300</t>
  </si>
  <si>
    <t>лтп20300</t>
  </si>
  <si>
    <t>лтп20400</t>
  </si>
  <si>
    <t>лтп25300</t>
  </si>
  <si>
    <t>25х300</t>
  </si>
  <si>
    <t>лтп30300</t>
  </si>
  <si>
    <t>30х300</t>
  </si>
  <si>
    <t>лтп30400</t>
  </si>
  <si>
    <t>30х400</t>
  </si>
  <si>
    <t>лтп10100мф</t>
  </si>
  <si>
    <t>лтп10150мф</t>
  </si>
  <si>
    <t>лтп10250мф</t>
  </si>
  <si>
    <t>лтп12300мф</t>
  </si>
  <si>
    <t>лтп12350мф</t>
  </si>
  <si>
    <t>лтп16300мф</t>
  </si>
  <si>
    <t>лтп20300мф</t>
  </si>
  <si>
    <t>лтп20400мф</t>
  </si>
  <si>
    <t>лтп25300мф</t>
  </si>
  <si>
    <t>лтп30300мф</t>
  </si>
  <si>
    <t>лтп30400мф</t>
  </si>
  <si>
    <t>г1270</t>
  </si>
  <si>
    <t>г12100</t>
  </si>
  <si>
    <t>г1270мф</t>
  </si>
  <si>
    <t>г12100мф</t>
  </si>
  <si>
    <t>6,3х64</t>
  </si>
  <si>
    <t>6,3х76</t>
  </si>
  <si>
    <t>скд6338к</t>
  </si>
  <si>
    <t>скд6351к</t>
  </si>
  <si>
    <t>скд6364к</t>
  </si>
  <si>
    <t>скд6376к</t>
  </si>
  <si>
    <t>скд6338кф</t>
  </si>
  <si>
    <t>скд6351кф</t>
  </si>
  <si>
    <t>скд6364кф</t>
  </si>
  <si>
    <t>скд6376кф</t>
  </si>
  <si>
    <t>го3</t>
  </si>
  <si>
    <t>го3ф</t>
  </si>
  <si>
    <t>шо22</t>
  </si>
  <si>
    <t>шо22ф</t>
  </si>
  <si>
    <t>шу22</t>
  </si>
  <si>
    <t>шу22ф</t>
  </si>
  <si>
    <t>6x90</t>
  </si>
  <si>
    <t>6x120</t>
  </si>
  <si>
    <t>вм680</t>
  </si>
  <si>
    <t>вм690</t>
  </si>
  <si>
    <t>вм6100</t>
  </si>
  <si>
    <t>вм6120</t>
  </si>
  <si>
    <t>вм680ф</t>
  </si>
  <si>
    <t>вм690ф</t>
  </si>
  <si>
    <t>вм6100ф</t>
  </si>
  <si>
    <t>вм6120ф</t>
  </si>
  <si>
    <t>ак24260</t>
  </si>
  <si>
    <t>ак24260мф</t>
  </si>
  <si>
    <t>кр60x27x0,7п</t>
  </si>
  <si>
    <t>кр60х27х0,55п</t>
  </si>
  <si>
    <t>Цена за упаковку  в рублях</t>
  </si>
  <si>
    <t>кур40140</t>
  </si>
  <si>
    <t>кур4040</t>
  </si>
  <si>
    <t>кур4040пр-50</t>
  </si>
  <si>
    <t>кур4050</t>
  </si>
  <si>
    <t>кур40120</t>
  </si>
  <si>
    <t>кур8050</t>
  </si>
  <si>
    <t>кур100100пр-25</t>
  </si>
  <si>
    <t>кур100160п</t>
  </si>
  <si>
    <t>кур10050</t>
  </si>
  <si>
    <t>Цена  за упаковку  в рублях</t>
  </si>
  <si>
    <t>ха410зим</t>
  </si>
  <si>
    <t xml:space="preserve">Дозатор  для  картриджа HIMTEX </t>
  </si>
  <si>
    <t>сг2085/50</t>
  </si>
  <si>
    <t>Цена  за упаковку в рублях</t>
  </si>
  <si>
    <t>куу50-100</t>
  </si>
  <si>
    <t>куу70-50</t>
  </si>
  <si>
    <t>куу70-25</t>
  </si>
  <si>
    <t>куу9040-25</t>
  </si>
  <si>
    <t>ку70-50</t>
  </si>
  <si>
    <t>Цена  за  упаковку  в рублях</t>
  </si>
  <si>
    <t>кус70-50</t>
  </si>
  <si>
    <t>кус9040-50</t>
  </si>
  <si>
    <t>кус50</t>
  </si>
  <si>
    <t>кус105</t>
  </si>
  <si>
    <t>куз105-25</t>
  </si>
  <si>
    <t>кул8080</t>
  </si>
  <si>
    <t>Цена  за  упаковку в рублях</t>
  </si>
  <si>
    <t>куас90-25</t>
  </si>
  <si>
    <t>дбл190-25</t>
  </si>
  <si>
    <t>куу105-25</t>
  </si>
  <si>
    <t>ус175-25</t>
  </si>
  <si>
    <t>Цена за 1 шт в рублях</t>
  </si>
  <si>
    <t>41-9-022</t>
  </si>
  <si>
    <t>10/220/70 мм</t>
  </si>
  <si>
    <t>41-9-220-80</t>
  </si>
  <si>
    <t>10/220/80 мм</t>
  </si>
  <si>
    <t>ск4829т</t>
  </si>
  <si>
    <t>ск4835т</t>
  </si>
  <si>
    <t>уменьшенное сверло, оцинкованный Марка - Kn     (Тайвань)</t>
  </si>
  <si>
    <t>ск4829тф</t>
  </si>
  <si>
    <t>ск4835тф</t>
  </si>
  <si>
    <t>шк48к</t>
  </si>
  <si>
    <t>шк55к</t>
  </si>
  <si>
    <t>шк5516к</t>
  </si>
  <si>
    <t>шк63к</t>
  </si>
  <si>
    <t>шк6319к</t>
  </si>
  <si>
    <t>шк48кф</t>
  </si>
  <si>
    <t>шк55кф</t>
  </si>
  <si>
    <t>шк5516кф</t>
  </si>
  <si>
    <t>шк63кф</t>
  </si>
  <si>
    <t>шк6319кф</t>
  </si>
  <si>
    <t>шк48кмф</t>
  </si>
  <si>
    <t>шк55кмф</t>
  </si>
  <si>
    <t>шк5516кмф</t>
  </si>
  <si>
    <t>шк63кмф</t>
  </si>
  <si>
    <t>шк6319кмф</t>
  </si>
  <si>
    <t>шк725ч</t>
  </si>
  <si>
    <t>шк725с</t>
  </si>
  <si>
    <t>шк725п</t>
  </si>
  <si>
    <t>7х25</t>
  </si>
  <si>
    <t xml:space="preserve">         Чёрная, Серая, Прозрачная</t>
  </si>
  <si>
    <t>шк29к</t>
  </si>
  <si>
    <t>шк29кф</t>
  </si>
  <si>
    <t>7х26</t>
  </si>
  <si>
    <t>шк1225к</t>
  </si>
  <si>
    <t>дм3730</t>
  </si>
  <si>
    <t>3,7х30</t>
  </si>
  <si>
    <t>6,5х18</t>
  </si>
  <si>
    <t>аг6518</t>
  </si>
  <si>
    <t>12Х32 "А"</t>
  </si>
  <si>
    <t>ск4825пт1пр</t>
  </si>
  <si>
    <t>м4х0,7х11,7</t>
  </si>
  <si>
    <t>зрц3</t>
  </si>
  <si>
    <t>зрц12</t>
  </si>
  <si>
    <t>м12х1,75х22</t>
  </si>
  <si>
    <t>дин931ц8.8-690</t>
  </si>
  <si>
    <t>бпн12160</t>
  </si>
  <si>
    <t>бпн2050</t>
  </si>
  <si>
    <t>шун3</t>
  </si>
  <si>
    <t>шрн5</t>
  </si>
  <si>
    <t>шрн22</t>
  </si>
  <si>
    <t>шрн30</t>
  </si>
  <si>
    <t>шпн4813</t>
  </si>
  <si>
    <t>шшн6319</t>
  </si>
  <si>
    <t>за6</t>
  </si>
  <si>
    <t>кра2</t>
  </si>
  <si>
    <t>2 т</t>
  </si>
  <si>
    <t>кра3</t>
  </si>
  <si>
    <t>кра1,5</t>
  </si>
  <si>
    <t>1,5 т</t>
  </si>
  <si>
    <t>шрн222</t>
  </si>
  <si>
    <t>H08-12-9KL22-100</t>
  </si>
  <si>
    <t>H08-12-9KL22- W2-100</t>
  </si>
  <si>
    <t>H10-16-9KL22-100</t>
  </si>
  <si>
    <t>H12-20-9KL22-100</t>
  </si>
  <si>
    <t>H12-20-9KL22-W2-100</t>
  </si>
  <si>
    <t>H12-22-9KL22-100</t>
  </si>
  <si>
    <t>H16-25-9KL22-100</t>
  </si>
  <si>
    <t>H16-27-9KL22-100</t>
  </si>
  <si>
    <t>H20-32-9KL22-50</t>
  </si>
  <si>
    <t>H25-40-9KL22-50</t>
  </si>
  <si>
    <t>H30-45-9KL22-50</t>
  </si>
  <si>
    <t>H32-50-9KL22-50</t>
  </si>
  <si>
    <t>H40-60-9KL22-50</t>
  </si>
  <si>
    <t>H50-70-9KL22-50</t>
  </si>
  <si>
    <t>H50-70-9KL22-W2-50</t>
  </si>
  <si>
    <t xml:space="preserve"> Хомут 08-12 с ключом (100шт)</t>
  </si>
  <si>
    <t xml:space="preserve"> Хомут 08-12 с ключом W2  (100шт)</t>
  </si>
  <si>
    <t xml:space="preserve"> Хомут 10-16 с ключом (100шт)</t>
  </si>
  <si>
    <t xml:space="preserve"> Хомут 12-20 с ключом (100шт)</t>
  </si>
  <si>
    <t xml:space="preserve"> Хомут 12-20 с ключом W2 (100шт)</t>
  </si>
  <si>
    <t xml:space="preserve"> Хомут 12-22 с ключом (100шт)</t>
  </si>
  <si>
    <t xml:space="preserve">  Хомут 16-25 с ключом (100шт)</t>
  </si>
  <si>
    <t xml:space="preserve"> Хомут 16-27 с ключом (100шт)</t>
  </si>
  <si>
    <t xml:space="preserve"> Хомут 20-32 с ключом (50шт)</t>
  </si>
  <si>
    <t xml:space="preserve">  Хомут 25-40 с ключом (50шт)</t>
  </si>
  <si>
    <t xml:space="preserve"> Хомут 30-45 с ключом (50шт)</t>
  </si>
  <si>
    <t xml:space="preserve"> Хомут 32-50 с ключом (50шт)</t>
  </si>
  <si>
    <t>Хомут 40-60 с ключом (50шт)</t>
  </si>
  <si>
    <t xml:space="preserve"> Хомут 50-70 с ключом (50шт)</t>
  </si>
  <si>
    <t>Хомут 50-70 с ключом W2 (50шт)</t>
  </si>
  <si>
    <t>пс1401200-5</t>
  </si>
  <si>
    <t>пс1401250п</t>
  </si>
  <si>
    <t>пс2080п</t>
  </si>
  <si>
    <t>пс200200</t>
  </si>
  <si>
    <t>пс24050п</t>
  </si>
  <si>
    <t>пшоч13мф</t>
  </si>
  <si>
    <t>пшоч14мф</t>
  </si>
  <si>
    <t>пшоч16мф</t>
  </si>
  <si>
    <t>пшоч19мф</t>
  </si>
  <si>
    <t>пшоч25мф</t>
  </si>
  <si>
    <t>пшоч32мф</t>
  </si>
  <si>
    <t>пшоч41мф</t>
  </si>
  <si>
    <t>пшоч51мф</t>
  </si>
  <si>
    <t>пшоч76мф</t>
  </si>
  <si>
    <t>пшсч16мф</t>
  </si>
  <si>
    <t>пшсч19мф</t>
  </si>
  <si>
    <t>пшсч25мф</t>
  </si>
  <si>
    <t>кчо95мф</t>
  </si>
  <si>
    <t>кчо11мф</t>
  </si>
  <si>
    <t>кцо95мф</t>
  </si>
  <si>
    <t>кцо11мф</t>
  </si>
  <si>
    <t>кчс95мф</t>
  </si>
  <si>
    <t>кчс1135мф</t>
  </si>
  <si>
    <t>кцс95мф</t>
  </si>
  <si>
    <t>кцс1135мф</t>
  </si>
  <si>
    <t>спч25мф</t>
  </si>
  <si>
    <t>спч32мф</t>
  </si>
  <si>
    <t>спч35мф</t>
  </si>
  <si>
    <t>спч41мф</t>
  </si>
  <si>
    <t>спч60мф</t>
  </si>
  <si>
    <t>спч66мф</t>
  </si>
  <si>
    <t>спч75мф</t>
  </si>
  <si>
    <t>спц25мф</t>
  </si>
  <si>
    <t>спц35мф</t>
  </si>
  <si>
    <t>спц32мф</t>
  </si>
  <si>
    <t>спц41мф</t>
  </si>
  <si>
    <t>спц45мф</t>
  </si>
  <si>
    <t>спц50мф</t>
  </si>
  <si>
    <t>спц60мф</t>
  </si>
  <si>
    <t>спц66мф</t>
  </si>
  <si>
    <t>спц75мф</t>
  </si>
  <si>
    <t>шп2965мф</t>
  </si>
  <si>
    <t>шп2995мф</t>
  </si>
  <si>
    <t>шп2913мф</t>
  </si>
  <si>
    <t>шп2916мф</t>
  </si>
  <si>
    <t>шп2919мф</t>
  </si>
  <si>
    <t>шп2925мф</t>
  </si>
  <si>
    <t>шп3565мф</t>
  </si>
  <si>
    <t>шп3595мф</t>
  </si>
  <si>
    <t>шп3513мф</t>
  </si>
  <si>
    <t>шп3516мф</t>
  </si>
  <si>
    <t>шп3519мф</t>
  </si>
  <si>
    <t>шп3525мф</t>
  </si>
  <si>
    <t>шп3532мф</t>
  </si>
  <si>
    <t>шп3538мф</t>
  </si>
  <si>
    <t>шп3545мф</t>
  </si>
  <si>
    <t>шп3965мф</t>
  </si>
  <si>
    <t>шп3995мф</t>
  </si>
  <si>
    <t>шп3913мф</t>
  </si>
  <si>
    <t>шп3916мф</t>
  </si>
  <si>
    <t>шп3919мф</t>
  </si>
  <si>
    <t>шп3925мф</t>
  </si>
  <si>
    <t>шп3932мф</t>
  </si>
  <si>
    <t>шп4265мф</t>
  </si>
  <si>
    <t>шп4295мф</t>
  </si>
  <si>
    <t>шп4213мф</t>
  </si>
  <si>
    <t>шп4216мф</t>
  </si>
  <si>
    <t>шп4219мф</t>
  </si>
  <si>
    <t>шп4225мф</t>
  </si>
  <si>
    <t>шп4232мф</t>
  </si>
  <si>
    <t>шп4238мф</t>
  </si>
  <si>
    <t>шп4241мф</t>
  </si>
  <si>
    <t>шп4251мф</t>
  </si>
  <si>
    <t>шп4270мф</t>
  </si>
  <si>
    <t>шп4895мф</t>
  </si>
  <si>
    <t>шп4813мф</t>
  </si>
  <si>
    <t>шп4816мф</t>
  </si>
  <si>
    <t>шп4819мф</t>
  </si>
  <si>
    <t>шп4822мф</t>
  </si>
  <si>
    <t>шп4825мф</t>
  </si>
  <si>
    <t>шп4832мф</t>
  </si>
  <si>
    <t>шп4838мф</t>
  </si>
  <si>
    <t>шп4845мф</t>
  </si>
  <si>
    <t>шп4850мф</t>
  </si>
  <si>
    <t>шп4860мф</t>
  </si>
  <si>
    <t>шп4870мф</t>
  </si>
  <si>
    <t>шп5513мф</t>
  </si>
  <si>
    <t>шп5516мф</t>
  </si>
  <si>
    <t>шп5519мф</t>
  </si>
  <si>
    <t>шп5522мф</t>
  </si>
  <si>
    <t>шп5525мф</t>
  </si>
  <si>
    <t>шп5532мф</t>
  </si>
  <si>
    <t>шп5538мф</t>
  </si>
  <si>
    <t>шп5545мф</t>
  </si>
  <si>
    <t>шп5550мф</t>
  </si>
  <si>
    <t>шп5560мф</t>
  </si>
  <si>
    <t>шп5570мф</t>
  </si>
  <si>
    <t>шп5580мф</t>
  </si>
  <si>
    <t>шп6316мф</t>
  </si>
  <si>
    <t>шп6319мф</t>
  </si>
  <si>
    <t>шп6325мф</t>
  </si>
  <si>
    <t>шп6332мф</t>
  </si>
  <si>
    <t>шп6338мф</t>
  </si>
  <si>
    <t>шп6345мф</t>
  </si>
  <si>
    <t>шп6350мф</t>
  </si>
  <si>
    <t>шп6360мф</t>
  </si>
  <si>
    <t>шп6370мф</t>
  </si>
  <si>
    <t>шп6380мф</t>
  </si>
  <si>
    <t>шп63100мф</t>
  </si>
  <si>
    <t>шш4813мф</t>
  </si>
  <si>
    <t>шш5519мф</t>
  </si>
  <si>
    <t>шш5525мф</t>
  </si>
  <si>
    <t>шш5532мф</t>
  </si>
  <si>
    <t>шш5538мф</t>
  </si>
  <si>
    <t>шш5545мф</t>
  </si>
  <si>
    <t>шш5550мф</t>
  </si>
  <si>
    <t>шш5560мф</t>
  </si>
  <si>
    <t>за246мф</t>
  </si>
  <si>
    <t>за248мф</t>
  </si>
  <si>
    <t>за2410мф</t>
  </si>
  <si>
    <t>за2412мф</t>
  </si>
  <si>
    <t>за326мф</t>
  </si>
  <si>
    <t>за328мф</t>
  </si>
  <si>
    <t>за3210мф</t>
  </si>
  <si>
    <t>за3212мф</t>
  </si>
  <si>
    <t>за3214мф</t>
  </si>
  <si>
    <t>за3216мф</t>
  </si>
  <si>
    <t>за3218мф</t>
  </si>
  <si>
    <t>за3221мф</t>
  </si>
  <si>
    <t>за3225мф</t>
  </si>
  <si>
    <t>за46мф</t>
  </si>
  <si>
    <t>за48мф</t>
  </si>
  <si>
    <t>за410мф</t>
  </si>
  <si>
    <t>за412мф</t>
  </si>
  <si>
    <t>за414мф</t>
  </si>
  <si>
    <t>за416мф</t>
  </si>
  <si>
    <t>за418мф</t>
  </si>
  <si>
    <t>за421мф</t>
  </si>
  <si>
    <t>за425мф</t>
  </si>
  <si>
    <t>за486мф</t>
  </si>
  <si>
    <t>за488мф</t>
  </si>
  <si>
    <t>за4810мф</t>
  </si>
  <si>
    <t>за4812мф</t>
  </si>
  <si>
    <t>за4814мф</t>
  </si>
  <si>
    <t>за4816мф</t>
  </si>
  <si>
    <t>за4818мф</t>
  </si>
  <si>
    <t>за4821мф</t>
  </si>
  <si>
    <t>за4825мф</t>
  </si>
  <si>
    <t>за4827мф</t>
  </si>
  <si>
    <t>за4830мф</t>
  </si>
  <si>
    <t>за4832мф</t>
  </si>
  <si>
    <t>за4835мф</t>
  </si>
  <si>
    <t>за6410мф</t>
  </si>
  <si>
    <t>за6412мф</t>
  </si>
  <si>
    <t>за6414мф</t>
  </si>
  <si>
    <t>за6416мф</t>
  </si>
  <si>
    <t>за6418мф</t>
  </si>
  <si>
    <t>за6421мф</t>
  </si>
  <si>
    <t>за6425мф</t>
  </si>
  <si>
    <t>за6428мф</t>
  </si>
  <si>
    <t>зм48159мф</t>
  </si>
  <si>
    <t>гэ8ф</t>
  </si>
  <si>
    <t>гэ8мф</t>
  </si>
  <si>
    <t>гфн6мф</t>
  </si>
  <si>
    <t>гфн8мф</t>
  </si>
  <si>
    <t>гфн10мф</t>
  </si>
  <si>
    <t>малая фасовка</t>
  </si>
  <si>
    <t>ргн6мф</t>
  </si>
  <si>
    <t>ргн8мф</t>
  </si>
  <si>
    <t>ргн10мф</t>
  </si>
  <si>
    <t>рбн10мф</t>
  </si>
  <si>
    <t>кра075ф</t>
  </si>
  <si>
    <t>кра1ф</t>
  </si>
  <si>
    <t>кра3ф</t>
  </si>
  <si>
    <t>кра1,5ф</t>
  </si>
  <si>
    <t>кра2ф</t>
  </si>
  <si>
    <t>кр16ф</t>
  </si>
  <si>
    <t>пс8080</t>
  </si>
  <si>
    <t>го22ф</t>
  </si>
  <si>
    <t>го27ф</t>
  </si>
  <si>
    <t>Курс Юаня  - внутренний</t>
  </si>
  <si>
    <t>Цена за 1 000 штук в Юанях</t>
  </si>
  <si>
    <t>Цена за 1 кг в Юанях</t>
  </si>
  <si>
    <t>Цена  за  1 кг  в  Юанях</t>
  </si>
  <si>
    <t>Цена за 1 штуку в Юанях</t>
  </si>
  <si>
    <t>Цена за 1 кг  в  Юанях</t>
  </si>
  <si>
    <t>Цена за тыс.шт   в  Юанях</t>
  </si>
  <si>
    <t>Цена за тыс.шт  в  Юанях</t>
  </si>
  <si>
    <t>Цена за 1 000 метров  в Юанях</t>
  </si>
  <si>
    <t>Цена за 1 000 штук  в Юанях</t>
  </si>
  <si>
    <t>Цена за 1 Кг в Юанях</t>
  </si>
  <si>
    <t>Цена за 1000 штук  в  Юанях</t>
  </si>
  <si>
    <t>Цена за упаковку  в   Юанях</t>
  </si>
  <si>
    <t>Цена за 1 штуку  в Юанях</t>
  </si>
  <si>
    <t>Цена за 1 уп.  в Юанях</t>
  </si>
  <si>
    <t>Шуруп конструкционный, в потай, торкс</t>
  </si>
  <si>
    <t xml:space="preserve">                                       покрытие - Жёлтый цинк</t>
  </si>
  <si>
    <t>6х240</t>
  </si>
  <si>
    <t xml:space="preserve">       Шуруп конструкционный, с прессшайбой</t>
  </si>
  <si>
    <t>впн56</t>
  </si>
  <si>
    <t>впн56мф</t>
  </si>
  <si>
    <t>бпн420</t>
  </si>
  <si>
    <t>бпн430</t>
  </si>
  <si>
    <t>бпн440</t>
  </si>
  <si>
    <t>бпн460</t>
  </si>
  <si>
    <t>вшн330</t>
  </si>
  <si>
    <t>вшн340</t>
  </si>
  <si>
    <t>вшн350</t>
  </si>
  <si>
    <t>вб435</t>
  </si>
  <si>
    <t>вб512</t>
  </si>
  <si>
    <t>вб535</t>
  </si>
  <si>
    <t>шон3</t>
  </si>
  <si>
    <t>шшн3513</t>
  </si>
  <si>
    <t>шшн3913</t>
  </si>
  <si>
    <t>шшн3925</t>
  </si>
  <si>
    <t>шшн6345</t>
  </si>
  <si>
    <t>шшн6360</t>
  </si>
  <si>
    <t>шшн5545</t>
  </si>
  <si>
    <t xml:space="preserve">                                                                                          Н А С А Д К И     Д Л Я     С А М О Р Е З О В</t>
  </si>
  <si>
    <t>спд650к</t>
  </si>
  <si>
    <t>спд630к</t>
  </si>
  <si>
    <t>спд640к</t>
  </si>
  <si>
    <t>спд660к</t>
  </si>
  <si>
    <t>спд670к</t>
  </si>
  <si>
    <t>спд680к</t>
  </si>
  <si>
    <t>спд690к</t>
  </si>
  <si>
    <t>спд6100к</t>
  </si>
  <si>
    <t>спд6120к</t>
  </si>
  <si>
    <t>спд6200к</t>
  </si>
  <si>
    <t>спд880к</t>
  </si>
  <si>
    <t>спд8100к</t>
  </si>
  <si>
    <t>спд8120к</t>
  </si>
  <si>
    <t>спд8140к</t>
  </si>
  <si>
    <t>скт325</t>
  </si>
  <si>
    <t>скт330</t>
  </si>
  <si>
    <t>скт340</t>
  </si>
  <si>
    <t>скт3530</t>
  </si>
  <si>
    <t>скт3535</t>
  </si>
  <si>
    <t>скт3540</t>
  </si>
  <si>
    <t>скт3545</t>
  </si>
  <si>
    <t>скт3550</t>
  </si>
  <si>
    <t>скт430</t>
  </si>
  <si>
    <t>скт435</t>
  </si>
  <si>
    <t>скт440</t>
  </si>
  <si>
    <t>скт445</t>
  </si>
  <si>
    <t>скт450</t>
  </si>
  <si>
    <t>скт460</t>
  </si>
  <si>
    <t>скт470</t>
  </si>
  <si>
    <t>скт4540</t>
  </si>
  <si>
    <t>скт4545</t>
  </si>
  <si>
    <t>скт4550</t>
  </si>
  <si>
    <t>скт4560</t>
  </si>
  <si>
    <t>скт4570</t>
  </si>
  <si>
    <t>скт4580</t>
  </si>
  <si>
    <t>скт540</t>
  </si>
  <si>
    <t>скт545</t>
  </si>
  <si>
    <t>скт550</t>
  </si>
  <si>
    <t>скт560</t>
  </si>
  <si>
    <t>скт570</t>
  </si>
  <si>
    <t>скт580</t>
  </si>
  <si>
    <t>скт590</t>
  </si>
  <si>
    <t>скт5100</t>
  </si>
  <si>
    <t>скт5120</t>
  </si>
  <si>
    <t>скт650</t>
  </si>
  <si>
    <t>скт660</t>
  </si>
  <si>
    <t>скт670</t>
  </si>
  <si>
    <t>скт680</t>
  </si>
  <si>
    <t>скт690</t>
  </si>
  <si>
    <t>скт6100</t>
  </si>
  <si>
    <t>скт6120</t>
  </si>
  <si>
    <t>скт6140</t>
  </si>
  <si>
    <t>скт6160</t>
  </si>
  <si>
    <t>скт6200</t>
  </si>
  <si>
    <t>скт6240</t>
  </si>
  <si>
    <t>скт8100</t>
  </si>
  <si>
    <t>скт8120</t>
  </si>
  <si>
    <t>скт8140</t>
  </si>
  <si>
    <t>скт8160</t>
  </si>
  <si>
    <t>скт8200</t>
  </si>
  <si>
    <t xml:space="preserve">    ПЕРФОРИРОВАННАЯ   ЛЕНТА                                                                                           волна      PVA</t>
  </si>
  <si>
    <t xml:space="preserve">    ПЕРФОРИРОВАННАЯ   ЛЕНТА                                                                                        для  тёплого  пола    LVA</t>
  </si>
  <si>
    <t>Пластина  соединительная 2 мм</t>
  </si>
  <si>
    <t>Крепёжная  пластина 2 мм</t>
  </si>
  <si>
    <t xml:space="preserve"> Опора  бруса раскрытая 2мм</t>
  </si>
  <si>
    <t>Опора  бруса закрытая 2мм</t>
  </si>
  <si>
    <t>Опора   балки 2 мм</t>
  </si>
  <si>
    <t xml:space="preserve">                      </t>
  </si>
  <si>
    <t xml:space="preserve">                </t>
  </si>
  <si>
    <t xml:space="preserve">      Держатель   балки 2мм</t>
  </si>
  <si>
    <t>Скользящая  опора  для  стропил 2 мм</t>
  </si>
  <si>
    <t xml:space="preserve">    ПЕРФОРИРОВАННАЯ   ЛЕНТА                                                                                  прямой  профиль  KVA </t>
  </si>
  <si>
    <t xml:space="preserve">                                       Анкер  регулировочный  по  высоте 5мм                              </t>
  </si>
  <si>
    <t xml:space="preserve">                                    Крепёжный  уголок  скользящий 2мм                              </t>
  </si>
  <si>
    <t xml:space="preserve">                              Угловой   соединитель 2мм                              </t>
  </si>
  <si>
    <t xml:space="preserve">           Крепёж  для  вагонки  - Кляймер в пакете</t>
  </si>
  <si>
    <t>Крепежная пластина КР-250х65 (25шт.)</t>
  </si>
  <si>
    <t>Крепежная пластина КР-300х65 (25шт.)</t>
  </si>
  <si>
    <t>кус40-50</t>
  </si>
  <si>
    <t>Пластина соединительная PS-160х1200 (10шт.)</t>
  </si>
  <si>
    <t>Пластина соединительная PS-160х1250 (10шт.)</t>
  </si>
  <si>
    <t>Пластина соединительная PS-160х1500 (10шт.)</t>
  </si>
  <si>
    <t>Пластина соединительная PS-160х300 (10шт.)</t>
  </si>
  <si>
    <t>Пластина соединительная PS-160х360 (10шт.)</t>
  </si>
  <si>
    <t>Пластина соединительная PS-160х400 (10шт.)</t>
  </si>
  <si>
    <t>Пластина соединительная PS-160х500 (10шт.)</t>
  </si>
  <si>
    <t>Пластина соединительная PS-160х600 (10шт.)</t>
  </si>
  <si>
    <t>Пластина соединительная PS-160х800 (10шт.)</t>
  </si>
  <si>
    <t>пс4080</t>
  </si>
  <si>
    <t>пс14040-150</t>
  </si>
  <si>
    <t>пс14040-50</t>
  </si>
  <si>
    <t>пс40720</t>
  </si>
  <si>
    <t>пс20050-50</t>
  </si>
  <si>
    <t>пс36060</t>
  </si>
  <si>
    <t>пс20080-25</t>
  </si>
  <si>
    <t>большая фасовка</t>
  </si>
  <si>
    <t>шрн52</t>
  </si>
  <si>
    <t>шрн3мф</t>
  </si>
  <si>
    <t>шрн4мф</t>
  </si>
  <si>
    <t>шрн5мф</t>
  </si>
  <si>
    <t>шрн6мф</t>
  </si>
  <si>
    <t>шрн8мф</t>
  </si>
  <si>
    <t>шрн10мф</t>
  </si>
  <si>
    <t>шрн12мф</t>
  </si>
  <si>
    <t>шрн14мф</t>
  </si>
  <si>
    <t>шрн16мф</t>
  </si>
  <si>
    <t>шрн20мф</t>
  </si>
  <si>
    <t>шрн22мф</t>
  </si>
  <si>
    <t>шрн24мф</t>
  </si>
  <si>
    <t>шрн30мф</t>
  </si>
  <si>
    <t>шрн52мф</t>
  </si>
  <si>
    <t>шрн62мф</t>
  </si>
  <si>
    <t>шрн82мф</t>
  </si>
  <si>
    <t>шрн102мф</t>
  </si>
  <si>
    <t>шрн122мф</t>
  </si>
  <si>
    <t>шрн142мф</t>
  </si>
  <si>
    <t>шрн162мф</t>
  </si>
  <si>
    <t>шрн202мф</t>
  </si>
  <si>
    <t>шрн222мф</t>
  </si>
  <si>
    <t>шрн302мф</t>
  </si>
  <si>
    <t>чм25кн</t>
  </si>
  <si>
    <t>чм32кн</t>
  </si>
  <si>
    <t>чм35кн</t>
  </si>
  <si>
    <t>чм41кн</t>
  </si>
  <si>
    <t>чм45кн</t>
  </si>
  <si>
    <t>чм51кн</t>
  </si>
  <si>
    <t>чм55кн</t>
  </si>
  <si>
    <t>чм7042кн</t>
  </si>
  <si>
    <t>чм76кн</t>
  </si>
  <si>
    <t>Усиленные, KENNER</t>
  </si>
  <si>
    <t>чд25кн</t>
  </si>
  <si>
    <t>чд32кн</t>
  </si>
  <si>
    <t>чд35кн</t>
  </si>
  <si>
    <t>чд41кн</t>
  </si>
  <si>
    <t>чд45кн</t>
  </si>
  <si>
    <t>чд51кн</t>
  </si>
  <si>
    <t>чд55кн</t>
  </si>
  <si>
    <t>чд64кн</t>
  </si>
  <si>
    <t>чд7042кн</t>
  </si>
  <si>
    <t>чд76кн</t>
  </si>
  <si>
    <t>чд8948кн</t>
  </si>
  <si>
    <t>чд95кн</t>
  </si>
  <si>
    <t>чд102кн</t>
  </si>
  <si>
    <t>Изменения 02.11.2023</t>
  </si>
  <si>
    <t>Изменения на 02.11.2023</t>
  </si>
  <si>
    <t>зк бесцв</t>
  </si>
  <si>
    <t>зпс3 св.серый</t>
  </si>
  <si>
    <t>зпс3 тем.серая</t>
  </si>
  <si>
    <t>зпс3 синяя</t>
  </si>
  <si>
    <t>пс26080п</t>
  </si>
  <si>
    <t>2,2х6,5</t>
  </si>
  <si>
    <t>2,2х9,5</t>
  </si>
  <si>
    <t>2,2х13</t>
  </si>
  <si>
    <t>шп2265</t>
  </si>
  <si>
    <t>шп2295</t>
  </si>
  <si>
    <t>шп2213</t>
  </si>
  <si>
    <t>шш5555</t>
  </si>
  <si>
    <t>шш5570</t>
  </si>
  <si>
    <t>шк325м</t>
  </si>
  <si>
    <t>шк3530м</t>
  </si>
  <si>
    <t>шк540м</t>
  </si>
  <si>
    <t>шк640м</t>
  </si>
  <si>
    <t>шк650м</t>
  </si>
  <si>
    <t>шк670м</t>
  </si>
  <si>
    <t>шгк320м</t>
  </si>
  <si>
    <t>шгк3530м</t>
  </si>
  <si>
    <t>шгк3535м</t>
  </si>
  <si>
    <t>шгк3540м</t>
  </si>
  <si>
    <t>шгк3545м</t>
  </si>
  <si>
    <t>шгк425м</t>
  </si>
  <si>
    <t>шгк430м</t>
  </si>
  <si>
    <t>шгк525м</t>
  </si>
  <si>
    <t>шгк530м</t>
  </si>
  <si>
    <t>шгк540м</t>
  </si>
  <si>
    <t>шгк565м</t>
  </si>
  <si>
    <t>шгк575м</t>
  </si>
  <si>
    <t>шгк585м</t>
  </si>
  <si>
    <t>шгк640м</t>
  </si>
  <si>
    <t>шгк650м</t>
  </si>
  <si>
    <t>шгк670м</t>
  </si>
  <si>
    <t>шгк675м</t>
  </si>
  <si>
    <t>шгк860м</t>
  </si>
  <si>
    <t>шгк870м</t>
  </si>
  <si>
    <t>шгк885м</t>
  </si>
  <si>
    <t>шгк890м</t>
  </si>
  <si>
    <t>шп3540м</t>
  </si>
  <si>
    <t>шп430м</t>
  </si>
  <si>
    <t>шп465м</t>
  </si>
  <si>
    <t>шп520м</t>
  </si>
  <si>
    <t>шп540м</t>
  </si>
  <si>
    <t>шп565м</t>
  </si>
  <si>
    <t>шп585м</t>
  </si>
  <si>
    <t>шп640м</t>
  </si>
  <si>
    <t>аг20130</t>
  </si>
  <si>
    <t>м 4x100</t>
  </si>
  <si>
    <t>м 5x100</t>
  </si>
  <si>
    <t>м 6x100</t>
  </si>
  <si>
    <t>м 8x100</t>
  </si>
  <si>
    <t>лтп12100</t>
  </si>
  <si>
    <t>14х300</t>
  </si>
  <si>
    <t>лтп14300</t>
  </si>
  <si>
    <t>ск6364</t>
  </si>
  <si>
    <t>ск6376</t>
  </si>
  <si>
    <t>ск6390</t>
  </si>
  <si>
    <t xml:space="preserve">     6,3/5,5х75</t>
  </si>
  <si>
    <t>6,3/5,5х155</t>
  </si>
  <si>
    <t>6,3/5,5х160</t>
  </si>
  <si>
    <t>6,3/5,5х170</t>
  </si>
  <si>
    <t>6,3/5,5х175</t>
  </si>
  <si>
    <t xml:space="preserve">     6,3/5,5х315</t>
  </si>
  <si>
    <t>сспк285</t>
  </si>
  <si>
    <t>знн420</t>
  </si>
  <si>
    <t>шр27</t>
  </si>
  <si>
    <t>шр421</t>
  </si>
  <si>
    <t>м27х1000</t>
  </si>
  <si>
    <t>м42х1000</t>
  </si>
  <si>
    <t>шрп362</t>
  </si>
  <si>
    <t>гу5</t>
  </si>
  <si>
    <t>гэ10</t>
  </si>
  <si>
    <t>м10х16</t>
  </si>
  <si>
    <t>бп14180</t>
  </si>
  <si>
    <t>бп14200</t>
  </si>
  <si>
    <t>бп24180</t>
  </si>
  <si>
    <t>бп24200</t>
  </si>
  <si>
    <t>бп645пр-10.9</t>
  </si>
  <si>
    <t>бп650пр-10.9</t>
  </si>
  <si>
    <t>бп660пр-10.9</t>
  </si>
  <si>
    <t>бп670пр-10.9</t>
  </si>
  <si>
    <t>бп680пр-10.9</t>
  </si>
  <si>
    <t>бп690пр-10.9</t>
  </si>
  <si>
    <t>бп6100пр-10.9</t>
  </si>
  <si>
    <t>бп6120пр-10.9</t>
  </si>
  <si>
    <t>бп6140пр-10.9</t>
  </si>
  <si>
    <t>бп6150пр-10.9</t>
  </si>
  <si>
    <t>бп855пр-10.9</t>
  </si>
  <si>
    <t>бп8160пр-10.9</t>
  </si>
  <si>
    <t>бп8180пр-10.9</t>
  </si>
  <si>
    <t>бп8200пр-10.9</t>
  </si>
  <si>
    <t>бп1055пр-10.9</t>
  </si>
  <si>
    <t>бп1065пр-10.9</t>
  </si>
  <si>
    <t>бп1255пр-10.9</t>
  </si>
  <si>
    <t>бп1630пр-10.9</t>
  </si>
  <si>
    <t>бп1655пр-10.9</t>
  </si>
  <si>
    <t>дин931ц8.8-680</t>
  </si>
  <si>
    <t>впш612ф</t>
  </si>
  <si>
    <t>впш616ф</t>
  </si>
  <si>
    <t>впш625ф</t>
  </si>
  <si>
    <t>впш630ф</t>
  </si>
  <si>
    <t>впш830ф</t>
  </si>
  <si>
    <t>впш1080ф</t>
  </si>
  <si>
    <t xml:space="preserve">  DIN 7991 прочность 8.8</t>
  </si>
  <si>
    <t>вшн360</t>
  </si>
  <si>
    <t>3х60</t>
  </si>
  <si>
    <t>вб312</t>
  </si>
  <si>
    <t>вб316</t>
  </si>
  <si>
    <t>вб325</t>
  </si>
  <si>
    <t>вб545</t>
  </si>
  <si>
    <t>шгн36</t>
  </si>
  <si>
    <t>шпн2919</t>
  </si>
  <si>
    <t>шпн3525</t>
  </si>
  <si>
    <t>шпн3532</t>
  </si>
  <si>
    <t>шпн3538</t>
  </si>
  <si>
    <t>шпн3916</t>
  </si>
  <si>
    <t>шпн3919</t>
  </si>
  <si>
    <t>шпн3925</t>
  </si>
  <si>
    <t>шпн3932</t>
  </si>
  <si>
    <t>шпн3938</t>
  </si>
  <si>
    <t>шпн4219</t>
  </si>
  <si>
    <t>шпн4832</t>
  </si>
  <si>
    <t>шпн6332</t>
  </si>
  <si>
    <t>шпн6338</t>
  </si>
  <si>
    <t>спн2919</t>
  </si>
  <si>
    <t>спн3532</t>
  </si>
  <si>
    <t>спн3538</t>
  </si>
  <si>
    <t>спн3916</t>
  </si>
  <si>
    <t>спн3925</t>
  </si>
  <si>
    <t>спн4232</t>
  </si>
  <si>
    <t>спн6332</t>
  </si>
  <si>
    <t>шшн3919</t>
  </si>
  <si>
    <t>шшн4216</t>
  </si>
  <si>
    <t>шшн4225</t>
  </si>
  <si>
    <t>шшн4232</t>
  </si>
  <si>
    <t>шшн4816</t>
  </si>
  <si>
    <t>шшн4819</t>
  </si>
  <si>
    <t>шшн4825</t>
  </si>
  <si>
    <t>шшн6332</t>
  </si>
  <si>
    <t>рб30</t>
  </si>
  <si>
    <t>рг30</t>
  </si>
  <si>
    <t>Изменения 04.12.2023</t>
  </si>
  <si>
    <t>за6ф</t>
  </si>
  <si>
    <t>за6мф</t>
  </si>
  <si>
    <t>за28ф</t>
  </si>
  <si>
    <t>кп350</t>
  </si>
  <si>
    <t>м 3x50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</si>
</sst>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0.00_);[Red]\(0.00\)"/>
    <numFmt numFmtId="168" formatCode="0.00;[Red]0.00"/>
    <numFmt numFmtId="169" formatCode="0.00_ "/>
    <numFmt numFmtId="170" formatCode="#,##0.00_);[Red]\(#,##0.00\)"/>
    <numFmt numFmtId="171" formatCode="0.000"/>
    <numFmt numFmtId="172" formatCode="#,##0.00\ _₽"/>
  </numFmts>
  <fonts count="28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i/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i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 Cyr"/>
      <charset val="204"/>
    </font>
    <font>
      <sz val="10"/>
      <name val="Arial"/>
      <family val="2"/>
      <charset val="177"/>
    </font>
    <font>
      <b/>
      <sz val="10"/>
      <name val="Arial Cyr"/>
      <charset val="204"/>
    </font>
    <font>
      <b/>
      <sz val="10"/>
      <color indexed="18"/>
      <name val="Arial Cyr"/>
      <family val="2"/>
      <charset val="204"/>
    </font>
    <font>
      <sz val="10"/>
      <color indexed="18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4"/>
      <color indexed="8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i/>
      <sz val="14"/>
      <name val="Arial Cyr"/>
      <charset val="204"/>
    </font>
    <font>
      <b/>
      <sz val="14"/>
      <name val="Arial Cyr"/>
      <charset val="204"/>
    </font>
    <font>
      <b/>
      <sz val="8"/>
      <color indexed="9"/>
      <name val="Arial Cyr"/>
      <family val="2"/>
      <charset val="204"/>
    </font>
    <font>
      <b/>
      <i/>
      <sz val="8"/>
      <color indexed="9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charset val="204"/>
    </font>
    <font>
      <sz val="12"/>
      <name val="宋体"/>
      <charset val="134"/>
    </font>
    <font>
      <sz val="10"/>
      <name val="宋体"/>
      <charset val="134"/>
    </font>
    <font>
      <sz val="11"/>
      <color indexed="8"/>
      <name val="Calibri"/>
      <family val="2"/>
    </font>
    <font>
      <i/>
      <sz val="10"/>
      <name val="Arial"/>
      <family val="2"/>
      <charset val="204"/>
    </font>
    <font>
      <b/>
      <sz val="14"/>
      <color indexed="8"/>
      <name val="Arial Cyr"/>
      <charset val="204"/>
    </font>
    <font>
      <sz val="14"/>
      <name val="Arial Cyr"/>
      <family val="2"/>
      <charset val="204"/>
    </font>
    <font>
      <i/>
      <sz val="10"/>
      <name val="Arial Cyr"/>
      <charset val="204"/>
    </font>
    <font>
      <i/>
      <sz val="24"/>
      <name val="Arial Cyr"/>
      <charset val="204"/>
    </font>
    <font>
      <b/>
      <i/>
      <sz val="24"/>
      <color indexed="18"/>
      <name val="Arial Cyr"/>
      <charset val="204"/>
    </font>
    <font>
      <sz val="24"/>
      <name val="Arial Cyr"/>
      <charset val="204"/>
    </font>
    <font>
      <i/>
      <sz val="24"/>
      <color indexed="8"/>
      <name val="Arial Cyr"/>
      <charset val="204"/>
    </font>
    <font>
      <b/>
      <i/>
      <sz val="14"/>
      <color indexed="8"/>
      <name val="Arial Cyr"/>
      <charset val="204"/>
    </font>
    <font>
      <i/>
      <sz val="14"/>
      <name val="Arial Cyr"/>
      <charset val="204"/>
    </font>
    <font>
      <b/>
      <sz val="16"/>
      <color indexed="8"/>
      <name val="Arial Cyr"/>
      <charset val="204"/>
    </font>
    <font>
      <sz val="16"/>
      <name val="Arial Cyr"/>
      <charset val="204"/>
    </font>
    <font>
      <i/>
      <sz val="16"/>
      <name val="Arial Cyr"/>
      <charset val="204"/>
    </font>
    <font>
      <b/>
      <i/>
      <sz val="16"/>
      <color indexed="8"/>
      <name val="Arial Cyr"/>
      <charset val="204"/>
    </font>
    <font>
      <sz val="18"/>
      <name val="Arial Cyr"/>
      <charset val="204"/>
    </font>
    <font>
      <sz val="14"/>
      <name val="Arial Cyr"/>
      <charset val="204"/>
    </font>
    <font>
      <b/>
      <sz val="8"/>
      <name val="Arial Cyr"/>
      <family val="2"/>
      <charset val="204"/>
    </font>
    <font>
      <sz val="11"/>
      <name val="Arial Cyr"/>
      <charset val="204"/>
    </font>
    <font>
      <sz val="20"/>
      <name val="Arial Cyr"/>
      <charset val="204"/>
    </font>
    <font>
      <b/>
      <sz val="22"/>
      <name val="Arial Cyr"/>
      <charset val="204"/>
    </font>
    <font>
      <b/>
      <sz val="2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4"/>
      <color indexed="8"/>
      <name val="Arial Cyr"/>
      <charset val="204"/>
    </font>
    <font>
      <b/>
      <sz val="16"/>
      <color indexed="10"/>
      <name val="Arial Cyr"/>
      <charset val="204"/>
    </font>
    <font>
      <b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color indexed="30"/>
      <name val="Arial"/>
      <family val="2"/>
      <charset val="204"/>
    </font>
    <font>
      <b/>
      <sz val="14"/>
      <color indexed="30"/>
      <name val="Arial Cyr"/>
      <family val="2"/>
      <charset val="204"/>
    </font>
    <font>
      <i/>
      <sz val="20"/>
      <color indexed="56"/>
      <name val="Arial Cyr"/>
      <charset val="204"/>
    </font>
    <font>
      <b/>
      <i/>
      <sz val="14"/>
      <color indexed="8"/>
      <name val="Arial Cyr"/>
      <charset val="204"/>
    </font>
    <font>
      <b/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sz val="1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b/>
      <sz val="10"/>
      <color indexed="56"/>
      <name val="Arial Cyr"/>
      <charset val="204"/>
    </font>
    <font>
      <sz val="10"/>
      <color indexed="10"/>
      <name val="Cambria"/>
      <family val="1"/>
      <charset val="204"/>
    </font>
    <font>
      <i/>
      <sz val="24"/>
      <color indexed="9"/>
      <name val="Arial Cyr"/>
      <charset val="204"/>
    </font>
    <font>
      <sz val="14"/>
      <color indexed="8"/>
      <name val="Arial Cyr"/>
      <family val="2"/>
      <charset val="204"/>
    </font>
    <font>
      <b/>
      <sz val="12"/>
      <color indexed="30"/>
      <name val="Arial Cyr"/>
      <family val="2"/>
      <charset val="204"/>
    </font>
    <font>
      <b/>
      <sz val="10"/>
      <color indexed="8"/>
      <name val="Arial Cyr"/>
      <charset val="204"/>
    </font>
    <font>
      <b/>
      <sz val="14"/>
      <color indexed="10"/>
      <name val="Arial Cyr"/>
      <charset val="204"/>
    </font>
    <font>
      <b/>
      <sz val="10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56"/>
      <name val="Arial Cyr"/>
      <charset val="204"/>
    </font>
    <font>
      <b/>
      <sz val="20"/>
      <color indexed="10"/>
      <name val="Cambria"/>
      <family val="1"/>
      <charset val="204"/>
    </font>
    <font>
      <sz val="18"/>
      <color indexed="60"/>
      <name val="Cambria"/>
      <family val="1"/>
      <charset val="204"/>
    </font>
    <font>
      <sz val="10"/>
      <color indexed="60"/>
      <name val="Cambria"/>
      <family val="1"/>
      <charset val="204"/>
    </font>
    <font>
      <sz val="10"/>
      <color indexed="60"/>
      <name val="Arial Cyr"/>
      <charset val="204"/>
    </font>
    <font>
      <b/>
      <sz val="11"/>
      <color indexed="60"/>
      <name val="Arial Cyr"/>
      <charset val="204"/>
    </font>
    <font>
      <b/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24"/>
      <color indexed="9"/>
      <name val="Arial Cyr"/>
      <charset val="204"/>
    </font>
    <font>
      <u/>
      <sz val="16"/>
      <name val="Arial Cyr"/>
      <charset val="204"/>
    </font>
    <font>
      <b/>
      <sz val="14"/>
      <color indexed="60"/>
      <name val="Arial Cyr"/>
      <charset val="204"/>
    </font>
    <font>
      <b/>
      <sz val="8"/>
      <color indexed="10"/>
      <name val="Arial Cyr"/>
      <charset val="204"/>
    </font>
    <font>
      <sz val="10"/>
      <name val="Helv"/>
      <family val="2"/>
    </font>
    <font>
      <b/>
      <sz val="18"/>
      <color indexed="56"/>
      <name val="Cambria"/>
      <family val="1"/>
      <charset val="204"/>
    </font>
    <font>
      <sz val="8"/>
      <name val="Arial"/>
      <family val="2"/>
      <charset val="1"/>
    </font>
    <font>
      <sz val="11"/>
      <color indexed="8"/>
      <name val="Arial"/>
      <family val="2"/>
      <charset val="204"/>
    </font>
    <font>
      <b/>
      <sz val="12"/>
      <color indexed="10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10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24"/>
      <color indexed="8"/>
      <name val="Arial Cyr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8"/>
      <color indexed="8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77"/>
    </font>
    <font>
      <sz val="10"/>
      <color indexed="30"/>
      <name val="Arial"/>
      <family val="2"/>
      <charset val="204"/>
    </font>
    <font>
      <b/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 Cyr"/>
      <charset val="204"/>
    </font>
    <font>
      <b/>
      <sz val="8"/>
      <color indexed="8"/>
      <name val="Arial Cyr"/>
      <charset val="204"/>
    </font>
    <font>
      <i/>
      <sz val="14"/>
      <color indexed="8"/>
      <name val="Arial Cyr"/>
      <charset val="204"/>
    </font>
    <font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sz val="14"/>
      <color indexed="8"/>
      <name val="Arial Cyr"/>
      <charset val="204"/>
    </font>
    <font>
      <b/>
      <sz val="12"/>
      <color indexed="56"/>
      <name val="Arial Cyr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20"/>
      <name val="Cambria"/>
      <family val="1"/>
      <charset val="204"/>
    </font>
    <font>
      <sz val="10"/>
      <name val="Cambria"/>
      <family val="1"/>
      <charset val="204"/>
    </font>
    <font>
      <b/>
      <sz val="14"/>
      <name val="Cambria"/>
      <family val="1"/>
      <charset val="204"/>
    </font>
    <font>
      <b/>
      <sz val="14"/>
      <name val="Calibri"/>
      <family val="2"/>
      <charset val="204"/>
    </font>
    <font>
      <b/>
      <sz val="28"/>
      <name val="Cambria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Arial Cyr"/>
      <family val="2"/>
      <charset val="204"/>
    </font>
    <font>
      <b/>
      <sz val="12"/>
      <color indexed="8"/>
      <name val="Arial Cyr"/>
      <charset val="204"/>
    </font>
    <font>
      <b/>
      <i/>
      <sz val="12"/>
      <color indexed="8"/>
      <name val="Arial Cyr"/>
      <charset val="204"/>
    </font>
    <font>
      <b/>
      <i/>
      <sz val="24"/>
      <name val="Arial Cyr"/>
      <charset val="204"/>
    </font>
    <font>
      <b/>
      <i/>
      <sz val="8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 Cyr"/>
      <charset val="204"/>
    </font>
    <font>
      <i/>
      <sz val="24"/>
      <color theme="1"/>
      <name val="Arial Cyr"/>
      <charset val="204"/>
    </font>
    <font>
      <b/>
      <sz val="12"/>
      <color theme="1"/>
      <name val="Arial Cyr"/>
      <charset val="204"/>
    </font>
    <font>
      <b/>
      <sz val="14"/>
      <color theme="1"/>
      <name val="Arial Cyr"/>
      <charset val="204"/>
    </font>
    <font>
      <b/>
      <sz val="8"/>
      <color theme="1"/>
      <name val="Arial Cyr"/>
      <family val="2"/>
      <charset val="204"/>
    </font>
    <font>
      <sz val="14"/>
      <color theme="1"/>
      <name val="Arial Cyr"/>
      <family val="2"/>
      <charset val="204"/>
    </font>
    <font>
      <sz val="12"/>
      <color theme="1"/>
      <name val="Arial Cyr"/>
      <family val="2"/>
      <charset val="204"/>
    </font>
    <font>
      <b/>
      <sz val="14"/>
      <color theme="1"/>
      <name val="Arial Cyr"/>
      <family val="2"/>
      <charset val="204"/>
    </font>
    <font>
      <sz val="14"/>
      <color theme="1"/>
      <name val="Arial Cyr"/>
      <charset val="204"/>
    </font>
    <font>
      <sz val="10"/>
      <color theme="1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  <font>
      <b/>
      <sz val="10"/>
      <color rgb="FF000000"/>
      <name val="Arial Cyr"/>
      <family val="2"/>
      <charset val="204"/>
    </font>
    <font>
      <sz val="10"/>
      <color rgb="FFFF0000"/>
      <name val="Arial Cyr"/>
      <charset val="204"/>
    </font>
    <font>
      <sz val="10"/>
      <color rgb="FF000000"/>
      <name val="Arial"/>
      <family val="2"/>
      <charset val="204"/>
    </font>
    <font>
      <b/>
      <i/>
      <sz val="24"/>
      <color theme="1"/>
      <name val="Arial"/>
      <family val="2"/>
      <charset val="204"/>
    </font>
    <font>
      <b/>
      <i/>
      <sz val="24"/>
      <color theme="1"/>
      <name val="Arial Cyr"/>
      <charset val="204"/>
    </font>
    <font>
      <sz val="14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8"/>
      <color theme="1"/>
      <name val="Arial Cyr"/>
      <family val="2"/>
      <charset val="204"/>
    </font>
    <font>
      <b/>
      <sz val="8"/>
      <color theme="1"/>
      <name val="Arial Cyr"/>
      <charset val="204"/>
    </font>
    <font>
      <sz val="10"/>
      <color rgb="FF000000"/>
      <name val="Arial Cyr"/>
      <charset val="204"/>
    </font>
    <font>
      <sz val="10"/>
      <color rgb="FF0070C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rgb="FF003366"/>
      <name val="Cambria"/>
      <family val="1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8"/>
      <color rgb="FFFFFFFF"/>
      <name val="Arial Cyr"/>
      <family val="2"/>
      <charset val="204"/>
    </font>
    <font>
      <b/>
      <i/>
      <sz val="8"/>
      <color rgb="FFFFFFFF"/>
      <name val="Arial Cyr"/>
      <family val="2"/>
      <charset val="204"/>
    </font>
    <font>
      <b/>
      <sz val="20"/>
      <color rgb="FF003366"/>
      <name val="Cambria"/>
      <family val="1"/>
      <charset val="204"/>
    </font>
    <font>
      <sz val="10"/>
      <color rgb="FF000000"/>
      <name val="Cambria"/>
      <family val="1"/>
      <charset val="204"/>
    </font>
    <font>
      <b/>
      <sz val="14"/>
      <color rgb="FF000000"/>
      <name val="Cambria"/>
      <family val="1"/>
      <charset val="204"/>
    </font>
    <font>
      <sz val="20"/>
      <color rgb="FF000000"/>
      <name val="Arial Cyr"/>
      <charset val="204"/>
    </font>
    <font>
      <b/>
      <sz val="2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4"/>
      <color theme="1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2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20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rgb="FF373737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sz val="10"/>
      <color theme="1"/>
      <name val="Arial"/>
      <family val="2"/>
      <charset val="177"/>
    </font>
    <font>
      <b/>
      <i/>
      <sz val="16"/>
      <color theme="1"/>
      <name val="Arial Cyr"/>
      <charset val="204"/>
    </font>
    <font>
      <b/>
      <i/>
      <sz val="14"/>
      <color theme="1"/>
      <name val="Arial Cyr"/>
      <charset val="204"/>
    </font>
    <font>
      <sz val="20"/>
      <color theme="1"/>
      <name val="Calibri"/>
      <family val="2"/>
      <charset val="204"/>
    </font>
    <font>
      <sz val="20"/>
      <color theme="1"/>
      <name val="Arial Cyr"/>
      <charset val="204"/>
    </font>
    <font>
      <b/>
      <sz val="28"/>
      <color rgb="FFFFFFFF"/>
      <name val="Cambria"/>
      <family val="1"/>
      <charset val="204"/>
    </font>
    <font>
      <b/>
      <sz val="12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 Cyr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4"/>
      <color indexed="30"/>
      <name val="Arial Cyr"/>
      <charset val="204"/>
    </font>
    <font>
      <b/>
      <sz val="14"/>
      <color indexed="30"/>
      <name val="Arial Cyr"/>
      <charset val="204"/>
    </font>
    <font>
      <b/>
      <sz val="20"/>
      <color indexed="8"/>
      <name val="Arial Cyr"/>
      <charset val="204"/>
    </font>
    <font>
      <b/>
      <sz val="12"/>
      <color rgb="FFFF0000"/>
      <name val="Arial Cyr"/>
      <family val="2"/>
      <charset val="204"/>
    </font>
    <font>
      <sz val="24"/>
      <color theme="1"/>
      <name val="Arial Cyr"/>
      <charset val="204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66CC"/>
      <name val="Arial"/>
      <family val="2"/>
      <charset val="204"/>
    </font>
    <font>
      <i/>
      <sz val="24"/>
      <color rgb="FFFFFFFF"/>
      <name val="Arial Cyr"/>
      <charset val="204"/>
    </font>
    <font>
      <i/>
      <sz val="24"/>
      <color rgb="FF000000"/>
      <name val="Arial Cyr"/>
      <charset val="204"/>
    </font>
    <font>
      <i/>
      <sz val="10"/>
      <color rgb="FFFF0000"/>
      <name val="Arial Cyr"/>
      <charset val="204"/>
    </font>
    <font>
      <sz val="10"/>
      <color rgb="FF000000"/>
      <name val="Arial Cyr"/>
      <family val="2"/>
      <charset val="204"/>
    </font>
    <font>
      <b/>
      <sz val="14"/>
      <color rgb="FF000000"/>
      <name val="Arial Cyr"/>
      <family val="2"/>
      <charset val="204"/>
    </font>
    <font>
      <b/>
      <sz val="14"/>
      <color rgb="FF000000"/>
      <name val="Arial Cyr"/>
      <charset val="204"/>
    </font>
    <font>
      <b/>
      <sz val="8"/>
      <color rgb="FF000000"/>
      <name val="Arial Cyr"/>
      <family val="2"/>
      <charset val="204"/>
    </font>
    <font>
      <b/>
      <i/>
      <sz val="8"/>
      <color rgb="FF000000"/>
      <name val="Arial Cyr"/>
      <family val="2"/>
      <charset val="204"/>
    </font>
    <font>
      <b/>
      <sz val="12"/>
      <color rgb="FF000000"/>
      <name val="Arial Cyr"/>
      <family val="2"/>
      <charset val="204"/>
    </font>
    <font>
      <sz val="10"/>
      <color theme="1"/>
      <name val="Times New Roman"/>
      <family val="1"/>
    </font>
    <font>
      <sz val="11"/>
      <color rgb="FFFF0000"/>
      <name val="Calibri"/>
      <family val="2"/>
      <charset val="204"/>
      <scheme val="minor"/>
    </font>
    <font>
      <b/>
      <sz val="10"/>
      <color rgb="FFFF0000"/>
      <name val="Arial Cyr"/>
      <family val="2"/>
      <charset val="204"/>
    </font>
    <font>
      <sz val="11"/>
      <color rgb="FFFF0000"/>
      <name val="Calibri"/>
      <family val="2"/>
      <charset val="204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rgb="FFFF0000"/>
      <name val="Calibri"/>
      <family val="2"/>
      <charset val="204"/>
      <scheme val="minor"/>
    </font>
    <font>
      <sz val="10"/>
      <color theme="1"/>
      <name val="Tahoma"/>
      <family val="2"/>
    </font>
    <font>
      <sz val="10"/>
      <color rgb="FFFF0000"/>
      <name val="Tahoma"/>
      <family val="2"/>
    </font>
    <font>
      <sz val="9"/>
      <color rgb="FFFF0000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3366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3399FF"/>
        <bgColor indexed="64"/>
      </patternFill>
    </fill>
    <fill>
      <patternFill patternType="solid">
        <fgColor theme="0" tint="-4.9989318521683403E-2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0"/>
      </right>
      <top style="medium">
        <color indexed="64"/>
      </top>
      <bottom style="thin">
        <color indexed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</borders>
  <cellStyleXfs count="284">
    <xf numFmtId="0" fontId="0" fillId="0" borderId="0"/>
    <xf numFmtId="0" fontId="5" fillId="0" borderId="0"/>
    <xf numFmtId="0" fontId="33" fillId="0" borderId="0"/>
    <xf numFmtId="0" fontId="38" fillId="0" borderId="0"/>
    <xf numFmtId="0" fontId="5" fillId="0" borderId="0"/>
    <xf numFmtId="0" fontId="38" fillId="0" borderId="0"/>
    <xf numFmtId="0" fontId="5" fillId="0" borderId="0"/>
    <xf numFmtId="0" fontId="31" fillId="0" borderId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6" fillId="2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11" borderId="0" applyNumberFormat="0" applyBorder="0" applyAlignment="0" applyProtection="0"/>
    <xf numFmtId="0" fontId="4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1" fillId="0" borderId="0"/>
    <xf numFmtId="0" fontId="182" fillId="0" borderId="0"/>
    <xf numFmtId="0" fontId="40" fillId="0" borderId="0"/>
    <xf numFmtId="0" fontId="181" fillId="0" borderId="0"/>
    <xf numFmtId="0" fontId="182" fillId="0" borderId="0"/>
    <xf numFmtId="0" fontId="38" fillId="0" borderId="0"/>
    <xf numFmtId="0" fontId="38" fillId="0" borderId="0"/>
    <xf numFmtId="0" fontId="5" fillId="0" borderId="0"/>
    <xf numFmtId="0" fontId="38" fillId="0" borderId="0"/>
    <xf numFmtId="0" fontId="5" fillId="0" borderId="0"/>
    <xf numFmtId="0" fontId="40" fillId="0" borderId="0"/>
    <xf numFmtId="0" fontId="40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43" fillId="0" borderId="0"/>
    <xf numFmtId="0" fontId="181" fillId="0" borderId="0"/>
    <xf numFmtId="0" fontId="181" fillId="0" borderId="0"/>
    <xf numFmtId="0" fontId="38" fillId="0" borderId="0"/>
    <xf numFmtId="0" fontId="5" fillId="0" borderId="0"/>
    <xf numFmtId="0" fontId="38" fillId="0" borderId="0"/>
    <xf numFmtId="0" fontId="40" fillId="0" borderId="0"/>
    <xf numFmtId="0" fontId="182" fillId="0" borderId="0"/>
    <xf numFmtId="0" fontId="5" fillId="0" borderId="0"/>
    <xf numFmtId="0" fontId="56" fillId="0" borderId="0"/>
    <xf numFmtId="0" fontId="40" fillId="0" borderId="0"/>
    <xf numFmtId="0" fontId="183" fillId="0" borderId="0"/>
    <xf numFmtId="0" fontId="43" fillId="0" borderId="0">
      <alignment horizontal="left"/>
    </xf>
    <xf numFmtId="0" fontId="40" fillId="0" borderId="0"/>
    <xf numFmtId="0" fontId="12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41" fillId="0" borderId="0"/>
    <xf numFmtId="0" fontId="43" fillId="0" borderId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5" fillId="23" borderId="8" applyNumberFormat="0" applyFont="0" applyAlignment="0" applyProtection="0"/>
    <xf numFmtId="0" fontId="5" fillId="23" borderId="8" applyNumberFormat="0" applyFont="0" applyAlignment="0" applyProtection="0"/>
    <xf numFmtId="0" fontId="56" fillId="23" borderId="8" applyNumberFormat="0" applyFont="0" applyAlignment="0" applyProtection="0"/>
    <xf numFmtId="0" fontId="38" fillId="23" borderId="8" applyNumberFormat="0" applyFont="0" applyAlignment="0" applyProtection="0"/>
    <xf numFmtId="0" fontId="5" fillId="23" borderId="8" applyNumberFormat="0" applyFont="0" applyAlignment="0" applyProtection="0"/>
    <xf numFmtId="9" fontId="1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33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57" fillId="0" borderId="0"/>
    <xf numFmtId="0" fontId="58" fillId="0" borderId="0"/>
    <xf numFmtId="0" fontId="126" fillId="0" borderId="0"/>
    <xf numFmtId="164" fontId="5" fillId="0" borderId="0" applyFont="0" applyFill="0" applyBorder="0" applyAlignment="0" applyProtection="0"/>
  </cellStyleXfs>
  <cellXfs count="2880">
    <xf numFmtId="0" fontId="0" fillId="0" borderId="0" xfId="0"/>
    <xf numFmtId="0" fontId="24" fillId="0" borderId="0" xfId="1" applyFont="1"/>
    <xf numFmtId="0" fontId="24" fillId="0" borderId="0" xfId="1" applyFont="1" applyAlignment="1">
      <alignment horizontal="right"/>
    </xf>
    <xf numFmtId="0" fontId="27" fillId="0" borderId="0" xfId="1" applyFont="1"/>
    <xf numFmtId="0" fontId="28" fillId="0" borderId="0" xfId="1" applyFont="1"/>
    <xf numFmtId="0" fontId="29" fillId="0" borderId="0" xfId="1" applyFont="1"/>
    <xf numFmtId="0" fontId="5" fillId="0" borderId="10" xfId="1" applyBorder="1" applyAlignment="1">
      <alignment horizontal="center"/>
    </xf>
    <xf numFmtId="3" fontId="5" fillId="0" borderId="10" xfId="1" applyNumberFormat="1" applyBorder="1" applyAlignment="1">
      <alignment horizontal="center"/>
    </xf>
    <xf numFmtId="0" fontId="5" fillId="0" borderId="0" xfId="1"/>
    <xf numFmtId="0" fontId="5" fillId="0" borderId="0" xfId="1" applyAlignment="1">
      <alignment horizontal="center"/>
    </xf>
    <xf numFmtId="0" fontId="0" fillId="0" borderId="13" xfId="0" applyBorder="1" applyAlignment="1">
      <alignment horizontal="center"/>
    </xf>
    <xf numFmtId="0" fontId="26" fillId="0" borderId="10" xfId="1" applyFont="1" applyBorder="1" applyAlignment="1">
      <alignment horizontal="center"/>
    </xf>
    <xf numFmtId="0" fontId="24" fillId="0" borderId="10" xfId="1" applyFont="1" applyBorder="1" applyAlignment="1">
      <alignment horizontal="center"/>
    </xf>
    <xf numFmtId="0" fontId="24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24" borderId="0" xfId="0" applyFill="1"/>
    <xf numFmtId="0" fontId="0" fillId="24" borderId="0" xfId="0" applyFill="1" applyAlignment="1">
      <alignment horizontal="center"/>
    </xf>
    <xf numFmtId="0" fontId="0" fillId="0" borderId="24" xfId="0" applyBorder="1" applyAlignment="1">
      <alignment horizontal="center"/>
    </xf>
    <xf numFmtId="0" fontId="24" fillId="0" borderId="10" xfId="0" applyFont="1" applyBorder="1" applyAlignment="1">
      <alignment horizontal="center"/>
    </xf>
    <xf numFmtId="2" fontId="24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 vertical="center"/>
    </xf>
    <xf numFmtId="0" fontId="39" fillId="0" borderId="0" xfId="0" applyFont="1"/>
    <xf numFmtId="0" fontId="52" fillId="0" borderId="0" xfId="0" applyFont="1"/>
    <xf numFmtId="0" fontId="54" fillId="0" borderId="0" xfId="1" applyFont="1"/>
    <xf numFmtId="0" fontId="52" fillId="0" borderId="0" xfId="1" applyFont="1"/>
    <xf numFmtId="2" fontId="55" fillId="0" borderId="0" xfId="1" applyNumberFormat="1" applyFont="1" applyAlignment="1">
      <alignment horizontal="center"/>
    </xf>
    <xf numFmtId="2" fontId="80" fillId="0" borderId="10" xfId="1" applyNumberFormat="1" applyFont="1" applyBorder="1" applyAlignment="1">
      <alignment horizontal="center"/>
    </xf>
    <xf numFmtId="0" fontId="80" fillId="0" borderId="10" xfId="0" applyFont="1" applyBorder="1" applyAlignment="1">
      <alignment horizontal="center"/>
    </xf>
    <xf numFmtId="0" fontId="80" fillId="0" borderId="0" xfId="0" applyFont="1"/>
    <xf numFmtId="2" fontId="80" fillId="0" borderId="0" xfId="1" applyNumberFormat="1" applyFont="1" applyAlignment="1">
      <alignment horizontal="center"/>
    </xf>
    <xf numFmtId="2" fontId="80" fillId="0" borderId="0" xfId="0" applyNumberFormat="1" applyFont="1" applyAlignment="1">
      <alignment horizontal="center"/>
    </xf>
    <xf numFmtId="0" fontId="82" fillId="0" borderId="0" xfId="1" applyFont="1"/>
    <xf numFmtId="0" fontId="80" fillId="0" borderId="0" xfId="0" applyFont="1" applyAlignment="1">
      <alignment horizontal="center"/>
    </xf>
    <xf numFmtId="0" fontId="24" fillId="0" borderId="17" xfId="0" applyFont="1" applyBorder="1" applyAlignment="1">
      <alignment horizontal="center"/>
    </xf>
    <xf numFmtId="168" fontId="41" fillId="0" borderId="10" xfId="0" applyNumberFormat="1" applyFont="1" applyBorder="1" applyAlignment="1">
      <alignment horizontal="center"/>
    </xf>
    <xf numFmtId="2" fontId="83" fillId="24" borderId="10" xfId="1" applyNumberFormat="1" applyFont="1" applyFill="1" applyBorder="1" applyAlignment="1">
      <alignment horizontal="center"/>
    </xf>
    <xf numFmtId="0" fontId="83" fillId="24" borderId="10" xfId="0" applyFont="1" applyFill="1" applyBorder="1" applyAlignment="1">
      <alignment horizontal="center"/>
    </xf>
    <xf numFmtId="0" fontId="83" fillId="24" borderId="10" xfId="1" applyFont="1" applyFill="1" applyBorder="1" applyAlignment="1">
      <alignment horizontal="center"/>
    </xf>
    <xf numFmtId="3" fontId="83" fillId="24" borderId="10" xfId="1" applyNumberFormat="1" applyFont="1" applyFill="1" applyBorder="1" applyAlignment="1">
      <alignment horizontal="center"/>
    </xf>
    <xf numFmtId="0" fontId="83" fillId="0" borderId="0" xfId="0" applyFont="1"/>
    <xf numFmtId="0" fontId="44" fillId="0" borderId="0" xfId="1" applyFont="1"/>
    <xf numFmtId="0" fontId="84" fillId="0" borderId="0" xfId="1" applyFont="1"/>
    <xf numFmtId="2" fontId="83" fillId="0" borderId="0" xfId="1" applyNumberFormat="1" applyFont="1"/>
    <xf numFmtId="0" fontId="83" fillId="0" borderId="13" xfId="1" applyFont="1" applyBorder="1" applyAlignment="1">
      <alignment horizontal="center"/>
    </xf>
    <xf numFmtId="0" fontId="39" fillId="0" borderId="10" xfId="1" applyFont="1" applyBorder="1" applyAlignment="1">
      <alignment horizontal="center"/>
    </xf>
    <xf numFmtId="3" fontId="83" fillId="0" borderId="10" xfId="1" applyNumberFormat="1" applyFont="1" applyBorder="1" applyAlignment="1">
      <alignment horizontal="center"/>
    </xf>
    <xf numFmtId="0" fontId="83" fillId="0" borderId="10" xfId="1" applyFont="1" applyBorder="1" applyAlignment="1">
      <alignment horizontal="center"/>
    </xf>
    <xf numFmtId="2" fontId="84" fillId="0" borderId="0" xfId="1" applyNumberFormat="1" applyFont="1"/>
    <xf numFmtId="0" fontId="41" fillId="0" borderId="10" xfId="1" applyFont="1" applyBorder="1" applyAlignment="1">
      <alignment horizontal="center"/>
    </xf>
    <xf numFmtId="3" fontId="41" fillId="0" borderId="10" xfId="1" applyNumberFormat="1" applyFont="1" applyBorder="1" applyAlignment="1">
      <alignment horizontal="center"/>
    </xf>
    <xf numFmtId="0" fontId="39" fillId="0" borderId="0" xfId="1" applyFont="1" applyAlignment="1">
      <alignment horizontal="center"/>
    </xf>
    <xf numFmtId="0" fontId="83" fillId="0" borderId="0" xfId="1" applyFont="1" applyAlignment="1">
      <alignment horizontal="center"/>
    </xf>
    <xf numFmtId="3" fontId="83" fillId="0" borderId="0" xfId="1" applyNumberFormat="1" applyFont="1" applyAlignment="1">
      <alignment horizontal="center"/>
    </xf>
    <xf numFmtId="3" fontId="39" fillId="0" borderId="10" xfId="1" applyNumberFormat="1" applyFont="1" applyBorder="1" applyAlignment="1">
      <alignment horizontal="center"/>
    </xf>
    <xf numFmtId="2" fontId="41" fillId="0" borderId="10" xfId="213" applyNumberFormat="1" applyBorder="1" applyAlignment="1">
      <alignment horizontal="center" wrapText="1"/>
    </xf>
    <xf numFmtId="3" fontId="83" fillId="0" borderId="15" xfId="1" applyNumberFormat="1" applyFont="1" applyBorder="1" applyAlignment="1">
      <alignment horizontal="center"/>
    </xf>
    <xf numFmtId="169" fontId="41" fillId="0" borderId="10" xfId="0" applyNumberFormat="1" applyFont="1" applyBorder="1" applyAlignment="1">
      <alignment horizontal="center" vertical="center"/>
    </xf>
    <xf numFmtId="2" fontId="41" fillId="0" borderId="10" xfId="1" applyNumberFormat="1" applyFont="1" applyBorder="1" applyAlignment="1">
      <alignment horizontal="center"/>
    </xf>
    <xf numFmtId="3" fontId="39" fillId="0" borderId="15" xfId="1" applyNumberFormat="1" applyFont="1" applyBorder="1" applyAlignment="1">
      <alignment horizontal="center"/>
    </xf>
    <xf numFmtId="2" fontId="39" fillId="24" borderId="10" xfId="248" applyNumberFormat="1" applyFont="1" applyFill="1" applyBorder="1" applyAlignment="1">
      <alignment horizontal="center" vertical="center"/>
    </xf>
    <xf numFmtId="0" fontId="39" fillId="0" borderId="10" xfId="198" applyFont="1" applyBorder="1" applyAlignment="1">
      <alignment horizontal="center"/>
    </xf>
    <xf numFmtId="3" fontId="41" fillId="0" borderId="15" xfId="1" applyNumberFormat="1" applyFont="1" applyBorder="1" applyAlignment="1">
      <alignment horizontal="center"/>
    </xf>
    <xf numFmtId="0" fontId="41" fillId="0" borderId="15" xfId="1" applyFont="1" applyBorder="1" applyAlignment="1">
      <alignment horizontal="center"/>
    </xf>
    <xf numFmtId="0" fontId="39" fillId="0" borderId="15" xfId="1" applyFont="1" applyBorder="1" applyAlignment="1">
      <alignment horizontal="center"/>
    </xf>
    <xf numFmtId="0" fontId="83" fillId="0" borderId="13" xfId="0" applyFont="1" applyBorder="1" applyAlignment="1">
      <alignment horizontal="center"/>
    </xf>
    <xf numFmtId="2" fontId="41" fillId="0" borderId="10" xfId="0" applyNumberFormat="1" applyFont="1" applyBorder="1" applyAlignment="1">
      <alignment horizontal="center"/>
    </xf>
    <xf numFmtId="0" fontId="41" fillId="0" borderId="10" xfId="0" applyFont="1" applyBorder="1" applyAlignment="1">
      <alignment horizontal="center"/>
    </xf>
    <xf numFmtId="3" fontId="83" fillId="0" borderId="10" xfId="0" applyNumberFormat="1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83" fillId="0" borderId="10" xfId="0" applyFont="1" applyBorder="1" applyAlignment="1">
      <alignment horizontal="center"/>
    </xf>
    <xf numFmtId="0" fontId="39" fillId="24" borderId="10" xfId="1" applyFont="1" applyFill="1" applyBorder="1" applyAlignment="1">
      <alignment horizontal="center"/>
    </xf>
    <xf numFmtId="0" fontId="39" fillId="24" borderId="17" xfId="1" applyFont="1" applyFill="1" applyBorder="1" applyAlignment="1">
      <alignment horizontal="center"/>
    </xf>
    <xf numFmtId="0" fontId="83" fillId="0" borderId="17" xfId="1" applyFont="1" applyBorder="1" applyAlignment="1">
      <alignment horizontal="center"/>
    </xf>
    <xf numFmtId="0" fontId="41" fillId="24" borderId="10" xfId="1" applyFont="1" applyFill="1" applyBorder="1" applyAlignment="1">
      <alignment horizontal="center"/>
    </xf>
    <xf numFmtId="169" fontId="41" fillId="24" borderId="10" xfId="0" applyNumberFormat="1" applyFont="1" applyFill="1" applyBorder="1" applyAlignment="1">
      <alignment horizontal="center"/>
    </xf>
    <xf numFmtId="0" fontId="83" fillId="24" borderId="17" xfId="1" applyFont="1" applyFill="1" applyBorder="1" applyAlignment="1">
      <alignment horizontal="center"/>
    </xf>
    <xf numFmtId="0" fontId="41" fillId="24" borderId="10" xfId="0" applyFont="1" applyFill="1" applyBorder="1" applyAlignment="1">
      <alignment horizontal="center"/>
    </xf>
    <xf numFmtId="0" fontId="39" fillId="0" borderId="17" xfId="1" applyFont="1" applyBorder="1" applyAlignment="1">
      <alignment horizontal="center"/>
    </xf>
    <xf numFmtId="2" fontId="39" fillId="24" borderId="10" xfId="7" applyNumberFormat="1" applyFont="1" applyFill="1" applyBorder="1" applyAlignment="1">
      <alignment horizontal="center"/>
    </xf>
    <xf numFmtId="0" fontId="83" fillId="0" borderId="10" xfId="1" applyFont="1" applyBorder="1" applyAlignment="1">
      <alignment horizontal="right"/>
    </xf>
    <xf numFmtId="0" fontId="83" fillId="0" borderId="0" xfId="0" applyFont="1" applyAlignment="1">
      <alignment horizontal="center"/>
    </xf>
    <xf numFmtId="3" fontId="83" fillId="0" borderId="13" xfId="0" applyNumberFormat="1" applyFont="1" applyBorder="1" applyAlignment="1">
      <alignment horizontal="center"/>
    </xf>
    <xf numFmtId="3" fontId="41" fillId="24" borderId="10" xfId="1" applyNumberFormat="1" applyFont="1" applyFill="1" applyBorder="1" applyAlignment="1">
      <alignment horizontal="center"/>
    </xf>
    <xf numFmtId="3" fontId="39" fillId="24" borderId="10" xfId="1" applyNumberFormat="1" applyFont="1" applyFill="1" applyBorder="1" applyAlignment="1">
      <alignment horizontal="center"/>
    </xf>
    <xf numFmtId="3" fontId="39" fillId="24" borderId="10" xfId="176" applyNumberFormat="1" applyFont="1" applyFill="1" applyBorder="1" applyAlignment="1">
      <alignment horizontal="center"/>
    </xf>
    <xf numFmtId="3" fontId="39" fillId="24" borderId="15" xfId="1" applyNumberFormat="1" applyFont="1" applyFill="1" applyBorder="1" applyAlignment="1">
      <alignment horizontal="center"/>
    </xf>
    <xf numFmtId="0" fontId="39" fillId="24" borderId="10" xfId="176" applyFont="1" applyFill="1" applyBorder="1" applyAlignment="1">
      <alignment horizontal="center"/>
    </xf>
    <xf numFmtId="3" fontId="41" fillId="24" borderId="10" xfId="0" applyNumberFormat="1" applyFont="1" applyFill="1" applyBorder="1" applyAlignment="1">
      <alignment horizontal="center"/>
    </xf>
    <xf numFmtId="0" fontId="83" fillId="0" borderId="15" xfId="1" applyFont="1" applyBorder="1" applyAlignment="1">
      <alignment horizontal="center"/>
    </xf>
    <xf numFmtId="169" fontId="41" fillId="0" borderId="10" xfId="0" applyNumberFormat="1" applyFont="1" applyBorder="1" applyAlignment="1">
      <alignment horizontal="center"/>
    </xf>
    <xf numFmtId="169" fontId="59" fillId="0" borderId="10" xfId="0" applyNumberFormat="1" applyFont="1" applyBorder="1" applyAlignment="1">
      <alignment horizontal="center"/>
    </xf>
    <xf numFmtId="169" fontId="39" fillId="24" borderId="10" xfId="0" applyNumberFormat="1" applyFont="1" applyFill="1" applyBorder="1" applyAlignment="1">
      <alignment horizontal="center"/>
    </xf>
    <xf numFmtId="3" fontId="83" fillId="24" borderId="22" xfId="1" applyNumberFormat="1" applyFont="1" applyFill="1" applyBorder="1" applyAlignment="1">
      <alignment horizontal="center"/>
    </xf>
    <xf numFmtId="3" fontId="83" fillId="24" borderId="15" xfId="1" applyNumberFormat="1" applyFont="1" applyFill="1" applyBorder="1" applyAlignment="1">
      <alignment horizontal="center"/>
    </xf>
    <xf numFmtId="167" fontId="83" fillId="24" borderId="0" xfId="0" applyNumberFormat="1" applyFont="1" applyFill="1" applyAlignment="1">
      <alignment horizontal="center"/>
    </xf>
    <xf numFmtId="0" fontId="39" fillId="24" borderId="0" xfId="1" applyFont="1" applyFill="1" applyAlignment="1">
      <alignment horizontal="center"/>
    </xf>
    <xf numFmtId="0" fontId="26" fillId="0" borderId="0" xfId="1" applyFont="1" applyAlignment="1">
      <alignment horizontal="center"/>
    </xf>
    <xf numFmtId="0" fontId="0" fillId="0" borderId="28" xfId="0" applyBorder="1"/>
    <xf numFmtId="0" fontId="83" fillId="24" borderId="0" xfId="1" applyFont="1" applyFill="1" applyAlignment="1">
      <alignment horizontal="center"/>
    </xf>
    <xf numFmtId="169" fontId="41" fillId="0" borderId="0" xfId="0" applyNumberFormat="1" applyFont="1" applyAlignment="1">
      <alignment horizontal="center"/>
    </xf>
    <xf numFmtId="3" fontId="83" fillId="24" borderId="0" xfId="1" applyNumberFormat="1" applyFont="1" applyFill="1" applyAlignment="1">
      <alignment horizontal="center"/>
    </xf>
    <xf numFmtId="3" fontId="41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2" fillId="0" borderId="0" xfId="0" applyFont="1" applyAlignment="1">
      <alignment horizontal="center"/>
    </xf>
    <xf numFmtId="2" fontId="39" fillId="24" borderId="0" xfId="1" applyNumberFormat="1" applyFont="1" applyFill="1" applyAlignment="1">
      <alignment horizontal="center"/>
    </xf>
    <xf numFmtId="3" fontId="39" fillId="0" borderId="0" xfId="1" applyNumberFormat="1" applyFont="1" applyAlignment="1">
      <alignment horizontal="center"/>
    </xf>
    <xf numFmtId="2" fontId="41" fillId="0" borderId="0" xfId="1" applyNumberFormat="1" applyFont="1" applyAlignment="1">
      <alignment horizontal="center"/>
    </xf>
    <xf numFmtId="0" fontId="39" fillId="0" borderId="0" xfId="198" applyFont="1" applyAlignment="1">
      <alignment horizontal="center"/>
    </xf>
    <xf numFmtId="2" fontId="39" fillId="24" borderId="0" xfId="248" applyNumberFormat="1" applyFont="1" applyFill="1" applyBorder="1" applyAlignment="1">
      <alignment horizontal="center" vertical="center"/>
    </xf>
    <xf numFmtId="0" fontId="85" fillId="24" borderId="29" xfId="1" applyFont="1" applyFill="1" applyBorder="1"/>
    <xf numFmtId="0" fontId="86" fillId="24" borderId="29" xfId="1" applyFont="1" applyFill="1" applyBorder="1"/>
    <xf numFmtId="2" fontId="60" fillId="24" borderId="29" xfId="1" applyNumberFormat="1" applyFont="1" applyFill="1" applyBorder="1"/>
    <xf numFmtId="2" fontId="61" fillId="24" borderId="29" xfId="0" applyNumberFormat="1" applyFont="1" applyFill="1" applyBorder="1"/>
    <xf numFmtId="0" fontId="0" fillId="24" borderId="28" xfId="0" applyFill="1" applyBorder="1"/>
    <xf numFmtId="2" fontId="45" fillId="24" borderId="29" xfId="1" applyNumberFormat="1" applyFont="1" applyFill="1" applyBorder="1"/>
    <xf numFmtId="0" fontId="82" fillId="24" borderId="0" xfId="1" applyFont="1" applyFill="1"/>
    <xf numFmtId="2" fontId="24" fillId="24" borderId="0" xfId="1" applyNumberFormat="1" applyFont="1" applyFill="1"/>
    <xf numFmtId="0" fontId="82" fillId="24" borderId="30" xfId="1" applyFont="1" applyFill="1" applyBorder="1"/>
    <xf numFmtId="0" fontId="80" fillId="24" borderId="30" xfId="1" applyFont="1" applyFill="1" applyBorder="1"/>
    <xf numFmtId="2" fontId="24" fillId="24" borderId="30" xfId="1" applyNumberFormat="1" applyFont="1" applyFill="1" applyBorder="1"/>
    <xf numFmtId="0" fontId="88" fillId="0" borderId="0" xfId="0" applyFont="1"/>
    <xf numFmtId="0" fontId="89" fillId="24" borderId="29" xfId="1" applyFont="1" applyFill="1" applyBorder="1"/>
    <xf numFmtId="2" fontId="30" fillId="24" borderId="29" xfId="1" applyNumberFormat="1" applyFont="1" applyFill="1" applyBorder="1"/>
    <xf numFmtId="0" fontId="89" fillId="24" borderId="0" xfId="1" applyFont="1" applyFill="1"/>
    <xf numFmtId="2" fontId="37" fillId="24" borderId="0" xfId="0" applyNumberFormat="1" applyFont="1" applyFill="1"/>
    <xf numFmtId="2" fontId="61" fillId="24" borderId="28" xfId="0" applyNumberFormat="1" applyFont="1" applyFill="1" applyBorder="1"/>
    <xf numFmtId="0" fontId="85" fillId="24" borderId="0" xfId="1" applyFont="1" applyFill="1"/>
    <xf numFmtId="2" fontId="60" fillId="24" borderId="0" xfId="1" applyNumberFormat="1" applyFont="1" applyFill="1"/>
    <xf numFmtId="2" fontId="61" fillId="24" borderId="0" xfId="0" applyNumberFormat="1" applyFont="1" applyFill="1"/>
    <xf numFmtId="2" fontId="49" fillId="24" borderId="0" xfId="0" applyNumberFormat="1" applyFont="1" applyFill="1"/>
    <xf numFmtId="2" fontId="61" fillId="24" borderId="32" xfId="0" applyNumberFormat="1" applyFont="1" applyFill="1" applyBorder="1"/>
    <xf numFmtId="0" fontId="83" fillId="24" borderId="0" xfId="0" applyFont="1" applyFill="1" applyAlignment="1">
      <alignment horizontal="center"/>
    </xf>
    <xf numFmtId="3" fontId="39" fillId="24" borderId="0" xfId="176" applyNumberFormat="1" applyFont="1" applyFill="1" applyAlignment="1">
      <alignment horizontal="center"/>
    </xf>
    <xf numFmtId="0" fontId="41" fillId="24" borderId="0" xfId="0" applyFont="1" applyFill="1" applyAlignment="1">
      <alignment horizontal="center"/>
    </xf>
    <xf numFmtId="3" fontId="39" fillId="24" borderId="0" xfId="1" applyNumberFormat="1" applyFont="1" applyFill="1" applyAlignment="1">
      <alignment horizontal="center"/>
    </xf>
    <xf numFmtId="0" fontId="90" fillId="0" borderId="10" xfId="1" applyFont="1" applyBorder="1" applyAlignment="1">
      <alignment horizontal="center"/>
    </xf>
    <xf numFmtId="3" fontId="90" fillId="0" borderId="10" xfId="1" applyNumberFormat="1" applyFont="1" applyBorder="1" applyAlignment="1">
      <alignment horizontal="center"/>
    </xf>
    <xf numFmtId="3" fontId="90" fillId="24" borderId="10" xfId="1" applyNumberFormat="1" applyFont="1" applyFill="1" applyBorder="1" applyAlignment="1">
      <alignment horizontal="center"/>
    </xf>
    <xf numFmtId="0" fontId="90" fillId="24" borderId="10" xfId="1" applyFont="1" applyFill="1" applyBorder="1" applyAlignment="1">
      <alignment horizontal="center"/>
    </xf>
    <xf numFmtId="3" fontId="90" fillId="24" borderId="10" xfId="176" applyNumberFormat="1" applyFont="1" applyFill="1" applyBorder="1" applyAlignment="1">
      <alignment horizontal="center"/>
    </xf>
    <xf numFmtId="3" fontId="90" fillId="24" borderId="22" xfId="1" applyNumberFormat="1" applyFont="1" applyFill="1" applyBorder="1" applyAlignment="1">
      <alignment horizontal="center"/>
    </xf>
    <xf numFmtId="3" fontId="90" fillId="24" borderId="15" xfId="1" applyNumberFormat="1" applyFont="1" applyFill="1" applyBorder="1" applyAlignment="1">
      <alignment horizontal="center"/>
    </xf>
    <xf numFmtId="0" fontId="91" fillId="24" borderId="31" xfId="1" applyFont="1" applyFill="1" applyBorder="1"/>
    <xf numFmtId="0" fontId="91" fillId="24" borderId="30" xfId="1" applyFont="1" applyFill="1" applyBorder="1"/>
    <xf numFmtId="0" fontId="90" fillId="0" borderId="15" xfId="1" applyFont="1" applyBorder="1" applyAlignment="1">
      <alignment horizontal="center"/>
    </xf>
    <xf numFmtId="3" fontId="90" fillId="0" borderId="15" xfId="1" applyNumberFormat="1" applyFont="1" applyBorder="1" applyAlignment="1">
      <alignment horizontal="center"/>
    </xf>
    <xf numFmtId="0" fontId="80" fillId="0" borderId="0" xfId="1" applyFont="1" applyAlignment="1">
      <alignment horizontal="center"/>
    </xf>
    <xf numFmtId="0" fontId="41" fillId="0" borderId="0" xfId="1" applyFont="1" applyAlignment="1">
      <alignment horizontal="center"/>
    </xf>
    <xf numFmtId="169" fontId="41" fillId="0" borderId="0" xfId="0" applyNumberFormat="1" applyFont="1" applyAlignment="1">
      <alignment horizontal="center" vertical="center"/>
    </xf>
    <xf numFmtId="2" fontId="41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3" fontId="83" fillId="0" borderId="0" xfId="0" applyNumberFormat="1" applyFont="1" applyAlignment="1">
      <alignment horizontal="center"/>
    </xf>
    <xf numFmtId="0" fontId="83" fillId="24" borderId="10" xfId="1" applyFont="1" applyFill="1" applyBorder="1" applyAlignment="1">
      <alignment horizontal="center" vertical="center"/>
    </xf>
    <xf numFmtId="3" fontId="83" fillId="24" borderId="10" xfId="1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83" fillId="24" borderId="10" xfId="176" applyNumberFormat="1" applyFont="1" applyFill="1" applyBorder="1" applyAlignment="1">
      <alignment horizontal="center" vertical="center"/>
    </xf>
    <xf numFmtId="0" fontId="39" fillId="0" borderId="10" xfId="1" applyFont="1" applyBorder="1" applyAlignment="1">
      <alignment horizontal="center" vertical="center"/>
    </xf>
    <xf numFmtId="0" fontId="83" fillId="0" borderId="13" xfId="1" applyFont="1" applyBorder="1" applyAlignment="1">
      <alignment horizontal="center" vertical="center"/>
    </xf>
    <xf numFmtId="3" fontId="83" fillId="0" borderId="10" xfId="1" applyNumberFormat="1" applyFont="1" applyBorder="1" applyAlignment="1">
      <alignment horizontal="center" vertical="center"/>
    </xf>
    <xf numFmtId="0" fontId="83" fillId="0" borderId="24" xfId="1" applyFont="1" applyBorder="1" applyAlignment="1">
      <alignment horizontal="center"/>
    </xf>
    <xf numFmtId="0" fontId="62" fillId="0" borderId="0" xfId="0" applyFont="1"/>
    <xf numFmtId="0" fontId="92" fillId="0" borderId="0" xfId="0" applyFont="1"/>
    <xf numFmtId="0" fontId="63" fillId="0" borderId="0" xfId="0" applyFont="1"/>
    <xf numFmtId="0" fontId="64" fillId="0" borderId="0" xfId="1" applyFont="1"/>
    <xf numFmtId="0" fontId="65" fillId="0" borderId="0" xfId="0" applyFont="1"/>
    <xf numFmtId="3" fontId="90" fillId="0" borderId="0" xfId="1" applyNumberFormat="1" applyFont="1" applyAlignment="1">
      <alignment horizontal="center"/>
    </xf>
    <xf numFmtId="2" fontId="66" fillId="0" borderId="0" xfId="1" applyNumberFormat="1" applyFont="1"/>
    <xf numFmtId="2" fontId="63" fillId="0" borderId="0" xfId="0" applyNumberFormat="1" applyFont="1"/>
    <xf numFmtId="0" fontId="24" fillId="0" borderId="0" xfId="0" applyFont="1" applyAlignment="1">
      <alignment horizontal="center"/>
    </xf>
    <xf numFmtId="2" fontId="67" fillId="24" borderId="29" xfId="1" applyNumberFormat="1" applyFont="1" applyFill="1" applyBorder="1"/>
    <xf numFmtId="2" fontId="68" fillId="24" borderId="29" xfId="0" applyNumberFormat="1" applyFont="1" applyFill="1" applyBorder="1"/>
    <xf numFmtId="0" fontId="62" fillId="24" borderId="28" xfId="0" applyFont="1" applyFill="1" applyBorder="1"/>
    <xf numFmtId="0" fontId="70" fillId="0" borderId="0" xfId="0" applyFont="1"/>
    <xf numFmtId="0" fontId="95" fillId="24" borderId="29" xfId="1" applyFont="1" applyFill="1" applyBorder="1"/>
    <xf numFmtId="2" fontId="72" fillId="24" borderId="29" xfId="1" applyNumberFormat="1" applyFont="1" applyFill="1" applyBorder="1"/>
    <xf numFmtId="2" fontId="71" fillId="24" borderId="29" xfId="0" applyNumberFormat="1" applyFont="1" applyFill="1" applyBorder="1"/>
    <xf numFmtId="0" fontId="70" fillId="24" borderId="28" xfId="0" applyFont="1" applyFill="1" applyBorder="1"/>
    <xf numFmtId="0" fontId="73" fillId="0" borderId="0" xfId="0" applyFont="1"/>
    <xf numFmtId="0" fontId="71" fillId="24" borderId="28" xfId="0" applyFont="1" applyFill="1" applyBorder="1"/>
    <xf numFmtId="0" fontId="94" fillId="24" borderId="29" xfId="1" applyFont="1" applyFill="1" applyBorder="1"/>
    <xf numFmtId="2" fontId="69" fillId="24" borderId="29" xfId="1" applyNumberFormat="1" applyFont="1" applyFill="1" applyBorder="1"/>
    <xf numFmtId="2" fontId="70" fillId="24" borderId="29" xfId="0" applyNumberFormat="1" applyFont="1" applyFill="1" applyBorder="1"/>
    <xf numFmtId="0" fontId="86" fillId="24" borderId="0" xfId="1" applyFont="1" applyFill="1"/>
    <xf numFmtId="2" fontId="70" fillId="24" borderId="0" xfId="0" applyNumberFormat="1" applyFont="1" applyFill="1"/>
    <xf numFmtId="0" fontId="98" fillId="0" borderId="0" xfId="0" applyFont="1"/>
    <xf numFmtId="2" fontId="98" fillId="0" borderId="0" xfId="0" applyNumberFormat="1" applyFont="1"/>
    <xf numFmtId="0" fontId="99" fillId="0" borderId="0" xfId="0" applyFont="1"/>
    <xf numFmtId="0" fontId="100" fillId="25" borderId="0" xfId="0" applyFont="1" applyFill="1"/>
    <xf numFmtId="0" fontId="100" fillId="25" borderId="0" xfId="1" applyFont="1" applyFill="1"/>
    <xf numFmtId="2" fontId="100" fillId="25" borderId="0" xfId="1" applyNumberFormat="1" applyFont="1" applyFill="1"/>
    <xf numFmtId="2" fontId="100" fillId="25" borderId="0" xfId="0" applyNumberFormat="1" applyFont="1" applyFill="1"/>
    <xf numFmtId="0" fontId="63" fillId="25" borderId="0" xfId="0" applyFont="1" applyFill="1"/>
    <xf numFmtId="0" fontId="0" fillId="24" borderId="29" xfId="0" applyFill="1" applyBorder="1"/>
    <xf numFmtId="0" fontId="28" fillId="24" borderId="34" xfId="1" applyFont="1" applyFill="1" applyBorder="1"/>
    <xf numFmtId="0" fontId="101" fillId="24" borderId="0" xfId="1" applyFont="1" applyFill="1"/>
    <xf numFmtId="2" fontId="45" fillId="24" borderId="0" xfId="1" applyNumberFormat="1" applyFont="1" applyFill="1"/>
    <xf numFmtId="0" fontId="0" fillId="24" borderId="32" xfId="0" applyFill="1" applyBorder="1"/>
    <xf numFmtId="2" fontId="0" fillId="24" borderId="0" xfId="0" applyNumberFormat="1" applyFill="1"/>
    <xf numFmtId="0" fontId="28" fillId="24" borderId="31" xfId="1" applyFont="1" applyFill="1" applyBorder="1"/>
    <xf numFmtId="2" fontId="0" fillId="24" borderId="30" xfId="0" applyNumberFormat="1" applyFill="1" applyBorder="1"/>
    <xf numFmtId="0" fontId="0" fillId="24" borderId="30" xfId="0" applyFill="1" applyBorder="1"/>
    <xf numFmtId="0" fontId="0" fillId="24" borderId="35" xfId="0" applyFill="1" applyBorder="1"/>
    <xf numFmtId="0" fontId="88" fillId="24" borderId="36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24" fillId="0" borderId="39" xfId="1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4" fillId="0" borderId="40" xfId="1" applyFont="1" applyBorder="1" applyAlignment="1">
      <alignment horizontal="center" vertical="center"/>
    </xf>
    <xf numFmtId="0" fontId="83" fillId="24" borderId="24" xfId="1" applyFont="1" applyFill="1" applyBorder="1" applyAlignment="1">
      <alignment horizontal="center" vertical="center"/>
    </xf>
    <xf numFmtId="169" fontId="41" fillId="0" borderId="24" xfId="0" applyNumberFormat="1" applyFont="1" applyBorder="1" applyAlignment="1">
      <alignment horizontal="center" vertical="center"/>
    </xf>
    <xf numFmtId="3" fontId="83" fillId="24" borderId="24" xfId="1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28" fillId="24" borderId="0" xfId="1" applyFont="1" applyFill="1"/>
    <xf numFmtId="0" fontId="28" fillId="24" borderId="30" xfId="1" applyFont="1" applyFill="1" applyBorder="1"/>
    <xf numFmtId="0" fontId="28" fillId="24" borderId="33" xfId="1" applyFont="1" applyFill="1" applyBorder="1"/>
    <xf numFmtId="0" fontId="0" fillId="24" borderId="42" xfId="0" applyFill="1" applyBorder="1"/>
    <xf numFmtId="0" fontId="24" fillId="24" borderId="36" xfId="1" applyFont="1" applyFill="1" applyBorder="1" applyAlignment="1">
      <alignment horizontal="center"/>
    </xf>
    <xf numFmtId="0" fontId="24" fillId="24" borderId="42" xfId="1" applyFont="1" applyFill="1" applyBorder="1" applyAlignment="1">
      <alignment horizontal="center"/>
    </xf>
    <xf numFmtId="0" fontId="38" fillId="24" borderId="29" xfId="1" applyFont="1" applyFill="1" applyBorder="1" applyAlignment="1">
      <alignment horizontal="center"/>
    </xf>
    <xf numFmtId="0" fontId="5" fillId="24" borderId="30" xfId="1" applyFill="1" applyBorder="1" applyAlignment="1">
      <alignment horizontal="center"/>
    </xf>
    <xf numFmtId="10" fontId="32" fillId="0" borderId="44" xfId="1" applyNumberFormat="1" applyFont="1" applyBorder="1" applyAlignment="1">
      <alignment horizontal="center"/>
    </xf>
    <xf numFmtId="0" fontId="80" fillId="24" borderId="36" xfId="1" applyFont="1" applyFill="1" applyBorder="1" applyAlignment="1">
      <alignment horizontal="center" vertical="center"/>
    </xf>
    <xf numFmtId="0" fontId="80" fillId="24" borderId="42" xfId="1" applyFont="1" applyFill="1" applyBorder="1" applyAlignment="1">
      <alignment horizontal="center" vertical="center"/>
    </xf>
    <xf numFmtId="0" fontId="81" fillId="24" borderId="42" xfId="1" applyFont="1" applyFill="1" applyBorder="1" applyAlignment="1">
      <alignment horizontal="center" vertical="center"/>
    </xf>
    <xf numFmtId="0" fontId="24" fillId="24" borderId="45" xfId="1" applyFont="1" applyFill="1" applyBorder="1" applyAlignment="1">
      <alignment horizontal="center"/>
    </xf>
    <xf numFmtId="0" fontId="38" fillId="24" borderId="0" xfId="1" applyFont="1" applyFill="1" applyAlignment="1">
      <alignment horizontal="center"/>
    </xf>
    <xf numFmtId="0" fontId="80" fillId="24" borderId="45" xfId="1" applyFont="1" applyFill="1" applyBorder="1" applyAlignment="1">
      <alignment horizontal="center" vertical="center"/>
    </xf>
    <xf numFmtId="4" fontId="50" fillId="28" borderId="46" xfId="0" applyNumberFormat="1" applyFont="1" applyFill="1" applyBorder="1" applyAlignment="1">
      <alignment horizontal="center" vertical="center" wrapText="1"/>
    </xf>
    <xf numFmtId="0" fontId="88" fillId="24" borderId="45" xfId="0" applyFont="1" applyFill="1" applyBorder="1" applyAlignment="1">
      <alignment horizontal="center"/>
    </xf>
    <xf numFmtId="0" fontId="102" fillId="24" borderId="30" xfId="1" applyFont="1" applyFill="1" applyBorder="1"/>
    <xf numFmtId="0" fontId="102" fillId="24" borderId="31" xfId="1" applyFont="1" applyFill="1" applyBorder="1"/>
    <xf numFmtId="0" fontId="80" fillId="0" borderId="30" xfId="0" applyFont="1" applyBorder="1"/>
    <xf numFmtId="0" fontId="52" fillId="24" borderId="33" xfId="1" applyFont="1" applyFill="1" applyBorder="1"/>
    <xf numFmtId="0" fontId="52" fillId="24" borderId="34" xfId="1" applyFont="1" applyFill="1" applyBorder="1"/>
    <xf numFmtId="0" fontId="80" fillId="24" borderId="30" xfId="0" applyFont="1" applyFill="1" applyBorder="1"/>
    <xf numFmtId="0" fontId="54" fillId="24" borderId="34" xfId="1" applyFont="1" applyFill="1" applyBorder="1"/>
    <xf numFmtId="0" fontId="44" fillId="24" borderId="0" xfId="1" applyFont="1" applyFill="1"/>
    <xf numFmtId="0" fontId="44" fillId="24" borderId="30" xfId="1" applyFont="1" applyFill="1" applyBorder="1"/>
    <xf numFmtId="0" fontId="24" fillId="0" borderId="39" xfId="1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39" fillId="0" borderId="24" xfId="1" applyFont="1" applyBorder="1" applyAlignment="1">
      <alignment horizontal="center"/>
    </xf>
    <xf numFmtId="3" fontId="90" fillId="0" borderId="24" xfId="1" applyNumberFormat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54" fillId="24" borderId="33" xfId="1" applyFont="1" applyFill="1" applyBorder="1"/>
    <xf numFmtId="0" fontId="0" fillId="0" borderId="39" xfId="0" applyBorder="1" applyAlignment="1">
      <alignment horizontal="center"/>
    </xf>
    <xf numFmtId="0" fontId="41" fillId="0" borderId="24" xfId="1" applyFont="1" applyBorder="1" applyAlignment="1">
      <alignment horizontal="center"/>
    </xf>
    <xf numFmtId="169" fontId="41" fillId="0" borderId="24" xfId="0" applyNumberFormat="1" applyFont="1" applyBorder="1" applyAlignment="1">
      <alignment horizontal="center"/>
    </xf>
    <xf numFmtId="3" fontId="41" fillId="0" borderId="24" xfId="1" applyNumberFormat="1" applyFont="1" applyBorder="1" applyAlignment="1">
      <alignment horizontal="center"/>
    </xf>
    <xf numFmtId="3" fontId="83" fillId="0" borderId="24" xfId="1" applyNumberFormat="1" applyFont="1" applyBorder="1" applyAlignment="1">
      <alignment horizontal="center"/>
    </xf>
    <xf numFmtId="0" fontId="53" fillId="24" borderId="33" xfId="0" applyFont="1" applyFill="1" applyBorder="1"/>
    <xf numFmtId="0" fontId="53" fillId="24" borderId="34" xfId="0" applyFont="1" applyFill="1" applyBorder="1"/>
    <xf numFmtId="0" fontId="44" fillId="24" borderId="0" xfId="0" applyFont="1" applyFill="1"/>
    <xf numFmtId="0" fontId="53" fillId="24" borderId="31" xfId="0" applyFont="1" applyFill="1" applyBorder="1"/>
    <xf numFmtId="0" fontId="44" fillId="24" borderId="30" xfId="0" applyFont="1" applyFill="1" applyBorder="1"/>
    <xf numFmtId="0" fontId="83" fillId="26" borderId="36" xfId="1" applyFont="1" applyFill="1" applyBorder="1" applyAlignment="1">
      <alignment horizontal="center"/>
    </xf>
    <xf numFmtId="0" fontId="83" fillId="26" borderId="42" xfId="1" applyFont="1" applyFill="1" applyBorder="1" applyAlignment="1">
      <alignment horizontal="center"/>
    </xf>
    <xf numFmtId="0" fontId="83" fillId="26" borderId="45" xfId="1" applyFont="1" applyFill="1" applyBorder="1" applyAlignment="1">
      <alignment horizontal="center"/>
    </xf>
    <xf numFmtId="0" fontId="52" fillId="24" borderId="29" xfId="0" applyFont="1" applyFill="1" applyBorder="1"/>
    <xf numFmtId="0" fontId="52" fillId="24" borderId="0" xfId="0" applyFont="1" applyFill="1"/>
    <xf numFmtId="0" fontId="52" fillId="24" borderId="30" xfId="0" applyFont="1" applyFill="1" applyBorder="1"/>
    <xf numFmtId="0" fontId="0" fillId="24" borderId="28" xfId="0" applyFill="1" applyBorder="1" applyAlignment="1">
      <alignment horizontal="center"/>
    </xf>
    <xf numFmtId="0" fontId="52" fillId="24" borderId="0" xfId="0" applyFont="1" applyFill="1" applyAlignment="1">
      <alignment horizontal="center"/>
    </xf>
    <xf numFmtId="0" fontId="0" fillId="24" borderId="32" xfId="0" applyFill="1" applyBorder="1" applyAlignment="1">
      <alignment horizontal="center"/>
    </xf>
    <xf numFmtId="0" fontId="52" fillId="24" borderId="34" xfId="0" applyFont="1" applyFill="1" applyBorder="1"/>
    <xf numFmtId="0" fontId="39" fillId="24" borderId="0" xfId="0" applyFont="1" applyFill="1"/>
    <xf numFmtId="0" fontId="24" fillId="0" borderId="40" xfId="0" applyFont="1" applyBorder="1" applyAlignment="1">
      <alignment horizontal="center"/>
    </xf>
    <xf numFmtId="3" fontId="39" fillId="0" borderId="24" xfId="1" applyNumberFormat="1" applyFont="1" applyBorder="1" applyAlignment="1">
      <alignment horizontal="center"/>
    </xf>
    <xf numFmtId="3" fontId="83" fillId="0" borderId="25" xfId="1" applyNumberFormat="1" applyFont="1" applyBorder="1" applyAlignment="1">
      <alignment horizontal="center"/>
    </xf>
    <xf numFmtId="3" fontId="90" fillId="0" borderId="25" xfId="1" applyNumberFormat="1" applyFont="1" applyBorder="1" applyAlignment="1">
      <alignment horizontal="center"/>
    </xf>
    <xf numFmtId="0" fontId="0" fillId="0" borderId="29" xfId="0" applyBorder="1"/>
    <xf numFmtId="0" fontId="44" fillId="24" borderId="29" xfId="1" applyFont="1" applyFill="1" applyBorder="1"/>
    <xf numFmtId="3" fontId="39" fillId="0" borderId="25" xfId="1" applyNumberFormat="1" applyFont="1" applyBorder="1" applyAlignment="1">
      <alignment horizontal="center"/>
    </xf>
    <xf numFmtId="0" fontId="0" fillId="0" borderId="32" xfId="0" applyBorder="1"/>
    <xf numFmtId="0" fontId="0" fillId="0" borderId="35" xfId="0" applyBorder="1"/>
    <xf numFmtId="0" fontId="39" fillId="0" borderId="24" xfId="198" applyFont="1" applyBorder="1" applyAlignment="1">
      <alignment horizontal="center"/>
    </xf>
    <xf numFmtId="2" fontId="39" fillId="24" borderId="24" xfId="248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39" fillId="0" borderId="25" xfId="1" applyFont="1" applyBorder="1" applyAlignment="1">
      <alignment horizontal="center"/>
    </xf>
    <xf numFmtId="0" fontId="90" fillId="0" borderId="25" xfId="1" applyFont="1" applyBorder="1" applyAlignment="1">
      <alignment horizontal="center"/>
    </xf>
    <xf numFmtId="0" fontId="44" fillId="24" borderId="29" xfId="0" applyFont="1" applyFill="1" applyBorder="1"/>
    <xf numFmtId="0" fontId="39" fillId="0" borderId="24" xfId="0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3" fontId="83" fillId="0" borderId="24" xfId="0" applyNumberFormat="1" applyFont="1" applyBorder="1" applyAlignment="1">
      <alignment horizontal="center"/>
    </xf>
    <xf numFmtId="3" fontId="90" fillId="0" borderId="24" xfId="0" applyNumberFormat="1" applyFont="1" applyBorder="1" applyAlignment="1">
      <alignment horizontal="center"/>
    </xf>
    <xf numFmtId="0" fontId="0" fillId="0" borderId="34" xfId="0" applyBorder="1"/>
    <xf numFmtId="0" fontId="0" fillId="24" borderId="33" xfId="0" applyFill="1" applyBorder="1"/>
    <xf numFmtId="0" fontId="0" fillId="24" borderId="34" xfId="0" applyFill="1" applyBorder="1"/>
    <xf numFmtId="0" fontId="0" fillId="24" borderId="31" xfId="0" applyFill="1" applyBorder="1"/>
    <xf numFmtId="0" fontId="83" fillId="0" borderId="24" xfId="0" applyFont="1" applyBorder="1" applyAlignment="1">
      <alignment horizontal="center"/>
    </xf>
    <xf numFmtId="0" fontId="90" fillId="0" borderId="24" xfId="0" applyFont="1" applyBorder="1" applyAlignment="1">
      <alignment horizontal="center"/>
    </xf>
    <xf numFmtId="0" fontId="0" fillId="24" borderId="33" xfId="0" applyFill="1" applyBorder="1" applyAlignment="1">
      <alignment horizontal="center"/>
    </xf>
    <xf numFmtId="0" fontId="41" fillId="24" borderId="0" xfId="0" applyFont="1" applyFill="1"/>
    <xf numFmtId="0" fontId="41" fillId="24" borderId="29" xfId="0" applyFont="1" applyFill="1" applyBorder="1"/>
    <xf numFmtId="0" fontId="41" fillId="24" borderId="30" xfId="0" applyFont="1" applyFill="1" applyBorder="1"/>
    <xf numFmtId="0" fontId="0" fillId="0" borderId="30" xfId="0" applyBorder="1"/>
    <xf numFmtId="0" fontId="80" fillId="24" borderId="33" xfId="0" applyFont="1" applyFill="1" applyBorder="1"/>
    <xf numFmtId="0" fontId="80" fillId="24" borderId="34" xfId="0" applyFont="1" applyFill="1" applyBorder="1"/>
    <xf numFmtId="0" fontId="83" fillId="24" borderId="0" xfId="0" applyFont="1" applyFill="1"/>
    <xf numFmtId="0" fontId="80" fillId="24" borderId="0" xfId="0" applyFont="1" applyFill="1"/>
    <xf numFmtId="0" fontId="80" fillId="24" borderId="32" xfId="0" applyFont="1" applyFill="1" applyBorder="1"/>
    <xf numFmtId="0" fontId="84" fillId="24" borderId="30" xfId="1" applyFont="1" applyFill="1" applyBorder="1"/>
    <xf numFmtId="0" fontId="80" fillId="24" borderId="35" xfId="0" applyFont="1" applyFill="1" applyBorder="1"/>
    <xf numFmtId="0" fontId="80" fillId="0" borderId="39" xfId="0" applyFont="1" applyBorder="1" applyAlignment="1">
      <alignment horizontal="center"/>
    </xf>
    <xf numFmtId="0" fontId="80" fillId="0" borderId="39" xfId="1" applyFont="1" applyBorder="1" applyAlignment="1">
      <alignment horizontal="center"/>
    </xf>
    <xf numFmtId="0" fontId="80" fillId="0" borderId="40" xfId="1" applyFont="1" applyBorder="1" applyAlignment="1">
      <alignment horizontal="center"/>
    </xf>
    <xf numFmtId="0" fontId="39" fillId="24" borderId="24" xfId="1" applyFont="1" applyFill="1" applyBorder="1" applyAlignment="1">
      <alignment horizontal="center"/>
    </xf>
    <xf numFmtId="0" fontId="90" fillId="24" borderId="24" xfId="1" applyFont="1" applyFill="1" applyBorder="1" applyAlignment="1">
      <alignment horizontal="center"/>
    </xf>
    <xf numFmtId="0" fontId="90" fillId="0" borderId="0" xfId="1" applyFont="1" applyAlignment="1">
      <alignment horizontal="center"/>
    </xf>
    <xf numFmtId="3" fontId="90" fillId="0" borderId="0" xfId="0" applyNumberFormat="1" applyFont="1" applyAlignment="1">
      <alignment horizontal="center"/>
    </xf>
    <xf numFmtId="0" fontId="90" fillId="0" borderId="0" xfId="0" applyFont="1" applyAlignment="1">
      <alignment horizontal="center"/>
    </xf>
    <xf numFmtId="0" fontId="39" fillId="24" borderId="30" xfId="1" applyFont="1" applyFill="1" applyBorder="1"/>
    <xf numFmtId="0" fontId="83" fillId="24" borderId="24" xfId="1" applyFont="1" applyFill="1" applyBorder="1" applyAlignment="1">
      <alignment horizontal="center"/>
    </xf>
    <xf numFmtId="0" fontId="41" fillId="24" borderId="24" xfId="0" applyFont="1" applyFill="1" applyBorder="1" applyAlignment="1">
      <alignment horizontal="center"/>
    </xf>
    <xf numFmtId="0" fontId="83" fillId="24" borderId="30" xfId="1" applyFont="1" applyFill="1" applyBorder="1"/>
    <xf numFmtId="0" fontId="103" fillId="24" borderId="0" xfId="0" applyFont="1" applyFill="1"/>
    <xf numFmtId="0" fontId="46" fillId="24" borderId="33" xfId="0" applyFont="1" applyFill="1" applyBorder="1"/>
    <xf numFmtId="0" fontId="46" fillId="24" borderId="29" xfId="0" applyFont="1" applyFill="1" applyBorder="1"/>
    <xf numFmtId="0" fontId="84" fillId="24" borderId="0" xfId="1" applyFont="1" applyFill="1"/>
    <xf numFmtId="2" fontId="39" fillId="24" borderId="24" xfId="7" applyNumberFormat="1" applyFont="1" applyFill="1" applyBorder="1" applyAlignment="1">
      <alignment horizontal="center"/>
    </xf>
    <xf numFmtId="2" fontId="84" fillId="24" borderId="0" xfId="0" applyNumberFormat="1" applyFont="1" applyFill="1"/>
    <xf numFmtId="0" fontId="90" fillId="0" borderId="24" xfId="1" applyFont="1" applyBorder="1" applyAlignment="1">
      <alignment horizontal="center"/>
    </xf>
    <xf numFmtId="168" fontId="41" fillId="0" borderId="24" xfId="0" applyNumberFormat="1" applyFont="1" applyBorder="1" applyAlignment="1">
      <alignment horizontal="center"/>
    </xf>
    <xf numFmtId="3" fontId="39" fillId="24" borderId="24" xfId="176" applyNumberFormat="1" applyFont="1" applyFill="1" applyBorder="1" applyAlignment="1">
      <alignment horizontal="center"/>
    </xf>
    <xf numFmtId="3" fontId="90" fillId="24" borderId="24" xfId="176" applyNumberFormat="1" applyFont="1" applyFill="1" applyBorder="1" applyAlignment="1">
      <alignment horizontal="center"/>
    </xf>
    <xf numFmtId="3" fontId="39" fillId="24" borderId="25" xfId="1" applyNumberFormat="1" applyFont="1" applyFill="1" applyBorder="1" applyAlignment="1">
      <alignment horizontal="center"/>
    </xf>
    <xf numFmtId="3" fontId="90" fillId="24" borderId="25" xfId="1" applyNumberFormat="1" applyFont="1" applyFill="1" applyBorder="1" applyAlignment="1">
      <alignment horizontal="center"/>
    </xf>
    <xf numFmtId="3" fontId="41" fillId="24" borderId="24" xfId="0" applyNumberFormat="1" applyFont="1" applyFill="1" applyBorder="1" applyAlignment="1">
      <alignment horizontal="center"/>
    </xf>
    <xf numFmtId="0" fontId="65" fillId="24" borderId="28" xfId="0" applyFont="1" applyFill="1" applyBorder="1"/>
    <xf numFmtId="0" fontId="65" fillId="24" borderId="32" xfId="0" applyFont="1" applyFill="1" applyBorder="1"/>
    <xf numFmtId="0" fontId="24" fillId="0" borderId="24" xfId="1" applyFont="1" applyBorder="1" applyAlignment="1">
      <alignment horizontal="center"/>
    </xf>
    <xf numFmtId="2" fontId="80" fillId="0" borderId="24" xfId="1" applyNumberFormat="1" applyFont="1" applyBorder="1" applyAlignment="1">
      <alignment horizontal="center"/>
    </xf>
    <xf numFmtId="0" fontId="5" fillId="0" borderId="24" xfId="1" applyBorder="1" applyAlignment="1">
      <alignment horizontal="center"/>
    </xf>
    <xf numFmtId="0" fontId="24" fillId="0" borderId="24" xfId="0" applyFont="1" applyBorder="1" applyAlignment="1">
      <alignment horizontal="center"/>
    </xf>
    <xf numFmtId="0" fontId="93" fillId="24" borderId="0" xfId="1" applyFont="1" applyFill="1"/>
    <xf numFmtId="2" fontId="67" fillId="24" borderId="0" xfId="1" applyNumberFormat="1" applyFont="1" applyFill="1"/>
    <xf numFmtId="2" fontId="48" fillId="24" borderId="0" xfId="0" applyNumberFormat="1" applyFont="1" applyFill="1"/>
    <xf numFmtId="2" fontId="68" fillId="24" borderId="0" xfId="0" applyNumberFormat="1" applyFont="1" applyFill="1"/>
    <xf numFmtId="2" fontId="67" fillId="24" borderId="28" xfId="1" applyNumberFormat="1" applyFont="1" applyFill="1" applyBorder="1"/>
    <xf numFmtId="2" fontId="48" fillId="24" borderId="32" xfId="0" applyNumberFormat="1" applyFont="1" applyFill="1" applyBorder="1"/>
    <xf numFmtId="2" fontId="68" fillId="24" borderId="28" xfId="0" applyNumberFormat="1" applyFont="1" applyFill="1" applyBorder="1"/>
    <xf numFmtId="2" fontId="68" fillId="24" borderId="32" xfId="0" applyNumberFormat="1" applyFont="1" applyFill="1" applyBorder="1"/>
    <xf numFmtId="0" fontId="62" fillId="24" borderId="29" xfId="0" applyFont="1" applyFill="1" applyBorder="1"/>
    <xf numFmtId="2" fontId="0" fillId="24" borderId="32" xfId="0" applyNumberFormat="1" applyFill="1" applyBorder="1"/>
    <xf numFmtId="2" fontId="0" fillId="24" borderId="35" xfId="0" applyNumberFormat="1" applyFill="1" applyBorder="1"/>
    <xf numFmtId="0" fontId="24" fillId="24" borderId="34" xfId="1" applyFont="1" applyFill="1" applyBorder="1" applyAlignment="1">
      <alignment horizontal="center"/>
    </xf>
    <xf numFmtId="0" fontId="24" fillId="24" borderId="31" xfId="1" applyFont="1" applyFill="1" applyBorder="1" applyAlignment="1">
      <alignment horizontal="center"/>
    </xf>
    <xf numFmtId="0" fontId="5" fillId="24" borderId="31" xfId="1" applyFill="1" applyBorder="1" applyAlignment="1">
      <alignment horizontal="center"/>
    </xf>
    <xf numFmtId="0" fontId="63" fillId="24" borderId="33" xfId="0" applyFont="1" applyFill="1" applyBorder="1"/>
    <xf numFmtId="0" fontId="63" fillId="24" borderId="29" xfId="0" applyFont="1" applyFill="1" applyBorder="1"/>
    <xf numFmtId="0" fontId="63" fillId="24" borderId="28" xfId="0" applyFont="1" applyFill="1" applyBorder="1"/>
    <xf numFmtId="0" fontId="63" fillId="24" borderId="34" xfId="0" applyFont="1" applyFill="1" applyBorder="1"/>
    <xf numFmtId="0" fontId="63" fillId="24" borderId="0" xfId="0" applyFont="1" applyFill="1"/>
    <xf numFmtId="0" fontId="63" fillId="24" borderId="32" xfId="0" applyFont="1" applyFill="1" applyBorder="1"/>
    <xf numFmtId="0" fontId="36" fillId="24" borderId="0" xfId="1" applyFont="1" applyFill="1"/>
    <xf numFmtId="0" fontId="24" fillId="24" borderId="34" xfId="1" applyFont="1" applyFill="1" applyBorder="1"/>
    <xf numFmtId="0" fontId="5" fillId="24" borderId="0" xfId="1" applyFill="1"/>
    <xf numFmtId="0" fontId="25" fillId="24" borderId="31" xfId="1" applyFont="1" applyFill="1" applyBorder="1"/>
    <xf numFmtId="0" fontId="5" fillId="24" borderId="30" xfId="1" applyFill="1" applyBorder="1"/>
    <xf numFmtId="0" fontId="35" fillId="24" borderId="0" xfId="1" applyFont="1" applyFill="1"/>
    <xf numFmtId="0" fontId="24" fillId="0" borderId="39" xfId="1" applyFont="1" applyBorder="1"/>
    <xf numFmtId="0" fontId="0" fillId="0" borderId="48" xfId="0" applyBorder="1" applyAlignment="1">
      <alignment horizontal="center"/>
    </xf>
    <xf numFmtId="0" fontId="71" fillId="24" borderId="33" xfId="0" applyFont="1" applyFill="1" applyBorder="1"/>
    <xf numFmtId="0" fontId="71" fillId="24" borderId="29" xfId="0" applyFont="1" applyFill="1" applyBorder="1"/>
    <xf numFmtId="0" fontId="26" fillId="0" borderId="24" xfId="1" applyFont="1" applyBorder="1" applyAlignment="1">
      <alignment horizontal="center"/>
    </xf>
    <xf numFmtId="0" fontId="70" fillId="24" borderId="29" xfId="0" applyFont="1" applyFill="1" applyBorder="1"/>
    <xf numFmtId="2" fontId="71" fillId="24" borderId="28" xfId="0" applyNumberFormat="1" applyFont="1" applyFill="1" applyBorder="1"/>
    <xf numFmtId="10" fontId="32" fillId="0" borderId="25" xfId="1" applyNumberFormat="1" applyFont="1" applyBorder="1"/>
    <xf numFmtId="2" fontId="104" fillId="24" borderId="0" xfId="0" applyNumberFormat="1" applyFont="1" applyFill="1"/>
    <xf numFmtId="0" fontId="104" fillId="24" borderId="0" xfId="0" applyFont="1" applyFill="1"/>
    <xf numFmtId="0" fontId="24" fillId="24" borderId="33" xfId="1" applyFont="1" applyFill="1" applyBorder="1"/>
    <xf numFmtId="0" fontId="26" fillId="24" borderId="23" xfId="1" applyFont="1" applyFill="1" applyBorder="1" applyAlignment="1">
      <alignment horizontal="center" vertical="center"/>
    </xf>
    <xf numFmtId="2" fontId="104" fillId="24" borderId="32" xfId="0" applyNumberFormat="1" applyFont="1" applyFill="1" applyBorder="1"/>
    <xf numFmtId="0" fontId="47" fillId="24" borderId="0" xfId="0" applyFont="1" applyFill="1"/>
    <xf numFmtId="0" fontId="47" fillId="24" borderId="29" xfId="0" applyFont="1" applyFill="1" applyBorder="1"/>
    <xf numFmtId="0" fontId="0" fillId="24" borderId="45" xfId="0" applyFill="1" applyBorder="1"/>
    <xf numFmtId="0" fontId="0" fillId="0" borderId="38" xfId="0" applyBorder="1"/>
    <xf numFmtId="0" fontId="0" fillId="0" borderId="41" xfId="0" applyBorder="1"/>
    <xf numFmtId="0" fontId="26" fillId="24" borderId="53" xfId="1" applyFont="1" applyFill="1" applyBorder="1" applyAlignment="1">
      <alignment horizontal="center" vertical="center"/>
    </xf>
    <xf numFmtId="0" fontId="26" fillId="24" borderId="30" xfId="1" applyFont="1" applyFill="1" applyBorder="1" applyAlignment="1">
      <alignment horizontal="center"/>
    </xf>
    <xf numFmtId="0" fontId="24" fillId="0" borderId="39" xfId="1" applyFont="1" applyBorder="1" applyAlignment="1">
      <alignment vertical="center"/>
    </xf>
    <xf numFmtId="0" fontId="26" fillId="24" borderId="40" xfId="1" applyFont="1" applyFill="1" applyBorder="1" applyAlignment="1">
      <alignment horizontal="center"/>
    </xf>
    <xf numFmtId="0" fontId="0" fillId="24" borderId="38" xfId="0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62" xfId="0" applyBorder="1" applyAlignment="1">
      <alignment horizontal="center"/>
    </xf>
    <xf numFmtId="4" fontId="51" fillId="28" borderId="45" xfId="0" applyNumberFormat="1" applyFont="1" applyFill="1" applyBorder="1" applyAlignment="1">
      <alignment horizontal="center" vertical="center" wrapText="1"/>
    </xf>
    <xf numFmtId="4" fontId="50" fillId="0" borderId="42" xfId="0" applyNumberFormat="1" applyFont="1" applyBorder="1" applyAlignment="1">
      <alignment horizontal="center" vertical="center" wrapText="1"/>
    </xf>
    <xf numFmtId="0" fontId="34" fillId="24" borderId="0" xfId="0" applyFont="1" applyFill="1"/>
    <xf numFmtId="0" fontId="0" fillId="0" borderId="64" xfId="0" applyBorder="1" applyAlignment="1">
      <alignment horizontal="center"/>
    </xf>
    <xf numFmtId="10" fontId="32" fillId="0" borderId="67" xfId="1" applyNumberFormat="1" applyFont="1" applyBorder="1" applyAlignment="1">
      <alignment horizontal="center"/>
    </xf>
    <xf numFmtId="0" fontId="0" fillId="24" borderId="40" xfId="0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24" fillId="24" borderId="33" xfId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24" borderId="0" xfId="0" applyFill="1" applyAlignment="1">
      <alignment horizontal="center" vertical="center"/>
    </xf>
    <xf numFmtId="0" fontId="77" fillId="0" borderId="0" xfId="0" applyFont="1"/>
    <xf numFmtId="0" fontId="78" fillId="0" borderId="0" xfId="0" applyFont="1"/>
    <xf numFmtId="0" fontId="78" fillId="24" borderId="0" xfId="0" applyFont="1" applyFill="1"/>
    <xf numFmtId="0" fontId="49" fillId="0" borderId="0" xfId="0" applyFont="1"/>
    <xf numFmtId="0" fontId="49" fillId="24" borderId="0" xfId="0" applyFont="1" applyFill="1"/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74" fillId="0" borderId="0" xfId="0" applyFont="1"/>
    <xf numFmtId="0" fontId="110" fillId="0" borderId="0" xfId="0" applyFont="1"/>
    <xf numFmtId="0" fontId="79" fillId="0" borderId="0" xfId="0" applyFont="1"/>
    <xf numFmtId="0" fontId="113" fillId="24" borderId="29" xfId="0" applyFont="1" applyFill="1" applyBorder="1"/>
    <xf numFmtId="0" fontId="114" fillId="24" borderId="29" xfId="0" applyFont="1" applyFill="1" applyBorder="1"/>
    <xf numFmtId="2" fontId="0" fillId="24" borderId="29" xfId="0" applyNumberFormat="1" applyFill="1" applyBorder="1"/>
    <xf numFmtId="0" fontId="105" fillId="24" borderId="0" xfId="0" applyFont="1" applyFill="1"/>
    <xf numFmtId="0" fontId="97" fillId="24" borderId="31" xfId="0" applyFont="1" applyFill="1" applyBorder="1"/>
    <xf numFmtId="0" fontId="97" fillId="24" borderId="30" xfId="0" applyFont="1" applyFill="1" applyBorder="1"/>
    <xf numFmtId="0" fontId="115" fillId="0" borderId="0" xfId="0" applyFont="1"/>
    <xf numFmtId="0" fontId="117" fillId="0" borderId="0" xfId="214" applyFont="1" applyAlignment="1">
      <alignment vertical="center"/>
    </xf>
    <xf numFmtId="0" fontId="118" fillId="0" borderId="0" xfId="214" applyFont="1"/>
    <xf numFmtId="0" fontId="117" fillId="0" borderId="0" xfId="214" applyFont="1" applyAlignment="1">
      <alignment horizontal="left" vertical="center" indent="5"/>
    </xf>
    <xf numFmtId="0" fontId="116" fillId="0" borderId="0" xfId="214" applyFont="1" applyAlignment="1">
      <alignment vertical="center"/>
    </xf>
    <xf numFmtId="0" fontId="109" fillId="0" borderId="0" xfId="214" applyFont="1" applyAlignment="1">
      <alignment vertical="center" wrapText="1"/>
    </xf>
    <xf numFmtId="0" fontId="121" fillId="0" borderId="0" xfId="214" applyFont="1"/>
    <xf numFmtId="0" fontId="41" fillId="0" borderId="0" xfId="0" applyFont="1"/>
    <xf numFmtId="0" fontId="41" fillId="0" borderId="60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112" fillId="24" borderId="33" xfId="0" applyFont="1" applyFill="1" applyBorder="1" applyAlignment="1">
      <alignment vertical="center"/>
    </xf>
    <xf numFmtId="0" fontId="106" fillId="24" borderId="34" xfId="0" applyFont="1" applyFill="1" applyBorder="1" applyAlignment="1">
      <alignment vertical="center"/>
    </xf>
    <xf numFmtId="2" fontId="122" fillId="25" borderId="0" xfId="0" applyNumberFormat="1" applyFont="1" applyFill="1"/>
    <xf numFmtId="0" fontId="43" fillId="0" borderId="0" xfId="214"/>
    <xf numFmtId="0" fontId="124" fillId="0" borderId="0" xfId="0" applyFont="1"/>
    <xf numFmtId="0" fontId="125" fillId="0" borderId="0" xfId="0" applyFont="1"/>
    <xf numFmtId="0" fontId="46" fillId="0" borderId="78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26" fillId="24" borderId="42" xfId="1" applyFont="1" applyFill="1" applyBorder="1" applyAlignment="1">
      <alignment horizontal="center" vertical="center"/>
    </xf>
    <xf numFmtId="0" fontId="77" fillId="24" borderId="0" xfId="0" applyFont="1" applyFill="1"/>
    <xf numFmtId="0" fontId="24" fillId="0" borderId="60" xfId="1" applyFont="1" applyBorder="1" applyAlignment="1">
      <alignment horizontal="center" vertical="center"/>
    </xf>
    <xf numFmtId="0" fontId="83" fillId="24" borderId="61" xfId="1" applyFont="1" applyFill="1" applyBorder="1" applyAlignment="1">
      <alignment horizontal="center" vertical="center"/>
    </xf>
    <xf numFmtId="3" fontId="83" fillId="24" borderId="61" xfId="1" applyNumberFormat="1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5" fillId="24" borderId="0" xfId="1" applyFill="1" applyAlignment="1">
      <alignment horizontal="center"/>
    </xf>
    <xf numFmtId="0" fontId="81" fillId="24" borderId="45" xfId="1" applyFont="1" applyFill="1" applyBorder="1" applyAlignment="1">
      <alignment horizontal="center" vertical="center"/>
    </xf>
    <xf numFmtId="0" fontId="24" fillId="0" borderId="60" xfId="1" applyFont="1" applyBorder="1" applyAlignment="1">
      <alignment horizontal="center"/>
    </xf>
    <xf numFmtId="0" fontId="39" fillId="0" borderId="61" xfId="1" applyFont="1" applyBorder="1" applyAlignment="1">
      <alignment horizontal="center"/>
    </xf>
    <xf numFmtId="3" fontId="83" fillId="0" borderId="61" xfId="1" applyNumberFormat="1" applyFont="1" applyBorder="1" applyAlignment="1">
      <alignment horizontal="center"/>
    </xf>
    <xf numFmtId="0" fontId="41" fillId="0" borderId="61" xfId="1" applyFont="1" applyBorder="1" applyAlignment="1">
      <alignment horizontal="center"/>
    </xf>
    <xf numFmtId="3" fontId="41" fillId="0" borderId="61" xfId="1" applyNumberFormat="1" applyFont="1" applyBorder="1" applyAlignment="1">
      <alignment horizontal="center"/>
    </xf>
    <xf numFmtId="0" fontId="24" fillId="30" borderId="39" xfId="1" applyFont="1" applyFill="1" applyBorder="1" applyAlignment="1">
      <alignment horizontal="center" vertical="center"/>
    </xf>
    <xf numFmtId="0" fontId="39" fillId="30" borderId="10" xfId="1" applyFont="1" applyFill="1" applyBorder="1" applyAlignment="1">
      <alignment horizontal="center" vertical="center"/>
    </xf>
    <xf numFmtId="0" fontId="83" fillId="30" borderId="13" xfId="1" applyFont="1" applyFill="1" applyBorder="1" applyAlignment="1">
      <alignment horizontal="center" vertical="center"/>
    </xf>
    <xf numFmtId="3" fontId="83" fillId="30" borderId="10" xfId="1" applyNumberFormat="1" applyFont="1" applyFill="1" applyBorder="1" applyAlignment="1">
      <alignment horizontal="center" vertical="center"/>
    </xf>
    <xf numFmtId="0" fontId="0" fillId="30" borderId="38" xfId="0" applyFill="1" applyBorder="1" applyAlignment="1">
      <alignment horizontal="center" vertical="center"/>
    </xf>
    <xf numFmtId="0" fontId="24" fillId="30" borderId="60" xfId="1" applyFont="1" applyFill="1" applyBorder="1" applyAlignment="1">
      <alignment horizontal="center" vertical="center"/>
    </xf>
    <xf numFmtId="0" fontId="39" fillId="30" borderId="61" xfId="1" applyFont="1" applyFill="1" applyBorder="1" applyAlignment="1">
      <alignment horizontal="center" vertical="center"/>
    </xf>
    <xf numFmtId="0" fontId="83" fillId="30" borderId="61" xfId="1" applyFont="1" applyFill="1" applyBorder="1" applyAlignment="1">
      <alignment horizontal="center" vertical="center"/>
    </xf>
    <xf numFmtId="3" fontId="83" fillId="30" borderId="61" xfId="1" applyNumberFormat="1" applyFont="1" applyFill="1" applyBorder="1" applyAlignment="1">
      <alignment horizontal="center" vertical="center"/>
    </xf>
    <xf numFmtId="0" fontId="0" fillId="30" borderId="62" xfId="0" applyFill="1" applyBorder="1" applyAlignment="1">
      <alignment horizontal="center" vertical="center"/>
    </xf>
    <xf numFmtId="3" fontId="83" fillId="30" borderId="10" xfId="1" applyNumberFormat="1" applyFont="1" applyFill="1" applyBorder="1" applyAlignment="1">
      <alignment horizontal="center"/>
    </xf>
    <xf numFmtId="0" fontId="0" fillId="30" borderId="38" xfId="0" applyFill="1" applyBorder="1" applyAlignment="1">
      <alignment horizontal="center"/>
    </xf>
    <xf numFmtId="0" fontId="24" fillId="30" borderId="39" xfId="1" applyFont="1" applyFill="1" applyBorder="1" applyAlignment="1">
      <alignment horizontal="center"/>
    </xf>
    <xf numFmtId="0" fontId="39" fillId="30" borderId="10" xfId="1" applyFont="1" applyFill="1" applyBorder="1" applyAlignment="1">
      <alignment horizontal="center"/>
    </xf>
    <xf numFmtId="0" fontId="24" fillId="30" borderId="60" xfId="1" applyFont="1" applyFill="1" applyBorder="1" applyAlignment="1">
      <alignment horizontal="center"/>
    </xf>
    <xf numFmtId="0" fontId="39" fillId="30" borderId="61" xfId="1" applyFont="1" applyFill="1" applyBorder="1" applyAlignment="1">
      <alignment horizontal="center"/>
    </xf>
    <xf numFmtId="3" fontId="83" fillId="30" borderId="61" xfId="1" applyNumberFormat="1" applyFont="1" applyFill="1" applyBorder="1" applyAlignment="1">
      <alignment horizontal="center"/>
    </xf>
    <xf numFmtId="0" fontId="0" fillId="30" borderId="62" xfId="0" applyFill="1" applyBorder="1" applyAlignment="1">
      <alignment horizontal="center"/>
    </xf>
    <xf numFmtId="0" fontId="0" fillId="24" borderId="30" xfId="1" applyFont="1" applyFill="1" applyBorder="1" applyAlignment="1">
      <alignment horizontal="center"/>
    </xf>
    <xf numFmtId="0" fontId="0" fillId="0" borderId="10" xfId="1" applyFont="1" applyBorder="1" applyAlignment="1">
      <alignment horizontal="center"/>
    </xf>
    <xf numFmtId="0" fontId="69" fillId="24" borderId="29" xfId="1" applyFont="1" applyFill="1" applyBorder="1"/>
    <xf numFmtId="0" fontId="24" fillId="0" borderId="37" xfId="1" applyFont="1" applyBorder="1" applyAlignment="1">
      <alignment horizontal="center"/>
    </xf>
    <xf numFmtId="0" fontId="24" fillId="0" borderId="10" xfId="1" applyFont="1" applyBorder="1"/>
    <xf numFmtId="10" fontId="32" fillId="0" borderId="18" xfId="1" applyNumberFormat="1" applyFont="1" applyBorder="1"/>
    <xf numFmtId="0" fontId="0" fillId="0" borderId="10" xfId="1" applyFont="1" applyBorder="1" applyAlignment="1">
      <alignment horizontal="center" vertical="center"/>
    </xf>
    <xf numFmtId="0" fontId="0" fillId="24" borderId="0" xfId="1" applyFont="1" applyFill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41" xfId="0" applyFont="1" applyBorder="1" applyAlignment="1">
      <alignment horizontal="center"/>
    </xf>
    <xf numFmtId="2" fontId="31" fillId="0" borderId="10" xfId="0" applyNumberFormat="1" applyFont="1" applyBorder="1"/>
    <xf numFmtId="0" fontId="31" fillId="0" borderId="38" xfId="0" applyFont="1" applyBorder="1"/>
    <xf numFmtId="4" fontId="51" fillId="28" borderId="36" xfId="0" applyNumberFormat="1" applyFont="1" applyFill="1" applyBorder="1" applyAlignment="1">
      <alignment horizontal="center" vertical="center" wrapText="1"/>
    </xf>
    <xf numFmtId="3" fontId="131" fillId="0" borderId="10" xfId="1" applyNumberFormat="1" applyFont="1" applyBorder="1" applyAlignment="1">
      <alignment horizontal="center"/>
    </xf>
    <xf numFmtId="0" fontId="131" fillId="0" borderId="10" xfId="1" applyFont="1" applyBorder="1" applyAlignment="1">
      <alignment horizontal="center"/>
    </xf>
    <xf numFmtId="0" fontId="83" fillId="24" borderId="15" xfId="1" applyFont="1" applyFill="1" applyBorder="1" applyAlignment="1">
      <alignment horizontal="center"/>
    </xf>
    <xf numFmtId="0" fontId="83" fillId="24" borderId="25" xfId="1" applyFont="1" applyFill="1" applyBorder="1" applyAlignment="1">
      <alignment horizontal="center"/>
    </xf>
    <xf numFmtId="0" fontId="90" fillId="24" borderId="15" xfId="1" applyFont="1" applyFill="1" applyBorder="1" applyAlignment="1">
      <alignment horizontal="center"/>
    </xf>
    <xf numFmtId="0" fontId="90" fillId="24" borderId="25" xfId="1" applyFont="1" applyFill="1" applyBorder="1" applyAlignment="1">
      <alignment horizontal="center"/>
    </xf>
    <xf numFmtId="0" fontId="24" fillId="24" borderId="28" xfId="1" applyFont="1" applyFill="1" applyBorder="1" applyAlignment="1">
      <alignment horizontal="center"/>
    </xf>
    <xf numFmtId="0" fontId="24" fillId="24" borderId="32" xfId="1" applyFont="1" applyFill="1" applyBorder="1" applyAlignment="1">
      <alignment horizontal="center"/>
    </xf>
    <xf numFmtId="0" fontId="24" fillId="24" borderId="10" xfId="1" applyFont="1" applyFill="1" applyBorder="1" applyAlignment="1">
      <alignment horizontal="center"/>
    </xf>
    <xf numFmtId="0" fontId="83" fillId="0" borderId="15" xfId="0" applyFont="1" applyBorder="1" applyAlignment="1">
      <alignment horizontal="center"/>
    </xf>
    <xf numFmtId="0" fontId="83" fillId="0" borderId="25" xfId="0" applyFont="1" applyBorder="1" applyAlignment="1">
      <alignment horizontal="center"/>
    </xf>
    <xf numFmtId="14" fontId="134" fillId="27" borderId="0" xfId="0" applyNumberFormat="1" applyFont="1" applyFill="1"/>
    <xf numFmtId="0" fontId="133" fillId="0" borderId="10" xfId="3" applyFont="1" applyBorder="1" applyAlignment="1">
      <alignment horizontal="center"/>
    </xf>
    <xf numFmtId="0" fontId="135" fillId="0" borderId="10" xfId="3" applyFont="1" applyBorder="1" applyAlignment="1">
      <alignment horizontal="center"/>
    </xf>
    <xf numFmtId="3" fontId="135" fillId="0" borderId="10" xfId="3" applyNumberFormat="1" applyFont="1" applyBorder="1" applyAlignment="1">
      <alignment horizontal="center"/>
    </xf>
    <xf numFmtId="2" fontId="41" fillId="24" borderId="10" xfId="0" applyNumberFormat="1" applyFont="1" applyFill="1" applyBorder="1" applyAlignment="1">
      <alignment horizontal="center"/>
    </xf>
    <xf numFmtId="2" fontId="136" fillId="25" borderId="0" xfId="0" applyNumberFormat="1" applyFont="1" applyFill="1"/>
    <xf numFmtId="0" fontId="136" fillId="25" borderId="0" xfId="0" applyFont="1" applyFill="1"/>
    <xf numFmtId="0" fontId="136" fillId="24" borderId="0" xfId="0" applyFont="1" applyFill="1"/>
    <xf numFmtId="4" fontId="137" fillId="28" borderId="46" xfId="0" applyNumberFormat="1" applyFont="1" applyFill="1" applyBorder="1" applyAlignment="1">
      <alignment horizontal="center" vertical="center" wrapText="1"/>
    </xf>
    <xf numFmtId="4" fontId="137" fillId="28" borderId="43" xfId="0" applyNumberFormat="1" applyFont="1" applyFill="1" applyBorder="1" applyAlignment="1">
      <alignment horizontal="center" vertical="center" wrapText="1"/>
    </xf>
    <xf numFmtId="0" fontId="142" fillId="0" borderId="0" xfId="0" applyFont="1"/>
    <xf numFmtId="169" fontId="0" fillId="0" borderId="10" xfId="0" applyNumberFormat="1" applyBorder="1" applyAlignment="1">
      <alignment horizontal="center"/>
    </xf>
    <xf numFmtId="0" fontId="24" fillId="24" borderId="67" xfId="1" applyFont="1" applyFill="1" applyBorder="1" applyAlignment="1">
      <alignment horizontal="center"/>
    </xf>
    <xf numFmtId="0" fontId="38" fillId="24" borderId="19" xfId="1" applyFont="1" applyFill="1" applyBorder="1" applyAlignment="1">
      <alignment horizontal="center"/>
    </xf>
    <xf numFmtId="0" fontId="80" fillId="24" borderId="67" xfId="1" applyFont="1" applyFill="1" applyBorder="1" applyAlignment="1">
      <alignment horizontal="center" vertical="center"/>
    </xf>
    <xf numFmtId="0" fontId="88" fillId="24" borderId="67" xfId="0" applyFont="1" applyFill="1" applyBorder="1" applyAlignment="1">
      <alignment horizontal="center"/>
    </xf>
    <xf numFmtId="0" fontId="24" fillId="24" borderId="46" xfId="1" applyFont="1" applyFill="1" applyBorder="1" applyAlignment="1">
      <alignment horizontal="center"/>
    </xf>
    <xf numFmtId="0" fontId="5" fillId="24" borderId="23" xfId="1" applyFill="1" applyBorder="1" applyAlignment="1">
      <alignment horizontal="center"/>
    </xf>
    <xf numFmtId="0" fontId="80" fillId="24" borderId="46" xfId="1" applyFont="1" applyFill="1" applyBorder="1" applyAlignment="1">
      <alignment horizontal="center" vertical="center"/>
    </xf>
    <xf numFmtId="0" fontId="81" fillId="24" borderId="46" xfId="1" applyFont="1" applyFill="1" applyBorder="1" applyAlignment="1">
      <alignment horizontal="center" vertical="center"/>
    </xf>
    <xf numFmtId="0" fontId="0" fillId="24" borderId="46" xfId="0" applyFill="1" applyBorder="1"/>
    <xf numFmtId="0" fontId="142" fillId="0" borderId="39" xfId="0" applyFont="1" applyBorder="1" applyAlignment="1">
      <alignment horizontal="center"/>
    </xf>
    <xf numFmtId="0" fontId="144" fillId="0" borderId="10" xfId="3" applyFont="1" applyBorder="1" applyAlignment="1">
      <alignment horizontal="center"/>
    </xf>
    <xf numFmtId="3" fontId="142" fillId="0" borderId="10" xfId="3" applyNumberFormat="1" applyFont="1" applyBorder="1" applyAlignment="1">
      <alignment horizontal="center"/>
    </xf>
    <xf numFmtId="0" fontId="142" fillId="0" borderId="10" xfId="3" applyFont="1" applyBorder="1" applyAlignment="1">
      <alignment horizontal="center"/>
    </xf>
    <xf numFmtId="2" fontId="39" fillId="0" borderId="10" xfId="248" applyNumberFormat="1" applyFont="1" applyFill="1" applyBorder="1" applyAlignment="1">
      <alignment horizontal="center" vertical="center"/>
    </xf>
    <xf numFmtId="0" fontId="143" fillId="0" borderId="24" xfId="0" applyFont="1" applyBorder="1" applyAlignment="1">
      <alignment horizontal="center"/>
    </xf>
    <xf numFmtId="0" fontId="143" fillId="0" borderId="10" xfId="0" applyFont="1" applyBorder="1" applyAlignment="1">
      <alignment horizontal="center"/>
    </xf>
    <xf numFmtId="0" fontId="5" fillId="24" borderId="34" xfId="1" applyFill="1" applyBorder="1" applyAlignment="1">
      <alignment horizontal="center"/>
    </xf>
    <xf numFmtId="2" fontId="24" fillId="24" borderId="0" xfId="1" applyNumberFormat="1" applyFont="1" applyFill="1" applyAlignment="1">
      <alignment horizontal="center"/>
    </xf>
    <xf numFmtId="2" fontId="24" fillId="24" borderId="30" xfId="1" applyNumberFormat="1" applyFont="1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4" borderId="79" xfId="0" applyFill="1" applyBorder="1" applyAlignment="1">
      <alignment horizontal="center"/>
    </xf>
    <xf numFmtId="0" fontId="0" fillId="24" borderId="10" xfId="0" applyFill="1" applyBorder="1"/>
    <xf numFmtId="0" fontId="144" fillId="24" borderId="10" xfId="3" applyFont="1" applyFill="1" applyBorder="1" applyAlignment="1">
      <alignment horizontal="center"/>
    </xf>
    <xf numFmtId="3" fontId="142" fillId="24" borderId="10" xfId="3" applyNumberFormat="1" applyFont="1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0" fillId="24" borderId="41" xfId="0" applyFill="1" applyBorder="1" applyAlignment="1">
      <alignment horizontal="center"/>
    </xf>
    <xf numFmtId="0" fontId="31" fillId="24" borderId="10" xfId="7" applyFill="1" applyBorder="1" applyAlignment="1">
      <alignment horizontal="center"/>
    </xf>
    <xf numFmtId="167" fontId="143" fillId="24" borderId="10" xfId="0" applyNumberFormat="1" applyFont="1" applyFill="1" applyBorder="1" applyAlignment="1">
      <alignment horizontal="center" vertical="center"/>
    </xf>
    <xf numFmtId="0" fontId="142" fillId="24" borderId="10" xfId="0" applyFont="1" applyFill="1" applyBorder="1" applyAlignment="1">
      <alignment horizontal="center"/>
    </xf>
    <xf numFmtId="0" fontId="26" fillId="24" borderId="10" xfId="7" applyFont="1" applyFill="1" applyBorder="1" applyAlignment="1">
      <alignment horizontal="center"/>
    </xf>
    <xf numFmtId="0" fontId="144" fillId="24" borderId="10" xfId="7" applyFont="1" applyFill="1" applyBorder="1" applyAlignment="1">
      <alignment horizontal="center"/>
    </xf>
    <xf numFmtId="0" fontId="143" fillId="24" borderId="10" xfId="0" applyFont="1" applyFill="1" applyBorder="1" applyAlignment="1">
      <alignment horizontal="center"/>
    </xf>
    <xf numFmtId="0" fontId="143" fillId="0" borderId="10" xfId="1" applyFont="1" applyBorder="1" applyAlignment="1">
      <alignment horizontal="right"/>
    </xf>
    <xf numFmtId="0" fontId="143" fillId="0" borderId="10" xfId="1" applyFont="1" applyBorder="1" applyAlignment="1">
      <alignment horizontal="center"/>
    </xf>
    <xf numFmtId="0" fontId="142" fillId="0" borderId="38" xfId="0" applyFont="1" applyBorder="1" applyAlignment="1">
      <alignment horizontal="center"/>
    </xf>
    <xf numFmtId="0" fontId="31" fillId="0" borderId="10" xfId="1" applyFont="1" applyBorder="1" applyAlignment="1">
      <alignment horizontal="center"/>
    </xf>
    <xf numFmtId="0" fontId="83" fillId="0" borderId="11" xfId="1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4" fontId="50" fillId="0" borderId="45" xfId="0" applyNumberFormat="1" applyFont="1" applyBorder="1" applyAlignment="1">
      <alignment horizontal="center" vertical="center" wrapText="1"/>
    </xf>
    <xf numFmtId="4" fontId="138" fillId="27" borderId="45" xfId="0" applyNumberFormat="1" applyFont="1" applyFill="1" applyBorder="1" applyAlignment="1">
      <alignment horizontal="center" vertical="center" wrapText="1"/>
    </xf>
    <xf numFmtId="4" fontId="137" fillId="27" borderId="45" xfId="0" applyNumberFormat="1" applyFont="1" applyFill="1" applyBorder="1" applyAlignment="1">
      <alignment horizontal="center" vertical="center" wrapText="1"/>
    </xf>
    <xf numFmtId="4" fontId="138" fillId="27" borderId="36" xfId="0" applyNumberFormat="1" applyFont="1" applyFill="1" applyBorder="1" applyAlignment="1">
      <alignment horizontal="center" vertical="center" wrapText="1"/>
    </xf>
    <xf numFmtId="0" fontId="146" fillId="0" borderId="10" xfId="0" applyFont="1" applyBorder="1" applyAlignment="1">
      <alignment horizontal="center"/>
    </xf>
    <xf numFmtId="169" fontId="146" fillId="0" borderId="10" xfId="0" applyNumberFormat="1" applyFont="1" applyBorder="1" applyAlignment="1">
      <alignment horizontal="center"/>
    </xf>
    <xf numFmtId="0" fontId="146" fillId="0" borderId="0" xfId="0" applyFont="1" applyAlignment="1">
      <alignment horizontal="center"/>
    </xf>
    <xf numFmtId="2" fontId="146" fillId="0" borderId="0" xfId="1" applyNumberFormat="1" applyFont="1" applyAlignment="1">
      <alignment horizontal="center"/>
    </xf>
    <xf numFmtId="0" fontId="146" fillId="0" borderId="39" xfId="0" applyFont="1" applyBorder="1" applyAlignment="1">
      <alignment horizontal="center"/>
    </xf>
    <xf numFmtId="0" fontId="147" fillId="24" borderId="10" xfId="0" applyFont="1" applyFill="1" applyBorder="1" applyAlignment="1">
      <alignment horizontal="center"/>
    </xf>
    <xf numFmtId="0" fontId="146" fillId="0" borderId="38" xfId="0" applyFont="1" applyBorder="1" applyAlignment="1">
      <alignment horizontal="center"/>
    </xf>
    <xf numFmtId="3" fontId="147" fillId="24" borderId="10" xfId="0" applyNumberFormat="1" applyFont="1" applyFill="1" applyBorder="1" applyAlignment="1">
      <alignment horizontal="center"/>
    </xf>
    <xf numFmtId="0" fontId="147" fillId="0" borderId="10" xfId="1" applyFont="1" applyBorder="1" applyAlignment="1">
      <alignment horizontal="center"/>
    </xf>
    <xf numFmtId="3" fontId="147" fillId="0" borderId="10" xfId="1" applyNumberFormat="1" applyFont="1" applyBorder="1" applyAlignment="1">
      <alignment horizontal="center"/>
    </xf>
    <xf numFmtId="0" fontId="150" fillId="0" borderId="0" xfId="0" applyFont="1"/>
    <xf numFmtId="0" fontId="146" fillId="0" borderId="39" xfId="1" applyFont="1" applyBorder="1" applyAlignment="1">
      <alignment horizontal="center"/>
    </xf>
    <xf numFmtId="0" fontId="148" fillId="0" borderId="10" xfId="1" applyFont="1" applyBorder="1" applyAlignment="1">
      <alignment horizontal="center"/>
    </xf>
    <xf numFmtId="2" fontId="146" fillId="0" borderId="10" xfId="1" applyNumberFormat="1" applyFont="1" applyBorder="1" applyAlignment="1">
      <alignment horizontal="center"/>
    </xf>
    <xf numFmtId="0" fontId="148" fillId="0" borderId="0" xfId="1" applyFont="1" applyAlignment="1">
      <alignment horizontal="center"/>
    </xf>
    <xf numFmtId="2" fontId="146" fillId="0" borderId="0" xfId="0" applyNumberFormat="1" applyFont="1" applyAlignment="1">
      <alignment horizontal="center"/>
    </xf>
    <xf numFmtId="2" fontId="0" fillId="0" borderId="15" xfId="0" applyNumberFormat="1" applyBorder="1" applyAlignment="1">
      <alignment horizontal="center"/>
    </xf>
    <xf numFmtId="0" fontId="5" fillId="24" borderId="29" xfId="1" applyFill="1" applyBorder="1" applyAlignment="1">
      <alignment horizontal="center"/>
    </xf>
    <xf numFmtId="4" fontId="141" fillId="28" borderId="78" xfId="0" applyNumberFormat="1" applyFont="1" applyFill="1" applyBorder="1" applyAlignment="1">
      <alignment horizontal="center" vertical="center" wrapText="1"/>
    </xf>
    <xf numFmtId="0" fontId="24" fillId="24" borderId="45" xfId="1" applyFont="1" applyFill="1" applyBorder="1" applyAlignment="1">
      <alignment horizontal="center" vertical="center"/>
    </xf>
    <xf numFmtId="0" fontId="26" fillId="24" borderId="45" xfId="1" applyFont="1" applyFill="1" applyBorder="1" applyAlignment="1">
      <alignment horizontal="center" vertical="center"/>
    </xf>
    <xf numFmtId="0" fontId="0" fillId="24" borderId="62" xfId="0" applyFill="1" applyBorder="1" applyAlignment="1">
      <alignment horizontal="center"/>
    </xf>
    <xf numFmtId="0" fontId="151" fillId="0" borderId="39" xfId="1" applyFont="1" applyBorder="1" applyAlignment="1">
      <alignment horizontal="center"/>
    </xf>
    <xf numFmtId="0" fontId="152" fillId="0" borderId="10" xfId="1" applyFont="1" applyBorder="1" applyAlignment="1">
      <alignment horizontal="center"/>
    </xf>
    <xf numFmtId="3" fontId="152" fillId="0" borderId="10" xfId="1" applyNumberFormat="1" applyFont="1" applyBorder="1" applyAlignment="1">
      <alignment horizontal="center"/>
    </xf>
    <xf numFmtId="0" fontId="151" fillId="0" borderId="60" xfId="1" applyFont="1" applyBorder="1" applyAlignment="1">
      <alignment horizontal="center"/>
    </xf>
    <xf numFmtId="0" fontId="152" fillId="0" borderId="61" xfId="1" applyFont="1" applyBorder="1" applyAlignment="1">
      <alignment horizontal="center"/>
    </xf>
    <xf numFmtId="3" fontId="152" fillId="0" borderId="61" xfId="1" applyNumberFormat="1" applyFont="1" applyBorder="1" applyAlignment="1">
      <alignment horizontal="center"/>
    </xf>
    <xf numFmtId="0" fontId="151" fillId="0" borderId="40" xfId="1" applyFont="1" applyBorder="1" applyAlignment="1">
      <alignment horizontal="center"/>
    </xf>
    <xf numFmtId="0" fontId="152" fillId="0" borderId="24" xfId="1" applyFont="1" applyBorder="1" applyAlignment="1">
      <alignment horizontal="center"/>
    </xf>
    <xf numFmtId="3" fontId="152" fillId="0" borderId="24" xfId="1" applyNumberFormat="1" applyFont="1" applyBorder="1" applyAlignment="1">
      <alignment horizontal="center"/>
    </xf>
    <xf numFmtId="0" fontId="153" fillId="0" borderId="39" xfId="0" applyFont="1" applyBorder="1" applyAlignment="1">
      <alignment horizontal="center"/>
    </xf>
    <xf numFmtId="0" fontId="154" fillId="0" borderId="10" xfId="1" applyFont="1" applyBorder="1" applyAlignment="1">
      <alignment horizontal="center"/>
    </xf>
    <xf numFmtId="0" fontId="153" fillId="0" borderId="38" xfId="0" applyFont="1" applyBorder="1" applyAlignment="1">
      <alignment horizontal="center"/>
    </xf>
    <xf numFmtId="0" fontId="153" fillId="0" borderId="0" xfId="0" applyFont="1"/>
    <xf numFmtId="3" fontId="154" fillId="24" borderId="15" xfId="1" applyNumberFormat="1" applyFont="1" applyFill="1" applyBorder="1" applyAlignment="1">
      <alignment horizontal="center"/>
    </xf>
    <xf numFmtId="0" fontId="154" fillId="24" borderId="15" xfId="1" applyFont="1" applyFill="1" applyBorder="1" applyAlignment="1">
      <alignment horizontal="center"/>
    </xf>
    <xf numFmtId="0" fontId="154" fillId="24" borderId="10" xfId="1" applyFont="1" applyFill="1" applyBorder="1" applyAlignment="1">
      <alignment horizontal="center"/>
    </xf>
    <xf numFmtId="0" fontId="154" fillId="0" borderId="15" xfId="1" applyFont="1" applyBorder="1" applyAlignment="1">
      <alignment horizontal="center"/>
    </xf>
    <xf numFmtId="0" fontId="154" fillId="24" borderId="10" xfId="176" applyFont="1" applyFill="1" applyBorder="1" applyAlignment="1">
      <alignment horizontal="center"/>
    </xf>
    <xf numFmtId="0" fontId="154" fillId="0" borderId="15" xfId="0" applyFont="1" applyBorder="1" applyAlignment="1">
      <alignment horizontal="center"/>
    </xf>
    <xf numFmtId="3" fontId="154" fillId="24" borderId="10" xfId="1" applyNumberFormat="1" applyFont="1" applyFill="1" applyBorder="1" applyAlignment="1">
      <alignment horizontal="center"/>
    </xf>
    <xf numFmtId="3" fontId="154" fillId="24" borderId="10" xfId="176" applyNumberFormat="1" applyFont="1" applyFill="1" applyBorder="1" applyAlignment="1">
      <alignment horizontal="center"/>
    </xf>
    <xf numFmtId="0" fontId="153" fillId="0" borderId="40" xfId="0" applyFont="1" applyBorder="1" applyAlignment="1">
      <alignment horizontal="center"/>
    </xf>
    <xf numFmtId="0" fontId="154" fillId="24" borderId="24" xfId="1" applyFont="1" applyFill="1" applyBorder="1" applyAlignment="1">
      <alignment horizontal="center"/>
    </xf>
    <xf numFmtId="3" fontId="154" fillId="24" borderId="24" xfId="1" applyNumberFormat="1" applyFont="1" applyFill="1" applyBorder="1" applyAlignment="1">
      <alignment horizontal="center"/>
    </xf>
    <xf numFmtId="0" fontId="153" fillId="0" borderId="41" xfId="0" applyFont="1" applyBorder="1" applyAlignment="1">
      <alignment horizontal="center"/>
    </xf>
    <xf numFmtId="0" fontId="154" fillId="24" borderId="17" xfId="1" applyFont="1" applyFill="1" applyBorder="1" applyAlignment="1">
      <alignment horizontal="center"/>
    </xf>
    <xf numFmtId="3" fontId="154" fillId="24" borderId="10" xfId="0" applyNumberFormat="1" applyFont="1" applyFill="1" applyBorder="1" applyAlignment="1">
      <alignment horizontal="center"/>
    </xf>
    <xf numFmtId="2" fontId="155" fillId="24" borderId="0" xfId="0" applyNumberFormat="1" applyFont="1" applyFill="1"/>
    <xf numFmtId="4" fontId="156" fillId="26" borderId="46" xfId="0" applyNumberFormat="1" applyFont="1" applyFill="1" applyBorder="1" applyAlignment="1">
      <alignment horizontal="center" vertical="center" wrapText="1"/>
    </xf>
    <xf numFmtId="0" fontId="153" fillId="0" borderId="10" xfId="0" applyFont="1" applyBorder="1" applyAlignment="1">
      <alignment horizontal="center"/>
    </xf>
    <xf numFmtId="2" fontId="157" fillId="24" borderId="29" xfId="0" applyNumberFormat="1" applyFont="1" applyFill="1" applyBorder="1"/>
    <xf numFmtId="0" fontId="160" fillId="24" borderId="10" xfId="0" applyFont="1" applyFill="1" applyBorder="1" applyAlignment="1">
      <alignment horizontal="center"/>
    </xf>
    <xf numFmtId="0" fontId="162" fillId="24" borderId="10" xfId="7" applyFont="1" applyFill="1" applyBorder="1" applyAlignment="1">
      <alignment horizontal="center"/>
    </xf>
    <xf numFmtId="167" fontId="159" fillId="24" borderId="10" xfId="0" applyNumberFormat="1" applyFont="1" applyFill="1" applyBorder="1" applyAlignment="1">
      <alignment horizontal="center" vertical="center"/>
    </xf>
    <xf numFmtId="0" fontId="160" fillId="0" borderId="39" xfId="0" applyFont="1" applyBorder="1" applyAlignment="1">
      <alignment horizontal="center"/>
    </xf>
    <xf numFmtId="0" fontId="160" fillId="0" borderId="0" xfId="0" applyFont="1"/>
    <xf numFmtId="4" fontId="164" fillId="28" borderId="67" xfId="0" applyNumberFormat="1" applyFont="1" applyFill="1" applyBorder="1" applyAlignment="1">
      <alignment horizontal="center" vertical="center" wrapText="1"/>
    </xf>
    <xf numFmtId="4" fontId="163" fillId="0" borderId="46" xfId="0" applyNumberFormat="1" applyFont="1" applyBorder="1" applyAlignment="1">
      <alignment horizontal="center" vertical="center" wrapText="1"/>
    </xf>
    <xf numFmtId="0" fontId="88" fillId="24" borderId="36" xfId="0" applyFont="1" applyFill="1" applyBorder="1" applyAlignment="1">
      <alignment horizontal="center" vertical="center"/>
    </xf>
    <xf numFmtId="0" fontId="65" fillId="24" borderId="0" xfId="0" applyFont="1" applyFill="1"/>
    <xf numFmtId="0" fontId="159" fillId="0" borderId="1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80" fillId="24" borderId="10" xfId="1" applyFont="1" applyFill="1" applyBorder="1" applyAlignment="1">
      <alignment horizontal="center" vertical="center"/>
    </xf>
    <xf numFmtId="0" fontId="5" fillId="24" borderId="10" xfId="1" applyFill="1" applyBorder="1" applyAlignment="1">
      <alignment horizontal="center"/>
    </xf>
    <xf numFmtId="0" fontId="81" fillId="24" borderId="10" xfId="1" applyFont="1" applyFill="1" applyBorder="1" applyAlignment="1">
      <alignment horizontal="center" vertical="center"/>
    </xf>
    <xf numFmtId="0" fontId="158" fillId="0" borderId="38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151" fillId="0" borderId="0" xfId="1" applyFont="1" applyAlignment="1">
      <alignment horizontal="center"/>
    </xf>
    <xf numFmtId="0" fontId="152" fillId="0" borderId="0" xfId="1" applyFont="1" applyAlignment="1">
      <alignment horizontal="center"/>
    </xf>
    <xf numFmtId="169" fontId="152" fillId="0" borderId="0" xfId="0" applyNumberFormat="1" applyFont="1" applyAlignment="1">
      <alignment horizontal="center"/>
    </xf>
    <xf numFmtId="3" fontId="152" fillId="0" borderId="0" xfId="1" applyNumberFormat="1" applyFont="1" applyAlignment="1">
      <alignment horizontal="center"/>
    </xf>
    <xf numFmtId="0" fontId="151" fillId="0" borderId="0" xfId="0" applyFont="1" applyAlignment="1">
      <alignment horizontal="center" vertical="center"/>
    </xf>
    <xf numFmtId="0" fontId="158" fillId="0" borderId="34" xfId="1" applyFont="1" applyBorder="1" applyAlignment="1">
      <alignment horizontal="center"/>
    </xf>
    <xf numFmtId="0" fontId="161" fillId="0" borderId="0" xfId="1" applyFont="1" applyAlignment="1">
      <alignment horizontal="center"/>
    </xf>
    <xf numFmtId="0" fontId="161" fillId="0" borderId="0" xfId="198" applyFont="1" applyAlignment="1">
      <alignment horizontal="center"/>
    </xf>
    <xf numFmtId="3" fontId="161" fillId="0" borderId="0" xfId="1" applyNumberFormat="1" applyFont="1" applyAlignment="1">
      <alignment horizontal="center"/>
    </xf>
    <xf numFmtId="0" fontId="158" fillId="0" borderId="0" xfId="0" applyFont="1" applyAlignment="1">
      <alignment horizontal="center" vertical="center"/>
    </xf>
    <xf numFmtId="0" fontId="0" fillId="0" borderId="32" xfId="0" applyBorder="1" applyAlignment="1">
      <alignment horizontal="center"/>
    </xf>
    <xf numFmtId="0" fontId="24" fillId="0" borderId="34" xfId="1" applyFont="1" applyBorder="1" applyAlignment="1">
      <alignment horizontal="center"/>
    </xf>
    <xf numFmtId="0" fontId="39" fillId="0" borderId="13" xfId="1" applyFont="1" applyBorder="1" applyAlignment="1">
      <alignment horizontal="center"/>
    </xf>
    <xf numFmtId="3" fontId="41" fillId="0" borderId="22" xfId="1" applyNumberFormat="1" applyFont="1" applyBorder="1" applyAlignment="1">
      <alignment horizontal="center"/>
    </xf>
    <xf numFmtId="4" fontId="50" fillId="0" borderId="10" xfId="0" applyNumberFormat="1" applyFont="1" applyBorder="1" applyAlignment="1">
      <alignment horizontal="center" vertical="center" wrapText="1"/>
    </xf>
    <xf numFmtId="0" fontId="102" fillId="24" borderId="0" xfId="1" applyFont="1" applyFill="1"/>
    <xf numFmtId="0" fontId="0" fillId="0" borderId="33" xfId="0" applyBorder="1"/>
    <xf numFmtId="0" fontId="80" fillId="0" borderId="29" xfId="0" applyFont="1" applyBorder="1"/>
    <xf numFmtId="0" fontId="49" fillId="0" borderId="29" xfId="0" applyFont="1" applyBorder="1"/>
    <xf numFmtId="0" fontId="24" fillId="40" borderId="39" xfId="1" applyFont="1" applyFill="1" applyBorder="1" applyAlignment="1">
      <alignment horizontal="center"/>
    </xf>
    <xf numFmtId="0" fontId="39" fillId="40" borderId="10" xfId="1" applyFont="1" applyFill="1" applyBorder="1" applyAlignment="1">
      <alignment horizontal="center"/>
    </xf>
    <xf numFmtId="3" fontId="39" fillId="40" borderId="10" xfId="1" applyNumberFormat="1" applyFont="1" applyFill="1" applyBorder="1" applyAlignment="1">
      <alignment horizontal="center"/>
    </xf>
    <xf numFmtId="0" fontId="0" fillId="40" borderId="10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/>
    </xf>
    <xf numFmtId="0" fontId="24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84" fillId="0" borderId="40" xfId="1" applyFont="1" applyBorder="1" applyAlignment="1">
      <alignment horizontal="center"/>
    </xf>
    <xf numFmtId="0" fontId="185" fillId="0" borderId="24" xfId="1" applyFont="1" applyBorder="1" applyAlignment="1">
      <alignment horizontal="center"/>
    </xf>
    <xf numFmtId="0" fontId="185" fillId="0" borderId="24" xfId="198" applyFont="1" applyBorder="1" applyAlignment="1">
      <alignment horizontal="center"/>
    </xf>
    <xf numFmtId="2" fontId="184" fillId="0" borderId="10" xfId="0" applyNumberFormat="1" applyFont="1" applyBorder="1" applyAlignment="1">
      <alignment horizontal="center"/>
    </xf>
    <xf numFmtId="2" fontId="185" fillId="0" borderId="24" xfId="1" applyNumberFormat="1" applyFont="1" applyBorder="1" applyAlignment="1">
      <alignment horizontal="center"/>
    </xf>
    <xf numFmtId="2" fontId="185" fillId="0" borderId="24" xfId="0" applyNumberFormat="1" applyFont="1" applyBorder="1" applyAlignment="1">
      <alignment horizontal="center" vertical="center"/>
    </xf>
    <xf numFmtId="0" fontId="184" fillId="0" borderId="39" xfId="1" applyFont="1" applyBorder="1" applyAlignment="1">
      <alignment horizontal="center"/>
    </xf>
    <xf numFmtId="0" fontId="185" fillId="0" borderId="10" xfId="1" applyFont="1" applyBorder="1" applyAlignment="1">
      <alignment horizontal="center"/>
    </xf>
    <xf numFmtId="2" fontId="185" fillId="24" borderId="10" xfId="248" applyNumberFormat="1" applyFont="1" applyFill="1" applyBorder="1" applyAlignment="1">
      <alignment horizontal="center" vertical="center"/>
    </xf>
    <xf numFmtId="3" fontId="185" fillId="0" borderId="10" xfId="1" applyNumberFormat="1" applyFont="1" applyBorder="1" applyAlignment="1">
      <alignment horizontal="center"/>
    </xf>
    <xf numFmtId="0" fontId="184" fillId="0" borderId="10" xfId="0" applyFont="1" applyBorder="1" applyAlignment="1">
      <alignment horizontal="center"/>
    </xf>
    <xf numFmtId="2" fontId="184" fillId="0" borderId="10" xfId="1" applyNumberFormat="1" applyFont="1" applyBorder="1" applyAlignment="1">
      <alignment horizontal="center"/>
    </xf>
    <xf numFmtId="0" fontId="0" fillId="41" borderId="60" xfId="0" applyFill="1" applyBorder="1" applyAlignment="1">
      <alignment horizontal="center"/>
    </xf>
    <xf numFmtId="0" fontId="83" fillId="41" borderId="61" xfId="1" applyFont="1" applyFill="1" applyBorder="1" applyAlignment="1">
      <alignment horizontal="center"/>
    </xf>
    <xf numFmtId="3" fontId="83" fillId="41" borderId="61" xfId="1" applyNumberFormat="1" applyFont="1" applyFill="1" applyBorder="1" applyAlignment="1">
      <alignment horizontal="center"/>
    </xf>
    <xf numFmtId="0" fontId="0" fillId="41" borderId="62" xfId="0" applyFill="1" applyBorder="1" applyAlignment="1">
      <alignment horizontal="center"/>
    </xf>
    <xf numFmtId="0" fontId="0" fillId="41" borderId="39" xfId="0" applyFill="1" applyBorder="1" applyAlignment="1">
      <alignment horizontal="center"/>
    </xf>
    <xf numFmtId="0" fontId="83" fillId="41" borderId="10" xfId="1" applyFont="1" applyFill="1" applyBorder="1" applyAlignment="1">
      <alignment horizontal="center"/>
    </xf>
    <xf numFmtId="3" fontId="83" fillId="41" borderId="10" xfId="1" applyNumberFormat="1" applyFont="1" applyFill="1" applyBorder="1" applyAlignment="1">
      <alignment horizontal="center"/>
    </xf>
    <xf numFmtId="0" fontId="0" fillId="41" borderId="10" xfId="0" applyFill="1" applyBorder="1" applyAlignment="1">
      <alignment horizontal="center" vertical="center"/>
    </xf>
    <xf numFmtId="0" fontId="0" fillId="41" borderId="38" xfId="0" applyFill="1" applyBorder="1" applyAlignment="1">
      <alignment horizontal="center"/>
    </xf>
    <xf numFmtId="0" fontId="146" fillId="41" borderId="39" xfId="0" applyFont="1" applyFill="1" applyBorder="1" applyAlignment="1">
      <alignment horizontal="center"/>
    </xf>
    <xf numFmtId="0" fontId="147" fillId="41" borderId="10" xfId="1" applyFont="1" applyFill="1" applyBorder="1" applyAlignment="1">
      <alignment horizontal="center"/>
    </xf>
    <xf numFmtId="3" fontId="147" fillId="41" borderId="10" xfId="1" applyNumberFormat="1" applyFont="1" applyFill="1" applyBorder="1" applyAlignment="1">
      <alignment horizontal="center"/>
    </xf>
    <xf numFmtId="0" fontId="146" fillId="41" borderId="38" xfId="0" applyFont="1" applyFill="1" applyBorder="1" applyAlignment="1">
      <alignment horizontal="center"/>
    </xf>
    <xf numFmtId="0" fontId="0" fillId="24" borderId="10" xfId="1" applyFont="1" applyFill="1" applyBorder="1" applyAlignment="1">
      <alignment horizontal="center"/>
    </xf>
    <xf numFmtId="0" fontId="88" fillId="24" borderId="45" xfId="0" applyFont="1" applyFill="1" applyBorder="1" applyAlignment="1">
      <alignment horizontal="center" vertical="center"/>
    </xf>
    <xf numFmtId="0" fontId="5" fillId="0" borderId="61" xfId="1" applyBorder="1" applyAlignment="1">
      <alignment horizontal="center"/>
    </xf>
    <xf numFmtId="2" fontId="80" fillId="0" borderId="61" xfId="1" applyNumberFormat="1" applyFont="1" applyBorder="1" applyAlignment="1">
      <alignment horizontal="center"/>
    </xf>
    <xf numFmtId="0" fontId="0" fillId="0" borderId="40" xfId="1" applyFont="1" applyBorder="1" applyAlignment="1">
      <alignment horizontal="center"/>
    </xf>
    <xf numFmtId="0" fontId="0" fillId="40" borderId="0" xfId="0" applyFill="1"/>
    <xf numFmtId="0" fontId="30" fillId="0" borderId="0" xfId="1" applyFont="1"/>
    <xf numFmtId="0" fontId="166" fillId="0" borderId="0" xfId="0" applyFont="1"/>
    <xf numFmtId="2" fontId="185" fillId="0" borderId="0" xfId="0" applyNumberFormat="1" applyFont="1" applyAlignment="1">
      <alignment horizontal="center"/>
    </xf>
    <xf numFmtId="165" fontId="185" fillId="0" borderId="0" xfId="0" applyNumberFormat="1" applyFont="1" applyAlignment="1">
      <alignment horizontal="center"/>
    </xf>
    <xf numFmtId="0" fontId="184" fillId="0" borderId="0" xfId="0" applyFont="1"/>
    <xf numFmtId="0" fontId="186" fillId="0" borderId="0" xfId="0" applyFont="1"/>
    <xf numFmtId="165" fontId="185" fillId="0" borderId="0" xfId="247" applyFont="1" applyBorder="1" applyAlignment="1">
      <alignment horizontal="center"/>
    </xf>
    <xf numFmtId="2" fontId="187" fillId="25" borderId="0" xfId="1" applyNumberFormat="1" applyFont="1" applyFill="1"/>
    <xf numFmtId="0" fontId="188" fillId="24" borderId="29" xfId="0" applyFont="1" applyFill="1" applyBorder="1"/>
    <xf numFmtId="0" fontId="184" fillId="24" borderId="0" xfId="0" applyFont="1" applyFill="1"/>
    <xf numFmtId="0" fontId="184" fillId="0" borderId="30" xfId="0" applyFont="1" applyBorder="1"/>
    <xf numFmtId="0" fontId="189" fillId="24" borderId="29" xfId="1" applyFont="1" applyFill="1" applyBorder="1"/>
    <xf numFmtId="2" fontId="189" fillId="24" borderId="0" xfId="1" applyNumberFormat="1" applyFont="1" applyFill="1"/>
    <xf numFmtId="0" fontId="184" fillId="24" borderId="0" xfId="1" applyFont="1" applyFill="1"/>
    <xf numFmtId="0" fontId="184" fillId="24" borderId="30" xfId="1" applyFont="1" applyFill="1" applyBorder="1"/>
    <xf numFmtId="4" fontId="190" fillId="26" borderId="46" xfId="0" applyNumberFormat="1" applyFont="1" applyFill="1" applyBorder="1" applyAlignment="1">
      <alignment horizontal="center" vertical="center" wrapText="1"/>
    </xf>
    <xf numFmtId="0" fontId="184" fillId="27" borderId="44" xfId="1" applyFont="1" applyFill="1" applyBorder="1" applyAlignment="1">
      <alignment horizontal="center"/>
    </xf>
    <xf numFmtId="4" fontId="190" fillId="26" borderId="43" xfId="0" applyNumberFormat="1" applyFont="1" applyFill="1" applyBorder="1" applyAlignment="1">
      <alignment horizontal="center" vertical="center" wrapText="1"/>
    </xf>
    <xf numFmtId="2" fontId="191" fillId="24" borderId="29" xfId="0" applyNumberFormat="1" applyFont="1" applyFill="1" applyBorder="1"/>
    <xf numFmtId="2" fontId="191" fillId="24" borderId="0" xfId="0" applyNumberFormat="1" applyFont="1" applyFill="1"/>
    <xf numFmtId="0" fontId="184" fillId="27" borderId="67" xfId="1" applyFont="1" applyFill="1" applyBorder="1" applyAlignment="1">
      <alignment horizontal="center"/>
    </xf>
    <xf numFmtId="0" fontId="184" fillId="24" borderId="30" xfId="0" applyFont="1" applyFill="1" applyBorder="1"/>
    <xf numFmtId="2" fontId="192" fillId="24" borderId="29" xfId="0" applyNumberFormat="1" applyFont="1" applyFill="1" applyBorder="1"/>
    <xf numFmtId="2" fontId="192" fillId="24" borderId="0" xfId="0" applyNumberFormat="1" applyFont="1" applyFill="1"/>
    <xf numFmtId="2" fontId="189" fillId="24" borderId="0" xfId="0" applyNumberFormat="1" applyFont="1" applyFill="1"/>
    <xf numFmtId="2" fontId="189" fillId="24" borderId="29" xfId="1" applyNumberFormat="1" applyFont="1" applyFill="1" applyBorder="1"/>
    <xf numFmtId="0" fontId="193" fillId="24" borderId="0" xfId="1" applyFont="1" applyFill="1"/>
    <xf numFmtId="2" fontId="194" fillId="24" borderId="0" xfId="0" applyNumberFormat="1" applyFont="1" applyFill="1"/>
    <xf numFmtId="2" fontId="184" fillId="0" borderId="0" xfId="0" applyNumberFormat="1" applyFont="1" applyAlignment="1">
      <alignment horizontal="center"/>
    </xf>
    <xf numFmtId="0" fontId="187" fillId="25" borderId="0" xfId="1" applyFont="1" applyFill="1"/>
    <xf numFmtId="2" fontId="196" fillId="0" borderId="0" xfId="0" applyNumberFormat="1" applyFont="1" applyAlignment="1">
      <alignment horizontal="center"/>
    </xf>
    <xf numFmtId="2" fontId="197" fillId="0" borderId="0" xfId="0" applyNumberFormat="1" applyFont="1" applyAlignment="1">
      <alignment horizontal="center"/>
    </xf>
    <xf numFmtId="2" fontId="41" fillId="0" borderId="10" xfId="254" applyNumberFormat="1" applyFont="1" applyFill="1" applyBorder="1" applyAlignment="1">
      <alignment horizontal="center" vertical="center"/>
    </xf>
    <xf numFmtId="0" fontId="39" fillId="24" borderId="10" xfId="0" applyFont="1" applyFill="1" applyBorder="1" applyAlignment="1">
      <alignment horizontal="center"/>
    </xf>
    <xf numFmtId="2" fontId="186" fillId="0" borderId="10" xfId="0" applyNumberFormat="1" applyFont="1" applyBorder="1" applyAlignment="1">
      <alignment horizontal="center"/>
    </xf>
    <xf numFmtId="2" fontId="185" fillId="0" borderId="0" xfId="1" applyNumberFormat="1" applyFont="1" applyAlignment="1">
      <alignment horizontal="center"/>
    </xf>
    <xf numFmtId="2" fontId="186" fillId="0" borderId="0" xfId="0" applyNumberFormat="1" applyFont="1" applyAlignment="1">
      <alignment horizontal="center"/>
    </xf>
    <xf numFmtId="0" fontId="39" fillId="0" borderId="10" xfId="1" applyFont="1" applyBorder="1" applyAlignment="1">
      <alignment horizontal="right"/>
    </xf>
    <xf numFmtId="2" fontId="24" fillId="0" borderId="10" xfId="1" applyNumberFormat="1" applyFont="1" applyBorder="1" applyAlignment="1">
      <alignment horizontal="center"/>
    </xf>
    <xf numFmtId="0" fontId="24" fillId="24" borderId="39" xfId="0" applyFont="1" applyFill="1" applyBorder="1" applyAlignment="1">
      <alignment horizontal="center"/>
    </xf>
    <xf numFmtId="0" fontId="24" fillId="0" borderId="64" xfId="0" applyFont="1" applyBorder="1" applyAlignment="1">
      <alignment horizontal="center"/>
    </xf>
    <xf numFmtId="2" fontId="39" fillId="0" borderId="11" xfId="248" applyNumberFormat="1" applyFont="1" applyFill="1" applyBorder="1" applyAlignment="1">
      <alignment horizontal="center" vertical="center"/>
    </xf>
    <xf numFmtId="3" fontId="142" fillId="0" borderId="11" xfId="3" applyNumberFormat="1" applyFont="1" applyBorder="1" applyAlignment="1">
      <alignment horizontal="center"/>
    </xf>
    <xf numFmtId="0" fontId="144" fillId="0" borderId="11" xfId="3" applyFont="1" applyBorder="1" applyAlignment="1">
      <alignment horizontal="center"/>
    </xf>
    <xf numFmtId="0" fontId="0" fillId="0" borderId="16" xfId="0" applyBorder="1"/>
    <xf numFmtId="0" fontId="200" fillId="0" borderId="0" xfId="0" applyFont="1"/>
    <xf numFmtId="0" fontId="0" fillId="40" borderId="10" xfId="0" applyFill="1" applyBorder="1"/>
    <xf numFmtId="0" fontId="0" fillId="0" borderId="10" xfId="0" applyBorder="1" applyAlignment="1">
      <alignment horizontal="center" wrapText="1"/>
    </xf>
    <xf numFmtId="0" fontId="202" fillId="25" borderId="0" xfId="1" applyFont="1" applyFill="1"/>
    <xf numFmtId="0" fontId="203" fillId="25" borderId="0" xfId="1" applyFont="1" applyFill="1"/>
    <xf numFmtId="0" fontId="185" fillId="0" borderId="0" xfId="1" applyFont="1"/>
    <xf numFmtId="2" fontId="184" fillId="0" borderId="0" xfId="1" applyNumberFormat="1" applyFont="1"/>
    <xf numFmtId="2" fontId="204" fillId="24" borderId="29" xfId="0" applyNumberFormat="1" applyFont="1" applyFill="1" applyBorder="1"/>
    <xf numFmtId="0" fontId="184" fillId="24" borderId="29" xfId="0" applyFont="1" applyFill="1" applyBorder="1"/>
    <xf numFmtId="2" fontId="204" fillId="24" borderId="0" xfId="0" applyNumberFormat="1" applyFont="1" applyFill="1"/>
    <xf numFmtId="0" fontId="186" fillId="24" borderId="0" xfId="0" applyFont="1" applyFill="1"/>
    <xf numFmtId="0" fontId="185" fillId="24" borderId="0" xfId="1" applyFont="1" applyFill="1"/>
    <xf numFmtId="2" fontId="184" fillId="24" borderId="0" xfId="1" applyNumberFormat="1" applyFont="1" applyFill="1"/>
    <xf numFmtId="0" fontId="185" fillId="24" borderId="30" xfId="1" applyFont="1" applyFill="1" applyBorder="1"/>
    <xf numFmtId="2" fontId="184" fillId="24" borderId="30" xfId="1" applyNumberFormat="1" applyFont="1" applyFill="1" applyBorder="1"/>
    <xf numFmtId="4" fontId="205" fillId="26" borderId="43" xfId="0" applyNumberFormat="1" applyFont="1" applyFill="1" applyBorder="1" applyAlignment="1">
      <alignment horizontal="center" vertical="center" wrapText="1"/>
    </xf>
    <xf numFmtId="4" fontId="190" fillId="28" borderId="46" xfId="0" applyNumberFormat="1" applyFont="1" applyFill="1" applyBorder="1" applyAlignment="1">
      <alignment horizontal="center" vertical="center" wrapText="1"/>
    </xf>
    <xf numFmtId="0" fontId="185" fillId="27" borderId="67" xfId="1" applyFont="1" applyFill="1" applyBorder="1" applyAlignment="1">
      <alignment horizontal="center"/>
    </xf>
    <xf numFmtId="10" fontId="184" fillId="0" borderId="44" xfId="1" applyNumberFormat="1" applyFont="1" applyBorder="1" applyAlignment="1">
      <alignment horizontal="center"/>
    </xf>
    <xf numFmtId="2" fontId="185" fillId="0" borderId="10" xfId="1" applyNumberFormat="1" applyFont="1" applyBorder="1" applyAlignment="1">
      <alignment horizontal="center" vertical="center"/>
    </xf>
    <xf numFmtId="2" fontId="206" fillId="0" borderId="0" xfId="0" applyNumberFormat="1" applyFont="1" applyAlignment="1">
      <alignment horizontal="center"/>
    </xf>
    <xf numFmtId="4" fontId="205" fillId="26" borderId="46" xfId="0" applyNumberFormat="1" applyFont="1" applyFill="1" applyBorder="1" applyAlignment="1">
      <alignment horizontal="center" vertical="center" wrapText="1"/>
    </xf>
    <xf numFmtId="2" fontId="204" fillId="24" borderId="0" xfId="1" applyNumberFormat="1" applyFont="1" applyFill="1"/>
    <xf numFmtId="0" fontId="185" fillId="27" borderId="44" xfId="1" applyFont="1" applyFill="1" applyBorder="1" applyAlignment="1">
      <alignment horizontal="center"/>
    </xf>
    <xf numFmtId="10" fontId="184" fillId="0" borderId="67" xfId="1" applyNumberFormat="1" applyFont="1" applyBorder="1" applyAlignment="1">
      <alignment horizontal="center"/>
    </xf>
    <xf numFmtId="2" fontId="206" fillId="0" borderId="0" xfId="0" applyNumberFormat="1" applyFont="1" applyAlignment="1">
      <alignment horizontal="center" vertical="center"/>
    </xf>
    <xf numFmtId="0" fontId="185" fillId="0" borderId="0" xfId="0" applyFont="1"/>
    <xf numFmtId="2" fontId="184" fillId="0" borderId="0" xfId="0" applyNumberFormat="1" applyFont="1"/>
    <xf numFmtId="2" fontId="185" fillId="0" borderId="0" xfId="0" applyNumberFormat="1" applyFont="1" applyAlignment="1">
      <alignment horizontal="center" vertical="center"/>
    </xf>
    <xf numFmtId="4" fontId="190" fillId="28" borderId="43" xfId="0" applyNumberFormat="1" applyFont="1" applyFill="1" applyBorder="1" applyAlignment="1">
      <alignment horizontal="center" vertical="center" wrapText="1"/>
    </xf>
    <xf numFmtId="2" fontId="185" fillId="0" borderId="0" xfId="0" applyNumberFormat="1" applyFont="1"/>
    <xf numFmtId="0" fontId="204" fillId="24" borderId="0" xfId="1" applyFont="1" applyFill="1"/>
    <xf numFmtId="2" fontId="185" fillId="0" borderId="0" xfId="1" applyNumberFormat="1" applyFont="1"/>
    <xf numFmtId="2" fontId="207" fillId="24" borderId="0" xfId="0" applyNumberFormat="1" applyFont="1" applyFill="1"/>
    <xf numFmtId="0" fontId="185" fillId="27" borderId="10" xfId="1" applyFont="1" applyFill="1" applyBorder="1" applyAlignment="1">
      <alignment horizontal="center"/>
    </xf>
    <xf numFmtId="10" fontId="184" fillId="0" borderId="10" xfId="1" applyNumberFormat="1" applyFont="1" applyBorder="1" applyAlignment="1">
      <alignment horizontal="center"/>
    </xf>
    <xf numFmtId="0" fontId="185" fillId="0" borderId="29" xfId="0" applyFont="1" applyBorder="1"/>
    <xf numFmtId="2" fontId="184" fillId="0" borderId="29" xfId="0" applyNumberFormat="1" applyFont="1" applyBorder="1"/>
    <xf numFmtId="4" fontId="205" fillId="26" borderId="81" xfId="0" applyNumberFormat="1" applyFont="1" applyFill="1" applyBorder="1" applyAlignment="1">
      <alignment horizontal="center" vertical="center" wrapText="1"/>
    </xf>
    <xf numFmtId="4" fontId="190" fillId="28" borderId="81" xfId="0" applyNumberFormat="1" applyFont="1" applyFill="1" applyBorder="1" applyAlignment="1">
      <alignment horizontal="center" vertical="center" wrapText="1"/>
    </xf>
    <xf numFmtId="0" fontId="185" fillId="27" borderId="81" xfId="1" applyFont="1" applyFill="1" applyBorder="1" applyAlignment="1">
      <alignment horizontal="center"/>
    </xf>
    <xf numFmtId="10" fontId="184" fillId="0" borderId="81" xfId="1" applyNumberFormat="1" applyFont="1" applyBorder="1" applyAlignment="1">
      <alignment horizontal="center"/>
    </xf>
    <xf numFmtId="2" fontId="184" fillId="24" borderId="0" xfId="0" applyNumberFormat="1" applyFont="1" applyFill="1"/>
    <xf numFmtId="2" fontId="184" fillId="24" borderId="30" xfId="0" applyNumberFormat="1" applyFont="1" applyFill="1" applyBorder="1"/>
    <xf numFmtId="0" fontId="83" fillId="40" borderId="10" xfId="1" applyFont="1" applyFill="1" applyBorder="1" applyAlignment="1">
      <alignment horizontal="center"/>
    </xf>
    <xf numFmtId="0" fontId="83" fillId="40" borderId="24" xfId="1" applyFont="1" applyFill="1" applyBorder="1" applyAlignment="1">
      <alignment horizontal="center"/>
    </xf>
    <xf numFmtId="0" fontId="5" fillId="40" borderId="10" xfId="1" applyFill="1" applyBorder="1" applyAlignment="1">
      <alignment horizontal="center"/>
    </xf>
    <xf numFmtId="0" fontId="185" fillId="40" borderId="10" xfId="1" applyFont="1" applyFill="1" applyBorder="1" applyAlignment="1">
      <alignment horizontal="center"/>
    </xf>
    <xf numFmtId="0" fontId="185" fillId="40" borderId="24" xfId="1" applyFont="1" applyFill="1" applyBorder="1" applyAlignment="1">
      <alignment horizontal="center"/>
    </xf>
    <xf numFmtId="0" fontId="0" fillId="40" borderId="39" xfId="0" applyFill="1" applyBorder="1" applyAlignment="1">
      <alignment horizontal="center"/>
    </xf>
    <xf numFmtId="0" fontId="83" fillId="40" borderId="10" xfId="0" applyFont="1" applyFill="1" applyBorder="1" applyAlignment="1">
      <alignment horizontal="center"/>
    </xf>
    <xf numFmtId="0" fontId="83" fillId="40" borderId="24" xfId="0" applyFont="1" applyFill="1" applyBorder="1" applyAlignment="1">
      <alignment horizontal="center"/>
    </xf>
    <xf numFmtId="0" fontId="41" fillId="40" borderId="10" xfId="1" applyFont="1" applyFill="1" applyBorder="1" applyAlignment="1">
      <alignment horizontal="center"/>
    </xf>
    <xf numFmtId="0" fontId="187" fillId="25" borderId="0" xfId="0" applyFont="1" applyFill="1"/>
    <xf numFmtId="2" fontId="187" fillId="25" borderId="0" xfId="0" applyNumberFormat="1" applyFont="1" applyFill="1"/>
    <xf numFmtId="2" fontId="185" fillId="0" borderId="13" xfId="1" applyNumberFormat="1" applyFont="1" applyBorder="1" applyAlignment="1">
      <alignment horizontal="center" vertical="center"/>
    </xf>
    <xf numFmtId="0" fontId="184" fillId="0" borderId="0" xfId="1" applyFont="1"/>
    <xf numFmtId="2" fontId="194" fillId="24" borderId="29" xfId="0" applyNumberFormat="1" applyFont="1" applyFill="1" applyBorder="1"/>
    <xf numFmtId="4" fontId="209" fillId="26" borderId="43" xfId="0" applyNumberFormat="1" applyFont="1" applyFill="1" applyBorder="1" applyAlignment="1">
      <alignment horizontal="center" vertical="center" wrapText="1"/>
    </xf>
    <xf numFmtId="2" fontId="184" fillId="24" borderId="0" xfId="0" applyNumberFormat="1" applyFont="1" applyFill="1" applyAlignment="1">
      <alignment horizontal="center"/>
    </xf>
    <xf numFmtId="0" fontId="184" fillId="24" borderId="0" xfId="1" applyFont="1" applyFill="1" applyAlignment="1">
      <alignment horizontal="center"/>
    </xf>
    <xf numFmtId="0" fontId="184" fillId="24" borderId="30" xfId="1" applyFont="1" applyFill="1" applyBorder="1" applyAlignment="1">
      <alignment horizontal="center"/>
    </xf>
    <xf numFmtId="2" fontId="184" fillId="24" borderId="29" xfId="0" applyNumberFormat="1" applyFont="1" applyFill="1" applyBorder="1" applyAlignment="1">
      <alignment horizontal="center"/>
    </xf>
    <xf numFmtId="4" fontId="186" fillId="26" borderId="36" xfId="0" applyNumberFormat="1" applyFont="1" applyFill="1" applyBorder="1" applyAlignment="1">
      <alignment horizontal="center" vertical="center" wrapText="1"/>
    </xf>
    <xf numFmtId="4" fontId="208" fillId="28" borderId="45" xfId="0" applyNumberFormat="1" applyFont="1" applyFill="1" applyBorder="1" applyAlignment="1">
      <alignment horizontal="center" vertical="center" wrapText="1"/>
    </xf>
    <xf numFmtId="4" fontId="190" fillId="0" borderId="42" xfId="0" applyNumberFormat="1" applyFont="1" applyBorder="1" applyAlignment="1">
      <alignment horizontal="center" vertical="center" wrapText="1"/>
    </xf>
    <xf numFmtId="4" fontId="208" fillId="28" borderId="36" xfId="0" applyNumberFormat="1" applyFont="1" applyFill="1" applyBorder="1" applyAlignment="1">
      <alignment horizontal="center" vertical="center" wrapText="1"/>
    </xf>
    <xf numFmtId="0" fontId="184" fillId="24" borderId="28" xfId="0" applyFont="1" applyFill="1" applyBorder="1"/>
    <xf numFmtId="0" fontId="184" fillId="24" borderId="32" xfId="0" applyFont="1" applyFill="1" applyBorder="1"/>
    <xf numFmtId="0" fontId="184" fillId="0" borderId="32" xfId="0" applyFont="1" applyBorder="1"/>
    <xf numFmtId="0" fontId="192" fillId="24" borderId="29" xfId="0" applyFont="1" applyFill="1" applyBorder="1"/>
    <xf numFmtId="2" fontId="63" fillId="25" borderId="0" xfId="0" applyNumberFormat="1" applyFont="1" applyFill="1"/>
    <xf numFmtId="0" fontId="5" fillId="0" borderId="0" xfId="0" applyFont="1"/>
    <xf numFmtId="0" fontId="49" fillId="24" borderId="29" xfId="1" applyFont="1" applyFill="1" applyBorder="1"/>
    <xf numFmtId="2" fontId="5" fillId="24" borderId="0" xfId="1" applyNumberFormat="1" applyFill="1"/>
    <xf numFmtId="2" fontId="5" fillId="24" borderId="30" xfId="1" applyNumberFormat="1" applyFill="1" applyBorder="1"/>
    <xf numFmtId="4" fontId="75" fillId="28" borderId="46" xfId="0" applyNumberFormat="1" applyFont="1" applyFill="1" applyBorder="1" applyAlignment="1">
      <alignment horizontal="center" vertical="center" wrapText="1"/>
    </xf>
    <xf numFmtId="10" fontId="5" fillId="0" borderId="44" xfId="1" applyNumberFormat="1" applyBorder="1" applyAlignment="1">
      <alignment horizontal="center"/>
    </xf>
    <xf numFmtId="0" fontId="5" fillId="24" borderId="29" xfId="0" applyFont="1" applyFill="1" applyBorder="1"/>
    <xf numFmtId="2" fontId="49" fillId="24" borderId="29" xfId="1" applyNumberFormat="1" applyFont="1" applyFill="1" applyBorder="1"/>
    <xf numFmtId="2" fontId="41" fillId="0" borderId="0" xfId="1" applyNumberFormat="1" applyFont="1"/>
    <xf numFmtId="0" fontId="24" fillId="40" borderId="10" xfId="0" applyFont="1" applyFill="1" applyBorder="1" applyAlignment="1">
      <alignment horizontal="center"/>
    </xf>
    <xf numFmtId="0" fontId="0" fillId="40" borderId="40" xfId="0" applyFill="1" applyBorder="1" applyAlignment="1">
      <alignment horizontal="center"/>
    </xf>
    <xf numFmtId="0" fontId="24" fillId="40" borderId="24" xfId="0" applyFont="1" applyFill="1" applyBorder="1" applyAlignment="1">
      <alignment horizontal="center"/>
    </xf>
    <xf numFmtId="0" fontId="0" fillId="40" borderId="39" xfId="0" applyFill="1" applyBorder="1" applyAlignment="1">
      <alignment horizontal="center" wrapText="1"/>
    </xf>
    <xf numFmtId="0" fontId="0" fillId="40" borderId="79" xfId="0" applyFill="1" applyBorder="1" applyAlignment="1">
      <alignment horizontal="center"/>
    </xf>
    <xf numFmtId="167" fontId="39" fillId="24" borderId="10" xfId="0" applyNumberFormat="1" applyFont="1" applyFill="1" applyBorder="1" applyAlignment="1">
      <alignment horizontal="center"/>
    </xf>
    <xf numFmtId="0" fontId="144" fillId="24" borderId="0" xfId="7" applyFont="1" applyFill="1" applyAlignment="1">
      <alignment horizontal="center"/>
    </xf>
    <xf numFmtId="167" fontId="143" fillId="24" borderId="0" xfId="0" applyNumberFormat="1" applyFont="1" applyFill="1" applyAlignment="1">
      <alignment horizontal="center" vertical="center"/>
    </xf>
    <xf numFmtId="0" fontId="143" fillId="24" borderId="0" xfId="0" applyFont="1" applyFill="1" applyAlignment="1">
      <alignment horizontal="center"/>
    </xf>
    <xf numFmtId="165" fontId="185" fillId="24" borderId="0" xfId="247" applyFont="1" applyFill="1" applyBorder="1" applyAlignment="1">
      <alignment horizontal="center"/>
    </xf>
    <xf numFmtId="2" fontId="206" fillId="24" borderId="0" xfId="0" applyNumberFormat="1" applyFont="1" applyFill="1" applyAlignment="1">
      <alignment horizontal="center" vertical="center"/>
    </xf>
    <xf numFmtId="0" fontId="144" fillId="24" borderId="11" xfId="7" applyFont="1" applyFill="1" applyBorder="1" applyAlignment="1">
      <alignment horizontal="center"/>
    </xf>
    <xf numFmtId="167" fontId="143" fillId="24" borderId="11" xfId="0" applyNumberFormat="1" applyFont="1" applyFill="1" applyBorder="1" applyAlignment="1">
      <alignment horizontal="center" vertical="center"/>
    </xf>
    <xf numFmtId="0" fontId="143" fillId="24" borderId="11" xfId="0" applyFont="1" applyFill="1" applyBorder="1" applyAlignment="1">
      <alignment horizontal="center"/>
    </xf>
    <xf numFmtId="0" fontId="83" fillId="0" borderId="11" xfId="0" applyFont="1" applyBorder="1" applyAlignment="1">
      <alignment horizontal="center"/>
    </xf>
    <xf numFmtId="0" fontId="160" fillId="0" borderId="64" xfId="0" applyFont="1" applyBorder="1" applyAlignment="1">
      <alignment horizontal="center"/>
    </xf>
    <xf numFmtId="0" fontId="159" fillId="0" borderId="11" xfId="0" applyFont="1" applyBorder="1" applyAlignment="1">
      <alignment horizontal="center"/>
    </xf>
    <xf numFmtId="0" fontId="184" fillId="0" borderId="65" xfId="1" applyFont="1" applyBorder="1" applyAlignment="1">
      <alignment horizontal="center"/>
    </xf>
    <xf numFmtId="0" fontId="185" fillId="0" borderId="47" xfId="1" applyFont="1" applyBorder="1" applyAlignment="1">
      <alignment horizontal="center"/>
    </xf>
    <xf numFmtId="0" fontId="185" fillId="0" borderId="47" xfId="198" applyFont="1" applyBorder="1" applyAlignment="1">
      <alignment horizontal="center"/>
    </xf>
    <xf numFmtId="0" fontId="39" fillId="0" borderId="15" xfId="198" applyFont="1" applyBorder="1" applyAlignment="1">
      <alignment horizontal="center"/>
    </xf>
    <xf numFmtId="2" fontId="210" fillId="0" borderId="10" xfId="0" applyNumberFormat="1" applyFont="1" applyBorder="1" applyAlignment="1">
      <alignment horizontal="center"/>
    </xf>
    <xf numFmtId="0" fontId="0" fillId="43" borderId="0" xfId="0" applyFill="1"/>
    <xf numFmtId="2" fontId="212" fillId="0" borderId="0" xfId="0" applyNumberFormat="1" applyFont="1" applyAlignment="1">
      <alignment horizontal="center"/>
    </xf>
    <xf numFmtId="0" fontId="195" fillId="40" borderId="10" xfId="1" applyFont="1" applyFill="1" applyBorder="1" applyAlignment="1">
      <alignment horizontal="center"/>
    </xf>
    <xf numFmtId="0" fontId="26" fillId="0" borderId="39" xfId="0" applyFont="1" applyBorder="1" applyAlignment="1">
      <alignment horizontal="center"/>
    </xf>
    <xf numFmtId="0" fontId="0" fillId="0" borderId="0" xfId="1" applyFont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0" fillId="44" borderId="0" xfId="0" applyFill="1"/>
    <xf numFmtId="0" fontId="213" fillId="44" borderId="33" xfId="0" applyFont="1" applyFill="1" applyBorder="1"/>
    <xf numFmtId="0" fontId="213" fillId="44" borderId="29" xfId="0" applyFont="1" applyFill="1" applyBorder="1"/>
    <xf numFmtId="0" fontId="210" fillId="44" borderId="34" xfId="0" applyFont="1" applyFill="1" applyBorder="1"/>
    <xf numFmtId="0" fontId="210" fillId="44" borderId="0" xfId="0" applyFont="1" applyFill="1" applyAlignment="1">
      <alignment horizontal="center"/>
    </xf>
    <xf numFmtId="0" fontId="214" fillId="45" borderId="33" xfId="0" applyFont="1" applyFill="1" applyBorder="1"/>
    <xf numFmtId="0" fontId="214" fillId="45" borderId="29" xfId="0" applyFont="1" applyFill="1" applyBorder="1"/>
    <xf numFmtId="0" fontId="214" fillId="45" borderId="28" xfId="0" applyFont="1" applyFill="1" applyBorder="1"/>
    <xf numFmtId="0" fontId="198" fillId="45" borderId="31" xfId="0" applyFont="1" applyFill="1" applyBorder="1"/>
    <xf numFmtId="0" fontId="215" fillId="45" borderId="35" xfId="0" applyFont="1" applyFill="1" applyBorder="1"/>
    <xf numFmtId="4" fontId="216" fillId="46" borderId="28" xfId="0" applyNumberFormat="1" applyFont="1" applyFill="1" applyBorder="1" applyAlignment="1">
      <alignment horizontal="center" vertical="center" wrapText="1"/>
    </xf>
    <xf numFmtId="4" fontId="217" fillId="46" borderId="28" xfId="0" applyNumberFormat="1" applyFont="1" applyFill="1" applyBorder="1" applyAlignment="1">
      <alignment horizontal="center" vertical="center" wrapText="1"/>
    </xf>
    <xf numFmtId="0" fontId="197" fillId="47" borderId="28" xfId="0" applyFont="1" applyFill="1" applyBorder="1" applyAlignment="1">
      <alignment horizontal="center"/>
    </xf>
    <xf numFmtId="0" fontId="42" fillId="47" borderId="71" xfId="0" applyFont="1" applyFill="1" applyBorder="1" applyAlignment="1">
      <alignment horizontal="center" vertical="center"/>
    </xf>
    <xf numFmtId="0" fontId="42" fillId="48" borderId="16" xfId="0" applyFont="1" applyFill="1" applyBorder="1" applyAlignment="1">
      <alignment horizontal="center" vertical="center"/>
    </xf>
    <xf numFmtId="0" fontId="42" fillId="48" borderId="23" xfId="0" applyFont="1" applyFill="1" applyBorder="1" applyAlignment="1">
      <alignment horizontal="center" vertical="center"/>
    </xf>
    <xf numFmtId="4" fontId="216" fillId="46" borderId="32" xfId="0" applyNumberFormat="1" applyFont="1" applyFill="1" applyBorder="1" applyAlignment="1">
      <alignment horizontal="center" vertical="center" wrapText="1"/>
    </xf>
    <xf numFmtId="0" fontId="0" fillId="47" borderId="32" xfId="0" applyFill="1" applyBorder="1"/>
    <xf numFmtId="0" fontId="42" fillId="47" borderId="22" xfId="0" applyFont="1" applyFill="1" applyBorder="1" applyAlignment="1">
      <alignment horizontal="center" vertical="center"/>
    </xf>
    <xf numFmtId="0" fontId="0" fillId="47" borderId="14" xfId="0" applyFill="1" applyBorder="1"/>
    <xf numFmtId="0" fontId="0" fillId="47" borderId="16" xfId="0" applyFill="1" applyBorder="1"/>
    <xf numFmtId="0" fontId="210" fillId="47" borderId="64" xfId="0" applyFont="1" applyFill="1" applyBorder="1"/>
    <xf numFmtId="0" fontId="0" fillId="0" borderId="16" xfId="0" applyBorder="1" applyAlignment="1">
      <alignment horizontal="center" vertical="center"/>
    </xf>
    <xf numFmtId="0" fontId="210" fillId="47" borderId="71" xfId="0" applyFont="1" applyFill="1" applyBorder="1"/>
    <xf numFmtId="0" fontId="210" fillId="47" borderId="34" xfId="0" applyFont="1" applyFill="1" applyBorder="1"/>
    <xf numFmtId="0" fontId="210" fillId="0" borderId="0" xfId="0" applyFont="1" applyAlignment="1">
      <alignment horizontal="center"/>
    </xf>
    <xf numFmtId="0" fontId="42" fillId="48" borderId="71" xfId="0" applyFont="1" applyFill="1" applyBorder="1" applyAlignment="1">
      <alignment horizontal="center" vertical="center"/>
    </xf>
    <xf numFmtId="0" fontId="210" fillId="47" borderId="65" xfId="0" applyFont="1" applyFill="1" applyBorder="1"/>
    <xf numFmtId="0" fontId="218" fillId="44" borderId="33" xfId="0" applyFont="1" applyFill="1" applyBorder="1"/>
    <xf numFmtId="0" fontId="218" fillId="44" borderId="29" xfId="0" applyFont="1" applyFill="1" applyBorder="1"/>
    <xf numFmtId="0" fontId="218" fillId="0" borderId="0" xfId="0" applyFont="1"/>
    <xf numFmtId="0" fontId="219" fillId="0" borderId="0" xfId="0" applyFont="1"/>
    <xf numFmtId="0" fontId="219" fillId="44" borderId="34" xfId="0" applyFont="1" applyFill="1" applyBorder="1"/>
    <xf numFmtId="0" fontId="219" fillId="44" borderId="0" xfId="0" applyFont="1" applyFill="1"/>
    <xf numFmtId="0" fontId="220" fillId="44" borderId="34" xfId="0" applyFont="1" applyFill="1" applyBorder="1"/>
    <xf numFmtId="0" fontId="214" fillId="45" borderId="31" xfId="0" applyFont="1" applyFill="1" applyBorder="1"/>
    <xf numFmtId="0" fontId="214" fillId="45" borderId="30" xfId="0" applyFont="1" applyFill="1" applyBorder="1"/>
    <xf numFmtId="0" fontId="42" fillId="48" borderId="37" xfId="0" applyFont="1" applyFill="1" applyBorder="1" applyAlignment="1">
      <alignment horizontal="center" vertical="center"/>
    </xf>
    <xf numFmtId="0" fontId="0" fillId="47" borderId="35" xfId="0" applyFill="1" applyBorder="1"/>
    <xf numFmtId="0" fontId="0" fillId="47" borderId="71" xfId="0" applyFill="1" applyBorder="1"/>
    <xf numFmtId="0" fontId="0" fillId="47" borderId="65" xfId="0" applyFill="1" applyBorder="1"/>
    <xf numFmtId="0" fontId="0" fillId="0" borderId="63" xfId="0" applyBorder="1" applyAlignment="1">
      <alignment horizontal="center" vertical="center"/>
    </xf>
    <xf numFmtId="0" fontId="0" fillId="44" borderId="34" xfId="0" applyFill="1" applyBorder="1"/>
    <xf numFmtId="0" fontId="0" fillId="45" borderId="29" xfId="0" applyFill="1" applyBorder="1"/>
    <xf numFmtId="0" fontId="0" fillId="45" borderId="30" xfId="0" applyFill="1" applyBorder="1"/>
    <xf numFmtId="0" fontId="42" fillId="48" borderId="21" xfId="0" applyFont="1" applyFill="1" applyBorder="1" applyAlignment="1">
      <alignment horizontal="center" vertical="center"/>
    </xf>
    <xf numFmtId="0" fontId="42" fillId="48" borderId="0" xfId="0" applyFont="1" applyFill="1" applyAlignment="1">
      <alignment horizontal="center" vertical="center"/>
    </xf>
    <xf numFmtId="0" fontId="0" fillId="0" borderId="50" xfId="0" applyBorder="1"/>
    <xf numFmtId="0" fontId="210" fillId="0" borderId="16" xfId="0" applyFont="1" applyBorder="1" applyAlignment="1">
      <alignment horizontal="center"/>
    </xf>
    <xf numFmtId="0" fontId="210" fillId="0" borderId="63" xfId="0" applyFont="1" applyBorder="1" applyAlignment="1">
      <alignment horizontal="center"/>
    </xf>
    <xf numFmtId="0" fontId="0" fillId="47" borderId="0" xfId="0" applyFill="1"/>
    <xf numFmtId="0" fontId="218" fillId="0" borderId="34" xfId="0" applyFont="1" applyBorder="1"/>
    <xf numFmtId="0" fontId="221" fillId="0" borderId="0" xfId="0" applyFont="1" applyAlignment="1">
      <alignment horizontal="center"/>
    </xf>
    <xf numFmtId="0" fontId="222" fillId="44" borderId="29" xfId="0" applyFont="1" applyFill="1" applyBorder="1"/>
    <xf numFmtId="0" fontId="223" fillId="44" borderId="0" xfId="0" applyFont="1" applyFill="1"/>
    <xf numFmtId="0" fontId="224" fillId="44" borderId="0" xfId="0" applyFont="1" applyFill="1"/>
    <xf numFmtId="0" fontId="225" fillId="45" borderId="29" xfId="0" applyFont="1" applyFill="1" applyBorder="1"/>
    <xf numFmtId="0" fontId="225" fillId="45" borderId="30" xfId="0" applyFont="1" applyFill="1" applyBorder="1"/>
    <xf numFmtId="0" fontId="206" fillId="48" borderId="16" xfId="0" applyFont="1" applyFill="1" applyBorder="1" applyAlignment="1">
      <alignment horizontal="center" vertical="center" wrapText="1" shrinkToFit="1"/>
    </xf>
    <xf numFmtId="0" fontId="184" fillId="0" borderId="16" xfId="0" applyFont="1" applyBorder="1" applyAlignment="1">
      <alignment horizontal="center" vertical="center" wrapText="1"/>
    </xf>
    <xf numFmtId="0" fontId="184" fillId="0" borderId="63" xfId="0" applyFont="1" applyBorder="1" applyAlignment="1">
      <alignment horizontal="center" vertical="center" wrapText="1"/>
    </xf>
    <xf numFmtId="0" fontId="184" fillId="44" borderId="0" xfId="0" applyFont="1" applyFill="1"/>
    <xf numFmtId="0" fontId="206" fillId="48" borderId="21" xfId="0" applyFont="1" applyFill="1" applyBorder="1" applyAlignment="1">
      <alignment horizontal="center" vertical="center" wrapText="1" shrinkToFit="1"/>
    </xf>
    <xf numFmtId="0" fontId="226" fillId="44" borderId="29" xfId="0" applyFont="1" applyFill="1" applyBorder="1"/>
    <xf numFmtId="0" fontId="184" fillId="44" borderId="0" xfId="0" applyFont="1" applyFill="1" applyAlignment="1">
      <alignment horizontal="center"/>
    </xf>
    <xf numFmtId="0" fontId="227" fillId="45" borderId="30" xfId="0" applyFont="1" applyFill="1" applyBorder="1"/>
    <xf numFmtId="0" fontId="228" fillId="47" borderId="23" xfId="0" applyFont="1" applyFill="1" applyBorder="1" applyAlignment="1">
      <alignment horizontal="center" vertical="center" wrapText="1" shrinkToFit="1"/>
    </xf>
    <xf numFmtId="0" fontId="185" fillId="47" borderId="23" xfId="0" applyFont="1" applyFill="1" applyBorder="1" applyAlignment="1">
      <alignment horizontal="center" vertical="center" wrapText="1" shrinkToFit="1"/>
    </xf>
    <xf numFmtId="0" fontId="184" fillId="0" borderId="0" xfId="0" applyFont="1" applyAlignment="1">
      <alignment horizontal="center"/>
    </xf>
    <xf numFmtId="0" fontId="223" fillId="0" borderId="0" xfId="0" applyFont="1"/>
    <xf numFmtId="0" fontId="184" fillId="0" borderId="16" xfId="0" applyFont="1" applyBorder="1" applyAlignment="1">
      <alignment horizontal="center"/>
    </xf>
    <xf numFmtId="0" fontId="222" fillId="0" borderId="0" xfId="0" applyFont="1"/>
    <xf numFmtId="2" fontId="0" fillId="0" borderId="22" xfId="0" applyNumberFormat="1" applyBorder="1" applyAlignment="1">
      <alignment horizontal="center" vertical="center"/>
    </xf>
    <xf numFmtId="4" fontId="75" fillId="0" borderId="0" xfId="0" applyNumberFormat="1" applyFont="1" applyAlignment="1">
      <alignment horizontal="center" vertical="center" wrapText="1"/>
    </xf>
    <xf numFmtId="10" fontId="5" fillId="0" borderId="0" xfId="1" applyNumberFormat="1" applyAlignment="1">
      <alignment horizontal="center"/>
    </xf>
    <xf numFmtId="4" fontId="208" fillId="0" borderId="0" xfId="0" applyNumberFormat="1" applyFont="1" applyAlignment="1">
      <alignment vertical="center" wrapText="1"/>
    </xf>
    <xf numFmtId="4" fontId="51" fillId="0" borderId="0" xfId="0" applyNumberFormat="1" applyFont="1" applyAlignment="1">
      <alignment vertical="center" wrapText="1"/>
    </xf>
    <xf numFmtId="4" fontId="190" fillId="0" borderId="0" xfId="0" applyNumberFormat="1" applyFont="1" applyAlignment="1">
      <alignment vertical="center" wrapText="1"/>
    </xf>
    <xf numFmtId="4" fontId="50" fillId="0" borderId="0" xfId="0" applyNumberFormat="1" applyFont="1" applyAlignment="1">
      <alignment vertical="center" wrapText="1"/>
    </xf>
    <xf numFmtId="0" fontId="197" fillId="47" borderId="36" xfId="0" applyFont="1" applyFill="1" applyBorder="1" applyAlignment="1">
      <alignment horizontal="center"/>
    </xf>
    <xf numFmtId="0" fontId="0" fillId="47" borderId="42" xfId="0" applyFill="1" applyBorder="1"/>
    <xf numFmtId="0" fontId="229" fillId="0" borderId="20" xfId="0" applyFont="1" applyBorder="1"/>
    <xf numFmtId="0" fontId="219" fillId="0" borderId="20" xfId="0" applyFont="1" applyBorder="1"/>
    <xf numFmtId="2" fontId="201" fillId="0" borderId="20" xfId="0" applyNumberFormat="1" applyFont="1" applyBorder="1" applyAlignment="1">
      <alignment horizontal="center" vertical="center" wrapText="1"/>
    </xf>
    <xf numFmtId="4" fontId="75" fillId="28" borderId="51" xfId="0" applyNumberFormat="1" applyFont="1" applyFill="1" applyBorder="1" applyAlignment="1">
      <alignment horizontal="center" vertical="center" wrapText="1"/>
    </xf>
    <xf numFmtId="10" fontId="5" fillId="0" borderId="41" xfId="1" applyNumberFormat="1" applyBorder="1" applyAlignment="1">
      <alignment horizontal="center"/>
    </xf>
    <xf numFmtId="0" fontId="0" fillId="0" borderId="20" xfId="0" applyBorder="1"/>
    <xf numFmtId="0" fontId="213" fillId="0" borderId="20" xfId="0" applyFont="1" applyBorder="1"/>
    <xf numFmtId="0" fontId="210" fillId="0" borderId="20" xfId="0" applyFont="1" applyBorder="1" applyAlignment="1">
      <alignment horizontal="center"/>
    </xf>
    <xf numFmtId="2" fontId="210" fillId="0" borderId="20" xfId="0" applyNumberFormat="1" applyFont="1" applyBorder="1" applyAlignment="1">
      <alignment horizontal="center"/>
    </xf>
    <xf numFmtId="0" fontId="218" fillId="0" borderId="20" xfId="0" applyFont="1" applyBorder="1"/>
    <xf numFmtId="2" fontId="41" fillId="0" borderId="20" xfId="0" applyNumberFormat="1" applyFont="1" applyBorder="1" applyAlignment="1">
      <alignment horizontal="center" vertical="center" wrapText="1"/>
    </xf>
    <xf numFmtId="0" fontId="221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69" fillId="44" borderId="29" xfId="0" applyFont="1" applyFill="1" applyBorder="1"/>
    <xf numFmtId="0" fontId="170" fillId="44" borderId="0" xfId="0" applyFont="1" applyFill="1"/>
    <xf numFmtId="0" fontId="171" fillId="44" borderId="0" xfId="0" applyFont="1" applyFill="1"/>
    <xf numFmtId="0" fontId="172" fillId="45" borderId="29" xfId="0" applyFont="1" applyFill="1" applyBorder="1"/>
    <xf numFmtId="0" fontId="172" fillId="45" borderId="30" xfId="0" applyFont="1" applyFill="1" applyBorder="1"/>
    <xf numFmtId="0" fontId="172" fillId="45" borderId="30" xfId="0" applyFont="1" applyFill="1" applyBorder="1" applyAlignment="1">
      <alignment horizontal="left"/>
    </xf>
    <xf numFmtId="0" fontId="173" fillId="44" borderId="29" xfId="0" applyFont="1" applyFill="1" applyBorder="1"/>
    <xf numFmtId="0" fontId="121" fillId="45" borderId="30" xfId="0" applyFont="1" applyFill="1" applyBorder="1" applyAlignment="1">
      <alignment horizontal="center"/>
    </xf>
    <xf numFmtId="0" fontId="42" fillId="47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63" xfId="0" applyBorder="1" applyAlignment="1">
      <alignment horizontal="center"/>
    </xf>
    <xf numFmtId="0" fontId="170" fillId="0" borderId="0" xfId="0" applyFont="1"/>
    <xf numFmtId="0" fontId="169" fillId="0" borderId="0" xfId="0" applyFont="1"/>
    <xf numFmtId="2" fontId="39" fillId="24" borderId="10" xfId="1" applyNumberFormat="1" applyFont="1" applyFill="1" applyBorder="1" applyAlignment="1">
      <alignment horizontal="center" vertical="center"/>
    </xf>
    <xf numFmtId="2" fontId="39" fillId="24" borderId="24" xfId="1" applyNumberFormat="1" applyFont="1" applyFill="1" applyBorder="1" applyAlignment="1">
      <alignment horizontal="center" vertical="center"/>
    </xf>
    <xf numFmtId="172" fontId="5" fillId="0" borderId="10" xfId="1" applyNumberFormat="1" applyBorder="1" applyAlignment="1">
      <alignment horizontal="center"/>
    </xf>
    <xf numFmtId="172" fontId="5" fillId="0" borderId="10" xfId="178" applyNumberFormat="1" applyBorder="1" applyAlignment="1">
      <alignment horizontal="center"/>
    </xf>
    <xf numFmtId="172" fontId="230" fillId="0" borderId="10" xfId="0" applyNumberFormat="1" applyFont="1" applyBorder="1" applyAlignment="1">
      <alignment horizontal="center"/>
    </xf>
    <xf numFmtId="172" fontId="117" fillId="40" borderId="10" xfId="0" applyNumberFormat="1" applyFont="1" applyFill="1" applyBorder="1" applyAlignment="1">
      <alignment horizontal="center"/>
    </xf>
    <xf numFmtId="2" fontId="5" fillId="0" borderId="10" xfId="1" applyNumberFormat="1" applyBorder="1" applyAlignment="1">
      <alignment horizontal="center"/>
    </xf>
    <xf numFmtId="2" fontId="230" fillId="0" borderId="10" xfId="0" applyNumberFormat="1" applyFont="1" applyBorder="1" applyAlignment="1">
      <alignment horizontal="center"/>
    </xf>
    <xf numFmtId="2" fontId="31" fillId="0" borderId="10" xfId="1" applyNumberFormat="1" applyFont="1" applyBorder="1" applyAlignment="1">
      <alignment horizontal="center"/>
    </xf>
    <xf numFmtId="0" fontId="39" fillId="0" borderId="22" xfId="1" applyFont="1" applyBorder="1" applyAlignment="1">
      <alignment horizontal="center"/>
    </xf>
    <xf numFmtId="2" fontId="5" fillId="0" borderId="10" xfId="178" applyNumberFormat="1" applyBorder="1" applyAlignment="1">
      <alignment horizontal="center"/>
    </xf>
    <xf numFmtId="2" fontId="39" fillId="0" borderId="24" xfId="1" applyNumberFormat="1" applyFont="1" applyBorder="1" applyAlignment="1">
      <alignment horizontal="center"/>
    </xf>
    <xf numFmtId="0" fontId="39" fillId="0" borderId="47" xfId="1" applyFont="1" applyBorder="1" applyAlignment="1">
      <alignment horizontal="center"/>
    </xf>
    <xf numFmtId="0" fontId="160" fillId="0" borderId="65" xfId="0" applyFont="1" applyBorder="1" applyAlignment="1">
      <alignment horizontal="center"/>
    </xf>
    <xf numFmtId="2" fontId="41" fillId="0" borderId="24" xfId="0" applyNumberFormat="1" applyFont="1" applyBorder="1" applyAlignment="1">
      <alignment horizontal="center"/>
    </xf>
    <xf numFmtId="2" fontId="5" fillId="0" borderId="10" xfId="0" applyNumberFormat="1" applyFont="1" applyBorder="1" applyAlignment="1">
      <alignment horizontal="center"/>
    </xf>
    <xf numFmtId="2" fontId="230" fillId="0" borderId="10" xfId="250" applyNumberFormat="1" applyFont="1" applyFill="1" applyBorder="1" applyAlignment="1">
      <alignment horizontal="center"/>
    </xf>
    <xf numFmtId="2" fontId="230" fillId="40" borderId="10" xfId="0" applyNumberFormat="1" applyFont="1" applyFill="1" applyBorder="1" applyAlignment="1">
      <alignment horizontal="center"/>
    </xf>
    <xf numFmtId="2" fontId="174" fillId="0" borderId="10" xfId="0" applyNumberFormat="1" applyFont="1" applyBorder="1" applyAlignment="1">
      <alignment horizontal="center"/>
    </xf>
    <xf numFmtId="2" fontId="39" fillId="24" borderId="24" xfId="1" applyNumberFormat="1" applyFont="1" applyFill="1" applyBorder="1" applyAlignment="1">
      <alignment horizontal="center"/>
    </xf>
    <xf numFmtId="2" fontId="41" fillId="0" borderId="11" xfId="0" applyNumberFormat="1" applyFont="1" applyBorder="1" applyAlignment="1">
      <alignment horizontal="center"/>
    </xf>
    <xf numFmtId="2" fontId="39" fillId="24" borderId="47" xfId="1" applyNumberFormat="1" applyFont="1" applyFill="1" applyBorder="1" applyAlignment="1">
      <alignment horizontal="center"/>
    </xf>
    <xf numFmtId="0" fontId="39" fillId="24" borderId="47" xfId="1" applyFont="1" applyFill="1" applyBorder="1" applyAlignment="1">
      <alignment horizontal="center"/>
    </xf>
    <xf numFmtId="2" fontId="83" fillId="24" borderId="24" xfId="1" applyNumberFormat="1" applyFont="1" applyFill="1" applyBorder="1" applyAlignment="1">
      <alignment horizontal="center"/>
    </xf>
    <xf numFmtId="2" fontId="41" fillId="24" borderId="24" xfId="0" applyNumberFormat="1" applyFont="1" applyFill="1" applyBorder="1" applyAlignment="1">
      <alignment horizontal="center"/>
    </xf>
    <xf numFmtId="170" fontId="39" fillId="0" borderId="26" xfId="0" applyNumberFormat="1" applyFont="1" applyBorder="1" applyAlignment="1">
      <alignment horizontal="center"/>
    </xf>
    <xf numFmtId="0" fontId="159" fillId="24" borderId="47" xfId="1" applyFont="1" applyFill="1" applyBorder="1" applyAlignment="1">
      <alignment horizontal="center"/>
    </xf>
    <xf numFmtId="170" fontId="39" fillId="0" borderId="63" xfId="0" applyNumberFormat="1" applyFont="1" applyBorder="1" applyAlignment="1">
      <alignment horizontal="center"/>
    </xf>
    <xf numFmtId="0" fontId="159" fillId="24" borderId="10" xfId="1" applyFont="1" applyFill="1" applyBorder="1" applyAlignment="1">
      <alignment horizontal="center"/>
    </xf>
    <xf numFmtId="170" fontId="39" fillId="0" borderId="14" xfId="0" applyNumberFormat="1" applyFont="1" applyBorder="1" applyAlignment="1">
      <alignment horizontal="center"/>
    </xf>
    <xf numFmtId="2" fontId="41" fillId="0" borderId="10" xfId="280" applyNumberFormat="1" applyFont="1" applyBorder="1" applyAlignment="1">
      <alignment horizontal="center"/>
    </xf>
    <xf numFmtId="0" fontId="184" fillId="0" borderId="65" xfId="0" applyFont="1" applyBorder="1" applyAlignment="1">
      <alignment horizontal="center"/>
    </xf>
    <xf numFmtId="0" fontId="185" fillId="24" borderId="47" xfId="1" applyFont="1" applyFill="1" applyBorder="1" applyAlignment="1">
      <alignment horizontal="center"/>
    </xf>
    <xf numFmtId="2" fontId="41" fillId="0" borderId="10" xfId="178" applyNumberFormat="1" applyFont="1" applyBorder="1" applyAlignment="1">
      <alignment horizontal="center"/>
    </xf>
    <xf numFmtId="2" fontId="39" fillId="0" borderId="10" xfId="1" applyNumberFormat="1" applyFont="1" applyBorder="1" applyAlignment="1">
      <alignment horizontal="center"/>
    </xf>
    <xf numFmtId="0" fontId="24" fillId="0" borderId="65" xfId="0" applyFont="1" applyBorder="1" applyAlignment="1">
      <alignment horizontal="center"/>
    </xf>
    <xf numFmtId="0" fontId="154" fillId="0" borderId="47" xfId="1" applyFont="1" applyBorder="1" applyAlignment="1">
      <alignment horizontal="center"/>
    </xf>
    <xf numFmtId="2" fontId="39" fillId="0" borderId="47" xfId="1" applyNumberFormat="1" applyFont="1" applyBorder="1" applyAlignment="1">
      <alignment horizontal="center"/>
    </xf>
    <xf numFmtId="0" fontId="154" fillId="0" borderId="47" xfId="0" applyFont="1" applyBorder="1" applyAlignment="1">
      <alignment horizontal="center"/>
    </xf>
    <xf numFmtId="0" fontId="153" fillId="0" borderId="55" xfId="0" applyFont="1" applyBorder="1" applyAlignment="1">
      <alignment horizontal="center"/>
    </xf>
    <xf numFmtId="2" fontId="41" fillId="40" borderId="10" xfId="1" applyNumberFormat="1" applyFont="1" applyFill="1" applyBorder="1" applyAlignment="1">
      <alignment horizontal="center"/>
    </xf>
    <xf numFmtId="2" fontId="41" fillId="40" borderId="10" xfId="0" applyNumberFormat="1" applyFont="1" applyFill="1" applyBorder="1" applyAlignment="1">
      <alignment horizontal="center"/>
    </xf>
    <xf numFmtId="0" fontId="41" fillId="40" borderId="10" xfId="0" applyFont="1" applyFill="1" applyBorder="1" applyAlignment="1">
      <alignment horizontal="center"/>
    </xf>
    <xf numFmtId="167" fontId="41" fillId="40" borderId="10" xfId="0" applyNumberFormat="1" applyFont="1" applyFill="1" applyBorder="1" applyAlignment="1">
      <alignment horizontal="center"/>
    </xf>
    <xf numFmtId="3" fontId="39" fillId="24" borderId="47" xfId="178" applyNumberFormat="1" applyFont="1" applyFill="1" applyBorder="1" applyAlignment="1">
      <alignment horizontal="center"/>
    </xf>
    <xf numFmtId="2" fontId="39" fillId="24" borderId="10" xfId="1" applyNumberFormat="1" applyFont="1" applyFill="1" applyBorder="1" applyAlignment="1">
      <alignment horizontal="center"/>
    </xf>
    <xf numFmtId="0" fontId="41" fillId="0" borderId="13" xfId="0" applyFont="1" applyBorder="1" applyAlignment="1">
      <alignment horizontal="center"/>
    </xf>
    <xf numFmtId="0" fontId="83" fillId="0" borderId="47" xfId="1" applyFont="1" applyBorder="1" applyAlignment="1">
      <alignment horizontal="center"/>
    </xf>
    <xf numFmtId="171" fontId="0" fillId="0" borderId="0" xfId="0" applyNumberFormat="1" applyAlignment="1">
      <alignment horizontal="center"/>
    </xf>
    <xf numFmtId="2" fontId="200" fillId="0" borderId="0" xfId="0" applyNumberFormat="1" applyFont="1" applyAlignment="1">
      <alignment horizontal="center"/>
    </xf>
    <xf numFmtId="0" fontId="0" fillId="40" borderId="0" xfId="0" applyFill="1" applyAlignment="1">
      <alignment horizontal="center"/>
    </xf>
    <xf numFmtId="0" fontId="24" fillId="40" borderId="0" xfId="0" applyFont="1" applyFill="1" applyAlignment="1">
      <alignment horizontal="center"/>
    </xf>
    <xf numFmtId="3" fontId="31" fillId="0" borderId="10" xfId="1" applyNumberFormat="1" applyFont="1" applyBorder="1" applyAlignment="1">
      <alignment horizontal="center"/>
    </xf>
    <xf numFmtId="2" fontId="231" fillId="0" borderId="0" xfId="0" applyNumberFormat="1" applyFont="1" applyAlignment="1">
      <alignment horizontal="center"/>
    </xf>
    <xf numFmtId="169" fontId="232" fillId="0" borderId="0" xfId="0" applyNumberFormat="1" applyFont="1" applyAlignment="1">
      <alignment horizontal="center"/>
    </xf>
    <xf numFmtId="2" fontId="233" fillId="0" borderId="0" xfId="0" applyNumberFormat="1" applyFont="1" applyAlignment="1">
      <alignment horizontal="center"/>
    </xf>
    <xf numFmtId="169" fontId="175" fillId="0" borderId="0" xfId="0" applyNumberFormat="1" applyFont="1" applyAlignment="1">
      <alignment horizontal="center"/>
    </xf>
    <xf numFmtId="0" fontId="0" fillId="0" borderId="0" xfId="1" applyFont="1" applyAlignment="1">
      <alignment horizontal="center"/>
    </xf>
    <xf numFmtId="0" fontId="30" fillId="24" borderId="0" xfId="1" applyFont="1" applyFill="1"/>
    <xf numFmtId="0" fontId="234" fillId="0" borderId="0" xfId="0" applyFont="1"/>
    <xf numFmtId="0" fontId="234" fillId="0" borderId="10" xfId="0" applyFont="1" applyBorder="1"/>
    <xf numFmtId="0" fontId="234" fillId="0" borderId="13" xfId="0" applyFont="1" applyBorder="1"/>
    <xf numFmtId="2" fontId="0" fillId="0" borderId="61" xfId="0" applyNumberFormat="1" applyBorder="1" applyAlignment="1">
      <alignment horizontal="center" vertical="center"/>
    </xf>
    <xf numFmtId="0" fontId="184" fillId="27" borderId="78" xfId="1" applyFont="1" applyFill="1" applyBorder="1" applyAlignment="1">
      <alignment horizontal="center"/>
    </xf>
    <xf numFmtId="0" fontId="234" fillId="0" borderId="24" xfId="0" applyFont="1" applyBorder="1"/>
    <xf numFmtId="0" fontId="24" fillId="24" borderId="60" xfId="1" applyFont="1" applyFill="1" applyBorder="1" applyAlignment="1">
      <alignment horizontal="center"/>
    </xf>
    <xf numFmtId="4" fontId="141" fillId="28" borderId="43" xfId="0" applyNumberFormat="1" applyFont="1" applyFill="1" applyBorder="1" applyAlignment="1">
      <alignment horizontal="center" vertical="center" wrapText="1"/>
    </xf>
    <xf numFmtId="0" fontId="70" fillId="0" borderId="33" xfId="0" applyFont="1" applyBorder="1"/>
    <xf numFmtId="0" fontId="70" fillId="0" borderId="29" xfId="0" applyFont="1" applyBorder="1"/>
    <xf numFmtId="0" fontId="70" fillId="0" borderId="28" xfId="0" applyFont="1" applyBorder="1"/>
    <xf numFmtId="0" fontId="70" fillId="0" borderId="34" xfId="0" applyFont="1" applyBorder="1"/>
    <xf numFmtId="0" fontId="70" fillId="0" borderId="32" xfId="0" applyFont="1" applyBorder="1"/>
    <xf numFmtId="0" fontId="70" fillId="0" borderId="31" xfId="0" applyFont="1" applyBorder="1"/>
    <xf numFmtId="0" fontId="70" fillId="0" borderId="30" xfId="0" applyFont="1" applyBorder="1"/>
    <xf numFmtId="0" fontId="70" fillId="0" borderId="35" xfId="0" applyFont="1" applyBorder="1"/>
    <xf numFmtId="0" fontId="47" fillId="0" borderId="29" xfId="0" applyFont="1" applyBorder="1"/>
    <xf numFmtId="0" fontId="47" fillId="0" borderId="0" xfId="0" applyFont="1"/>
    <xf numFmtId="4" fontId="50" fillId="28" borderId="52" xfId="0" applyNumberFormat="1" applyFont="1" applyFill="1" applyBorder="1" applyAlignment="1">
      <alignment horizontal="center" vertical="center" wrapText="1"/>
    </xf>
    <xf numFmtId="0" fontId="0" fillId="0" borderId="39" xfId="1" applyFont="1" applyBorder="1" applyAlignment="1">
      <alignment horizontal="center"/>
    </xf>
    <xf numFmtId="3" fontId="24" fillId="0" borderId="10" xfId="0" applyNumberFormat="1" applyFont="1" applyBorder="1" applyAlignment="1">
      <alignment horizontal="center"/>
    </xf>
    <xf numFmtId="3" fontId="24" fillId="0" borderId="10" xfId="1" applyNumberFormat="1" applyFont="1" applyBorder="1" applyAlignment="1">
      <alignment horizontal="center"/>
    </xf>
    <xf numFmtId="44" fontId="0" fillId="0" borderId="0" xfId="0" applyNumberFormat="1"/>
    <xf numFmtId="0" fontId="0" fillId="0" borderId="21" xfId="0" applyBorder="1"/>
    <xf numFmtId="49" fontId="0" fillId="40" borderId="39" xfId="0" applyNumberFormat="1" applyFill="1" applyBorder="1" applyAlignment="1">
      <alignment horizontal="center"/>
    </xf>
    <xf numFmtId="49" fontId="0" fillId="40" borderId="40" xfId="0" applyNumberFormat="1" applyFill="1" applyBorder="1" applyAlignment="1">
      <alignment horizontal="center"/>
    </xf>
    <xf numFmtId="0" fontId="177" fillId="24" borderId="29" xfId="1" applyFont="1" applyFill="1" applyBorder="1"/>
    <xf numFmtId="0" fontId="178" fillId="24" borderId="29" xfId="1" applyFont="1" applyFill="1" applyBorder="1"/>
    <xf numFmtId="2" fontId="178" fillId="24" borderId="29" xfId="1" applyNumberFormat="1" applyFont="1" applyFill="1" applyBorder="1"/>
    <xf numFmtId="0" fontId="46" fillId="0" borderId="0" xfId="0" applyFont="1"/>
    <xf numFmtId="2" fontId="46" fillId="0" borderId="0" xfId="0" applyNumberFormat="1" applyFont="1"/>
    <xf numFmtId="0" fontId="194" fillId="24" borderId="29" xfId="1" applyFont="1" applyFill="1" applyBorder="1"/>
    <xf numFmtId="2" fontId="194" fillId="24" borderId="0" xfId="1" applyNumberFormat="1" applyFont="1" applyFill="1"/>
    <xf numFmtId="2" fontId="194" fillId="24" borderId="29" xfId="1" applyNumberFormat="1" applyFont="1" applyFill="1" applyBorder="1"/>
    <xf numFmtId="0" fontId="62" fillId="43" borderId="0" xfId="0" applyFont="1" applyFill="1"/>
    <xf numFmtId="0" fontId="179" fillId="25" borderId="0" xfId="1" applyFont="1" applyFill="1"/>
    <xf numFmtId="2" fontId="34" fillId="0" borderId="0" xfId="0" applyNumberFormat="1" applyFont="1"/>
    <xf numFmtId="0" fontId="34" fillId="24" borderId="29" xfId="0" applyFont="1" applyFill="1" applyBorder="1"/>
    <xf numFmtId="2" fontId="34" fillId="24" borderId="0" xfId="0" applyNumberFormat="1" applyFont="1" applyFill="1"/>
    <xf numFmtId="2" fontId="34" fillId="24" borderId="30" xfId="0" applyNumberFormat="1" applyFont="1" applyFill="1" applyBorder="1"/>
    <xf numFmtId="4" fontId="75" fillId="0" borderId="42" xfId="0" applyNumberFormat="1" applyFont="1" applyBorder="1" applyAlignment="1">
      <alignment horizontal="center" vertical="center" wrapText="1"/>
    </xf>
    <xf numFmtId="2" fontId="42" fillId="0" borderId="10" xfId="0" applyNumberFormat="1" applyFont="1" applyBorder="1" applyAlignment="1">
      <alignment horizontal="center" vertical="center"/>
    </xf>
    <xf numFmtId="2" fontId="42" fillId="0" borderId="0" xfId="0" applyNumberFormat="1" applyFont="1" applyAlignment="1">
      <alignment horizontal="center"/>
    </xf>
    <xf numFmtId="4" fontId="180" fillId="28" borderId="45" xfId="0" applyNumberFormat="1" applyFont="1" applyFill="1" applyBorder="1" applyAlignment="1">
      <alignment horizontal="center" vertical="center" wrapText="1"/>
    </xf>
    <xf numFmtId="2" fontId="42" fillId="0" borderId="0" xfId="0" applyNumberFormat="1" applyFont="1" applyAlignment="1">
      <alignment horizontal="center" vertical="center"/>
    </xf>
    <xf numFmtId="2" fontId="42" fillId="40" borderId="10" xfId="0" applyNumberFormat="1" applyFont="1" applyFill="1" applyBorder="1" applyAlignment="1">
      <alignment horizontal="center" vertical="center"/>
    </xf>
    <xf numFmtId="2" fontId="42" fillId="0" borderId="0" xfId="0" applyNumberFormat="1" applyFont="1"/>
    <xf numFmtId="0" fontId="34" fillId="0" borderId="0" xfId="0" applyFont="1"/>
    <xf numFmtId="2" fontId="41" fillId="0" borderId="10" xfId="0" applyNumberFormat="1" applyFont="1" applyBorder="1" applyAlignment="1">
      <alignment horizontal="center" vertical="center"/>
    </xf>
    <xf numFmtId="0" fontId="34" fillId="24" borderId="29" xfId="0" applyFont="1" applyFill="1" applyBorder="1" applyAlignment="1">
      <alignment horizontal="center"/>
    </xf>
    <xf numFmtId="0" fontId="34" fillId="24" borderId="0" xfId="0" applyFont="1" applyFill="1" applyAlignment="1">
      <alignment horizontal="center"/>
    </xf>
    <xf numFmtId="4" fontId="75" fillId="0" borderId="10" xfId="0" applyNumberFormat="1" applyFont="1" applyBorder="1" applyAlignment="1">
      <alignment horizontal="center" vertical="center" wrapText="1"/>
    </xf>
    <xf numFmtId="2" fontId="34" fillId="0" borderId="29" xfId="0" applyNumberFormat="1" applyFont="1" applyBorder="1"/>
    <xf numFmtId="2" fontId="176" fillId="24" borderId="0" xfId="0" applyNumberFormat="1" applyFont="1" applyFill="1"/>
    <xf numFmtId="4" fontId="180" fillId="28" borderId="67" xfId="0" applyNumberFormat="1" applyFont="1" applyFill="1" applyBorder="1" applyAlignment="1">
      <alignment horizontal="center" vertical="center" wrapText="1"/>
    </xf>
    <xf numFmtId="4" fontId="75" fillId="0" borderId="46" xfId="0" applyNumberFormat="1" applyFont="1" applyBorder="1" applyAlignment="1">
      <alignment horizontal="center" vertical="center" wrapText="1"/>
    </xf>
    <xf numFmtId="2" fontId="5" fillId="24" borderId="0" xfId="0" applyNumberFormat="1" applyFont="1" applyFill="1"/>
    <xf numFmtId="2" fontId="5" fillId="24" borderId="30" xfId="0" applyNumberFormat="1" applyFont="1" applyFill="1" applyBorder="1"/>
    <xf numFmtId="0" fontId="184" fillId="40" borderId="10" xfId="178" applyFont="1" applyFill="1" applyBorder="1" applyAlignment="1">
      <alignment horizontal="center"/>
    </xf>
    <xf numFmtId="3" fontId="184" fillId="40" borderId="10" xfId="178" applyNumberFormat="1" applyFont="1" applyFill="1" applyBorder="1" applyAlignment="1">
      <alignment horizontal="center"/>
    </xf>
    <xf numFmtId="0" fontId="184" fillId="40" borderId="10" xfId="1" applyFont="1" applyFill="1" applyBorder="1" applyAlignment="1">
      <alignment horizontal="center"/>
    </xf>
    <xf numFmtId="3" fontId="184" fillId="40" borderId="10" xfId="1" applyNumberFormat="1" applyFont="1" applyFill="1" applyBorder="1" applyAlignment="1">
      <alignment horizontal="center"/>
    </xf>
    <xf numFmtId="0" fontId="236" fillId="40" borderId="10" xfId="0" applyFont="1" applyFill="1" applyBorder="1" applyAlignment="1">
      <alignment horizontal="center"/>
    </xf>
    <xf numFmtId="0" fontId="195" fillId="40" borderId="11" xfId="1" applyFont="1" applyFill="1" applyBorder="1" applyAlignment="1">
      <alignment horizontal="center"/>
    </xf>
    <xf numFmtId="0" fontId="0" fillId="0" borderId="27" xfId="0" applyBorder="1"/>
    <xf numFmtId="0" fontId="200" fillId="0" borderId="0" xfId="0" applyFont="1" applyAlignment="1">
      <alignment horizontal="center"/>
    </xf>
    <xf numFmtId="2" fontId="206" fillId="0" borderId="0" xfId="1" applyNumberFormat="1" applyFont="1" applyAlignment="1">
      <alignment horizontal="center"/>
    </xf>
    <xf numFmtId="0" fontId="193" fillId="24" borderId="29" xfId="1" applyFont="1" applyFill="1" applyBorder="1"/>
    <xf numFmtId="2" fontId="153" fillId="0" borderId="10" xfId="0" applyNumberFormat="1" applyFont="1" applyBorder="1" applyAlignment="1">
      <alignment horizontal="center" vertical="center"/>
    </xf>
    <xf numFmtId="0" fontId="45" fillId="24" borderId="0" xfId="1" applyFont="1" applyFill="1"/>
    <xf numFmtId="0" fontId="26" fillId="24" borderId="0" xfId="1" applyFont="1" applyFill="1"/>
    <xf numFmtId="0" fontId="26" fillId="24" borderId="30" xfId="1" applyFont="1" applyFill="1" applyBorder="1"/>
    <xf numFmtId="3" fontId="184" fillId="40" borderId="14" xfId="178" applyNumberFormat="1" applyFont="1" applyFill="1" applyBorder="1" applyAlignment="1">
      <alignment horizontal="center"/>
    </xf>
    <xf numFmtId="2" fontId="184" fillId="40" borderId="10" xfId="178" applyNumberFormat="1" applyFont="1" applyFill="1" applyBorder="1" applyAlignment="1">
      <alignment horizontal="center"/>
    </xf>
    <xf numFmtId="2" fontId="181" fillId="40" borderId="10" xfId="0" applyNumberFormat="1" applyFont="1" applyFill="1" applyBorder="1" applyAlignment="1">
      <alignment horizontal="center"/>
    </xf>
    <xf numFmtId="167" fontId="185" fillId="40" borderId="10" xfId="0" applyNumberFormat="1" applyFont="1" applyFill="1" applyBorder="1" applyAlignment="1">
      <alignment horizontal="center"/>
    </xf>
    <xf numFmtId="0" fontId="210" fillId="47" borderId="13" xfId="0" applyFont="1" applyFill="1" applyBorder="1" applyAlignment="1">
      <alignment horizontal="center"/>
    </xf>
    <xf numFmtId="3" fontId="210" fillId="47" borderId="13" xfId="0" applyNumberFormat="1" applyFont="1" applyFill="1" applyBorder="1" applyAlignment="1">
      <alignment horizontal="center"/>
    </xf>
    <xf numFmtId="2" fontId="237" fillId="47" borderId="10" xfId="0" applyNumberFormat="1" applyFont="1" applyFill="1" applyBorder="1" applyAlignment="1">
      <alignment horizontal="center"/>
    </xf>
    <xf numFmtId="2" fontId="237" fillId="47" borderId="13" xfId="0" applyNumberFormat="1" applyFont="1" applyFill="1" applyBorder="1" applyAlignment="1">
      <alignment horizontal="center"/>
    </xf>
    <xf numFmtId="0" fontId="210" fillId="47" borderId="10" xfId="0" applyFont="1" applyFill="1" applyBorder="1" applyAlignment="1">
      <alignment horizontal="center"/>
    </xf>
    <xf numFmtId="2" fontId="184" fillId="0" borderId="10" xfId="178" applyNumberFormat="1" applyFont="1" applyBorder="1" applyAlignment="1">
      <alignment horizontal="center"/>
    </xf>
    <xf numFmtId="2" fontId="181" fillId="0" borderId="10" xfId="0" applyNumberFormat="1" applyFont="1" applyBorder="1" applyAlignment="1">
      <alignment horizontal="center"/>
    </xf>
    <xf numFmtId="2" fontId="181" fillId="40" borderId="10" xfId="178" applyNumberFormat="1" applyFont="1" applyFill="1" applyBorder="1" applyAlignment="1">
      <alignment horizontal="center"/>
    </xf>
    <xf numFmtId="0" fontId="197" fillId="0" borderId="0" xfId="0" applyFont="1" applyAlignment="1">
      <alignment horizontal="center"/>
    </xf>
    <xf numFmtId="2" fontId="203" fillId="25" borderId="0" xfId="1" applyNumberFormat="1" applyFont="1" applyFill="1"/>
    <xf numFmtId="0" fontId="186" fillId="24" borderId="0" xfId="1" applyFont="1" applyFill="1"/>
    <xf numFmtId="0" fontId="186" fillId="24" borderId="30" xfId="1" applyFont="1" applyFill="1" applyBorder="1"/>
    <xf numFmtId="0" fontId="186" fillId="27" borderId="67" xfId="1" applyFont="1" applyFill="1" applyBorder="1" applyAlignment="1">
      <alignment horizontal="center"/>
    </xf>
    <xf numFmtId="0" fontId="189" fillId="24" borderId="0" xfId="1" applyFont="1" applyFill="1"/>
    <xf numFmtId="0" fontId="186" fillId="24" borderId="30" xfId="0" applyFont="1" applyFill="1" applyBorder="1"/>
    <xf numFmtId="165" fontId="206" fillId="0" borderId="0" xfId="0" applyNumberFormat="1" applyFont="1" applyAlignment="1">
      <alignment horizontal="center"/>
    </xf>
    <xf numFmtId="0" fontId="238" fillId="0" borderId="0" xfId="0" applyFont="1"/>
    <xf numFmtId="0" fontId="239" fillId="0" borderId="0" xfId="0" applyFont="1"/>
    <xf numFmtId="0" fontId="239" fillId="0" borderId="30" xfId="0" applyFont="1" applyBorder="1"/>
    <xf numFmtId="2" fontId="187" fillId="25" borderId="0" xfId="1" applyNumberFormat="1" applyFont="1" applyFill="1" applyAlignment="1">
      <alignment horizontal="center"/>
    </xf>
    <xf numFmtId="2" fontId="187" fillId="0" borderId="0" xfId="1" applyNumberFormat="1" applyFont="1" applyAlignment="1">
      <alignment horizontal="center"/>
    </xf>
    <xf numFmtId="2" fontId="240" fillId="0" borderId="0" xfId="1" applyNumberFormat="1" applyFont="1" applyAlignment="1">
      <alignment horizontal="center"/>
    </xf>
    <xf numFmtId="2" fontId="241" fillId="24" borderId="29" xfId="1" applyNumberFormat="1" applyFont="1" applyFill="1" applyBorder="1" applyAlignment="1">
      <alignment horizontal="center"/>
    </xf>
    <xf numFmtId="2" fontId="189" fillId="24" borderId="0" xfId="0" applyNumberFormat="1" applyFont="1" applyFill="1" applyAlignment="1">
      <alignment horizontal="center"/>
    </xf>
    <xf numFmtId="2" fontId="240" fillId="24" borderId="0" xfId="1" applyNumberFormat="1" applyFont="1" applyFill="1" applyAlignment="1">
      <alignment horizontal="center"/>
    </xf>
    <xf numFmtId="2" fontId="191" fillId="24" borderId="0" xfId="0" applyNumberFormat="1" applyFont="1" applyFill="1" applyAlignment="1">
      <alignment horizontal="center"/>
    </xf>
    <xf numFmtId="0" fontId="241" fillId="24" borderId="29" xfId="1" applyFont="1" applyFill="1" applyBorder="1" applyAlignment="1">
      <alignment horizontal="center"/>
    </xf>
    <xf numFmtId="2" fontId="189" fillId="24" borderId="0" xfId="1" applyNumberFormat="1" applyFont="1" applyFill="1" applyAlignment="1">
      <alignment horizontal="center"/>
    </xf>
    <xf numFmtId="2" fontId="242" fillId="24" borderId="0" xfId="1" applyNumberFormat="1" applyFont="1" applyFill="1" applyAlignment="1">
      <alignment horizontal="center"/>
    </xf>
    <xf numFmtId="2" fontId="195" fillId="0" borderId="0" xfId="1" applyNumberFormat="1" applyFont="1" applyAlignment="1">
      <alignment horizontal="center"/>
    </xf>
    <xf numFmtId="0" fontId="243" fillId="44" borderId="29" xfId="0" applyFont="1" applyFill="1" applyBorder="1"/>
    <xf numFmtId="0" fontId="184" fillId="49" borderId="22" xfId="0" applyFont="1" applyFill="1" applyBorder="1" applyAlignment="1">
      <alignment horizontal="center" vertical="center"/>
    </xf>
    <xf numFmtId="0" fontId="184" fillId="49" borderId="20" xfId="0" applyFont="1" applyFill="1" applyBorder="1" applyAlignment="1">
      <alignment horizontal="center" vertical="center"/>
    </xf>
    <xf numFmtId="0" fontId="244" fillId="0" borderId="0" xfId="0" applyFont="1" applyAlignment="1">
      <alignment horizontal="center"/>
    </xf>
    <xf numFmtId="171" fontId="197" fillId="0" borderId="0" xfId="0" applyNumberFormat="1" applyFont="1" applyAlignment="1">
      <alignment horizontal="center"/>
    </xf>
    <xf numFmtId="2" fontId="0" fillId="0" borderId="1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184" fillId="40" borderId="14" xfId="1" applyFont="1" applyFill="1" applyBorder="1" applyAlignment="1">
      <alignment horizontal="center"/>
    </xf>
    <xf numFmtId="0" fontId="184" fillId="40" borderId="15" xfId="1" applyFont="1" applyFill="1" applyBorder="1" applyAlignment="1">
      <alignment horizontal="center"/>
    </xf>
    <xf numFmtId="0" fontId="195" fillId="40" borderId="15" xfId="1" applyFont="1" applyFill="1" applyBorder="1" applyAlignment="1">
      <alignment horizontal="center"/>
    </xf>
    <xf numFmtId="2" fontId="61" fillId="43" borderId="29" xfId="0" applyNumberFormat="1" applyFont="1" applyFill="1" applyBorder="1"/>
    <xf numFmtId="0" fontId="0" fillId="43" borderId="28" xfId="0" applyFill="1" applyBorder="1"/>
    <xf numFmtId="0" fontId="195" fillId="40" borderId="14" xfId="1" applyFont="1" applyFill="1" applyBorder="1" applyAlignment="1">
      <alignment horizontal="center"/>
    </xf>
    <xf numFmtId="0" fontId="184" fillId="40" borderId="21" xfId="1" applyFont="1" applyFill="1" applyBorder="1" applyAlignment="1">
      <alignment horizontal="center"/>
    </xf>
    <xf numFmtId="0" fontId="184" fillId="40" borderId="20" xfId="1" applyFont="1" applyFill="1" applyBorder="1" applyAlignment="1">
      <alignment horizontal="center"/>
    </xf>
    <xf numFmtId="0" fontId="39" fillId="40" borderId="10" xfId="0" applyFont="1" applyFill="1" applyBorder="1" applyAlignment="1">
      <alignment horizontal="center"/>
    </xf>
    <xf numFmtId="0" fontId="184" fillId="40" borderId="27" xfId="1" applyFont="1" applyFill="1" applyBorder="1" applyAlignment="1">
      <alignment horizontal="center"/>
    </xf>
    <xf numFmtId="0" fontId="184" fillId="40" borderId="18" xfId="1" applyFont="1" applyFill="1" applyBorder="1" applyAlignment="1">
      <alignment horizontal="center"/>
    </xf>
    <xf numFmtId="0" fontId="39" fillId="40" borderId="11" xfId="1" applyFont="1" applyFill="1" applyBorder="1" applyAlignment="1">
      <alignment horizontal="center"/>
    </xf>
    <xf numFmtId="0" fontId="184" fillId="40" borderId="24" xfId="1" applyFont="1" applyFill="1" applyBorder="1" applyAlignment="1">
      <alignment horizontal="center"/>
    </xf>
    <xf numFmtId="2" fontId="49" fillId="43" borderId="0" xfId="0" applyNumberFormat="1" applyFont="1" applyFill="1"/>
    <xf numFmtId="2" fontId="212" fillId="0" borderId="10" xfId="0" applyNumberFormat="1" applyFont="1" applyBorder="1" applyAlignment="1">
      <alignment horizontal="center"/>
    </xf>
    <xf numFmtId="2" fontId="185" fillId="40" borderId="10" xfId="178" applyNumberFormat="1" applyFont="1" applyFill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2" fontId="185" fillId="41" borderId="10" xfId="1" applyNumberFormat="1" applyFont="1" applyFill="1" applyBorder="1" applyAlignment="1">
      <alignment horizontal="center" vertical="center"/>
    </xf>
    <xf numFmtId="2" fontId="42" fillId="41" borderId="10" xfId="0" applyNumberFormat="1" applyFont="1" applyFill="1" applyBorder="1" applyAlignment="1">
      <alignment horizontal="center" vertical="center"/>
    </xf>
    <xf numFmtId="2" fontId="185" fillId="53" borderId="10" xfId="1" applyNumberFormat="1" applyFont="1" applyFill="1" applyBorder="1" applyAlignment="1">
      <alignment horizontal="center" vertical="center"/>
    </xf>
    <xf numFmtId="2" fontId="42" fillId="53" borderId="10" xfId="0" applyNumberFormat="1" applyFont="1" applyFill="1" applyBorder="1" applyAlignment="1">
      <alignment horizontal="center" vertical="center"/>
    </xf>
    <xf numFmtId="0" fontId="0" fillId="53" borderId="10" xfId="0" applyFill="1" applyBorder="1" applyAlignment="1">
      <alignment horizontal="center" vertical="center"/>
    </xf>
    <xf numFmtId="2" fontId="185" fillId="40" borderId="10" xfId="1" applyNumberFormat="1" applyFont="1" applyFill="1" applyBorder="1" applyAlignment="1">
      <alignment horizontal="center" vertical="center"/>
    </xf>
    <xf numFmtId="0" fontId="24" fillId="41" borderId="39" xfId="0" applyFont="1" applyFill="1" applyBorder="1" applyAlignment="1">
      <alignment horizontal="center"/>
    </xf>
    <xf numFmtId="0" fontId="0" fillId="40" borderId="41" xfId="0" applyFill="1" applyBorder="1" applyAlignment="1">
      <alignment horizontal="center"/>
    </xf>
    <xf numFmtId="49" fontId="0" fillId="40" borderId="0" xfId="0" applyNumberFormat="1" applyFill="1" applyAlignment="1">
      <alignment horizontal="center"/>
    </xf>
    <xf numFmtId="0" fontId="24" fillId="40" borderId="24" xfId="1" applyFont="1" applyFill="1" applyBorder="1" applyAlignment="1">
      <alignment horizontal="center"/>
    </xf>
    <xf numFmtId="0" fontId="0" fillId="40" borderId="13" xfId="0" applyFill="1" applyBorder="1" applyAlignment="1">
      <alignment horizontal="center"/>
    </xf>
    <xf numFmtId="0" fontId="5" fillId="40" borderId="24" xfId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0" fontId="41" fillId="0" borderId="90" xfId="0" applyFont="1" applyBorder="1"/>
    <xf numFmtId="0" fontId="41" fillId="0" borderId="91" xfId="0" applyFont="1" applyBorder="1"/>
    <xf numFmtId="10" fontId="32" fillId="0" borderId="70" xfId="1" applyNumberFormat="1" applyFont="1" applyBorder="1" applyAlignment="1">
      <alignment horizontal="center"/>
    </xf>
    <xf numFmtId="2" fontId="206" fillId="0" borderId="10" xfId="0" applyNumberFormat="1" applyFont="1" applyBorder="1" applyAlignment="1">
      <alignment horizontal="center"/>
    </xf>
    <xf numFmtId="0" fontId="11" fillId="24" borderId="34" xfId="134" applyFill="1" applyBorder="1" applyAlignment="1" applyProtection="1"/>
    <xf numFmtId="0" fontId="11" fillId="0" borderId="0" xfId="134" applyAlignment="1" applyProtection="1"/>
    <xf numFmtId="0" fontId="250" fillId="24" borderId="0" xfId="0" applyFont="1" applyFill="1"/>
    <xf numFmtId="0" fontId="107" fillId="24" borderId="0" xfId="0" applyFont="1" applyFill="1"/>
    <xf numFmtId="4" fontId="75" fillId="0" borderId="45" xfId="0" applyNumberFormat="1" applyFont="1" applyBorder="1" applyAlignment="1">
      <alignment horizontal="center" vertical="center" wrapText="1"/>
    </xf>
    <xf numFmtId="4" fontId="190" fillId="0" borderId="45" xfId="0" applyNumberFormat="1" applyFont="1" applyBorder="1" applyAlignment="1">
      <alignment horizontal="center" vertical="center" wrapText="1"/>
    </xf>
    <xf numFmtId="2" fontId="251" fillId="0" borderId="10" xfId="0" applyNumberFormat="1" applyFont="1" applyBorder="1" applyAlignment="1">
      <alignment horizontal="center"/>
    </xf>
    <xf numFmtId="0" fontId="85" fillId="0" borderId="29" xfId="1" applyFont="1" applyBorder="1"/>
    <xf numFmtId="2" fontId="61" fillId="0" borderId="28" xfId="0" applyNumberFormat="1" applyFont="1" applyBorder="1"/>
    <xf numFmtId="0" fontId="85" fillId="0" borderId="0" xfId="1" applyFont="1"/>
    <xf numFmtId="2" fontId="61" fillId="0" borderId="32" xfId="0" applyNumberFormat="1" applyFont="1" applyBorder="1"/>
    <xf numFmtId="49" fontId="0" fillId="40" borderId="33" xfId="0" applyNumberFormat="1" applyFill="1" applyBorder="1"/>
    <xf numFmtId="49" fontId="0" fillId="40" borderId="34" xfId="0" applyNumberFormat="1" applyFill="1" applyBorder="1"/>
    <xf numFmtId="49" fontId="0" fillId="40" borderId="31" xfId="0" applyNumberFormat="1" applyFill="1" applyBorder="1"/>
    <xf numFmtId="0" fontId="88" fillId="0" borderId="45" xfId="0" applyFont="1" applyBorder="1" applyAlignment="1">
      <alignment horizontal="center"/>
    </xf>
    <xf numFmtId="0" fontId="5" fillId="0" borderId="30" xfId="1" applyBorder="1" applyAlignment="1">
      <alignment horizontal="center"/>
    </xf>
    <xf numFmtId="4" fontId="137" fillId="0" borderId="42" xfId="0" applyNumberFormat="1" applyFont="1" applyBorder="1" applyAlignment="1">
      <alignment horizontal="center" vertical="center" wrapText="1"/>
    </xf>
    <xf numFmtId="0" fontId="0" fillId="0" borderId="42" xfId="0" applyBorder="1"/>
    <xf numFmtId="4" fontId="137" fillId="54" borderId="46" xfId="0" applyNumberFormat="1" applyFont="1" applyFill="1" applyBorder="1" applyAlignment="1">
      <alignment horizontal="center" vertical="center" wrapText="1"/>
    </xf>
    <xf numFmtId="4" fontId="138" fillId="54" borderId="45" xfId="0" applyNumberFormat="1" applyFont="1" applyFill="1" applyBorder="1" applyAlignment="1">
      <alignment horizontal="center" vertical="center" wrapText="1"/>
    </xf>
    <xf numFmtId="0" fontId="41" fillId="0" borderId="39" xfId="0" applyFont="1" applyBorder="1" applyAlignment="1">
      <alignment horizontal="center"/>
    </xf>
    <xf numFmtId="0" fontId="41" fillId="0" borderId="51" xfId="0" applyFont="1" applyBorder="1"/>
    <xf numFmtId="0" fontId="41" fillId="0" borderId="38" xfId="0" applyFont="1" applyBorder="1"/>
    <xf numFmtId="0" fontId="41" fillId="0" borderId="40" xfId="0" applyFont="1" applyBorder="1" applyAlignment="1">
      <alignment horizontal="center"/>
    </xf>
    <xf numFmtId="0" fontId="234" fillId="0" borderId="30" xfId="0" applyFont="1" applyBorder="1"/>
    <xf numFmtId="2" fontId="206" fillId="0" borderId="24" xfId="0" applyNumberFormat="1" applyFont="1" applyBorder="1" applyAlignment="1">
      <alignment horizontal="center"/>
    </xf>
    <xf numFmtId="0" fontId="41" fillId="0" borderId="41" xfId="0" applyFont="1" applyBorder="1"/>
    <xf numFmtId="0" fontId="41" fillId="0" borderId="37" xfId="0" applyFont="1" applyBorder="1" applyAlignment="1">
      <alignment horizontal="center"/>
    </xf>
    <xf numFmtId="2" fontId="185" fillId="0" borderId="24" xfId="1" applyNumberFormat="1" applyFont="1" applyBorder="1" applyAlignment="1">
      <alignment horizontal="center" vertical="center"/>
    </xf>
    <xf numFmtId="2" fontId="42" fillId="0" borderId="24" xfId="0" applyNumberFormat="1" applyFont="1" applyBorder="1" applyAlignment="1">
      <alignment horizontal="center" vertical="center"/>
    </xf>
    <xf numFmtId="2" fontId="185" fillId="40" borderId="66" xfId="0" applyNumberFormat="1" applyFont="1" applyFill="1" applyBorder="1" applyAlignment="1">
      <alignment horizontal="center"/>
    </xf>
    <xf numFmtId="0" fontId="195" fillId="40" borderId="25" xfId="1" applyFont="1" applyFill="1" applyBorder="1" applyAlignment="1">
      <alignment horizontal="center"/>
    </xf>
    <xf numFmtId="2" fontId="212" fillId="0" borderId="30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center"/>
    </xf>
    <xf numFmtId="172" fontId="39" fillId="24" borderId="24" xfId="1" applyNumberFormat="1" applyFont="1" applyFill="1" applyBorder="1" applyAlignment="1">
      <alignment horizontal="center" vertical="center"/>
    </xf>
    <xf numFmtId="0" fontId="39" fillId="40" borderId="24" xfId="1" applyFont="1" applyFill="1" applyBorder="1" applyAlignment="1">
      <alignment horizontal="center"/>
    </xf>
    <xf numFmtId="2" fontId="5" fillId="0" borderId="24" xfId="1" applyNumberFormat="1" applyBorder="1" applyAlignment="1">
      <alignment horizontal="center"/>
    </xf>
    <xf numFmtId="0" fontId="24" fillId="40" borderId="40" xfId="1" applyFont="1" applyFill="1" applyBorder="1" applyAlignment="1">
      <alignment horizontal="center"/>
    </xf>
    <xf numFmtId="0" fontId="39" fillId="0" borderId="24" xfId="1" applyFont="1" applyBorder="1" applyAlignment="1">
      <alignment horizontal="center" vertical="center"/>
    </xf>
    <xf numFmtId="0" fontId="83" fillId="0" borderId="47" xfId="1" applyFont="1" applyBorder="1" applyAlignment="1">
      <alignment horizontal="center" vertical="center"/>
    </xf>
    <xf numFmtId="3" fontId="83" fillId="0" borderId="24" xfId="1" applyNumberFormat="1" applyFont="1" applyBorder="1" applyAlignment="1">
      <alignment horizontal="center" vertical="center"/>
    </xf>
    <xf numFmtId="2" fontId="41" fillId="0" borderId="24" xfId="1" applyNumberFormat="1" applyFont="1" applyBorder="1" applyAlignment="1">
      <alignment horizontal="center"/>
    </xf>
    <xf numFmtId="2" fontId="185" fillId="0" borderId="61" xfId="1" applyNumberFormat="1" applyFont="1" applyBorder="1" applyAlignment="1">
      <alignment horizontal="center" vertical="center"/>
    </xf>
    <xf numFmtId="2" fontId="42" fillId="0" borderId="61" xfId="0" applyNumberFormat="1" applyFont="1" applyBorder="1" applyAlignment="1">
      <alignment horizontal="center" vertical="center"/>
    </xf>
    <xf numFmtId="3" fontId="185" fillId="0" borderId="24" xfId="1" applyNumberFormat="1" applyFont="1" applyBorder="1" applyAlignment="1">
      <alignment horizontal="center"/>
    </xf>
    <xf numFmtId="0" fontId="38" fillId="24" borderId="61" xfId="1" applyFont="1" applyFill="1" applyBorder="1" applyAlignment="1">
      <alignment horizontal="center"/>
    </xf>
    <xf numFmtId="0" fontId="80" fillId="24" borderId="61" xfId="1" applyFont="1" applyFill="1" applyBorder="1" applyAlignment="1">
      <alignment horizontal="center" vertical="center"/>
    </xf>
    <xf numFmtId="4" fontId="190" fillId="28" borderId="61" xfId="0" applyNumberFormat="1" applyFont="1" applyFill="1" applyBorder="1" applyAlignment="1">
      <alignment horizontal="center" vertical="center" wrapText="1"/>
    </xf>
    <xf numFmtId="4" fontId="180" fillId="28" borderId="61" xfId="0" applyNumberFormat="1" applyFont="1" applyFill="1" applyBorder="1" applyAlignment="1">
      <alignment horizontal="center" vertical="center" wrapText="1"/>
    </xf>
    <xf numFmtId="4" fontId="51" fillId="28" borderId="61" xfId="0" applyNumberFormat="1" applyFont="1" applyFill="1" applyBorder="1" applyAlignment="1">
      <alignment horizontal="center" vertical="center" wrapText="1"/>
    </xf>
    <xf numFmtId="0" fontId="88" fillId="24" borderId="62" xfId="0" applyFont="1" applyFill="1" applyBorder="1" applyAlignment="1">
      <alignment horizontal="center"/>
    </xf>
    <xf numFmtId="0" fontId="24" fillId="24" borderId="39" xfId="1" applyFont="1" applyFill="1" applyBorder="1" applyAlignment="1">
      <alignment horizontal="center"/>
    </xf>
    <xf numFmtId="0" fontId="0" fillId="24" borderId="38" xfId="0" applyFill="1" applyBorder="1"/>
    <xf numFmtId="2" fontId="230" fillId="0" borderId="61" xfId="0" applyNumberFormat="1" applyFont="1" applyBorder="1" applyAlignment="1">
      <alignment horizontal="center"/>
    </xf>
    <xf numFmtId="3" fontId="90" fillId="0" borderId="92" xfId="1" applyNumberFormat="1" applyFont="1" applyBorder="1" applyAlignment="1">
      <alignment horizontal="center"/>
    </xf>
    <xf numFmtId="169" fontId="41" fillId="0" borderId="61" xfId="0" applyNumberFormat="1" applyFont="1" applyBorder="1" applyAlignment="1">
      <alignment horizontal="center"/>
    </xf>
    <xf numFmtId="2" fontId="230" fillId="0" borderId="24" xfId="0" applyNumberFormat="1" applyFont="1" applyBorder="1" applyAlignment="1">
      <alignment horizontal="center"/>
    </xf>
    <xf numFmtId="0" fontId="24" fillId="0" borderId="60" xfId="0" applyFont="1" applyBorder="1" applyAlignment="1">
      <alignment horizontal="center"/>
    </xf>
    <xf numFmtId="2" fontId="41" fillId="0" borderId="61" xfId="0" applyNumberFormat="1" applyFont="1" applyBorder="1" applyAlignment="1">
      <alignment horizontal="center"/>
    </xf>
    <xf numFmtId="3" fontId="83" fillId="0" borderId="61" xfId="0" applyNumberFormat="1" applyFont="1" applyBorder="1" applyAlignment="1">
      <alignment horizontal="center"/>
    </xf>
    <xf numFmtId="3" fontId="90" fillId="0" borderId="61" xfId="0" applyNumberFormat="1" applyFont="1" applyBorder="1" applyAlignment="1">
      <alignment horizontal="center"/>
    </xf>
    <xf numFmtId="0" fontId="83" fillId="0" borderId="61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80" fillId="0" borderId="60" xfId="0" applyFont="1" applyBorder="1" applyAlignment="1">
      <alignment horizontal="center"/>
    </xf>
    <xf numFmtId="0" fontId="41" fillId="24" borderId="61" xfId="0" applyFont="1" applyFill="1" applyBorder="1" applyAlignment="1">
      <alignment horizontal="center"/>
    </xf>
    <xf numFmtId="169" fontId="0" fillId="0" borderId="61" xfId="0" applyNumberFormat="1" applyBorder="1" applyAlignment="1">
      <alignment horizontal="center"/>
    </xf>
    <xf numFmtId="0" fontId="80" fillId="0" borderId="61" xfId="0" applyFont="1" applyBorder="1" applyAlignment="1">
      <alignment horizontal="center"/>
    </xf>
    <xf numFmtId="4" fontId="163" fillId="0" borderId="45" xfId="0" applyNumberFormat="1" applyFont="1" applyBorder="1" applyAlignment="1">
      <alignment horizontal="center" vertical="center" wrapText="1"/>
    </xf>
    <xf numFmtId="169" fontId="0" fillId="0" borderId="24" xfId="0" applyNumberFormat="1" applyBorder="1" applyAlignment="1">
      <alignment horizontal="center"/>
    </xf>
    <xf numFmtId="0" fontId="80" fillId="0" borderId="24" xfId="0" applyFont="1" applyBorder="1" applyAlignment="1">
      <alignment horizontal="center"/>
    </xf>
    <xf numFmtId="0" fontId="146" fillId="0" borderId="24" xfId="0" applyFont="1" applyBorder="1" applyAlignment="1">
      <alignment horizontal="center"/>
    </xf>
    <xf numFmtId="169" fontId="146" fillId="0" borderId="24" xfId="0" applyNumberFormat="1" applyFont="1" applyBorder="1" applyAlignment="1">
      <alignment horizontal="center"/>
    </xf>
    <xf numFmtId="0" fontId="39" fillId="24" borderId="61" xfId="1" applyFont="1" applyFill="1" applyBorder="1" applyAlignment="1">
      <alignment horizontal="center"/>
    </xf>
    <xf numFmtId="0" fontId="83" fillId="40" borderId="61" xfId="1" applyFont="1" applyFill="1" applyBorder="1" applyAlignment="1">
      <alignment horizontal="center"/>
    </xf>
    <xf numFmtId="2" fontId="41" fillId="0" borderId="61" xfId="1" applyNumberFormat="1" applyFont="1" applyBorder="1" applyAlignment="1">
      <alignment horizontal="center"/>
    </xf>
    <xf numFmtId="0" fontId="83" fillId="24" borderId="61" xfId="1" applyFont="1" applyFill="1" applyBorder="1" applyAlignment="1">
      <alignment horizontal="center"/>
    </xf>
    <xf numFmtId="0" fontId="83" fillId="0" borderId="61" xfId="1" applyFont="1" applyBorder="1" applyAlignment="1">
      <alignment horizontal="center"/>
    </xf>
    <xf numFmtId="2" fontId="83" fillId="24" borderId="61" xfId="1" applyNumberFormat="1" applyFont="1" applyFill="1" applyBorder="1" applyAlignment="1">
      <alignment horizontal="center"/>
    </xf>
    <xf numFmtId="2" fontId="41" fillId="24" borderId="61" xfId="0" applyNumberFormat="1" applyFont="1" applyFill="1" applyBorder="1" applyAlignment="1">
      <alignment horizontal="center"/>
    </xf>
    <xf numFmtId="0" fontId="39" fillId="0" borderId="72" xfId="1" applyFont="1" applyBorder="1" applyAlignment="1">
      <alignment horizontal="center"/>
    </xf>
    <xf numFmtId="2" fontId="41" fillId="24" borderId="56" xfId="0" applyNumberFormat="1" applyFont="1" applyFill="1" applyBorder="1" applyAlignment="1">
      <alignment horizontal="center"/>
    </xf>
    <xf numFmtId="0" fontId="83" fillId="0" borderId="56" xfId="1" applyFont="1" applyBorder="1" applyAlignment="1">
      <alignment horizontal="center"/>
    </xf>
    <xf numFmtId="2" fontId="185" fillId="0" borderId="56" xfId="1" applyNumberFormat="1" applyFont="1" applyBorder="1" applyAlignment="1">
      <alignment horizontal="center" vertical="center"/>
    </xf>
    <xf numFmtId="2" fontId="42" fillId="0" borderId="56" xfId="0" applyNumberFormat="1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41" fillId="0" borderId="61" xfId="0" applyFont="1" applyBorder="1" applyAlignment="1">
      <alignment horizontal="center"/>
    </xf>
    <xf numFmtId="0" fontId="185" fillId="40" borderId="61" xfId="1" applyFont="1" applyFill="1" applyBorder="1" applyAlignment="1">
      <alignment horizontal="center"/>
    </xf>
    <xf numFmtId="170" fontId="39" fillId="0" borderId="24" xfId="0" applyNumberFormat="1" applyFont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39" fillId="40" borderId="61" xfId="1" applyFont="1" applyFill="1" applyBorder="1" applyAlignment="1">
      <alignment horizontal="center"/>
    </xf>
    <xf numFmtId="0" fontId="83" fillId="40" borderId="61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39" fillId="0" borderId="56" xfId="1" applyFont="1" applyBorder="1" applyAlignment="1">
      <alignment horizontal="center"/>
    </xf>
    <xf numFmtId="2" fontId="185" fillId="41" borderId="61" xfId="1" applyNumberFormat="1" applyFont="1" applyFill="1" applyBorder="1" applyAlignment="1">
      <alignment horizontal="center" vertical="center"/>
    </xf>
    <xf numFmtId="2" fontId="42" fillId="41" borderId="61" xfId="0" applyNumberFormat="1" applyFont="1" applyFill="1" applyBorder="1" applyAlignment="1">
      <alignment horizontal="center" vertical="center"/>
    </xf>
    <xf numFmtId="0" fontId="0" fillId="41" borderId="61" xfId="0" applyFill="1" applyBorder="1" applyAlignment="1">
      <alignment horizontal="center" vertical="center"/>
    </xf>
    <xf numFmtId="0" fontId="144" fillId="0" borderId="61" xfId="3" applyFont="1" applyBorder="1" applyAlignment="1">
      <alignment horizontal="center"/>
    </xf>
    <xf numFmtId="2" fontId="39" fillId="0" borderId="61" xfId="248" applyNumberFormat="1" applyFont="1" applyFill="1" applyBorder="1" applyAlignment="1">
      <alignment horizontal="center" vertical="center"/>
    </xf>
    <xf numFmtId="3" fontId="142" fillId="0" borderId="61" xfId="3" applyNumberFormat="1" applyFont="1" applyBorder="1" applyAlignment="1">
      <alignment horizontal="center"/>
    </xf>
    <xf numFmtId="0" fontId="24" fillId="0" borderId="24" xfId="3" applyFont="1" applyBorder="1" applyAlignment="1">
      <alignment horizontal="center"/>
    </xf>
    <xf numFmtId="2" fontId="39" fillId="0" borderId="24" xfId="248" applyNumberFormat="1" applyFont="1" applyFill="1" applyBorder="1" applyAlignment="1">
      <alignment horizontal="center" vertical="center"/>
    </xf>
    <xf numFmtId="3" fontId="142" fillId="0" borderId="24" xfId="3" applyNumberFormat="1" applyFont="1" applyBorder="1" applyAlignment="1">
      <alignment horizontal="center"/>
    </xf>
    <xf numFmtId="0" fontId="0" fillId="24" borderId="60" xfId="0" applyFill="1" applyBorder="1" applyAlignment="1">
      <alignment horizontal="center"/>
    </xf>
    <xf numFmtId="0" fontId="83" fillId="24" borderId="61" xfId="0" applyFont="1" applyFill="1" applyBorder="1" applyAlignment="1">
      <alignment horizontal="center"/>
    </xf>
    <xf numFmtId="0" fontId="160" fillId="0" borderId="60" xfId="0" applyFont="1" applyBorder="1" applyAlignment="1">
      <alignment horizontal="center"/>
    </xf>
    <xf numFmtId="0" fontId="159" fillId="0" borderId="61" xfId="0" applyFont="1" applyBorder="1" applyAlignment="1">
      <alignment horizontal="center"/>
    </xf>
    <xf numFmtId="0" fontId="160" fillId="0" borderId="40" xfId="0" applyFont="1" applyBorder="1" applyAlignment="1">
      <alignment horizontal="center"/>
    </xf>
    <xf numFmtId="0" fontId="159" fillId="0" borderId="24" xfId="0" applyFont="1" applyBorder="1" applyAlignment="1">
      <alignment horizontal="center"/>
    </xf>
    <xf numFmtId="3" fontId="83" fillId="24" borderId="61" xfId="1" applyNumberFormat="1" applyFont="1" applyFill="1" applyBorder="1" applyAlignment="1">
      <alignment horizontal="center"/>
    </xf>
    <xf numFmtId="0" fontId="160" fillId="24" borderId="39" xfId="0" applyFont="1" applyFill="1" applyBorder="1" applyAlignment="1">
      <alignment horizontal="center"/>
    </xf>
    <xf numFmtId="0" fontId="26" fillId="24" borderId="24" xfId="7" applyFont="1" applyFill="1" applyBorder="1" applyAlignment="1">
      <alignment horizontal="center"/>
    </xf>
    <xf numFmtId="167" fontId="143" fillId="24" borderId="24" xfId="0" applyNumberFormat="1" applyFont="1" applyFill="1" applyBorder="1" applyAlignment="1">
      <alignment horizontal="center" vertical="center"/>
    </xf>
    <xf numFmtId="0" fontId="143" fillId="24" borderId="24" xfId="0" applyFont="1" applyFill="1" applyBorder="1" applyAlignment="1">
      <alignment horizontal="center"/>
    </xf>
    <xf numFmtId="0" fontId="0" fillId="24" borderId="41" xfId="0" applyFill="1" applyBorder="1"/>
    <xf numFmtId="0" fontId="24" fillId="40" borderId="39" xfId="0" applyFont="1" applyFill="1" applyBorder="1" applyAlignment="1">
      <alignment horizontal="center"/>
    </xf>
    <xf numFmtId="0" fontId="0" fillId="24" borderId="64" xfId="0" applyFill="1" applyBorder="1" applyAlignment="1">
      <alignment horizontal="center"/>
    </xf>
    <xf numFmtId="0" fontId="83" fillId="0" borderId="61" xfId="1" applyFont="1" applyBorder="1" applyAlignment="1">
      <alignment horizontal="right"/>
    </xf>
    <xf numFmtId="0" fontId="142" fillId="0" borderId="40" xfId="0" applyFont="1" applyBorder="1" applyAlignment="1">
      <alignment horizontal="center"/>
    </xf>
    <xf numFmtId="0" fontId="143" fillId="0" borderId="24" xfId="1" applyFont="1" applyBorder="1" applyAlignment="1">
      <alignment horizontal="right"/>
    </xf>
    <xf numFmtId="0" fontId="143" fillId="0" borderId="24" xfId="1" applyFont="1" applyBorder="1" applyAlignment="1">
      <alignment horizontal="center"/>
    </xf>
    <xf numFmtId="3" fontId="131" fillId="0" borderId="61" xfId="1" applyNumberFormat="1" applyFont="1" applyBorder="1" applyAlignment="1">
      <alignment horizontal="center"/>
    </xf>
    <xf numFmtId="2" fontId="210" fillId="0" borderId="47" xfId="0" applyNumberFormat="1" applyFont="1" applyBorder="1" applyAlignment="1">
      <alignment horizontal="center"/>
    </xf>
    <xf numFmtId="0" fontId="131" fillId="0" borderId="24" xfId="1" applyFont="1" applyBorder="1" applyAlignment="1">
      <alignment horizontal="center"/>
    </xf>
    <xf numFmtId="0" fontId="83" fillId="0" borderId="56" xfId="0" applyFont="1" applyBorder="1" applyAlignment="1">
      <alignment horizontal="center"/>
    </xf>
    <xf numFmtId="3" fontId="83" fillId="0" borderId="56" xfId="0" applyNumberFormat="1" applyFont="1" applyBorder="1" applyAlignment="1">
      <alignment horizontal="center"/>
    </xf>
    <xf numFmtId="0" fontId="24" fillId="0" borderId="77" xfId="0" applyFont="1" applyBorder="1" applyAlignment="1">
      <alignment horizontal="center"/>
    </xf>
    <xf numFmtId="0" fontId="142" fillId="0" borderId="91" xfId="0" applyFont="1" applyBorder="1" applyAlignment="1">
      <alignment horizontal="center"/>
    </xf>
    <xf numFmtId="0" fontId="39" fillId="0" borderId="72" xfId="0" applyFont="1" applyBorder="1" applyAlignment="1">
      <alignment horizontal="center"/>
    </xf>
    <xf numFmtId="0" fontId="143" fillId="0" borderId="56" xfId="0" applyFont="1" applyBorder="1" applyAlignment="1">
      <alignment horizontal="center"/>
    </xf>
    <xf numFmtId="3" fontId="143" fillId="0" borderId="56" xfId="0" applyNumberFormat="1" applyFont="1" applyBorder="1" applyAlignment="1">
      <alignment horizontal="center"/>
    </xf>
    <xf numFmtId="0" fontId="0" fillId="0" borderId="57" xfId="0" applyBorder="1" applyAlignment="1">
      <alignment horizontal="center" vertical="center"/>
    </xf>
    <xf numFmtId="0" fontId="24" fillId="0" borderId="7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142" fillId="0" borderId="57" xfId="0" applyFont="1" applyBorder="1" applyAlignment="1">
      <alignment horizontal="center"/>
    </xf>
    <xf numFmtId="0" fontId="0" fillId="0" borderId="56" xfId="0" applyBorder="1" applyAlignment="1">
      <alignment horizontal="center"/>
    </xf>
    <xf numFmtId="2" fontId="186" fillId="0" borderId="59" xfId="0" applyNumberFormat="1" applyFont="1" applyBorder="1" applyAlignment="1">
      <alignment horizontal="center"/>
    </xf>
    <xf numFmtId="0" fontId="0" fillId="0" borderId="57" xfId="0" applyBorder="1"/>
    <xf numFmtId="168" fontId="41" fillId="0" borderId="61" xfId="0" applyNumberFormat="1" applyFont="1" applyBorder="1" applyAlignment="1">
      <alignment horizontal="center"/>
    </xf>
    <xf numFmtId="2" fontId="186" fillId="0" borderId="29" xfId="0" applyNumberFormat="1" applyFont="1" applyBorder="1" applyAlignment="1">
      <alignment horizontal="center"/>
    </xf>
    <xf numFmtId="2" fontId="186" fillId="0" borderId="30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3" fillId="0" borderId="72" xfId="1" applyFont="1" applyBorder="1" applyAlignment="1">
      <alignment horizontal="center"/>
    </xf>
    <xf numFmtId="0" fontId="83" fillId="0" borderId="25" xfId="1" applyFont="1" applyBorder="1" applyAlignment="1">
      <alignment horizontal="center"/>
    </xf>
    <xf numFmtId="0" fontId="83" fillId="0" borderId="60" xfId="1" applyFont="1" applyBorder="1" applyAlignment="1">
      <alignment horizontal="center"/>
    </xf>
    <xf numFmtId="0" fontId="83" fillId="0" borderId="39" xfId="1" applyFont="1" applyBorder="1" applyAlignment="1">
      <alignment horizontal="center"/>
    </xf>
    <xf numFmtId="0" fontId="83" fillId="0" borderId="40" xfId="1" applyFont="1" applyBorder="1" applyAlignment="1">
      <alignment horizontal="center"/>
    </xf>
    <xf numFmtId="2" fontId="0" fillId="0" borderId="92" xfId="0" applyNumberFormat="1" applyBorder="1" applyAlignment="1">
      <alignment horizontal="center"/>
    </xf>
    <xf numFmtId="2" fontId="146" fillId="0" borderId="24" xfId="1" applyNumberFormat="1" applyFont="1" applyBorder="1" applyAlignment="1">
      <alignment horizontal="center"/>
    </xf>
    <xf numFmtId="2" fontId="185" fillId="0" borderId="56" xfId="1" applyNumberFormat="1" applyFont="1" applyBorder="1" applyAlignment="1">
      <alignment horizontal="center"/>
    </xf>
    <xf numFmtId="2" fontId="185" fillId="0" borderId="56" xfId="0" applyNumberFormat="1" applyFont="1" applyBorder="1" applyAlignment="1">
      <alignment horizontal="center" vertical="center"/>
    </xf>
    <xf numFmtId="0" fontId="184" fillId="40" borderId="92" xfId="1" applyFont="1" applyFill="1" applyBorder="1" applyAlignment="1">
      <alignment horizontal="center"/>
    </xf>
    <xf numFmtId="2" fontId="249" fillId="40" borderId="30" xfId="1" applyNumberFormat="1" applyFont="1" applyFill="1" applyBorder="1" applyAlignment="1">
      <alignment horizontal="center"/>
    </xf>
    <xf numFmtId="0" fontId="83" fillId="0" borderId="29" xfId="0" applyFont="1" applyBorder="1" applyAlignment="1">
      <alignment horizontal="center"/>
    </xf>
    <xf numFmtId="0" fontId="184" fillId="40" borderId="82" xfId="1" applyFont="1" applyFill="1" applyBorder="1" applyAlignment="1">
      <alignment horizontal="center"/>
    </xf>
    <xf numFmtId="0" fontId="90" fillId="24" borderId="92" xfId="1" applyFont="1" applyFill="1" applyBorder="1" applyAlignment="1">
      <alignment horizontal="center"/>
    </xf>
    <xf numFmtId="0" fontId="153" fillId="0" borderId="60" xfId="0" applyFont="1" applyBorder="1" applyAlignment="1">
      <alignment horizontal="center"/>
    </xf>
    <xf numFmtId="2" fontId="41" fillId="0" borderId="61" xfId="178" applyNumberFormat="1" applyFont="1" applyBorder="1" applyAlignment="1">
      <alignment horizontal="center"/>
    </xf>
    <xf numFmtId="3" fontId="154" fillId="24" borderId="61" xfId="1" applyNumberFormat="1" applyFont="1" applyFill="1" applyBorder="1" applyAlignment="1">
      <alignment horizontal="center"/>
    </xf>
    <xf numFmtId="0" fontId="153" fillId="0" borderId="62" xfId="0" applyFont="1" applyBorder="1" applyAlignment="1">
      <alignment horizontal="center"/>
    </xf>
    <xf numFmtId="0" fontId="154" fillId="24" borderId="61" xfId="1" applyFont="1" applyFill="1" applyBorder="1" applyAlignment="1">
      <alignment horizontal="center"/>
    </xf>
    <xf numFmtId="0" fontId="195" fillId="40" borderId="61" xfId="1" applyFont="1" applyFill="1" applyBorder="1" applyAlignment="1">
      <alignment horizontal="center"/>
    </xf>
    <xf numFmtId="3" fontId="83" fillId="0" borderId="92" xfId="1" applyNumberFormat="1" applyFont="1" applyBorder="1" applyAlignment="1">
      <alignment horizontal="center"/>
    </xf>
    <xf numFmtId="0" fontId="90" fillId="0" borderId="25" xfId="0" applyFont="1" applyBorder="1" applyAlignment="1">
      <alignment horizontal="center"/>
    </xf>
    <xf numFmtId="0" fontId="184" fillId="40" borderId="61" xfId="178" applyFont="1" applyFill="1" applyBorder="1" applyAlignment="1">
      <alignment horizontal="center"/>
    </xf>
    <xf numFmtId="2" fontId="184" fillId="0" borderId="61" xfId="178" applyNumberFormat="1" applyFont="1" applyBorder="1" applyAlignment="1">
      <alignment horizontal="center"/>
    </xf>
    <xf numFmtId="3" fontId="184" fillId="40" borderId="61" xfId="1" applyNumberFormat="1" applyFont="1" applyFill="1" applyBorder="1" applyAlignment="1">
      <alignment horizontal="center"/>
    </xf>
    <xf numFmtId="2" fontId="41" fillId="0" borderId="61" xfId="0" applyNumberFormat="1" applyFont="1" applyBorder="1" applyAlignment="1">
      <alignment horizontal="center" vertical="center"/>
    </xf>
    <xf numFmtId="2" fontId="153" fillId="0" borderId="61" xfId="0" applyNumberFormat="1" applyFont="1" applyBorder="1" applyAlignment="1">
      <alignment horizontal="center" vertical="center"/>
    </xf>
    <xf numFmtId="2" fontId="184" fillId="0" borderId="24" xfId="178" applyNumberFormat="1" applyFont="1" applyBorder="1" applyAlignment="1">
      <alignment horizontal="center"/>
    </xf>
    <xf numFmtId="3" fontId="184" fillId="40" borderId="24" xfId="1" applyNumberFormat="1" applyFont="1" applyFill="1" applyBorder="1" applyAlignment="1">
      <alignment horizontal="center"/>
    </xf>
    <xf numFmtId="2" fontId="185" fillId="0" borderId="47" xfId="1" applyNumberFormat="1" applyFont="1" applyBorder="1" applyAlignment="1">
      <alignment horizontal="center" vertical="center"/>
    </xf>
    <xf numFmtId="2" fontId="153" fillId="0" borderId="24" xfId="0" applyNumberFormat="1" applyFont="1" applyBorder="1" applyAlignment="1">
      <alignment horizontal="center" vertical="center"/>
    </xf>
    <xf numFmtId="2" fontId="184" fillId="40" borderId="61" xfId="178" applyNumberFormat="1" applyFont="1" applyFill="1" applyBorder="1" applyAlignment="1">
      <alignment horizontal="center"/>
    </xf>
    <xf numFmtId="2" fontId="185" fillId="40" borderId="24" xfId="178" applyNumberFormat="1" applyFont="1" applyFill="1" applyBorder="1" applyAlignment="1">
      <alignment horizontal="center"/>
    </xf>
    <xf numFmtId="3" fontId="184" fillId="40" borderId="26" xfId="178" applyNumberFormat="1" applyFont="1" applyFill="1" applyBorder="1" applyAlignment="1">
      <alignment horizontal="center"/>
    </xf>
    <xf numFmtId="0" fontId="252" fillId="40" borderId="10" xfId="1" applyFont="1" applyFill="1" applyBorder="1" applyAlignment="1">
      <alignment horizontal="center"/>
    </xf>
    <xf numFmtId="2" fontId="253" fillId="47" borderId="10" xfId="0" applyNumberFormat="1" applyFont="1" applyFill="1" applyBorder="1" applyAlignment="1">
      <alignment horizontal="center"/>
    </xf>
    <xf numFmtId="2" fontId="206" fillId="0" borderId="13" xfId="1" applyNumberFormat="1" applyFont="1" applyBorder="1" applyAlignment="1">
      <alignment horizontal="center" vertical="center"/>
    </xf>
    <xf numFmtId="2" fontId="25" fillId="0" borderId="10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/>
    </xf>
    <xf numFmtId="2" fontId="253" fillId="47" borderId="13" xfId="0" applyNumberFormat="1" applyFont="1" applyFill="1" applyBorder="1" applyAlignment="1">
      <alignment horizontal="center"/>
    </xf>
    <xf numFmtId="0" fontId="199" fillId="47" borderId="10" xfId="0" applyFont="1" applyFill="1" applyBorder="1" applyAlignment="1">
      <alignment horizontal="center"/>
    </xf>
    <xf numFmtId="0" fontId="199" fillId="47" borderId="13" xfId="0" applyFont="1" applyFill="1" applyBorder="1" applyAlignment="1">
      <alignment horizontal="center"/>
    </xf>
    <xf numFmtId="0" fontId="199" fillId="47" borderId="17" xfId="0" applyFont="1" applyFill="1" applyBorder="1" applyAlignment="1">
      <alignment horizontal="center"/>
    </xf>
    <xf numFmtId="0" fontId="253" fillId="47" borderId="13" xfId="0" applyFont="1" applyFill="1" applyBorder="1" applyAlignment="1">
      <alignment horizontal="center"/>
    </xf>
    <xf numFmtId="0" fontId="198" fillId="47" borderId="13" xfId="0" applyFont="1" applyFill="1" applyBorder="1" applyAlignment="1">
      <alignment horizontal="center"/>
    </xf>
    <xf numFmtId="167" fontId="253" fillId="47" borderId="13" xfId="0" applyNumberFormat="1" applyFont="1" applyFill="1" applyBorder="1" applyAlignment="1">
      <alignment horizontal="center"/>
    </xf>
    <xf numFmtId="0" fontId="210" fillId="47" borderId="60" xfId="0" applyFont="1" applyFill="1" applyBorder="1" applyAlignment="1">
      <alignment horizontal="center"/>
    </xf>
    <xf numFmtId="0" fontId="184" fillId="40" borderId="61" xfId="1" applyFont="1" applyFill="1" applyBorder="1" applyAlignment="1">
      <alignment horizontal="center"/>
    </xf>
    <xf numFmtId="2" fontId="185" fillId="40" borderId="61" xfId="178" applyNumberFormat="1" applyFont="1" applyFill="1" applyBorder="1" applyAlignment="1">
      <alignment horizontal="center"/>
    </xf>
    <xf numFmtId="0" fontId="210" fillId="47" borderId="39" xfId="0" applyFont="1" applyFill="1" applyBorder="1" applyAlignment="1">
      <alignment horizontal="center"/>
    </xf>
    <xf numFmtId="0" fontId="210" fillId="47" borderId="40" xfId="0" applyFont="1" applyFill="1" applyBorder="1" applyAlignment="1">
      <alignment horizontal="center"/>
    </xf>
    <xf numFmtId="0" fontId="210" fillId="47" borderId="47" xfId="0" applyFont="1" applyFill="1" applyBorder="1" applyAlignment="1">
      <alignment horizontal="center"/>
    </xf>
    <xf numFmtId="2" fontId="237" fillId="47" borderId="47" xfId="0" applyNumberFormat="1" applyFont="1" applyFill="1" applyBorder="1" applyAlignment="1">
      <alignment horizontal="center"/>
    </xf>
    <xf numFmtId="3" fontId="210" fillId="47" borderId="47" xfId="0" applyNumberFormat="1" applyFont="1" applyFill="1" applyBorder="1" applyAlignment="1">
      <alignment horizontal="center"/>
    </xf>
    <xf numFmtId="2" fontId="3" fillId="40" borderId="10" xfId="178" applyNumberFormat="1" applyFont="1" applyFill="1" applyBorder="1" applyAlignment="1">
      <alignment horizontal="center"/>
    </xf>
    <xf numFmtId="2" fontId="24" fillId="0" borderId="10" xfId="0" applyNumberFormat="1" applyFont="1" applyBorder="1" applyAlignment="1">
      <alignment horizontal="center" vertical="center"/>
    </xf>
    <xf numFmtId="0" fontId="24" fillId="0" borderId="38" xfId="0" applyFont="1" applyBorder="1" applyAlignment="1">
      <alignment horizontal="center"/>
    </xf>
    <xf numFmtId="2" fontId="3" fillId="40" borderId="61" xfId="178" applyNumberFormat="1" applyFont="1" applyFill="1" applyBorder="1" applyAlignment="1">
      <alignment horizontal="center"/>
    </xf>
    <xf numFmtId="2" fontId="24" fillId="0" borderId="61" xfId="0" applyNumberFormat="1" applyFont="1" applyBorder="1" applyAlignment="1">
      <alignment horizontal="center" vertical="center"/>
    </xf>
    <xf numFmtId="0" fontId="24" fillId="0" borderId="62" xfId="0" applyFont="1" applyBorder="1" applyAlignment="1">
      <alignment horizontal="center"/>
    </xf>
    <xf numFmtId="2" fontId="3" fillId="40" borderId="24" xfId="178" applyNumberFormat="1" applyFont="1" applyFill="1" applyBorder="1" applyAlignment="1">
      <alignment horizontal="center"/>
    </xf>
    <xf numFmtId="2" fontId="24" fillId="0" borderId="24" xfId="0" applyNumberFormat="1" applyFont="1" applyBorder="1" applyAlignment="1">
      <alignment horizontal="center" vertical="center"/>
    </xf>
    <xf numFmtId="0" fontId="24" fillId="0" borderId="41" xfId="0" applyFont="1" applyBorder="1" applyAlignment="1">
      <alignment horizontal="center"/>
    </xf>
    <xf numFmtId="2" fontId="181" fillId="40" borderId="24" xfId="178" applyNumberFormat="1" applyFont="1" applyFill="1" applyBorder="1" applyAlignment="1">
      <alignment horizontal="center"/>
    </xf>
    <xf numFmtId="10" fontId="5" fillId="0" borderId="67" xfId="1" applyNumberFormat="1" applyBorder="1" applyAlignment="1">
      <alignment horizontal="center"/>
    </xf>
    <xf numFmtId="2" fontId="41" fillId="0" borderId="29" xfId="1" applyNumberFormat="1" applyFont="1" applyBorder="1" applyAlignment="1">
      <alignment horizontal="center"/>
    </xf>
    <xf numFmtId="0" fontId="133" fillId="0" borderId="24" xfId="3" applyFont="1" applyBorder="1" applyAlignment="1">
      <alignment horizontal="center"/>
    </xf>
    <xf numFmtId="0" fontId="135" fillId="0" borderId="61" xfId="3" applyFont="1" applyBorder="1" applyAlignment="1">
      <alignment horizontal="center"/>
    </xf>
    <xf numFmtId="2" fontId="41" fillId="40" borderId="24" xfId="1" applyNumberFormat="1" applyFont="1" applyFill="1" applyBorder="1" applyAlignment="1">
      <alignment horizontal="center"/>
    </xf>
    <xf numFmtId="2" fontId="41" fillId="0" borderId="24" xfId="178" applyNumberFormat="1" applyFont="1" applyBorder="1" applyAlignment="1">
      <alignment horizontal="center"/>
    </xf>
    <xf numFmtId="2" fontId="41" fillId="40" borderId="47" xfId="1" applyNumberFormat="1" applyFont="1" applyFill="1" applyBorder="1" applyAlignment="1">
      <alignment horizontal="center"/>
    </xf>
    <xf numFmtId="0" fontId="41" fillId="0" borderId="47" xfId="0" applyFont="1" applyBorder="1" applyAlignment="1">
      <alignment horizontal="center"/>
    </xf>
    <xf numFmtId="3" fontId="135" fillId="0" borderId="61" xfId="3" applyNumberFormat="1" applyFont="1" applyBorder="1" applyAlignment="1">
      <alignment horizontal="center"/>
    </xf>
    <xf numFmtId="0" fontId="135" fillId="0" borderId="24" xfId="3" applyFont="1" applyBorder="1" applyAlignment="1">
      <alignment horizontal="center"/>
    </xf>
    <xf numFmtId="2" fontId="41" fillId="0" borderId="47" xfId="1" applyNumberFormat="1" applyFont="1" applyBorder="1" applyAlignment="1">
      <alignment horizontal="center"/>
    </xf>
    <xf numFmtId="0" fontId="135" fillId="24" borderId="61" xfId="3" applyFont="1" applyFill="1" applyBorder="1" applyAlignment="1">
      <alignment horizontal="center"/>
    </xf>
    <xf numFmtId="2" fontId="41" fillId="40" borderId="61" xfId="0" applyNumberFormat="1" applyFont="1" applyFill="1" applyBorder="1" applyAlignment="1">
      <alignment horizontal="center"/>
    </xf>
    <xf numFmtId="2" fontId="41" fillId="40" borderId="24" xfId="0" applyNumberFormat="1" applyFont="1" applyFill="1" applyBorder="1" applyAlignment="1">
      <alignment horizontal="center"/>
    </xf>
    <xf numFmtId="0" fontId="49" fillId="24" borderId="0" xfId="1" applyFont="1" applyFill="1"/>
    <xf numFmtId="2" fontId="251" fillId="0" borderId="61" xfId="0" applyNumberFormat="1" applyFont="1" applyBorder="1" applyAlignment="1">
      <alignment horizontal="center"/>
    </xf>
    <xf numFmtId="2" fontId="251" fillId="0" borderId="24" xfId="0" applyNumberFormat="1" applyFont="1" applyBorder="1" applyAlignment="1">
      <alignment horizontal="center"/>
    </xf>
    <xf numFmtId="49" fontId="100" fillId="40" borderId="0" xfId="0" applyNumberFormat="1" applyFont="1" applyFill="1"/>
    <xf numFmtId="49" fontId="29" fillId="40" borderId="0" xfId="1" applyNumberFormat="1" applyFont="1" applyFill="1"/>
    <xf numFmtId="49" fontId="24" fillId="40" borderId="45" xfId="1" applyNumberFormat="1" applyFont="1" applyFill="1" applyBorder="1" applyAlignment="1">
      <alignment horizontal="center"/>
    </xf>
    <xf numFmtId="49" fontId="0" fillId="40" borderId="60" xfId="0" applyNumberFormat="1" applyFill="1" applyBorder="1" applyAlignment="1">
      <alignment horizontal="center"/>
    </xf>
    <xf numFmtId="49" fontId="24" fillId="40" borderId="39" xfId="1" applyNumberFormat="1" applyFont="1" applyFill="1" applyBorder="1" applyAlignment="1">
      <alignment horizontal="center"/>
    </xf>
    <xf numFmtId="49" fontId="0" fillId="40" borderId="0" xfId="0" applyNumberFormat="1" applyFill="1"/>
    <xf numFmtId="49" fontId="24" fillId="40" borderId="60" xfId="1" applyNumberFormat="1" applyFont="1" applyFill="1" applyBorder="1" applyAlignment="1">
      <alignment horizontal="center"/>
    </xf>
    <xf numFmtId="49" fontId="24" fillId="40" borderId="42" xfId="1" applyNumberFormat="1" applyFont="1" applyFill="1" applyBorder="1" applyAlignment="1">
      <alignment horizontal="center"/>
    </xf>
    <xf numFmtId="49" fontId="24" fillId="40" borderId="40" xfId="1" applyNumberFormat="1" applyFont="1" applyFill="1" applyBorder="1" applyAlignment="1">
      <alignment horizontal="center"/>
    </xf>
    <xf numFmtId="49" fontId="24" fillId="40" borderId="0" xfId="1" applyNumberFormat="1" applyFont="1" applyFill="1" applyAlignment="1">
      <alignment horizontal="center"/>
    </xf>
    <xf numFmtId="49" fontId="24" fillId="40" borderId="36" xfId="1" applyNumberFormat="1" applyFont="1" applyFill="1" applyBorder="1" applyAlignment="1">
      <alignment horizontal="center"/>
    </xf>
    <xf numFmtId="1" fontId="41" fillId="24" borderId="10" xfId="1" applyNumberFormat="1" applyFont="1" applyFill="1" applyBorder="1" applyAlignment="1">
      <alignment horizontal="center"/>
    </xf>
    <xf numFmtId="0" fontId="41" fillId="24" borderId="10" xfId="1" applyFont="1" applyFill="1" applyBorder="1" applyAlignment="1">
      <alignment horizontal="center" vertical="center" wrapText="1"/>
    </xf>
    <xf numFmtId="1" fontId="41" fillId="0" borderId="10" xfId="1" applyNumberFormat="1" applyFont="1" applyBorder="1" applyAlignment="1">
      <alignment horizontal="center"/>
    </xf>
    <xf numFmtId="0" fontId="41" fillId="0" borderId="10" xfId="1" applyFont="1" applyBorder="1" applyAlignment="1">
      <alignment horizontal="center" vertical="center" wrapText="1"/>
    </xf>
    <xf numFmtId="1" fontId="41" fillId="24" borderId="61" xfId="1" applyNumberFormat="1" applyFont="1" applyFill="1" applyBorder="1" applyAlignment="1">
      <alignment horizontal="center"/>
    </xf>
    <xf numFmtId="1" fontId="41" fillId="24" borderId="24" xfId="1" applyNumberFormat="1" applyFont="1" applyFill="1" applyBorder="1" applyAlignment="1">
      <alignment horizontal="center"/>
    </xf>
    <xf numFmtId="0" fontId="41" fillId="24" borderId="24" xfId="1" applyFont="1" applyFill="1" applyBorder="1" applyAlignment="1">
      <alignment horizontal="center" vertical="center" wrapText="1"/>
    </xf>
    <xf numFmtId="0" fontId="5" fillId="24" borderId="24" xfId="1" applyFill="1" applyBorder="1" applyAlignment="1">
      <alignment horizontal="center"/>
    </xf>
    <xf numFmtId="0" fontId="31" fillId="0" borderId="62" xfId="0" applyFont="1" applyBorder="1" applyAlignment="1">
      <alignment horizontal="center"/>
    </xf>
    <xf numFmtId="1" fontId="41" fillId="0" borderId="10" xfId="1" applyNumberFormat="1" applyFont="1" applyBorder="1" applyAlignment="1">
      <alignment horizontal="center" vertical="center"/>
    </xf>
    <xf numFmtId="1" fontId="41" fillId="0" borderId="61" xfId="1" applyNumberFormat="1" applyFont="1" applyBorder="1" applyAlignment="1">
      <alignment horizontal="center" vertical="center"/>
    </xf>
    <xf numFmtId="1" fontId="41" fillId="0" borderId="24" xfId="1" applyNumberFormat="1" applyFont="1" applyBorder="1" applyAlignment="1">
      <alignment horizontal="center" vertical="center"/>
    </xf>
    <xf numFmtId="0" fontId="31" fillId="0" borderId="62" xfId="0" applyFont="1" applyBorder="1"/>
    <xf numFmtId="0" fontId="31" fillId="0" borderId="41" xfId="0" applyFont="1" applyBorder="1"/>
    <xf numFmtId="0" fontId="26" fillId="24" borderId="64" xfId="1" applyFont="1" applyFill="1" applyBorder="1" applyAlignment="1">
      <alignment horizontal="center"/>
    </xf>
    <xf numFmtId="0" fontId="26" fillId="24" borderId="0" xfId="1" applyFont="1" applyFill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78" xfId="1" applyFont="1" applyBorder="1" applyAlignment="1">
      <alignment horizontal="center"/>
    </xf>
    <xf numFmtId="0" fontId="26" fillId="0" borderId="72" xfId="1" applyFont="1" applyBorder="1" applyAlignment="1">
      <alignment horizontal="center"/>
    </xf>
    <xf numFmtId="0" fontId="31" fillId="0" borderId="57" xfId="0" applyFont="1" applyBorder="1" applyAlignment="1">
      <alignment horizontal="center"/>
    </xf>
    <xf numFmtId="0" fontId="0" fillId="0" borderId="55" xfId="0" applyBorder="1"/>
    <xf numFmtId="0" fontId="24" fillId="0" borderId="61" xfId="0" applyFont="1" applyBorder="1" applyAlignment="1">
      <alignment horizontal="center"/>
    </xf>
    <xf numFmtId="49" fontId="0" fillId="40" borderId="72" xfId="0" applyNumberFormat="1" applyFill="1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24" fillId="40" borderId="61" xfId="0" applyFont="1" applyFill="1" applyBorder="1" applyAlignment="1">
      <alignment horizontal="center"/>
    </xf>
    <xf numFmtId="0" fontId="0" fillId="40" borderId="62" xfId="0" applyFill="1" applyBorder="1" applyAlignment="1">
      <alignment horizontal="center"/>
    </xf>
    <xf numFmtId="10" fontId="32" fillId="0" borderId="0" xfId="1" applyNumberFormat="1" applyFont="1" applyAlignment="1">
      <alignment horizontal="center"/>
    </xf>
    <xf numFmtId="0" fontId="0" fillId="40" borderId="62" xfId="0" applyFill="1" applyBorder="1" applyAlignment="1">
      <alignment horizontal="center" vertical="center"/>
    </xf>
    <xf numFmtId="0" fontId="0" fillId="40" borderId="41" xfId="0" applyFill="1" applyBorder="1" applyAlignment="1">
      <alignment horizontal="center" vertical="center"/>
    </xf>
    <xf numFmtId="49" fontId="24" fillId="40" borderId="72" xfId="1" applyNumberFormat="1" applyFont="1" applyFill="1" applyBorder="1" applyAlignment="1">
      <alignment horizontal="center"/>
    </xf>
    <xf numFmtId="0" fontId="5" fillId="0" borderId="56" xfId="1" applyBorder="1" applyAlignment="1">
      <alignment horizontal="center"/>
    </xf>
    <xf numFmtId="2" fontId="251" fillId="0" borderId="59" xfId="0" applyNumberFormat="1" applyFont="1" applyBorder="1" applyAlignment="1">
      <alignment horizontal="center"/>
    </xf>
    <xf numFmtId="3" fontId="5" fillId="0" borderId="61" xfId="1" applyNumberFormat="1" applyBorder="1" applyAlignment="1">
      <alignment horizontal="center"/>
    </xf>
    <xf numFmtId="0" fontId="41" fillId="24" borderId="13" xfId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5" fillId="24" borderId="17" xfId="1" applyFill="1" applyBorder="1" applyAlignment="1">
      <alignment horizontal="center"/>
    </xf>
    <xf numFmtId="2" fontId="185" fillId="0" borderId="82" xfId="1" applyNumberFormat="1" applyFont="1" applyBorder="1" applyAlignment="1">
      <alignment horizontal="center" vertical="center"/>
    </xf>
    <xf numFmtId="2" fontId="185" fillId="0" borderId="14" xfId="1" applyNumberFormat="1" applyFont="1" applyBorder="1" applyAlignment="1">
      <alignment horizontal="center" vertical="center"/>
    </xf>
    <xf numFmtId="2" fontId="185" fillId="0" borderId="26" xfId="1" applyNumberFormat="1" applyFont="1" applyBorder="1" applyAlignment="1">
      <alignment horizontal="center" vertical="center"/>
    </xf>
    <xf numFmtId="3" fontId="90" fillId="0" borderId="92" xfId="0" applyNumberFormat="1" applyFont="1" applyBorder="1" applyAlignment="1">
      <alignment horizontal="center"/>
    </xf>
    <xf numFmtId="3" fontId="90" fillId="0" borderId="15" xfId="0" applyNumberFormat="1" applyFont="1" applyBorder="1" applyAlignment="1">
      <alignment horizontal="center"/>
    </xf>
    <xf numFmtId="0" fontId="90" fillId="0" borderId="15" xfId="0" applyFont="1" applyBorder="1" applyAlignment="1">
      <alignment horizontal="center"/>
    </xf>
    <xf numFmtId="3" fontId="90" fillId="0" borderId="25" xfId="0" applyNumberFormat="1" applyFont="1" applyBorder="1" applyAlignment="1">
      <alignment horizontal="center"/>
    </xf>
    <xf numFmtId="2" fontId="254" fillId="0" borderId="0" xfId="0" applyNumberFormat="1" applyFont="1" applyAlignment="1">
      <alignment horizontal="center"/>
    </xf>
    <xf numFmtId="4" fontId="180" fillId="28" borderId="20" xfId="0" applyNumberFormat="1" applyFont="1" applyFill="1" applyBorder="1" applyAlignment="1">
      <alignment horizontal="center" vertical="center" wrapText="1"/>
    </xf>
    <xf numFmtId="4" fontId="75" fillId="0" borderId="20" xfId="0" applyNumberFormat="1" applyFont="1" applyBorder="1" applyAlignment="1">
      <alignment horizontal="center" vertical="center" wrapText="1"/>
    </xf>
    <xf numFmtId="3" fontId="41" fillId="0" borderId="92" xfId="1" applyNumberFormat="1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2" fontId="185" fillId="0" borderId="0" xfId="1" applyNumberFormat="1" applyFont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145" fillId="24" borderId="29" xfId="1" applyFont="1" applyFill="1" applyBorder="1"/>
    <xf numFmtId="0" fontId="80" fillId="40" borderId="34" xfId="0" applyFont="1" applyFill="1" applyBorder="1"/>
    <xf numFmtId="0" fontId="83" fillId="40" borderId="0" xfId="0" applyFont="1" applyFill="1"/>
    <xf numFmtId="0" fontId="82" fillId="40" borderId="0" xfId="1" applyFont="1" applyFill="1"/>
    <xf numFmtId="0" fontId="185" fillId="40" borderId="0" xfId="1" applyFont="1" applyFill="1"/>
    <xf numFmtId="2" fontId="184" fillId="40" borderId="0" xfId="1" applyNumberFormat="1" applyFont="1" applyFill="1"/>
    <xf numFmtId="2" fontId="34" fillId="40" borderId="0" xfId="0" applyNumberFormat="1" applyFont="1" applyFill="1"/>
    <xf numFmtId="0" fontId="80" fillId="40" borderId="0" xfId="0" applyFont="1" applyFill="1"/>
    <xf numFmtId="0" fontId="0" fillId="40" borderId="32" xfId="0" applyFill="1" applyBorder="1"/>
    <xf numFmtId="0" fontId="0" fillId="40" borderId="34" xfId="0" applyFill="1" applyBorder="1"/>
    <xf numFmtId="0" fontId="41" fillId="40" borderId="0" xfId="0" applyFont="1" applyFill="1"/>
    <xf numFmtId="0" fontId="80" fillId="40" borderId="32" xfId="0" applyFont="1" applyFill="1" applyBorder="1"/>
    <xf numFmtId="0" fontId="80" fillId="40" borderId="34" xfId="1" applyFont="1" applyFill="1" applyBorder="1"/>
    <xf numFmtId="0" fontId="84" fillId="40" borderId="0" xfId="1" applyFont="1" applyFill="1"/>
    <xf numFmtId="0" fontId="185" fillId="40" borderId="0" xfId="0" applyFont="1" applyFill="1"/>
    <xf numFmtId="2" fontId="184" fillId="40" borderId="0" xfId="0" applyNumberFormat="1" applyFont="1" applyFill="1"/>
    <xf numFmtId="0" fontId="0" fillId="40" borderId="30" xfId="0" applyFill="1" applyBorder="1"/>
    <xf numFmtId="0" fontId="80" fillId="40" borderId="30" xfId="0" applyFont="1" applyFill="1" applyBorder="1"/>
    <xf numFmtId="0" fontId="185" fillId="40" borderId="30" xfId="0" applyFont="1" applyFill="1" applyBorder="1"/>
    <xf numFmtId="2" fontId="184" fillId="40" borderId="30" xfId="0" applyNumberFormat="1" applyFont="1" applyFill="1" applyBorder="1"/>
    <xf numFmtId="2" fontId="34" fillId="40" borderId="30" xfId="0" applyNumberFormat="1" applyFont="1" applyFill="1" applyBorder="1"/>
    <xf numFmtId="0" fontId="0" fillId="40" borderId="35" xfId="0" applyFill="1" applyBorder="1"/>
    <xf numFmtId="4" fontId="164" fillId="28" borderId="45" xfId="0" applyNumberFormat="1" applyFont="1" applyFill="1" applyBorder="1" applyAlignment="1">
      <alignment horizontal="center" vertical="center" wrapText="1"/>
    </xf>
    <xf numFmtId="0" fontId="0" fillId="40" borderId="33" xfId="0" applyFill="1" applyBorder="1"/>
    <xf numFmtId="0" fontId="0" fillId="40" borderId="29" xfId="0" applyFill="1" applyBorder="1"/>
    <xf numFmtId="0" fontId="49" fillId="40" borderId="29" xfId="0" applyFont="1" applyFill="1" applyBorder="1" applyAlignment="1">
      <alignment horizontal="center"/>
    </xf>
    <xf numFmtId="0" fontId="49" fillId="40" borderId="29" xfId="0" applyFont="1" applyFill="1" applyBorder="1"/>
    <xf numFmtId="0" fontId="185" fillId="40" borderId="29" xfId="0" applyFont="1" applyFill="1" applyBorder="1"/>
    <xf numFmtId="2" fontId="184" fillId="40" borderId="29" xfId="0" applyNumberFormat="1" applyFont="1" applyFill="1" applyBorder="1"/>
    <xf numFmtId="2" fontId="34" fillId="40" borderId="29" xfId="0" applyNumberFormat="1" applyFont="1" applyFill="1" applyBorder="1"/>
    <xf numFmtId="0" fontId="160" fillId="40" borderId="29" xfId="0" applyFont="1" applyFill="1" applyBorder="1"/>
    <xf numFmtId="0" fontId="0" fillId="40" borderId="28" xfId="0" applyFill="1" applyBorder="1"/>
    <xf numFmtId="0" fontId="160" fillId="40" borderId="0" xfId="0" applyFont="1" applyFill="1"/>
    <xf numFmtId="0" fontId="160" fillId="40" borderId="30" xfId="0" applyFont="1" applyFill="1" applyBorder="1"/>
    <xf numFmtId="0" fontId="83" fillId="24" borderId="13" xfId="1" applyFont="1" applyFill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3" fontId="83" fillId="24" borderId="13" xfId="1" applyNumberFormat="1" applyFont="1" applyFill="1" applyBorder="1" applyAlignment="1">
      <alignment horizontal="center" vertical="center"/>
    </xf>
    <xf numFmtId="2" fontId="42" fillId="0" borderId="13" xfId="0" applyNumberFormat="1" applyFont="1" applyBorder="1" applyAlignment="1">
      <alignment horizontal="center" vertical="center"/>
    </xf>
    <xf numFmtId="0" fontId="24" fillId="0" borderId="37" xfId="1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2" fontId="39" fillId="24" borderId="61" xfId="1" applyNumberFormat="1" applyFont="1" applyFill="1" applyBorder="1" applyAlignment="1">
      <alignment horizontal="center" vertical="center"/>
    </xf>
    <xf numFmtId="3" fontId="41" fillId="24" borderId="10" xfId="1" applyNumberFormat="1" applyFont="1" applyFill="1" applyBorder="1" applyAlignment="1">
      <alignment horizontal="center" vertical="center"/>
    </xf>
    <xf numFmtId="3" fontId="41" fillId="24" borderId="10" xfId="176" applyNumberFormat="1" applyFont="1" applyFill="1" applyBorder="1" applyAlignment="1">
      <alignment horizontal="center" vertical="center"/>
    </xf>
    <xf numFmtId="3" fontId="41" fillId="24" borderId="24" xfId="1" applyNumberFormat="1" applyFont="1" applyFill="1" applyBorder="1" applyAlignment="1">
      <alignment horizontal="center" vertical="center"/>
    </xf>
    <xf numFmtId="3" fontId="41" fillId="24" borderId="13" xfId="1" applyNumberFormat="1" applyFont="1" applyFill="1" applyBorder="1" applyAlignment="1">
      <alignment horizontal="center" vertical="center"/>
    </xf>
    <xf numFmtId="3" fontId="41" fillId="24" borderId="61" xfId="1" applyNumberFormat="1" applyFont="1" applyFill="1" applyBorder="1" applyAlignment="1">
      <alignment horizontal="center" vertical="center"/>
    </xf>
    <xf numFmtId="4" fontId="205" fillId="26" borderId="54" xfId="0" applyNumberFormat="1" applyFont="1" applyFill="1" applyBorder="1" applyAlignment="1">
      <alignment horizontal="center" vertical="center" wrapText="1"/>
    </xf>
    <xf numFmtId="172" fontId="39" fillId="24" borderId="61" xfId="1" applyNumberFormat="1" applyFont="1" applyFill="1" applyBorder="1" applyAlignment="1">
      <alignment horizontal="center" vertical="center"/>
    </xf>
    <xf numFmtId="0" fontId="24" fillId="40" borderId="60" xfId="1" applyFont="1" applyFill="1" applyBorder="1" applyAlignment="1">
      <alignment horizontal="center"/>
    </xf>
    <xf numFmtId="0" fontId="88" fillId="0" borderId="33" xfId="0" applyFont="1" applyBorder="1"/>
    <xf numFmtId="0" fontId="184" fillId="0" borderId="29" xfId="0" applyFont="1" applyBorder="1"/>
    <xf numFmtId="0" fontId="34" fillId="0" borderId="29" xfId="0" applyFont="1" applyBorder="1"/>
    <xf numFmtId="0" fontId="88" fillId="0" borderId="34" xfId="0" applyFont="1" applyBorder="1"/>
    <xf numFmtId="3" fontId="39" fillId="0" borderId="61" xfId="1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24" fillId="24" borderId="42" xfId="1" applyFont="1" applyFill="1" applyBorder="1" applyAlignment="1">
      <alignment horizontal="center" vertical="center"/>
    </xf>
    <xf numFmtId="0" fontId="24" fillId="0" borderId="0" xfId="3" applyFont="1" applyAlignment="1">
      <alignment horizontal="center"/>
    </xf>
    <xf numFmtId="2" fontId="39" fillId="0" borderId="0" xfId="248" applyNumberFormat="1" applyFont="1" applyFill="1" applyBorder="1" applyAlignment="1">
      <alignment horizontal="center" vertical="center"/>
    </xf>
    <xf numFmtId="3" fontId="142" fillId="0" borderId="0" xfId="3" applyNumberFormat="1" applyFont="1" applyAlignment="1">
      <alignment horizontal="center"/>
    </xf>
    <xf numFmtId="3" fontId="41" fillId="24" borderId="61" xfId="1" applyNumberFormat="1" applyFont="1" applyFill="1" applyBorder="1" applyAlignment="1">
      <alignment horizontal="center"/>
    </xf>
    <xf numFmtId="3" fontId="41" fillId="24" borderId="24" xfId="1" applyNumberFormat="1" applyFont="1" applyFill="1" applyBorder="1" applyAlignment="1">
      <alignment horizontal="center"/>
    </xf>
    <xf numFmtId="0" fontId="41" fillId="24" borderId="24" xfId="1" applyFont="1" applyFill="1" applyBorder="1" applyAlignment="1">
      <alignment horizontal="center"/>
    </xf>
    <xf numFmtId="3" fontId="41" fillId="0" borderId="61" xfId="0" applyNumberFormat="1" applyFont="1" applyBorder="1" applyAlignment="1">
      <alignment horizontal="center"/>
    </xf>
    <xf numFmtId="3" fontId="41" fillId="0" borderId="10" xfId="0" applyNumberFormat="1" applyFont="1" applyBorder="1" applyAlignment="1">
      <alignment horizontal="center"/>
    </xf>
    <xf numFmtId="3" fontId="41" fillId="0" borderId="24" xfId="0" applyNumberFormat="1" applyFont="1" applyBorder="1" applyAlignment="1">
      <alignment horizontal="center"/>
    </xf>
    <xf numFmtId="0" fontId="41" fillId="0" borderId="11" xfId="1" applyFont="1" applyBorder="1" applyAlignment="1">
      <alignment horizontal="center"/>
    </xf>
    <xf numFmtId="2" fontId="185" fillId="0" borderId="11" xfId="1" applyNumberFormat="1" applyFont="1" applyBorder="1" applyAlignment="1">
      <alignment horizontal="center" vertical="center"/>
    </xf>
    <xf numFmtId="2" fontId="42" fillId="0" borderId="11" xfId="0" applyNumberFormat="1" applyFont="1" applyBorder="1" applyAlignment="1">
      <alignment horizontal="center" vertical="center"/>
    </xf>
    <xf numFmtId="2" fontId="42" fillId="0" borderId="47" xfId="0" applyNumberFormat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" fontId="41" fillId="24" borderId="10" xfId="176" applyNumberFormat="1" applyFont="1" applyFill="1" applyBorder="1" applyAlignment="1">
      <alignment horizontal="center"/>
    </xf>
    <xf numFmtId="3" fontId="41" fillId="24" borderId="24" xfId="176" applyNumberFormat="1" applyFont="1" applyFill="1" applyBorder="1" applyAlignment="1">
      <alignment horizontal="center"/>
    </xf>
    <xf numFmtId="3" fontId="41" fillId="24" borderId="22" xfId="1" applyNumberFormat="1" applyFont="1" applyFill="1" applyBorder="1" applyAlignment="1">
      <alignment horizontal="center"/>
    </xf>
    <xf numFmtId="3" fontId="41" fillId="24" borderId="15" xfId="1" applyNumberFormat="1" applyFont="1" applyFill="1" applyBorder="1" applyAlignment="1">
      <alignment horizontal="center"/>
    </xf>
    <xf numFmtId="0" fontId="41" fillId="24" borderId="15" xfId="1" applyFont="1" applyFill="1" applyBorder="1" applyAlignment="1">
      <alignment horizontal="center"/>
    </xf>
    <xf numFmtId="0" fontId="41" fillId="24" borderId="25" xfId="1" applyFont="1" applyFill="1" applyBorder="1" applyAlignment="1">
      <alignment horizontal="center"/>
    </xf>
    <xf numFmtId="3" fontId="41" fillId="24" borderId="25" xfId="1" applyNumberFormat="1" applyFont="1" applyFill="1" applyBorder="1" applyAlignment="1">
      <alignment horizontal="center"/>
    </xf>
    <xf numFmtId="0" fontId="184" fillId="40" borderId="25" xfId="1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2" fontId="41" fillId="0" borderId="83" xfId="1" applyNumberFormat="1" applyFont="1" applyBorder="1" applyAlignment="1">
      <alignment horizontal="center"/>
    </xf>
    <xf numFmtId="0" fontId="83" fillId="24" borderId="75" xfId="1" applyFont="1" applyFill="1" applyBorder="1" applyAlignment="1">
      <alignment horizontal="center"/>
    </xf>
    <xf numFmtId="2" fontId="185" fillId="0" borderId="83" xfId="1" applyNumberFormat="1" applyFont="1" applyBorder="1" applyAlignment="1">
      <alignment horizontal="center" vertical="center"/>
    </xf>
    <xf numFmtId="2" fontId="42" fillId="0" borderId="83" xfId="0" applyNumberFormat="1" applyFont="1" applyBorder="1" applyAlignment="1">
      <alignment horizontal="center" vertical="center"/>
    </xf>
    <xf numFmtId="0" fontId="0" fillId="0" borderId="94" xfId="0" applyBorder="1" applyAlignment="1">
      <alignment horizontal="center"/>
    </xf>
    <xf numFmtId="0" fontId="0" fillId="0" borderId="37" xfId="0" applyBorder="1" applyAlignment="1">
      <alignment horizontal="center"/>
    </xf>
    <xf numFmtId="2" fontId="41" fillId="0" borderId="13" xfId="1" applyNumberFormat="1" applyFont="1" applyBorder="1" applyAlignment="1">
      <alignment horizontal="center"/>
    </xf>
    <xf numFmtId="0" fontId="83" fillId="24" borderId="22" xfId="1" applyFont="1" applyFill="1" applyBorder="1" applyAlignment="1">
      <alignment horizontal="center"/>
    </xf>
    <xf numFmtId="0" fontId="39" fillId="0" borderId="83" xfId="1" applyFont="1" applyBorder="1" applyAlignment="1">
      <alignment horizontal="center"/>
    </xf>
    <xf numFmtId="0" fontId="41" fillId="24" borderId="92" xfId="1" applyFont="1" applyFill="1" applyBorder="1" applyAlignment="1">
      <alignment horizontal="center"/>
    </xf>
    <xf numFmtId="3" fontId="41" fillId="0" borderId="0" xfId="0" applyNumberFormat="1" applyFont="1" applyAlignment="1">
      <alignment horizontal="center"/>
    </xf>
    <xf numFmtId="3" fontId="184" fillId="40" borderId="12" xfId="178" applyNumberFormat="1" applyFont="1" applyFill="1" applyBorder="1" applyAlignment="1">
      <alignment horizontal="center"/>
    </xf>
    <xf numFmtId="3" fontId="184" fillId="40" borderId="98" xfId="178" applyNumberFormat="1" applyFont="1" applyFill="1" applyBorder="1" applyAlignment="1">
      <alignment horizontal="center"/>
    </xf>
    <xf numFmtId="0" fontId="165" fillId="24" borderId="0" xfId="1" applyFont="1" applyFill="1"/>
    <xf numFmtId="0" fontId="24" fillId="24" borderId="0" xfId="1" applyFont="1" applyFill="1"/>
    <xf numFmtId="0" fontId="24" fillId="24" borderId="30" xfId="1" applyFont="1" applyFill="1" applyBorder="1"/>
    <xf numFmtId="3" fontId="24" fillId="40" borderId="93" xfId="0" applyNumberFormat="1" applyFont="1" applyFill="1" applyBorder="1" applyAlignment="1">
      <alignment horizontal="center"/>
    </xf>
    <xf numFmtId="3" fontId="24" fillId="40" borderId="84" xfId="0" applyNumberFormat="1" applyFont="1" applyFill="1" applyBorder="1" applyAlignment="1">
      <alignment horizontal="center"/>
    </xf>
    <xf numFmtId="3" fontId="24" fillId="40" borderId="85" xfId="0" applyNumberFormat="1" applyFont="1" applyFill="1" applyBorder="1" applyAlignment="1">
      <alignment horizontal="center"/>
    </xf>
    <xf numFmtId="3" fontId="24" fillId="40" borderId="14" xfId="0" applyNumberFormat="1" applyFont="1" applyFill="1" applyBorder="1" applyAlignment="1">
      <alignment horizontal="center"/>
    </xf>
    <xf numFmtId="3" fontId="184" fillId="40" borderId="14" xfId="1" applyNumberFormat="1" applyFont="1" applyFill="1" applyBorder="1" applyAlignment="1">
      <alignment horizontal="center"/>
    </xf>
    <xf numFmtId="3" fontId="24" fillId="40" borderId="95" xfId="0" applyNumberFormat="1" applyFont="1" applyFill="1" applyBorder="1" applyAlignment="1">
      <alignment horizontal="center"/>
    </xf>
    <xf numFmtId="3" fontId="24" fillId="40" borderId="96" xfId="0" applyNumberFormat="1" applyFont="1" applyFill="1" applyBorder="1" applyAlignment="1">
      <alignment horizontal="center"/>
    </xf>
    <xf numFmtId="3" fontId="24" fillId="40" borderId="97" xfId="0" applyNumberFormat="1" applyFont="1" applyFill="1" applyBorder="1" applyAlignment="1">
      <alignment horizontal="center"/>
    </xf>
    <xf numFmtId="3" fontId="24" fillId="40" borderId="12" xfId="0" applyNumberFormat="1" applyFont="1" applyFill="1" applyBorder="1" applyAlignment="1">
      <alignment horizontal="center"/>
    </xf>
    <xf numFmtId="3" fontId="184" fillId="40" borderId="12" xfId="1" applyNumberFormat="1" applyFont="1" applyFill="1" applyBorder="1" applyAlignment="1">
      <alignment horizontal="center"/>
    </xf>
    <xf numFmtId="3" fontId="210" fillId="47" borderId="86" xfId="0" applyNumberFormat="1" applyFont="1" applyFill="1" applyBorder="1" applyAlignment="1">
      <alignment horizontal="center"/>
    </xf>
    <xf numFmtId="3" fontId="210" fillId="47" borderId="87" xfId="0" applyNumberFormat="1" applyFont="1" applyFill="1" applyBorder="1" applyAlignment="1">
      <alignment horizontal="center"/>
    </xf>
    <xf numFmtId="3" fontId="210" fillId="47" borderId="88" xfId="0" applyNumberFormat="1" applyFont="1" applyFill="1" applyBorder="1" applyAlignment="1">
      <alignment horizontal="center"/>
    </xf>
    <xf numFmtId="3" fontId="210" fillId="47" borderId="10" xfId="0" applyNumberFormat="1" applyFont="1" applyFill="1" applyBorder="1" applyAlignment="1">
      <alignment horizontal="center"/>
    </xf>
    <xf numFmtId="3" fontId="210" fillId="47" borderId="61" xfId="0" applyNumberFormat="1" applyFont="1" applyFill="1" applyBorder="1" applyAlignment="1">
      <alignment horizontal="center"/>
    </xf>
    <xf numFmtId="0" fontId="255" fillId="24" borderId="31" xfId="1" applyFont="1" applyFill="1" applyBorder="1"/>
    <xf numFmtId="0" fontId="256" fillId="24" borderId="31" xfId="1" applyFont="1" applyFill="1" applyBorder="1"/>
    <xf numFmtId="2" fontId="41" fillId="40" borderId="0" xfId="0" applyNumberFormat="1" applyFont="1" applyFill="1" applyAlignment="1">
      <alignment horizontal="center"/>
    </xf>
    <xf numFmtId="0" fontId="135" fillId="0" borderId="0" xfId="3" applyFont="1" applyAlignment="1">
      <alignment horizontal="center"/>
    </xf>
    <xf numFmtId="0" fontId="24" fillId="0" borderId="0" xfId="1" applyFont="1" applyAlignment="1">
      <alignment horizontal="center" vertical="center"/>
    </xf>
    <xf numFmtId="0" fontId="24" fillId="0" borderId="65" xfId="1" applyFont="1" applyBorder="1" applyAlignment="1">
      <alignment horizontal="center"/>
    </xf>
    <xf numFmtId="0" fontId="24" fillId="40" borderId="71" xfId="1" applyFont="1" applyFill="1" applyBorder="1" applyAlignment="1">
      <alignment horizontal="center" vertical="center"/>
    </xf>
    <xf numFmtId="0" fontId="31" fillId="0" borderId="32" xfId="0" applyFont="1" applyBorder="1" applyAlignment="1">
      <alignment horizontal="center"/>
    </xf>
    <xf numFmtId="0" fontId="24" fillId="40" borderId="13" xfId="1" applyFont="1" applyFill="1" applyBorder="1" applyAlignment="1">
      <alignment horizontal="center"/>
    </xf>
    <xf numFmtId="3" fontId="83" fillId="24" borderId="15" xfId="1" applyNumberFormat="1" applyFont="1" applyFill="1" applyBorder="1" applyAlignment="1">
      <alignment horizontal="center" vertical="center"/>
    </xf>
    <xf numFmtId="3" fontId="83" fillId="24" borderId="15" xfId="176" applyNumberFormat="1" applyFont="1" applyFill="1" applyBorder="1" applyAlignment="1">
      <alignment horizontal="center" vertical="center"/>
    </xf>
    <xf numFmtId="3" fontId="83" fillId="24" borderId="25" xfId="1" applyNumberFormat="1" applyFont="1" applyFill="1" applyBorder="1" applyAlignment="1">
      <alignment horizontal="center" vertical="center"/>
    </xf>
    <xf numFmtId="3" fontId="41" fillId="24" borderId="15" xfId="1" applyNumberFormat="1" applyFont="1" applyFill="1" applyBorder="1" applyAlignment="1">
      <alignment horizontal="center" vertical="center"/>
    </xf>
    <xf numFmtId="3" fontId="41" fillId="24" borderId="15" xfId="176" applyNumberFormat="1" applyFont="1" applyFill="1" applyBorder="1" applyAlignment="1">
      <alignment horizontal="center" vertical="center"/>
    </xf>
    <xf numFmtId="3" fontId="41" fillId="24" borderId="25" xfId="1" applyNumberFormat="1" applyFont="1" applyFill="1" applyBorder="1" applyAlignment="1">
      <alignment horizontal="center" vertical="center"/>
    </xf>
    <xf numFmtId="3" fontId="83" fillId="24" borderId="92" xfId="1" applyNumberFormat="1" applyFont="1" applyFill="1" applyBorder="1" applyAlignment="1">
      <alignment horizontal="center" vertical="center"/>
    </xf>
    <xf numFmtId="3" fontId="41" fillId="24" borderId="92" xfId="1" applyNumberFormat="1" applyFont="1" applyFill="1" applyBorder="1" applyAlignment="1">
      <alignment horizontal="center" vertical="center"/>
    </xf>
    <xf numFmtId="3" fontId="41" fillId="0" borderId="25" xfId="1" applyNumberFormat="1" applyFont="1" applyBorder="1" applyAlignment="1">
      <alignment horizontal="center"/>
    </xf>
    <xf numFmtId="3" fontId="39" fillId="40" borderId="15" xfId="1" applyNumberFormat="1" applyFont="1" applyFill="1" applyBorder="1" applyAlignment="1">
      <alignment horizontal="center"/>
    </xf>
    <xf numFmtId="3" fontId="39" fillId="40" borderId="92" xfId="1" applyNumberFormat="1" applyFont="1" applyFill="1" applyBorder="1" applyAlignment="1">
      <alignment horizontal="center"/>
    </xf>
    <xf numFmtId="3" fontId="39" fillId="40" borderId="25" xfId="1" applyNumberFormat="1" applyFont="1" applyFill="1" applyBorder="1" applyAlignment="1">
      <alignment horizontal="center"/>
    </xf>
    <xf numFmtId="3" fontId="39" fillId="0" borderId="92" xfId="1" applyNumberFormat="1" applyFont="1" applyBorder="1" applyAlignment="1">
      <alignment horizontal="center"/>
    </xf>
    <xf numFmtId="3" fontId="90" fillId="40" borderId="15" xfId="1" applyNumberFormat="1" applyFont="1" applyFill="1" applyBorder="1" applyAlignment="1">
      <alignment horizontal="center"/>
    </xf>
    <xf numFmtId="3" fontId="211" fillId="0" borderId="25" xfId="1" applyNumberFormat="1" applyFont="1" applyBorder="1" applyAlignment="1">
      <alignment horizontal="center"/>
    </xf>
    <xf numFmtId="0" fontId="185" fillId="27" borderId="80" xfId="1" applyFont="1" applyFill="1" applyBorder="1" applyAlignment="1">
      <alignment horizontal="center"/>
    </xf>
    <xf numFmtId="3" fontId="211" fillId="0" borderId="15" xfId="1" applyNumberFormat="1" applyFont="1" applyBorder="1" applyAlignment="1">
      <alignment horizontal="center"/>
    </xf>
    <xf numFmtId="3" fontId="211" fillId="0" borderId="92" xfId="1" applyNumberFormat="1" applyFont="1" applyBorder="1" applyAlignment="1">
      <alignment horizontal="center"/>
    </xf>
    <xf numFmtId="0" fontId="211" fillId="0" borderId="15" xfId="1" applyFont="1" applyBorder="1" applyAlignment="1">
      <alignment horizontal="center"/>
    </xf>
    <xf numFmtId="0" fontId="211" fillId="0" borderId="25" xfId="1" applyFont="1" applyBorder="1" applyAlignment="1">
      <alignment horizontal="center"/>
    </xf>
    <xf numFmtId="3" fontId="90" fillId="41" borderId="92" xfId="1" applyNumberFormat="1" applyFont="1" applyFill="1" applyBorder="1" applyAlignment="1">
      <alignment horizontal="center"/>
    </xf>
    <xf numFmtId="3" fontId="90" fillId="41" borderId="15" xfId="1" applyNumberFormat="1" applyFont="1" applyFill="1" applyBorder="1" applyAlignment="1">
      <alignment horizontal="center"/>
    </xf>
    <xf numFmtId="3" fontId="149" fillId="41" borderId="15" xfId="1" applyNumberFormat="1" applyFont="1" applyFill="1" applyBorder="1" applyAlignment="1">
      <alignment horizontal="center"/>
    </xf>
    <xf numFmtId="3" fontId="149" fillId="0" borderId="15" xfId="1" applyNumberFormat="1" applyFont="1" applyBorder="1" applyAlignment="1">
      <alignment horizontal="center"/>
    </xf>
    <xf numFmtId="2" fontId="185" fillId="41" borderId="82" xfId="1" applyNumberFormat="1" applyFont="1" applyFill="1" applyBorder="1" applyAlignment="1">
      <alignment horizontal="center" vertical="center"/>
    </xf>
    <xf numFmtId="2" fontId="185" fillId="41" borderId="14" xfId="1" applyNumberFormat="1" applyFont="1" applyFill="1" applyBorder="1" applyAlignment="1">
      <alignment horizontal="center" vertical="center"/>
    </xf>
    <xf numFmtId="3" fontId="142" fillId="0" borderId="92" xfId="3" applyNumberFormat="1" applyFont="1" applyBorder="1" applyAlignment="1">
      <alignment horizontal="center"/>
    </xf>
    <xf numFmtId="3" fontId="142" fillId="0" borderId="15" xfId="3" applyNumberFormat="1" applyFont="1" applyBorder="1" applyAlignment="1">
      <alignment horizontal="center"/>
    </xf>
    <xf numFmtId="3" fontId="142" fillId="0" borderId="25" xfId="3" applyNumberFormat="1" applyFont="1" applyBorder="1" applyAlignment="1">
      <alignment horizontal="center"/>
    </xf>
    <xf numFmtId="3" fontId="90" fillId="24" borderId="92" xfId="1" applyNumberFormat="1" applyFont="1" applyFill="1" applyBorder="1" applyAlignment="1">
      <alignment horizontal="center"/>
    </xf>
    <xf numFmtId="0" fontId="83" fillId="0" borderId="92" xfId="0" applyFont="1" applyBorder="1" applyAlignment="1">
      <alignment horizontal="center"/>
    </xf>
    <xf numFmtId="0" fontId="83" fillId="0" borderId="18" xfId="0" applyFont="1" applyBorder="1" applyAlignment="1">
      <alignment horizontal="center"/>
    </xf>
    <xf numFmtId="0" fontId="159" fillId="0" borderId="15" xfId="0" applyFont="1" applyBorder="1" applyAlignment="1">
      <alignment horizontal="center"/>
    </xf>
    <xf numFmtId="0" fontId="159" fillId="0" borderId="25" xfId="0" applyFont="1" applyBorder="1" applyAlignment="1">
      <alignment horizontal="center"/>
    </xf>
    <xf numFmtId="0" fontId="160" fillId="24" borderId="15" xfId="0" applyFont="1" applyFill="1" applyBorder="1" applyAlignment="1">
      <alignment horizontal="center"/>
    </xf>
    <xf numFmtId="0" fontId="142" fillId="24" borderId="15" xfId="0" applyFont="1" applyFill="1" applyBorder="1" applyAlignment="1">
      <alignment horizontal="center"/>
    </xf>
    <xf numFmtId="0" fontId="143" fillId="24" borderId="18" xfId="0" applyFont="1" applyFill="1" applyBorder="1" applyAlignment="1">
      <alignment horizontal="center"/>
    </xf>
    <xf numFmtId="0" fontId="143" fillId="24" borderId="25" xfId="0" applyFont="1" applyFill="1" applyBorder="1" applyAlignment="1">
      <alignment horizontal="center"/>
    </xf>
    <xf numFmtId="0" fontId="90" fillId="0" borderId="92" xfId="1" applyFont="1" applyBorder="1" applyAlignment="1">
      <alignment horizontal="center"/>
    </xf>
    <xf numFmtId="0" fontId="90" fillId="0" borderId="22" xfId="1" applyFont="1" applyBorder="1" applyAlignment="1">
      <alignment horizontal="center"/>
    </xf>
    <xf numFmtId="0" fontId="90" fillId="0" borderId="66" xfId="1" applyFont="1" applyBorder="1" applyAlignment="1">
      <alignment horizontal="center"/>
    </xf>
    <xf numFmtId="0" fontId="135" fillId="0" borderId="92" xfId="3" applyFont="1" applyBorder="1" applyAlignment="1">
      <alignment horizontal="center"/>
    </xf>
    <xf numFmtId="0" fontId="135" fillId="0" borderId="15" xfId="3" applyFont="1" applyBorder="1" applyAlignment="1">
      <alignment horizontal="center"/>
    </xf>
    <xf numFmtId="0" fontId="135" fillId="0" borderId="25" xfId="3" applyFont="1" applyBorder="1" applyAlignment="1">
      <alignment horizontal="center"/>
    </xf>
    <xf numFmtId="3" fontId="135" fillId="0" borderId="15" xfId="3" applyNumberFormat="1" applyFont="1" applyBorder="1" applyAlignment="1">
      <alignment horizontal="center"/>
    </xf>
    <xf numFmtId="0" fontId="24" fillId="40" borderId="40" xfId="0" applyFont="1" applyFill="1" applyBorder="1" applyAlignment="1">
      <alignment horizontal="center"/>
    </xf>
    <xf numFmtId="0" fontId="79" fillId="40" borderId="0" xfId="0" applyFont="1" applyFill="1"/>
    <xf numFmtId="0" fontId="24" fillId="40" borderId="60" xfId="0" applyFont="1" applyFill="1" applyBorder="1" applyAlignment="1">
      <alignment horizontal="center"/>
    </xf>
    <xf numFmtId="0" fontId="24" fillId="40" borderId="37" xfId="0" applyFont="1" applyFill="1" applyBorder="1" applyAlignment="1">
      <alignment horizontal="center"/>
    </xf>
    <xf numFmtId="0" fontId="24" fillId="40" borderId="39" xfId="1" applyFont="1" applyFill="1" applyBorder="1" applyAlignment="1">
      <alignment horizontal="center" vertical="center"/>
    </xf>
    <xf numFmtId="0" fontId="24" fillId="40" borderId="40" xfId="1" applyFont="1" applyFill="1" applyBorder="1" applyAlignment="1">
      <alignment horizontal="center" vertical="center"/>
    </xf>
    <xf numFmtId="0" fontId="24" fillId="40" borderId="60" xfId="1" applyFont="1" applyFill="1" applyBorder="1" applyAlignment="1">
      <alignment horizontal="center" vertical="center"/>
    </xf>
    <xf numFmtId="0" fontId="24" fillId="40" borderId="60" xfId="1" applyFont="1" applyFill="1" applyBorder="1" applyAlignment="1">
      <alignment vertical="center"/>
    </xf>
    <xf numFmtId="0" fontId="24" fillId="40" borderId="65" xfId="1" applyFont="1" applyFill="1" applyBorder="1" applyAlignment="1">
      <alignment horizontal="center"/>
    </xf>
    <xf numFmtId="0" fontId="24" fillId="40" borderId="10" xfId="1" applyFont="1" applyFill="1" applyBorder="1"/>
    <xf numFmtId="2" fontId="186" fillId="40" borderId="10" xfId="1" applyNumberFormat="1" applyFont="1" applyFill="1" applyBorder="1" applyAlignment="1">
      <alignment horizontal="center"/>
    </xf>
    <xf numFmtId="2" fontId="186" fillId="40" borderId="29" xfId="1" applyNumberFormat="1" applyFont="1" applyFill="1" applyBorder="1" applyAlignment="1">
      <alignment horizontal="center"/>
    </xf>
    <xf numFmtId="0" fontId="258" fillId="24" borderId="31" xfId="1" applyFont="1" applyFill="1" applyBorder="1"/>
    <xf numFmtId="2" fontId="259" fillId="25" borderId="0" xfId="1" applyNumberFormat="1" applyFont="1" applyFill="1"/>
    <xf numFmtId="0" fontId="186" fillId="0" borderId="10" xfId="0" applyFont="1" applyBorder="1" applyAlignment="1">
      <alignment horizontal="center"/>
    </xf>
    <xf numFmtId="4" fontId="209" fillId="26" borderId="46" xfId="0" applyNumberFormat="1" applyFont="1" applyFill="1" applyBorder="1" applyAlignment="1">
      <alignment horizontal="center" vertical="center" wrapText="1"/>
    </xf>
    <xf numFmtId="0" fontId="186" fillId="0" borderId="61" xfId="0" applyFont="1" applyBorder="1" applyAlignment="1">
      <alignment horizontal="center"/>
    </xf>
    <xf numFmtId="0" fontId="186" fillId="0" borderId="24" xfId="0" applyFont="1" applyBorder="1" applyAlignment="1">
      <alignment horizontal="center"/>
    </xf>
    <xf numFmtId="0" fontId="184" fillId="0" borderId="0" xfId="1" applyFont="1" applyAlignment="1">
      <alignment horizontal="center"/>
    </xf>
    <xf numFmtId="0" fontId="195" fillId="0" borderId="0" xfId="1" applyFont="1" applyAlignment="1">
      <alignment horizontal="center"/>
    </xf>
    <xf numFmtId="0" fontId="240" fillId="0" borderId="0" xfId="1" applyFont="1" applyAlignment="1">
      <alignment horizontal="center"/>
    </xf>
    <xf numFmtId="0" fontId="184" fillId="40" borderId="67" xfId="1" applyFont="1" applyFill="1" applyBorder="1" applyAlignment="1">
      <alignment horizontal="center"/>
    </xf>
    <xf numFmtId="2" fontId="252" fillId="42" borderId="0" xfId="0" applyNumberFormat="1" applyFont="1" applyFill="1" applyAlignment="1">
      <alignment horizontal="center"/>
    </xf>
    <xf numFmtId="0" fontId="189" fillId="0" borderId="29" xfId="1" applyFont="1" applyBorder="1"/>
    <xf numFmtId="2" fontId="189" fillId="0" borderId="0" xfId="0" applyNumberFormat="1" applyFont="1"/>
    <xf numFmtId="0" fontId="184" fillId="0" borderId="30" xfId="1" applyFont="1" applyBorder="1"/>
    <xf numFmtId="0" fontId="186" fillId="0" borderId="59" xfId="0" applyFont="1" applyBorder="1" applyAlignment="1">
      <alignment horizontal="center"/>
    </xf>
    <xf numFmtId="0" fontId="0" fillId="0" borderId="61" xfId="1" applyFont="1" applyBorder="1" applyAlignment="1">
      <alignment horizontal="center"/>
    </xf>
    <xf numFmtId="2" fontId="0" fillId="0" borderId="6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16" fontId="24" fillId="0" borderId="61" xfId="0" applyNumberFormat="1" applyFon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0" fontId="26" fillId="0" borderId="39" xfId="1" applyFont="1" applyBorder="1" applyAlignment="1">
      <alignment horizontal="center"/>
    </xf>
    <xf numFmtId="0" fontId="41" fillId="24" borderId="61" xfId="1" applyFont="1" applyFill="1" applyBorder="1" applyAlignment="1">
      <alignment horizontal="center" vertical="center" wrapText="1"/>
    </xf>
    <xf numFmtId="0" fontId="0" fillId="0" borderId="24" xfId="1" applyFont="1" applyBorder="1" applyAlignment="1">
      <alignment horizontal="center"/>
    </xf>
    <xf numFmtId="4" fontId="190" fillId="26" borderId="45" xfId="0" applyNumberFormat="1" applyFont="1" applyFill="1" applyBorder="1" applyAlignment="1">
      <alignment horizontal="center" vertical="center" wrapText="1"/>
    </xf>
    <xf numFmtId="0" fontId="26" fillId="40" borderId="39" xfId="0" applyFont="1" applyFill="1" applyBorder="1" applyAlignment="1">
      <alignment horizontal="center"/>
    </xf>
    <xf numFmtId="0" fontId="26" fillId="40" borderId="10" xfId="1" applyFont="1" applyFill="1" applyBorder="1" applyAlignment="1">
      <alignment horizontal="center"/>
    </xf>
    <xf numFmtId="0" fontId="0" fillId="40" borderId="61" xfId="0" applyFill="1" applyBorder="1" applyAlignment="1">
      <alignment horizontal="center"/>
    </xf>
    <xf numFmtId="0" fontId="200" fillId="0" borderId="0" xfId="0" applyFont="1" applyAlignment="1">
      <alignment horizontal="center" vertical="center"/>
    </xf>
    <xf numFmtId="0" fontId="139" fillId="0" borderId="0" xfId="0" applyFont="1"/>
    <xf numFmtId="0" fontId="140" fillId="0" borderId="0" xfId="0" applyFont="1"/>
    <xf numFmtId="2" fontId="34" fillId="0" borderId="0" xfId="0" applyNumberFormat="1" applyFont="1" applyAlignment="1">
      <alignment horizontal="center"/>
    </xf>
    <xf numFmtId="166" fontId="34" fillId="0" borderId="0" xfId="0" applyNumberFormat="1" applyFont="1" applyAlignment="1">
      <alignment horizontal="center"/>
    </xf>
    <xf numFmtId="0" fontId="83" fillId="0" borderId="61" xfId="1" applyFont="1" applyBorder="1" applyAlignment="1">
      <alignment horizontal="right" vertical="center"/>
    </xf>
    <xf numFmtId="0" fontId="39" fillId="0" borderId="10" xfId="1" applyFont="1" applyBorder="1" applyAlignment="1">
      <alignment horizontal="right" vertical="center"/>
    </xf>
    <xf numFmtId="0" fontId="83" fillId="0" borderId="10" xfId="1" applyFont="1" applyBorder="1" applyAlignment="1">
      <alignment horizontal="right" vertical="center"/>
    </xf>
    <xf numFmtId="0" fontId="143" fillId="0" borderId="10" xfId="1" applyFont="1" applyBorder="1" applyAlignment="1">
      <alignment horizontal="right" vertical="center"/>
    </xf>
    <xf numFmtId="0" fontId="143" fillId="0" borderId="24" xfId="1" applyFont="1" applyBorder="1" applyAlignment="1">
      <alignment horizontal="right" vertical="center"/>
    </xf>
    <xf numFmtId="3" fontId="185" fillId="24" borderId="92" xfId="1" applyNumberFormat="1" applyFont="1" applyFill="1" applyBorder="1" applyAlignment="1">
      <alignment horizontal="center"/>
    </xf>
    <xf numFmtId="3" fontId="185" fillId="24" borderId="15" xfId="1" applyNumberFormat="1" applyFont="1" applyFill="1" applyBorder="1" applyAlignment="1">
      <alignment horizontal="center"/>
    </xf>
    <xf numFmtId="3" fontId="185" fillId="24" borderId="15" xfId="176" applyNumberFormat="1" applyFont="1" applyFill="1" applyBorder="1" applyAlignment="1">
      <alignment horizontal="center"/>
    </xf>
    <xf numFmtId="3" fontId="185" fillId="24" borderId="15" xfId="0" applyNumberFormat="1" applyFont="1" applyFill="1" applyBorder="1" applyAlignment="1">
      <alignment horizontal="center"/>
    </xf>
    <xf numFmtId="3" fontId="185" fillId="24" borderId="25" xfId="176" applyNumberFormat="1" applyFont="1" applyFill="1" applyBorder="1" applyAlignment="1">
      <alignment horizontal="center"/>
    </xf>
    <xf numFmtId="2" fontId="230" fillId="0" borderId="13" xfId="0" applyNumberFormat="1" applyFont="1" applyBorder="1" applyAlignment="1">
      <alignment horizontal="center"/>
    </xf>
    <xf numFmtId="3" fontId="90" fillId="0" borderId="22" xfId="1" applyNumberFormat="1" applyFont="1" applyBorder="1" applyAlignment="1">
      <alignment horizontal="center"/>
    </xf>
    <xf numFmtId="2" fontId="185" fillId="0" borderId="16" xfId="1" applyNumberFormat="1" applyFont="1" applyBorder="1" applyAlignment="1">
      <alignment horizontal="center" vertical="center"/>
    </xf>
    <xf numFmtId="0" fontId="38" fillId="24" borderId="36" xfId="1" applyFont="1" applyFill="1" applyBorder="1" applyAlignment="1">
      <alignment horizontal="center"/>
    </xf>
    <xf numFmtId="0" fontId="5" fillId="24" borderId="42" xfId="1" applyFill="1" applyBorder="1" applyAlignment="1">
      <alignment horizontal="center"/>
    </xf>
    <xf numFmtId="4" fontId="190" fillId="28" borderId="36" xfId="0" applyNumberFormat="1" applyFont="1" applyFill="1" applyBorder="1" applyAlignment="1">
      <alignment horizontal="center" vertical="center" wrapText="1"/>
    </xf>
    <xf numFmtId="10" fontId="184" fillId="0" borderId="42" xfId="1" applyNumberFormat="1" applyFont="1" applyBorder="1" applyAlignment="1">
      <alignment horizontal="center"/>
    </xf>
    <xf numFmtId="4" fontId="180" fillId="28" borderId="36" xfId="0" applyNumberFormat="1" applyFont="1" applyFill="1" applyBorder="1" applyAlignment="1">
      <alignment horizontal="center" vertical="center" wrapText="1"/>
    </xf>
    <xf numFmtId="4" fontId="180" fillId="28" borderId="42" xfId="0" applyNumberFormat="1" applyFont="1" applyFill="1" applyBorder="1" applyAlignment="1">
      <alignment horizontal="center" vertical="center" wrapText="1"/>
    </xf>
    <xf numFmtId="4" fontId="51" fillId="28" borderId="42" xfId="0" applyNumberFormat="1" applyFont="1" applyFill="1" applyBorder="1" applyAlignment="1">
      <alignment horizontal="center" vertical="center" wrapText="1"/>
    </xf>
    <xf numFmtId="4" fontId="180" fillId="28" borderId="75" xfId="0" applyNumberFormat="1" applyFont="1" applyFill="1" applyBorder="1" applyAlignment="1">
      <alignment horizontal="center" vertical="center" wrapText="1"/>
    </xf>
    <xf numFmtId="4" fontId="75" fillId="0" borderId="66" xfId="0" applyNumberFormat="1" applyFont="1" applyBorder="1" applyAlignment="1">
      <alignment horizontal="center" vertical="center" wrapText="1"/>
    </xf>
    <xf numFmtId="0" fontId="24" fillId="24" borderId="36" xfId="1" applyFont="1" applyFill="1" applyBorder="1" applyAlignment="1">
      <alignment horizontal="center" vertical="center"/>
    </xf>
    <xf numFmtId="0" fontId="38" fillId="24" borderId="36" xfId="1" applyFont="1" applyFill="1" applyBorder="1" applyAlignment="1">
      <alignment horizontal="center" vertical="center"/>
    </xf>
    <xf numFmtId="0" fontId="38" fillId="24" borderId="42" xfId="1" applyFont="1" applyFill="1" applyBorder="1" applyAlignment="1">
      <alignment horizontal="center" vertical="center"/>
    </xf>
    <xf numFmtId="0" fontId="88" fillId="24" borderId="42" xfId="0" applyFont="1" applyFill="1" applyBorder="1" applyAlignment="1">
      <alignment horizontal="center" vertical="center"/>
    </xf>
    <xf numFmtId="0" fontId="5" fillId="24" borderId="36" xfId="1" applyFill="1" applyBorder="1" applyAlignment="1">
      <alignment horizontal="center" vertical="center"/>
    </xf>
    <xf numFmtId="0" fontId="5" fillId="24" borderId="45" xfId="1" applyFill="1" applyBorder="1" applyAlignment="1">
      <alignment horizontal="center" vertical="center"/>
    </xf>
    <xf numFmtId="0" fontId="38" fillId="24" borderId="45" xfId="1" applyFont="1" applyFill="1" applyBorder="1" applyAlignment="1">
      <alignment horizontal="center" vertical="center"/>
    </xf>
    <xf numFmtId="0" fontId="38" fillId="24" borderId="33" xfId="1" applyFont="1" applyFill="1" applyBorder="1" applyAlignment="1">
      <alignment horizontal="center" vertical="center"/>
    </xf>
    <xf numFmtId="0" fontId="39" fillId="26" borderId="36" xfId="1" applyFont="1" applyFill="1" applyBorder="1" applyAlignment="1">
      <alignment horizontal="center" vertical="center" wrapText="1"/>
    </xf>
    <xf numFmtId="0" fontId="39" fillId="26" borderId="42" xfId="1" applyFont="1" applyFill="1" applyBorder="1" applyAlignment="1">
      <alignment horizontal="center" vertical="center" wrapText="1"/>
    </xf>
    <xf numFmtId="0" fontId="38" fillId="24" borderId="34" xfId="1" applyFont="1" applyFill="1" applyBorder="1" applyAlignment="1">
      <alignment horizontal="center" vertical="center"/>
    </xf>
    <xf numFmtId="172" fontId="39" fillId="24" borderId="10" xfId="1" applyNumberFormat="1" applyFont="1" applyFill="1" applyBorder="1" applyAlignment="1">
      <alignment horizontal="center" vertical="center"/>
    </xf>
    <xf numFmtId="0" fontId="24" fillId="0" borderId="24" xfId="1" applyFont="1" applyBorder="1" applyAlignment="1">
      <alignment horizontal="center" vertical="center"/>
    </xf>
    <xf numFmtId="3" fontId="195" fillId="40" borderId="10" xfId="1" applyNumberFormat="1" applyFont="1" applyFill="1" applyBorder="1" applyAlignment="1">
      <alignment horizontal="center"/>
    </xf>
    <xf numFmtId="2" fontId="212" fillId="40" borderId="10" xfId="178" applyNumberFormat="1" applyFont="1" applyFill="1" applyBorder="1" applyAlignment="1">
      <alignment horizontal="center"/>
    </xf>
    <xf numFmtId="3" fontId="195" fillId="40" borderId="61" xfId="1" applyNumberFormat="1" applyFont="1" applyFill="1" applyBorder="1" applyAlignment="1">
      <alignment horizontal="center"/>
    </xf>
    <xf numFmtId="3" fontId="195" fillId="40" borderId="24" xfId="1" applyNumberFormat="1" applyFont="1" applyFill="1" applyBorder="1" applyAlignment="1">
      <alignment horizontal="center"/>
    </xf>
    <xf numFmtId="0" fontId="210" fillId="42" borderId="60" xfId="0" applyFont="1" applyFill="1" applyBorder="1" applyAlignment="1">
      <alignment horizontal="center"/>
    </xf>
    <xf numFmtId="2" fontId="185" fillId="40" borderId="61" xfId="1" applyNumberFormat="1" applyFont="1" applyFill="1" applyBorder="1" applyAlignment="1">
      <alignment horizontal="center" vertical="center"/>
    </xf>
    <xf numFmtId="2" fontId="41" fillId="40" borderId="61" xfId="0" applyNumberFormat="1" applyFont="1" applyFill="1" applyBorder="1" applyAlignment="1">
      <alignment horizontal="center" vertical="center"/>
    </xf>
    <xf numFmtId="2" fontId="24" fillId="40" borderId="61" xfId="0" applyNumberFormat="1" applyFont="1" applyFill="1" applyBorder="1" applyAlignment="1">
      <alignment horizontal="center" vertical="center"/>
    </xf>
    <xf numFmtId="0" fontId="24" fillId="40" borderId="62" xfId="0" applyFont="1" applyFill="1" applyBorder="1" applyAlignment="1">
      <alignment horizontal="center"/>
    </xf>
    <xf numFmtId="0" fontId="210" fillId="42" borderId="39" xfId="0" applyFont="1" applyFill="1" applyBorder="1" applyAlignment="1">
      <alignment horizontal="center"/>
    </xf>
    <xf numFmtId="2" fontId="185" fillId="40" borderId="13" xfId="1" applyNumberFormat="1" applyFont="1" applyFill="1" applyBorder="1" applyAlignment="1">
      <alignment horizontal="center" vertical="center"/>
    </xf>
    <xf numFmtId="2" fontId="41" fillId="40" borderId="10" xfId="0" applyNumberFormat="1" applyFont="1" applyFill="1" applyBorder="1" applyAlignment="1">
      <alignment horizontal="center" vertical="center"/>
    </xf>
    <xf numFmtId="2" fontId="24" fillId="40" borderId="10" xfId="0" applyNumberFormat="1" applyFont="1" applyFill="1" applyBorder="1" applyAlignment="1">
      <alignment horizontal="center" vertical="center"/>
    </xf>
    <xf numFmtId="0" fontId="24" fillId="40" borderId="38" xfId="0" applyFont="1" applyFill="1" applyBorder="1" applyAlignment="1">
      <alignment horizontal="center"/>
    </xf>
    <xf numFmtId="2" fontId="212" fillId="40" borderId="61" xfId="178" applyNumberFormat="1" applyFont="1" applyFill="1" applyBorder="1" applyAlignment="1">
      <alignment horizontal="center"/>
    </xf>
    <xf numFmtId="0" fontId="210" fillId="42" borderId="40" xfId="0" applyFont="1" applyFill="1" applyBorder="1" applyAlignment="1">
      <alignment horizontal="center"/>
    </xf>
    <xf numFmtId="2" fontId="212" fillId="40" borderId="24" xfId="178" applyNumberFormat="1" applyFont="1" applyFill="1" applyBorder="1" applyAlignment="1">
      <alignment horizontal="center"/>
    </xf>
    <xf numFmtId="2" fontId="185" fillId="40" borderId="47" xfId="1" applyNumberFormat="1" applyFont="1" applyFill="1" applyBorder="1" applyAlignment="1">
      <alignment horizontal="center" vertical="center"/>
    </xf>
    <xf numFmtId="2" fontId="41" fillId="40" borderId="24" xfId="0" applyNumberFormat="1" applyFont="1" applyFill="1" applyBorder="1" applyAlignment="1">
      <alignment horizontal="center" vertical="center"/>
    </xf>
    <xf numFmtId="2" fontId="24" fillId="40" borderId="24" xfId="0" applyNumberFormat="1" applyFont="1" applyFill="1" applyBorder="1" applyAlignment="1">
      <alignment horizontal="center" vertical="center"/>
    </xf>
    <xf numFmtId="0" fontId="24" fillId="40" borderId="41" xfId="0" applyFont="1" applyFill="1" applyBorder="1" applyAlignment="1">
      <alignment horizontal="center"/>
    </xf>
    <xf numFmtId="3" fontId="90" fillId="0" borderId="61" xfId="1" applyNumberFormat="1" applyFont="1" applyBorder="1" applyAlignment="1">
      <alignment horizontal="center"/>
    </xf>
    <xf numFmtId="3" fontId="39" fillId="24" borderId="92" xfId="1" applyNumberFormat="1" applyFont="1" applyFill="1" applyBorder="1" applyAlignment="1">
      <alignment horizontal="center"/>
    </xf>
    <xf numFmtId="3" fontId="41" fillId="24" borderId="92" xfId="1" applyNumberFormat="1" applyFont="1" applyFill="1" applyBorder="1" applyAlignment="1">
      <alignment horizontal="center"/>
    </xf>
    <xf numFmtId="2" fontId="181" fillId="40" borderId="61" xfId="178" applyNumberFormat="1" applyFont="1" applyFill="1" applyBorder="1" applyAlignment="1">
      <alignment horizontal="center"/>
    </xf>
    <xf numFmtId="2" fontId="2" fillId="40" borderId="10" xfId="178" applyNumberFormat="1" applyFont="1" applyFill="1" applyBorder="1" applyAlignment="1">
      <alignment horizontal="center"/>
    </xf>
    <xf numFmtId="0" fontId="26" fillId="0" borderId="61" xfId="1" applyFont="1" applyBorder="1" applyAlignment="1">
      <alignment horizontal="center"/>
    </xf>
    <xf numFmtId="3" fontId="90" fillId="24" borderId="61" xfId="1" applyNumberFormat="1" applyFont="1" applyFill="1" applyBorder="1" applyAlignment="1">
      <alignment horizontal="center"/>
    </xf>
    <xf numFmtId="2" fontId="212" fillId="0" borderId="24" xfId="0" applyNumberFormat="1" applyFont="1" applyBorder="1" applyAlignment="1">
      <alignment horizontal="center"/>
    </xf>
    <xf numFmtId="3" fontId="83" fillId="40" borderId="10" xfId="1" applyNumberFormat="1" applyFont="1" applyFill="1" applyBorder="1" applyAlignment="1">
      <alignment horizontal="center"/>
    </xf>
    <xf numFmtId="2" fontId="212" fillId="0" borderId="61" xfId="0" applyNumberFormat="1" applyFont="1" applyBorder="1" applyAlignment="1">
      <alignment horizontal="center"/>
    </xf>
    <xf numFmtId="2" fontId="186" fillId="0" borderId="61" xfId="0" applyNumberFormat="1" applyFont="1" applyBorder="1" applyAlignment="1">
      <alignment horizontal="center"/>
    </xf>
    <xf numFmtId="2" fontId="186" fillId="0" borderId="24" xfId="0" applyNumberFormat="1" applyFont="1" applyBorder="1" applyAlignment="1">
      <alignment horizontal="center"/>
    </xf>
    <xf numFmtId="3" fontId="90" fillId="24" borderId="24" xfId="1" applyNumberFormat="1" applyFont="1" applyFill="1" applyBorder="1" applyAlignment="1">
      <alignment horizontal="center"/>
    </xf>
    <xf numFmtId="0" fontId="41" fillId="0" borderId="10" xfId="0" applyFont="1" applyBorder="1" applyAlignment="1">
      <alignment horizontal="center" vertical="center"/>
    </xf>
    <xf numFmtId="0" fontId="41" fillId="0" borderId="41" xfId="0" applyFont="1" applyBorder="1" applyAlignment="1">
      <alignment horizontal="center"/>
    </xf>
    <xf numFmtId="3" fontId="0" fillId="40" borderId="10" xfId="0" applyNumberFormat="1" applyFill="1" applyBorder="1" applyAlignment="1">
      <alignment horizontal="center"/>
    </xf>
    <xf numFmtId="0" fontId="41" fillId="24" borderId="61" xfId="1" applyFont="1" applyFill="1" applyBorder="1" applyAlignment="1">
      <alignment horizontal="center"/>
    </xf>
    <xf numFmtId="0" fontId="41" fillId="0" borderId="38" xfId="0" applyFont="1" applyBorder="1" applyAlignment="1">
      <alignment horizontal="center"/>
    </xf>
    <xf numFmtId="3" fontId="0" fillId="40" borderId="24" xfId="0" applyNumberFormat="1" applyFill="1" applyBorder="1" applyAlignment="1">
      <alignment horizontal="center"/>
    </xf>
    <xf numFmtId="0" fontId="41" fillId="0" borderId="24" xfId="0" applyFont="1" applyBorder="1" applyAlignment="1">
      <alignment horizontal="center" vertical="center"/>
    </xf>
    <xf numFmtId="3" fontId="185" fillId="24" borderId="10" xfId="1" applyNumberFormat="1" applyFont="1" applyFill="1" applyBorder="1" applyAlignment="1">
      <alignment horizontal="center"/>
    </xf>
    <xf numFmtId="3" fontId="185" fillId="24" borderId="10" xfId="0" applyNumberFormat="1" applyFont="1" applyFill="1" applyBorder="1" applyAlignment="1">
      <alignment horizontal="center"/>
    </xf>
    <xf numFmtId="3" fontId="185" fillId="24" borderId="61" xfId="1" applyNumberFormat="1" applyFont="1" applyFill="1" applyBorder="1" applyAlignment="1">
      <alignment horizontal="center"/>
    </xf>
    <xf numFmtId="4" fontId="216" fillId="46" borderId="36" xfId="0" applyNumberFormat="1" applyFont="1" applyFill="1" applyBorder="1" applyAlignment="1">
      <alignment horizontal="center" vertical="center" wrapText="1"/>
    </xf>
    <xf numFmtId="4" fontId="216" fillId="46" borderId="89" xfId="0" applyNumberFormat="1" applyFont="1" applyFill="1" applyBorder="1" applyAlignment="1">
      <alignment horizontal="center" vertical="center" wrapText="1"/>
    </xf>
    <xf numFmtId="4" fontId="217" fillId="46" borderId="36" xfId="0" applyNumberFormat="1" applyFont="1" applyFill="1" applyBorder="1" applyAlignment="1">
      <alignment horizontal="center" vertical="center" wrapText="1"/>
    </xf>
    <xf numFmtId="4" fontId="217" fillId="46" borderId="89" xfId="0" applyNumberFormat="1" applyFont="1" applyFill="1" applyBorder="1" applyAlignment="1">
      <alignment horizontal="center" vertical="center" wrapText="1"/>
    </xf>
    <xf numFmtId="0" fontId="245" fillId="52" borderId="20" xfId="0" applyFont="1" applyFill="1" applyBorder="1" applyAlignment="1">
      <alignment horizontal="center"/>
    </xf>
    <xf numFmtId="0" fontId="245" fillId="52" borderId="0" xfId="0" applyFont="1" applyFill="1" applyAlignment="1">
      <alignment horizontal="center"/>
    </xf>
    <xf numFmtId="0" fontId="39" fillId="24" borderId="10" xfId="1" applyFont="1" applyFill="1" applyBorder="1" applyAlignment="1">
      <alignment horizontal="center" vertical="center"/>
    </xf>
    <xf numFmtId="2" fontId="186" fillId="40" borderId="13" xfId="1" applyNumberFormat="1" applyFont="1" applyFill="1" applyBorder="1" applyAlignment="1">
      <alignment horizontal="center"/>
    </xf>
    <xf numFmtId="2" fontId="186" fillId="40" borderId="24" xfId="1" applyNumberFormat="1" applyFont="1" applyFill="1" applyBorder="1" applyAlignment="1">
      <alignment horizontal="center"/>
    </xf>
    <xf numFmtId="2" fontId="186" fillId="40" borderId="61" xfId="1" applyNumberFormat="1" applyFont="1" applyFill="1" applyBorder="1" applyAlignment="1">
      <alignment horizontal="center"/>
    </xf>
    <xf numFmtId="2" fontId="186" fillId="40" borderId="0" xfId="1" applyNumberFormat="1" applyFont="1" applyFill="1" applyAlignment="1">
      <alignment horizontal="center"/>
    </xf>
    <xf numFmtId="0" fontId="0" fillId="47" borderId="33" xfId="0" applyFill="1" applyBorder="1"/>
    <xf numFmtId="0" fontId="0" fillId="47" borderId="34" xfId="0" applyFill="1" applyBorder="1"/>
    <xf numFmtId="10" fontId="5" fillId="0" borderId="48" xfId="1" applyNumberFormat="1" applyBorder="1" applyAlignment="1">
      <alignment horizontal="center"/>
    </xf>
    <xf numFmtId="4" fontId="216" fillId="46" borderId="45" xfId="0" applyNumberFormat="1" applyFont="1" applyFill="1" applyBorder="1" applyAlignment="1">
      <alignment horizontal="center" vertical="center" wrapText="1"/>
    </xf>
    <xf numFmtId="4" fontId="217" fillId="46" borderId="45" xfId="0" applyNumberFormat="1" applyFont="1" applyFill="1" applyBorder="1" applyAlignment="1">
      <alignment horizontal="center" vertical="center" wrapText="1"/>
    </xf>
    <xf numFmtId="0" fontId="185" fillId="0" borderId="10" xfId="0" applyFont="1" applyBorder="1" applyAlignment="1">
      <alignment vertical="center" wrapText="1" shrinkToFit="1"/>
    </xf>
    <xf numFmtId="0" fontId="43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184" fillId="0" borderId="10" xfId="0" applyFont="1" applyBorder="1" applyAlignment="1">
      <alignment vertical="center" wrapText="1" shrinkToFit="1"/>
    </xf>
    <xf numFmtId="0" fontId="43" fillId="0" borderId="60" xfId="0" applyFont="1" applyBorder="1" applyAlignment="1">
      <alignment horizontal="center" vertical="center" wrapText="1"/>
    </xf>
    <xf numFmtId="0" fontId="185" fillId="0" borderId="61" xfId="0" applyFont="1" applyBorder="1" applyAlignment="1">
      <alignment vertical="center" wrapText="1" shrinkToFit="1"/>
    </xf>
    <xf numFmtId="0" fontId="43" fillId="0" borderId="61" xfId="0" applyFont="1" applyBorder="1" applyAlignment="1">
      <alignment horizontal="center" vertical="center"/>
    </xf>
    <xf numFmtId="0" fontId="43" fillId="0" borderId="39" xfId="0" applyFont="1" applyBorder="1" applyAlignment="1">
      <alignment horizontal="center" vertical="center" wrapText="1"/>
    </xf>
    <xf numFmtId="0" fontId="43" fillId="0" borderId="40" xfId="0" applyFont="1" applyBorder="1" applyAlignment="1">
      <alignment horizontal="center" vertical="center" wrapText="1"/>
    </xf>
    <xf numFmtId="0" fontId="185" fillId="0" borderId="24" xfId="0" applyFont="1" applyBorder="1" applyAlignment="1">
      <alignment vertical="center" wrapText="1" shrinkToFit="1"/>
    </xf>
    <xf numFmtId="0" fontId="43" fillId="0" borderId="24" xfId="0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0" fontId="83" fillId="24" borderId="0" xfId="1" applyFont="1" applyFill="1" applyAlignment="1">
      <alignment horizontal="center" vertical="center"/>
    </xf>
    <xf numFmtId="2" fontId="39" fillId="24" borderId="0" xfId="1" applyNumberFormat="1" applyFont="1" applyFill="1" applyAlignment="1">
      <alignment horizontal="center" vertical="center"/>
    </xf>
    <xf numFmtId="3" fontId="83" fillId="24" borderId="0" xfId="1" applyNumberFormat="1" applyFont="1" applyFill="1" applyAlignment="1">
      <alignment horizontal="center" vertical="center"/>
    </xf>
    <xf numFmtId="2" fontId="39" fillId="24" borderId="13" xfId="1" applyNumberFormat="1" applyFont="1" applyFill="1" applyBorder="1" applyAlignment="1">
      <alignment horizontal="center" vertical="center"/>
    </xf>
    <xf numFmtId="0" fontId="185" fillId="27" borderId="30" xfId="1" applyFont="1" applyFill="1" applyBorder="1" applyAlignment="1">
      <alignment horizontal="center"/>
    </xf>
    <xf numFmtId="0" fontId="83" fillId="40" borderId="10" xfId="1" applyFont="1" applyFill="1" applyBorder="1" applyAlignment="1">
      <alignment horizontal="center" vertical="center"/>
    </xf>
    <xf numFmtId="2" fontId="39" fillId="40" borderId="10" xfId="1" applyNumberFormat="1" applyFont="1" applyFill="1" applyBorder="1" applyAlignment="1">
      <alignment horizontal="center" vertical="center"/>
    </xf>
    <xf numFmtId="2" fontId="83" fillId="40" borderId="10" xfId="1" applyNumberFormat="1" applyFont="1" applyFill="1" applyBorder="1" applyAlignment="1">
      <alignment horizontal="center" vertical="center"/>
    </xf>
    <xf numFmtId="2" fontId="212" fillId="40" borderId="0" xfId="0" applyNumberFormat="1" applyFont="1" applyFill="1" applyAlignment="1">
      <alignment horizontal="center"/>
    </xf>
    <xf numFmtId="0" fontId="0" fillId="40" borderId="90" xfId="0" applyFill="1" applyBorder="1" applyAlignment="1">
      <alignment horizontal="center" vertical="center"/>
    </xf>
    <xf numFmtId="0" fontId="83" fillId="40" borderId="24" xfId="1" applyFont="1" applyFill="1" applyBorder="1" applyAlignment="1">
      <alignment horizontal="center" vertical="center"/>
    </xf>
    <xf numFmtId="2" fontId="39" fillId="40" borderId="24" xfId="1" applyNumberFormat="1" applyFont="1" applyFill="1" applyBorder="1" applyAlignment="1">
      <alignment horizontal="center" vertical="center"/>
    </xf>
    <xf numFmtId="2" fontId="83" fillId="40" borderId="24" xfId="1" applyNumberFormat="1" applyFont="1" applyFill="1" applyBorder="1" applyAlignment="1">
      <alignment horizontal="center" vertical="center"/>
    </xf>
    <xf numFmtId="2" fontId="185" fillId="40" borderId="24" xfId="1" applyNumberFormat="1" applyFont="1" applyFill="1" applyBorder="1" applyAlignment="1">
      <alignment horizontal="center" vertical="center"/>
    </xf>
    <xf numFmtId="2" fontId="42" fillId="40" borderId="24" xfId="0" applyNumberFormat="1" applyFont="1" applyFill="1" applyBorder="1" applyAlignment="1">
      <alignment horizontal="center" vertical="center"/>
    </xf>
    <xf numFmtId="0" fontId="0" fillId="40" borderId="24" xfId="0" applyFill="1" applyBorder="1" applyAlignment="1">
      <alignment horizontal="center" vertical="center"/>
    </xf>
    <xf numFmtId="0" fontId="0" fillId="40" borderId="91" xfId="0" applyFill="1" applyBorder="1" applyAlignment="1">
      <alignment horizontal="center" vertical="center"/>
    </xf>
    <xf numFmtId="2" fontId="39" fillId="40" borderId="13" xfId="1" applyNumberFormat="1" applyFont="1" applyFill="1" applyBorder="1" applyAlignment="1">
      <alignment horizontal="center" vertical="center"/>
    </xf>
    <xf numFmtId="2" fontId="83" fillId="40" borderId="13" xfId="1" applyNumberFormat="1" applyFont="1" applyFill="1" applyBorder="1" applyAlignment="1">
      <alignment horizontal="center" vertical="center"/>
    </xf>
    <xf numFmtId="2" fontId="42" fillId="40" borderId="13" xfId="0" applyNumberFormat="1" applyFont="1" applyFill="1" applyBorder="1" applyAlignment="1">
      <alignment horizontal="center" vertical="center"/>
    </xf>
    <xf numFmtId="0" fontId="0" fillId="40" borderId="13" xfId="0" applyFill="1" applyBorder="1" applyAlignment="1">
      <alignment horizontal="center" vertical="center"/>
    </xf>
    <xf numFmtId="4" fontId="51" fillId="28" borderId="67" xfId="0" applyNumberFormat="1" applyFont="1" applyFill="1" applyBorder="1" applyAlignment="1">
      <alignment horizontal="center" vertical="center" wrapText="1"/>
    </xf>
    <xf numFmtId="0" fontId="24" fillId="40" borderId="37" xfId="1" applyFont="1" applyFill="1" applyBorder="1" applyAlignment="1">
      <alignment horizontal="center" vertical="center"/>
    </xf>
    <xf numFmtId="0" fontId="83" fillId="40" borderId="13" xfId="1" applyFont="1" applyFill="1" applyBorder="1" applyAlignment="1">
      <alignment horizontal="center" vertical="center"/>
    </xf>
    <xf numFmtId="0" fontId="0" fillId="40" borderId="50" xfId="0" applyFill="1" applyBorder="1" applyAlignment="1">
      <alignment horizontal="center" vertical="center"/>
    </xf>
    <xf numFmtId="2" fontId="83" fillId="40" borderId="10" xfId="176" applyNumberFormat="1" applyFont="1" applyFill="1" applyBorder="1" applyAlignment="1">
      <alignment horizontal="center" vertical="center"/>
    </xf>
    <xf numFmtId="0" fontId="24" fillId="40" borderId="37" xfId="1" applyFont="1" applyFill="1" applyBorder="1" applyAlignment="1">
      <alignment horizontal="center"/>
    </xf>
    <xf numFmtId="0" fontId="39" fillId="40" borderId="13" xfId="1" applyFont="1" applyFill="1" applyBorder="1" applyAlignment="1">
      <alignment horizontal="center"/>
    </xf>
    <xf numFmtId="2" fontId="230" fillId="40" borderId="13" xfId="0" applyNumberFormat="1" applyFont="1" applyFill="1" applyBorder="1" applyAlignment="1">
      <alignment horizontal="center"/>
    </xf>
    <xf numFmtId="3" fontId="90" fillId="40" borderId="13" xfId="1" applyNumberFormat="1" applyFont="1" applyFill="1" applyBorder="1" applyAlignment="1">
      <alignment horizontal="center"/>
    </xf>
    <xf numFmtId="0" fontId="0" fillId="40" borderId="51" xfId="0" applyFill="1" applyBorder="1" applyAlignment="1">
      <alignment horizontal="center"/>
    </xf>
    <xf numFmtId="3" fontId="90" fillId="40" borderId="10" xfId="1" applyNumberFormat="1" applyFont="1" applyFill="1" applyBorder="1" applyAlignment="1">
      <alignment horizontal="center"/>
    </xf>
    <xf numFmtId="0" fontId="90" fillId="40" borderId="10" xfId="1" applyFont="1" applyFill="1" applyBorder="1" applyAlignment="1">
      <alignment horizontal="center"/>
    </xf>
    <xf numFmtId="0" fontId="159" fillId="40" borderId="10" xfId="1" applyFont="1" applyFill="1" applyBorder="1" applyAlignment="1">
      <alignment horizontal="center"/>
    </xf>
    <xf numFmtId="0" fontId="90" fillId="40" borderId="11" xfId="1" applyFont="1" applyFill="1" applyBorder="1" applyAlignment="1">
      <alignment horizontal="center"/>
    </xf>
    <xf numFmtId="0" fontId="0" fillId="40" borderId="48" xfId="0" applyFill="1" applyBorder="1" applyAlignment="1">
      <alignment horizontal="center"/>
    </xf>
    <xf numFmtId="2" fontId="39" fillId="40" borderId="10" xfId="0" applyNumberFormat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 vertical="center"/>
    </xf>
    <xf numFmtId="0" fontId="24" fillId="40" borderId="64" xfId="0" applyFont="1" applyFill="1" applyBorder="1" applyAlignment="1">
      <alignment horizontal="center"/>
    </xf>
    <xf numFmtId="0" fontId="159" fillId="40" borderId="11" xfId="1" applyFont="1" applyFill="1" applyBorder="1" applyAlignment="1">
      <alignment horizontal="center"/>
    </xf>
    <xf numFmtId="2" fontId="230" fillId="40" borderId="11" xfId="0" applyNumberFormat="1" applyFont="1" applyFill="1" applyBorder="1" applyAlignment="1">
      <alignment horizontal="center"/>
    </xf>
    <xf numFmtId="0" fontId="24" fillId="40" borderId="65" xfId="0" applyFont="1" applyFill="1" applyBorder="1" applyAlignment="1">
      <alignment horizontal="center"/>
    </xf>
    <xf numFmtId="0" fontId="159" fillId="40" borderId="47" xfId="1" applyFont="1" applyFill="1" applyBorder="1" applyAlignment="1">
      <alignment horizontal="center"/>
    </xf>
    <xf numFmtId="0" fontId="39" fillId="40" borderId="47" xfId="1" applyFont="1" applyFill="1" applyBorder="1" applyAlignment="1">
      <alignment horizontal="center"/>
    </xf>
    <xf numFmtId="0" fontId="90" fillId="40" borderId="24" xfId="1" applyFont="1" applyFill="1" applyBorder="1" applyAlignment="1">
      <alignment horizontal="center"/>
    </xf>
    <xf numFmtId="0" fontId="0" fillId="40" borderId="38" xfId="0" applyFill="1" applyBorder="1"/>
    <xf numFmtId="0" fontId="0" fillId="40" borderId="62" xfId="0" applyFill="1" applyBorder="1"/>
    <xf numFmtId="2" fontId="0" fillId="40" borderId="61" xfId="0" applyNumberFormat="1" applyFill="1" applyBorder="1"/>
    <xf numFmtId="0" fontId="0" fillId="40" borderId="24" xfId="0" applyFill="1" applyBorder="1"/>
    <xf numFmtId="0" fontId="0" fillId="40" borderId="41" xfId="0" applyFill="1" applyBorder="1"/>
    <xf numFmtId="0" fontId="0" fillId="40" borderId="60" xfId="0" applyFill="1" applyBorder="1" applyAlignment="1">
      <alignment horizontal="center" vertical="center"/>
    </xf>
    <xf numFmtId="0" fontId="0" fillId="40" borderId="61" xfId="0" applyFill="1" applyBorder="1" applyAlignment="1">
      <alignment horizontal="center" vertical="center"/>
    </xf>
    <xf numFmtId="0" fontId="0" fillId="40" borderId="37" xfId="0" applyFill="1" applyBorder="1" applyAlignment="1">
      <alignment horizontal="center" vertical="center"/>
    </xf>
    <xf numFmtId="0" fontId="0" fillId="40" borderId="51" xfId="0" applyFill="1" applyBorder="1" applyAlignment="1">
      <alignment horizontal="center" vertical="center"/>
    </xf>
    <xf numFmtId="0" fontId="0" fillId="40" borderId="39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 vertical="center"/>
    </xf>
    <xf numFmtId="0" fontId="0" fillId="40" borderId="40" xfId="0" applyFill="1" applyBorder="1" applyAlignment="1">
      <alignment horizontal="center" vertical="center"/>
    </xf>
    <xf numFmtId="0" fontId="234" fillId="40" borderId="61" xfId="0" applyFont="1" applyFill="1" applyBorder="1"/>
    <xf numFmtId="0" fontId="234" fillId="40" borderId="10" xfId="0" applyFont="1" applyFill="1" applyBorder="1"/>
    <xf numFmtId="0" fontId="234" fillId="40" borderId="24" xfId="0" applyFont="1" applyFill="1" applyBorder="1"/>
    <xf numFmtId="0" fontId="0" fillId="40" borderId="64" xfId="0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/>
    </xf>
    <xf numFmtId="2" fontId="235" fillId="40" borderId="24" xfId="0" applyNumberFormat="1" applyFont="1" applyFill="1" applyBorder="1" applyAlignment="1">
      <alignment horizontal="center"/>
    </xf>
    <xf numFmtId="0" fontId="0" fillId="40" borderId="48" xfId="0" applyFill="1" applyBorder="1" applyAlignment="1">
      <alignment horizontal="center" vertical="center"/>
    </xf>
    <xf numFmtId="2" fontId="0" fillId="40" borderId="61" xfId="0" applyNumberFormat="1" applyFill="1" applyBorder="1" applyAlignment="1">
      <alignment horizontal="center" vertical="center"/>
    </xf>
    <xf numFmtId="0" fontId="0" fillId="40" borderId="64" xfId="0" applyFill="1" applyBorder="1" applyAlignment="1">
      <alignment vertical="center"/>
    </xf>
    <xf numFmtId="0" fontId="0" fillId="40" borderId="39" xfId="0" applyFill="1" applyBorder="1" applyAlignment="1">
      <alignment vertical="center"/>
    </xf>
    <xf numFmtId="0" fontId="0" fillId="40" borderId="65" xfId="0" applyFill="1" applyBorder="1" applyAlignment="1">
      <alignment vertical="center"/>
    </xf>
    <xf numFmtId="0" fontId="0" fillId="40" borderId="47" xfId="0" applyFill="1" applyBorder="1" applyAlignment="1">
      <alignment horizontal="center" vertical="center"/>
    </xf>
    <xf numFmtId="0" fontId="0" fillId="40" borderId="55" xfId="0" applyFill="1" applyBorder="1" applyAlignment="1">
      <alignment horizontal="center" vertical="center"/>
    </xf>
    <xf numFmtId="0" fontId="5" fillId="40" borderId="61" xfId="1" applyFill="1" applyBorder="1" applyAlignment="1">
      <alignment horizontal="center"/>
    </xf>
    <xf numFmtId="2" fontId="235" fillId="40" borderId="61" xfId="0" applyNumberFormat="1" applyFont="1" applyFill="1" applyBorder="1" applyAlignment="1">
      <alignment horizontal="center"/>
    </xf>
    <xf numFmtId="0" fontId="26" fillId="40" borderId="61" xfId="1" applyFont="1" applyFill="1" applyBorder="1" applyAlignment="1">
      <alignment horizontal="center" vertical="center"/>
    </xf>
    <xf numFmtId="0" fontId="5" fillId="40" borderId="13" xfId="1" applyFill="1" applyBorder="1" applyAlignment="1">
      <alignment horizontal="center"/>
    </xf>
    <xf numFmtId="0" fontId="24" fillId="40" borderId="13" xfId="1" applyFont="1" applyFill="1" applyBorder="1" applyAlignment="1">
      <alignment horizontal="center" vertical="center"/>
    </xf>
    <xf numFmtId="0" fontId="26" fillId="40" borderId="13" xfId="1" applyFont="1" applyFill="1" applyBorder="1" applyAlignment="1">
      <alignment horizontal="center" vertical="center"/>
    </xf>
    <xf numFmtId="0" fontId="0" fillId="40" borderId="51" xfId="0" applyFill="1" applyBorder="1"/>
    <xf numFmtId="0" fontId="0" fillId="40" borderId="13" xfId="1" applyFont="1" applyFill="1" applyBorder="1" applyAlignment="1">
      <alignment horizontal="center"/>
    </xf>
    <xf numFmtId="0" fontId="24" fillId="40" borderId="61" xfId="1" applyFont="1" applyFill="1" applyBorder="1" applyAlignment="1">
      <alignment horizontal="center" vertical="center"/>
    </xf>
    <xf numFmtId="0" fontId="0" fillId="40" borderId="10" xfId="1" applyFont="1" applyFill="1" applyBorder="1" applyAlignment="1">
      <alignment horizontal="center"/>
    </xf>
    <xf numFmtId="0" fontId="24" fillId="40" borderId="10" xfId="1" applyFont="1" applyFill="1" applyBorder="1" applyAlignment="1">
      <alignment horizontal="center" vertical="center"/>
    </xf>
    <xf numFmtId="0" fontId="24" fillId="40" borderId="24" xfId="1" applyFont="1" applyFill="1" applyBorder="1" applyAlignment="1">
      <alignment horizontal="center" vertical="center"/>
    </xf>
    <xf numFmtId="1" fontId="0" fillId="0" borderId="10" xfId="283" applyNumberFormat="1" applyFont="1" applyFill="1" applyBorder="1" applyAlignment="1" applyProtection="1">
      <alignment horizontal="center" vertical="center" wrapText="1"/>
    </xf>
    <xf numFmtId="1" fontId="0" fillId="0" borderId="10" xfId="283" applyNumberFormat="1" applyFont="1" applyFill="1" applyBorder="1" applyAlignment="1" applyProtection="1">
      <alignment horizontal="center" vertical="center"/>
    </xf>
    <xf numFmtId="3" fontId="159" fillId="40" borderId="13" xfId="1" applyNumberFormat="1" applyFont="1" applyFill="1" applyBorder="1" applyAlignment="1">
      <alignment horizontal="center"/>
    </xf>
    <xf numFmtId="2" fontId="0" fillId="40" borderId="13" xfId="0" applyNumberFormat="1" applyFill="1" applyBorder="1" applyAlignment="1">
      <alignment horizontal="center" vertical="center"/>
    </xf>
    <xf numFmtId="0" fontId="160" fillId="40" borderId="51" xfId="0" applyFont="1" applyFill="1" applyBorder="1" applyAlignment="1">
      <alignment horizontal="center"/>
    </xf>
    <xf numFmtId="0" fontId="160" fillId="40" borderId="37" xfId="1" applyFont="1" applyFill="1" applyBorder="1" applyAlignment="1">
      <alignment horizontal="center"/>
    </xf>
    <xf numFmtId="0" fontId="159" fillId="40" borderId="13" xfId="1" applyFont="1" applyFill="1" applyBorder="1" applyAlignment="1">
      <alignment horizontal="center"/>
    </xf>
    <xf numFmtId="3" fontId="159" fillId="40" borderId="22" xfId="1" applyNumberFormat="1" applyFont="1" applyFill="1" applyBorder="1" applyAlignment="1">
      <alignment horizontal="center"/>
    </xf>
    <xf numFmtId="0" fontId="160" fillId="40" borderId="39" xfId="1" applyFont="1" applyFill="1" applyBorder="1" applyAlignment="1">
      <alignment horizontal="center"/>
    </xf>
    <xf numFmtId="3" fontId="159" fillId="40" borderId="15" xfId="1" applyNumberFormat="1" applyFont="1" applyFill="1" applyBorder="1" applyAlignment="1">
      <alignment horizontal="center"/>
    </xf>
    <xf numFmtId="0" fontId="160" fillId="40" borderId="38" xfId="0" applyFont="1" applyFill="1" applyBorder="1" applyAlignment="1">
      <alignment horizontal="center"/>
    </xf>
    <xf numFmtId="0" fontId="159" fillId="40" borderId="15" xfId="1" applyFont="1" applyFill="1" applyBorder="1" applyAlignment="1">
      <alignment horizontal="center"/>
    </xf>
    <xf numFmtId="0" fontId="160" fillId="40" borderId="39" xfId="0" applyFont="1" applyFill="1" applyBorder="1" applyAlignment="1">
      <alignment horizontal="center"/>
    </xf>
    <xf numFmtId="0" fontId="160" fillId="40" borderId="64" xfId="0" applyFont="1" applyFill="1" applyBorder="1" applyAlignment="1">
      <alignment horizontal="center"/>
    </xf>
    <xf numFmtId="0" fontId="159" fillId="40" borderId="18" xfId="1" applyFont="1" applyFill="1" applyBorder="1" applyAlignment="1">
      <alignment horizontal="center"/>
    </xf>
    <xf numFmtId="0" fontId="160" fillId="40" borderId="48" xfId="0" applyFont="1" applyFill="1" applyBorder="1" applyAlignment="1">
      <alignment horizontal="center"/>
    </xf>
    <xf numFmtId="0" fontId="160" fillId="40" borderId="65" xfId="0" applyFont="1" applyFill="1" applyBorder="1" applyAlignment="1">
      <alignment horizontal="center"/>
    </xf>
    <xf numFmtId="0" fontId="159" fillId="40" borderId="66" xfId="1" applyFont="1" applyFill="1" applyBorder="1" applyAlignment="1">
      <alignment horizontal="center"/>
    </xf>
    <xf numFmtId="0" fontId="160" fillId="40" borderId="55" xfId="0" applyFont="1" applyFill="1" applyBorder="1" applyAlignment="1">
      <alignment horizontal="center"/>
    </xf>
    <xf numFmtId="0" fontId="0" fillId="0" borderId="48" xfId="0" applyBorder="1"/>
    <xf numFmtId="4" fontId="50" fillId="28" borderId="43" xfId="0" applyNumberFormat="1" applyFont="1" applyFill="1" applyBorder="1" applyAlignment="1">
      <alignment horizontal="center" vertical="center" wrapText="1"/>
    </xf>
    <xf numFmtId="1" fontId="41" fillId="24" borderId="13" xfId="1" applyNumberFormat="1" applyFont="1" applyFill="1" applyBorder="1" applyAlignment="1">
      <alignment horizontal="center"/>
    </xf>
    <xf numFmtId="0" fontId="26" fillId="24" borderId="29" xfId="1" applyFont="1" applyFill="1" applyBorder="1" applyAlignment="1">
      <alignment horizontal="center" vertical="center"/>
    </xf>
    <xf numFmtId="0" fontId="41" fillId="24" borderId="47" xfId="1" applyFont="1" applyFill="1" applyBorder="1" applyAlignment="1">
      <alignment horizontal="center" vertical="center" wrapText="1"/>
    </xf>
    <xf numFmtId="0" fontId="31" fillId="0" borderId="51" xfId="0" applyFont="1" applyBorder="1" applyAlignment="1">
      <alignment horizontal="center"/>
    </xf>
    <xf numFmtId="0" fontId="31" fillId="0" borderId="55" xfId="0" applyFont="1" applyBorder="1" applyAlignment="1">
      <alignment horizontal="center"/>
    </xf>
    <xf numFmtId="1" fontId="41" fillId="0" borderId="13" xfId="1" applyNumberFormat="1" applyFont="1" applyBorder="1" applyAlignment="1">
      <alignment horizontal="center" vertical="center"/>
    </xf>
    <xf numFmtId="0" fontId="24" fillId="40" borderId="65" xfId="1" applyFont="1" applyFill="1" applyBorder="1" applyAlignment="1">
      <alignment horizontal="center" vertical="center"/>
    </xf>
    <xf numFmtId="0" fontId="31" fillId="0" borderId="51" xfId="0" applyFont="1" applyBorder="1"/>
    <xf numFmtId="0" fontId="31" fillId="0" borderId="48" xfId="0" applyFont="1" applyBorder="1"/>
    <xf numFmtId="0" fontId="24" fillId="40" borderId="74" xfId="1" applyFont="1" applyFill="1" applyBorder="1" applyAlignment="1">
      <alignment horizontal="center" vertical="center"/>
    </xf>
    <xf numFmtId="1" fontId="41" fillId="24" borderId="83" xfId="1" applyNumberFormat="1" applyFont="1" applyFill="1" applyBorder="1" applyAlignment="1">
      <alignment horizontal="center"/>
    </xf>
    <xf numFmtId="1" fontId="41" fillId="24" borderId="47" xfId="1" applyNumberFormat="1" applyFont="1" applyFill="1" applyBorder="1" applyAlignment="1">
      <alignment horizontal="center"/>
    </xf>
    <xf numFmtId="0" fontId="0" fillId="0" borderId="37" xfId="0" applyBorder="1" applyAlignment="1">
      <alignment vertical="center"/>
    </xf>
    <xf numFmtId="0" fontId="26" fillId="0" borderId="10" xfId="1" applyFont="1" applyBorder="1" applyAlignment="1">
      <alignment horizontal="center" wrapText="1"/>
    </xf>
    <xf numFmtId="0" fontId="24" fillId="0" borderId="0" xfId="1" applyFont="1" applyAlignment="1">
      <alignment vertical="center"/>
    </xf>
    <xf numFmtId="0" fontId="26" fillId="0" borderId="0" xfId="1" applyFont="1" applyAlignment="1">
      <alignment horizontal="center" wrapText="1"/>
    </xf>
    <xf numFmtId="0" fontId="31" fillId="0" borderId="0" xfId="0" applyFont="1"/>
    <xf numFmtId="0" fontId="0" fillId="0" borderId="82" xfId="0" applyBorder="1" applyAlignment="1">
      <alignment horizontal="center" vertical="center"/>
    </xf>
    <xf numFmtId="0" fontId="24" fillId="40" borderId="39" xfId="1" applyFont="1" applyFill="1" applyBorder="1" applyAlignment="1">
      <alignment vertical="center"/>
    </xf>
    <xf numFmtId="0" fontId="24" fillId="0" borderId="64" xfId="1" applyFont="1" applyBorder="1" applyAlignment="1">
      <alignment horizontal="center" vertical="center"/>
    </xf>
    <xf numFmtId="0" fontId="24" fillId="0" borderId="65" xfId="1" applyFont="1" applyBorder="1" applyAlignment="1">
      <alignment horizontal="center" vertical="center"/>
    </xf>
    <xf numFmtId="0" fontId="0" fillId="0" borderId="51" xfId="0" applyBorder="1"/>
    <xf numFmtId="0" fontId="24" fillId="24" borderId="13" xfId="1" applyFont="1" applyFill="1" applyBorder="1" applyAlignment="1">
      <alignment horizontal="center"/>
    </xf>
    <xf numFmtId="0" fontId="24" fillId="24" borderId="11" xfId="1" applyFont="1" applyFill="1" applyBorder="1" applyAlignment="1">
      <alignment horizontal="center"/>
    </xf>
    <xf numFmtId="0" fontId="24" fillId="40" borderId="60" xfId="1" applyFont="1" applyFill="1" applyBorder="1"/>
    <xf numFmtId="0" fontId="32" fillId="40" borderId="61" xfId="1" applyFont="1" applyFill="1" applyBorder="1"/>
    <xf numFmtId="0" fontId="0" fillId="0" borderId="61" xfId="1" applyFont="1" applyBorder="1" applyAlignment="1">
      <alignment horizontal="center" vertical="center"/>
    </xf>
    <xf numFmtId="0" fontId="31" fillId="0" borderId="61" xfId="1" applyFont="1" applyBorder="1" applyAlignment="1">
      <alignment horizontal="center"/>
    </xf>
    <xf numFmtId="2" fontId="31" fillId="0" borderId="61" xfId="0" applyNumberFormat="1" applyFont="1" applyBorder="1"/>
    <xf numFmtId="0" fontId="24" fillId="40" borderId="39" xfId="1" applyFont="1" applyFill="1" applyBorder="1"/>
    <xf numFmtId="0" fontId="24" fillId="40" borderId="40" xfId="1" applyFont="1" applyFill="1" applyBorder="1"/>
    <xf numFmtId="0" fontId="31" fillId="0" borderId="24" xfId="1" applyFont="1" applyBorder="1" applyAlignment="1">
      <alignment horizontal="center"/>
    </xf>
    <xf numFmtId="2" fontId="31" fillId="0" borderId="24" xfId="0" applyNumberFormat="1" applyFont="1" applyBorder="1"/>
    <xf numFmtId="0" fontId="24" fillId="0" borderId="26" xfId="1" applyFont="1" applyBorder="1" applyAlignment="1">
      <alignment horizontal="center"/>
    </xf>
    <xf numFmtId="0" fontId="24" fillId="24" borderId="61" xfId="1" applyFont="1" applyFill="1" applyBorder="1" applyAlignment="1">
      <alignment horizontal="center"/>
    </xf>
    <xf numFmtId="0" fontId="24" fillId="40" borderId="61" xfId="1" applyFont="1" applyFill="1" applyBorder="1" applyAlignment="1">
      <alignment horizontal="center"/>
    </xf>
    <xf numFmtId="0" fontId="24" fillId="0" borderId="40" xfId="1" applyFont="1" applyBorder="1"/>
    <xf numFmtId="0" fontId="24" fillId="0" borderId="24" xfId="1" applyFont="1" applyBorder="1"/>
    <xf numFmtId="0" fontId="0" fillId="0" borderId="24" xfId="1" applyFont="1" applyBorder="1" applyAlignment="1">
      <alignment horizontal="center" vertical="center"/>
    </xf>
    <xf numFmtId="3" fontId="31" fillId="0" borderId="24" xfId="1" applyNumberFormat="1" applyFont="1" applyBorder="1" applyAlignment="1">
      <alignment horizontal="center"/>
    </xf>
    <xf numFmtId="0" fontId="69" fillId="24" borderId="0" xfId="1" applyFont="1" applyFill="1"/>
    <xf numFmtId="0" fontId="69" fillId="24" borderId="32" xfId="1" applyFont="1" applyFill="1" applyBorder="1"/>
    <xf numFmtId="0" fontId="69" fillId="24" borderId="28" xfId="1" applyFont="1" applyFill="1" applyBorder="1"/>
    <xf numFmtId="0" fontId="69" fillId="24" borderId="30" xfId="1" applyFont="1" applyFill="1" applyBorder="1"/>
    <xf numFmtId="0" fontId="69" fillId="24" borderId="35" xfId="1" applyFont="1" applyFill="1" applyBorder="1"/>
    <xf numFmtId="0" fontId="24" fillId="0" borderId="60" xfId="1" applyFont="1" applyBorder="1"/>
    <xf numFmtId="0" fontId="24" fillId="0" borderId="61" xfId="1" applyFont="1" applyBorder="1"/>
    <xf numFmtId="0" fontId="60" fillId="24" borderId="33" xfId="1" applyFont="1" applyFill="1" applyBorder="1"/>
    <xf numFmtId="0" fontId="60" fillId="24" borderId="29" xfId="1" applyFont="1" applyFill="1" applyBorder="1"/>
    <xf numFmtId="2" fontId="49" fillId="24" borderId="28" xfId="0" applyNumberFormat="1" applyFont="1" applyFill="1" applyBorder="1"/>
    <xf numFmtId="0" fontId="34" fillId="0" borderId="28" xfId="0" applyFont="1" applyBorder="1"/>
    <xf numFmtId="0" fontId="85" fillId="24" borderId="33" xfId="1" applyFont="1" applyFill="1" applyBorder="1"/>
    <xf numFmtId="0" fontId="34" fillId="24" borderId="34" xfId="0" applyFont="1" applyFill="1" applyBorder="1"/>
    <xf numFmtId="0" fontId="60" fillId="24" borderId="0" xfId="1" applyFont="1" applyFill="1"/>
    <xf numFmtId="2" fontId="49" fillId="24" borderId="80" xfId="0" applyNumberFormat="1" applyFont="1" applyFill="1" applyBorder="1"/>
    <xf numFmtId="0" fontId="34" fillId="0" borderId="19" xfId="0" applyFont="1" applyBorder="1"/>
    <xf numFmtId="0" fontId="34" fillId="0" borderId="27" xfId="0" applyFont="1" applyBorder="1"/>
    <xf numFmtId="0" fontId="260" fillId="0" borderId="10" xfId="1" applyFont="1" applyBorder="1" applyAlignment="1">
      <alignment horizontal="center"/>
    </xf>
    <xf numFmtId="2" fontId="262" fillId="0" borderId="29" xfId="1" applyNumberFormat="1" applyFont="1" applyBorder="1" applyAlignment="1">
      <alignment horizontal="center"/>
    </xf>
    <xf numFmtId="0" fontId="260" fillId="0" borderId="61" xfId="1" applyFont="1" applyBorder="1" applyAlignment="1">
      <alignment horizontal="center"/>
    </xf>
    <xf numFmtId="2" fontId="262" fillId="0" borderId="0" xfId="1" applyNumberFormat="1" applyFont="1" applyAlignment="1">
      <alignment horizontal="center"/>
    </xf>
    <xf numFmtId="2" fontId="262" fillId="0" borderId="30" xfId="1" applyNumberFormat="1" applyFont="1" applyBorder="1" applyAlignment="1">
      <alignment horizontal="center"/>
    </xf>
    <xf numFmtId="0" fontId="260" fillId="0" borderId="24" xfId="1" applyFont="1" applyBorder="1" applyAlignment="1">
      <alignment horizontal="center"/>
    </xf>
    <xf numFmtId="2" fontId="261" fillId="0" borderId="10" xfId="1" applyNumberFormat="1" applyFont="1" applyBorder="1" applyAlignment="1">
      <alignment horizontal="center"/>
    </xf>
    <xf numFmtId="2" fontId="261" fillId="0" borderId="61" xfId="1" applyNumberFormat="1" applyFont="1" applyBorder="1" applyAlignment="1">
      <alignment horizontal="center"/>
    </xf>
    <xf numFmtId="2" fontId="261" fillId="0" borderId="24" xfId="1" applyNumberFormat="1" applyFont="1" applyBorder="1" applyAlignment="1">
      <alignment horizontal="center"/>
    </xf>
    <xf numFmtId="2" fontId="262" fillId="0" borderId="10" xfId="1" applyNumberFormat="1" applyFont="1" applyBorder="1" applyAlignment="1">
      <alignment horizontal="center"/>
    </xf>
    <xf numFmtId="2" fontId="262" fillId="0" borderId="61" xfId="1" applyNumberFormat="1" applyFont="1" applyBorder="1" applyAlignment="1">
      <alignment horizontal="center"/>
    </xf>
    <xf numFmtId="2" fontId="262" fillId="0" borderId="24" xfId="1" applyNumberFormat="1" applyFont="1" applyBorder="1" applyAlignment="1">
      <alignment horizontal="center"/>
    </xf>
    <xf numFmtId="0" fontId="24" fillId="40" borderId="56" xfId="0" applyFont="1" applyFill="1" applyBorder="1" applyAlignment="1">
      <alignment horizontal="center"/>
    </xf>
    <xf numFmtId="0" fontId="0" fillId="24" borderId="60" xfId="0" applyFill="1" applyBorder="1" applyAlignment="1">
      <alignment horizontal="left"/>
    </xf>
    <xf numFmtId="0" fontId="0" fillId="24" borderId="61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24" borderId="100" xfId="0" applyFill="1" applyBorder="1" applyAlignment="1">
      <alignment horizontal="center"/>
    </xf>
    <xf numFmtId="0" fontId="0" fillId="24" borderId="62" xfId="0" applyFill="1" applyBorder="1"/>
    <xf numFmtId="0" fontId="0" fillId="24" borderId="24" xfId="0" applyFill="1" applyBorder="1" applyAlignment="1">
      <alignment horizontal="center"/>
    </xf>
    <xf numFmtId="0" fontId="0" fillId="24" borderId="101" xfId="0" applyFill="1" applyBorder="1" applyAlignment="1">
      <alignment horizontal="center"/>
    </xf>
    <xf numFmtId="0" fontId="5" fillId="40" borderId="56" xfId="1" applyFill="1" applyBorder="1" applyAlignment="1">
      <alignment horizontal="center"/>
    </xf>
    <xf numFmtId="0" fontId="0" fillId="40" borderId="56" xfId="0" applyFill="1" applyBorder="1" applyAlignment="1">
      <alignment horizontal="center"/>
    </xf>
    <xf numFmtId="0" fontId="0" fillId="40" borderId="57" xfId="0" applyFill="1" applyBorder="1" applyAlignment="1">
      <alignment horizontal="center"/>
    </xf>
    <xf numFmtId="49" fontId="0" fillId="40" borderId="65" xfId="0" applyNumberFormat="1" applyFill="1" applyBorder="1" applyAlignment="1">
      <alignment horizontal="center"/>
    </xf>
    <xf numFmtId="0" fontId="0" fillId="40" borderId="55" xfId="0" applyFill="1" applyBorder="1" applyAlignment="1">
      <alignment horizontal="center"/>
    </xf>
    <xf numFmtId="0" fontId="24" fillId="40" borderId="56" xfId="1" applyFont="1" applyFill="1" applyBorder="1" applyAlignment="1">
      <alignment horizontal="center"/>
    </xf>
    <xf numFmtId="2" fontId="254" fillId="0" borderId="10" xfId="0" applyNumberFormat="1" applyFont="1" applyBorder="1" applyAlignment="1">
      <alignment horizontal="center"/>
    </xf>
    <xf numFmtId="2" fontId="254" fillId="0" borderId="24" xfId="0" applyNumberFormat="1" applyFont="1" applyBorder="1" applyAlignment="1">
      <alignment horizontal="center"/>
    </xf>
    <xf numFmtId="2" fontId="254" fillId="0" borderId="59" xfId="0" applyNumberFormat="1" applyFont="1" applyBorder="1" applyAlignment="1">
      <alignment horizontal="center"/>
    </xf>
    <xf numFmtId="0" fontId="226" fillId="52" borderId="0" xfId="0" applyFont="1" applyFill="1" applyAlignment="1">
      <alignment horizontal="center"/>
    </xf>
    <xf numFmtId="0" fontId="201" fillId="0" borderId="14" xfId="0" applyFont="1" applyBorder="1" applyAlignment="1">
      <alignment horizontal="center"/>
    </xf>
    <xf numFmtId="2" fontId="117" fillId="0" borderId="14" xfId="0" applyNumberFormat="1" applyFont="1" applyBorder="1" applyAlignment="1">
      <alignment horizontal="center"/>
    </xf>
    <xf numFmtId="3" fontId="201" fillId="0" borderId="14" xfId="0" applyNumberFormat="1" applyFont="1" applyBorder="1" applyAlignment="1">
      <alignment horizontal="center"/>
    </xf>
    <xf numFmtId="3" fontId="263" fillId="0" borderId="12" xfId="0" applyNumberFormat="1" applyFont="1" applyBorder="1" applyAlignment="1">
      <alignment horizontal="center"/>
    </xf>
    <xf numFmtId="0" fontId="186" fillId="27" borderId="44" xfId="1" applyFont="1" applyFill="1" applyBorder="1" applyAlignment="1">
      <alignment horizontal="center"/>
    </xf>
    <xf numFmtId="2" fontId="41" fillId="0" borderId="13" xfId="0" applyNumberFormat="1" applyFont="1" applyBorder="1" applyAlignment="1">
      <alignment horizontal="center"/>
    </xf>
    <xf numFmtId="0" fontId="39" fillId="0" borderId="11" xfId="1" applyFont="1" applyBorder="1" applyAlignment="1">
      <alignment horizontal="center"/>
    </xf>
    <xf numFmtId="2" fontId="186" fillId="0" borderId="13" xfId="0" applyNumberFormat="1" applyFont="1" applyBorder="1" applyAlignment="1">
      <alignment horizontal="center"/>
    </xf>
    <xf numFmtId="0" fontId="0" fillId="0" borderId="71" xfId="0" applyBorder="1" applyAlignment="1">
      <alignment horizontal="center"/>
    </xf>
    <xf numFmtId="2" fontId="206" fillId="0" borderId="13" xfId="0" applyNumberFormat="1" applyFont="1" applyBorder="1" applyAlignment="1">
      <alignment horizontal="center"/>
    </xf>
    <xf numFmtId="0" fontId="0" fillId="55" borderId="39" xfId="0" applyFill="1" applyBorder="1" applyAlignment="1">
      <alignment horizontal="center"/>
    </xf>
    <xf numFmtId="0" fontId="0" fillId="55" borderId="60" xfId="0" applyFill="1" applyBorder="1" applyAlignment="1">
      <alignment horizontal="center"/>
    </xf>
    <xf numFmtId="4" fontId="138" fillId="28" borderId="45" xfId="0" applyNumberFormat="1" applyFont="1" applyFill="1" applyBorder="1" applyAlignment="1">
      <alignment horizontal="center" vertical="center" wrapText="1"/>
    </xf>
    <xf numFmtId="4" fontId="137" fillId="0" borderId="45" xfId="0" applyNumberFormat="1" applyFont="1" applyBorder="1" applyAlignment="1">
      <alignment horizontal="center" vertical="center" wrapText="1"/>
    </xf>
    <xf numFmtId="0" fontId="0" fillId="43" borderId="0" xfId="0" applyFill="1" applyAlignment="1">
      <alignment horizontal="left" vertical="center"/>
    </xf>
    <xf numFmtId="0" fontId="24" fillId="0" borderId="0" xfId="0" applyFont="1"/>
    <xf numFmtId="0" fontId="24" fillId="24" borderId="29" xfId="0" applyFont="1" applyFill="1" applyBorder="1"/>
    <xf numFmtId="0" fontId="24" fillId="24" borderId="0" xfId="0" applyFont="1" applyFill="1"/>
    <xf numFmtId="2" fontId="24" fillId="24" borderId="0" xfId="0" applyNumberFormat="1" applyFont="1" applyFill="1"/>
    <xf numFmtId="2" fontId="24" fillId="24" borderId="30" xfId="0" applyNumberFormat="1" applyFont="1" applyFill="1" applyBorder="1"/>
    <xf numFmtId="10" fontId="24" fillId="0" borderId="67" xfId="1" applyNumberFormat="1" applyFont="1" applyBorder="1" applyAlignment="1">
      <alignment horizontal="center"/>
    </xf>
    <xf numFmtId="2" fontId="24" fillId="0" borderId="61" xfId="1" applyNumberFormat="1" applyFont="1" applyBorder="1" applyAlignment="1">
      <alignment horizontal="center"/>
    </xf>
    <xf numFmtId="2" fontId="24" fillId="0" borderId="61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2" fontId="24" fillId="0" borderId="24" xfId="1" applyNumberFormat="1" applyFont="1" applyBorder="1" applyAlignment="1">
      <alignment horizontal="center"/>
    </xf>
    <xf numFmtId="2" fontId="24" fillId="0" borderId="24" xfId="0" applyNumberFormat="1" applyFont="1" applyBorder="1" applyAlignment="1">
      <alignment horizontal="center"/>
    </xf>
    <xf numFmtId="2" fontId="24" fillId="0" borderId="0" xfId="0" applyNumberFormat="1" applyFont="1" applyAlignment="1">
      <alignment horizontal="center"/>
    </xf>
    <xf numFmtId="2" fontId="24" fillId="0" borderId="0" xfId="0" applyNumberFormat="1" applyFont="1"/>
    <xf numFmtId="0" fontId="24" fillId="0" borderId="61" xfId="1" applyFont="1" applyBorder="1" applyAlignment="1">
      <alignment horizontal="center"/>
    </xf>
    <xf numFmtId="2" fontId="60" fillId="24" borderId="0" xfId="0" applyNumberFormat="1" applyFont="1" applyFill="1"/>
    <xf numFmtId="10" fontId="24" fillId="0" borderId="44" xfId="1" applyNumberFormat="1" applyFont="1" applyBorder="1" applyAlignment="1">
      <alignment horizontal="center"/>
    </xf>
    <xf numFmtId="2" fontId="45" fillId="24" borderId="0" xfId="0" applyNumberFormat="1" applyFont="1" applyFill="1"/>
    <xf numFmtId="2" fontId="24" fillId="0" borderId="29" xfId="0" applyNumberFormat="1" applyFont="1" applyBorder="1"/>
    <xf numFmtId="2" fontId="24" fillId="0" borderId="0" xfId="1" applyNumberFormat="1" applyFont="1" applyAlignment="1">
      <alignment horizontal="center"/>
    </xf>
    <xf numFmtId="2" fontId="24" fillId="0" borderId="38" xfId="1" applyNumberFormat="1" applyFont="1" applyBorder="1" applyAlignment="1">
      <alignment horizontal="center"/>
    </xf>
    <xf numFmtId="3" fontId="24" fillId="0" borderId="61" xfId="0" applyNumberFormat="1" applyFont="1" applyBorder="1" applyAlignment="1">
      <alignment horizontal="center"/>
    </xf>
    <xf numFmtId="2" fontId="24" fillId="0" borderId="56" xfId="1" applyNumberFormat="1" applyFont="1" applyBorder="1" applyAlignment="1">
      <alignment horizontal="center"/>
    </xf>
    <xf numFmtId="2" fontId="24" fillId="0" borderId="56" xfId="0" applyNumberFormat="1" applyFont="1" applyBorder="1" applyAlignment="1">
      <alignment horizontal="center"/>
    </xf>
    <xf numFmtId="2" fontId="45" fillId="24" borderId="29" xfId="0" applyNumberFormat="1" applyFont="1" applyFill="1" applyBorder="1"/>
    <xf numFmtId="0" fontId="24" fillId="0" borderId="92" xfId="0" applyFont="1" applyBorder="1" applyAlignment="1">
      <alignment horizontal="center"/>
    </xf>
    <xf numFmtId="2" fontId="24" fillId="0" borderId="82" xfId="1" applyNumberFormat="1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2" fontId="24" fillId="0" borderId="14" xfId="1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2" fontId="24" fillId="0" borderId="26" xfId="1" applyNumberFormat="1" applyFont="1" applyBorder="1" applyAlignment="1">
      <alignment horizontal="center"/>
    </xf>
    <xf numFmtId="2" fontId="24" fillId="40" borderId="61" xfId="1" applyNumberFormat="1" applyFont="1" applyFill="1" applyBorder="1" applyAlignment="1">
      <alignment horizontal="center"/>
    </xf>
    <xf numFmtId="2" fontId="24" fillId="40" borderId="61" xfId="0" applyNumberFormat="1" applyFont="1" applyFill="1" applyBorder="1" applyAlignment="1">
      <alignment horizontal="center"/>
    </xf>
    <xf numFmtId="2" fontId="24" fillId="40" borderId="10" xfId="1" applyNumberFormat="1" applyFont="1" applyFill="1" applyBorder="1" applyAlignment="1">
      <alignment horizontal="center"/>
    </xf>
    <xf numFmtId="2" fontId="24" fillId="40" borderId="10" xfId="0" applyNumberFormat="1" applyFont="1" applyFill="1" applyBorder="1" applyAlignment="1">
      <alignment horizontal="center"/>
    </xf>
    <xf numFmtId="49" fontId="24" fillId="40" borderId="60" xfId="0" applyNumberFormat="1" applyFont="1" applyFill="1" applyBorder="1" applyAlignment="1">
      <alignment horizontal="center"/>
    </xf>
    <xf numFmtId="2" fontId="24" fillId="40" borderId="56" xfId="1" applyNumberFormat="1" applyFont="1" applyFill="1" applyBorder="1" applyAlignment="1">
      <alignment horizontal="center"/>
    </xf>
    <xf numFmtId="2" fontId="24" fillId="40" borderId="56" xfId="0" applyNumberFormat="1" applyFont="1" applyFill="1" applyBorder="1" applyAlignment="1">
      <alignment horizontal="center"/>
    </xf>
    <xf numFmtId="2" fontId="24" fillId="40" borderId="24" xfId="1" applyNumberFormat="1" applyFont="1" applyFill="1" applyBorder="1" applyAlignment="1">
      <alignment horizontal="center"/>
    </xf>
    <xf numFmtId="2" fontId="24" fillId="40" borderId="24" xfId="0" applyNumberFormat="1" applyFont="1" applyFill="1" applyBorder="1" applyAlignment="1">
      <alignment horizontal="center"/>
    </xf>
    <xf numFmtId="0" fontId="24" fillId="40" borderId="47" xfId="1" applyFont="1" applyFill="1" applyBorder="1" applyAlignment="1">
      <alignment horizontal="center"/>
    </xf>
    <xf numFmtId="0" fontId="24" fillId="40" borderId="47" xfId="0" applyFont="1" applyFill="1" applyBorder="1" applyAlignment="1">
      <alignment horizontal="center"/>
    </xf>
    <xf numFmtId="2" fontId="24" fillId="40" borderId="47" xfId="1" applyNumberFormat="1" applyFont="1" applyFill="1" applyBorder="1" applyAlignment="1">
      <alignment horizontal="center"/>
    </xf>
    <xf numFmtId="2" fontId="24" fillId="40" borderId="47" xfId="0" applyNumberFormat="1" applyFont="1" applyFill="1" applyBorder="1" applyAlignment="1">
      <alignment horizontal="center"/>
    </xf>
    <xf numFmtId="0" fontId="60" fillId="0" borderId="29" xfId="1" applyFont="1" applyBorder="1"/>
    <xf numFmtId="2" fontId="60" fillId="0" borderId="29" xfId="1" applyNumberFormat="1" applyFont="1" applyBorder="1"/>
    <xf numFmtId="2" fontId="60" fillId="0" borderId="0" xfId="1" applyNumberFormat="1" applyFont="1"/>
    <xf numFmtId="2" fontId="60" fillId="0" borderId="0" xfId="0" applyNumberFormat="1" applyFont="1"/>
    <xf numFmtId="0" fontId="28" fillId="0" borderId="30" xfId="1" applyFont="1" applyBorder="1"/>
    <xf numFmtId="2" fontId="24" fillId="0" borderId="30" xfId="1" applyNumberFormat="1" applyFont="1" applyBorder="1"/>
    <xf numFmtId="2" fontId="24" fillId="0" borderId="30" xfId="0" applyNumberFormat="1" applyFont="1" applyBorder="1"/>
    <xf numFmtId="0" fontId="24" fillId="0" borderId="45" xfId="1" applyFont="1" applyBorder="1" applyAlignment="1">
      <alignment horizontal="center" vertical="center"/>
    </xf>
    <xf numFmtId="0" fontId="24" fillId="0" borderId="42" xfId="1" applyFont="1" applyBorder="1" applyAlignment="1">
      <alignment horizontal="center" vertical="center"/>
    </xf>
    <xf numFmtId="0" fontId="26" fillId="0" borderId="42" xfId="1" applyFont="1" applyBorder="1" applyAlignment="1">
      <alignment horizontal="center" vertical="center"/>
    </xf>
    <xf numFmtId="0" fontId="39" fillId="0" borderId="10" xfId="4" applyFont="1" applyBorder="1" applyAlignment="1">
      <alignment horizontal="center"/>
    </xf>
    <xf numFmtId="0" fontId="39" fillId="0" borderId="24" xfId="4" applyFont="1" applyBorder="1" applyAlignment="1">
      <alignment horizontal="center"/>
    </xf>
    <xf numFmtId="0" fontId="39" fillId="0" borderId="0" xfId="4" applyFont="1" applyAlignment="1">
      <alignment horizontal="center"/>
    </xf>
    <xf numFmtId="2" fontId="24" fillId="40" borderId="13" xfId="1" applyNumberFormat="1" applyFont="1" applyFill="1" applyBorder="1" applyAlignment="1">
      <alignment horizontal="center"/>
    </xf>
    <xf numFmtId="2" fontId="66" fillId="25" borderId="0" xfId="1" applyNumberFormat="1" applyFont="1" applyFill="1"/>
    <xf numFmtId="0" fontId="67" fillId="24" borderId="29" xfId="1" applyFont="1" applyFill="1" applyBorder="1"/>
    <xf numFmtId="0" fontId="67" fillId="24" borderId="0" xfId="1" applyFont="1" applyFill="1"/>
    <xf numFmtId="0" fontId="24" fillId="27" borderId="67" xfId="1" applyFont="1" applyFill="1" applyBorder="1" applyAlignment="1">
      <alignment horizontal="center"/>
    </xf>
    <xf numFmtId="0" fontId="24" fillId="27" borderId="44" xfId="1" applyFont="1" applyFill="1" applyBorder="1" applyAlignment="1">
      <alignment horizontal="center"/>
    </xf>
    <xf numFmtId="2" fontId="67" fillId="24" borderId="0" xfId="0" applyNumberFormat="1" applyFont="1" applyFill="1"/>
    <xf numFmtId="0" fontId="32" fillId="0" borderId="56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24" fillId="24" borderId="56" xfId="0" applyFont="1" applyFill="1" applyBorder="1" applyAlignment="1">
      <alignment horizontal="center"/>
    </xf>
    <xf numFmtId="0" fontId="24" fillId="24" borderId="61" xfId="0" applyFont="1" applyFill="1" applyBorder="1" applyAlignment="1">
      <alignment horizontal="center"/>
    </xf>
    <xf numFmtId="0" fontId="24" fillId="24" borderId="10" xfId="0" applyFont="1" applyFill="1" applyBorder="1" applyAlignment="1">
      <alignment horizontal="center"/>
    </xf>
    <xf numFmtId="0" fontId="24" fillId="24" borderId="24" xfId="0" applyFont="1" applyFill="1" applyBorder="1" applyAlignment="1">
      <alignment horizontal="center"/>
    </xf>
    <xf numFmtId="0" fontId="67" fillId="24" borderId="33" xfId="1" applyFont="1" applyFill="1" applyBorder="1"/>
    <xf numFmtId="4" fontId="137" fillId="26" borderId="46" xfId="0" applyNumberFormat="1" applyFont="1" applyFill="1" applyBorder="1" applyAlignment="1">
      <alignment horizontal="center" vertical="center" wrapText="1"/>
    </xf>
    <xf numFmtId="2" fontId="26" fillId="0" borderId="0" xfId="1" applyNumberFormat="1" applyFont="1" applyAlignment="1">
      <alignment horizontal="center"/>
    </xf>
    <xf numFmtId="0" fontId="26" fillId="0" borderId="60" xfId="1" applyFont="1" applyBorder="1" applyAlignment="1">
      <alignment horizontal="center"/>
    </xf>
    <xf numFmtId="2" fontId="26" fillId="0" borderId="61" xfId="0" applyNumberFormat="1" applyFont="1" applyBorder="1" applyAlignment="1">
      <alignment horizontal="center"/>
    </xf>
    <xf numFmtId="0" fontId="26" fillId="0" borderId="62" xfId="0" applyFont="1" applyBorder="1" applyAlignment="1">
      <alignment horizontal="center"/>
    </xf>
    <xf numFmtId="2" fontId="26" fillId="0" borderId="10" xfId="0" applyNumberFormat="1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0" fontId="26" fillId="40" borderId="10" xfId="0" applyFont="1" applyFill="1" applyBorder="1" applyAlignment="1">
      <alignment horizontal="center"/>
    </xf>
    <xf numFmtId="0" fontId="26" fillId="40" borderId="39" xfId="1" applyFont="1" applyFill="1" applyBorder="1" applyAlignment="1">
      <alignment horizontal="center"/>
    </xf>
    <xf numFmtId="0" fontId="26" fillId="40" borderId="40" xfId="1" applyFont="1" applyFill="1" applyBorder="1" applyAlignment="1">
      <alignment horizontal="center"/>
    </xf>
    <xf numFmtId="0" fontId="26" fillId="40" borderId="24" xfId="1" applyFont="1" applyFill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41" xfId="0" applyFont="1" applyBorder="1" applyAlignment="1">
      <alignment horizontal="center"/>
    </xf>
    <xf numFmtId="0" fontId="26" fillId="0" borderId="0" xfId="1" applyFont="1"/>
    <xf numFmtId="2" fontId="26" fillId="0" borderId="0" xfId="0" applyNumberFormat="1" applyFont="1"/>
    <xf numFmtId="0" fontId="26" fillId="24" borderId="60" xfId="1" applyFont="1" applyFill="1" applyBorder="1" applyAlignment="1">
      <alignment horizontal="center"/>
    </xf>
    <xf numFmtId="0" fontId="26" fillId="24" borderId="61" xfId="1" applyFont="1" applyFill="1" applyBorder="1" applyAlignment="1">
      <alignment horizontal="center"/>
    </xf>
    <xf numFmtId="0" fontId="26" fillId="24" borderId="62" xfId="0" applyFont="1" applyFill="1" applyBorder="1" applyAlignment="1">
      <alignment horizontal="center"/>
    </xf>
    <xf numFmtId="0" fontId="26" fillId="24" borderId="39" xfId="1" applyFont="1" applyFill="1" applyBorder="1" applyAlignment="1">
      <alignment horizontal="center"/>
    </xf>
    <xf numFmtId="0" fontId="26" fillId="24" borderId="10" xfId="1" applyFont="1" applyFill="1" applyBorder="1" applyAlignment="1">
      <alignment horizontal="center"/>
    </xf>
    <xf numFmtId="0" fontId="26" fillId="24" borderId="38" xfId="0" applyFont="1" applyFill="1" applyBorder="1" applyAlignment="1">
      <alignment horizontal="center"/>
    </xf>
    <xf numFmtId="0" fontId="26" fillId="24" borderId="24" xfId="1" applyFont="1" applyFill="1" applyBorder="1" applyAlignment="1">
      <alignment horizontal="center"/>
    </xf>
    <xf numFmtId="0" fontId="26" fillId="24" borderId="41" xfId="0" applyFont="1" applyFill="1" applyBorder="1" applyAlignment="1">
      <alignment horizontal="center"/>
    </xf>
    <xf numFmtId="2" fontId="26" fillId="0" borderId="0" xfId="0" applyNumberFormat="1" applyFont="1" applyAlignment="1">
      <alignment horizontal="center"/>
    </xf>
    <xf numFmtId="0" fontId="26" fillId="0" borderId="40" xfId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2" fontId="26" fillId="0" borderId="13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56" xfId="1" applyFont="1" applyBorder="1" applyAlignment="1">
      <alignment horizontal="center"/>
    </xf>
    <xf numFmtId="2" fontId="26" fillId="0" borderId="73" xfId="0" applyNumberFormat="1" applyFont="1" applyBorder="1" applyAlignment="1">
      <alignment horizontal="center"/>
    </xf>
    <xf numFmtId="2" fontId="26" fillId="0" borderId="56" xfId="0" applyNumberFormat="1" applyFont="1" applyBorder="1" applyAlignment="1">
      <alignment horizontal="center"/>
    </xf>
    <xf numFmtId="0" fontId="26" fillId="24" borderId="49" xfId="1" applyFont="1" applyFill="1" applyBorder="1" applyAlignment="1">
      <alignment horizontal="center"/>
    </xf>
    <xf numFmtId="0" fontId="26" fillId="24" borderId="50" xfId="1" applyFont="1" applyFill="1" applyBorder="1" applyAlignment="1">
      <alignment horizontal="center"/>
    </xf>
    <xf numFmtId="0" fontId="26" fillId="24" borderId="48" xfId="1" applyFont="1" applyFill="1" applyBorder="1" applyAlignment="1">
      <alignment horizontal="center"/>
    </xf>
    <xf numFmtId="0" fontId="24" fillId="0" borderId="13" xfId="1" applyFont="1" applyBorder="1" applyAlignment="1">
      <alignment horizontal="center"/>
    </xf>
    <xf numFmtId="0" fontId="24" fillId="0" borderId="51" xfId="0" applyFont="1" applyBorder="1" applyAlignment="1">
      <alignment horizontal="center"/>
    </xf>
    <xf numFmtId="2" fontId="26" fillId="0" borderId="47" xfId="0" applyNumberFormat="1" applyFont="1" applyBorder="1" applyAlignment="1">
      <alignment horizontal="center"/>
    </xf>
    <xf numFmtId="0" fontId="26" fillId="24" borderId="41" xfId="1" applyFont="1" applyFill="1" applyBorder="1" applyAlignment="1">
      <alignment horizontal="center"/>
    </xf>
    <xf numFmtId="2" fontId="26" fillId="0" borderId="15" xfId="0" applyNumberFormat="1" applyFont="1" applyBorder="1" applyAlignment="1">
      <alignment horizontal="center"/>
    </xf>
    <xf numFmtId="2" fontId="26" fillId="0" borderId="66" xfId="0" applyNumberFormat="1" applyFont="1" applyBorder="1" applyAlignment="1">
      <alignment horizontal="center"/>
    </xf>
    <xf numFmtId="0" fontId="24" fillId="0" borderId="92" xfId="1" applyFont="1" applyBorder="1" applyAlignment="1">
      <alignment horizontal="center"/>
    </xf>
    <xf numFmtId="2" fontId="26" fillId="0" borderId="53" xfId="0" applyNumberFormat="1" applyFont="1" applyBorder="1" applyAlignment="1">
      <alignment horizontal="center"/>
    </xf>
    <xf numFmtId="0" fontId="24" fillId="0" borderId="11" xfId="1" applyFont="1" applyBorder="1" applyAlignment="1">
      <alignment horizontal="center"/>
    </xf>
    <xf numFmtId="2" fontId="26" fillId="0" borderId="25" xfId="0" applyNumberFormat="1" applyFont="1" applyBorder="1" applyAlignment="1">
      <alignment horizontal="center"/>
    </xf>
    <xf numFmtId="2" fontId="26" fillId="0" borderId="18" xfId="0" applyNumberFormat="1" applyFont="1" applyBorder="1" applyAlignment="1">
      <alignment horizontal="center"/>
    </xf>
    <xf numFmtId="2" fontId="26" fillId="0" borderId="11" xfId="0" applyNumberFormat="1" applyFont="1" applyBorder="1" applyAlignment="1">
      <alignment horizontal="center"/>
    </xf>
    <xf numFmtId="0" fontId="26" fillId="24" borderId="33" xfId="1" applyFont="1" applyFill="1" applyBorder="1" applyAlignment="1">
      <alignment horizontal="center"/>
    </xf>
    <xf numFmtId="0" fontId="26" fillId="24" borderId="28" xfId="1" applyFont="1" applyFill="1" applyBorder="1" applyAlignment="1">
      <alignment horizontal="center"/>
    </xf>
    <xf numFmtId="0" fontId="26" fillId="24" borderId="72" xfId="1" applyFont="1" applyFill="1" applyBorder="1" applyAlignment="1">
      <alignment horizontal="center"/>
    </xf>
    <xf numFmtId="0" fontId="26" fillId="24" borderId="59" xfId="1" applyFont="1" applyFill="1" applyBorder="1" applyAlignment="1">
      <alignment horizontal="center"/>
    </xf>
    <xf numFmtId="0" fontId="26" fillId="24" borderId="57" xfId="1" applyFont="1" applyFill="1" applyBorder="1" applyAlignment="1">
      <alignment horizontal="center"/>
    </xf>
    <xf numFmtId="2" fontId="26" fillId="0" borderId="92" xfId="0" applyNumberFormat="1" applyFont="1" applyBorder="1" applyAlignment="1">
      <alignment horizontal="center"/>
    </xf>
    <xf numFmtId="0" fontId="26" fillId="24" borderId="52" xfId="1" applyFont="1" applyFill="1" applyBorder="1" applyAlignment="1">
      <alignment horizontal="center"/>
    </xf>
    <xf numFmtId="0" fontId="26" fillId="24" borderId="54" xfId="1" applyFont="1" applyFill="1" applyBorder="1" applyAlignment="1">
      <alignment horizontal="center"/>
    </xf>
    <xf numFmtId="0" fontId="24" fillId="0" borderId="61" xfId="1" applyFont="1" applyBorder="1" applyAlignment="1">
      <alignment horizontal="center" vertical="center"/>
    </xf>
    <xf numFmtId="0" fontId="24" fillId="0" borderId="83" xfId="1" applyFont="1" applyBorder="1" applyAlignment="1">
      <alignment horizontal="center" vertical="center"/>
    </xf>
    <xf numFmtId="0" fontId="5" fillId="0" borderId="62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24" fillId="0" borderId="47" xfId="1" applyFont="1" applyBorder="1" applyAlignment="1">
      <alignment horizontal="center"/>
    </xf>
    <xf numFmtId="0" fontId="69" fillId="24" borderId="33" xfId="1" applyFont="1" applyFill="1" applyBorder="1"/>
    <xf numFmtId="0" fontId="60" fillId="24" borderId="34" xfId="1" applyFont="1" applyFill="1" applyBorder="1"/>
    <xf numFmtId="0" fontId="24" fillId="40" borderId="34" xfId="1" applyFont="1" applyFill="1" applyBorder="1" applyAlignment="1">
      <alignment horizontal="center"/>
    </xf>
    <xf numFmtId="0" fontId="28" fillId="40" borderId="0" xfId="1" applyFont="1" applyFill="1"/>
    <xf numFmtId="0" fontId="69" fillId="24" borderId="34" xfId="1" applyFont="1" applyFill="1" applyBorder="1"/>
    <xf numFmtId="0" fontId="24" fillId="0" borderId="62" xfId="0" applyFont="1" applyBorder="1"/>
    <xf numFmtId="0" fontId="24" fillId="0" borderId="51" xfId="0" applyFont="1" applyBorder="1"/>
    <xf numFmtId="0" fontId="24" fillId="0" borderId="38" xfId="0" applyFont="1" applyBorder="1"/>
    <xf numFmtId="0" fontId="24" fillId="0" borderId="41" xfId="0" applyFont="1" applyBorder="1"/>
    <xf numFmtId="0" fontId="26" fillId="0" borderId="13" xfId="1" applyFont="1" applyBorder="1" applyAlignment="1">
      <alignment horizontal="center"/>
    </xf>
    <xf numFmtId="0" fontId="26" fillId="0" borderId="47" xfId="1" applyFont="1" applyBorder="1" applyAlignment="1">
      <alignment horizontal="center"/>
    </xf>
    <xf numFmtId="0" fontId="26" fillId="0" borderId="0" xfId="0" applyFont="1"/>
    <xf numFmtId="0" fontId="26" fillId="0" borderId="83" xfId="1" applyFont="1" applyBorder="1" applyAlignment="1">
      <alignment horizontal="center"/>
    </xf>
    <xf numFmtId="2" fontId="26" fillId="0" borderId="17" xfId="0" applyNumberFormat="1" applyFont="1" applyBorder="1" applyAlignment="1">
      <alignment horizontal="center"/>
    </xf>
    <xf numFmtId="0" fontId="26" fillId="0" borderId="82" xfId="1" applyFont="1" applyBorder="1" applyAlignment="1">
      <alignment horizontal="center"/>
    </xf>
    <xf numFmtId="0" fontId="26" fillId="0" borderId="63" xfId="1" applyFont="1" applyBorder="1" applyAlignment="1">
      <alignment horizontal="center"/>
    </xf>
    <xf numFmtId="0" fontId="26" fillId="0" borderId="11" xfId="1" applyFont="1" applyBorder="1" applyAlignment="1">
      <alignment horizontal="center"/>
    </xf>
    <xf numFmtId="2" fontId="5" fillId="0" borderId="0" xfId="0" applyNumberFormat="1" applyFont="1"/>
    <xf numFmtId="0" fontId="69" fillId="24" borderId="28" xfId="1" applyFont="1" applyFill="1" applyBorder="1" applyAlignment="1">
      <alignment vertical="top"/>
    </xf>
    <xf numFmtId="0" fontId="69" fillId="24" borderId="32" xfId="1" applyFont="1" applyFill="1" applyBorder="1" applyAlignment="1">
      <alignment vertical="top"/>
    </xf>
    <xf numFmtId="0" fontId="69" fillId="24" borderId="31" xfId="1" applyFont="1" applyFill="1" applyBorder="1" applyAlignment="1">
      <alignment vertical="top"/>
    </xf>
    <xf numFmtId="0" fontId="69" fillId="24" borderId="30" xfId="1" applyFont="1" applyFill="1" applyBorder="1" applyAlignment="1">
      <alignment vertical="top"/>
    </xf>
    <xf numFmtId="0" fontId="69" fillId="24" borderId="35" xfId="1" applyFont="1" applyFill="1" applyBorder="1" applyAlignment="1">
      <alignment vertical="top"/>
    </xf>
    <xf numFmtId="0" fontId="24" fillId="0" borderId="37" xfId="1" applyFont="1" applyBorder="1"/>
    <xf numFmtId="0" fontId="24" fillId="0" borderId="13" xfId="1" applyFont="1" applyBorder="1"/>
    <xf numFmtId="0" fontId="5" fillId="0" borderId="13" xfId="1" applyBorder="1" applyAlignment="1">
      <alignment horizontal="center"/>
    </xf>
    <xf numFmtId="0" fontId="5" fillId="0" borderId="47" xfId="1" applyBorder="1" applyAlignment="1">
      <alignment horizontal="center"/>
    </xf>
    <xf numFmtId="0" fontId="62" fillId="49" borderId="0" xfId="0" applyFont="1" applyFill="1"/>
    <xf numFmtId="0" fontId="264" fillId="52" borderId="0" xfId="0" applyFont="1" applyFill="1"/>
    <xf numFmtId="2" fontId="265" fillId="52" borderId="0" xfId="1" applyNumberFormat="1" applyFont="1" applyFill="1"/>
    <xf numFmtId="2" fontId="265" fillId="52" borderId="0" xfId="0" applyNumberFormat="1" applyFont="1" applyFill="1"/>
    <xf numFmtId="0" fontId="265" fillId="52" borderId="0" xfId="0" applyFont="1" applyFill="1"/>
    <xf numFmtId="2" fontId="264" fillId="52" borderId="0" xfId="0" applyNumberFormat="1" applyFont="1" applyFill="1"/>
    <xf numFmtId="0" fontId="63" fillId="52" borderId="0" xfId="0" applyFont="1" applyFill="1"/>
    <xf numFmtId="0" fontId="266" fillId="0" borderId="0" xfId="1" applyFont="1"/>
    <xf numFmtId="0" fontId="210" fillId="0" borderId="0" xfId="1" applyFont="1"/>
    <xf numFmtId="0" fontId="267" fillId="47" borderId="0" xfId="1" applyFont="1" applyFill="1"/>
    <xf numFmtId="2" fontId="200" fillId="0" borderId="0" xfId="1" applyNumberFormat="1" applyFont="1"/>
    <xf numFmtId="0" fontId="0" fillId="47" borderId="29" xfId="0" applyFill="1" applyBorder="1"/>
    <xf numFmtId="0" fontId="268" fillId="47" borderId="29" xfId="1" applyFont="1" applyFill="1" applyBorder="1"/>
    <xf numFmtId="0" fontId="269" fillId="47" borderId="29" xfId="1" applyFont="1" applyFill="1" applyBorder="1"/>
    <xf numFmtId="2" fontId="269" fillId="47" borderId="29" xfId="1" applyNumberFormat="1" applyFont="1" applyFill="1" applyBorder="1"/>
    <xf numFmtId="0" fontId="0" fillId="47" borderId="28" xfId="0" applyFill="1" applyBorder="1"/>
    <xf numFmtId="0" fontId="199" fillId="47" borderId="0" xfId="1" applyFont="1" applyFill="1"/>
    <xf numFmtId="0" fontId="210" fillId="47" borderId="0" xfId="1" applyFont="1" applyFill="1"/>
    <xf numFmtId="2" fontId="210" fillId="47" borderId="0" xfId="1" applyNumberFormat="1" applyFont="1" applyFill="1"/>
    <xf numFmtId="2" fontId="210" fillId="47" borderId="0" xfId="0" applyNumberFormat="1" applyFont="1" applyFill="1"/>
    <xf numFmtId="0" fontId="0" fillId="47" borderId="31" xfId="0" applyFill="1" applyBorder="1"/>
    <xf numFmtId="0" fontId="0" fillId="47" borderId="30" xfId="0" applyFill="1" applyBorder="1"/>
    <xf numFmtId="0" fontId="199" fillId="47" borderId="30" xfId="1" applyFont="1" applyFill="1" applyBorder="1"/>
    <xf numFmtId="0" fontId="210" fillId="47" borderId="30" xfId="1" applyFont="1" applyFill="1" applyBorder="1"/>
    <xf numFmtId="2" fontId="210" fillId="47" borderId="30" xfId="1" applyNumberFormat="1" applyFont="1" applyFill="1" applyBorder="1"/>
    <xf numFmtId="2" fontId="210" fillId="47" borderId="30" xfId="0" applyNumberFormat="1" applyFont="1" applyFill="1" applyBorder="1"/>
    <xf numFmtId="0" fontId="210" fillId="47" borderId="36" xfId="1" applyFont="1" applyFill="1" applyBorder="1" applyAlignment="1">
      <alignment horizontal="center"/>
    </xf>
    <xf numFmtId="0" fontId="5" fillId="47" borderId="29" xfId="1" applyFill="1" applyBorder="1" applyAlignment="1">
      <alignment horizontal="center"/>
    </xf>
    <xf numFmtId="0" fontId="210" fillId="47" borderId="36" xfId="1" applyFont="1" applyFill="1" applyBorder="1" applyAlignment="1">
      <alignment horizontal="center" vertical="center"/>
    </xf>
    <xf numFmtId="4" fontId="270" fillId="48" borderId="43" xfId="0" applyNumberFormat="1" applyFont="1" applyFill="1" applyBorder="1" applyAlignment="1">
      <alignment horizontal="center" vertical="center" wrapText="1"/>
    </xf>
    <xf numFmtId="4" fontId="270" fillId="46" borderId="43" xfId="0" applyNumberFormat="1" applyFont="1" applyFill="1" applyBorder="1" applyAlignment="1">
      <alignment horizontal="center" vertical="center" wrapText="1"/>
    </xf>
    <xf numFmtId="0" fontId="210" fillId="47" borderId="45" xfId="1" applyFont="1" applyFill="1" applyBorder="1" applyAlignment="1">
      <alignment horizontal="center"/>
    </xf>
    <xf numFmtId="0" fontId="5" fillId="47" borderId="0" xfId="1" applyFill="1" applyAlignment="1">
      <alignment horizontal="center"/>
    </xf>
    <xf numFmtId="0" fontId="210" fillId="47" borderId="45" xfId="1" applyFont="1" applyFill="1" applyBorder="1" applyAlignment="1">
      <alignment horizontal="center" vertical="center"/>
    </xf>
    <xf numFmtId="0" fontId="267" fillId="47" borderId="45" xfId="1" applyFont="1" applyFill="1" applyBorder="1" applyAlignment="1">
      <alignment horizontal="center" vertical="center"/>
    </xf>
    <xf numFmtId="0" fontId="210" fillId="49" borderId="67" xfId="1" applyFont="1" applyFill="1" applyBorder="1" applyAlignment="1">
      <alignment horizontal="center"/>
    </xf>
    <xf numFmtId="0" fontId="0" fillId="47" borderId="45" xfId="0" applyFill="1" applyBorder="1"/>
    <xf numFmtId="0" fontId="201" fillId="0" borderId="61" xfId="1" applyFont="1" applyBorder="1" applyAlignment="1">
      <alignment horizontal="center"/>
    </xf>
    <xf numFmtId="49" fontId="0" fillId="0" borderId="82" xfId="0" applyNumberFormat="1" applyBorder="1" applyAlignment="1">
      <alignment horizontal="center"/>
    </xf>
    <xf numFmtId="1" fontId="0" fillId="0" borderId="61" xfId="0" applyNumberFormat="1" applyBorder="1" applyAlignment="1">
      <alignment horizontal="center" vertical="center" wrapText="1"/>
    </xf>
    <xf numFmtId="2" fontId="210" fillId="0" borderId="61" xfId="0" applyNumberFormat="1" applyFont="1" applyBorder="1" applyAlignment="1">
      <alignment horizontal="center"/>
    </xf>
    <xf numFmtId="0" fontId="201" fillId="0" borderId="13" xfId="1" applyFont="1" applyBorder="1" applyAlignment="1">
      <alignment horizontal="center"/>
    </xf>
    <xf numFmtId="167" fontId="201" fillId="0" borderId="13" xfId="0" applyNumberFormat="1" applyFont="1" applyBorder="1" applyAlignment="1">
      <alignment horizontal="center"/>
    </xf>
    <xf numFmtId="1" fontId="0" fillId="0" borderId="13" xfId="0" applyNumberFormat="1" applyBorder="1" applyAlignment="1">
      <alignment horizontal="center" vertical="center" wrapText="1"/>
    </xf>
    <xf numFmtId="2" fontId="210" fillId="0" borderId="13" xfId="0" applyNumberFormat="1" applyFont="1" applyBorder="1" applyAlignment="1">
      <alignment horizontal="center"/>
    </xf>
    <xf numFmtId="0" fontId="201" fillId="0" borderId="10" xfId="1" applyFont="1" applyBorder="1" applyAlignment="1">
      <alignment horizontal="center"/>
    </xf>
    <xf numFmtId="167" fontId="201" fillId="0" borderId="10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2" fontId="201" fillId="0" borderId="10" xfId="1" applyNumberFormat="1" applyFont="1" applyBorder="1" applyAlignment="1">
      <alignment horizontal="center"/>
    </xf>
    <xf numFmtId="0" fontId="201" fillId="0" borderId="24" xfId="1" applyFont="1" applyBorder="1" applyAlignment="1">
      <alignment horizontal="center"/>
    </xf>
    <xf numFmtId="167" fontId="201" fillId="0" borderId="24" xfId="0" applyNumberFormat="1" applyFont="1" applyBorder="1" applyAlignment="1">
      <alignment horizontal="center"/>
    </xf>
    <xf numFmtId="1" fontId="0" fillId="0" borderId="24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/>
    </xf>
    <xf numFmtId="2" fontId="210" fillId="0" borderId="24" xfId="0" applyNumberFormat="1" applyFont="1" applyBorder="1" applyAlignment="1">
      <alignment horizontal="center"/>
    </xf>
    <xf numFmtId="0" fontId="201" fillId="0" borderId="0" xfId="1" applyFont="1" applyAlignment="1">
      <alignment horizontal="center"/>
    </xf>
    <xf numFmtId="167" fontId="201" fillId="47" borderId="0" xfId="0" applyNumberFormat="1" applyFont="1" applyFill="1" applyAlignment="1">
      <alignment horizontal="center"/>
    </xf>
    <xf numFmtId="0" fontId="201" fillId="47" borderId="0" xfId="1" applyFont="1" applyFill="1" applyAlignment="1">
      <alignment horizontal="center"/>
    </xf>
    <xf numFmtId="2" fontId="201" fillId="0" borderId="0" xfId="0" applyNumberFormat="1" applyFont="1" applyAlignment="1">
      <alignment horizontal="center"/>
    </xf>
    <xf numFmtId="2" fontId="201" fillId="0" borderId="0" xfId="1" applyNumberFormat="1" applyFont="1" applyAlignment="1">
      <alignment horizontal="center"/>
    </xf>
    <xf numFmtId="0" fontId="210" fillId="0" borderId="0" xfId="0" applyFont="1"/>
    <xf numFmtId="0" fontId="268" fillId="47" borderId="29" xfId="1" applyFont="1" applyFill="1" applyBorder="1" applyAlignment="1">
      <alignment horizontal="center" vertical="center"/>
    </xf>
    <xf numFmtId="0" fontId="272" fillId="47" borderId="0" xfId="1" applyFont="1" applyFill="1" applyAlignment="1">
      <alignment horizontal="center" vertical="center"/>
    </xf>
    <xf numFmtId="0" fontId="199" fillId="47" borderId="0" xfId="1" applyFont="1" applyFill="1" applyAlignment="1">
      <alignment horizontal="center" vertical="center"/>
    </xf>
    <xf numFmtId="0" fontId="199" fillId="47" borderId="30" xfId="1" applyFont="1" applyFill="1" applyBorder="1" applyAlignment="1">
      <alignment horizontal="center" vertical="center"/>
    </xf>
    <xf numFmtId="4" fontId="270" fillId="46" borderId="46" xfId="0" applyNumberFormat="1" applyFont="1" applyFill="1" applyBorder="1" applyAlignment="1">
      <alignment horizontal="center" vertical="center" wrapText="1"/>
    </xf>
    <xf numFmtId="0" fontId="197" fillId="47" borderId="45" xfId="0" applyFont="1" applyFill="1" applyBorder="1" applyAlignment="1">
      <alignment horizontal="center"/>
    </xf>
    <xf numFmtId="0" fontId="0" fillId="0" borderId="60" xfId="0" applyBorder="1" applyAlignment="1">
      <alignment horizontal="left"/>
    </xf>
    <xf numFmtId="2" fontId="210" fillId="0" borderId="61" xfId="1" applyNumberFormat="1" applyFont="1" applyBorder="1" applyAlignment="1">
      <alignment horizontal="center"/>
    </xf>
    <xf numFmtId="1" fontId="201" fillId="0" borderId="61" xfId="0" applyNumberFormat="1" applyFont="1" applyBorder="1" applyAlignment="1">
      <alignment horizontal="center"/>
    </xf>
    <xf numFmtId="0" fontId="0" fillId="0" borderId="39" xfId="0" applyBorder="1" applyAlignment="1">
      <alignment horizontal="left"/>
    </xf>
    <xf numFmtId="2" fontId="210" fillId="0" borderId="10" xfId="1" applyNumberFormat="1" applyFont="1" applyBorder="1" applyAlignment="1">
      <alignment horizontal="center"/>
    </xf>
    <xf numFmtId="1" fontId="201" fillId="0" borderId="10" xfId="0" applyNumberFormat="1" applyFont="1" applyBorder="1" applyAlignment="1">
      <alignment horizontal="center"/>
    </xf>
    <xf numFmtId="2" fontId="210" fillId="47" borderId="10" xfId="0" applyNumberFormat="1" applyFont="1" applyFill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24" xfId="0" applyBorder="1"/>
    <xf numFmtId="2" fontId="210" fillId="0" borderId="24" xfId="1" applyNumberFormat="1" applyFont="1" applyBorder="1" applyAlignment="1">
      <alignment horizontal="center"/>
    </xf>
    <xf numFmtId="1" fontId="201" fillId="0" borderId="24" xfId="0" applyNumberFormat="1" applyFont="1" applyBorder="1" applyAlignment="1">
      <alignment horizontal="center"/>
    </xf>
    <xf numFmtId="2" fontId="210" fillId="47" borderId="61" xfId="0" applyNumberFormat="1" applyFont="1" applyFill="1" applyBorder="1" applyAlignment="1">
      <alignment horizontal="center"/>
    </xf>
    <xf numFmtId="0" fontId="0" fillId="0" borderId="37" xfId="0" applyBorder="1" applyAlignment="1">
      <alignment horizontal="left"/>
    </xf>
    <xf numFmtId="0" fontId="0" fillId="0" borderId="13" xfId="0" applyBorder="1"/>
    <xf numFmtId="2" fontId="210" fillId="0" borderId="13" xfId="1" applyNumberFormat="1" applyFont="1" applyBorder="1" applyAlignment="1">
      <alignment horizontal="center"/>
    </xf>
    <xf numFmtId="1" fontId="201" fillId="0" borderId="13" xfId="0" applyNumberFormat="1" applyFont="1" applyBorder="1" applyAlignment="1">
      <alignment horizontal="center"/>
    </xf>
    <xf numFmtId="2" fontId="210" fillId="47" borderId="13" xfId="0" applyNumberFormat="1" applyFont="1" applyFill="1" applyBorder="1" applyAlignment="1">
      <alignment horizontal="center"/>
    </xf>
    <xf numFmtId="0" fontId="0" fillId="0" borderId="64" xfId="0" applyBorder="1" applyAlignment="1">
      <alignment horizontal="left"/>
    </xf>
    <xf numFmtId="0" fontId="0" fillId="0" borderId="11" xfId="0" applyBorder="1"/>
    <xf numFmtId="2" fontId="210" fillId="0" borderId="11" xfId="0" applyNumberFormat="1" applyFont="1" applyBorder="1" applyAlignment="1">
      <alignment horizontal="center"/>
    </xf>
    <xf numFmtId="2" fontId="210" fillId="0" borderId="11" xfId="1" applyNumberFormat="1" applyFont="1" applyBorder="1" applyAlignment="1">
      <alignment horizontal="center"/>
    </xf>
    <xf numFmtId="2" fontId="210" fillId="47" borderId="11" xfId="0" applyNumberFormat="1" applyFont="1" applyFill="1" applyBorder="1" applyAlignment="1">
      <alignment horizontal="center"/>
    </xf>
    <xf numFmtId="2" fontId="210" fillId="47" borderId="24" xfId="0" applyNumberFormat="1" applyFont="1" applyFill="1" applyBorder="1" applyAlignment="1">
      <alignment horizontal="center"/>
    </xf>
    <xf numFmtId="0" fontId="272" fillId="47" borderId="0" xfId="1" applyFont="1" applyFill="1" applyAlignment="1">
      <alignment horizontal="left" vertical="center"/>
    </xf>
    <xf numFmtId="0" fontId="210" fillId="47" borderId="42" xfId="1" applyFont="1" applyFill="1" applyBorder="1" applyAlignment="1">
      <alignment horizontal="center"/>
    </xf>
    <xf numFmtId="0" fontId="5" fillId="47" borderId="30" xfId="1" applyFill="1" applyBorder="1" applyAlignment="1">
      <alignment horizontal="center"/>
    </xf>
    <xf numFmtId="0" fontId="210" fillId="47" borderId="42" xfId="1" applyFont="1" applyFill="1" applyBorder="1" applyAlignment="1">
      <alignment horizontal="center" vertical="center"/>
    </xf>
    <xf numFmtId="0" fontId="267" fillId="47" borderId="42" xfId="1" applyFont="1" applyFill="1" applyBorder="1" applyAlignment="1">
      <alignment horizontal="center" vertical="center"/>
    </xf>
    <xf numFmtId="0" fontId="210" fillId="49" borderId="44" xfId="1" applyFont="1" applyFill="1" applyBorder="1" applyAlignment="1">
      <alignment horizontal="center"/>
    </xf>
    <xf numFmtId="0" fontId="0" fillId="0" borderId="71" xfId="0" applyBorder="1" applyAlignment="1">
      <alignment horizontal="left"/>
    </xf>
    <xf numFmtId="0" fontId="0" fillId="0" borderId="17" xfId="0" applyBorder="1"/>
    <xf numFmtId="0" fontId="0" fillId="0" borderId="17" xfId="0" applyBorder="1" applyAlignment="1">
      <alignment horizontal="center" vertical="center"/>
    </xf>
    <xf numFmtId="2" fontId="210" fillId="0" borderId="17" xfId="0" applyNumberFormat="1" applyFont="1" applyBorder="1" applyAlignment="1">
      <alignment horizontal="center"/>
    </xf>
    <xf numFmtId="2" fontId="210" fillId="0" borderId="17" xfId="1" applyNumberFormat="1" applyFont="1" applyBorder="1" applyAlignment="1">
      <alignment horizontal="center"/>
    </xf>
    <xf numFmtId="0" fontId="0" fillId="0" borderId="99" xfId="0" applyBorder="1"/>
    <xf numFmtId="0" fontId="0" fillId="0" borderId="6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65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47" xfId="0" applyBorder="1"/>
    <xf numFmtId="0" fontId="0" fillId="0" borderId="47" xfId="0" applyBorder="1" applyAlignment="1">
      <alignment horizontal="center"/>
    </xf>
    <xf numFmtId="2" fontId="210" fillId="0" borderId="47" xfId="1" applyNumberFormat="1" applyFont="1" applyBorder="1" applyAlignment="1">
      <alignment horizontal="center"/>
    </xf>
    <xf numFmtId="1" fontId="201" fillId="0" borderId="47" xfId="0" applyNumberFormat="1" applyFont="1" applyBorder="1" applyAlignment="1">
      <alignment horizontal="center"/>
    </xf>
    <xf numFmtId="2" fontId="210" fillId="0" borderId="0" xfId="0" applyNumberFormat="1" applyFont="1" applyAlignment="1">
      <alignment horizontal="center"/>
    </xf>
    <xf numFmtId="0" fontId="0" fillId="0" borderId="39" xfId="0" applyBorder="1" applyAlignment="1">
      <alignment horizontal="left" vertical="center"/>
    </xf>
    <xf numFmtId="2" fontId="197" fillId="0" borderId="61" xfId="1" applyNumberFormat="1" applyFont="1" applyBorder="1" applyAlignment="1">
      <alignment horizontal="center"/>
    </xf>
    <xf numFmtId="2" fontId="197" fillId="0" borderId="10" xfId="1" applyNumberFormat="1" applyFont="1" applyBorder="1" applyAlignment="1">
      <alignment horizontal="center"/>
    </xf>
    <xf numFmtId="2" fontId="197" fillId="0" borderId="24" xfId="1" applyNumberFormat="1" applyFont="1" applyBorder="1" applyAlignment="1">
      <alignment horizontal="center"/>
    </xf>
    <xf numFmtId="1" fontId="41" fillId="0" borderId="24" xfId="1" applyNumberFormat="1" applyFont="1" applyBorder="1" applyAlignment="1">
      <alignment horizontal="center"/>
    </xf>
    <xf numFmtId="0" fontId="41" fillId="0" borderId="24" xfId="1" applyFont="1" applyBorder="1" applyAlignment="1">
      <alignment horizontal="center" vertical="center" wrapText="1"/>
    </xf>
    <xf numFmtId="0" fontId="24" fillId="40" borderId="72" xfId="0" applyFont="1" applyFill="1" applyBorder="1" applyAlignment="1">
      <alignment horizontal="center"/>
    </xf>
    <xf numFmtId="0" fontId="24" fillId="0" borderId="56" xfId="1" applyFont="1" applyBorder="1" applyAlignment="1">
      <alignment horizontal="center"/>
    </xf>
    <xf numFmtId="1" fontId="41" fillId="0" borderId="56" xfId="1" applyNumberFormat="1" applyFont="1" applyBorder="1" applyAlignment="1">
      <alignment horizontal="center" vertical="center"/>
    </xf>
    <xf numFmtId="0" fontId="24" fillId="0" borderId="57" xfId="0" applyFont="1" applyBorder="1"/>
    <xf numFmtId="0" fontId="0" fillId="0" borderId="56" xfId="1" applyFont="1" applyBorder="1" applyAlignment="1">
      <alignment horizontal="center"/>
    </xf>
    <xf numFmtId="4" fontId="270" fillId="46" borderId="36" xfId="0" applyNumberFormat="1" applyFont="1" applyFill="1" applyBorder="1" applyAlignment="1">
      <alignment horizontal="center" vertical="center" wrapText="1"/>
    </xf>
    <xf numFmtId="10" fontId="32" fillId="0" borderId="78" xfId="1" applyNumberFormat="1" applyFont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6" xfId="0" applyBorder="1"/>
    <xf numFmtId="2" fontId="210" fillId="0" borderId="56" xfId="0" applyNumberFormat="1" applyFont="1" applyBorder="1" applyAlignment="1">
      <alignment horizontal="center"/>
    </xf>
    <xf numFmtId="2" fontId="210" fillId="0" borderId="56" xfId="1" applyNumberFormat="1" applyFont="1" applyBorder="1" applyAlignment="1">
      <alignment horizontal="center"/>
    </xf>
    <xf numFmtId="1" fontId="201" fillId="0" borderId="56" xfId="0" applyNumberFormat="1" applyFont="1" applyBorder="1" applyAlignment="1">
      <alignment horizontal="center"/>
    </xf>
    <xf numFmtId="10" fontId="32" fillId="0" borderId="77" xfId="1" applyNumberFormat="1" applyFont="1" applyBorder="1" applyAlignment="1">
      <alignment horizontal="center"/>
    </xf>
    <xf numFmtId="4" fontId="50" fillId="0" borderId="78" xfId="0" applyNumberFormat="1" applyFont="1" applyBorder="1" applyAlignment="1">
      <alignment horizontal="center" vertical="center" wrapText="1"/>
    </xf>
    <xf numFmtId="2" fontId="24" fillId="40" borderId="83" xfId="1" applyNumberFormat="1" applyFont="1" applyFill="1" applyBorder="1" applyAlignment="1">
      <alignment horizontal="center"/>
    </xf>
    <xf numFmtId="0" fontId="0" fillId="0" borderId="17" xfId="1" applyFont="1" applyBorder="1" applyAlignment="1">
      <alignment horizontal="center"/>
    </xf>
    <xf numFmtId="0" fontId="26" fillId="0" borderId="17" xfId="1" applyFont="1" applyBorder="1" applyAlignment="1">
      <alignment horizontal="center"/>
    </xf>
    <xf numFmtId="0" fontId="31" fillId="0" borderId="99" xfId="0" applyFont="1" applyBorder="1"/>
    <xf numFmtId="0" fontId="91" fillId="24" borderId="34" xfId="1" applyFont="1" applyFill="1" applyBorder="1" applyAlignment="1">
      <alignment horizontal="center"/>
    </xf>
    <xf numFmtId="0" fontId="91" fillId="24" borderId="0" xfId="1" applyFont="1" applyFill="1" applyAlignment="1">
      <alignment horizontal="center"/>
    </xf>
    <xf numFmtId="0" fontId="91" fillId="24" borderId="31" xfId="1" applyFont="1" applyFill="1" applyBorder="1" applyAlignment="1">
      <alignment horizontal="center"/>
    </xf>
    <xf numFmtId="0" fontId="91" fillId="24" borderId="30" xfId="1" applyFont="1" applyFill="1" applyBorder="1" applyAlignment="1">
      <alignment horizontal="center"/>
    </xf>
    <xf numFmtId="0" fontId="0" fillId="0" borderId="90" xfId="0" applyBorder="1" applyAlignment="1">
      <alignment horizontal="center"/>
    </xf>
    <xf numFmtId="2" fontId="185" fillId="40" borderId="10" xfId="0" applyNumberFormat="1" applyFont="1" applyFill="1" applyBorder="1" applyAlignment="1">
      <alignment horizontal="center"/>
    </xf>
    <xf numFmtId="2" fontId="185" fillId="40" borderId="24" xfId="0" applyNumberFormat="1" applyFont="1" applyFill="1" applyBorder="1" applyAlignment="1">
      <alignment horizontal="center"/>
    </xf>
    <xf numFmtId="3" fontId="83" fillId="0" borderId="11" xfId="1" applyNumberFormat="1" applyFont="1" applyBorder="1" applyAlignment="1">
      <alignment horizontal="center"/>
    </xf>
    <xf numFmtId="3" fontId="83" fillId="0" borderId="13" xfId="1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26" fillId="0" borderId="42" xfId="1" applyFont="1" applyBorder="1" applyAlignment="1">
      <alignment horizontal="center"/>
    </xf>
    <xf numFmtId="0" fontId="26" fillId="0" borderId="65" xfId="1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0" fontId="26" fillId="0" borderId="43" xfId="1" applyFont="1" applyBorder="1" applyAlignment="1">
      <alignment horizontal="center"/>
    </xf>
    <xf numFmtId="4" fontId="137" fillId="26" borderId="45" xfId="0" applyNumberFormat="1" applyFont="1" applyFill="1" applyBorder="1" applyAlignment="1">
      <alignment horizontal="center" vertical="center" wrapText="1"/>
    </xf>
    <xf numFmtId="0" fontId="24" fillId="27" borderId="78" xfId="1" applyFont="1" applyFill="1" applyBorder="1" applyAlignment="1">
      <alignment horizontal="center"/>
    </xf>
    <xf numFmtId="2" fontId="254" fillId="0" borderId="61" xfId="0" applyNumberFormat="1" applyFont="1" applyBorder="1" applyAlignment="1">
      <alignment horizontal="center"/>
    </xf>
    <xf numFmtId="169" fontId="273" fillId="40" borderId="10" xfId="281" applyNumberFormat="1" applyFont="1" applyFill="1" applyBorder="1" applyAlignment="1">
      <alignment horizontal="center"/>
    </xf>
    <xf numFmtId="2" fontId="249" fillId="40" borderId="10" xfId="0" applyNumberFormat="1" applyFont="1" applyFill="1" applyBorder="1" applyAlignment="1">
      <alignment horizontal="center"/>
    </xf>
    <xf numFmtId="169" fontId="273" fillId="40" borderId="61" xfId="281" applyNumberFormat="1" applyFont="1" applyFill="1" applyBorder="1" applyAlignment="1">
      <alignment horizontal="center"/>
    </xf>
    <xf numFmtId="2" fontId="249" fillId="40" borderId="24" xfId="0" applyNumberFormat="1" applyFont="1" applyFill="1" applyBorder="1" applyAlignment="1">
      <alignment horizontal="center"/>
    </xf>
    <xf numFmtId="0" fontId="195" fillId="40" borderId="10" xfId="7" applyFont="1" applyFill="1" applyBorder="1" applyAlignment="1">
      <alignment horizontal="center"/>
    </xf>
    <xf numFmtId="0" fontId="159" fillId="40" borderId="61" xfId="0" applyFont="1" applyFill="1" applyBorder="1" applyAlignment="1">
      <alignment horizontal="center"/>
    </xf>
    <xf numFmtId="2" fontId="42" fillId="40" borderId="61" xfId="0" applyNumberFormat="1" applyFont="1" applyFill="1" applyBorder="1" applyAlignment="1">
      <alignment horizontal="center" vertical="center"/>
    </xf>
    <xf numFmtId="0" fontId="159" fillId="40" borderId="10" xfId="0" applyFont="1" applyFill="1" applyBorder="1" applyAlignment="1">
      <alignment horizontal="center"/>
    </xf>
    <xf numFmtId="170" fontId="0" fillId="40" borderId="10" xfId="0" applyNumberFormat="1" applyFill="1" applyBorder="1" applyAlignment="1">
      <alignment horizontal="center" vertical="center"/>
    </xf>
    <xf numFmtId="4" fontId="195" fillId="40" borderId="10" xfId="1" applyNumberFormat="1" applyFont="1" applyFill="1" applyBorder="1" applyAlignment="1">
      <alignment horizontal="center"/>
    </xf>
    <xf numFmtId="0" fontId="195" fillId="40" borderId="24" xfId="7" applyFont="1" applyFill="1" applyBorder="1" applyAlignment="1">
      <alignment horizontal="center"/>
    </xf>
    <xf numFmtId="4" fontId="195" fillId="40" borderId="24" xfId="1" applyNumberFormat="1" applyFont="1" applyFill="1" applyBorder="1" applyAlignment="1">
      <alignment horizontal="center"/>
    </xf>
    <xf numFmtId="0" fontId="82" fillId="24" borderId="29" xfId="1" applyFont="1" applyFill="1" applyBorder="1"/>
    <xf numFmtId="0" fontId="186" fillId="24" borderId="29" xfId="1" applyFont="1" applyFill="1" applyBorder="1"/>
    <xf numFmtId="2" fontId="184" fillId="24" borderId="29" xfId="1" applyNumberFormat="1" applyFont="1" applyFill="1" applyBorder="1"/>
    <xf numFmtId="2" fontId="5" fillId="24" borderId="29" xfId="0" applyNumberFormat="1" applyFont="1" applyFill="1" applyBorder="1"/>
    <xf numFmtId="0" fontId="0" fillId="40" borderId="14" xfId="0" applyFill="1" applyBorder="1" applyAlignment="1">
      <alignment horizontal="center"/>
    </xf>
    <xf numFmtId="0" fontId="0" fillId="0" borderId="13" xfId="1" applyFont="1" applyBorder="1" applyAlignment="1">
      <alignment horizontal="center"/>
    </xf>
    <xf numFmtId="0" fontId="24" fillId="40" borderId="0" xfId="1" applyFont="1" applyFill="1" applyAlignment="1">
      <alignment horizontal="center"/>
    </xf>
    <xf numFmtId="1" fontId="41" fillId="24" borderId="0" xfId="1" applyNumberFormat="1" applyFont="1" applyFill="1" applyAlignment="1">
      <alignment horizontal="center"/>
    </xf>
    <xf numFmtId="0" fontId="41" fillId="24" borderId="0" xfId="1" applyFont="1" applyFill="1" applyAlignment="1">
      <alignment horizontal="center" vertical="center" wrapText="1"/>
    </xf>
    <xf numFmtId="0" fontId="24" fillId="0" borderId="48" xfId="0" applyFont="1" applyBorder="1" applyAlignment="1">
      <alignment horizontal="center"/>
    </xf>
    <xf numFmtId="4" fontId="50" fillId="28" borderId="45" xfId="0" applyNumberFormat="1" applyFont="1" applyFill="1" applyBorder="1" applyAlignment="1">
      <alignment horizontal="center" vertical="center" wrapText="1"/>
    </xf>
    <xf numFmtId="0" fontId="41" fillId="47" borderId="104" xfId="0" applyFont="1" applyFill="1" applyBorder="1" applyAlignment="1">
      <alignment horizontal="left" vertical="center" wrapText="1"/>
    </xf>
    <xf numFmtId="0" fontId="41" fillId="47" borderId="105" xfId="0" applyFont="1" applyFill="1" applyBorder="1" applyAlignment="1">
      <alignment horizontal="left" vertical="center" wrapText="1"/>
    </xf>
    <xf numFmtId="0" fontId="41" fillId="47" borderId="31" xfId="0" applyFont="1" applyFill="1" applyBorder="1" applyAlignment="1">
      <alignment horizontal="left" vertical="top" wrapText="1"/>
    </xf>
    <xf numFmtId="0" fontId="5" fillId="0" borderId="92" xfId="1" applyBorder="1" applyAlignment="1">
      <alignment horizontal="center"/>
    </xf>
    <xf numFmtId="0" fontId="5" fillId="0" borderId="25" xfId="1" applyBorder="1" applyAlignment="1">
      <alignment horizontal="center"/>
    </xf>
    <xf numFmtId="0" fontId="24" fillId="0" borderId="72" xfId="1" applyFont="1" applyBorder="1"/>
    <xf numFmtId="0" fontId="5" fillId="0" borderId="73" xfId="1" applyBorder="1" applyAlignment="1">
      <alignment horizontal="center"/>
    </xf>
    <xf numFmtId="0" fontId="24" fillId="0" borderId="72" xfId="1" applyFont="1" applyBorder="1" applyAlignment="1">
      <alignment horizontal="left"/>
    </xf>
    <xf numFmtId="0" fontId="24" fillId="0" borderId="16" xfId="1" applyFont="1" applyBorder="1"/>
    <xf numFmtId="0" fontId="0" fillId="0" borderId="14" xfId="0" applyBorder="1" applyAlignment="1">
      <alignment horizontal="center" vertical="center"/>
    </xf>
    <xf numFmtId="0" fontId="24" fillId="0" borderId="63" xfId="1" applyFont="1" applyBorder="1"/>
    <xf numFmtId="1" fontId="41" fillId="0" borderId="11" xfId="1" applyNumberFormat="1" applyFont="1" applyBorder="1" applyAlignment="1">
      <alignment horizontal="center"/>
    </xf>
    <xf numFmtId="0" fontId="41" fillId="0" borderId="11" xfId="1" applyFont="1" applyBorder="1" applyAlignment="1">
      <alignment horizontal="center" vertical="center" wrapText="1"/>
    </xf>
    <xf numFmtId="2" fontId="0" fillId="40" borderId="10" xfId="0" applyNumberFormat="1" applyFill="1" applyBorder="1"/>
    <xf numFmtId="2" fontId="0" fillId="40" borderId="24" xfId="0" applyNumberFormat="1" applyFill="1" applyBorder="1"/>
    <xf numFmtId="2" fontId="0" fillId="40" borderId="13" xfId="0" applyNumberFormat="1" applyFill="1" applyBorder="1"/>
    <xf numFmtId="2" fontId="0" fillId="40" borderId="47" xfId="0" applyNumberFormat="1" applyFill="1" applyBorder="1"/>
    <xf numFmtId="2" fontId="262" fillId="40" borderId="10" xfId="0" applyNumberFormat="1" applyFont="1" applyFill="1" applyBorder="1" applyAlignment="1">
      <alignment horizontal="center"/>
    </xf>
    <xf numFmtId="2" fontId="262" fillId="40" borderId="61" xfId="0" applyNumberFormat="1" applyFont="1" applyFill="1" applyBorder="1" applyAlignment="1">
      <alignment horizontal="center"/>
    </xf>
    <xf numFmtId="2" fontId="262" fillId="40" borderId="24" xfId="0" applyNumberFormat="1" applyFont="1" applyFill="1" applyBorder="1" applyAlignment="1">
      <alignment horizontal="center"/>
    </xf>
    <xf numFmtId="2" fontId="251" fillId="0" borderId="61" xfId="1" applyNumberFormat="1" applyFont="1" applyBorder="1" applyAlignment="1">
      <alignment horizontal="center" vertical="center"/>
    </xf>
    <xf numFmtId="0" fontId="39" fillId="40" borderId="0" xfId="1" applyFont="1" applyFill="1" applyAlignment="1">
      <alignment horizontal="center"/>
    </xf>
    <xf numFmtId="3" fontId="39" fillId="40" borderId="0" xfId="1" applyNumberFormat="1" applyFont="1" applyFill="1" applyAlignment="1">
      <alignment horizontal="center"/>
    </xf>
    <xf numFmtId="0" fontId="0" fillId="0" borderId="33" xfId="0" applyBorder="1" applyAlignment="1">
      <alignment horizontal="center"/>
    </xf>
    <xf numFmtId="0" fontId="0" fillId="0" borderId="28" xfId="0" applyBorder="1" applyAlignment="1">
      <alignment horizontal="center"/>
    </xf>
    <xf numFmtId="0" fontId="210" fillId="42" borderId="0" xfId="0" applyFont="1" applyFill="1" applyAlignment="1">
      <alignment horizontal="center"/>
    </xf>
    <xf numFmtId="0" fontId="184" fillId="40" borderId="0" xfId="1" applyFont="1" applyFill="1" applyAlignment="1">
      <alignment horizontal="center"/>
    </xf>
    <xf numFmtId="2" fontId="212" fillId="40" borderId="0" xfId="178" applyNumberFormat="1" applyFont="1" applyFill="1" applyAlignment="1">
      <alignment horizontal="center"/>
    </xf>
    <xf numFmtId="3" fontId="195" fillId="40" borderId="0" xfId="1" applyNumberFormat="1" applyFont="1" applyFill="1" applyAlignment="1">
      <alignment horizontal="center"/>
    </xf>
    <xf numFmtId="2" fontId="185" fillId="40" borderId="0" xfId="1" applyNumberFormat="1" applyFont="1" applyFill="1" applyAlignment="1">
      <alignment horizontal="center" vertical="center"/>
    </xf>
    <xf numFmtId="2" fontId="41" fillId="40" borderId="0" xfId="0" applyNumberFormat="1" applyFont="1" applyFill="1" applyAlignment="1">
      <alignment horizontal="center" vertical="center"/>
    </xf>
    <xf numFmtId="2" fontId="24" fillId="40" borderId="0" xfId="0" applyNumberFormat="1" applyFont="1" applyFill="1" applyAlignment="1">
      <alignment horizontal="center" vertical="center"/>
    </xf>
    <xf numFmtId="0" fontId="210" fillId="42" borderId="34" xfId="0" applyFont="1" applyFill="1" applyBorder="1" applyAlignment="1">
      <alignment horizontal="center"/>
    </xf>
    <xf numFmtId="0" fontId="24" fillId="40" borderId="32" xfId="0" applyFont="1" applyFill="1" applyBorder="1" applyAlignment="1">
      <alignment horizontal="center"/>
    </xf>
    <xf numFmtId="0" fontId="260" fillId="0" borderId="0" xfId="1" applyFont="1" applyAlignment="1">
      <alignment horizontal="center"/>
    </xf>
    <xf numFmtId="2" fontId="41" fillId="0" borderId="0" xfId="0" applyNumberFormat="1" applyFont="1" applyAlignment="1">
      <alignment horizontal="center" vertical="center"/>
    </xf>
    <xf numFmtId="2" fontId="153" fillId="0" borderId="0" xfId="0" applyNumberFormat="1" applyFont="1" applyAlignment="1">
      <alignment horizontal="center" vertical="center"/>
    </xf>
    <xf numFmtId="0" fontId="83" fillId="0" borderId="92" xfId="1" applyFont="1" applyBorder="1" applyAlignment="1">
      <alignment horizontal="center"/>
    </xf>
    <xf numFmtId="0" fontId="238" fillId="0" borderId="29" xfId="1" applyFont="1" applyBorder="1"/>
    <xf numFmtId="4" fontId="209" fillId="0" borderId="46" xfId="0" applyNumberFormat="1" applyFont="1" applyBorder="1" applyAlignment="1">
      <alignment horizontal="center" vertical="center" wrapText="1"/>
    </xf>
    <xf numFmtId="0" fontId="184" fillId="0" borderId="67" xfId="1" applyFont="1" applyBorder="1" applyAlignment="1">
      <alignment horizontal="center"/>
    </xf>
    <xf numFmtId="2" fontId="251" fillId="0" borderId="61" xfId="1" applyNumberFormat="1" applyFont="1" applyBorder="1" applyAlignment="1">
      <alignment horizontal="center"/>
    </xf>
    <xf numFmtId="2" fontId="251" fillId="0" borderId="10" xfId="1" applyNumberFormat="1" applyFont="1" applyBorder="1" applyAlignment="1">
      <alignment horizontal="center"/>
    </xf>
    <xf numFmtId="2" fontId="251" fillId="0" borderId="10" xfId="1" applyNumberFormat="1" applyFont="1" applyBorder="1" applyAlignment="1">
      <alignment horizontal="center" vertical="center"/>
    </xf>
    <xf numFmtId="2" fontId="251" fillId="0" borderId="24" xfId="1" applyNumberFormat="1" applyFont="1" applyBorder="1" applyAlignment="1">
      <alignment horizontal="center" vertical="center"/>
    </xf>
    <xf numFmtId="2" fontId="251" fillId="0" borderId="24" xfId="1" applyNumberFormat="1" applyFont="1" applyBorder="1" applyAlignment="1">
      <alignment horizontal="center"/>
    </xf>
    <xf numFmtId="0" fontId="184" fillId="0" borderId="44" xfId="1" applyFont="1" applyBorder="1" applyAlignment="1">
      <alignment horizontal="center"/>
    </xf>
    <xf numFmtId="2" fontId="197" fillId="0" borderId="61" xfId="0" applyNumberFormat="1" applyFont="1" applyBorder="1" applyAlignment="1">
      <alignment horizontal="center"/>
    </xf>
    <xf numFmtId="2" fontId="197" fillId="0" borderId="47" xfId="0" applyNumberFormat="1" applyFont="1" applyBorder="1" applyAlignment="1">
      <alignment horizontal="center"/>
    </xf>
    <xf numFmtId="2" fontId="197" fillId="0" borderId="10" xfId="0" applyNumberFormat="1" applyFont="1" applyBorder="1" applyAlignment="1">
      <alignment horizontal="center"/>
    </xf>
    <xf numFmtId="2" fontId="206" fillId="0" borderId="0" xfId="1" applyNumberFormat="1" applyFont="1" applyAlignment="1">
      <alignment horizontal="center" vertical="center"/>
    </xf>
    <xf numFmtId="2" fontId="251" fillId="0" borderId="59" xfId="1" applyNumberFormat="1" applyFont="1" applyBorder="1" applyAlignment="1">
      <alignment horizontal="center" vertical="center"/>
    </xf>
    <xf numFmtId="2" fontId="238" fillId="0" borderId="29" xfId="1" applyNumberFormat="1" applyFont="1" applyBorder="1"/>
    <xf numFmtId="2" fontId="251" fillId="0" borderId="13" xfId="1" applyNumberFormat="1" applyFont="1" applyBorder="1" applyAlignment="1">
      <alignment horizontal="center" vertical="center"/>
    </xf>
    <xf numFmtId="4" fontId="209" fillId="0" borderId="45" xfId="0" applyNumberFormat="1" applyFont="1" applyBorder="1" applyAlignment="1">
      <alignment horizontal="center" vertical="center" wrapText="1"/>
    </xf>
    <xf numFmtId="0" fontId="184" fillId="0" borderId="78" xfId="1" applyFont="1" applyBorder="1" applyAlignment="1">
      <alignment horizontal="center"/>
    </xf>
    <xf numFmtId="2" fontId="251" fillId="0" borderId="0" xfId="1" applyNumberFormat="1" applyFont="1" applyAlignment="1">
      <alignment horizontal="center" vertical="center"/>
    </xf>
    <xf numFmtId="4" fontId="209" fillId="0" borderId="36" xfId="0" applyNumberFormat="1" applyFont="1" applyBorder="1" applyAlignment="1">
      <alignment horizontal="center" vertical="center" wrapText="1"/>
    </xf>
    <xf numFmtId="4" fontId="209" fillId="0" borderId="43" xfId="0" applyNumberFormat="1" applyFont="1" applyBorder="1" applyAlignment="1">
      <alignment horizontal="center" vertical="center" wrapText="1"/>
    </xf>
    <xf numFmtId="2" fontId="251" fillId="0" borderId="47" xfId="1" applyNumberFormat="1" applyFont="1" applyBorder="1" applyAlignment="1">
      <alignment horizontal="center" vertical="center"/>
    </xf>
    <xf numFmtId="2" fontId="251" fillId="0" borderId="83" xfId="1" applyNumberFormat="1" applyFont="1" applyBorder="1" applyAlignment="1">
      <alignment horizontal="center" vertical="center"/>
    </xf>
    <xf numFmtId="0" fontId="184" fillId="0" borderId="0" xfId="0" applyFont="1" applyAlignment="1">
      <alignment horizontal="center" vertical="center"/>
    </xf>
    <xf numFmtId="4" fontId="251" fillId="0" borderId="61" xfId="1" applyNumberFormat="1" applyFont="1" applyBorder="1" applyAlignment="1">
      <alignment horizontal="center" vertical="center"/>
    </xf>
    <xf numFmtId="4" fontId="251" fillId="0" borderId="10" xfId="1" applyNumberFormat="1" applyFont="1" applyBorder="1" applyAlignment="1">
      <alignment horizontal="center" vertical="center"/>
    </xf>
    <xf numFmtId="4" fontId="251" fillId="0" borderId="13" xfId="1" applyNumberFormat="1" applyFont="1" applyBorder="1" applyAlignment="1">
      <alignment horizontal="center" vertical="center"/>
    </xf>
    <xf numFmtId="2" fontId="251" fillId="0" borderId="56" xfId="1" applyNumberFormat="1" applyFont="1" applyBorder="1" applyAlignment="1">
      <alignment horizontal="center" vertical="center"/>
    </xf>
    <xf numFmtId="2" fontId="251" fillId="0" borderId="53" xfId="1" applyNumberFormat="1" applyFont="1" applyBorder="1" applyAlignment="1">
      <alignment horizontal="center" vertical="center"/>
    </xf>
    <xf numFmtId="2" fontId="251" fillId="0" borderId="47" xfId="1" applyNumberFormat="1" applyFont="1" applyBorder="1" applyAlignment="1">
      <alignment horizontal="center"/>
    </xf>
    <xf numFmtId="2" fontId="251" fillId="0" borderId="11" xfId="1" applyNumberFormat="1" applyFont="1" applyBorder="1" applyAlignment="1">
      <alignment horizontal="center" vertical="center"/>
    </xf>
    <xf numFmtId="0" fontId="197" fillId="0" borderId="61" xfId="1" applyFont="1" applyBorder="1" applyAlignment="1">
      <alignment horizontal="center"/>
    </xf>
    <xf numFmtId="0" fontId="197" fillId="0" borderId="10" xfId="1" applyFont="1" applyBorder="1" applyAlignment="1">
      <alignment horizontal="center"/>
    </xf>
    <xf numFmtId="0" fontId="69" fillId="0" borderId="30" xfId="1" applyFont="1" applyBorder="1" applyAlignment="1">
      <alignment vertical="top"/>
    </xf>
    <xf numFmtId="2" fontId="187" fillId="57" borderId="0" xfId="0" applyNumberFormat="1" applyFont="1" applyFill="1"/>
    <xf numFmtId="0" fontId="100" fillId="57" borderId="0" xfId="0" applyFont="1" applyFill="1"/>
    <xf numFmtId="2" fontId="100" fillId="57" borderId="0" xfId="1" applyNumberFormat="1" applyFont="1" applyFill="1"/>
    <xf numFmtId="0" fontId="63" fillId="57" borderId="0" xfId="0" applyFont="1" applyFill="1"/>
    <xf numFmtId="2" fontId="100" fillId="57" borderId="0" xfId="0" applyNumberFormat="1" applyFont="1" applyFill="1"/>
    <xf numFmtId="0" fontId="90" fillId="0" borderId="11" xfId="1" applyFont="1" applyBorder="1" applyAlignment="1">
      <alignment horizontal="center"/>
    </xf>
    <xf numFmtId="2" fontId="196" fillId="0" borderId="0" xfId="0" applyNumberFormat="1" applyFont="1" applyFill="1" applyBorder="1" applyAlignment="1">
      <alignment horizontal="center"/>
    </xf>
    <xf numFmtId="2" fontId="233" fillId="0" borderId="0" xfId="0" applyNumberFormat="1" applyFont="1" applyFill="1" applyBorder="1" applyAlignment="1">
      <alignment horizontal="center"/>
    </xf>
    <xf numFmtId="0" fontId="183" fillId="0" borderId="10" xfId="0" applyFont="1" applyFill="1" applyBorder="1" applyAlignment="1">
      <alignment horizontal="center"/>
    </xf>
    <xf numFmtId="0" fontId="185" fillId="4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40" borderId="10" xfId="0" applyFont="1" applyFill="1" applyBorder="1" applyAlignment="1">
      <alignment horizontal="center"/>
    </xf>
    <xf numFmtId="0" fontId="212" fillId="40" borderId="10" xfId="0" applyFont="1" applyFill="1" applyBorder="1" applyAlignment="1">
      <alignment horizontal="center"/>
    </xf>
    <xf numFmtId="2" fontId="212" fillId="40" borderId="10" xfId="0" applyNumberFormat="1" applyFont="1" applyFill="1" applyBorder="1" applyAlignment="1">
      <alignment horizontal="center"/>
    </xf>
    <xf numFmtId="167" fontId="212" fillId="40" borderId="10" xfId="0" applyNumberFormat="1" applyFont="1" applyFill="1" applyBorder="1" applyAlignment="1">
      <alignment horizontal="center"/>
    </xf>
    <xf numFmtId="3" fontId="26" fillId="40" borderId="110" xfId="0" applyNumberFormat="1" applyFont="1" applyFill="1" applyBorder="1" applyAlignment="1" applyProtection="1">
      <alignment horizontal="center"/>
    </xf>
    <xf numFmtId="0" fontId="39" fillId="0" borderId="61" xfId="0" applyFont="1" applyFill="1" applyBorder="1" applyAlignment="1">
      <alignment horizontal="center"/>
    </xf>
    <xf numFmtId="2" fontId="185" fillId="0" borderId="61" xfId="250" applyNumberFormat="1" applyFont="1" applyBorder="1" applyAlignment="1">
      <alignment horizontal="center"/>
    </xf>
    <xf numFmtId="3" fontId="39" fillId="0" borderId="61" xfId="0" applyNumberFormat="1" applyFont="1" applyFill="1" applyBorder="1" applyAlignment="1">
      <alignment horizontal="center"/>
    </xf>
    <xf numFmtId="0" fontId="183" fillId="0" borderId="24" xfId="0" applyFont="1" applyFill="1" applyBorder="1" applyAlignment="1">
      <alignment horizontal="center"/>
    </xf>
    <xf numFmtId="0" fontId="185" fillId="40" borderId="24" xfId="0" applyFont="1" applyFill="1" applyBorder="1" applyAlignment="1">
      <alignment horizontal="center"/>
    </xf>
    <xf numFmtId="0" fontId="0" fillId="0" borderId="0" xfId="0" applyBorder="1"/>
    <xf numFmtId="0" fontId="0" fillId="24" borderId="0" xfId="0" applyFill="1" applyBorder="1"/>
    <xf numFmtId="0" fontId="69" fillId="24" borderId="0" xfId="1" applyFont="1" applyFill="1" applyBorder="1"/>
    <xf numFmtId="0" fontId="238" fillId="0" borderId="0" xfId="1" applyFont="1" applyBorder="1"/>
    <xf numFmtId="2" fontId="69" fillId="24" borderId="0" xfId="1" applyNumberFormat="1" applyFont="1" applyFill="1" applyBorder="1"/>
    <xf numFmtId="2" fontId="70" fillId="24" borderId="0" xfId="0" applyNumberFormat="1" applyFont="1" applyFill="1" applyBorder="1"/>
    <xf numFmtId="0" fontId="60" fillId="24" borderId="0" xfId="1" applyFont="1" applyFill="1" applyBorder="1"/>
    <xf numFmtId="2" fontId="60" fillId="24" borderId="0" xfId="1" applyNumberFormat="1" applyFont="1" applyFill="1" applyBorder="1"/>
    <xf numFmtId="2" fontId="189" fillId="0" borderId="0" xfId="0" applyNumberFormat="1" applyFont="1" applyBorder="1"/>
    <xf numFmtId="2" fontId="49" fillId="24" borderId="0" xfId="0" applyNumberFormat="1" applyFont="1" applyFill="1" applyBorder="1"/>
    <xf numFmtId="2" fontId="74" fillId="24" borderId="0" xfId="0" applyNumberFormat="1" applyFont="1" applyFill="1" applyBorder="1"/>
    <xf numFmtId="0" fontId="69" fillId="24" borderId="0" xfId="1" applyFont="1" applyFill="1" applyBorder="1" applyAlignment="1">
      <alignment vertical="center"/>
    </xf>
    <xf numFmtId="0" fontId="69" fillId="24" borderId="30" xfId="1" applyFont="1" applyFill="1" applyBorder="1" applyAlignment="1">
      <alignment vertical="center"/>
    </xf>
    <xf numFmtId="0" fontId="26" fillId="0" borderId="0" xfId="1" applyFont="1" applyBorder="1" applyAlignment="1">
      <alignment horizontal="center"/>
    </xf>
    <xf numFmtId="0" fontId="26" fillId="0" borderId="34" xfId="1" applyFont="1" applyBorder="1" applyAlignment="1">
      <alignment horizontal="center"/>
    </xf>
    <xf numFmtId="2" fontId="197" fillId="0" borderId="0" xfId="0" applyNumberFormat="1" applyFont="1" applyBorder="1" applyAlignment="1">
      <alignment horizontal="center"/>
    </xf>
    <xf numFmtId="2" fontId="26" fillId="0" borderId="0" xfId="0" applyNumberFormat="1" applyFont="1" applyBorder="1" applyAlignment="1">
      <alignment horizontal="center"/>
    </xf>
    <xf numFmtId="0" fontId="26" fillId="0" borderId="32" xfId="0" applyFont="1" applyBorder="1" applyAlignment="1">
      <alignment horizontal="center"/>
    </xf>
    <xf numFmtId="2" fontId="251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9" fillId="24" borderId="29" xfId="1" applyFont="1" applyFill="1" applyBorder="1" applyAlignment="1">
      <alignment vertical="center"/>
    </xf>
    <xf numFmtId="2" fontId="0" fillId="0" borderId="107" xfId="0" applyNumberFormat="1" applyBorder="1" applyAlignment="1">
      <alignment horizontal="right"/>
    </xf>
    <xf numFmtId="2" fontId="0" fillId="0" borderId="106" xfId="0" applyNumberFormat="1" applyBorder="1" applyAlignment="1">
      <alignment horizontal="right"/>
    </xf>
    <xf numFmtId="0" fontId="0" fillId="0" borderId="0" xfId="0" applyBorder="1" applyAlignment="1">
      <alignment horizontal="left" wrapText="1"/>
    </xf>
    <xf numFmtId="2" fontId="0" fillId="0" borderId="0" xfId="0" applyNumberFormat="1" applyBorder="1" applyAlignment="1">
      <alignment horizontal="right"/>
    </xf>
    <xf numFmtId="2" fontId="251" fillId="0" borderId="61" xfId="1" applyNumberFormat="1" applyFont="1" applyFill="1" applyBorder="1" applyAlignment="1">
      <alignment horizontal="center" vertical="center"/>
    </xf>
    <xf numFmtId="2" fontId="251" fillId="0" borderId="10" xfId="1" applyNumberFormat="1" applyFont="1" applyFill="1" applyBorder="1" applyAlignment="1">
      <alignment horizontal="center" vertical="center"/>
    </xf>
    <xf numFmtId="2" fontId="251" fillId="0" borderId="24" xfId="1" applyNumberFormat="1" applyFont="1" applyFill="1" applyBorder="1" applyAlignment="1">
      <alignment horizontal="center" vertical="center"/>
    </xf>
    <xf numFmtId="2" fontId="251" fillId="0" borderId="43" xfId="1" applyNumberFormat="1" applyFont="1" applyFill="1" applyBorder="1" applyAlignment="1">
      <alignment horizontal="center" vertical="center"/>
    </xf>
    <xf numFmtId="2" fontId="251" fillId="0" borderId="13" xfId="1" applyNumberFormat="1" applyFont="1" applyFill="1" applyBorder="1" applyAlignment="1">
      <alignment horizontal="center" vertical="center"/>
    </xf>
    <xf numFmtId="4" fontId="251" fillId="0" borderId="61" xfId="1" applyNumberFormat="1" applyFont="1" applyFill="1" applyBorder="1" applyAlignment="1">
      <alignment horizontal="center" vertical="center"/>
    </xf>
    <xf numFmtId="4" fontId="251" fillId="0" borderId="10" xfId="1" applyNumberFormat="1" applyFont="1" applyFill="1" applyBorder="1" applyAlignment="1">
      <alignment horizontal="center" vertical="center"/>
    </xf>
    <xf numFmtId="4" fontId="251" fillId="0" borderId="13" xfId="1" applyNumberFormat="1" applyFont="1" applyFill="1" applyBorder="1" applyAlignment="1">
      <alignment horizontal="center" vertical="center"/>
    </xf>
    <xf numFmtId="4" fontId="251" fillId="0" borderId="24" xfId="1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left" wrapText="1"/>
    </xf>
    <xf numFmtId="2" fontId="0" fillId="0" borderId="0" xfId="0" applyNumberFormat="1" applyFill="1" applyBorder="1" applyAlignment="1">
      <alignment horizontal="right"/>
    </xf>
    <xf numFmtId="0" fontId="41" fillId="0" borderId="103" xfId="0" applyFont="1" applyFill="1" applyBorder="1" applyAlignment="1">
      <alignment horizontal="left" vertical="center" wrapText="1"/>
    </xf>
    <xf numFmtId="1" fontId="41" fillId="0" borderId="61" xfId="1" applyNumberFormat="1" applyFont="1" applyFill="1" applyBorder="1" applyAlignment="1">
      <alignment horizontal="center"/>
    </xf>
    <xf numFmtId="0" fontId="41" fillId="0" borderId="61" xfId="1" applyFont="1" applyFill="1" applyBorder="1" applyAlignment="1">
      <alignment horizontal="center" wrapText="1"/>
    </xf>
    <xf numFmtId="2" fontId="26" fillId="0" borderId="61" xfId="0" applyNumberFormat="1" applyFont="1" applyFill="1" applyBorder="1" applyAlignment="1">
      <alignment horizontal="center"/>
    </xf>
    <xf numFmtId="2" fontId="26" fillId="0" borderId="83" xfId="0" applyNumberFormat="1" applyFont="1" applyFill="1" applyBorder="1" applyAlignment="1">
      <alignment horizontal="center"/>
    </xf>
    <xf numFmtId="0" fontId="41" fillId="0" borderId="104" xfId="0" applyFont="1" applyFill="1" applyBorder="1" applyAlignment="1">
      <alignment horizontal="left" vertical="center" wrapText="1"/>
    </xf>
    <xf numFmtId="1" fontId="41" fillId="0" borderId="10" xfId="1" applyNumberFormat="1" applyFont="1" applyFill="1" applyBorder="1" applyAlignment="1">
      <alignment horizontal="center"/>
    </xf>
    <xf numFmtId="0" fontId="41" fillId="0" borderId="10" xfId="1" applyFont="1" applyFill="1" applyBorder="1" applyAlignment="1">
      <alignment horizontal="center" vertical="center" wrapText="1"/>
    </xf>
    <xf numFmtId="2" fontId="26" fillId="0" borderId="10" xfId="0" applyNumberFormat="1" applyFont="1" applyFill="1" applyBorder="1" applyAlignment="1">
      <alignment horizontal="center"/>
    </xf>
    <xf numFmtId="0" fontId="0" fillId="0" borderId="0" xfId="0" applyFill="1"/>
    <xf numFmtId="2" fontId="210" fillId="0" borderId="10" xfId="0" applyNumberFormat="1" applyFont="1" applyFill="1" applyBorder="1" applyAlignment="1">
      <alignment horizontal="center"/>
    </xf>
    <xf numFmtId="2" fontId="210" fillId="0" borderId="11" xfId="0" applyNumberFormat="1" applyFont="1" applyFill="1" applyBorder="1" applyAlignment="1">
      <alignment horizontal="center"/>
    </xf>
    <xf numFmtId="0" fontId="0" fillId="0" borderId="111" xfId="0" applyBorder="1" applyAlignment="1">
      <alignment horizontal="left" wrapText="1"/>
    </xf>
    <xf numFmtId="2" fontId="0" fillId="0" borderId="112" xfId="0" applyNumberFormat="1" applyBorder="1" applyAlignment="1">
      <alignment horizontal="right"/>
    </xf>
    <xf numFmtId="0" fontId="0" fillId="0" borderId="88" xfId="0" applyBorder="1" applyAlignment="1">
      <alignment horizontal="left" wrapText="1"/>
    </xf>
    <xf numFmtId="0" fontId="200" fillId="0" borderId="0" xfId="0" applyFont="1" applyFill="1"/>
    <xf numFmtId="2" fontId="251" fillId="0" borderId="0" xfId="1" applyNumberFormat="1" applyFont="1" applyFill="1" applyBorder="1" applyAlignment="1">
      <alignment horizontal="center" vertical="center"/>
    </xf>
    <xf numFmtId="2" fontId="41" fillId="0" borderId="0" xfId="0" applyNumberFormat="1" applyFont="1" applyFill="1" applyBorder="1" applyAlignment="1">
      <alignment horizontal="center" wrapText="1"/>
    </xf>
    <xf numFmtId="2" fontId="41" fillId="0" borderId="0" xfId="0" applyNumberFormat="1" applyFont="1" applyFill="1" applyBorder="1" applyAlignment="1">
      <alignment horizontal="center" vertical="center" wrapText="1"/>
    </xf>
    <xf numFmtId="4" fontId="251" fillId="0" borderId="0" xfId="1" applyNumberFormat="1" applyFont="1" applyFill="1" applyBorder="1" applyAlignment="1">
      <alignment horizontal="center" vertical="center"/>
    </xf>
    <xf numFmtId="4" fontId="251" fillId="0" borderId="0" xfId="1" applyNumberFormat="1" applyFont="1" applyBorder="1" applyAlignment="1">
      <alignment horizontal="center" vertical="center"/>
    </xf>
    <xf numFmtId="4" fontId="75" fillId="0" borderId="45" xfId="0" applyNumberFormat="1" applyFont="1" applyBorder="1" applyAlignment="1">
      <alignment horizontal="center" vertical="center" wrapText="1"/>
    </xf>
    <xf numFmtId="4" fontId="50" fillId="0" borderId="45" xfId="0" applyNumberFormat="1" applyFont="1" applyBorder="1" applyAlignment="1">
      <alignment horizontal="center" vertical="center" wrapText="1"/>
    </xf>
    <xf numFmtId="4" fontId="51" fillId="28" borderId="45" xfId="0" applyNumberFormat="1" applyFont="1" applyFill="1" applyBorder="1" applyAlignment="1">
      <alignment horizontal="center" vertical="center" wrapText="1"/>
    </xf>
    <xf numFmtId="2" fontId="24" fillId="0" borderId="82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/>
    </xf>
    <xf numFmtId="2" fontId="24" fillId="0" borderId="26" xfId="0" applyNumberFormat="1" applyFont="1" applyBorder="1" applyAlignment="1">
      <alignment horizontal="center" vertical="center"/>
    </xf>
    <xf numFmtId="0" fontId="0" fillId="0" borderId="24" xfId="0" applyFill="1" applyBorder="1" applyAlignment="1">
      <alignment horizontal="center"/>
    </xf>
    <xf numFmtId="0" fontId="0" fillId="40" borderId="24" xfId="0" applyFont="1" applyFill="1" applyBorder="1" applyAlignment="1">
      <alignment horizontal="center"/>
    </xf>
    <xf numFmtId="0" fontId="0" fillId="58" borderId="39" xfId="0" applyFill="1" applyBorder="1" applyAlignment="1">
      <alignment horizontal="center"/>
    </xf>
    <xf numFmtId="0" fontId="0" fillId="0" borderId="10" xfId="0" applyFill="1" applyBorder="1"/>
    <xf numFmtId="0" fontId="0" fillId="0" borderId="39" xfId="0" applyFill="1" applyBorder="1" applyAlignment="1">
      <alignment horizontal="left"/>
    </xf>
    <xf numFmtId="0" fontId="0" fillId="0" borderId="10" xfId="0" applyFill="1" applyBorder="1" applyAlignment="1">
      <alignment horizontal="center" vertical="center"/>
    </xf>
    <xf numFmtId="2" fontId="210" fillId="0" borderId="10" xfId="1" applyNumberFormat="1" applyFont="1" applyFill="1" applyBorder="1" applyAlignment="1">
      <alignment horizontal="center"/>
    </xf>
    <xf numFmtId="1" fontId="201" fillId="0" borderId="10" xfId="0" applyNumberFormat="1" applyFont="1" applyFill="1" applyBorder="1" applyAlignment="1">
      <alignment horizontal="center"/>
    </xf>
    <xf numFmtId="0" fontId="0" fillId="0" borderId="64" xfId="0" applyFill="1" applyBorder="1" applyAlignment="1">
      <alignment horizontal="left"/>
    </xf>
    <xf numFmtId="0" fontId="0" fillId="0" borderId="11" xfId="0" applyFill="1" applyBorder="1"/>
    <xf numFmtId="0" fontId="0" fillId="0" borderId="11" xfId="0" applyFill="1" applyBorder="1" applyAlignment="1">
      <alignment horizontal="center" vertical="center"/>
    </xf>
    <xf numFmtId="2" fontId="210" fillId="0" borderId="11" xfId="1" applyNumberFormat="1" applyFont="1" applyFill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24" xfId="0" applyFill="1" applyBorder="1"/>
    <xf numFmtId="0" fontId="0" fillId="0" borderId="24" xfId="0" applyFill="1" applyBorder="1" applyAlignment="1">
      <alignment horizontal="center" vertical="center"/>
    </xf>
    <xf numFmtId="2" fontId="210" fillId="0" borderId="24" xfId="0" applyNumberFormat="1" applyFont="1" applyFill="1" applyBorder="1" applyAlignment="1">
      <alignment horizontal="center"/>
    </xf>
    <xf numFmtId="2" fontId="210" fillId="0" borderId="24" xfId="1" applyNumberFormat="1" applyFont="1" applyFill="1" applyBorder="1" applyAlignment="1">
      <alignment horizontal="center"/>
    </xf>
    <xf numFmtId="1" fontId="201" fillId="0" borderId="24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13" xfId="0" applyFill="1" applyBorder="1"/>
    <xf numFmtId="0" fontId="0" fillId="0" borderId="17" xfId="0" applyFill="1" applyBorder="1"/>
    <xf numFmtId="0" fontId="0" fillId="0" borderId="106" xfId="0" applyFill="1" applyBorder="1" applyAlignment="1">
      <alignment horizontal="left" vertical="top" wrapText="1"/>
    </xf>
    <xf numFmtId="0" fontId="0" fillId="0" borderId="61" xfId="0" applyFill="1" applyBorder="1" applyAlignment="1">
      <alignment horizontal="center"/>
    </xf>
    <xf numFmtId="0" fontId="0" fillId="0" borderId="107" xfId="0" applyFill="1" applyBorder="1" applyAlignment="1">
      <alignment horizontal="left" vertical="top" wrapText="1"/>
    </xf>
    <xf numFmtId="0" fontId="0" fillId="0" borderId="13" xfId="0" applyFill="1" applyBorder="1" applyAlignment="1">
      <alignment horizontal="center"/>
    </xf>
    <xf numFmtId="0" fontId="0" fillId="0" borderId="47" xfId="0" applyFill="1" applyBorder="1"/>
    <xf numFmtId="2" fontId="197" fillId="0" borderId="10" xfId="0" applyNumberFormat="1" applyFont="1" applyFill="1" applyBorder="1" applyAlignment="1">
      <alignment horizontal="center"/>
    </xf>
    <xf numFmtId="2" fontId="197" fillId="0" borderId="11" xfId="0" applyNumberFormat="1" applyFont="1" applyFill="1" applyBorder="1" applyAlignment="1">
      <alignment horizontal="center"/>
    </xf>
    <xf numFmtId="2" fontId="197" fillId="0" borderId="24" xfId="0" applyNumberFormat="1" applyFont="1" applyFill="1" applyBorder="1" applyAlignment="1">
      <alignment horizontal="center"/>
    </xf>
    <xf numFmtId="2" fontId="212" fillId="0" borderId="0" xfId="0" applyNumberFormat="1" applyFont="1" applyFill="1" applyBorder="1" applyAlignment="1">
      <alignment horizontal="center"/>
    </xf>
    <xf numFmtId="2" fontId="274" fillId="0" borderId="0" xfId="0" applyNumberFormat="1" applyFont="1" applyFill="1" applyBorder="1" applyAlignment="1">
      <alignment horizontal="center"/>
    </xf>
    <xf numFmtId="0" fontId="65" fillId="0" borderId="0" xfId="0" applyFont="1" applyFill="1"/>
    <xf numFmtId="2" fontId="41" fillId="0" borderId="0" xfId="0" applyNumberFormat="1" applyFont="1" applyFill="1"/>
    <xf numFmtId="0" fontId="41" fillId="0" borderId="0" xfId="0" applyFont="1" applyFill="1"/>
    <xf numFmtId="2" fontId="251" fillId="0" borderId="0" xfId="0" applyNumberFormat="1" applyFont="1" applyFill="1" applyAlignment="1">
      <alignment horizontal="center"/>
    </xf>
    <xf numFmtId="0" fontId="62" fillId="0" borderId="0" xfId="0" applyFont="1" applyFill="1"/>
    <xf numFmtId="0" fontId="0" fillId="0" borderId="88" xfId="0" applyFill="1" applyBorder="1" applyAlignment="1">
      <alignment horizontal="left" wrapText="1"/>
    </xf>
    <xf numFmtId="0" fontId="0" fillId="0" borderId="111" xfId="0" applyFill="1" applyBorder="1" applyAlignment="1">
      <alignment horizontal="left" wrapText="1"/>
    </xf>
    <xf numFmtId="2" fontId="251" fillId="0" borderId="0" xfId="1" applyNumberFormat="1" applyFont="1" applyFill="1" applyBorder="1" applyAlignment="1">
      <alignment horizontal="center"/>
    </xf>
    <xf numFmtId="0" fontId="63" fillId="0" borderId="0" xfId="0" applyFont="1" applyFill="1"/>
    <xf numFmtId="0" fontId="73" fillId="0" borderId="0" xfId="0" applyFont="1" applyFill="1"/>
    <xf numFmtId="4" fontId="51" fillId="28" borderId="36" xfId="0" applyNumberFormat="1" applyFont="1" applyFill="1" applyBorder="1" applyAlignment="1">
      <alignment horizontal="center" vertical="center" wrapText="1"/>
    </xf>
    <xf numFmtId="4" fontId="50" fillId="0" borderId="42" xfId="0" applyNumberFormat="1" applyFont="1" applyBorder="1" applyAlignment="1">
      <alignment horizontal="center" vertical="center" wrapText="1"/>
    </xf>
    <xf numFmtId="0" fontId="24" fillId="24" borderId="36" xfId="1" applyFont="1" applyFill="1" applyBorder="1" applyAlignment="1">
      <alignment horizontal="center" vertical="center"/>
    </xf>
    <xf numFmtId="0" fontId="24" fillId="24" borderId="42" xfId="1" applyFont="1" applyFill="1" applyBorder="1" applyAlignment="1">
      <alignment horizontal="center" vertical="center"/>
    </xf>
    <xf numFmtId="4" fontId="137" fillId="0" borderId="42" xfId="0" applyNumberFormat="1" applyFont="1" applyBorder="1" applyAlignment="1">
      <alignment horizontal="center" vertical="center" wrapText="1"/>
    </xf>
    <xf numFmtId="0" fontId="0" fillId="0" borderId="113" xfId="0" applyFill="1" applyBorder="1" applyAlignment="1">
      <alignment horizontal="left" vertical="top" wrapText="1"/>
    </xf>
    <xf numFmtId="49" fontId="5" fillId="40" borderId="24" xfId="134" applyNumberFormat="1" applyFont="1" applyFill="1" applyBorder="1" applyAlignment="1" applyProtection="1">
      <alignment horizontal="center" vertical="center"/>
    </xf>
    <xf numFmtId="2" fontId="251" fillId="0" borderId="61" xfId="0" applyNumberFormat="1" applyFont="1" applyFill="1" applyBorder="1" applyAlignment="1">
      <alignment horizontal="center" wrapText="1"/>
    </xf>
    <xf numFmtId="2" fontId="251" fillId="0" borderId="10" xfId="0" applyNumberFormat="1" applyFont="1" applyFill="1" applyBorder="1" applyAlignment="1">
      <alignment horizontal="center" vertical="center" wrapText="1"/>
    </xf>
    <xf numFmtId="2" fontId="251" fillId="0" borderId="24" xfId="0" applyNumberFormat="1" applyFont="1" applyFill="1" applyBorder="1" applyAlignment="1">
      <alignment horizontal="center" vertical="center" wrapText="1"/>
    </xf>
    <xf numFmtId="2" fontId="197" fillId="0" borderId="24" xfId="0" applyNumberFormat="1" applyFont="1" applyBorder="1" applyAlignment="1">
      <alignment horizontal="center"/>
    </xf>
    <xf numFmtId="2" fontId="197" fillId="0" borderId="56" xfId="0" applyNumberFormat="1" applyFont="1" applyBorder="1" applyAlignment="1">
      <alignment horizontal="center"/>
    </xf>
    <xf numFmtId="2" fontId="197" fillId="0" borderId="56" xfId="1" applyNumberFormat="1" applyFont="1" applyBorder="1" applyAlignment="1">
      <alignment horizontal="center"/>
    </xf>
    <xf numFmtId="0" fontId="0" fillId="40" borderId="72" xfId="0" applyFill="1" applyBorder="1" applyAlignment="1">
      <alignment horizontal="center"/>
    </xf>
    <xf numFmtId="2" fontId="197" fillId="42" borderId="61" xfId="0" applyNumberFormat="1" applyFont="1" applyFill="1" applyBorder="1" applyAlignment="1">
      <alignment horizontal="center"/>
    </xf>
    <xf numFmtId="2" fontId="197" fillId="42" borderId="13" xfId="0" applyNumberFormat="1" applyFont="1" applyFill="1" applyBorder="1" applyAlignment="1">
      <alignment horizontal="center"/>
    </xf>
    <xf numFmtId="2" fontId="197" fillId="42" borderId="47" xfId="0" applyNumberFormat="1" applyFont="1" applyFill="1" applyBorder="1" applyAlignment="1">
      <alignment horizontal="center"/>
    </xf>
    <xf numFmtId="2" fontId="197" fillId="40" borderId="13" xfId="0" applyNumberFormat="1" applyFont="1" applyFill="1" applyBorder="1" applyAlignment="1">
      <alignment horizontal="center"/>
    </xf>
    <xf numFmtId="2" fontId="197" fillId="40" borderId="10" xfId="0" applyNumberFormat="1" applyFont="1" applyFill="1" applyBorder="1" applyAlignment="1">
      <alignment horizontal="center"/>
    </xf>
    <xf numFmtId="2" fontId="197" fillId="40" borderId="24" xfId="0" applyNumberFormat="1" applyFont="1" applyFill="1" applyBorder="1" applyAlignment="1">
      <alignment horizontal="center"/>
    </xf>
    <xf numFmtId="2" fontId="197" fillId="0" borderId="13" xfId="0" applyNumberFormat="1" applyFont="1" applyBorder="1" applyAlignment="1">
      <alignment horizontal="center"/>
    </xf>
    <xf numFmtId="0" fontId="197" fillId="0" borderId="61" xfId="0" applyFont="1" applyBorder="1" applyAlignment="1">
      <alignment horizontal="center"/>
    </xf>
    <xf numFmtId="0" fontId="197" fillId="0" borderId="10" xfId="0" applyFont="1" applyBorder="1" applyAlignment="1">
      <alignment horizontal="center"/>
    </xf>
    <xf numFmtId="0" fontId="197" fillId="0" borderId="24" xfId="0" applyFont="1" applyBorder="1" applyAlignment="1">
      <alignment horizontal="center"/>
    </xf>
    <xf numFmtId="2" fontId="197" fillId="24" borderId="61" xfId="0" applyNumberFormat="1" applyFont="1" applyFill="1" applyBorder="1" applyAlignment="1">
      <alignment horizontal="center"/>
    </xf>
    <xf numFmtId="2" fontId="197" fillId="24" borderId="10" xfId="0" applyNumberFormat="1" applyFont="1" applyFill="1" applyBorder="1" applyAlignment="1">
      <alignment horizontal="center"/>
    </xf>
    <xf numFmtId="2" fontId="197" fillId="24" borderId="24" xfId="0" applyNumberFormat="1" applyFont="1" applyFill="1" applyBorder="1" applyAlignment="1">
      <alignment horizontal="center"/>
    </xf>
    <xf numFmtId="2" fontId="197" fillId="42" borderId="10" xfId="0" applyNumberFormat="1" applyFont="1" applyFill="1" applyBorder="1" applyAlignment="1">
      <alignment horizontal="center"/>
    </xf>
    <xf numFmtId="2" fontId="197" fillId="42" borderId="24" xfId="0" applyNumberFormat="1" applyFont="1" applyFill="1" applyBorder="1" applyAlignment="1">
      <alignment horizontal="center"/>
    </xf>
    <xf numFmtId="2" fontId="275" fillId="42" borderId="56" xfId="0" applyNumberFormat="1" applyFont="1" applyFill="1" applyBorder="1" applyAlignment="1">
      <alignment horizontal="center"/>
    </xf>
    <xf numFmtId="2" fontId="275" fillId="42" borderId="61" xfId="0" applyNumberFormat="1" applyFont="1" applyFill="1" applyBorder="1" applyAlignment="1">
      <alignment horizontal="center"/>
    </xf>
    <xf numFmtId="2" fontId="275" fillId="42" borderId="47" xfId="0" applyNumberFormat="1" applyFont="1" applyFill="1" applyBorder="1" applyAlignment="1">
      <alignment horizontal="center"/>
    </xf>
    <xf numFmtId="2" fontId="275" fillId="42" borderId="10" xfId="0" applyNumberFormat="1" applyFont="1" applyFill="1" applyBorder="1" applyAlignment="1">
      <alignment horizontal="center"/>
    </xf>
    <xf numFmtId="2" fontId="275" fillId="42" borderId="24" xfId="0" applyNumberFormat="1" applyFont="1" applyFill="1" applyBorder="1" applyAlignment="1">
      <alignment horizontal="center"/>
    </xf>
    <xf numFmtId="2" fontId="184" fillId="0" borderId="0" xfId="0" applyNumberFormat="1" applyFont="1" applyBorder="1" applyAlignment="1">
      <alignment horizontal="center"/>
    </xf>
    <xf numFmtId="2" fontId="26" fillId="0" borderId="0" xfId="0" applyNumberFormat="1" applyFont="1" applyBorder="1"/>
    <xf numFmtId="2" fontId="238" fillId="0" borderId="0" xfId="1" applyNumberFormat="1" applyFont="1" applyBorder="1"/>
    <xf numFmtId="0" fontId="47" fillId="24" borderId="0" xfId="0" applyFont="1" applyFill="1" applyBorder="1"/>
    <xf numFmtId="0" fontId="104" fillId="24" borderId="0" xfId="0" applyFont="1" applyFill="1" applyBorder="1"/>
    <xf numFmtId="2" fontId="104" fillId="24" borderId="0" xfId="0" applyNumberFormat="1" applyFont="1" applyFill="1" applyBorder="1"/>
    <xf numFmtId="0" fontId="24" fillId="24" borderId="0" xfId="1" applyFont="1" applyFill="1" applyBorder="1"/>
    <xf numFmtId="0" fontId="28" fillId="24" borderId="0" xfId="1" applyFont="1" applyFill="1" applyBorder="1"/>
    <xf numFmtId="0" fontId="184" fillId="0" borderId="0" xfId="1" applyFont="1" applyBorder="1"/>
    <xf numFmtId="2" fontId="24" fillId="24" borderId="0" xfId="1" applyNumberFormat="1" applyFont="1" applyFill="1" applyBorder="1"/>
    <xf numFmtId="2" fontId="0" fillId="24" borderId="0" xfId="0" applyNumberFormat="1" applyFill="1" applyBorder="1"/>
    <xf numFmtId="0" fontId="79" fillId="40" borderId="0" xfId="0" applyFont="1" applyFill="1" applyBorder="1"/>
    <xf numFmtId="0" fontId="257" fillId="40" borderId="0" xfId="1" applyFont="1" applyFill="1" applyBorder="1"/>
    <xf numFmtId="0" fontId="28" fillId="40" borderId="0" xfId="1" applyFont="1" applyFill="1" applyBorder="1"/>
    <xf numFmtId="0" fontId="35" fillId="40" borderId="0" xfId="1" applyFont="1" applyFill="1" applyBorder="1"/>
    <xf numFmtId="0" fontId="36" fillId="24" borderId="0" xfId="1" applyFont="1" applyFill="1" applyBorder="1"/>
    <xf numFmtId="0" fontId="0" fillId="40" borderId="0" xfId="0" applyFill="1" applyBorder="1"/>
    <xf numFmtId="0" fontId="256" fillId="24" borderId="0" xfId="1" applyFont="1" applyFill="1" applyBorder="1"/>
    <xf numFmtId="0" fontId="26" fillId="24" borderId="0" xfId="1" applyFont="1" applyFill="1" applyBorder="1"/>
    <xf numFmtId="0" fontId="24" fillId="24" borderId="0" xfId="1" applyFont="1" applyFill="1" applyBorder="1" applyAlignment="1">
      <alignment horizontal="center"/>
    </xf>
    <xf numFmtId="0" fontId="26" fillId="24" borderId="0" xfId="1" applyFont="1" applyFill="1" applyBorder="1" applyAlignment="1">
      <alignment horizontal="center"/>
    </xf>
    <xf numFmtId="0" fontId="26" fillId="24" borderId="0" xfId="1" applyFont="1" applyFill="1" applyBorder="1" applyAlignment="1">
      <alignment horizontal="center" vertical="center"/>
    </xf>
    <xf numFmtId="0" fontId="24" fillId="24" borderId="0" xfId="1" applyFont="1" applyFill="1" applyBorder="1" applyAlignment="1">
      <alignment horizontal="center" vertical="center"/>
    </xf>
    <xf numFmtId="4" fontId="209" fillId="0" borderId="0" xfId="0" applyNumberFormat="1" applyFont="1" applyBorder="1" applyAlignment="1">
      <alignment horizontal="center" vertical="center" wrapText="1"/>
    </xf>
    <xf numFmtId="4" fontId="50" fillId="28" borderId="0" xfId="0" applyNumberFormat="1" applyFont="1" applyFill="1" applyBorder="1" applyAlignment="1">
      <alignment horizontal="center" vertical="center" wrapText="1"/>
    </xf>
    <xf numFmtId="4" fontId="51" fillId="28" borderId="0" xfId="0" applyNumberFormat="1" applyFont="1" applyFill="1" applyBorder="1" applyAlignment="1">
      <alignment horizontal="center" vertical="center" wrapText="1"/>
    </xf>
    <xf numFmtId="0" fontId="88" fillId="24" borderId="0" xfId="0" applyFont="1" applyFill="1" applyBorder="1" applyAlignment="1">
      <alignment horizontal="center"/>
    </xf>
    <xf numFmtId="0" fontId="184" fillId="0" borderId="0" xfId="1" applyFont="1" applyBorder="1" applyAlignment="1">
      <alignment horizontal="center"/>
    </xf>
    <xf numFmtId="10" fontId="32" fillId="0" borderId="0" xfId="1" applyNumberFormat="1" applyFont="1" applyBorder="1"/>
    <xf numFmtId="4" fontId="50" fillId="0" borderId="0" xfId="0" applyNumberFormat="1" applyFont="1" applyBorder="1" applyAlignment="1">
      <alignment horizontal="center" vertical="center" wrapText="1"/>
    </xf>
    <xf numFmtId="0" fontId="24" fillId="40" borderId="0" xfId="0" applyFont="1" applyFill="1" applyBorder="1" applyAlignment="1">
      <alignment horizontal="center"/>
    </xf>
    <xf numFmtId="0" fontId="24" fillId="0" borderId="0" xfId="1" applyFont="1" applyBorder="1" applyAlignment="1">
      <alignment horizontal="center"/>
    </xf>
    <xf numFmtId="1" fontId="41" fillId="24" borderId="0" xfId="1" applyNumberFormat="1" applyFont="1" applyFill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24" fillId="40" borderId="0" xfId="1" applyFont="1" applyFill="1" applyBorder="1" applyAlignment="1">
      <alignment horizontal="center"/>
    </xf>
    <xf numFmtId="0" fontId="24" fillId="40" borderId="37" xfId="1" applyFont="1" applyFill="1" applyBorder="1"/>
    <xf numFmtId="0" fontId="32" fillId="40" borderId="13" xfId="1" applyFont="1" applyFill="1" applyBorder="1"/>
    <xf numFmtId="3" fontId="31" fillId="0" borderId="13" xfId="1" applyNumberFormat="1" applyFont="1" applyBorder="1" applyAlignment="1">
      <alignment horizontal="center"/>
    </xf>
    <xf numFmtId="2" fontId="197" fillId="0" borderId="13" xfId="1" applyNumberFormat="1" applyFont="1" applyBorder="1" applyAlignment="1">
      <alignment horizontal="center"/>
    </xf>
    <xf numFmtId="2" fontId="31" fillId="0" borderId="13" xfId="0" applyNumberFormat="1" applyFont="1" applyBorder="1"/>
    <xf numFmtId="0" fontId="24" fillId="24" borderId="30" xfId="1" applyFont="1" applyFill="1" applyBorder="1" applyAlignment="1">
      <alignment horizontal="center"/>
    </xf>
    <xf numFmtId="0" fontId="41" fillId="0" borderId="50" xfId="0" applyFont="1" applyBorder="1"/>
    <xf numFmtId="2" fontId="212" fillId="0" borderId="13" xfId="0" applyNumberFormat="1" applyFont="1" applyBorder="1" applyAlignment="1">
      <alignment horizontal="center"/>
    </xf>
    <xf numFmtId="2" fontId="212" fillId="0" borderId="0" xfId="0" applyNumberFormat="1" applyFont="1" applyBorder="1" applyAlignment="1">
      <alignment horizontal="center"/>
    </xf>
    <xf numFmtId="0" fontId="234" fillId="0" borderId="66" xfId="0" applyFont="1" applyBorder="1"/>
    <xf numFmtId="2" fontId="251" fillId="42" borderId="61" xfId="0" applyNumberFormat="1" applyFont="1" applyFill="1" applyBorder="1" applyAlignment="1">
      <alignment horizontal="center"/>
    </xf>
    <xf numFmtId="2" fontId="251" fillId="42" borderId="13" xfId="0" applyNumberFormat="1" applyFont="1" applyFill="1" applyBorder="1" applyAlignment="1">
      <alignment horizontal="center"/>
    </xf>
    <xf numFmtId="2" fontId="251" fillId="42" borderId="47" xfId="0" applyNumberFormat="1" applyFont="1" applyFill="1" applyBorder="1" applyAlignment="1">
      <alignment horizontal="center"/>
    </xf>
    <xf numFmtId="2" fontId="251" fillId="42" borderId="10" xfId="0" applyNumberFormat="1" applyFont="1" applyFill="1" applyBorder="1" applyAlignment="1">
      <alignment horizontal="center"/>
    </xf>
    <xf numFmtId="2" fontId="251" fillId="0" borderId="13" xfId="0" applyNumberFormat="1" applyFont="1" applyBorder="1" applyAlignment="1">
      <alignment horizontal="center"/>
    </xf>
    <xf numFmtId="0" fontId="251" fillId="0" borderId="10" xfId="0" applyFont="1" applyBorder="1" applyAlignment="1">
      <alignment horizontal="center"/>
    </xf>
    <xf numFmtId="0" fontId="251" fillId="0" borderId="24" xfId="0" applyFont="1" applyBorder="1" applyAlignment="1">
      <alignment horizontal="center"/>
    </xf>
    <xf numFmtId="49" fontId="0" fillId="40" borderId="37" xfId="0" applyNumberForma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3" fontId="24" fillId="0" borderId="13" xfId="0" applyNumberFormat="1" applyFont="1" applyBorder="1" applyAlignment="1">
      <alignment horizontal="center"/>
    </xf>
    <xf numFmtId="2" fontId="24" fillId="0" borderId="13" xfId="1" applyNumberFormat="1" applyFont="1" applyBorder="1" applyAlignment="1">
      <alignment horizontal="center"/>
    </xf>
    <xf numFmtId="2" fontId="24" fillId="0" borderId="13" xfId="0" applyNumberFormat="1" applyFont="1" applyBorder="1" applyAlignment="1">
      <alignment horizontal="center"/>
    </xf>
    <xf numFmtId="2" fontId="251" fillId="40" borderId="61" xfId="0" applyNumberFormat="1" applyFont="1" applyFill="1" applyBorder="1" applyAlignment="1">
      <alignment horizontal="center"/>
    </xf>
    <xf numFmtId="2" fontId="251" fillId="40" borderId="10" xfId="0" applyNumberFormat="1" applyFont="1" applyFill="1" applyBorder="1" applyAlignment="1">
      <alignment horizontal="center"/>
    </xf>
    <xf numFmtId="2" fontId="251" fillId="0" borderId="29" xfId="0" applyNumberFormat="1" applyFont="1" applyBorder="1" applyAlignment="1">
      <alignment horizontal="center"/>
    </xf>
    <xf numFmtId="2" fontId="251" fillId="0" borderId="30" xfId="0" applyNumberFormat="1" applyFont="1" applyBorder="1" applyAlignment="1">
      <alignment horizontal="center"/>
    </xf>
    <xf numFmtId="2" fontId="275" fillId="40" borderId="61" xfId="0" applyNumberFormat="1" applyFont="1" applyFill="1" applyBorder="1" applyAlignment="1">
      <alignment horizontal="center"/>
    </xf>
    <xf numFmtId="2" fontId="275" fillId="40" borderId="10" xfId="0" applyNumberFormat="1" applyFont="1" applyFill="1" applyBorder="1" applyAlignment="1">
      <alignment horizontal="center"/>
    </xf>
    <xf numFmtId="2" fontId="275" fillId="40" borderId="47" xfId="0" applyNumberFormat="1" applyFont="1" applyFill="1" applyBorder="1" applyAlignment="1">
      <alignment horizontal="center"/>
    </xf>
    <xf numFmtId="2" fontId="275" fillId="40" borderId="24" xfId="0" applyNumberFormat="1" applyFont="1" applyFill="1" applyBorder="1" applyAlignment="1">
      <alignment horizontal="center"/>
    </xf>
    <xf numFmtId="2" fontId="275" fillId="40" borderId="56" xfId="0" applyNumberFormat="1" applyFont="1" applyFill="1" applyBorder="1" applyAlignment="1">
      <alignment horizontal="center"/>
    </xf>
    <xf numFmtId="0" fontId="186" fillId="0" borderId="13" xfId="0" applyFont="1" applyBorder="1" applyAlignment="1">
      <alignment horizontal="center"/>
    </xf>
    <xf numFmtId="2" fontId="197" fillId="0" borderId="61" xfId="0" applyNumberFormat="1" applyFont="1" applyBorder="1"/>
    <xf numFmtId="2" fontId="197" fillId="0" borderId="13" xfId="0" applyNumberFormat="1" applyFont="1" applyBorder="1"/>
    <xf numFmtId="2" fontId="197" fillId="0" borderId="10" xfId="0" applyNumberFormat="1" applyFont="1" applyBorder="1"/>
    <xf numFmtId="2" fontId="197" fillId="0" borderId="10" xfId="0" applyNumberFormat="1" applyFont="1" applyFill="1" applyBorder="1"/>
    <xf numFmtId="2" fontId="197" fillId="0" borderId="24" xfId="0" applyNumberFormat="1" applyFont="1" applyFill="1" applyBorder="1"/>
    <xf numFmtId="2" fontId="197" fillId="0" borderId="13" xfId="0" applyNumberFormat="1" applyFont="1" applyFill="1" applyBorder="1" applyAlignment="1">
      <alignment horizontal="center"/>
    </xf>
    <xf numFmtId="2" fontId="197" fillId="0" borderId="11" xfId="0" applyNumberFormat="1" applyFont="1" applyBorder="1" applyAlignment="1">
      <alignment horizontal="center"/>
    </xf>
    <xf numFmtId="2" fontId="197" fillId="0" borderId="17" xfId="0" applyNumberFormat="1" applyFont="1" applyBorder="1" applyAlignment="1">
      <alignment horizontal="center"/>
    </xf>
    <xf numFmtId="43" fontId="251" fillId="47" borderId="107" xfId="0" applyNumberFormat="1" applyFont="1" applyFill="1" applyBorder="1" applyAlignment="1">
      <alignment horizontal="right" vertical="top" wrapText="1"/>
    </xf>
    <xf numFmtId="43" fontId="251" fillId="47" borderId="113" xfId="0" applyNumberFormat="1" applyFont="1" applyFill="1" applyBorder="1" applyAlignment="1">
      <alignment horizontal="right" vertical="top" wrapText="1"/>
    </xf>
    <xf numFmtId="2" fontId="197" fillId="47" borderId="10" xfId="0" applyNumberFormat="1" applyFont="1" applyFill="1" applyBorder="1" applyAlignment="1">
      <alignment horizontal="center"/>
    </xf>
    <xf numFmtId="4" fontId="75" fillId="0" borderId="45" xfId="0" applyNumberFormat="1" applyFont="1" applyBorder="1" applyAlignment="1">
      <alignment horizontal="center" vertical="center" wrapText="1"/>
    </xf>
    <xf numFmtId="4" fontId="50" fillId="0" borderId="45" xfId="0" applyNumberFormat="1" applyFont="1" applyBorder="1" applyAlignment="1">
      <alignment horizontal="center" vertical="center" wrapText="1"/>
    </xf>
    <xf numFmtId="4" fontId="51" fillId="28" borderId="45" xfId="0" applyNumberFormat="1" applyFont="1" applyFill="1" applyBorder="1" applyAlignment="1">
      <alignment horizontal="center" vertical="center" wrapText="1"/>
    </xf>
    <xf numFmtId="3" fontId="24" fillId="40" borderId="10" xfId="0" applyNumberFormat="1" applyFont="1" applyFill="1" applyBorder="1" applyAlignment="1">
      <alignment horizontal="center"/>
    </xf>
    <xf numFmtId="3" fontId="83" fillId="40" borderId="10" xfId="0" applyNumberFormat="1" applyFont="1" applyFill="1" applyBorder="1" applyAlignment="1">
      <alignment horizontal="center"/>
    </xf>
    <xf numFmtId="2" fontId="5" fillId="40" borderId="10" xfId="0" applyNumberFormat="1" applyFont="1" applyFill="1" applyBorder="1" applyAlignment="1">
      <alignment horizontal="center"/>
    </xf>
    <xf numFmtId="2" fontId="5" fillId="40" borderId="10" xfId="1" applyNumberFormat="1" applyFill="1" applyBorder="1" applyAlignment="1">
      <alignment horizontal="center"/>
    </xf>
    <xf numFmtId="0" fontId="39" fillId="40" borderId="24" xfId="0" applyFont="1" applyFill="1" applyBorder="1" applyAlignment="1">
      <alignment horizontal="center"/>
    </xf>
    <xf numFmtId="2" fontId="274" fillId="40" borderId="10" xfId="0" applyNumberFormat="1" applyFont="1" applyFill="1" applyBorder="1" applyAlignment="1">
      <alignment horizontal="center"/>
    </xf>
    <xf numFmtId="2" fontId="196" fillId="40" borderId="10" xfId="0" applyNumberFormat="1" applyFont="1" applyFill="1" applyBorder="1" applyAlignment="1">
      <alignment horizontal="center"/>
    </xf>
    <xf numFmtId="0" fontId="201" fillId="40" borderId="10" xfId="0" applyFont="1" applyFill="1" applyBorder="1" applyAlignment="1">
      <alignment horizontal="center"/>
    </xf>
    <xf numFmtId="2" fontId="117" fillId="40" borderId="10" xfId="0" applyNumberFormat="1" applyFont="1" applyFill="1" applyBorder="1" applyAlignment="1">
      <alignment horizontal="center"/>
    </xf>
    <xf numFmtId="3" fontId="201" fillId="40" borderId="10" xfId="0" applyNumberFormat="1" applyFont="1" applyFill="1" applyBorder="1" applyAlignment="1">
      <alignment horizontal="center"/>
    </xf>
    <xf numFmtId="2" fontId="274" fillId="40" borderId="61" xfId="0" applyNumberFormat="1" applyFont="1" applyFill="1" applyBorder="1" applyAlignment="1">
      <alignment horizontal="center"/>
    </xf>
    <xf numFmtId="3" fontId="24" fillId="40" borderId="61" xfId="0" applyNumberFormat="1" applyFont="1" applyFill="1" applyBorder="1" applyAlignment="1">
      <alignment horizontal="center"/>
    </xf>
    <xf numFmtId="2" fontId="196" fillId="40" borderId="61" xfId="0" applyNumberFormat="1" applyFont="1" applyFill="1" applyBorder="1" applyAlignment="1">
      <alignment horizontal="center"/>
    </xf>
    <xf numFmtId="2" fontId="196" fillId="40" borderId="24" xfId="0" applyNumberFormat="1" applyFont="1" applyFill="1" applyBorder="1" applyAlignment="1">
      <alignment horizontal="center"/>
    </xf>
    <xf numFmtId="2" fontId="1" fillId="40" borderId="61" xfId="250" applyNumberFormat="1" applyFont="1" applyFill="1" applyBorder="1" applyAlignment="1">
      <alignment horizontal="center"/>
    </xf>
    <xf numFmtId="2" fontId="1" fillId="40" borderId="10" xfId="250" applyNumberFormat="1" applyFont="1" applyFill="1" applyBorder="1" applyAlignment="1">
      <alignment horizontal="center"/>
    </xf>
    <xf numFmtId="2" fontId="274" fillId="40" borderId="10" xfId="250" applyNumberFormat="1" applyFont="1" applyFill="1" applyBorder="1" applyAlignment="1">
      <alignment horizontal="center"/>
    </xf>
    <xf numFmtId="2" fontId="274" fillId="40" borderId="24" xfId="250" applyNumberFormat="1" applyFont="1" applyFill="1" applyBorder="1" applyAlignment="1">
      <alignment horizontal="center"/>
    </xf>
    <xf numFmtId="3" fontId="24" fillId="40" borderId="24" xfId="0" applyNumberFormat="1" applyFont="1" applyFill="1" applyBorder="1" applyAlignment="1">
      <alignment horizontal="center"/>
    </xf>
    <xf numFmtId="0" fontId="184" fillId="43" borderId="10" xfId="1" applyFont="1" applyFill="1" applyBorder="1" applyAlignment="1">
      <alignment horizontal="center"/>
    </xf>
    <xf numFmtId="3" fontId="184" fillId="43" borderId="10" xfId="1" applyNumberFormat="1" applyFont="1" applyFill="1" applyBorder="1" applyAlignment="1">
      <alignment horizontal="center"/>
    </xf>
    <xf numFmtId="2" fontId="0" fillId="40" borderId="10" xfId="0" applyNumberFormat="1" applyFont="1" applyFill="1" applyBorder="1" applyAlignment="1">
      <alignment horizontal="center"/>
    </xf>
    <xf numFmtId="3" fontId="0" fillId="40" borderId="10" xfId="0" applyNumberFormat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/>
    </xf>
    <xf numFmtId="2" fontId="233" fillId="40" borderId="10" xfId="0" applyNumberFormat="1" applyFont="1" applyFill="1" applyBorder="1" applyAlignment="1">
      <alignment horizontal="center"/>
    </xf>
    <xf numFmtId="2" fontId="117" fillId="40" borderId="61" xfId="0" applyNumberFormat="1" applyFont="1" applyFill="1" applyBorder="1" applyAlignment="1">
      <alignment horizontal="center"/>
    </xf>
    <xf numFmtId="2" fontId="233" fillId="40" borderId="61" xfId="0" applyNumberFormat="1" applyFont="1" applyFill="1" applyBorder="1" applyAlignment="1">
      <alignment horizontal="center"/>
    </xf>
    <xf numFmtId="2" fontId="117" fillId="40" borderId="24" xfId="0" applyNumberFormat="1" applyFont="1" applyFill="1" applyBorder="1" applyAlignment="1">
      <alignment horizontal="center"/>
    </xf>
    <xf numFmtId="2" fontId="233" fillId="40" borderId="24" xfId="0" applyNumberFormat="1" applyFont="1" applyFill="1" applyBorder="1" applyAlignment="1">
      <alignment horizontal="center"/>
    </xf>
    <xf numFmtId="0" fontId="184" fillId="43" borderId="61" xfId="1" applyFont="1" applyFill="1" applyBorder="1" applyAlignment="1">
      <alignment horizontal="center"/>
    </xf>
    <xf numFmtId="3" fontId="184" fillId="40" borderId="13" xfId="1" applyNumberFormat="1" applyFont="1" applyFill="1" applyBorder="1" applyAlignment="1">
      <alignment horizontal="center"/>
    </xf>
    <xf numFmtId="2" fontId="279" fillId="0" borderId="0" xfId="0" applyNumberFormat="1" applyFont="1" applyBorder="1" applyAlignment="1">
      <alignment horizontal="center"/>
    </xf>
    <xf numFmtId="0" fontId="5" fillId="40" borderId="10" xfId="1" applyFont="1" applyFill="1" applyBorder="1" applyAlignment="1">
      <alignment horizontal="center"/>
    </xf>
    <xf numFmtId="0" fontId="5" fillId="40" borderId="24" xfId="1" applyFont="1" applyFill="1" applyBorder="1" applyAlignment="1">
      <alignment horizontal="center"/>
    </xf>
    <xf numFmtId="0" fontId="24" fillId="40" borderId="14" xfId="1" applyFont="1" applyFill="1" applyBorder="1" applyAlignment="1">
      <alignment horizontal="center"/>
    </xf>
    <xf numFmtId="0" fontId="24" fillId="40" borderId="21" xfId="1" applyFont="1" applyFill="1" applyBorder="1" applyAlignment="1">
      <alignment horizontal="center"/>
    </xf>
    <xf numFmtId="0" fontId="5" fillId="40" borderId="17" xfId="1" applyFont="1" applyFill="1" applyBorder="1" applyAlignment="1">
      <alignment horizontal="center"/>
    </xf>
    <xf numFmtId="0" fontId="24" fillId="40" borderId="17" xfId="1" applyFont="1" applyFill="1" applyBorder="1" applyAlignment="1">
      <alignment horizontal="center"/>
    </xf>
    <xf numFmtId="2" fontId="249" fillId="40" borderId="0" xfId="0" applyNumberFormat="1" applyFont="1" applyFill="1" applyAlignment="1">
      <alignment horizontal="center"/>
    </xf>
    <xf numFmtId="0" fontId="195" fillId="40" borderId="14" xfId="7" applyNumberFormat="1" applyFont="1" applyFill="1" applyBorder="1" applyAlignment="1">
      <alignment horizontal="center"/>
    </xf>
    <xf numFmtId="0" fontId="184" fillId="40" borderId="14" xfId="1" applyFont="1" applyFill="1" applyBorder="1" applyAlignment="1">
      <alignment horizontal="right"/>
    </xf>
    <xf numFmtId="0" fontId="0" fillId="40" borderId="14" xfId="0" applyFont="1" applyFill="1" applyBorder="1" applyAlignment="1">
      <alignment horizontal="center"/>
    </xf>
    <xf numFmtId="0" fontId="186" fillId="40" borderId="14" xfId="1" applyFont="1" applyFill="1" applyBorder="1" applyAlignment="1">
      <alignment horizontal="center"/>
    </xf>
    <xf numFmtId="0" fontId="0" fillId="40" borderId="15" xfId="0" applyFont="1" applyFill="1" applyBorder="1" applyAlignment="1">
      <alignment horizontal="center"/>
    </xf>
    <xf numFmtId="0" fontId="186" fillId="40" borderId="15" xfId="1" applyFont="1" applyFill="1" applyBorder="1" applyAlignment="1">
      <alignment horizontal="center"/>
    </xf>
    <xf numFmtId="2" fontId="249" fillId="40" borderId="0" xfId="0" applyNumberFormat="1" applyFont="1" applyFill="1" applyBorder="1" applyAlignment="1">
      <alignment horizontal="center"/>
    </xf>
    <xf numFmtId="0" fontId="186" fillId="40" borderId="10" xfId="1" applyFont="1" applyFill="1" applyBorder="1" applyAlignment="1">
      <alignment horizontal="center"/>
    </xf>
    <xf numFmtId="0" fontId="0" fillId="40" borderId="61" xfId="0" applyFont="1" applyFill="1" applyBorder="1" applyAlignment="1">
      <alignment horizontal="center"/>
    </xf>
    <xf numFmtId="2" fontId="249" fillId="40" borderId="61" xfId="0" applyNumberFormat="1" applyFont="1" applyFill="1" applyBorder="1" applyAlignment="1">
      <alignment horizontal="center"/>
    </xf>
    <xf numFmtId="0" fontId="186" fillId="40" borderId="24" xfId="1" applyFont="1" applyFill="1" applyBorder="1" applyAlignment="1">
      <alignment horizontal="center"/>
    </xf>
    <xf numFmtId="3" fontId="184" fillId="40" borderId="15" xfId="1" applyNumberFormat="1" applyFont="1" applyFill="1" applyBorder="1" applyAlignment="1">
      <alignment horizontal="center"/>
    </xf>
    <xf numFmtId="0" fontId="184" fillId="40" borderId="15" xfId="178" applyFont="1" applyFill="1" applyBorder="1" applyAlignment="1">
      <alignment horizontal="center"/>
    </xf>
    <xf numFmtId="2" fontId="249" fillId="40" borderId="10" xfId="1" applyNumberFormat="1" applyFont="1" applyFill="1" applyBorder="1" applyAlignment="1">
      <alignment horizontal="center"/>
    </xf>
    <xf numFmtId="0" fontId="184" fillId="43" borderId="24" xfId="1" applyFont="1" applyFill="1" applyBorder="1" applyAlignment="1">
      <alignment horizontal="center"/>
    </xf>
    <xf numFmtId="3" fontId="184" fillId="43" borderId="61" xfId="1" applyNumberFormat="1" applyFont="1" applyFill="1" applyBorder="1" applyAlignment="1">
      <alignment horizontal="center"/>
    </xf>
    <xf numFmtId="3" fontId="184" fillId="43" borderId="24" xfId="1" applyNumberFormat="1" applyFont="1" applyFill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1" fillId="0" borderId="61" xfId="0" applyNumberFormat="1" applyFont="1" applyBorder="1" applyAlignment="1">
      <alignment horizontal="center"/>
    </xf>
    <xf numFmtId="2" fontId="1" fillId="0" borderId="24" xfId="0" applyNumberFormat="1" applyFont="1" applyBorder="1" applyAlignment="1">
      <alignment horizontal="center"/>
    </xf>
    <xf numFmtId="2" fontId="196" fillId="40" borderId="10" xfId="178" applyNumberFormat="1" applyFont="1" applyFill="1" applyBorder="1" applyAlignment="1">
      <alignment horizontal="center"/>
    </xf>
    <xf numFmtId="2" fontId="1" fillId="40" borderId="10" xfId="178" applyNumberFormat="1" applyFont="1" applyFill="1" applyBorder="1" applyAlignment="1">
      <alignment horizontal="center"/>
    </xf>
    <xf numFmtId="2" fontId="274" fillId="40" borderId="10" xfId="178" applyNumberFormat="1" applyFont="1" applyFill="1" applyBorder="1" applyAlignment="1">
      <alignment horizontal="center"/>
    </xf>
    <xf numFmtId="0" fontId="185" fillId="0" borderId="13" xfId="0" applyFont="1" applyBorder="1" applyAlignment="1">
      <alignment horizontal="center"/>
    </xf>
    <xf numFmtId="0" fontId="185" fillId="0" borderId="10" xfId="0" applyFont="1" applyBorder="1" applyAlignment="1">
      <alignment horizontal="center"/>
    </xf>
    <xf numFmtId="0" fontId="185" fillId="0" borderId="24" xfId="0" applyFont="1" applyBorder="1" applyAlignment="1">
      <alignment horizontal="center"/>
    </xf>
    <xf numFmtId="2" fontId="41" fillId="0" borderId="11" xfId="1" applyNumberFormat="1" applyFont="1" applyBorder="1" applyAlignment="1">
      <alignment horizontal="center"/>
    </xf>
    <xf numFmtId="0" fontId="90" fillId="0" borderId="18" xfId="1" applyFont="1" applyBorder="1" applyAlignment="1">
      <alignment horizontal="center"/>
    </xf>
    <xf numFmtId="2" fontId="185" fillId="0" borderId="27" xfId="1" applyNumberFormat="1" applyFont="1" applyBorder="1" applyAlignment="1">
      <alignment horizontal="center" vertical="center"/>
    </xf>
    <xf numFmtId="0" fontId="60" fillId="0" borderId="68" xfId="0" applyFont="1" applyBorder="1" applyAlignment="1">
      <alignment horizontal="left" vertical="center"/>
    </xf>
    <xf numFmtId="0" fontId="60" fillId="0" borderId="59" xfId="0" applyFont="1" applyBorder="1" applyAlignment="1">
      <alignment horizontal="left" vertical="center"/>
    </xf>
    <xf numFmtId="0" fontId="60" fillId="0" borderId="58" xfId="0" applyFont="1" applyBorder="1" applyAlignment="1">
      <alignment horizontal="left" vertical="center"/>
    </xf>
    <xf numFmtId="0" fontId="46" fillId="24" borderId="10" xfId="0" applyFont="1" applyFill="1" applyBorder="1" applyAlignment="1">
      <alignment horizontal="left" vertical="center" indent="1"/>
    </xf>
    <xf numFmtId="0" fontId="46" fillId="24" borderId="10" xfId="0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79" fillId="30" borderId="33" xfId="0" applyFont="1" applyFill="1" applyBorder="1" applyAlignment="1">
      <alignment horizontal="center" vertical="center"/>
    </xf>
    <xf numFmtId="0" fontId="79" fillId="30" borderId="29" xfId="0" applyFont="1" applyFill="1" applyBorder="1" applyAlignment="1">
      <alignment horizontal="center" vertical="center"/>
    </xf>
    <xf numFmtId="0" fontId="79" fillId="30" borderId="28" xfId="0" applyFont="1" applyFill="1" applyBorder="1" applyAlignment="1">
      <alignment horizontal="center" vertical="center"/>
    </xf>
    <xf numFmtId="0" fontId="41" fillId="0" borderId="40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center" vertical="center" wrapText="1"/>
    </xf>
    <xf numFmtId="0" fontId="41" fillId="27" borderId="24" xfId="0" applyFont="1" applyFill="1" applyBorder="1" applyAlignment="1" applyProtection="1">
      <alignment horizontal="left" vertical="center" wrapText="1"/>
      <protection locked="0"/>
    </xf>
    <xf numFmtId="0" fontId="41" fillId="27" borderId="41" xfId="0" applyFont="1" applyFill="1" applyBorder="1" applyAlignment="1" applyProtection="1">
      <alignment horizontal="left" vertical="center" wrapText="1"/>
      <protection locked="0"/>
    </xf>
    <xf numFmtId="10" fontId="132" fillId="24" borderId="33" xfId="0" applyNumberFormat="1" applyFont="1" applyFill="1" applyBorder="1" applyAlignment="1">
      <alignment horizontal="center" vertical="center"/>
    </xf>
    <xf numFmtId="10" fontId="132" fillId="24" borderId="28" xfId="0" applyNumberFormat="1" applyFont="1" applyFill="1" applyBorder="1" applyAlignment="1">
      <alignment horizontal="center" vertical="center"/>
    </xf>
    <xf numFmtId="10" fontId="132" fillId="24" borderId="31" xfId="0" applyNumberFormat="1" applyFont="1" applyFill="1" applyBorder="1" applyAlignment="1">
      <alignment horizontal="center" vertical="center"/>
    </xf>
    <xf numFmtId="10" fontId="132" fillId="24" borderId="35" xfId="0" applyNumberFormat="1" applyFont="1" applyFill="1" applyBorder="1" applyAlignment="1">
      <alignment horizontal="center" vertical="center"/>
    </xf>
    <xf numFmtId="0" fontId="132" fillId="0" borderId="68" xfId="0" applyFont="1" applyBorder="1" applyAlignment="1">
      <alignment horizontal="center"/>
    </xf>
    <xf numFmtId="0" fontId="132" fillId="0" borderId="58" xfId="0" applyFont="1" applyBorder="1" applyAlignment="1">
      <alignment horizontal="center"/>
    </xf>
    <xf numFmtId="0" fontId="130" fillId="0" borderId="30" xfId="0" applyFont="1" applyBorder="1" applyAlignment="1">
      <alignment horizontal="left" vertical="center" indent="1"/>
    </xf>
    <xf numFmtId="0" fontId="41" fillId="27" borderId="10" xfId="0" applyFont="1" applyFill="1" applyBorder="1" applyAlignment="1" applyProtection="1">
      <alignment horizontal="left" vertical="center" wrapText="1"/>
      <protection locked="0"/>
    </xf>
    <xf numFmtId="0" fontId="41" fillId="27" borderId="38" xfId="0" applyFont="1" applyFill="1" applyBorder="1" applyAlignment="1" applyProtection="1">
      <alignment horizontal="left" vertical="center" wrapText="1"/>
      <protection locked="0"/>
    </xf>
    <xf numFmtId="0" fontId="96" fillId="0" borderId="30" xfId="0" applyFont="1" applyBorder="1" applyAlignment="1">
      <alignment horizontal="center" vertical="center"/>
    </xf>
    <xf numFmtId="0" fontId="41" fillId="0" borderId="68" xfId="0" applyFont="1" applyBorder="1" applyAlignment="1">
      <alignment horizontal="left" vertical="center" wrapText="1"/>
    </xf>
    <xf numFmtId="0" fontId="41" fillId="0" borderId="59" xfId="0" applyFont="1" applyBorder="1" applyAlignment="1">
      <alignment horizontal="left" vertical="center" wrapText="1"/>
    </xf>
    <xf numFmtId="0" fontId="41" fillId="0" borderId="69" xfId="0" applyFont="1" applyBorder="1" applyAlignment="1">
      <alignment horizontal="left" vertical="center" wrapText="1"/>
    </xf>
    <xf numFmtId="0" fontId="11" fillId="27" borderId="73" xfId="134" applyFill="1" applyBorder="1" applyAlignment="1" applyProtection="1">
      <alignment horizontal="center" vertical="center" wrapText="1"/>
      <protection locked="0"/>
    </xf>
    <xf numFmtId="0" fontId="11" fillId="27" borderId="58" xfId="134" applyFill="1" applyBorder="1" applyAlignment="1" applyProtection="1">
      <alignment horizontal="center" vertical="center" wrapText="1"/>
      <protection locked="0"/>
    </xf>
    <xf numFmtId="0" fontId="41" fillId="27" borderId="61" xfId="0" applyFont="1" applyFill="1" applyBorder="1" applyAlignment="1" applyProtection="1">
      <alignment horizontal="left" vertical="center" wrapText="1"/>
      <protection locked="0"/>
    </xf>
    <xf numFmtId="0" fontId="41" fillId="27" borderId="62" xfId="0" applyFont="1" applyFill="1" applyBorder="1" applyAlignment="1" applyProtection="1">
      <alignment horizontal="left" vertical="center" wrapText="1"/>
      <protection locked="0"/>
    </xf>
    <xf numFmtId="0" fontId="46" fillId="24" borderId="10" xfId="0" applyFont="1" applyFill="1" applyBorder="1" applyAlignment="1">
      <alignment horizontal="center"/>
    </xf>
    <xf numFmtId="0" fontId="77" fillId="32" borderId="68" xfId="134" applyFont="1" applyFill="1" applyBorder="1" applyAlignment="1" applyProtection="1">
      <alignment horizontal="left" vertical="center"/>
    </xf>
    <xf numFmtId="0" fontId="77" fillId="32" borderId="59" xfId="134" applyFont="1" applyFill="1" applyBorder="1" applyAlignment="1" applyProtection="1">
      <alignment horizontal="left" vertical="center"/>
    </xf>
    <xf numFmtId="0" fontId="77" fillId="32" borderId="58" xfId="134" applyFont="1" applyFill="1" applyBorder="1" applyAlignment="1" applyProtection="1">
      <alignment horizontal="left" vertical="center"/>
    </xf>
    <xf numFmtId="0" fontId="77" fillId="33" borderId="68" xfId="134" applyFont="1" applyFill="1" applyBorder="1" applyAlignment="1" applyProtection="1">
      <alignment horizontal="left" vertical="center"/>
    </xf>
    <xf numFmtId="0" fontId="77" fillId="33" borderId="59" xfId="134" applyFont="1" applyFill="1" applyBorder="1" applyAlignment="1" applyProtection="1">
      <alignment horizontal="left" vertical="center"/>
    </xf>
    <xf numFmtId="0" fontId="77" fillId="34" borderId="68" xfId="134" applyFont="1" applyFill="1" applyBorder="1" applyAlignment="1" applyProtection="1">
      <alignment horizontal="left" vertical="center"/>
    </xf>
    <xf numFmtId="0" fontId="77" fillId="34" borderId="59" xfId="134" applyFont="1" applyFill="1" applyBorder="1" applyAlignment="1" applyProtection="1">
      <alignment horizontal="left" vertical="center"/>
    </xf>
    <xf numFmtId="0" fontId="77" fillId="34" borderId="58" xfId="134" applyFont="1" applyFill="1" applyBorder="1" applyAlignment="1" applyProtection="1">
      <alignment horizontal="left" vertical="center"/>
    </xf>
    <xf numFmtId="0" fontId="77" fillId="33" borderId="58" xfId="134" applyFont="1" applyFill="1" applyBorder="1" applyAlignment="1" applyProtection="1">
      <alignment horizontal="left" vertical="center"/>
    </xf>
    <xf numFmtId="0" fontId="77" fillId="35" borderId="68" xfId="134" applyFont="1" applyFill="1" applyBorder="1" applyAlignment="1" applyProtection="1">
      <alignment horizontal="left" vertical="center"/>
    </xf>
    <xf numFmtId="0" fontId="77" fillId="35" borderId="59" xfId="134" applyFont="1" applyFill="1" applyBorder="1" applyAlignment="1" applyProtection="1">
      <alignment horizontal="left" vertical="center"/>
    </xf>
    <xf numFmtId="0" fontId="77" fillId="35" borderId="58" xfId="134" applyFont="1" applyFill="1" applyBorder="1" applyAlignment="1" applyProtection="1">
      <alignment horizontal="left" vertical="center"/>
    </xf>
    <xf numFmtId="0" fontId="77" fillId="36" borderId="68" xfId="134" applyFont="1" applyFill="1" applyBorder="1" applyAlignment="1" applyProtection="1">
      <alignment horizontal="left" vertical="center"/>
    </xf>
    <xf numFmtId="0" fontId="77" fillId="36" borderId="59" xfId="134" applyFont="1" applyFill="1" applyBorder="1" applyAlignment="1" applyProtection="1">
      <alignment horizontal="left" vertical="center"/>
    </xf>
    <xf numFmtId="0" fontId="77" fillId="36" borderId="58" xfId="134" applyFont="1" applyFill="1" applyBorder="1" applyAlignment="1" applyProtection="1">
      <alignment horizontal="left" vertical="center"/>
    </xf>
    <xf numFmtId="0" fontId="77" fillId="27" borderId="72" xfId="134" applyFont="1" applyFill="1" applyBorder="1" applyAlignment="1" applyProtection="1">
      <alignment horizontal="left" vertical="center"/>
    </xf>
    <xf numFmtId="0" fontId="77" fillId="27" borderId="56" xfId="134" applyFont="1" applyFill="1" applyBorder="1" applyAlignment="1" applyProtection="1">
      <alignment horizontal="left" vertical="center"/>
    </xf>
    <xf numFmtId="0" fontId="77" fillId="27" borderId="57" xfId="134" applyFont="1" applyFill="1" applyBorder="1" applyAlignment="1" applyProtection="1">
      <alignment horizontal="left" vertical="center"/>
    </xf>
    <xf numFmtId="0" fontId="77" fillId="31" borderId="72" xfId="134" applyFont="1" applyFill="1" applyBorder="1" applyAlignment="1" applyProtection="1">
      <alignment horizontal="left" vertical="center"/>
    </xf>
    <xf numFmtId="0" fontId="77" fillId="31" borderId="56" xfId="134" applyFont="1" applyFill="1" applyBorder="1" applyAlignment="1" applyProtection="1">
      <alignment horizontal="left" vertical="center"/>
    </xf>
    <xf numFmtId="0" fontId="77" fillId="31" borderId="57" xfId="134" applyFont="1" applyFill="1" applyBorder="1" applyAlignment="1" applyProtection="1">
      <alignment horizontal="left" vertical="center"/>
    </xf>
    <xf numFmtId="0" fontId="77" fillId="36" borderId="72" xfId="134" applyFont="1" applyFill="1" applyBorder="1" applyAlignment="1" applyProtection="1">
      <alignment horizontal="left" vertical="center"/>
    </xf>
    <xf numFmtId="0" fontId="77" fillId="36" borderId="56" xfId="134" applyFont="1" applyFill="1" applyBorder="1" applyAlignment="1" applyProtection="1">
      <alignment horizontal="left" vertical="center"/>
    </xf>
    <xf numFmtId="0" fontId="77" fillId="36" borderId="57" xfId="134" applyFont="1" applyFill="1" applyBorder="1" applyAlignment="1" applyProtection="1">
      <alignment horizontal="left" vertical="center"/>
    </xf>
    <xf numFmtId="0" fontId="77" fillId="37" borderId="68" xfId="134" applyFont="1" applyFill="1" applyBorder="1" applyAlignment="1" applyProtection="1">
      <alignment horizontal="left" vertical="center"/>
    </xf>
    <xf numFmtId="0" fontId="77" fillId="37" borderId="59" xfId="134" applyFont="1" applyFill="1" applyBorder="1" applyAlignment="1" applyProtection="1">
      <alignment horizontal="left" vertical="center"/>
    </xf>
    <xf numFmtId="0" fontId="77" fillId="37" borderId="58" xfId="134" applyFont="1" applyFill="1" applyBorder="1" applyAlignment="1" applyProtection="1">
      <alignment horizontal="left" vertical="center"/>
    </xf>
    <xf numFmtId="0" fontId="77" fillId="38" borderId="68" xfId="134" applyFont="1" applyFill="1" applyBorder="1" applyAlignment="1" applyProtection="1">
      <alignment horizontal="left" vertical="center"/>
    </xf>
    <xf numFmtId="0" fontId="77" fillId="38" borderId="59" xfId="134" applyFont="1" applyFill="1" applyBorder="1" applyAlignment="1" applyProtection="1">
      <alignment horizontal="left" vertical="center"/>
    </xf>
    <xf numFmtId="0" fontId="77" fillId="29" borderId="72" xfId="134" applyFont="1" applyFill="1" applyBorder="1" applyAlignment="1" applyProtection="1">
      <alignment horizontal="left" vertical="center"/>
    </xf>
    <xf numFmtId="0" fontId="77" fillId="29" borderId="56" xfId="134" applyFont="1" applyFill="1" applyBorder="1" applyAlignment="1" applyProtection="1">
      <alignment horizontal="left" vertical="center"/>
    </xf>
    <xf numFmtId="0" fontId="77" fillId="29" borderId="57" xfId="134" applyFont="1" applyFill="1" applyBorder="1" applyAlignment="1" applyProtection="1">
      <alignment horizontal="left" vertical="center"/>
    </xf>
    <xf numFmtId="0" fontId="77" fillId="39" borderId="68" xfId="134" applyFont="1" applyFill="1" applyBorder="1" applyAlignment="1" applyProtection="1">
      <alignment horizontal="left" vertical="center"/>
    </xf>
    <xf numFmtId="0" fontId="77" fillId="39" borderId="59" xfId="134" applyFont="1" applyFill="1" applyBorder="1" applyAlignment="1" applyProtection="1">
      <alignment horizontal="left" vertical="center"/>
    </xf>
    <xf numFmtId="0" fontId="77" fillId="51" borderId="68" xfId="134" applyFont="1" applyFill="1" applyBorder="1" applyAlignment="1" applyProtection="1">
      <alignment horizontal="left" vertical="center"/>
    </xf>
    <xf numFmtId="0" fontId="77" fillId="51" borderId="59" xfId="134" applyFont="1" applyFill="1" applyBorder="1" applyAlignment="1" applyProtection="1">
      <alignment horizontal="left" vertical="center"/>
    </xf>
    <xf numFmtId="0" fontId="77" fillId="51" borderId="58" xfId="134" applyFont="1" applyFill="1" applyBorder="1" applyAlignment="1" applyProtection="1">
      <alignment horizontal="left" vertical="center"/>
    </xf>
    <xf numFmtId="0" fontId="88" fillId="24" borderId="36" xfId="0" applyFont="1" applyFill="1" applyBorder="1" applyAlignment="1">
      <alignment horizontal="center" vertical="center"/>
    </xf>
    <xf numFmtId="0" fontId="88" fillId="24" borderId="42" xfId="0" applyFont="1" applyFill="1" applyBorder="1" applyAlignment="1">
      <alignment horizontal="center" vertical="center"/>
    </xf>
    <xf numFmtId="0" fontId="24" fillId="24" borderId="36" xfId="1" applyFont="1" applyFill="1" applyBorder="1" applyAlignment="1">
      <alignment horizontal="center" vertical="center"/>
    </xf>
    <xf numFmtId="0" fontId="24" fillId="24" borderId="42" xfId="1" applyFont="1" applyFill="1" applyBorder="1" applyAlignment="1">
      <alignment horizontal="center" vertical="center"/>
    </xf>
    <xf numFmtId="0" fontId="38" fillId="24" borderId="36" xfId="1" applyFont="1" applyFill="1" applyBorder="1" applyAlignment="1">
      <alignment horizontal="center" vertical="center"/>
    </xf>
    <xf numFmtId="0" fontId="38" fillId="24" borderId="42" xfId="1" applyFont="1" applyFill="1" applyBorder="1" applyAlignment="1">
      <alignment horizontal="center" vertical="center"/>
    </xf>
    <xf numFmtId="4" fontId="180" fillId="28" borderId="36" xfId="0" applyNumberFormat="1" applyFont="1" applyFill="1" applyBorder="1" applyAlignment="1">
      <alignment horizontal="center" vertical="center" wrapText="1"/>
    </xf>
    <xf numFmtId="4" fontId="75" fillId="0" borderId="45" xfId="0" applyNumberFormat="1" applyFont="1" applyBorder="1" applyAlignment="1">
      <alignment horizontal="center" vertical="center" wrapText="1"/>
    </xf>
    <xf numFmtId="4" fontId="51" fillId="28" borderId="36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Border="1" applyAlignment="1">
      <alignment horizontal="center" vertical="center" wrapText="1"/>
    </xf>
    <xf numFmtId="4" fontId="180" fillId="28" borderId="42" xfId="0" applyNumberFormat="1" applyFont="1" applyFill="1" applyBorder="1" applyAlignment="1">
      <alignment horizontal="center" vertical="center" wrapText="1"/>
    </xf>
    <xf numFmtId="4" fontId="51" fillId="28" borderId="42" xfId="0" applyNumberFormat="1" applyFont="1" applyFill="1" applyBorder="1" applyAlignment="1">
      <alignment horizontal="center" vertical="center" wrapText="1"/>
    </xf>
    <xf numFmtId="0" fontId="123" fillId="34" borderId="0" xfId="134" applyFont="1" applyFill="1" applyAlignment="1" applyProtection="1">
      <alignment horizontal="center" vertical="center"/>
    </xf>
    <xf numFmtId="4" fontId="50" fillId="0" borderId="42" xfId="0" applyNumberFormat="1" applyFont="1" applyBorder="1" applyAlignment="1">
      <alignment horizontal="center" vertical="center" wrapText="1"/>
    </xf>
    <xf numFmtId="4" fontId="75" fillId="0" borderId="42" xfId="0" applyNumberFormat="1" applyFont="1" applyBorder="1" applyAlignment="1">
      <alignment horizontal="center" vertical="center" wrapText="1"/>
    </xf>
    <xf numFmtId="4" fontId="208" fillId="28" borderId="45" xfId="0" applyNumberFormat="1" applyFont="1" applyFill="1" applyBorder="1" applyAlignment="1">
      <alignment horizontal="center" vertical="center" wrapText="1"/>
    </xf>
    <xf numFmtId="4" fontId="190" fillId="0" borderId="42" xfId="0" applyNumberFormat="1" applyFont="1" applyBorder="1" applyAlignment="1">
      <alignment horizontal="center" vertical="center" wrapText="1"/>
    </xf>
    <xf numFmtId="4" fontId="51" fillId="28" borderId="45" xfId="0" applyNumberFormat="1" applyFont="1" applyFill="1" applyBorder="1" applyAlignment="1">
      <alignment horizontal="center" vertical="center" wrapText="1"/>
    </xf>
    <xf numFmtId="4" fontId="190" fillId="0" borderId="45" xfId="0" applyNumberFormat="1" applyFont="1" applyBorder="1" applyAlignment="1">
      <alignment horizontal="center" vertical="center" wrapText="1"/>
    </xf>
    <xf numFmtId="4" fontId="208" fillId="28" borderId="36" xfId="0" applyNumberFormat="1" applyFont="1" applyFill="1" applyBorder="1" applyAlignment="1">
      <alignment horizontal="center" vertical="center" wrapText="1"/>
    </xf>
    <xf numFmtId="4" fontId="271" fillId="46" borderId="36" xfId="0" applyNumberFormat="1" applyFont="1" applyFill="1" applyBorder="1" applyAlignment="1">
      <alignment horizontal="center" vertical="center" wrapText="1"/>
    </xf>
    <xf numFmtId="4" fontId="270" fillId="0" borderId="42" xfId="0" applyNumberFormat="1" applyFont="1" applyBorder="1" applyAlignment="1">
      <alignment horizontal="center" vertical="center" wrapText="1"/>
    </xf>
    <xf numFmtId="4" fontId="217" fillId="46" borderId="36" xfId="0" applyNumberFormat="1" applyFont="1" applyFill="1" applyBorder="1" applyAlignment="1">
      <alignment horizontal="center" vertical="center" wrapText="1"/>
    </xf>
    <xf numFmtId="4" fontId="216" fillId="0" borderId="42" xfId="0" applyNumberFormat="1" applyFont="1" applyBorder="1" applyAlignment="1">
      <alignment horizontal="center" vertical="center" wrapText="1"/>
    </xf>
    <xf numFmtId="0" fontId="268" fillId="47" borderId="29" xfId="1" applyFont="1" applyFill="1" applyBorder="1" applyAlignment="1">
      <alignment horizontal="center"/>
    </xf>
    <xf numFmtId="4" fontId="270" fillId="0" borderId="45" xfId="0" applyNumberFormat="1" applyFont="1" applyBorder="1" applyAlignment="1">
      <alignment horizontal="center" vertical="center" wrapText="1"/>
    </xf>
    <xf numFmtId="4" fontId="216" fillId="0" borderId="45" xfId="0" applyNumberFormat="1" applyFont="1" applyBorder="1" applyAlignment="1">
      <alignment horizontal="center" vertical="center" wrapText="1"/>
    </xf>
    <xf numFmtId="0" fontId="123" fillId="56" borderId="0" xfId="134" applyFont="1" applyFill="1" applyBorder="1" applyAlignment="1" applyProtection="1">
      <alignment horizontal="center" vertical="center"/>
    </xf>
    <xf numFmtId="4" fontId="271" fillId="46" borderId="45" xfId="0" applyNumberFormat="1" applyFont="1" applyFill="1" applyBorder="1" applyAlignment="1">
      <alignment horizontal="center" vertical="center" wrapText="1"/>
    </xf>
    <xf numFmtId="4" fontId="217" fillId="46" borderId="45" xfId="0" applyNumberFormat="1" applyFont="1" applyFill="1" applyBorder="1" applyAlignment="1">
      <alignment horizontal="center" vertical="center" wrapText="1"/>
    </xf>
    <xf numFmtId="0" fontId="0" fillId="0" borderId="108" xfId="0" applyFill="1" applyBorder="1" applyAlignment="1">
      <alignment horizontal="left"/>
    </xf>
    <xf numFmtId="0" fontId="0" fillId="0" borderId="82" xfId="0" applyFill="1" applyBorder="1" applyAlignment="1">
      <alignment horizontal="left"/>
    </xf>
    <xf numFmtId="0" fontId="0" fillId="0" borderId="109" xfId="0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0" fillId="0" borderId="114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4" fontId="138" fillId="28" borderId="45" xfId="0" applyNumberFormat="1" applyFont="1" applyFill="1" applyBorder="1" applyAlignment="1">
      <alignment horizontal="center" vertical="center" wrapText="1"/>
    </xf>
    <xf numFmtId="4" fontId="137" fillId="0" borderId="45" xfId="0" applyNumberFormat="1" applyFont="1" applyBorder="1" applyAlignment="1">
      <alignment horizontal="center" vertical="center" wrapText="1"/>
    </xf>
    <xf numFmtId="4" fontId="137" fillId="0" borderId="42" xfId="0" applyNumberFormat="1" applyFont="1" applyBorder="1" applyAlignment="1">
      <alignment horizontal="center" vertical="center" wrapText="1"/>
    </xf>
    <xf numFmtId="0" fontId="85" fillId="24" borderId="33" xfId="1" applyFont="1" applyFill="1" applyBorder="1" applyAlignment="1">
      <alignment horizontal="center" vertical="center"/>
    </xf>
    <xf numFmtId="0" fontId="85" fillId="24" borderId="29" xfId="1" applyFont="1" applyFill="1" applyBorder="1" applyAlignment="1">
      <alignment horizontal="center" vertical="center"/>
    </xf>
    <xf numFmtId="0" fontId="85" fillId="24" borderId="28" xfId="1" applyFont="1" applyFill="1" applyBorder="1" applyAlignment="1">
      <alignment horizontal="center" vertical="center"/>
    </xf>
    <xf numFmtId="0" fontId="0" fillId="43" borderId="0" xfId="0" applyFill="1" applyAlignment="1">
      <alignment horizontal="center" vertical="center"/>
    </xf>
    <xf numFmtId="0" fontId="47" fillId="0" borderId="29" xfId="0" applyFont="1" applyBorder="1" applyAlignment="1">
      <alignment horizontal="center"/>
    </xf>
    <xf numFmtId="0" fontId="47" fillId="0" borderId="0" xfId="0" applyFont="1" applyAlignment="1">
      <alignment horizontal="center"/>
    </xf>
    <xf numFmtId="4" fontId="51" fillId="28" borderId="83" xfId="0" applyNumberFormat="1" applyFont="1" applyFill="1" applyBorder="1" applyAlignment="1">
      <alignment horizontal="center" vertical="center" wrapText="1"/>
    </xf>
    <xf numFmtId="4" fontId="50" fillId="0" borderId="47" xfId="0" applyNumberFormat="1" applyFont="1" applyBorder="1" applyAlignment="1">
      <alignment horizontal="center" vertical="center" wrapText="1"/>
    </xf>
    <xf numFmtId="4" fontId="51" fillId="28" borderId="28" xfId="0" applyNumberFormat="1" applyFont="1" applyFill="1" applyBorder="1" applyAlignment="1">
      <alignment horizontal="center" vertical="center" wrapText="1"/>
    </xf>
    <xf numFmtId="4" fontId="50" fillId="0" borderId="35" xfId="0" applyNumberFormat="1" applyFont="1" applyBorder="1" applyAlignment="1">
      <alignment horizontal="center" vertical="center" wrapText="1"/>
    </xf>
    <xf numFmtId="0" fontId="69" fillId="24" borderId="29" xfId="1" applyFont="1" applyFill="1" applyBorder="1" applyAlignment="1">
      <alignment horizontal="center" vertical="center"/>
    </xf>
    <xf numFmtId="0" fontId="69" fillId="24" borderId="28" xfId="1" applyFont="1" applyFill="1" applyBorder="1" applyAlignment="1">
      <alignment horizontal="center" vertical="center"/>
    </xf>
    <xf numFmtId="0" fontId="69" fillId="24" borderId="0" xfId="1" applyFont="1" applyFill="1" applyBorder="1" applyAlignment="1">
      <alignment horizontal="center" vertical="center"/>
    </xf>
    <xf numFmtId="0" fontId="69" fillId="24" borderId="32" xfId="1" applyFont="1" applyFill="1" applyBorder="1" applyAlignment="1">
      <alignment horizontal="center" vertical="center"/>
    </xf>
    <xf numFmtId="0" fontId="69" fillId="24" borderId="30" xfId="1" applyFont="1" applyFill="1" applyBorder="1" applyAlignment="1">
      <alignment horizontal="center" vertical="center"/>
    </xf>
    <xf numFmtId="0" fontId="69" fillId="24" borderId="35" xfId="1" applyFont="1" applyFill="1" applyBorder="1" applyAlignment="1">
      <alignment horizontal="center" vertical="center"/>
    </xf>
    <xf numFmtId="0" fontId="69" fillId="24" borderId="33" xfId="1" applyFont="1" applyFill="1" applyBorder="1" applyAlignment="1">
      <alignment horizontal="center" vertical="center"/>
    </xf>
    <xf numFmtId="0" fontId="69" fillId="24" borderId="34" xfId="1" applyFont="1" applyFill="1" applyBorder="1" applyAlignment="1">
      <alignment horizontal="center" vertical="center"/>
    </xf>
    <xf numFmtId="0" fontId="69" fillId="24" borderId="0" xfId="1" applyFont="1" applyFill="1" applyAlignment="1">
      <alignment horizontal="center" vertical="center"/>
    </xf>
    <xf numFmtId="0" fontId="69" fillId="24" borderId="31" xfId="1" applyFont="1" applyFill="1" applyBorder="1" applyAlignment="1">
      <alignment horizontal="center" vertical="center"/>
    </xf>
    <xf numFmtId="0" fontId="47" fillId="24" borderId="29" xfId="0" applyFont="1" applyFill="1" applyBorder="1" applyAlignment="1">
      <alignment horizontal="center" vertical="center"/>
    </xf>
    <xf numFmtId="0" fontId="47" fillId="24" borderId="28" xfId="0" applyFont="1" applyFill="1" applyBorder="1" applyAlignment="1">
      <alignment horizontal="center" vertical="center"/>
    </xf>
    <xf numFmtId="0" fontId="47" fillId="24" borderId="0" xfId="0" applyFont="1" applyFill="1" applyBorder="1" applyAlignment="1">
      <alignment horizontal="center" vertical="center"/>
    </xf>
    <xf numFmtId="0" fontId="47" fillId="24" borderId="32" xfId="0" applyFont="1" applyFill="1" applyBorder="1" applyAlignment="1">
      <alignment horizontal="center" vertical="center"/>
    </xf>
    <xf numFmtId="0" fontId="47" fillId="24" borderId="30" xfId="0" applyFont="1" applyFill="1" applyBorder="1" applyAlignment="1">
      <alignment horizontal="center" vertical="center"/>
    </xf>
    <xf numFmtId="0" fontId="47" fillId="24" borderId="35" xfId="0" applyFont="1" applyFill="1" applyBorder="1" applyAlignment="1">
      <alignment horizontal="center" vertical="center"/>
    </xf>
    <xf numFmtId="2" fontId="238" fillId="0" borderId="29" xfId="1" applyNumberFormat="1" applyFont="1" applyBorder="1" applyAlignment="1">
      <alignment horizontal="center" vertical="center"/>
    </xf>
    <xf numFmtId="2" fontId="238" fillId="0" borderId="28" xfId="1" applyNumberFormat="1" applyFont="1" applyBorder="1" applyAlignment="1">
      <alignment horizontal="center" vertical="center"/>
    </xf>
    <xf numFmtId="2" fontId="238" fillId="0" borderId="0" xfId="1" applyNumberFormat="1" applyFont="1" applyBorder="1" applyAlignment="1">
      <alignment horizontal="center" vertical="center"/>
    </xf>
    <xf numFmtId="2" fontId="238" fillId="0" borderId="32" xfId="1" applyNumberFormat="1" applyFont="1" applyBorder="1" applyAlignment="1">
      <alignment horizontal="center" vertical="center"/>
    </xf>
    <xf numFmtId="2" fontId="238" fillId="0" borderId="30" xfId="1" applyNumberFormat="1" applyFont="1" applyBorder="1" applyAlignment="1">
      <alignment horizontal="center" vertical="center"/>
    </xf>
    <xf numFmtId="2" fontId="238" fillId="0" borderId="35" xfId="1" applyNumberFormat="1" applyFont="1" applyBorder="1" applyAlignment="1">
      <alignment horizontal="center" vertical="center"/>
    </xf>
    <xf numFmtId="0" fontId="69" fillId="24" borderId="33" xfId="1" applyFont="1" applyFill="1" applyBorder="1" applyAlignment="1">
      <alignment horizontal="center" vertical="top" wrapText="1"/>
    </xf>
    <xf numFmtId="0" fontId="69" fillId="24" borderId="29" xfId="1" applyFont="1" applyFill="1" applyBorder="1" applyAlignment="1">
      <alignment horizontal="center" vertical="top" wrapText="1"/>
    </xf>
    <xf numFmtId="0" fontId="69" fillId="24" borderId="28" xfId="1" applyFont="1" applyFill="1" applyBorder="1" applyAlignment="1">
      <alignment horizontal="center" vertical="top" wrapText="1"/>
    </xf>
    <xf numFmtId="0" fontId="69" fillId="24" borderId="34" xfId="1" applyFont="1" applyFill="1" applyBorder="1" applyAlignment="1">
      <alignment horizontal="center" vertical="top" wrapText="1"/>
    </xf>
    <xf numFmtId="0" fontId="69" fillId="24" borderId="0" xfId="1" applyFont="1" applyFill="1" applyBorder="1" applyAlignment="1">
      <alignment horizontal="center" vertical="top" wrapText="1"/>
    </xf>
    <xf numFmtId="0" fontId="69" fillId="24" borderId="32" xfId="1" applyFont="1" applyFill="1" applyBorder="1" applyAlignment="1">
      <alignment horizontal="center" vertical="top" wrapText="1"/>
    </xf>
    <xf numFmtId="0" fontId="69" fillId="24" borderId="31" xfId="1" applyFont="1" applyFill="1" applyBorder="1" applyAlignment="1">
      <alignment horizontal="center" vertical="top" wrapText="1"/>
    </xf>
    <xf numFmtId="0" fontId="69" fillId="24" borderId="30" xfId="1" applyFont="1" applyFill="1" applyBorder="1" applyAlignment="1">
      <alignment horizontal="center" vertical="top" wrapText="1"/>
    </xf>
    <xf numFmtId="0" fontId="69" fillId="24" borderId="35" xfId="1" applyFont="1" applyFill="1" applyBorder="1" applyAlignment="1">
      <alignment horizontal="center" vertical="top" wrapText="1"/>
    </xf>
    <xf numFmtId="0" fontId="69" fillId="24" borderId="33" xfId="1" applyFont="1" applyFill="1" applyBorder="1" applyAlignment="1">
      <alignment horizontal="center" vertical="top"/>
    </xf>
    <xf numFmtId="0" fontId="69" fillId="24" borderId="29" xfId="1" applyFont="1" applyFill="1" applyBorder="1" applyAlignment="1">
      <alignment horizontal="center" vertical="top"/>
    </xf>
    <xf numFmtId="0" fontId="69" fillId="24" borderId="28" xfId="1" applyFont="1" applyFill="1" applyBorder="1" applyAlignment="1">
      <alignment horizontal="center" vertical="top"/>
    </xf>
    <xf numFmtId="0" fontId="69" fillId="24" borderId="34" xfId="1" applyFont="1" applyFill="1" applyBorder="1" applyAlignment="1">
      <alignment horizontal="center" vertical="top"/>
    </xf>
    <xf numFmtId="0" fontId="69" fillId="24" borderId="0" xfId="1" applyFont="1" applyFill="1" applyBorder="1" applyAlignment="1">
      <alignment horizontal="center" vertical="top"/>
    </xf>
    <xf numFmtId="0" fontId="69" fillId="24" borderId="32" xfId="1" applyFont="1" applyFill="1" applyBorder="1" applyAlignment="1">
      <alignment horizontal="center" vertical="top"/>
    </xf>
    <xf numFmtId="0" fontId="69" fillId="24" borderId="31" xfId="1" applyFont="1" applyFill="1" applyBorder="1" applyAlignment="1">
      <alignment horizontal="center" vertical="top"/>
    </xf>
    <xf numFmtId="0" fontId="69" fillId="24" borderId="30" xfId="1" applyFont="1" applyFill="1" applyBorder="1" applyAlignment="1">
      <alignment horizontal="center" vertical="top"/>
    </xf>
    <xf numFmtId="0" fontId="69" fillId="24" borderId="35" xfId="1" applyFont="1" applyFill="1" applyBorder="1" applyAlignment="1">
      <alignment horizontal="center" vertical="top"/>
    </xf>
    <xf numFmtId="0" fontId="67" fillId="24" borderId="29" xfId="1" applyFont="1" applyFill="1" applyBorder="1" applyAlignment="1">
      <alignment horizontal="center"/>
    </xf>
    <xf numFmtId="0" fontId="67" fillId="24" borderId="28" xfId="1" applyFont="1" applyFill="1" applyBorder="1" applyAlignment="1">
      <alignment horizontal="center"/>
    </xf>
    <xf numFmtId="0" fontId="0" fillId="43" borderId="0" xfId="0" applyFill="1" applyAlignment="1">
      <alignment horizontal="left" vertical="center"/>
    </xf>
    <xf numFmtId="0" fontId="76" fillId="43" borderId="0" xfId="0" applyFont="1" applyFill="1" applyAlignment="1">
      <alignment horizontal="left" vertical="center"/>
    </xf>
    <xf numFmtId="2" fontId="185" fillId="50" borderId="83" xfId="0" applyNumberFormat="1" applyFont="1" applyFill="1" applyBorder="1" applyAlignment="1">
      <alignment horizontal="center" vertical="center" wrapText="1"/>
    </xf>
    <xf numFmtId="2" fontId="185" fillId="50" borderId="102" xfId="0" applyNumberFormat="1" applyFont="1" applyFill="1" applyBorder="1" applyAlignment="1">
      <alignment horizontal="center" vertical="center" wrapText="1"/>
    </xf>
    <xf numFmtId="4" fontId="216" fillId="46" borderId="36" xfId="0" applyNumberFormat="1" applyFont="1" applyFill="1" applyBorder="1" applyAlignment="1">
      <alignment horizontal="center" vertical="center" wrapText="1"/>
    </xf>
    <xf numFmtId="4" fontId="216" fillId="46" borderId="89" xfId="0" applyNumberFormat="1" applyFont="1" applyFill="1" applyBorder="1" applyAlignment="1">
      <alignment horizontal="center" vertical="center" wrapText="1"/>
    </xf>
    <xf numFmtId="4" fontId="217" fillId="46" borderId="89" xfId="0" applyNumberFormat="1" applyFont="1" applyFill="1" applyBorder="1" applyAlignment="1">
      <alignment horizontal="center" vertical="center" wrapText="1"/>
    </xf>
    <xf numFmtId="2" fontId="276" fillId="40" borderId="10" xfId="0" applyNumberFormat="1" applyFont="1" applyFill="1" applyBorder="1" applyAlignment="1">
      <alignment horizontal="center"/>
    </xf>
    <xf numFmtId="0" fontId="5" fillId="40" borderId="10" xfId="0" applyFont="1" applyFill="1" applyBorder="1" applyAlignment="1">
      <alignment horizontal="center"/>
    </xf>
    <xf numFmtId="2" fontId="0" fillId="40" borderId="0" xfId="0" applyNumberFormat="1" applyFill="1" applyBorder="1" applyAlignment="1">
      <alignment horizontal="center"/>
    </xf>
    <xf numFmtId="0" fontId="0" fillId="40" borderId="0" xfId="0" applyFill="1" applyBorder="1" applyAlignment="1">
      <alignment horizontal="center"/>
    </xf>
    <xf numFmtId="2" fontId="0" fillId="40" borderId="0" xfId="0" applyNumberFormat="1" applyFont="1" applyFill="1" applyBorder="1" applyAlignment="1">
      <alignment horizontal="center"/>
    </xf>
    <xf numFmtId="0" fontId="0" fillId="40" borderId="0" xfId="0" applyFont="1" applyFill="1" applyBorder="1" applyAlignment="1">
      <alignment horizontal="center"/>
    </xf>
    <xf numFmtId="2" fontId="277" fillId="40" borderId="0" xfId="254" applyNumberFormat="1" applyFont="1" applyFill="1" applyBorder="1" applyAlignment="1">
      <alignment horizontal="center" vertical="center"/>
    </xf>
    <xf numFmtId="3" fontId="24" fillId="40" borderId="0" xfId="1" applyNumberFormat="1" applyFont="1" applyFill="1" applyBorder="1" applyAlignment="1">
      <alignment horizontal="center"/>
    </xf>
    <xf numFmtId="0" fontId="5" fillId="40" borderId="24" xfId="0" applyFont="1" applyFill="1" applyBorder="1" applyAlignment="1">
      <alignment horizontal="center"/>
    </xf>
    <xf numFmtId="2" fontId="277" fillId="40" borderId="10" xfId="254" applyNumberFormat="1" applyFont="1" applyFill="1" applyBorder="1" applyAlignment="1">
      <alignment horizontal="center" vertical="center"/>
    </xf>
    <xf numFmtId="3" fontId="24" fillId="40" borderId="10" xfId="1" applyNumberFormat="1" applyFont="1" applyFill="1" applyBorder="1" applyAlignment="1">
      <alignment horizontal="center"/>
    </xf>
    <xf numFmtId="2" fontId="278" fillId="40" borderId="10" xfId="254" applyNumberFormat="1" applyFont="1" applyFill="1" applyBorder="1" applyAlignment="1">
      <alignment horizontal="center" vertical="center"/>
    </xf>
    <xf numFmtId="0" fontId="210" fillId="40" borderId="10" xfId="0" applyFont="1" applyFill="1" applyBorder="1" applyAlignment="1">
      <alignment horizontal="center"/>
    </xf>
    <xf numFmtId="0" fontId="5" fillId="40" borderId="61" xfId="1" applyFont="1" applyFill="1" applyBorder="1" applyAlignment="1">
      <alignment horizontal="center"/>
    </xf>
    <xf numFmtId="2" fontId="233" fillId="40" borderId="0" xfId="0" applyNumberFormat="1" applyFont="1" applyFill="1" applyAlignment="1">
      <alignment horizontal="center"/>
    </xf>
    <xf numFmtId="0" fontId="0" fillId="40" borderId="61" xfId="1" applyFont="1" applyFill="1" applyBorder="1" applyAlignment="1">
      <alignment horizontal="center"/>
    </xf>
    <xf numFmtId="167" fontId="280" fillId="40" borderId="10" xfId="0" applyNumberFormat="1" applyFont="1" applyFill="1" applyBorder="1" applyAlignment="1">
      <alignment horizontal="center"/>
    </xf>
    <xf numFmtId="2" fontId="196" fillId="40" borderId="0" xfId="0" applyNumberFormat="1" applyFont="1" applyFill="1" applyBorder="1" applyAlignment="1">
      <alignment horizontal="center"/>
    </xf>
    <xf numFmtId="167" fontId="281" fillId="40" borderId="10" xfId="0" applyNumberFormat="1" applyFont="1" applyFill="1" applyBorder="1" applyAlignment="1">
      <alignment horizontal="center"/>
    </xf>
    <xf numFmtId="2" fontId="184" fillId="40" borderId="10" xfId="1" applyNumberFormat="1" applyFont="1" applyFill="1" applyBorder="1" applyAlignment="1">
      <alignment horizontal="center"/>
    </xf>
    <xf numFmtId="0" fontId="184" fillId="0" borderId="60" xfId="0" applyFont="1" applyBorder="1" applyAlignment="1">
      <alignment horizontal="center"/>
    </xf>
    <xf numFmtId="0" fontId="185" fillId="0" borderId="61" xfId="1" applyFont="1" applyBorder="1" applyAlignment="1">
      <alignment horizontal="center"/>
    </xf>
    <xf numFmtId="2" fontId="206" fillId="0" borderId="61" xfId="0" applyNumberFormat="1" applyFont="1" applyBorder="1" applyAlignment="1">
      <alignment horizontal="center" vertical="center"/>
    </xf>
    <xf numFmtId="0" fontId="184" fillId="0" borderId="39" xfId="0" applyFont="1" applyBorder="1" applyAlignment="1">
      <alignment horizontal="center"/>
    </xf>
    <xf numFmtId="2" fontId="206" fillId="0" borderId="10" xfId="0" applyNumberFormat="1" applyFont="1" applyBorder="1" applyAlignment="1">
      <alignment horizontal="center" vertical="center"/>
    </xf>
    <xf numFmtId="0" fontId="184" fillId="40" borderId="39" xfId="0" applyFont="1" applyFill="1" applyBorder="1" applyAlignment="1">
      <alignment horizontal="center"/>
    </xf>
    <xf numFmtId="2" fontId="206" fillId="40" borderId="10" xfId="0" applyNumberFormat="1" applyFont="1" applyFill="1" applyBorder="1" applyAlignment="1">
      <alignment horizontal="center" vertical="center"/>
    </xf>
    <xf numFmtId="0" fontId="185" fillId="24" borderId="10" xfId="1" applyFont="1" applyFill="1" applyBorder="1" applyAlignment="1">
      <alignment horizontal="center"/>
    </xf>
    <xf numFmtId="0" fontId="184" fillId="0" borderId="40" xfId="0" applyFont="1" applyBorder="1" applyAlignment="1">
      <alignment horizontal="center"/>
    </xf>
    <xf numFmtId="0" fontId="185" fillId="24" borderId="24" xfId="1" applyFont="1" applyFill="1" applyBorder="1" applyAlignment="1">
      <alignment horizontal="center"/>
    </xf>
    <xf numFmtId="2" fontId="206" fillId="0" borderId="24" xfId="0" applyNumberFormat="1" applyFont="1" applyBorder="1" applyAlignment="1">
      <alignment horizontal="center" vertical="center"/>
    </xf>
    <xf numFmtId="2" fontId="196" fillId="40" borderId="0" xfId="0" applyNumberFormat="1" applyFont="1" applyFill="1" applyAlignment="1">
      <alignment horizontal="center"/>
    </xf>
    <xf numFmtId="166" fontId="184" fillId="40" borderId="10" xfId="1" applyNumberFormat="1" applyFont="1" applyFill="1" applyBorder="1" applyAlignment="1">
      <alignment horizontal="center"/>
    </xf>
    <xf numFmtId="0" fontId="0" fillId="40" borderId="0" xfId="0" applyFont="1" applyFill="1" applyAlignment="1">
      <alignment horizontal="center"/>
    </xf>
    <xf numFmtId="3" fontId="0" fillId="40" borderId="0" xfId="0" applyNumberFormat="1" applyFont="1" applyFill="1" applyAlignment="1">
      <alignment horizontal="center"/>
    </xf>
    <xf numFmtId="0" fontId="142" fillId="40" borderId="39" xfId="0" applyFont="1" applyFill="1" applyBorder="1" applyAlignment="1">
      <alignment horizontal="center"/>
    </xf>
    <xf numFmtId="0" fontId="210" fillId="42" borderId="10" xfId="0" applyFont="1" applyFill="1" applyBorder="1" applyAlignment="1">
      <alignment horizontal="center"/>
    </xf>
    <xf numFmtId="2" fontId="185" fillId="40" borderId="92" xfId="1" applyNumberFormat="1" applyFont="1" applyFill="1" applyBorder="1" applyAlignment="1">
      <alignment horizontal="center" vertical="center"/>
    </xf>
    <xf numFmtId="2" fontId="185" fillId="40" borderId="15" xfId="1" applyNumberFormat="1" applyFont="1" applyFill="1" applyBorder="1" applyAlignment="1">
      <alignment horizontal="center" vertical="center"/>
    </xf>
    <xf numFmtId="2" fontId="185" fillId="40" borderId="25" xfId="1" applyNumberFormat="1" applyFont="1" applyFill="1" applyBorder="1" applyAlignment="1">
      <alignment horizontal="center" vertical="center"/>
    </xf>
    <xf numFmtId="0" fontId="260" fillId="40" borderId="61" xfId="1" applyFont="1" applyFill="1" applyBorder="1" applyAlignment="1">
      <alignment horizontal="center"/>
    </xf>
    <xf numFmtId="2" fontId="262" fillId="40" borderId="61" xfId="1" applyNumberFormat="1" applyFont="1" applyFill="1" applyBorder="1" applyAlignment="1">
      <alignment horizontal="center"/>
    </xf>
    <xf numFmtId="0" fontId="260" fillId="40" borderId="10" xfId="1" applyFont="1" applyFill="1" applyBorder="1" applyAlignment="1">
      <alignment horizontal="center"/>
    </xf>
    <xf numFmtId="2" fontId="262" fillId="40" borderId="10" xfId="1" applyNumberFormat="1" applyFont="1" applyFill="1" applyBorder="1" applyAlignment="1">
      <alignment horizontal="center"/>
    </xf>
    <xf numFmtId="0" fontId="260" fillId="40" borderId="24" xfId="1" applyFont="1" applyFill="1" applyBorder="1" applyAlignment="1">
      <alignment horizontal="center"/>
    </xf>
    <xf numFmtId="2" fontId="282" fillId="40" borderId="24" xfId="1" applyNumberFormat="1" applyFont="1" applyFill="1" applyBorder="1" applyAlignment="1">
      <alignment horizontal="center"/>
    </xf>
    <xf numFmtId="2" fontId="41" fillId="40" borderId="61" xfId="1" applyNumberFormat="1" applyFont="1" applyFill="1" applyBorder="1" applyAlignment="1">
      <alignment horizontal="center"/>
    </xf>
  </cellXfs>
  <cellStyles count="284">
    <cellStyle name="0,0_x000d__x000a_NA_x000d__x000a_" xfId="1"/>
    <cellStyle name="0,0_x000d__x000a_NA_x000d__x000a_ 2" xfId="2"/>
    <cellStyle name="0,0_x000d__x000a_NA_x000d__x000a_ 3" xfId="3"/>
    <cellStyle name="0,0_x000d__x000a_NA_x000d__x000a_ 3 2" xfId="4"/>
    <cellStyle name="0,0_x000d__x000a_NA_x000d__x000a_ 4" xfId="5"/>
    <cellStyle name="0,0_x000d__x000a_NA_x000d__x000a_ 4 2" xfId="6"/>
    <cellStyle name="0,0_x005f_x000d__x005f_x000a_NA_x005f_x000d__x005f_x000a_" xfId="7"/>
    <cellStyle name="20% - Акцент1 2" xfId="8"/>
    <cellStyle name="20% - Акцент1 2 2" xfId="9"/>
    <cellStyle name="20% - Акцент1 2 2 2" xfId="10"/>
    <cellStyle name="20% - Акцент1 2 3" xfId="11"/>
    <cellStyle name="20% - Акцент1 3" xfId="12"/>
    <cellStyle name="20% - Акцент1 3 2" xfId="13"/>
    <cellStyle name="20% - Акцент2 2" xfId="14"/>
    <cellStyle name="20% - Акцент2 2 2" xfId="15"/>
    <cellStyle name="20% - Акцент2 2 2 2" xfId="16"/>
    <cellStyle name="20% - Акцент2 2 3" xfId="17"/>
    <cellStyle name="20% - Акцент2 3" xfId="18"/>
    <cellStyle name="20% - Акцент2 3 2" xfId="19"/>
    <cellStyle name="20% - Акцент3 2" xfId="20"/>
    <cellStyle name="20% - Акцент3 2 2" xfId="21"/>
    <cellStyle name="20% - Акцент3 2 2 2" xfId="22"/>
    <cellStyle name="20% - Акцент3 2 3" xfId="23"/>
    <cellStyle name="20% - Акцент3 3" xfId="24"/>
    <cellStyle name="20% - Акцент3 3 2" xfId="25"/>
    <cellStyle name="20% - Акцент4 2" xfId="26"/>
    <cellStyle name="20% - Акцент4 2 2" xfId="27"/>
    <cellStyle name="20% - Акцент4 2 2 2" xfId="28"/>
    <cellStyle name="20% - Акцент4 2 3" xfId="29"/>
    <cellStyle name="20% - Акцент4 3" xfId="30"/>
    <cellStyle name="20% - Акцент4 3 2" xfId="31"/>
    <cellStyle name="20% - Акцент5 2" xfId="32"/>
    <cellStyle name="20% - Акцент5 2 2" xfId="33"/>
    <cellStyle name="20% - Акцент5 2 2 2" xfId="34"/>
    <cellStyle name="20% - Акцент5 2 3" xfId="35"/>
    <cellStyle name="20% - Акцент5 3" xfId="36"/>
    <cellStyle name="20% - Акцент5 3 2" xfId="37"/>
    <cellStyle name="20% - Акцент6 2" xfId="38"/>
    <cellStyle name="20% - Акцент6 2 2" xfId="39"/>
    <cellStyle name="20% - Акцент6 2 2 2" xfId="40"/>
    <cellStyle name="20% - Акцент6 2 3" xfId="41"/>
    <cellStyle name="20% - Акцент6 3" xfId="42"/>
    <cellStyle name="20% - Акцент6 3 2" xfId="43"/>
    <cellStyle name="40% - Акцент1 2" xfId="44"/>
    <cellStyle name="40% - Акцент1 2 2" xfId="45"/>
    <cellStyle name="40% - Акцент1 2 2 2" xfId="46"/>
    <cellStyle name="40% - Акцент1 2 3" xfId="47"/>
    <cellStyle name="40% - Акцент1 3" xfId="48"/>
    <cellStyle name="40% - Акцент1 3 2" xfId="49"/>
    <cellStyle name="40% - Акцент2 2" xfId="50"/>
    <cellStyle name="40% - Акцент2 2 2" xfId="51"/>
    <cellStyle name="40% - Акцент2 2 2 2" xfId="52"/>
    <cellStyle name="40% - Акцент2 2 3" xfId="53"/>
    <cellStyle name="40% - Акцент2 3" xfId="54"/>
    <cellStyle name="40% - Акцент2 3 2" xfId="55"/>
    <cellStyle name="40% - Акцент3 2" xfId="56"/>
    <cellStyle name="40% - Акцент3 2 2" xfId="57"/>
    <cellStyle name="40% - Акцент3 2 2 2" xfId="58"/>
    <cellStyle name="40% - Акцент3 2 3" xfId="59"/>
    <cellStyle name="40% - Акцент3 3" xfId="60"/>
    <cellStyle name="40% - Акцент3 3 2" xfId="61"/>
    <cellStyle name="40% - Акцент4 2" xfId="62"/>
    <cellStyle name="40% - Акцент4 2 2" xfId="63"/>
    <cellStyle name="40% - Акцент4 2 2 2" xfId="64"/>
    <cellStyle name="40% - Акцент4 2 3" xfId="65"/>
    <cellStyle name="40% - Акцент4 3" xfId="66"/>
    <cellStyle name="40% - Акцент4 3 2" xfId="67"/>
    <cellStyle name="40% - Акцент5 2" xfId="68"/>
    <cellStyle name="40% - Акцент5 2 2" xfId="69"/>
    <cellStyle name="40% - Акцент5 2 2 2" xfId="70"/>
    <cellStyle name="40% - Акцент5 2 3" xfId="71"/>
    <cellStyle name="40% - Акцент5 3" xfId="72"/>
    <cellStyle name="40% - Акцент5 3 2" xfId="73"/>
    <cellStyle name="40% - Акцент6 2" xfId="74"/>
    <cellStyle name="40% - Акцент6 2 2" xfId="75"/>
    <cellStyle name="40% - Акцент6 2 2 2" xfId="76"/>
    <cellStyle name="40% - Акцент6 2 3" xfId="77"/>
    <cellStyle name="40% - Акцент6 3" xfId="78"/>
    <cellStyle name="40% - Акцент6 3 2" xfId="79"/>
    <cellStyle name="60% - Акцент1 2" xfId="80"/>
    <cellStyle name="60% - Акцент1 2 2" xfId="81"/>
    <cellStyle name="60% - Акцент1 3" xfId="82"/>
    <cellStyle name="60% - Акцент2 2" xfId="83"/>
    <cellStyle name="60% - Акцент2 2 2" xfId="84"/>
    <cellStyle name="60% - Акцент2 3" xfId="85"/>
    <cellStyle name="60% - Акцент3 2" xfId="86"/>
    <cellStyle name="60% - Акцент3 2 2" xfId="87"/>
    <cellStyle name="60% - Акцент3 3" xfId="88"/>
    <cellStyle name="60% - Акцент4 2" xfId="89"/>
    <cellStyle name="60% - Акцент4 2 2" xfId="90"/>
    <cellStyle name="60% - Акцент4 3" xfId="91"/>
    <cellStyle name="60% - Акцент5 2" xfId="92"/>
    <cellStyle name="60% - Акцент5 2 2" xfId="93"/>
    <cellStyle name="60% - Акцент5 3" xfId="94"/>
    <cellStyle name="60% - Акцент6 2" xfId="95"/>
    <cellStyle name="60% - Акцент6 2 2" xfId="96"/>
    <cellStyle name="60% - Акцент6 3" xfId="97"/>
    <cellStyle name="Акцент1" xfId="98" builtinId="29" customBuiltin="1"/>
    <cellStyle name="Акцент1 2" xfId="99"/>
    <cellStyle name="Акцент1 2 2" xfId="100"/>
    <cellStyle name="Акцент1 3" xfId="101"/>
    <cellStyle name="Акцент2" xfId="102" builtinId="33" customBuiltin="1"/>
    <cellStyle name="Акцент2 2" xfId="103"/>
    <cellStyle name="Акцент2 2 2" xfId="104"/>
    <cellStyle name="Акцент2 3" xfId="105"/>
    <cellStyle name="Акцент3" xfId="106" builtinId="37" customBuiltin="1"/>
    <cellStyle name="Акцент3 2" xfId="107"/>
    <cellStyle name="Акцент3 2 2" xfId="108"/>
    <cellStyle name="Акцент3 3" xfId="109"/>
    <cellStyle name="Акцент4" xfId="110" builtinId="41" customBuiltin="1"/>
    <cellStyle name="Акцент4 2" xfId="111"/>
    <cellStyle name="Акцент4 2 2" xfId="112"/>
    <cellStyle name="Акцент4 3" xfId="113"/>
    <cellStyle name="Акцент5" xfId="114" builtinId="45" customBuiltin="1"/>
    <cellStyle name="Акцент5 2" xfId="115"/>
    <cellStyle name="Акцент5 2 2" xfId="116"/>
    <cellStyle name="Акцент5 3" xfId="117"/>
    <cellStyle name="Акцент6" xfId="118" builtinId="49" customBuiltin="1"/>
    <cellStyle name="Акцент6 2" xfId="119"/>
    <cellStyle name="Акцент6 2 2" xfId="120"/>
    <cellStyle name="Акцент6 3" xfId="121"/>
    <cellStyle name="Ввод " xfId="122" builtinId="20" customBuiltin="1"/>
    <cellStyle name="Ввод  2" xfId="123"/>
    <cellStyle name="Ввод  2 2" xfId="124"/>
    <cellStyle name="Ввод  3" xfId="125"/>
    <cellStyle name="Вывод" xfId="126" builtinId="21" customBuiltin="1"/>
    <cellStyle name="Вывод 2" xfId="127"/>
    <cellStyle name="Вывод 2 2" xfId="128"/>
    <cellStyle name="Вывод 3" xfId="129"/>
    <cellStyle name="Вычисление" xfId="130" builtinId="22" customBuiltin="1"/>
    <cellStyle name="Вычисление 2" xfId="131"/>
    <cellStyle name="Вычисление 2 2" xfId="132"/>
    <cellStyle name="Вычисление 3" xfId="133"/>
    <cellStyle name="Гиперссылка" xfId="134" builtinId="8"/>
    <cellStyle name="Денежный" xfId="283" builtinId="4"/>
    <cellStyle name="Денежный 2" xfId="135"/>
    <cellStyle name="Денежный 2 2" xfId="136"/>
    <cellStyle name="Денежный 3" xfId="137"/>
    <cellStyle name="Денежный 3 2" xfId="138"/>
    <cellStyle name="Заголовок 1" xfId="139" builtinId="16" customBuiltin="1"/>
    <cellStyle name="Заголовок 1 2" xfId="140"/>
    <cellStyle name="Заголовок 1 2 2" xfId="141"/>
    <cellStyle name="Заголовок 1 3" xfId="142"/>
    <cellStyle name="Заголовок 2" xfId="143" builtinId="17" customBuiltin="1"/>
    <cellStyle name="Заголовок 2 2" xfId="144"/>
    <cellStyle name="Заголовок 2 2 2" xfId="145"/>
    <cellStyle name="Заголовок 2 3" xfId="146"/>
    <cellStyle name="Заголовок 3" xfId="147" builtinId="18" customBuiltin="1"/>
    <cellStyle name="Заголовок 3 2" xfId="148"/>
    <cellStyle name="Заголовок 3 2 2" xfId="149"/>
    <cellStyle name="Заголовок 3 3" xfId="150"/>
    <cellStyle name="Заголовок 4" xfId="151" builtinId="19" customBuiltin="1"/>
    <cellStyle name="Заголовок 4 2" xfId="152"/>
    <cellStyle name="Заголовок 4 2 2" xfId="153"/>
    <cellStyle name="Заголовок 4 3" xfId="154"/>
    <cellStyle name="Итог" xfId="155" builtinId="25" customBuiltin="1"/>
    <cellStyle name="Итог 2" xfId="156"/>
    <cellStyle name="Итог 2 2" xfId="157"/>
    <cellStyle name="Итог 3" xfId="158"/>
    <cellStyle name="Контрольная ячейка" xfId="159" builtinId="23" customBuiltin="1"/>
    <cellStyle name="Контрольная ячейка 2" xfId="160"/>
    <cellStyle name="Контрольная ячейка 2 2" xfId="161"/>
    <cellStyle name="Контрольная ячейка 3" xfId="162"/>
    <cellStyle name="Название" xfId="163" builtinId="15" customBuiltin="1"/>
    <cellStyle name="Название 2" xfId="164"/>
    <cellStyle name="Название 2 2" xfId="165"/>
    <cellStyle name="Название 3" xfId="166"/>
    <cellStyle name="Нейтральный" xfId="167" builtinId="28" customBuiltin="1"/>
    <cellStyle name="Нейтральный 2" xfId="168"/>
    <cellStyle name="Нейтральный 2 2" xfId="169"/>
    <cellStyle name="Нейтральный 3" xfId="170"/>
    <cellStyle name="Обычный" xfId="0" builtinId="0"/>
    <cellStyle name="Обычный 10" xfId="171"/>
    <cellStyle name="Обычный 11" xfId="172"/>
    <cellStyle name="Обычный 12" xfId="173"/>
    <cellStyle name="Обычный 13" xfId="174"/>
    <cellStyle name="Обычный 14" xfId="175"/>
    <cellStyle name="Обычный 2" xfId="176"/>
    <cellStyle name="Обычный 2 10" xfId="177"/>
    <cellStyle name="Обычный 2 10 2" xfId="178"/>
    <cellStyle name="Обычный 2 11" xfId="179"/>
    <cellStyle name="Обычный 2 11 2" xfId="180"/>
    <cellStyle name="Обычный 2 2" xfId="181"/>
    <cellStyle name="Обычный 2 3" xfId="182"/>
    <cellStyle name="Обычный 2 4" xfId="183"/>
    <cellStyle name="Обычный 2 4 2" xfId="184"/>
    <cellStyle name="Обычный 2 4 2 2" xfId="185"/>
    <cellStyle name="Обычный 2 4 3" xfId="186"/>
    <cellStyle name="Обычный 2 5" xfId="187"/>
    <cellStyle name="Обычный 2 5 2" xfId="188"/>
    <cellStyle name="Обычный 2 6" xfId="189"/>
    <cellStyle name="Обычный 2 7" xfId="190"/>
    <cellStyle name="Обычный 2 8" xfId="191"/>
    <cellStyle name="Обычный 2 9" xfId="192"/>
    <cellStyle name="Обычный 2 9 2" xfId="193"/>
    <cellStyle name="Обычный 3" xfId="194"/>
    <cellStyle name="Обычный 3 2" xfId="195"/>
    <cellStyle name="Обычный 3 3" xfId="196"/>
    <cellStyle name="Обычный 3 4" xfId="197"/>
    <cellStyle name="Обычный 4" xfId="198"/>
    <cellStyle name="Обычный 4 2" xfId="199"/>
    <cellStyle name="Обычный 5" xfId="200"/>
    <cellStyle name="Обычный 6" xfId="201"/>
    <cellStyle name="Обычный 6 2" xfId="202"/>
    <cellStyle name="Обычный 7" xfId="203"/>
    <cellStyle name="Обычный 8" xfId="204"/>
    <cellStyle name="Обычный 8 2" xfId="205"/>
    <cellStyle name="Обычный 8 2 2" xfId="206"/>
    <cellStyle name="Обычный 8 2 2 2" xfId="207"/>
    <cellStyle name="Обычный 8 2 3" xfId="208"/>
    <cellStyle name="Обычный 8 3" xfId="209"/>
    <cellStyle name="Обычный 8 3 2" xfId="210"/>
    <cellStyle name="Обычный 8 4" xfId="211"/>
    <cellStyle name="Обычный 9" xfId="212"/>
    <cellStyle name="Обычный_Лист1" xfId="213"/>
    <cellStyle name="Обычный_Прайс-лист ТУЛФОР" xfId="214"/>
    <cellStyle name="Плохой" xfId="215" builtinId="27" customBuiltin="1"/>
    <cellStyle name="Плохой 2" xfId="216"/>
    <cellStyle name="Плохой 2 2" xfId="217"/>
    <cellStyle name="Плохой 3" xfId="218"/>
    <cellStyle name="Пояснение" xfId="219" builtinId="53" customBuiltin="1"/>
    <cellStyle name="Пояснение 2" xfId="220"/>
    <cellStyle name="Пояснение 2 2" xfId="221"/>
    <cellStyle name="Пояснение 3" xfId="222"/>
    <cellStyle name="Примечание" xfId="223" builtinId="10" customBuiltin="1"/>
    <cellStyle name="Примечание 2" xfId="224"/>
    <cellStyle name="Примечание 2 2" xfId="225"/>
    <cellStyle name="Примечание 2 2 2" xfId="226"/>
    <cellStyle name="Примечание 2 3" xfId="227"/>
    <cellStyle name="Примечание 3" xfId="228"/>
    <cellStyle name="Примечание 4" xfId="229"/>
    <cellStyle name="Примечание 4 2" xfId="230"/>
    <cellStyle name="Процентный 2" xfId="231"/>
    <cellStyle name="Процентный 3" xfId="232"/>
    <cellStyle name="Процентный 3 2" xfId="233"/>
    <cellStyle name="Процентный 4" xfId="234"/>
    <cellStyle name="Процентный 4 2" xfId="235"/>
    <cellStyle name="Процентный 5" xfId="236"/>
    <cellStyle name="Процентный 5 2" xfId="237"/>
    <cellStyle name="Связанная ячейка" xfId="238" builtinId="24" customBuiltin="1"/>
    <cellStyle name="Связанная ячейка 2" xfId="239"/>
    <cellStyle name="Связанная ячейка 2 2" xfId="240"/>
    <cellStyle name="Связанная ячейка 3" xfId="241"/>
    <cellStyle name="Стиль 1" xfId="242"/>
    <cellStyle name="Текст предупреждения" xfId="243" builtinId="11" customBuiltin="1"/>
    <cellStyle name="Текст предупреждения 2" xfId="244"/>
    <cellStyle name="Текст предупреждения 2 2" xfId="245"/>
    <cellStyle name="Текст предупреждения 3" xfId="246"/>
    <cellStyle name="Финансовый" xfId="247" builtinId="3"/>
    <cellStyle name="Финансовый 2" xfId="248"/>
    <cellStyle name="Финансовый 2 2" xfId="249"/>
    <cellStyle name="Финансовый 2 2 2" xfId="250"/>
    <cellStyle name="Финансовый 2 3" xfId="251"/>
    <cellStyle name="Финансовый 2 3 2" xfId="252"/>
    <cellStyle name="Финансовый 2 4" xfId="253"/>
    <cellStyle name="Финансовый 2 4 2" xfId="254"/>
    <cellStyle name="Финансовый 2 4 3" xfId="255"/>
    <cellStyle name="Финансовый 2 5" xfId="256"/>
    <cellStyle name="Финансовый 2 5 2" xfId="257"/>
    <cellStyle name="Финансовый 2 6" xfId="258"/>
    <cellStyle name="Финансовый 2 6 2" xfId="259"/>
    <cellStyle name="Финансовый 2 7" xfId="260"/>
    <cellStyle name="Финансовый 3" xfId="261"/>
    <cellStyle name="Финансовый 3 2" xfId="262"/>
    <cellStyle name="Финансовый 3 2 2" xfId="263"/>
    <cellStyle name="Финансовый 3 3" xfId="264"/>
    <cellStyle name="Финансовый 4" xfId="265"/>
    <cellStyle name="Финансовый 4 2" xfId="266"/>
    <cellStyle name="Финансовый 5" xfId="267"/>
    <cellStyle name="Финансовый 5 2" xfId="268"/>
    <cellStyle name="Финансовый 6" xfId="269"/>
    <cellStyle name="Финансовый 6 2" xfId="270"/>
    <cellStyle name="Финансовый 7" xfId="271"/>
    <cellStyle name="Финансовый 7 2" xfId="272"/>
    <cellStyle name="Финансовый 8" xfId="273"/>
    <cellStyle name="Финансовый 8 2" xfId="274"/>
    <cellStyle name="Финансовый 9" xfId="275"/>
    <cellStyle name="Хороший" xfId="276" builtinId="26" customBuiltin="1"/>
    <cellStyle name="Хороший 2" xfId="277"/>
    <cellStyle name="Хороший 2 2" xfId="278"/>
    <cellStyle name="Хороший 3" xfId="279"/>
    <cellStyle name="常规_25S2005F" xfId="280"/>
    <cellStyle name="常规_Sheet1" xfId="281"/>
    <cellStyle name="樣式 1" xfId="282"/>
  </cellStyles>
  <dxfs count="0"/>
  <tableStyles count="0" defaultTableStyle="TableStyleMedium9" defaultPivotStyle="PivotStyleLight16"/>
  <colors>
    <mruColors>
      <color rgb="FF3399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png"/><Relationship Id="rId13" Type="http://schemas.openxmlformats.org/officeDocument/2006/relationships/image" Target="../media/image192.jpeg"/><Relationship Id="rId18" Type="http://schemas.openxmlformats.org/officeDocument/2006/relationships/image" Target="../media/image197.jpeg"/><Relationship Id="rId26" Type="http://schemas.openxmlformats.org/officeDocument/2006/relationships/image" Target="../media/image202.jpeg"/><Relationship Id="rId3" Type="http://schemas.openxmlformats.org/officeDocument/2006/relationships/image" Target="../media/image155.jpeg"/><Relationship Id="rId21" Type="http://schemas.openxmlformats.org/officeDocument/2006/relationships/image" Target="../media/image199.jpeg"/><Relationship Id="rId7" Type="http://schemas.openxmlformats.org/officeDocument/2006/relationships/image" Target="../media/image187.png"/><Relationship Id="rId12" Type="http://schemas.openxmlformats.org/officeDocument/2006/relationships/image" Target="../media/image158.jpeg"/><Relationship Id="rId17" Type="http://schemas.openxmlformats.org/officeDocument/2006/relationships/image" Target="../media/image196.jpeg"/><Relationship Id="rId25" Type="http://schemas.openxmlformats.org/officeDocument/2006/relationships/image" Target="../media/image201.png"/><Relationship Id="rId2" Type="http://schemas.openxmlformats.org/officeDocument/2006/relationships/image" Target="../media/image184.jpeg"/><Relationship Id="rId16" Type="http://schemas.openxmlformats.org/officeDocument/2006/relationships/image" Target="../media/image195.jpeg"/><Relationship Id="rId20" Type="http://schemas.openxmlformats.org/officeDocument/2006/relationships/image" Target="../media/image198.jpeg"/><Relationship Id="rId1" Type="http://schemas.openxmlformats.org/officeDocument/2006/relationships/image" Target="../media/image183.jpeg"/><Relationship Id="rId6" Type="http://schemas.openxmlformats.org/officeDocument/2006/relationships/image" Target="../media/image160.jpeg"/><Relationship Id="rId11" Type="http://schemas.openxmlformats.org/officeDocument/2006/relationships/image" Target="../media/image191.png"/><Relationship Id="rId24" Type="http://schemas.openxmlformats.org/officeDocument/2006/relationships/image" Target="../media/image157.png"/><Relationship Id="rId5" Type="http://schemas.openxmlformats.org/officeDocument/2006/relationships/image" Target="../media/image186.png"/><Relationship Id="rId15" Type="http://schemas.openxmlformats.org/officeDocument/2006/relationships/image" Target="../media/image194.jpeg"/><Relationship Id="rId23" Type="http://schemas.openxmlformats.org/officeDocument/2006/relationships/image" Target="../media/image200.jpeg"/><Relationship Id="rId28" Type="http://schemas.openxmlformats.org/officeDocument/2006/relationships/image" Target="../media/image204.png"/><Relationship Id="rId10" Type="http://schemas.openxmlformats.org/officeDocument/2006/relationships/image" Target="../media/image190.jpeg"/><Relationship Id="rId19" Type="http://schemas.openxmlformats.org/officeDocument/2006/relationships/image" Target="../media/image159.jpeg"/><Relationship Id="rId4" Type="http://schemas.openxmlformats.org/officeDocument/2006/relationships/image" Target="../media/image185.jpeg"/><Relationship Id="rId9" Type="http://schemas.openxmlformats.org/officeDocument/2006/relationships/image" Target="../media/image189.jpeg"/><Relationship Id="rId14" Type="http://schemas.openxmlformats.org/officeDocument/2006/relationships/image" Target="../media/image193.jpeg"/><Relationship Id="rId22" Type="http://schemas.openxmlformats.org/officeDocument/2006/relationships/image" Target="../media/image156.jpeg"/><Relationship Id="rId27" Type="http://schemas.openxmlformats.org/officeDocument/2006/relationships/image" Target="../media/image20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2.png"/><Relationship Id="rId13" Type="http://schemas.openxmlformats.org/officeDocument/2006/relationships/image" Target="../media/image217.jpeg"/><Relationship Id="rId18" Type="http://schemas.openxmlformats.org/officeDocument/2006/relationships/image" Target="../media/image222.jpeg"/><Relationship Id="rId26" Type="http://schemas.openxmlformats.org/officeDocument/2006/relationships/image" Target="../media/image230.png"/><Relationship Id="rId39" Type="http://schemas.openxmlformats.org/officeDocument/2006/relationships/image" Target="../media/image243.png"/><Relationship Id="rId3" Type="http://schemas.openxmlformats.org/officeDocument/2006/relationships/image" Target="../media/image207.jpeg"/><Relationship Id="rId21" Type="http://schemas.openxmlformats.org/officeDocument/2006/relationships/image" Target="../media/image225.jpeg"/><Relationship Id="rId34" Type="http://schemas.openxmlformats.org/officeDocument/2006/relationships/image" Target="../media/image238.png"/><Relationship Id="rId42" Type="http://schemas.openxmlformats.org/officeDocument/2006/relationships/image" Target="../media/image246.jpeg"/><Relationship Id="rId47" Type="http://schemas.openxmlformats.org/officeDocument/2006/relationships/image" Target="../media/image251.png"/><Relationship Id="rId7" Type="http://schemas.openxmlformats.org/officeDocument/2006/relationships/image" Target="../media/image211.png"/><Relationship Id="rId12" Type="http://schemas.openxmlformats.org/officeDocument/2006/relationships/image" Target="../media/image216.png"/><Relationship Id="rId17" Type="http://schemas.openxmlformats.org/officeDocument/2006/relationships/image" Target="../media/image221.jpeg"/><Relationship Id="rId25" Type="http://schemas.openxmlformats.org/officeDocument/2006/relationships/image" Target="../media/image229.jpeg"/><Relationship Id="rId33" Type="http://schemas.openxmlformats.org/officeDocument/2006/relationships/image" Target="../media/image237.png"/><Relationship Id="rId38" Type="http://schemas.openxmlformats.org/officeDocument/2006/relationships/image" Target="../media/image242.png"/><Relationship Id="rId46" Type="http://schemas.openxmlformats.org/officeDocument/2006/relationships/image" Target="../media/image250.jpeg"/><Relationship Id="rId2" Type="http://schemas.openxmlformats.org/officeDocument/2006/relationships/image" Target="../media/image206.jpeg"/><Relationship Id="rId16" Type="http://schemas.openxmlformats.org/officeDocument/2006/relationships/image" Target="../media/image220.jpeg"/><Relationship Id="rId20" Type="http://schemas.openxmlformats.org/officeDocument/2006/relationships/image" Target="../media/image224.jpeg"/><Relationship Id="rId29" Type="http://schemas.openxmlformats.org/officeDocument/2006/relationships/image" Target="../media/image233.png"/><Relationship Id="rId41" Type="http://schemas.openxmlformats.org/officeDocument/2006/relationships/image" Target="../media/image245.png"/><Relationship Id="rId1" Type="http://schemas.openxmlformats.org/officeDocument/2006/relationships/image" Target="../media/image205.png"/><Relationship Id="rId6" Type="http://schemas.openxmlformats.org/officeDocument/2006/relationships/image" Target="../media/image210.png"/><Relationship Id="rId11" Type="http://schemas.openxmlformats.org/officeDocument/2006/relationships/image" Target="../media/image215.png"/><Relationship Id="rId24" Type="http://schemas.openxmlformats.org/officeDocument/2006/relationships/image" Target="../media/image228.jpeg"/><Relationship Id="rId32" Type="http://schemas.openxmlformats.org/officeDocument/2006/relationships/image" Target="../media/image236.png"/><Relationship Id="rId37" Type="http://schemas.openxmlformats.org/officeDocument/2006/relationships/image" Target="../media/image241.png"/><Relationship Id="rId40" Type="http://schemas.openxmlformats.org/officeDocument/2006/relationships/image" Target="../media/image244.png"/><Relationship Id="rId45" Type="http://schemas.openxmlformats.org/officeDocument/2006/relationships/image" Target="../media/image249.png"/><Relationship Id="rId5" Type="http://schemas.openxmlformats.org/officeDocument/2006/relationships/image" Target="../media/image209.png"/><Relationship Id="rId15" Type="http://schemas.openxmlformats.org/officeDocument/2006/relationships/image" Target="../media/image219.png"/><Relationship Id="rId23" Type="http://schemas.openxmlformats.org/officeDocument/2006/relationships/image" Target="../media/image227.jpeg"/><Relationship Id="rId28" Type="http://schemas.openxmlformats.org/officeDocument/2006/relationships/image" Target="../media/image232.png"/><Relationship Id="rId36" Type="http://schemas.openxmlformats.org/officeDocument/2006/relationships/image" Target="../media/image240.png"/><Relationship Id="rId10" Type="http://schemas.openxmlformats.org/officeDocument/2006/relationships/image" Target="../media/image214.png"/><Relationship Id="rId19" Type="http://schemas.openxmlformats.org/officeDocument/2006/relationships/image" Target="../media/image223.jpeg"/><Relationship Id="rId31" Type="http://schemas.openxmlformats.org/officeDocument/2006/relationships/image" Target="../media/image235.png"/><Relationship Id="rId44" Type="http://schemas.openxmlformats.org/officeDocument/2006/relationships/image" Target="../media/image248.png"/><Relationship Id="rId4" Type="http://schemas.openxmlformats.org/officeDocument/2006/relationships/image" Target="../media/image208.png"/><Relationship Id="rId9" Type="http://schemas.openxmlformats.org/officeDocument/2006/relationships/image" Target="../media/image213.jpeg"/><Relationship Id="rId14" Type="http://schemas.openxmlformats.org/officeDocument/2006/relationships/image" Target="../media/image218.jpeg"/><Relationship Id="rId22" Type="http://schemas.openxmlformats.org/officeDocument/2006/relationships/image" Target="../media/image226.jpeg"/><Relationship Id="rId27" Type="http://schemas.openxmlformats.org/officeDocument/2006/relationships/image" Target="../media/image231.png"/><Relationship Id="rId30" Type="http://schemas.openxmlformats.org/officeDocument/2006/relationships/image" Target="../media/image234.png"/><Relationship Id="rId35" Type="http://schemas.openxmlformats.org/officeDocument/2006/relationships/image" Target="../media/image239.png"/><Relationship Id="rId43" Type="http://schemas.openxmlformats.org/officeDocument/2006/relationships/image" Target="../media/image24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9.jpeg"/><Relationship Id="rId3" Type="http://schemas.openxmlformats.org/officeDocument/2006/relationships/image" Target="../media/image254.jpeg"/><Relationship Id="rId7" Type="http://schemas.openxmlformats.org/officeDocument/2006/relationships/image" Target="../media/image258.jpeg"/><Relationship Id="rId2" Type="http://schemas.openxmlformats.org/officeDocument/2006/relationships/image" Target="../media/image253.png"/><Relationship Id="rId1" Type="http://schemas.openxmlformats.org/officeDocument/2006/relationships/image" Target="../media/image252.png"/><Relationship Id="rId6" Type="http://schemas.openxmlformats.org/officeDocument/2006/relationships/image" Target="../media/image257.jpeg"/><Relationship Id="rId11" Type="http://schemas.openxmlformats.org/officeDocument/2006/relationships/image" Target="../media/image262.png"/><Relationship Id="rId5" Type="http://schemas.openxmlformats.org/officeDocument/2006/relationships/image" Target="../media/image256.jpeg"/><Relationship Id="rId10" Type="http://schemas.openxmlformats.org/officeDocument/2006/relationships/image" Target="../media/image261.png"/><Relationship Id="rId4" Type="http://schemas.openxmlformats.org/officeDocument/2006/relationships/image" Target="../media/image255.jpeg"/><Relationship Id="rId9" Type="http://schemas.openxmlformats.org/officeDocument/2006/relationships/image" Target="../media/image26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0.png"/><Relationship Id="rId13" Type="http://schemas.openxmlformats.org/officeDocument/2006/relationships/image" Target="../media/image275.png"/><Relationship Id="rId18" Type="http://schemas.openxmlformats.org/officeDocument/2006/relationships/image" Target="../media/image280.png"/><Relationship Id="rId26" Type="http://schemas.openxmlformats.org/officeDocument/2006/relationships/image" Target="../media/image288.png"/><Relationship Id="rId3" Type="http://schemas.openxmlformats.org/officeDocument/2006/relationships/image" Target="../media/image265.png"/><Relationship Id="rId21" Type="http://schemas.openxmlformats.org/officeDocument/2006/relationships/image" Target="../media/image283.png"/><Relationship Id="rId7" Type="http://schemas.openxmlformats.org/officeDocument/2006/relationships/image" Target="../media/image269.png"/><Relationship Id="rId12" Type="http://schemas.openxmlformats.org/officeDocument/2006/relationships/image" Target="../media/image274.png"/><Relationship Id="rId17" Type="http://schemas.openxmlformats.org/officeDocument/2006/relationships/image" Target="../media/image279.png"/><Relationship Id="rId25" Type="http://schemas.openxmlformats.org/officeDocument/2006/relationships/image" Target="../media/image287.png"/><Relationship Id="rId2" Type="http://schemas.openxmlformats.org/officeDocument/2006/relationships/image" Target="../media/image264.png"/><Relationship Id="rId16" Type="http://schemas.openxmlformats.org/officeDocument/2006/relationships/image" Target="../media/image278.png"/><Relationship Id="rId20" Type="http://schemas.openxmlformats.org/officeDocument/2006/relationships/image" Target="../media/image282.png"/><Relationship Id="rId29" Type="http://schemas.openxmlformats.org/officeDocument/2006/relationships/image" Target="../media/image291.png"/><Relationship Id="rId1" Type="http://schemas.openxmlformats.org/officeDocument/2006/relationships/image" Target="../media/image263.png"/><Relationship Id="rId6" Type="http://schemas.openxmlformats.org/officeDocument/2006/relationships/image" Target="../media/image268.png"/><Relationship Id="rId11" Type="http://schemas.openxmlformats.org/officeDocument/2006/relationships/image" Target="../media/image273.png"/><Relationship Id="rId24" Type="http://schemas.openxmlformats.org/officeDocument/2006/relationships/image" Target="../media/image286.png"/><Relationship Id="rId32" Type="http://schemas.openxmlformats.org/officeDocument/2006/relationships/image" Target="../media/image294.png"/><Relationship Id="rId5" Type="http://schemas.openxmlformats.org/officeDocument/2006/relationships/image" Target="../media/image267.png"/><Relationship Id="rId15" Type="http://schemas.openxmlformats.org/officeDocument/2006/relationships/image" Target="../media/image277.png"/><Relationship Id="rId23" Type="http://schemas.openxmlformats.org/officeDocument/2006/relationships/image" Target="../media/image285.png"/><Relationship Id="rId28" Type="http://schemas.openxmlformats.org/officeDocument/2006/relationships/image" Target="../media/image290.png"/><Relationship Id="rId10" Type="http://schemas.openxmlformats.org/officeDocument/2006/relationships/image" Target="../media/image272.png"/><Relationship Id="rId19" Type="http://schemas.openxmlformats.org/officeDocument/2006/relationships/image" Target="../media/image281.png"/><Relationship Id="rId31" Type="http://schemas.openxmlformats.org/officeDocument/2006/relationships/image" Target="../media/image293.png"/><Relationship Id="rId4" Type="http://schemas.openxmlformats.org/officeDocument/2006/relationships/image" Target="../media/image266.png"/><Relationship Id="rId9" Type="http://schemas.openxmlformats.org/officeDocument/2006/relationships/image" Target="../media/image271.png"/><Relationship Id="rId14" Type="http://schemas.openxmlformats.org/officeDocument/2006/relationships/image" Target="../media/image276.png"/><Relationship Id="rId22" Type="http://schemas.openxmlformats.org/officeDocument/2006/relationships/image" Target="../media/image284.png"/><Relationship Id="rId27" Type="http://schemas.openxmlformats.org/officeDocument/2006/relationships/image" Target="../media/image289.png"/><Relationship Id="rId30" Type="http://schemas.openxmlformats.org/officeDocument/2006/relationships/image" Target="../media/image29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2.jpeg"/><Relationship Id="rId13" Type="http://schemas.openxmlformats.org/officeDocument/2006/relationships/image" Target="../media/image307.png"/><Relationship Id="rId18" Type="http://schemas.openxmlformats.org/officeDocument/2006/relationships/image" Target="../media/image312.png"/><Relationship Id="rId3" Type="http://schemas.openxmlformats.org/officeDocument/2006/relationships/image" Target="../media/image297.jpeg"/><Relationship Id="rId21" Type="http://schemas.openxmlformats.org/officeDocument/2006/relationships/image" Target="../media/image315.jpeg"/><Relationship Id="rId7" Type="http://schemas.openxmlformats.org/officeDocument/2006/relationships/image" Target="../media/image301.png"/><Relationship Id="rId12" Type="http://schemas.openxmlformats.org/officeDocument/2006/relationships/image" Target="../media/image306.png"/><Relationship Id="rId17" Type="http://schemas.openxmlformats.org/officeDocument/2006/relationships/image" Target="../media/image311.png"/><Relationship Id="rId2" Type="http://schemas.openxmlformats.org/officeDocument/2006/relationships/image" Target="../media/image296.png"/><Relationship Id="rId16" Type="http://schemas.openxmlformats.org/officeDocument/2006/relationships/image" Target="../media/image310.png"/><Relationship Id="rId20" Type="http://schemas.openxmlformats.org/officeDocument/2006/relationships/image" Target="../media/image314.png"/><Relationship Id="rId1" Type="http://schemas.openxmlformats.org/officeDocument/2006/relationships/image" Target="../media/image295.png"/><Relationship Id="rId6" Type="http://schemas.openxmlformats.org/officeDocument/2006/relationships/image" Target="../media/image300.png"/><Relationship Id="rId11" Type="http://schemas.openxmlformats.org/officeDocument/2006/relationships/image" Target="../media/image305.jpeg"/><Relationship Id="rId5" Type="http://schemas.openxmlformats.org/officeDocument/2006/relationships/image" Target="../media/image299.jpeg"/><Relationship Id="rId15" Type="http://schemas.openxmlformats.org/officeDocument/2006/relationships/image" Target="../media/image309.png"/><Relationship Id="rId10" Type="http://schemas.openxmlformats.org/officeDocument/2006/relationships/image" Target="../media/image304.jpeg"/><Relationship Id="rId19" Type="http://schemas.openxmlformats.org/officeDocument/2006/relationships/image" Target="../media/image313.png"/><Relationship Id="rId4" Type="http://schemas.openxmlformats.org/officeDocument/2006/relationships/image" Target="../media/image298.jpeg"/><Relationship Id="rId9" Type="http://schemas.openxmlformats.org/officeDocument/2006/relationships/image" Target="../media/image303.jpeg"/><Relationship Id="rId14" Type="http://schemas.openxmlformats.org/officeDocument/2006/relationships/image" Target="../media/image308.png"/><Relationship Id="rId22" Type="http://schemas.openxmlformats.org/officeDocument/2006/relationships/image" Target="../media/image31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4.png"/><Relationship Id="rId3" Type="http://schemas.openxmlformats.org/officeDocument/2006/relationships/image" Target="../media/image319.png"/><Relationship Id="rId7" Type="http://schemas.openxmlformats.org/officeDocument/2006/relationships/image" Target="../media/image323.png"/><Relationship Id="rId2" Type="http://schemas.openxmlformats.org/officeDocument/2006/relationships/image" Target="../media/image318.png"/><Relationship Id="rId1" Type="http://schemas.openxmlformats.org/officeDocument/2006/relationships/image" Target="../media/image317.png"/><Relationship Id="rId6" Type="http://schemas.openxmlformats.org/officeDocument/2006/relationships/image" Target="../media/image322.jpeg"/><Relationship Id="rId11" Type="http://schemas.openxmlformats.org/officeDocument/2006/relationships/image" Target="../media/image327.png"/><Relationship Id="rId5" Type="http://schemas.openxmlformats.org/officeDocument/2006/relationships/image" Target="../media/image321.png"/><Relationship Id="rId10" Type="http://schemas.openxmlformats.org/officeDocument/2006/relationships/image" Target="../media/image326.png"/><Relationship Id="rId4" Type="http://schemas.openxmlformats.org/officeDocument/2006/relationships/image" Target="../media/image320.png"/><Relationship Id="rId9" Type="http://schemas.openxmlformats.org/officeDocument/2006/relationships/image" Target="../media/image325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5.png"/><Relationship Id="rId13" Type="http://schemas.openxmlformats.org/officeDocument/2006/relationships/image" Target="../media/image340.jpeg"/><Relationship Id="rId18" Type="http://schemas.openxmlformats.org/officeDocument/2006/relationships/image" Target="../media/image345.jpeg"/><Relationship Id="rId3" Type="http://schemas.openxmlformats.org/officeDocument/2006/relationships/image" Target="../media/image330.jpeg"/><Relationship Id="rId7" Type="http://schemas.openxmlformats.org/officeDocument/2006/relationships/image" Target="../media/image334.png"/><Relationship Id="rId12" Type="http://schemas.openxmlformats.org/officeDocument/2006/relationships/image" Target="../media/image339.png"/><Relationship Id="rId17" Type="http://schemas.openxmlformats.org/officeDocument/2006/relationships/image" Target="../media/image344.jpeg"/><Relationship Id="rId2" Type="http://schemas.openxmlformats.org/officeDocument/2006/relationships/image" Target="../media/image329.png"/><Relationship Id="rId16" Type="http://schemas.openxmlformats.org/officeDocument/2006/relationships/image" Target="../media/image343.jpeg"/><Relationship Id="rId1" Type="http://schemas.openxmlformats.org/officeDocument/2006/relationships/image" Target="../media/image328.jpeg"/><Relationship Id="rId6" Type="http://schemas.openxmlformats.org/officeDocument/2006/relationships/image" Target="../media/image333.jpeg"/><Relationship Id="rId11" Type="http://schemas.openxmlformats.org/officeDocument/2006/relationships/image" Target="../media/image338.png"/><Relationship Id="rId5" Type="http://schemas.openxmlformats.org/officeDocument/2006/relationships/image" Target="../media/image332.jpeg"/><Relationship Id="rId15" Type="http://schemas.openxmlformats.org/officeDocument/2006/relationships/image" Target="../media/image342.jpeg"/><Relationship Id="rId10" Type="http://schemas.openxmlformats.org/officeDocument/2006/relationships/image" Target="../media/image337.png"/><Relationship Id="rId4" Type="http://schemas.openxmlformats.org/officeDocument/2006/relationships/image" Target="../media/image331.png"/><Relationship Id="rId9" Type="http://schemas.openxmlformats.org/officeDocument/2006/relationships/image" Target="../media/image336.png"/><Relationship Id="rId14" Type="http://schemas.openxmlformats.org/officeDocument/2006/relationships/image" Target="../media/image34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48.png"/><Relationship Id="rId7" Type="http://schemas.openxmlformats.org/officeDocument/2006/relationships/image" Target="../media/image43.jpeg"/><Relationship Id="rId2" Type="http://schemas.openxmlformats.org/officeDocument/2006/relationships/image" Target="../media/image347.jpeg"/><Relationship Id="rId1" Type="http://schemas.openxmlformats.org/officeDocument/2006/relationships/image" Target="../media/image346.png"/><Relationship Id="rId6" Type="http://schemas.openxmlformats.org/officeDocument/2006/relationships/image" Target="../media/image351.png"/><Relationship Id="rId5" Type="http://schemas.openxmlformats.org/officeDocument/2006/relationships/image" Target="../media/image350.png"/><Relationship Id="rId10" Type="http://schemas.openxmlformats.org/officeDocument/2006/relationships/image" Target="../media/image353.png"/><Relationship Id="rId4" Type="http://schemas.openxmlformats.org/officeDocument/2006/relationships/image" Target="../media/image349.png"/><Relationship Id="rId9" Type="http://schemas.openxmlformats.org/officeDocument/2006/relationships/image" Target="../media/image35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6.png"/><Relationship Id="rId2" Type="http://schemas.openxmlformats.org/officeDocument/2006/relationships/image" Target="../media/image355.png"/><Relationship Id="rId1" Type="http://schemas.openxmlformats.org/officeDocument/2006/relationships/image" Target="../media/image354.jpeg"/><Relationship Id="rId4" Type="http://schemas.openxmlformats.org/officeDocument/2006/relationships/image" Target="../media/image35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3" Type="http://schemas.openxmlformats.org/officeDocument/2006/relationships/image" Target="../media/image5.jpe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jpeg"/><Relationship Id="rId47" Type="http://schemas.openxmlformats.org/officeDocument/2006/relationships/image" Target="../media/image49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pn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jpeg"/><Relationship Id="rId41" Type="http://schemas.openxmlformats.org/officeDocument/2006/relationships/image" Target="../media/image43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63.png"/><Relationship Id="rId18" Type="http://schemas.openxmlformats.org/officeDocument/2006/relationships/image" Target="../media/image68.jpeg"/><Relationship Id="rId26" Type="http://schemas.openxmlformats.org/officeDocument/2006/relationships/image" Target="../media/image76.png"/><Relationship Id="rId3" Type="http://schemas.openxmlformats.org/officeDocument/2006/relationships/image" Target="../media/image53.png"/><Relationship Id="rId21" Type="http://schemas.openxmlformats.org/officeDocument/2006/relationships/image" Target="../media/image71.png"/><Relationship Id="rId7" Type="http://schemas.openxmlformats.org/officeDocument/2006/relationships/image" Target="../media/image57.png"/><Relationship Id="rId12" Type="http://schemas.openxmlformats.org/officeDocument/2006/relationships/image" Target="../media/image62.png"/><Relationship Id="rId17" Type="http://schemas.openxmlformats.org/officeDocument/2006/relationships/image" Target="../media/image67.png"/><Relationship Id="rId25" Type="http://schemas.openxmlformats.org/officeDocument/2006/relationships/image" Target="../media/image75.jpeg"/><Relationship Id="rId2" Type="http://schemas.openxmlformats.org/officeDocument/2006/relationships/image" Target="../media/image52.png"/><Relationship Id="rId16" Type="http://schemas.openxmlformats.org/officeDocument/2006/relationships/image" Target="../media/image66.png"/><Relationship Id="rId20" Type="http://schemas.openxmlformats.org/officeDocument/2006/relationships/image" Target="../media/image70.jpeg"/><Relationship Id="rId1" Type="http://schemas.openxmlformats.org/officeDocument/2006/relationships/image" Target="../media/image51.jpe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24" Type="http://schemas.openxmlformats.org/officeDocument/2006/relationships/image" Target="../media/image74.png"/><Relationship Id="rId5" Type="http://schemas.openxmlformats.org/officeDocument/2006/relationships/image" Target="../media/image55.png"/><Relationship Id="rId15" Type="http://schemas.openxmlformats.org/officeDocument/2006/relationships/image" Target="../media/image65.png"/><Relationship Id="rId23" Type="http://schemas.openxmlformats.org/officeDocument/2006/relationships/image" Target="../media/image73.jpeg"/><Relationship Id="rId10" Type="http://schemas.openxmlformats.org/officeDocument/2006/relationships/image" Target="../media/image60.png"/><Relationship Id="rId19" Type="http://schemas.openxmlformats.org/officeDocument/2006/relationships/image" Target="../media/image69.jpe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64.png"/><Relationship Id="rId22" Type="http://schemas.openxmlformats.org/officeDocument/2006/relationships/image" Target="../media/image7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3" Type="http://schemas.openxmlformats.org/officeDocument/2006/relationships/image" Target="../media/image79.pn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0.jpe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5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13" Type="http://schemas.openxmlformats.org/officeDocument/2006/relationships/image" Target="../media/image103.jpeg"/><Relationship Id="rId18" Type="http://schemas.openxmlformats.org/officeDocument/2006/relationships/image" Target="../media/image108.jpeg"/><Relationship Id="rId3" Type="http://schemas.openxmlformats.org/officeDocument/2006/relationships/image" Target="../media/image93.jpeg"/><Relationship Id="rId21" Type="http://schemas.openxmlformats.org/officeDocument/2006/relationships/image" Target="../media/image111.png"/><Relationship Id="rId7" Type="http://schemas.openxmlformats.org/officeDocument/2006/relationships/image" Target="../media/image97.jpeg"/><Relationship Id="rId12" Type="http://schemas.openxmlformats.org/officeDocument/2006/relationships/image" Target="../media/image102.jpeg"/><Relationship Id="rId17" Type="http://schemas.openxmlformats.org/officeDocument/2006/relationships/image" Target="../media/image107.jpe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1" Type="http://schemas.openxmlformats.org/officeDocument/2006/relationships/image" Target="../media/image91.jpeg"/><Relationship Id="rId6" Type="http://schemas.openxmlformats.org/officeDocument/2006/relationships/image" Target="../media/image96.png"/><Relationship Id="rId11" Type="http://schemas.openxmlformats.org/officeDocument/2006/relationships/image" Target="../media/image101.jpe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10" Type="http://schemas.openxmlformats.org/officeDocument/2006/relationships/image" Target="../media/image100.jpeg"/><Relationship Id="rId19" Type="http://schemas.openxmlformats.org/officeDocument/2006/relationships/image" Target="../media/image109.png"/><Relationship Id="rId4" Type="http://schemas.openxmlformats.org/officeDocument/2006/relationships/image" Target="../media/image94.png"/><Relationship Id="rId9" Type="http://schemas.openxmlformats.org/officeDocument/2006/relationships/image" Target="../media/image99.jpeg"/><Relationship Id="rId14" Type="http://schemas.openxmlformats.org/officeDocument/2006/relationships/image" Target="../media/image104.jpeg"/><Relationship Id="rId22" Type="http://schemas.openxmlformats.org/officeDocument/2006/relationships/image" Target="../media/image1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26" Type="http://schemas.openxmlformats.org/officeDocument/2006/relationships/image" Target="../media/image138.png"/><Relationship Id="rId3" Type="http://schemas.openxmlformats.org/officeDocument/2006/relationships/image" Target="../media/image115.png"/><Relationship Id="rId21" Type="http://schemas.openxmlformats.org/officeDocument/2006/relationships/image" Target="../media/image133.jpeg"/><Relationship Id="rId7" Type="http://schemas.openxmlformats.org/officeDocument/2006/relationships/image" Target="../media/image119.jpe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25" Type="http://schemas.openxmlformats.org/officeDocument/2006/relationships/image" Target="../media/image137.png"/><Relationship Id="rId2" Type="http://schemas.openxmlformats.org/officeDocument/2006/relationships/image" Target="../media/image114.png"/><Relationship Id="rId16" Type="http://schemas.openxmlformats.org/officeDocument/2006/relationships/image" Target="../media/image128.jpeg"/><Relationship Id="rId20" Type="http://schemas.openxmlformats.org/officeDocument/2006/relationships/image" Target="../media/image132.jpeg"/><Relationship Id="rId1" Type="http://schemas.openxmlformats.org/officeDocument/2006/relationships/image" Target="../media/image113.pn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24" Type="http://schemas.openxmlformats.org/officeDocument/2006/relationships/image" Target="../media/image136.png"/><Relationship Id="rId5" Type="http://schemas.openxmlformats.org/officeDocument/2006/relationships/image" Target="../media/image117.jpeg"/><Relationship Id="rId15" Type="http://schemas.openxmlformats.org/officeDocument/2006/relationships/image" Target="../media/image127.jpeg"/><Relationship Id="rId23" Type="http://schemas.openxmlformats.org/officeDocument/2006/relationships/image" Target="../media/image135.png"/><Relationship Id="rId10" Type="http://schemas.openxmlformats.org/officeDocument/2006/relationships/image" Target="../media/image122.png"/><Relationship Id="rId19" Type="http://schemas.openxmlformats.org/officeDocument/2006/relationships/image" Target="../media/image131.jpeg"/><Relationship Id="rId4" Type="http://schemas.openxmlformats.org/officeDocument/2006/relationships/image" Target="../media/image116.jpeg"/><Relationship Id="rId9" Type="http://schemas.openxmlformats.org/officeDocument/2006/relationships/image" Target="../media/image121.png"/><Relationship Id="rId14" Type="http://schemas.openxmlformats.org/officeDocument/2006/relationships/image" Target="../media/image126.jpeg"/><Relationship Id="rId22" Type="http://schemas.openxmlformats.org/officeDocument/2006/relationships/image" Target="../media/image134.jpeg"/><Relationship Id="rId27" Type="http://schemas.openxmlformats.org/officeDocument/2006/relationships/image" Target="../media/image13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png"/><Relationship Id="rId13" Type="http://schemas.openxmlformats.org/officeDocument/2006/relationships/image" Target="../media/image151.png"/><Relationship Id="rId18" Type="http://schemas.openxmlformats.org/officeDocument/2006/relationships/image" Target="../media/image156.jpeg"/><Relationship Id="rId3" Type="http://schemas.openxmlformats.org/officeDocument/2006/relationships/image" Target="../media/image141.jpeg"/><Relationship Id="rId21" Type="http://schemas.openxmlformats.org/officeDocument/2006/relationships/image" Target="../media/image159.jpeg"/><Relationship Id="rId7" Type="http://schemas.openxmlformats.org/officeDocument/2006/relationships/image" Target="../media/image145.png"/><Relationship Id="rId12" Type="http://schemas.openxmlformats.org/officeDocument/2006/relationships/image" Target="../media/image150.png"/><Relationship Id="rId17" Type="http://schemas.openxmlformats.org/officeDocument/2006/relationships/image" Target="../media/image155.jpeg"/><Relationship Id="rId2" Type="http://schemas.openxmlformats.org/officeDocument/2006/relationships/image" Target="../media/image140.jpeg"/><Relationship Id="rId16" Type="http://schemas.openxmlformats.org/officeDocument/2006/relationships/image" Target="../media/image154.png"/><Relationship Id="rId20" Type="http://schemas.openxmlformats.org/officeDocument/2006/relationships/image" Target="../media/image158.jpeg"/><Relationship Id="rId1" Type="http://schemas.openxmlformats.org/officeDocument/2006/relationships/image" Target="../media/image133.jpeg"/><Relationship Id="rId6" Type="http://schemas.openxmlformats.org/officeDocument/2006/relationships/image" Target="../media/image144.png"/><Relationship Id="rId11" Type="http://schemas.openxmlformats.org/officeDocument/2006/relationships/image" Target="../media/image149.png"/><Relationship Id="rId24" Type="http://schemas.openxmlformats.org/officeDocument/2006/relationships/image" Target="../media/image162.png"/><Relationship Id="rId5" Type="http://schemas.openxmlformats.org/officeDocument/2006/relationships/image" Target="../media/image143.png"/><Relationship Id="rId15" Type="http://schemas.openxmlformats.org/officeDocument/2006/relationships/image" Target="../media/image153.png"/><Relationship Id="rId23" Type="http://schemas.openxmlformats.org/officeDocument/2006/relationships/image" Target="../media/image161.jpeg"/><Relationship Id="rId10" Type="http://schemas.openxmlformats.org/officeDocument/2006/relationships/image" Target="../media/image148.png"/><Relationship Id="rId19" Type="http://schemas.openxmlformats.org/officeDocument/2006/relationships/image" Target="../media/image157.png"/><Relationship Id="rId4" Type="http://schemas.openxmlformats.org/officeDocument/2006/relationships/image" Target="../media/image142.jpeg"/><Relationship Id="rId9" Type="http://schemas.openxmlformats.org/officeDocument/2006/relationships/image" Target="../media/image147.png"/><Relationship Id="rId14" Type="http://schemas.openxmlformats.org/officeDocument/2006/relationships/image" Target="../media/image152.png"/><Relationship Id="rId22" Type="http://schemas.openxmlformats.org/officeDocument/2006/relationships/image" Target="../media/image16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jpeg"/><Relationship Id="rId13" Type="http://schemas.openxmlformats.org/officeDocument/2006/relationships/image" Target="../media/image175.jpeg"/><Relationship Id="rId18" Type="http://schemas.openxmlformats.org/officeDocument/2006/relationships/image" Target="../media/image180.png"/><Relationship Id="rId3" Type="http://schemas.openxmlformats.org/officeDocument/2006/relationships/image" Target="../media/image165.jpeg"/><Relationship Id="rId7" Type="http://schemas.openxmlformats.org/officeDocument/2006/relationships/image" Target="../media/image169.jpeg"/><Relationship Id="rId12" Type="http://schemas.openxmlformats.org/officeDocument/2006/relationships/image" Target="../media/image174.png"/><Relationship Id="rId17" Type="http://schemas.openxmlformats.org/officeDocument/2006/relationships/image" Target="../media/image179.png"/><Relationship Id="rId2" Type="http://schemas.openxmlformats.org/officeDocument/2006/relationships/image" Target="../media/image164.png"/><Relationship Id="rId16" Type="http://schemas.openxmlformats.org/officeDocument/2006/relationships/image" Target="../media/image178.jpeg"/><Relationship Id="rId20" Type="http://schemas.openxmlformats.org/officeDocument/2006/relationships/image" Target="../media/image182.png"/><Relationship Id="rId1" Type="http://schemas.openxmlformats.org/officeDocument/2006/relationships/image" Target="../media/image163.jpeg"/><Relationship Id="rId6" Type="http://schemas.openxmlformats.org/officeDocument/2006/relationships/image" Target="../media/image168.jpeg"/><Relationship Id="rId11" Type="http://schemas.openxmlformats.org/officeDocument/2006/relationships/image" Target="../media/image173.png"/><Relationship Id="rId5" Type="http://schemas.openxmlformats.org/officeDocument/2006/relationships/image" Target="../media/image167.jpeg"/><Relationship Id="rId15" Type="http://schemas.openxmlformats.org/officeDocument/2006/relationships/image" Target="../media/image177.jpeg"/><Relationship Id="rId10" Type="http://schemas.openxmlformats.org/officeDocument/2006/relationships/image" Target="../media/image172.jpeg"/><Relationship Id="rId19" Type="http://schemas.openxmlformats.org/officeDocument/2006/relationships/image" Target="../media/image181.jpeg"/><Relationship Id="rId4" Type="http://schemas.openxmlformats.org/officeDocument/2006/relationships/image" Target="../media/image166.png"/><Relationship Id="rId9" Type="http://schemas.openxmlformats.org/officeDocument/2006/relationships/image" Target="../media/image171.jpeg"/><Relationship Id="rId14" Type="http://schemas.openxmlformats.org/officeDocument/2006/relationships/image" Target="../media/image17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25</xdr:row>
      <xdr:rowOff>50800</xdr:rowOff>
    </xdr:from>
    <xdr:to>
      <xdr:col>0</xdr:col>
      <xdr:colOff>3727450</xdr:colOff>
      <xdr:row>25</xdr:row>
      <xdr:rowOff>2159000</xdr:rowOff>
    </xdr:to>
    <xdr:pic>
      <xdr:nvPicPr>
        <xdr:cNvPr id="1025" name="Рисунок 1" descr="http://www.planetaexcel.ru/images/tips_pics/sendmail4.gif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572000"/>
          <a:ext cx="3683000" cy="210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113</xdr:row>
      <xdr:rowOff>38100</xdr:rowOff>
    </xdr:from>
    <xdr:to>
      <xdr:col>5</xdr:col>
      <xdr:colOff>552450</xdr:colOff>
      <xdr:row>115</xdr:row>
      <xdr:rowOff>285750</xdr:rowOff>
    </xdr:to>
    <xdr:pic>
      <xdr:nvPicPr>
        <xdr:cNvPr id="4161537" name="Picture 28755">
          <a:extLst>
            <a:ext uri="{FF2B5EF4-FFF2-40B4-BE49-F238E27FC236}">
              <a16:creationId xmlns="" xmlns:a16="http://schemas.microsoft.com/office/drawing/2014/main" id="{00000000-0008-0000-0C00-00000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59893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136</xdr:row>
      <xdr:rowOff>38100</xdr:rowOff>
    </xdr:from>
    <xdr:to>
      <xdr:col>5</xdr:col>
      <xdr:colOff>552450</xdr:colOff>
      <xdr:row>138</xdr:row>
      <xdr:rowOff>38100</xdr:rowOff>
    </xdr:to>
    <xdr:pic>
      <xdr:nvPicPr>
        <xdr:cNvPr id="4161538" name="Picture 28755">
          <a:extLst>
            <a:ext uri="{FF2B5EF4-FFF2-40B4-BE49-F238E27FC236}">
              <a16:creationId xmlns="" xmlns:a16="http://schemas.microsoft.com/office/drawing/2014/main" id="{00000000-0008-0000-0C00-00000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05740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232</xdr:row>
      <xdr:rowOff>88900</xdr:rowOff>
    </xdr:from>
    <xdr:to>
      <xdr:col>7</xdr:col>
      <xdr:colOff>504825</xdr:colOff>
      <xdr:row>234</xdr:row>
      <xdr:rowOff>28575</xdr:rowOff>
    </xdr:to>
    <xdr:pic>
      <xdr:nvPicPr>
        <xdr:cNvPr id="4161539" name="Picture 125" descr="3-8">
          <a:extLst>
            <a:ext uri="{FF2B5EF4-FFF2-40B4-BE49-F238E27FC236}">
              <a16:creationId xmlns="" xmlns:a16="http://schemas.microsoft.com/office/drawing/2014/main" id="{00000000-0008-0000-0C00-00000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31756350"/>
          <a:ext cx="24574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250</xdr:row>
      <xdr:rowOff>107950</xdr:rowOff>
    </xdr:from>
    <xdr:to>
      <xdr:col>7</xdr:col>
      <xdr:colOff>504825</xdr:colOff>
      <xdr:row>252</xdr:row>
      <xdr:rowOff>161925</xdr:rowOff>
    </xdr:to>
    <xdr:pic>
      <xdr:nvPicPr>
        <xdr:cNvPr id="4161540" name="Picture 125" descr="3-8">
          <a:extLst>
            <a:ext uri="{FF2B5EF4-FFF2-40B4-BE49-F238E27FC236}">
              <a16:creationId xmlns="" xmlns:a16="http://schemas.microsoft.com/office/drawing/2014/main" id="{00000000-0008-0000-0C00-00000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5572700"/>
          <a:ext cx="2470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717550</xdr:colOff>
      <xdr:row>608</xdr:row>
      <xdr:rowOff>0</xdr:rowOff>
    </xdr:from>
    <xdr:to>
      <xdr:col>8</xdr:col>
      <xdr:colOff>139700</xdr:colOff>
      <xdr:row>609</xdr:row>
      <xdr:rowOff>101600</xdr:rowOff>
    </xdr:to>
    <xdr:pic>
      <xdr:nvPicPr>
        <xdr:cNvPr id="4161541" name="Picture 132" descr="picedqITN">
          <a:extLst>
            <a:ext uri="{FF2B5EF4-FFF2-40B4-BE49-F238E27FC236}">
              <a16:creationId xmlns="" xmlns:a16="http://schemas.microsoft.com/office/drawing/2014/main" id="{00000000-0008-0000-0C00-00000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050" y="81184750"/>
          <a:ext cx="343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629</xdr:row>
      <xdr:rowOff>127000</xdr:rowOff>
    </xdr:from>
    <xdr:to>
      <xdr:col>8</xdr:col>
      <xdr:colOff>692150</xdr:colOff>
      <xdr:row>632</xdr:row>
      <xdr:rowOff>69850</xdr:rowOff>
    </xdr:to>
    <xdr:pic>
      <xdr:nvPicPr>
        <xdr:cNvPr id="4161542" name="Picture 133" descr="picjoOwI3">
          <a:extLst>
            <a:ext uri="{FF2B5EF4-FFF2-40B4-BE49-F238E27FC236}">
              <a16:creationId xmlns="" xmlns:a16="http://schemas.microsoft.com/office/drawing/2014/main" id="{00000000-0008-0000-0C00-00000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5464650"/>
          <a:ext cx="4184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701</xdr:row>
      <xdr:rowOff>57150</xdr:rowOff>
    </xdr:from>
    <xdr:to>
      <xdr:col>6</xdr:col>
      <xdr:colOff>174625</xdr:colOff>
      <xdr:row>704</xdr:row>
      <xdr:rowOff>60325</xdr:rowOff>
    </xdr:to>
    <xdr:pic>
      <xdr:nvPicPr>
        <xdr:cNvPr id="4161543" name="Picture 137" descr="picrjtOfY">
          <a:extLst>
            <a:ext uri="{FF2B5EF4-FFF2-40B4-BE49-F238E27FC236}">
              <a16:creationId xmlns="" xmlns:a16="http://schemas.microsoft.com/office/drawing/2014/main" id="{00000000-0008-0000-0C00-00000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0101400"/>
          <a:ext cx="844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790</xdr:row>
      <xdr:rowOff>38100</xdr:rowOff>
    </xdr:from>
    <xdr:to>
      <xdr:col>5</xdr:col>
      <xdr:colOff>603250</xdr:colOff>
      <xdr:row>792</xdr:row>
      <xdr:rowOff>263525</xdr:rowOff>
    </xdr:to>
    <xdr:pic>
      <xdr:nvPicPr>
        <xdr:cNvPr id="4161544" name="Picture 139" descr="pic2hNnqc">
          <a:extLst>
            <a:ext uri="{FF2B5EF4-FFF2-40B4-BE49-F238E27FC236}">
              <a16:creationId xmlns="" xmlns:a16="http://schemas.microsoft.com/office/drawing/2014/main" id="{00000000-0008-0000-0C00-00000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239500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840</xdr:row>
      <xdr:rowOff>57150</xdr:rowOff>
    </xdr:from>
    <xdr:to>
      <xdr:col>6</xdr:col>
      <xdr:colOff>333375</xdr:colOff>
      <xdr:row>841</xdr:row>
      <xdr:rowOff>190500</xdr:rowOff>
    </xdr:to>
    <xdr:pic>
      <xdr:nvPicPr>
        <xdr:cNvPr id="4161545" name="Picture 140" descr="picnArys9">
          <a:extLst>
            <a:ext uri="{FF2B5EF4-FFF2-40B4-BE49-F238E27FC236}">
              <a16:creationId xmlns="" xmlns:a16="http://schemas.microsoft.com/office/drawing/2014/main" id="{00000000-0008-0000-0C00-00000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19443500"/>
          <a:ext cx="13017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885</xdr:row>
      <xdr:rowOff>38100</xdr:rowOff>
    </xdr:from>
    <xdr:to>
      <xdr:col>6</xdr:col>
      <xdr:colOff>98425</xdr:colOff>
      <xdr:row>886</xdr:row>
      <xdr:rowOff>447675</xdr:rowOff>
    </xdr:to>
    <xdr:pic>
      <xdr:nvPicPr>
        <xdr:cNvPr id="4161546" name="Picture 141" descr="piccpkZrh">
          <a:extLst>
            <a:ext uri="{FF2B5EF4-FFF2-40B4-BE49-F238E27FC236}">
              <a16:creationId xmlns="" xmlns:a16="http://schemas.microsoft.com/office/drawing/2014/main" id="{00000000-0008-0000-0C00-00000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6580900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69850</xdr:colOff>
      <xdr:row>927</xdr:row>
      <xdr:rowOff>31750</xdr:rowOff>
    </xdr:from>
    <xdr:to>
      <xdr:col>6</xdr:col>
      <xdr:colOff>485775</xdr:colOff>
      <xdr:row>928</xdr:row>
      <xdr:rowOff>463550</xdr:rowOff>
    </xdr:to>
    <xdr:pic>
      <xdr:nvPicPr>
        <xdr:cNvPr id="4161547" name="Picture 28756">
          <a:extLst>
            <a:ext uri="{FF2B5EF4-FFF2-40B4-BE49-F238E27FC236}">
              <a16:creationId xmlns="" xmlns:a16="http://schemas.microsoft.com/office/drawing/2014/main" id="{00000000-0008-0000-0C00-00000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27150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961</xdr:row>
      <xdr:rowOff>50800</xdr:rowOff>
    </xdr:from>
    <xdr:to>
      <xdr:col>6</xdr:col>
      <xdr:colOff>288925</xdr:colOff>
      <xdr:row>962</xdr:row>
      <xdr:rowOff>450850</xdr:rowOff>
    </xdr:to>
    <xdr:pic>
      <xdr:nvPicPr>
        <xdr:cNvPr id="4161548" name="Picture 142" descr="picP7ef7B">
          <a:extLst>
            <a:ext uri="{FF2B5EF4-FFF2-40B4-BE49-F238E27FC236}">
              <a16:creationId xmlns="" xmlns:a16="http://schemas.microsoft.com/office/drawing/2014/main" id="{00000000-0008-0000-0C00-00000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37407650"/>
          <a:ext cx="9588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1003</xdr:row>
      <xdr:rowOff>69850</xdr:rowOff>
    </xdr:from>
    <xdr:to>
      <xdr:col>6</xdr:col>
      <xdr:colOff>295275</xdr:colOff>
      <xdr:row>1004</xdr:row>
      <xdr:rowOff>463550</xdr:rowOff>
    </xdr:to>
    <xdr:pic>
      <xdr:nvPicPr>
        <xdr:cNvPr id="4161549" name="Picture 39439">
          <a:extLst>
            <a:ext uri="{FF2B5EF4-FFF2-40B4-BE49-F238E27FC236}">
              <a16:creationId xmlns="" xmlns:a16="http://schemas.microsoft.com/office/drawing/2014/main" id="{00000000-0008-0000-0C00-00000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306550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88900</xdr:colOff>
      <xdr:row>714</xdr:row>
      <xdr:rowOff>107950</xdr:rowOff>
    </xdr:from>
    <xdr:to>
      <xdr:col>6</xdr:col>
      <xdr:colOff>174625</xdr:colOff>
      <xdr:row>716</xdr:row>
      <xdr:rowOff>346075</xdr:rowOff>
    </xdr:to>
    <xdr:pic>
      <xdr:nvPicPr>
        <xdr:cNvPr id="4161550" name="Picture 137" descr="picrjtOfY">
          <a:extLst>
            <a:ext uri="{FF2B5EF4-FFF2-40B4-BE49-F238E27FC236}">
              <a16:creationId xmlns="" xmlns:a16="http://schemas.microsoft.com/office/drawing/2014/main" id="{00000000-0008-0000-0C00-00000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3022400"/>
          <a:ext cx="844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807</xdr:row>
      <xdr:rowOff>88900</xdr:rowOff>
    </xdr:from>
    <xdr:to>
      <xdr:col>5</xdr:col>
      <xdr:colOff>603250</xdr:colOff>
      <xdr:row>808</xdr:row>
      <xdr:rowOff>476250</xdr:rowOff>
    </xdr:to>
    <xdr:pic>
      <xdr:nvPicPr>
        <xdr:cNvPr id="4161551" name="Picture 139" descr="pic2hNnqc">
          <a:extLst>
            <a:ext uri="{FF2B5EF4-FFF2-40B4-BE49-F238E27FC236}">
              <a16:creationId xmlns="" xmlns:a16="http://schemas.microsoft.com/office/drawing/2014/main" id="{00000000-0008-0000-0C00-00000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584305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1029</xdr:row>
      <xdr:rowOff>95250</xdr:rowOff>
    </xdr:from>
    <xdr:to>
      <xdr:col>6</xdr:col>
      <xdr:colOff>288925</xdr:colOff>
      <xdr:row>1032</xdr:row>
      <xdr:rowOff>171450</xdr:rowOff>
    </xdr:to>
    <xdr:pic>
      <xdr:nvPicPr>
        <xdr:cNvPr id="4161552" name="Picture 39439">
          <a:extLst>
            <a:ext uri="{FF2B5EF4-FFF2-40B4-BE49-F238E27FC236}">
              <a16:creationId xmlns="" xmlns:a16="http://schemas.microsoft.com/office/drawing/2014/main" id="{00000000-0008-0000-0C00-00001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73390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12700</xdr:rowOff>
    </xdr:from>
    <xdr:to>
      <xdr:col>6</xdr:col>
      <xdr:colOff>123825</xdr:colOff>
      <xdr:row>7</xdr:row>
      <xdr:rowOff>139700</xdr:rowOff>
    </xdr:to>
    <xdr:pic>
      <xdr:nvPicPr>
        <xdr:cNvPr id="4161553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11684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29</xdr:row>
      <xdr:rowOff>19050</xdr:rowOff>
    </xdr:from>
    <xdr:to>
      <xdr:col>6</xdr:col>
      <xdr:colOff>123825</xdr:colOff>
      <xdr:row>31</xdr:row>
      <xdr:rowOff>311150</xdr:rowOff>
    </xdr:to>
    <xdr:pic>
      <xdr:nvPicPr>
        <xdr:cNvPr id="4161554" name="Рисунок 43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60706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641350</xdr:colOff>
      <xdr:row>71</xdr:row>
      <xdr:rowOff>31750</xdr:rowOff>
    </xdr:from>
    <xdr:to>
      <xdr:col>6</xdr:col>
      <xdr:colOff>676275</xdr:colOff>
      <xdr:row>73</xdr:row>
      <xdr:rowOff>266700</xdr:rowOff>
    </xdr:to>
    <xdr:pic>
      <xdr:nvPicPr>
        <xdr:cNvPr id="4161555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82950" y="9861550"/>
          <a:ext cx="14160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85</xdr:row>
      <xdr:rowOff>76200</xdr:rowOff>
    </xdr:from>
    <xdr:to>
      <xdr:col>6</xdr:col>
      <xdr:colOff>644525</xdr:colOff>
      <xdr:row>87</xdr:row>
      <xdr:rowOff>311150</xdr:rowOff>
    </xdr:to>
    <xdr:pic>
      <xdr:nvPicPr>
        <xdr:cNvPr id="4161556" name="Рисунок 45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63900" y="12979400"/>
          <a:ext cx="14033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183</xdr:row>
      <xdr:rowOff>19050</xdr:rowOff>
    </xdr:from>
    <xdr:to>
      <xdr:col>7</xdr:col>
      <xdr:colOff>409575</xdr:colOff>
      <xdr:row>184</xdr:row>
      <xdr:rowOff>22225</xdr:rowOff>
    </xdr:to>
    <xdr:pic>
      <xdr:nvPicPr>
        <xdr:cNvPr id="4161557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5057100"/>
          <a:ext cx="237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202</xdr:row>
      <xdr:rowOff>31750</xdr:rowOff>
    </xdr:from>
    <xdr:to>
      <xdr:col>7</xdr:col>
      <xdr:colOff>409575</xdr:colOff>
      <xdr:row>203</xdr:row>
      <xdr:rowOff>12700</xdr:rowOff>
    </xdr:to>
    <xdr:pic>
      <xdr:nvPicPr>
        <xdr:cNvPr id="4161558" name="Рисунок 48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9019500"/>
          <a:ext cx="23749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158750</xdr:colOff>
      <xdr:row>345</xdr:row>
      <xdr:rowOff>12700</xdr:rowOff>
    </xdr:from>
    <xdr:to>
      <xdr:col>6</xdr:col>
      <xdr:colOff>193675</xdr:colOff>
      <xdr:row>347</xdr:row>
      <xdr:rowOff>44450</xdr:rowOff>
    </xdr:to>
    <xdr:pic>
      <xdr:nvPicPr>
        <xdr:cNvPr id="4161559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1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745650"/>
          <a:ext cx="863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377</xdr:row>
      <xdr:rowOff>19050</xdr:rowOff>
    </xdr:from>
    <xdr:to>
      <xdr:col>6</xdr:col>
      <xdr:colOff>384175</xdr:colOff>
      <xdr:row>380</xdr:row>
      <xdr:rowOff>139700</xdr:rowOff>
    </xdr:to>
    <xdr:pic>
      <xdr:nvPicPr>
        <xdr:cNvPr id="4161560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067935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395</xdr:row>
      <xdr:rowOff>69850</xdr:rowOff>
    </xdr:from>
    <xdr:to>
      <xdr:col>6</xdr:col>
      <xdr:colOff>384175</xdr:colOff>
      <xdr:row>398</xdr:row>
      <xdr:rowOff>190500</xdr:rowOff>
    </xdr:to>
    <xdr:pic>
      <xdr:nvPicPr>
        <xdr:cNvPr id="4161561" name="Рисунок 51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431790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432</xdr:row>
      <xdr:rowOff>57150</xdr:rowOff>
    </xdr:from>
    <xdr:to>
      <xdr:col>6</xdr:col>
      <xdr:colOff>403225</xdr:colOff>
      <xdr:row>435</xdr:row>
      <xdr:rowOff>139700</xdr:rowOff>
    </xdr:to>
    <xdr:pic>
      <xdr:nvPicPr>
        <xdr:cNvPr id="4161562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289300" y="58096150"/>
          <a:ext cx="1136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451</xdr:row>
      <xdr:rowOff>95250</xdr:rowOff>
    </xdr:from>
    <xdr:to>
      <xdr:col>6</xdr:col>
      <xdr:colOff>447675</xdr:colOff>
      <xdr:row>454</xdr:row>
      <xdr:rowOff>177800</xdr:rowOff>
    </xdr:to>
    <xdr:pic>
      <xdr:nvPicPr>
        <xdr:cNvPr id="4161563" name="Рисунок 53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321050" y="61868050"/>
          <a:ext cx="11493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673100</xdr:colOff>
      <xdr:row>486</xdr:row>
      <xdr:rowOff>215900</xdr:rowOff>
    </xdr:from>
    <xdr:to>
      <xdr:col>6</xdr:col>
      <xdr:colOff>612775</xdr:colOff>
      <xdr:row>490</xdr:row>
      <xdr:rowOff>133350</xdr:rowOff>
    </xdr:to>
    <xdr:pic>
      <xdr:nvPicPr>
        <xdr:cNvPr id="4161564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314700" y="65405000"/>
          <a:ext cx="13208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509</xdr:row>
      <xdr:rowOff>50800</xdr:rowOff>
    </xdr:from>
    <xdr:to>
      <xdr:col>6</xdr:col>
      <xdr:colOff>587375</xdr:colOff>
      <xdr:row>512</xdr:row>
      <xdr:rowOff>190500</xdr:rowOff>
    </xdr:to>
    <xdr:pic>
      <xdr:nvPicPr>
        <xdr:cNvPr id="4161565" name="Рисунок 57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289300" y="69678550"/>
          <a:ext cx="13208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730250</xdr:colOff>
      <xdr:row>550</xdr:row>
      <xdr:rowOff>0</xdr:rowOff>
    </xdr:from>
    <xdr:to>
      <xdr:col>6</xdr:col>
      <xdr:colOff>625475</xdr:colOff>
      <xdr:row>553</xdr:row>
      <xdr:rowOff>127000</xdr:rowOff>
    </xdr:to>
    <xdr:pic>
      <xdr:nvPicPr>
        <xdr:cNvPr id="4161566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73564750"/>
          <a:ext cx="1295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569</xdr:row>
      <xdr:rowOff>76200</xdr:rowOff>
    </xdr:from>
    <xdr:to>
      <xdr:col>6</xdr:col>
      <xdr:colOff>574675</xdr:colOff>
      <xdr:row>572</xdr:row>
      <xdr:rowOff>196850</xdr:rowOff>
    </xdr:to>
    <xdr:pic>
      <xdr:nvPicPr>
        <xdr:cNvPr id="4161567" name="Рисунок 59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77393800"/>
          <a:ext cx="12954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325</xdr:row>
      <xdr:rowOff>215900</xdr:rowOff>
    </xdr:from>
    <xdr:to>
      <xdr:col>6</xdr:col>
      <xdr:colOff>174625</xdr:colOff>
      <xdr:row>328</xdr:row>
      <xdr:rowOff>73025</xdr:rowOff>
    </xdr:to>
    <xdr:pic>
      <xdr:nvPicPr>
        <xdr:cNvPr id="4161568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2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3751500"/>
          <a:ext cx="8445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651</xdr:row>
      <xdr:rowOff>19050</xdr:rowOff>
    </xdr:from>
    <xdr:to>
      <xdr:col>7</xdr:col>
      <xdr:colOff>409575</xdr:colOff>
      <xdr:row>654</xdr:row>
      <xdr:rowOff>114300</xdr:rowOff>
    </xdr:to>
    <xdr:pic>
      <xdr:nvPicPr>
        <xdr:cNvPr id="4161569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C00-00002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673350" y="89674700"/>
          <a:ext cx="269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650</xdr:row>
      <xdr:rowOff>57150</xdr:rowOff>
    </xdr:from>
    <xdr:to>
      <xdr:col>1</xdr:col>
      <xdr:colOff>400050</xdr:colOff>
      <xdr:row>654</xdr:row>
      <xdr:rowOff>101600</xdr:rowOff>
    </xdr:to>
    <xdr:pic>
      <xdr:nvPicPr>
        <xdr:cNvPr id="4161570" name="Рисунок 40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9484200"/>
          <a:ext cx="10477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196850</xdr:colOff>
      <xdr:row>671</xdr:row>
      <xdr:rowOff>139700</xdr:rowOff>
    </xdr:from>
    <xdr:to>
      <xdr:col>8</xdr:col>
      <xdr:colOff>450850</xdr:colOff>
      <xdr:row>673</xdr:row>
      <xdr:rowOff>161925</xdr:rowOff>
    </xdr:to>
    <xdr:pic>
      <xdr:nvPicPr>
        <xdr:cNvPr id="4161571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C00-00002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47631150"/>
          <a:ext cx="346710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669</xdr:row>
      <xdr:rowOff>76200</xdr:rowOff>
    </xdr:from>
    <xdr:to>
      <xdr:col>1</xdr:col>
      <xdr:colOff>311150</xdr:colOff>
      <xdr:row>672</xdr:row>
      <xdr:rowOff>282575</xdr:rowOff>
    </xdr:to>
    <xdr:pic>
      <xdr:nvPicPr>
        <xdr:cNvPr id="4161572" name="Рисунок 42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3364050"/>
          <a:ext cx="1054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689</xdr:row>
      <xdr:rowOff>12700</xdr:rowOff>
    </xdr:from>
    <xdr:to>
      <xdr:col>8</xdr:col>
      <xdr:colOff>463550</xdr:colOff>
      <xdr:row>691</xdr:row>
      <xdr:rowOff>139700</xdr:rowOff>
    </xdr:to>
    <xdr:pic>
      <xdr:nvPicPr>
        <xdr:cNvPr id="4161573" name="Рисунок 43" descr="http://www.krepmarket.ru/upload/iblock/ed8/krep_006.gif">
          <a:extLst>
            <a:ext uri="{FF2B5EF4-FFF2-40B4-BE49-F238E27FC236}">
              <a16:creationId xmlns="" xmlns:a16="http://schemas.microsoft.com/office/drawing/2014/main" id="{00000000-0008-0000-0C00-00002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0" r="64" b="39885"/>
        <a:stretch>
          <a:fillRect/>
        </a:stretch>
      </xdr:blipFill>
      <xdr:spPr bwMode="auto">
        <a:xfrm>
          <a:off x="1441450" y="97561400"/>
          <a:ext cx="4876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688</xdr:row>
      <xdr:rowOff>44450</xdr:rowOff>
    </xdr:from>
    <xdr:to>
      <xdr:col>1</xdr:col>
      <xdr:colOff>107950</xdr:colOff>
      <xdr:row>691</xdr:row>
      <xdr:rowOff>114300</xdr:rowOff>
    </xdr:to>
    <xdr:pic>
      <xdr:nvPicPr>
        <xdr:cNvPr id="4161574" name="Рисунок 44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7364550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742</xdr:row>
      <xdr:rowOff>12700</xdr:rowOff>
    </xdr:from>
    <xdr:to>
      <xdr:col>6</xdr:col>
      <xdr:colOff>155575</xdr:colOff>
      <xdr:row>744</xdr:row>
      <xdr:rowOff>19050</xdr:rowOff>
    </xdr:to>
    <xdr:pic>
      <xdr:nvPicPr>
        <xdr:cNvPr id="4161575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588625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759</xdr:row>
      <xdr:rowOff>76200</xdr:rowOff>
    </xdr:from>
    <xdr:to>
      <xdr:col>6</xdr:col>
      <xdr:colOff>155575</xdr:colOff>
      <xdr:row>761</xdr:row>
      <xdr:rowOff>15875</xdr:rowOff>
    </xdr:to>
    <xdr:pic>
      <xdr:nvPicPr>
        <xdr:cNvPr id="4161576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937240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937</xdr:row>
      <xdr:rowOff>184150</xdr:rowOff>
    </xdr:from>
    <xdr:to>
      <xdr:col>6</xdr:col>
      <xdr:colOff>485775</xdr:colOff>
      <xdr:row>941</xdr:row>
      <xdr:rowOff>66675</xdr:rowOff>
    </xdr:to>
    <xdr:pic>
      <xdr:nvPicPr>
        <xdr:cNvPr id="4161577" name="Picture 28756">
          <a:extLst>
            <a:ext uri="{FF2B5EF4-FFF2-40B4-BE49-F238E27FC236}">
              <a16:creationId xmlns="" xmlns:a16="http://schemas.microsoft.com/office/drawing/2014/main" id="{00000000-0008-0000-0C00-00002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48359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855</xdr:row>
      <xdr:rowOff>57150</xdr:rowOff>
    </xdr:from>
    <xdr:to>
      <xdr:col>6</xdr:col>
      <xdr:colOff>333375</xdr:colOff>
      <xdr:row>856</xdr:row>
      <xdr:rowOff>425450</xdr:rowOff>
    </xdr:to>
    <xdr:pic>
      <xdr:nvPicPr>
        <xdr:cNvPr id="4161578" name="Picture 140" descr="picnArys9">
          <a:extLst>
            <a:ext uri="{FF2B5EF4-FFF2-40B4-BE49-F238E27FC236}">
              <a16:creationId xmlns="" xmlns:a16="http://schemas.microsoft.com/office/drawing/2014/main" id="{00000000-0008-0000-0C00-00002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3336050"/>
          <a:ext cx="13017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899</xdr:row>
      <xdr:rowOff>38100</xdr:rowOff>
    </xdr:from>
    <xdr:to>
      <xdr:col>6</xdr:col>
      <xdr:colOff>98425</xdr:colOff>
      <xdr:row>900</xdr:row>
      <xdr:rowOff>384175</xdr:rowOff>
    </xdr:to>
    <xdr:pic>
      <xdr:nvPicPr>
        <xdr:cNvPr id="4161579" name="Picture 141" descr="piccpkZrh">
          <a:extLst>
            <a:ext uri="{FF2B5EF4-FFF2-40B4-BE49-F238E27FC236}">
              <a16:creationId xmlns="" xmlns:a16="http://schemas.microsoft.com/office/drawing/2014/main" id="{00000000-0008-0000-0C00-00002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9755900"/>
          <a:ext cx="9144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975</xdr:row>
      <xdr:rowOff>50800</xdr:rowOff>
    </xdr:from>
    <xdr:to>
      <xdr:col>6</xdr:col>
      <xdr:colOff>288925</xdr:colOff>
      <xdr:row>976</xdr:row>
      <xdr:rowOff>444500</xdr:rowOff>
    </xdr:to>
    <xdr:pic>
      <xdr:nvPicPr>
        <xdr:cNvPr id="4161580" name="Picture 142" descr="picP7ef7B">
          <a:extLst>
            <a:ext uri="{FF2B5EF4-FFF2-40B4-BE49-F238E27FC236}">
              <a16:creationId xmlns="" xmlns:a16="http://schemas.microsoft.com/office/drawing/2014/main" id="{00000000-0008-0000-0C00-00002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40246100"/>
          <a:ext cx="9588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1016</xdr:row>
      <xdr:rowOff>69850</xdr:rowOff>
    </xdr:from>
    <xdr:to>
      <xdr:col>6</xdr:col>
      <xdr:colOff>295275</xdr:colOff>
      <xdr:row>1019</xdr:row>
      <xdr:rowOff>139700</xdr:rowOff>
    </xdr:to>
    <xdr:pic>
      <xdr:nvPicPr>
        <xdr:cNvPr id="4161581" name="Picture 39439">
          <a:extLst>
            <a:ext uri="{FF2B5EF4-FFF2-40B4-BE49-F238E27FC236}">
              <a16:creationId xmlns="" xmlns:a16="http://schemas.microsoft.com/office/drawing/2014/main" id="{00000000-0008-0000-0C00-00002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506575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1042</xdr:row>
      <xdr:rowOff>95250</xdr:rowOff>
    </xdr:from>
    <xdr:to>
      <xdr:col>6</xdr:col>
      <xdr:colOff>288925</xdr:colOff>
      <xdr:row>1045</xdr:row>
      <xdr:rowOff>171450</xdr:rowOff>
    </xdr:to>
    <xdr:pic>
      <xdr:nvPicPr>
        <xdr:cNvPr id="4161582" name="Picture 39439">
          <a:extLst>
            <a:ext uri="{FF2B5EF4-FFF2-40B4-BE49-F238E27FC236}">
              <a16:creationId xmlns="" xmlns:a16="http://schemas.microsoft.com/office/drawing/2014/main" id="{00000000-0008-0000-0C00-00002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99552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41275</xdr:colOff>
      <xdr:row>279</xdr:row>
      <xdr:rowOff>25187</xdr:rowOff>
    </xdr:from>
    <xdr:to>
      <xdr:col>6</xdr:col>
      <xdr:colOff>650875</xdr:colOff>
      <xdr:row>282</xdr:row>
      <xdr:rowOff>66675</xdr:rowOff>
    </xdr:to>
    <xdr:pic>
      <xdr:nvPicPr>
        <xdr:cNvPr id="4161583" name="Рисунок 2">
          <a:extLst>
            <a:ext uri="{FF2B5EF4-FFF2-40B4-BE49-F238E27FC236}">
              <a16:creationId xmlns="" xmlns:a16="http://schemas.microsoft.com/office/drawing/2014/main" id="{00000000-0008-0000-0C00-00002F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61404287"/>
          <a:ext cx="1292225" cy="9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296</xdr:row>
      <xdr:rowOff>31750</xdr:rowOff>
    </xdr:from>
    <xdr:to>
      <xdr:col>2</xdr:col>
      <xdr:colOff>279400</xdr:colOff>
      <xdr:row>299</xdr:row>
      <xdr:rowOff>346075</xdr:rowOff>
    </xdr:to>
    <xdr:pic>
      <xdr:nvPicPr>
        <xdr:cNvPr id="4161584" name="Рисунок 3">
          <a:extLst>
            <a:ext uri="{FF2B5EF4-FFF2-40B4-BE49-F238E27FC236}">
              <a16:creationId xmlns="" xmlns:a16="http://schemas.microsoft.com/office/drawing/2014/main" id="{00000000-0008-0000-0C00-000030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" y="41370250"/>
          <a:ext cx="1212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152400</xdr:colOff>
      <xdr:row>46</xdr:row>
      <xdr:rowOff>12700</xdr:rowOff>
    </xdr:from>
    <xdr:ext cx="765175" cy="612775"/>
    <xdr:pic>
      <xdr:nvPicPr>
        <xdr:cNvPr id="50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190875" y="1184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641350</xdr:colOff>
      <xdr:row>99</xdr:row>
      <xdr:rowOff>31750</xdr:rowOff>
    </xdr:from>
    <xdr:ext cx="1352550" cy="558800"/>
    <xdr:pic>
      <xdr:nvPicPr>
        <xdr:cNvPr id="51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155950" y="15271750"/>
          <a:ext cx="13525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159</xdr:row>
      <xdr:rowOff>38100</xdr:rowOff>
    </xdr:from>
    <xdr:ext cx="584200" cy="571500"/>
    <xdr:pic>
      <xdr:nvPicPr>
        <xdr:cNvPr id="52" name="Picture 28755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0275" y="25146000"/>
          <a:ext cx="584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214</xdr:row>
      <xdr:rowOff>19050</xdr:rowOff>
    </xdr:from>
    <xdr:ext cx="2270125" cy="403225"/>
    <xdr:pic>
      <xdr:nvPicPr>
        <xdr:cNvPr id="53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863850" y="39681150"/>
          <a:ext cx="2270125" cy="40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361950</xdr:colOff>
      <xdr:row>262</xdr:row>
      <xdr:rowOff>117475</xdr:rowOff>
    </xdr:from>
    <xdr:ext cx="2352675" cy="501650"/>
    <xdr:pic>
      <xdr:nvPicPr>
        <xdr:cNvPr id="54" name="Picture 125" descr="3-8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6334025"/>
          <a:ext cx="235267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41275</xdr:colOff>
      <xdr:row>308</xdr:row>
      <xdr:rowOff>25187</xdr:rowOff>
    </xdr:from>
    <xdr:ext cx="1292225" cy="974938"/>
    <xdr:pic>
      <xdr:nvPicPr>
        <xdr:cNvPr id="55" name="Рисунок 2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61404287"/>
          <a:ext cx="1292225" cy="9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120650</xdr:colOff>
      <xdr:row>357</xdr:row>
      <xdr:rowOff>215900</xdr:rowOff>
    </xdr:from>
    <xdr:ext cx="815975" cy="647700"/>
    <xdr:pic>
      <xdr:nvPicPr>
        <xdr:cNvPr id="56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525" y="72482075"/>
          <a:ext cx="815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413</xdr:row>
      <xdr:rowOff>19050</xdr:rowOff>
    </xdr:from>
    <xdr:ext cx="1025525" cy="606425"/>
    <xdr:pic>
      <xdr:nvPicPr>
        <xdr:cNvPr id="57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190875" y="84401025"/>
          <a:ext cx="10255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469</xdr:row>
      <xdr:rowOff>57150</xdr:rowOff>
    </xdr:from>
    <xdr:ext cx="1073150" cy="568325"/>
    <xdr:pic>
      <xdr:nvPicPr>
        <xdr:cNvPr id="58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162300" y="96431100"/>
          <a:ext cx="1073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673100</xdr:colOff>
      <xdr:row>526</xdr:row>
      <xdr:rowOff>215900</xdr:rowOff>
    </xdr:from>
    <xdr:ext cx="1257300" cy="631825"/>
    <xdr:pic>
      <xdr:nvPicPr>
        <xdr:cNvPr id="59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187700" y="108077000"/>
          <a:ext cx="1257300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730250</xdr:colOff>
      <xdr:row>586</xdr:row>
      <xdr:rowOff>0</xdr:rowOff>
    </xdr:from>
    <xdr:ext cx="1270000" cy="612775"/>
    <xdr:pic>
      <xdr:nvPicPr>
        <xdr:cNvPr id="60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121615200"/>
          <a:ext cx="127000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727</xdr:row>
      <xdr:rowOff>57150</xdr:rowOff>
    </xdr:from>
    <xdr:ext cx="815975" cy="565150"/>
    <xdr:pic>
      <xdr:nvPicPr>
        <xdr:cNvPr id="61" name="Picture 137" descr="picrjtOfY">
          <a:extLst>
            <a:ext uri="{FF2B5EF4-FFF2-40B4-BE49-F238E27FC236}">
              <a16:creationId xmlns="" xmlns:a16="http://schemas.microsoft.com/office/drawing/2014/main" id="{00000000-0008-0000-0C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825" y="153114375"/>
          <a:ext cx="81597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50800</xdr:colOff>
      <xdr:row>774</xdr:row>
      <xdr:rowOff>12700</xdr:rowOff>
    </xdr:from>
    <xdr:ext cx="796925" cy="577850"/>
    <xdr:pic>
      <xdr:nvPicPr>
        <xdr:cNvPr id="62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241675" y="162718750"/>
          <a:ext cx="79692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822</xdr:row>
      <xdr:rowOff>38100</xdr:rowOff>
    </xdr:from>
    <xdr:ext cx="635000" cy="549275"/>
    <xdr:pic>
      <xdr:nvPicPr>
        <xdr:cNvPr id="63" name="Picture 139" descr="pic2hNnqc">
          <a:extLst>
            <a:ext uri="{FF2B5EF4-FFF2-40B4-BE49-F238E27FC236}">
              <a16:creationId xmlns="" xmlns:a16="http://schemas.microsoft.com/office/drawing/2014/main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73726475"/>
          <a:ext cx="6350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412750</xdr:colOff>
      <xdr:row>870</xdr:row>
      <xdr:rowOff>57150</xdr:rowOff>
    </xdr:from>
    <xdr:ext cx="1238250" cy="533400"/>
    <xdr:pic>
      <xdr:nvPicPr>
        <xdr:cNvPr id="64" name="Picture 140" descr="picnArys9">
          <a:extLst>
            <a:ext uri="{FF2B5EF4-FFF2-40B4-BE49-F238E27FC236}">
              <a16:creationId xmlns="" xmlns:a16="http://schemas.microsoft.com/office/drawing/2014/main" id="{00000000-0008-0000-0C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18498502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913</xdr:row>
      <xdr:rowOff>38100</xdr:rowOff>
    </xdr:from>
    <xdr:ext cx="850900" cy="571500"/>
    <xdr:pic>
      <xdr:nvPicPr>
        <xdr:cNvPr id="65" name="Picture 141" descr="piccpkZrh">
          <a:extLst>
            <a:ext uri="{FF2B5EF4-FFF2-40B4-BE49-F238E27FC236}">
              <a16:creationId xmlns="" xmlns:a16="http://schemas.microsoft.com/office/drawing/2014/main" id="{00000000-0008-0000-0C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95719700"/>
          <a:ext cx="850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949</xdr:row>
      <xdr:rowOff>31750</xdr:rowOff>
    </xdr:from>
    <xdr:ext cx="1127125" cy="593725"/>
    <xdr:pic>
      <xdr:nvPicPr>
        <xdr:cNvPr id="66" name="Picture 28756">
          <a:extLst>
            <a:ext uri="{FF2B5EF4-FFF2-40B4-BE49-F238E27FC236}">
              <a16:creationId xmlns="" xmlns:a16="http://schemas.microsoft.com/office/drawing/2014/main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260725" y="205152625"/>
          <a:ext cx="11271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989</xdr:row>
      <xdr:rowOff>50800</xdr:rowOff>
    </xdr:from>
    <xdr:ext cx="930275" cy="561975"/>
    <xdr:pic>
      <xdr:nvPicPr>
        <xdr:cNvPr id="67" name="Picture 142" descr="picP7ef7B">
          <a:extLst>
            <a:ext uri="{FF2B5EF4-FFF2-40B4-BE49-F238E27FC236}">
              <a16:creationId xmlns=""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2772625"/>
          <a:ext cx="930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0</xdr:rowOff>
    </xdr:from>
    <xdr:to>
      <xdr:col>0</xdr:col>
      <xdr:colOff>107950</xdr:colOff>
      <xdr:row>93</xdr:row>
      <xdr:rowOff>0</xdr:rowOff>
    </xdr:to>
    <xdr:pic>
      <xdr:nvPicPr>
        <xdr:cNvPr id="4162561" name="Picture 56">
          <a:extLst>
            <a:ext uri="{FF2B5EF4-FFF2-40B4-BE49-F238E27FC236}">
              <a16:creationId xmlns="" xmlns:a16="http://schemas.microsoft.com/office/drawing/2014/main" id="{00000000-0008-0000-0D00-00000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3295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31750</xdr:colOff>
      <xdr:row>93</xdr:row>
      <xdr:rowOff>0</xdr:rowOff>
    </xdr:to>
    <xdr:pic>
      <xdr:nvPicPr>
        <xdr:cNvPr id="4162562" name="Picture 195" descr="271">
          <a:extLst>
            <a:ext uri="{FF2B5EF4-FFF2-40B4-BE49-F238E27FC236}">
              <a16:creationId xmlns="" xmlns:a16="http://schemas.microsoft.com/office/drawing/2014/main" id="{00000000-0008-0000-0D00-00000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295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481</xdr:row>
      <xdr:rowOff>215900</xdr:rowOff>
    </xdr:from>
    <xdr:to>
      <xdr:col>4</xdr:col>
      <xdr:colOff>292100</xdr:colOff>
      <xdr:row>485</xdr:row>
      <xdr:rowOff>101600</xdr:rowOff>
    </xdr:to>
    <xdr:pic>
      <xdr:nvPicPr>
        <xdr:cNvPr id="4162563" name="Picture 53" descr="стульчик">
          <a:extLst>
            <a:ext uri="{FF2B5EF4-FFF2-40B4-BE49-F238E27FC236}">
              <a16:creationId xmlns="" xmlns:a16="http://schemas.microsoft.com/office/drawing/2014/main" id="{00000000-0008-0000-0D00-00000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48507450"/>
          <a:ext cx="628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301</xdr:row>
      <xdr:rowOff>107950</xdr:rowOff>
    </xdr:from>
    <xdr:to>
      <xdr:col>4</xdr:col>
      <xdr:colOff>12700</xdr:colOff>
      <xdr:row>304</xdr:row>
      <xdr:rowOff>101600</xdr:rowOff>
    </xdr:to>
    <xdr:pic>
      <xdr:nvPicPr>
        <xdr:cNvPr id="4162564" name="Изображения 11">
          <a:extLst>
            <a:ext uri="{FF2B5EF4-FFF2-40B4-BE49-F238E27FC236}">
              <a16:creationId xmlns="" xmlns:a16="http://schemas.microsoft.com/office/drawing/2014/main" id="{00000000-0008-0000-0D00-00000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115665250"/>
          <a:ext cx="12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347</xdr:row>
      <xdr:rowOff>0</xdr:rowOff>
    </xdr:from>
    <xdr:to>
      <xdr:col>4</xdr:col>
      <xdr:colOff>838200</xdr:colOff>
      <xdr:row>349</xdr:row>
      <xdr:rowOff>133350</xdr:rowOff>
    </xdr:to>
    <xdr:pic>
      <xdr:nvPicPr>
        <xdr:cNvPr id="4162565" name="Изображения 26">
          <a:extLst>
            <a:ext uri="{FF2B5EF4-FFF2-40B4-BE49-F238E27FC236}">
              <a16:creationId xmlns="" xmlns:a16="http://schemas.microsoft.com/office/drawing/2014/main" id="{00000000-0008-0000-0D00-00000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900" y="118986300"/>
          <a:ext cx="16256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366</xdr:row>
      <xdr:rowOff>127000</xdr:rowOff>
    </xdr:from>
    <xdr:to>
      <xdr:col>4</xdr:col>
      <xdr:colOff>647700</xdr:colOff>
      <xdr:row>369</xdr:row>
      <xdr:rowOff>88900</xdr:rowOff>
    </xdr:to>
    <xdr:pic>
      <xdr:nvPicPr>
        <xdr:cNvPr id="4162566" name="Изображения 12">
          <a:extLst>
            <a:ext uri="{FF2B5EF4-FFF2-40B4-BE49-F238E27FC236}">
              <a16:creationId xmlns="" xmlns:a16="http://schemas.microsoft.com/office/drawing/2014/main" id="{00000000-0008-0000-0D00-00000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2535950"/>
          <a:ext cx="164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457</xdr:row>
      <xdr:rowOff>31750</xdr:rowOff>
    </xdr:from>
    <xdr:to>
      <xdr:col>5</xdr:col>
      <xdr:colOff>12700</xdr:colOff>
      <xdr:row>460</xdr:row>
      <xdr:rowOff>114300</xdr:rowOff>
    </xdr:to>
    <xdr:pic>
      <xdr:nvPicPr>
        <xdr:cNvPr id="4162567" name="Изображения 4">
          <a:extLst>
            <a:ext uri="{FF2B5EF4-FFF2-40B4-BE49-F238E27FC236}">
              <a16:creationId xmlns="" xmlns:a16="http://schemas.microsoft.com/office/drawing/2014/main" id="{00000000-0008-0000-0D00-000007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143802100"/>
          <a:ext cx="18923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469</xdr:row>
      <xdr:rowOff>69850</xdr:rowOff>
    </xdr:from>
    <xdr:to>
      <xdr:col>4</xdr:col>
      <xdr:colOff>692150</xdr:colOff>
      <xdr:row>472</xdr:row>
      <xdr:rowOff>88900</xdr:rowOff>
    </xdr:to>
    <xdr:pic>
      <xdr:nvPicPr>
        <xdr:cNvPr id="4162568" name="Изображения 5">
          <a:extLst>
            <a:ext uri="{FF2B5EF4-FFF2-40B4-BE49-F238E27FC236}">
              <a16:creationId xmlns="" xmlns:a16="http://schemas.microsoft.com/office/drawing/2014/main" id="{00000000-0008-0000-0D00-00000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46164300"/>
          <a:ext cx="1568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538</xdr:row>
      <xdr:rowOff>38100</xdr:rowOff>
    </xdr:from>
    <xdr:to>
      <xdr:col>5</xdr:col>
      <xdr:colOff>57150</xdr:colOff>
      <xdr:row>541</xdr:row>
      <xdr:rowOff>127000</xdr:rowOff>
    </xdr:to>
    <xdr:pic>
      <xdr:nvPicPr>
        <xdr:cNvPr id="4162569" name="3">
          <a:extLst>
            <a:ext uri="{FF2B5EF4-FFF2-40B4-BE49-F238E27FC236}">
              <a16:creationId xmlns="" xmlns:a16="http://schemas.microsoft.com/office/drawing/2014/main" id="{00000000-0008-0000-0D00-00000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384550" y="15927070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419</xdr:row>
      <xdr:rowOff>57150</xdr:rowOff>
    </xdr:from>
    <xdr:to>
      <xdr:col>5</xdr:col>
      <xdr:colOff>673100</xdr:colOff>
      <xdr:row>422</xdr:row>
      <xdr:rowOff>101600</xdr:rowOff>
    </xdr:to>
    <xdr:pic>
      <xdr:nvPicPr>
        <xdr:cNvPr id="4162572" name="Picture 395">
          <a:extLst>
            <a:ext uri="{FF2B5EF4-FFF2-40B4-BE49-F238E27FC236}">
              <a16:creationId xmlns="" xmlns:a16="http://schemas.microsoft.com/office/drawing/2014/main" id="{00000000-0008-0000-0D00-00000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343150" y="136855200"/>
          <a:ext cx="34417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437</xdr:row>
      <xdr:rowOff>0</xdr:rowOff>
    </xdr:from>
    <xdr:to>
      <xdr:col>5</xdr:col>
      <xdr:colOff>787400</xdr:colOff>
      <xdr:row>439</xdr:row>
      <xdr:rowOff>133350</xdr:rowOff>
    </xdr:to>
    <xdr:pic>
      <xdr:nvPicPr>
        <xdr:cNvPr id="4162573" name="Picture 395">
          <a:extLst>
            <a:ext uri="{FF2B5EF4-FFF2-40B4-BE49-F238E27FC236}">
              <a16:creationId xmlns="" xmlns:a16="http://schemas.microsoft.com/office/drawing/2014/main" id="{00000000-0008-0000-0D00-00000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616200" y="140119100"/>
          <a:ext cx="32829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276</xdr:row>
      <xdr:rowOff>19050</xdr:rowOff>
    </xdr:from>
    <xdr:to>
      <xdr:col>4</xdr:col>
      <xdr:colOff>679450</xdr:colOff>
      <xdr:row>278</xdr:row>
      <xdr:rowOff>133350</xdr:rowOff>
    </xdr:to>
    <xdr:pic>
      <xdr:nvPicPr>
        <xdr:cNvPr id="4162574" name="Изображения 10">
          <a:extLst>
            <a:ext uri="{FF2B5EF4-FFF2-40B4-BE49-F238E27FC236}">
              <a16:creationId xmlns="" xmlns:a16="http://schemas.microsoft.com/office/drawing/2014/main" id="{00000000-0008-0000-0D00-00000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111163100"/>
          <a:ext cx="17843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301</xdr:row>
      <xdr:rowOff>88900</xdr:rowOff>
    </xdr:from>
    <xdr:to>
      <xdr:col>4</xdr:col>
      <xdr:colOff>762000</xdr:colOff>
      <xdr:row>304</xdr:row>
      <xdr:rowOff>88900</xdr:rowOff>
    </xdr:to>
    <xdr:pic>
      <xdr:nvPicPr>
        <xdr:cNvPr id="4162575" name="Изображения 11">
          <a:extLst>
            <a:ext uri="{FF2B5EF4-FFF2-40B4-BE49-F238E27FC236}">
              <a16:creationId xmlns="" xmlns:a16="http://schemas.microsoft.com/office/drawing/2014/main" id="{00000000-0008-0000-0D00-00000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15646200"/>
          <a:ext cx="1638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549</xdr:row>
      <xdr:rowOff>57150</xdr:rowOff>
    </xdr:from>
    <xdr:to>
      <xdr:col>5</xdr:col>
      <xdr:colOff>222250</xdr:colOff>
      <xdr:row>553</xdr:row>
      <xdr:rowOff>127000</xdr:rowOff>
    </xdr:to>
    <xdr:pic>
      <xdr:nvPicPr>
        <xdr:cNvPr id="4162577" name="2">
          <a:extLst>
            <a:ext uri="{FF2B5EF4-FFF2-40B4-BE49-F238E27FC236}">
              <a16:creationId xmlns="" xmlns:a16="http://schemas.microsoft.com/office/drawing/2014/main" id="{00000000-0008-0000-0D00-00001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161385250"/>
          <a:ext cx="14922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495</xdr:row>
      <xdr:rowOff>31750</xdr:rowOff>
    </xdr:from>
    <xdr:to>
      <xdr:col>5</xdr:col>
      <xdr:colOff>850900</xdr:colOff>
      <xdr:row>499</xdr:row>
      <xdr:rowOff>139700</xdr:rowOff>
    </xdr:to>
    <xdr:pic>
      <xdr:nvPicPr>
        <xdr:cNvPr id="4162578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1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150958550"/>
          <a:ext cx="8826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509</xdr:row>
      <xdr:rowOff>31750</xdr:rowOff>
    </xdr:from>
    <xdr:to>
      <xdr:col>6</xdr:col>
      <xdr:colOff>349250</xdr:colOff>
      <xdr:row>513</xdr:row>
      <xdr:rowOff>139700</xdr:rowOff>
    </xdr:to>
    <xdr:pic>
      <xdr:nvPicPr>
        <xdr:cNvPr id="4162579" name="Picture 1870">
          <a:extLst>
            <a:ext uri="{FF2B5EF4-FFF2-40B4-BE49-F238E27FC236}">
              <a16:creationId xmlns="" xmlns:a16="http://schemas.microsoft.com/office/drawing/2014/main" id="{00000000-0008-0000-0D00-00001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300" y="153555700"/>
          <a:ext cx="8763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519</xdr:row>
      <xdr:rowOff>215900</xdr:rowOff>
    </xdr:from>
    <xdr:to>
      <xdr:col>4</xdr:col>
      <xdr:colOff>107950</xdr:colOff>
      <xdr:row>523</xdr:row>
      <xdr:rowOff>152400</xdr:rowOff>
    </xdr:to>
    <xdr:pic>
      <xdr:nvPicPr>
        <xdr:cNvPr id="4162580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1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50" y="155676600"/>
          <a:ext cx="812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529</xdr:row>
      <xdr:rowOff>57150</xdr:rowOff>
    </xdr:from>
    <xdr:to>
      <xdr:col>3</xdr:col>
      <xdr:colOff>755650</xdr:colOff>
      <xdr:row>532</xdr:row>
      <xdr:rowOff>114300</xdr:rowOff>
    </xdr:to>
    <xdr:pic>
      <xdr:nvPicPr>
        <xdr:cNvPr id="4162581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1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157518100"/>
          <a:ext cx="565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220</xdr:row>
      <xdr:rowOff>127000</xdr:rowOff>
    </xdr:from>
    <xdr:to>
      <xdr:col>1</xdr:col>
      <xdr:colOff>266700</xdr:colOff>
      <xdr:row>225</xdr:row>
      <xdr:rowOff>44450</xdr:rowOff>
    </xdr:to>
    <xdr:pic>
      <xdr:nvPicPr>
        <xdr:cNvPr id="4162582" name="Picture 842" descr="http://www.novplast.com/media/ksenmart/images/products/w640xh640/middle-center-0-0-1373369153.2773.rondol1.jpg">
          <a:extLst>
            <a:ext uri="{FF2B5EF4-FFF2-40B4-BE49-F238E27FC236}">
              <a16:creationId xmlns="" xmlns:a16="http://schemas.microsoft.com/office/drawing/2014/main" id="{00000000-0008-0000-0D00-00001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3256100"/>
          <a:ext cx="9080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117</xdr:row>
      <xdr:rowOff>133350</xdr:rowOff>
    </xdr:from>
    <xdr:to>
      <xdr:col>1</xdr:col>
      <xdr:colOff>19050</xdr:colOff>
      <xdr:row>122</xdr:row>
      <xdr:rowOff>60325</xdr:rowOff>
    </xdr:to>
    <xdr:pic>
      <xdr:nvPicPr>
        <xdr:cNvPr id="4162584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1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87725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4162585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1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47750"/>
          <a:ext cx="97790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52</xdr:row>
      <xdr:rowOff>190500</xdr:rowOff>
    </xdr:from>
    <xdr:to>
      <xdr:col>0</xdr:col>
      <xdr:colOff>977900</xdr:colOff>
      <xdr:row>57</xdr:row>
      <xdr:rowOff>88900</xdr:rowOff>
    </xdr:to>
    <xdr:pic>
      <xdr:nvPicPr>
        <xdr:cNvPr id="4162586" name="Picture 846" descr="http://www.novplast.com/media/ksenmart/images/products/w160xh160/middle-center-0-0-1373369944.1865.smk.jpg">
          <a:extLst>
            <a:ext uri="{FF2B5EF4-FFF2-40B4-BE49-F238E27FC236}">
              <a16:creationId xmlns="" xmlns:a16="http://schemas.microsoft.com/office/drawing/2014/main" id="{00000000-0008-0000-0D00-00001A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573000"/>
          <a:ext cx="8763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154</xdr:row>
      <xdr:rowOff>146050</xdr:rowOff>
    </xdr:from>
    <xdr:to>
      <xdr:col>1</xdr:col>
      <xdr:colOff>82550</xdr:colOff>
      <xdr:row>157</xdr:row>
      <xdr:rowOff>355600</xdr:rowOff>
    </xdr:to>
    <xdr:pic>
      <xdr:nvPicPr>
        <xdr:cNvPr id="4162587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1B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4221400"/>
          <a:ext cx="869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242</xdr:row>
      <xdr:rowOff>0</xdr:rowOff>
    </xdr:from>
    <xdr:to>
      <xdr:col>2</xdr:col>
      <xdr:colOff>730250</xdr:colOff>
      <xdr:row>246</xdr:row>
      <xdr:rowOff>152400</xdr:rowOff>
    </xdr:to>
    <xdr:pic>
      <xdr:nvPicPr>
        <xdr:cNvPr id="4162588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1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10464800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253</xdr:row>
      <xdr:rowOff>215900</xdr:rowOff>
    </xdr:from>
    <xdr:to>
      <xdr:col>2</xdr:col>
      <xdr:colOff>800100</xdr:colOff>
      <xdr:row>257</xdr:row>
      <xdr:rowOff>152400</xdr:rowOff>
    </xdr:to>
    <xdr:pic>
      <xdr:nvPicPr>
        <xdr:cNvPr id="4162589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1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06953050"/>
          <a:ext cx="6794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265</xdr:row>
      <xdr:rowOff>0</xdr:rowOff>
    </xdr:from>
    <xdr:to>
      <xdr:col>3</xdr:col>
      <xdr:colOff>82550</xdr:colOff>
      <xdr:row>268</xdr:row>
      <xdr:rowOff>127000</xdr:rowOff>
    </xdr:to>
    <xdr:pic>
      <xdr:nvPicPr>
        <xdr:cNvPr id="4162590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1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09054900"/>
          <a:ext cx="6540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29</xdr:row>
      <xdr:rowOff>6350</xdr:rowOff>
    </xdr:from>
    <xdr:to>
      <xdr:col>1</xdr:col>
      <xdr:colOff>0</xdr:colOff>
      <xdr:row>34</xdr:row>
      <xdr:rowOff>139700</xdr:rowOff>
    </xdr:to>
    <xdr:pic>
      <xdr:nvPicPr>
        <xdr:cNvPr id="4162592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20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619750"/>
          <a:ext cx="977900" cy="137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65</xdr:row>
      <xdr:rowOff>12700</xdr:rowOff>
    </xdr:from>
    <xdr:to>
      <xdr:col>0</xdr:col>
      <xdr:colOff>1022350</xdr:colOff>
      <xdr:row>70</xdr:row>
      <xdr:rowOff>139700</xdr:rowOff>
    </xdr:to>
    <xdr:pic>
      <xdr:nvPicPr>
        <xdr:cNvPr id="4162594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2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7701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107950</xdr:colOff>
      <xdr:row>113</xdr:row>
      <xdr:rowOff>0</xdr:rowOff>
    </xdr:to>
    <xdr:pic>
      <xdr:nvPicPr>
        <xdr:cNvPr id="4162596" name="Picture 56">
          <a:extLst>
            <a:ext uri="{FF2B5EF4-FFF2-40B4-BE49-F238E27FC236}">
              <a16:creationId xmlns="" xmlns:a16="http://schemas.microsoft.com/office/drawing/2014/main" id="{00000000-0008-0000-0D00-00002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001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31750</xdr:colOff>
      <xdr:row>113</xdr:row>
      <xdr:rowOff>0</xdr:rowOff>
    </xdr:to>
    <xdr:pic>
      <xdr:nvPicPr>
        <xdr:cNvPr id="4162597" name="Picture 195" descr="271">
          <a:extLst>
            <a:ext uri="{FF2B5EF4-FFF2-40B4-BE49-F238E27FC236}">
              <a16:creationId xmlns="" xmlns:a16="http://schemas.microsoft.com/office/drawing/2014/main" id="{00000000-0008-0000-0D00-00002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001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98</xdr:row>
      <xdr:rowOff>22225</xdr:rowOff>
    </xdr:from>
    <xdr:to>
      <xdr:col>1</xdr:col>
      <xdr:colOff>12700</xdr:colOff>
      <xdr:row>103</xdr:row>
      <xdr:rowOff>155575</xdr:rowOff>
    </xdr:to>
    <xdr:pic>
      <xdr:nvPicPr>
        <xdr:cNvPr id="4162598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2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0400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107950</xdr:colOff>
      <xdr:row>574</xdr:row>
      <xdr:rowOff>0</xdr:rowOff>
    </xdr:to>
    <xdr:pic>
      <xdr:nvPicPr>
        <xdr:cNvPr id="4162599" name="Picture 56">
          <a:extLst>
            <a:ext uri="{FF2B5EF4-FFF2-40B4-BE49-F238E27FC236}">
              <a16:creationId xmlns="" xmlns:a16="http://schemas.microsoft.com/office/drawing/2014/main" id="{00000000-0008-0000-0D00-000027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94767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31750</xdr:colOff>
      <xdr:row>574</xdr:row>
      <xdr:rowOff>0</xdr:rowOff>
    </xdr:to>
    <xdr:pic>
      <xdr:nvPicPr>
        <xdr:cNvPr id="4162600" name="Picture 195" descr="271">
          <a:extLst>
            <a:ext uri="{FF2B5EF4-FFF2-40B4-BE49-F238E27FC236}">
              <a16:creationId xmlns="" xmlns:a16="http://schemas.microsoft.com/office/drawing/2014/main" id="{00000000-0008-0000-0D00-00002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767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559</xdr:row>
      <xdr:rowOff>88900</xdr:rowOff>
    </xdr:from>
    <xdr:to>
      <xdr:col>0</xdr:col>
      <xdr:colOff>908050</xdr:colOff>
      <xdr:row>564</xdr:row>
      <xdr:rowOff>152400</xdr:rowOff>
    </xdr:to>
    <xdr:pic>
      <xdr:nvPicPr>
        <xdr:cNvPr id="4162601" name="Рисунок 1">
          <a:extLst>
            <a:ext uri="{FF2B5EF4-FFF2-40B4-BE49-F238E27FC236}">
              <a16:creationId xmlns="" xmlns:a16="http://schemas.microsoft.com/office/drawing/2014/main" id="{00000000-0008-0000-0D00-000029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26841450"/>
          <a:ext cx="8001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0</xdr:col>
      <xdr:colOff>107950</xdr:colOff>
      <xdr:row>592</xdr:row>
      <xdr:rowOff>0</xdr:rowOff>
    </xdr:to>
    <xdr:pic>
      <xdr:nvPicPr>
        <xdr:cNvPr id="4162602" name="Picture 56">
          <a:extLst>
            <a:ext uri="{FF2B5EF4-FFF2-40B4-BE49-F238E27FC236}">
              <a16:creationId xmlns="" xmlns:a16="http://schemas.microsoft.com/office/drawing/2014/main" id="{00000000-0008-0000-0D00-00002A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329311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0</xdr:col>
      <xdr:colOff>31750</xdr:colOff>
      <xdr:row>592</xdr:row>
      <xdr:rowOff>0</xdr:rowOff>
    </xdr:to>
    <xdr:pic>
      <xdr:nvPicPr>
        <xdr:cNvPr id="4162603" name="Picture 195" descr="271">
          <a:extLst>
            <a:ext uri="{FF2B5EF4-FFF2-40B4-BE49-F238E27FC236}">
              <a16:creationId xmlns="" xmlns:a16="http://schemas.microsoft.com/office/drawing/2014/main" id="{00000000-0008-0000-0D00-00002B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311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577</xdr:row>
      <xdr:rowOff>12700</xdr:rowOff>
    </xdr:from>
    <xdr:to>
      <xdr:col>0</xdr:col>
      <xdr:colOff>990600</xdr:colOff>
      <xdr:row>582</xdr:row>
      <xdr:rowOff>165100</xdr:rowOff>
    </xdr:to>
    <xdr:pic>
      <xdr:nvPicPr>
        <xdr:cNvPr id="4162604" name="Рисунок 2">
          <a:extLst>
            <a:ext uri="{FF2B5EF4-FFF2-40B4-BE49-F238E27FC236}">
              <a16:creationId xmlns="" xmlns:a16="http://schemas.microsoft.com/office/drawing/2014/main" id="{00000000-0008-0000-0D00-00002C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0016450"/>
          <a:ext cx="9334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136</xdr:row>
      <xdr:rowOff>31750</xdr:rowOff>
    </xdr:from>
    <xdr:to>
      <xdr:col>0</xdr:col>
      <xdr:colOff>977900</xdr:colOff>
      <xdr:row>141</xdr:row>
      <xdr:rowOff>95250</xdr:rowOff>
    </xdr:to>
    <xdr:pic>
      <xdr:nvPicPr>
        <xdr:cNvPr id="4162605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2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06250"/>
          <a:ext cx="876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597</xdr:row>
      <xdr:rowOff>31750</xdr:rowOff>
    </xdr:from>
    <xdr:to>
      <xdr:col>0</xdr:col>
      <xdr:colOff>869950</xdr:colOff>
      <xdr:row>602</xdr:row>
      <xdr:rowOff>139700</xdr:rowOff>
    </xdr:to>
    <xdr:pic>
      <xdr:nvPicPr>
        <xdr:cNvPr id="4162606" name="Рисунок 3">
          <a:extLst>
            <a:ext uri="{FF2B5EF4-FFF2-40B4-BE49-F238E27FC236}">
              <a16:creationId xmlns="" xmlns:a16="http://schemas.microsoft.com/office/drawing/2014/main" id="{00000000-0008-0000-0D00-00002E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0792400"/>
          <a:ext cx="831850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171</xdr:row>
      <xdr:rowOff>38100</xdr:rowOff>
    </xdr:from>
    <xdr:to>
      <xdr:col>0</xdr:col>
      <xdr:colOff>958850</xdr:colOff>
      <xdr:row>176</xdr:row>
      <xdr:rowOff>161925</xdr:rowOff>
    </xdr:to>
    <xdr:pic>
      <xdr:nvPicPr>
        <xdr:cNvPr id="4162607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2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269400"/>
          <a:ext cx="90805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614</xdr:row>
      <xdr:rowOff>19050</xdr:rowOff>
    </xdr:from>
    <xdr:to>
      <xdr:col>0</xdr:col>
      <xdr:colOff>920750</xdr:colOff>
      <xdr:row>620</xdr:row>
      <xdr:rowOff>0</xdr:rowOff>
    </xdr:to>
    <xdr:pic>
      <xdr:nvPicPr>
        <xdr:cNvPr id="4162608" name="Рисунок 4">
          <a:extLst>
            <a:ext uri="{FF2B5EF4-FFF2-40B4-BE49-F238E27FC236}">
              <a16:creationId xmlns="" xmlns:a16="http://schemas.microsoft.com/office/drawing/2014/main" id="{00000000-0008-0000-0D00-000030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4463950"/>
          <a:ext cx="8699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629</xdr:row>
      <xdr:rowOff>47625</xdr:rowOff>
    </xdr:from>
    <xdr:to>
      <xdr:col>1</xdr:col>
      <xdr:colOff>3175</xdr:colOff>
      <xdr:row>635</xdr:row>
      <xdr:rowOff>73025</xdr:rowOff>
    </xdr:to>
    <xdr:pic>
      <xdr:nvPicPr>
        <xdr:cNvPr id="4162609" name="Рисунок 6">
          <a:extLst>
            <a:ext uri="{FF2B5EF4-FFF2-40B4-BE49-F238E27FC236}">
              <a16:creationId xmlns="" xmlns:a16="http://schemas.microsoft.com/office/drawing/2014/main" id="{00000000-0008-0000-0D00-000031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103187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647</xdr:row>
      <xdr:rowOff>12700</xdr:rowOff>
    </xdr:from>
    <xdr:to>
      <xdr:col>1</xdr:col>
      <xdr:colOff>0</xdr:colOff>
      <xdr:row>652</xdr:row>
      <xdr:rowOff>152400</xdr:rowOff>
    </xdr:to>
    <xdr:pic>
      <xdr:nvPicPr>
        <xdr:cNvPr id="4162611" name="Рисунок 8">
          <a:extLst>
            <a:ext uri="{FF2B5EF4-FFF2-40B4-BE49-F238E27FC236}">
              <a16:creationId xmlns="" xmlns:a16="http://schemas.microsoft.com/office/drawing/2014/main" id="{00000000-0008-0000-0D00-000033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46150"/>
          <a:ext cx="107950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666</xdr:row>
      <xdr:rowOff>12700</xdr:rowOff>
    </xdr:from>
    <xdr:to>
      <xdr:col>1</xdr:col>
      <xdr:colOff>0</xdr:colOff>
      <xdr:row>671</xdr:row>
      <xdr:rowOff>155575</xdr:rowOff>
    </xdr:to>
    <xdr:pic>
      <xdr:nvPicPr>
        <xdr:cNvPr id="4162612" name="Рисунок 67">
          <a:extLst>
            <a:ext uri="{FF2B5EF4-FFF2-40B4-BE49-F238E27FC236}">
              <a16:creationId xmlns="" xmlns:a16="http://schemas.microsoft.com/office/drawing/2014/main" id="{00000000-0008-0000-0D00-000034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45000"/>
          <a:ext cx="1079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12700</xdr:rowOff>
    </xdr:from>
    <xdr:to>
      <xdr:col>0</xdr:col>
      <xdr:colOff>977900</xdr:colOff>
      <xdr:row>198</xdr:row>
      <xdr:rowOff>139700</xdr:rowOff>
    </xdr:to>
    <xdr:pic>
      <xdr:nvPicPr>
        <xdr:cNvPr id="4162614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3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1429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685</xdr:row>
      <xdr:rowOff>57150</xdr:rowOff>
    </xdr:from>
    <xdr:to>
      <xdr:col>1</xdr:col>
      <xdr:colOff>0</xdr:colOff>
      <xdr:row>691</xdr:row>
      <xdr:rowOff>209550</xdr:rowOff>
    </xdr:to>
    <xdr:pic>
      <xdr:nvPicPr>
        <xdr:cNvPr id="4162615" name="Рисунок 10">
          <a:extLst>
            <a:ext uri="{FF2B5EF4-FFF2-40B4-BE49-F238E27FC236}">
              <a16:creationId xmlns="" xmlns:a16="http://schemas.microsoft.com/office/drawing/2014/main" id="{00000000-0008-0000-0D00-000037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76000"/>
          <a:ext cx="10795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722</xdr:row>
      <xdr:rowOff>12700</xdr:rowOff>
    </xdr:from>
    <xdr:to>
      <xdr:col>0</xdr:col>
      <xdr:colOff>939800</xdr:colOff>
      <xdr:row>727</xdr:row>
      <xdr:rowOff>165100</xdr:rowOff>
    </xdr:to>
    <xdr:pic>
      <xdr:nvPicPr>
        <xdr:cNvPr id="4162616" name="Рисунок 11">
          <a:extLst>
            <a:ext uri="{FF2B5EF4-FFF2-40B4-BE49-F238E27FC236}">
              <a16:creationId xmlns="" xmlns:a16="http://schemas.microsoft.com/office/drawing/2014/main" id="{00000000-0008-0000-0D00-000038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85344000"/>
          <a:ext cx="8699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740</xdr:row>
      <xdr:rowOff>76200</xdr:rowOff>
    </xdr:from>
    <xdr:to>
      <xdr:col>1</xdr:col>
      <xdr:colOff>3175</xdr:colOff>
      <xdr:row>745</xdr:row>
      <xdr:rowOff>101600</xdr:rowOff>
    </xdr:to>
    <xdr:pic>
      <xdr:nvPicPr>
        <xdr:cNvPr id="4162618" name="Рисунок 13">
          <a:extLst>
            <a:ext uri="{FF2B5EF4-FFF2-40B4-BE49-F238E27FC236}">
              <a16:creationId xmlns="" xmlns:a16="http://schemas.microsoft.com/office/drawing/2014/main" id="{00000000-0008-0000-0D00-00003A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1046300"/>
          <a:ext cx="98425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703</xdr:row>
      <xdr:rowOff>38100</xdr:rowOff>
    </xdr:from>
    <xdr:to>
      <xdr:col>0</xdr:col>
      <xdr:colOff>1022350</xdr:colOff>
      <xdr:row>709</xdr:row>
      <xdr:rowOff>0</xdr:rowOff>
    </xdr:to>
    <xdr:pic>
      <xdr:nvPicPr>
        <xdr:cNvPr id="4162624" name="Рисунок 1">
          <a:extLst>
            <a:ext uri="{FF2B5EF4-FFF2-40B4-BE49-F238E27FC236}">
              <a16:creationId xmlns="" xmlns:a16="http://schemas.microsoft.com/office/drawing/2014/main" id="{00000000-0008-0000-0D00-0000408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87175"/>
          <a:ext cx="1022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319</xdr:row>
      <xdr:rowOff>38100</xdr:rowOff>
    </xdr:from>
    <xdr:to>
      <xdr:col>4</xdr:col>
      <xdr:colOff>876300</xdr:colOff>
      <xdr:row>321</xdr:row>
      <xdr:rowOff>362250</xdr:rowOff>
    </xdr:to>
    <xdr:pic>
      <xdr:nvPicPr>
        <xdr:cNvPr id="72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26777750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230</xdr:row>
      <xdr:rowOff>38100</xdr:rowOff>
    </xdr:from>
    <xdr:to>
      <xdr:col>1</xdr:col>
      <xdr:colOff>161925</xdr:colOff>
      <xdr:row>235</xdr:row>
      <xdr:rowOff>66675</xdr:rowOff>
    </xdr:to>
    <xdr:pic>
      <xdr:nvPicPr>
        <xdr:cNvPr id="74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53650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385</xdr:row>
      <xdr:rowOff>200320</xdr:rowOff>
    </xdr:from>
    <xdr:to>
      <xdr:col>4</xdr:col>
      <xdr:colOff>547184</xdr:colOff>
      <xdr:row>388</xdr:row>
      <xdr:rowOff>76199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1586" t="38172" r="11706" b="38325"/>
        <a:stretch/>
      </xdr:blipFill>
      <xdr:spPr>
        <a:xfrm flipV="1">
          <a:off x="2781299" y="8665874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402</xdr:row>
      <xdr:rowOff>39998</xdr:rowOff>
    </xdr:from>
    <xdr:to>
      <xdr:col>4</xdr:col>
      <xdr:colOff>352425</xdr:colOff>
      <xdr:row>404</xdr:row>
      <xdr:rowOff>86371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/>
        <a:srcRect l="13252" t="37171" r="11614" b="38492"/>
        <a:stretch/>
      </xdr:blipFill>
      <xdr:spPr>
        <a:xfrm flipV="1">
          <a:off x="2695576" y="89794073"/>
          <a:ext cx="1523999" cy="370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107950</xdr:colOff>
      <xdr:row>93</xdr:row>
      <xdr:rowOff>0</xdr:rowOff>
    </xdr:to>
    <xdr:pic>
      <xdr:nvPicPr>
        <xdr:cNvPr id="64" name="Picture 56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7422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31750</xdr:colOff>
      <xdr:row>93</xdr:row>
      <xdr:rowOff>0</xdr:rowOff>
    </xdr:to>
    <xdr:pic>
      <xdr:nvPicPr>
        <xdr:cNvPr id="65" name="Picture 195" descr="271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7422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481</xdr:row>
      <xdr:rowOff>215900</xdr:rowOff>
    </xdr:from>
    <xdr:to>
      <xdr:col>4</xdr:col>
      <xdr:colOff>292100</xdr:colOff>
      <xdr:row>485</xdr:row>
      <xdr:rowOff>101600</xdr:rowOff>
    </xdr:to>
    <xdr:pic>
      <xdr:nvPicPr>
        <xdr:cNvPr id="66" name="Picture 53" descr="стульчик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123918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301</xdr:row>
      <xdr:rowOff>107950</xdr:rowOff>
    </xdr:from>
    <xdr:to>
      <xdr:col>4</xdr:col>
      <xdr:colOff>12700</xdr:colOff>
      <xdr:row>304</xdr:row>
      <xdr:rowOff>101600</xdr:rowOff>
    </xdr:to>
    <xdr:pic>
      <xdr:nvPicPr>
        <xdr:cNvPr id="67" name="Изображения 11">
          <a:extLst>
            <a:ext uri="{FF2B5EF4-FFF2-40B4-BE49-F238E27FC236}">
              <a16:creationId xmlns=""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6582925"/>
          <a:ext cx="12700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347</xdr:row>
      <xdr:rowOff>0</xdr:rowOff>
    </xdr:from>
    <xdr:to>
      <xdr:col>4</xdr:col>
      <xdr:colOff>838200</xdr:colOff>
      <xdr:row>349</xdr:row>
      <xdr:rowOff>133350</xdr:rowOff>
    </xdr:to>
    <xdr:pic>
      <xdr:nvPicPr>
        <xdr:cNvPr id="68" name="Изображения 26">
          <a:extLst>
            <a:ext uri="{FF2B5EF4-FFF2-40B4-BE49-F238E27FC236}">
              <a16:creationId xmlns=""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5095100"/>
          <a:ext cx="1587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366</xdr:row>
      <xdr:rowOff>127000</xdr:rowOff>
    </xdr:from>
    <xdr:to>
      <xdr:col>4</xdr:col>
      <xdr:colOff>647700</xdr:colOff>
      <xdr:row>369</xdr:row>
      <xdr:rowOff>88900</xdr:rowOff>
    </xdr:to>
    <xdr:pic>
      <xdr:nvPicPr>
        <xdr:cNvPr id="69" name="Изображения 12">
          <a:extLst>
            <a:ext uri="{FF2B5EF4-FFF2-40B4-BE49-F238E27FC236}">
              <a16:creationId xmlns=""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575" y="78774925"/>
          <a:ext cx="1565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457</xdr:row>
      <xdr:rowOff>31750</xdr:rowOff>
    </xdr:from>
    <xdr:to>
      <xdr:col>5</xdr:col>
      <xdr:colOff>12700</xdr:colOff>
      <xdr:row>460</xdr:row>
      <xdr:rowOff>114300</xdr:rowOff>
    </xdr:to>
    <xdr:pic>
      <xdr:nvPicPr>
        <xdr:cNvPr id="70" name="Изображения 4">
          <a:extLst>
            <a:ext uri="{FF2B5EF4-FFF2-40B4-BE49-F238E27FC236}">
              <a16:creationId xmlns=""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368975"/>
          <a:ext cx="18034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469</xdr:row>
      <xdr:rowOff>69850</xdr:rowOff>
    </xdr:from>
    <xdr:to>
      <xdr:col>4</xdr:col>
      <xdr:colOff>692150</xdr:colOff>
      <xdr:row>472</xdr:row>
      <xdr:rowOff>88900</xdr:rowOff>
    </xdr:to>
    <xdr:pic>
      <xdr:nvPicPr>
        <xdr:cNvPr id="71" name="Изображения 5">
          <a:extLst>
            <a:ext uri="{FF2B5EF4-FFF2-40B4-BE49-F238E27FC236}">
              <a16:creationId xmlns=""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175" y="109893100"/>
          <a:ext cx="1508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538</xdr:row>
      <xdr:rowOff>38100</xdr:rowOff>
    </xdr:from>
    <xdr:to>
      <xdr:col>5</xdr:col>
      <xdr:colOff>57150</xdr:colOff>
      <xdr:row>541</xdr:row>
      <xdr:rowOff>127000</xdr:rowOff>
    </xdr:to>
    <xdr:pic>
      <xdr:nvPicPr>
        <xdr:cNvPr id="73" name="3">
          <a:extLst>
            <a:ext uri="{FF2B5EF4-FFF2-40B4-BE49-F238E27FC236}">
              <a16:creationId xmlns=""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238500" y="123891675"/>
          <a:ext cx="16954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419</xdr:row>
      <xdr:rowOff>57150</xdr:rowOff>
    </xdr:from>
    <xdr:to>
      <xdr:col>5</xdr:col>
      <xdr:colOff>673100</xdr:colOff>
      <xdr:row>422</xdr:row>
      <xdr:rowOff>101600</xdr:rowOff>
    </xdr:to>
    <xdr:pic>
      <xdr:nvPicPr>
        <xdr:cNvPr id="77" name="Picture 395">
          <a:extLst>
            <a:ext uri="{FF2B5EF4-FFF2-40B4-BE49-F238E27FC236}">
              <a16:creationId xmlns=""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238375" y="100145850"/>
          <a:ext cx="33115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437</xdr:row>
      <xdr:rowOff>0</xdr:rowOff>
    </xdr:from>
    <xdr:to>
      <xdr:col>5</xdr:col>
      <xdr:colOff>787400</xdr:colOff>
      <xdr:row>439</xdr:row>
      <xdr:rowOff>133350</xdr:rowOff>
    </xdr:to>
    <xdr:pic>
      <xdr:nvPicPr>
        <xdr:cNvPr id="78" name="Picture 395">
          <a:extLst>
            <a:ext uri="{FF2B5EF4-FFF2-40B4-BE49-F238E27FC236}">
              <a16:creationId xmlns=""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511425" y="103555800"/>
          <a:ext cx="31527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276</xdr:row>
      <xdr:rowOff>19050</xdr:rowOff>
    </xdr:from>
    <xdr:to>
      <xdr:col>4</xdr:col>
      <xdr:colOff>679450</xdr:colOff>
      <xdr:row>278</xdr:row>
      <xdr:rowOff>133350</xdr:rowOff>
    </xdr:to>
    <xdr:pic>
      <xdr:nvPicPr>
        <xdr:cNvPr id="79" name="Изображения 10">
          <a:extLst>
            <a:ext uri="{FF2B5EF4-FFF2-40B4-BE49-F238E27FC236}">
              <a16:creationId xmlns=""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61969650"/>
          <a:ext cx="1704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301</xdr:row>
      <xdr:rowOff>88900</xdr:rowOff>
    </xdr:from>
    <xdr:to>
      <xdr:col>4</xdr:col>
      <xdr:colOff>762000</xdr:colOff>
      <xdr:row>304</xdr:row>
      <xdr:rowOff>88900</xdr:rowOff>
    </xdr:to>
    <xdr:pic>
      <xdr:nvPicPr>
        <xdr:cNvPr id="80" name="Изображения 11">
          <a:extLst>
            <a:ext uri="{FF2B5EF4-FFF2-40B4-BE49-F238E27FC236}">
              <a16:creationId xmlns=""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175" y="66563875"/>
          <a:ext cx="1577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549</xdr:row>
      <xdr:rowOff>57150</xdr:rowOff>
    </xdr:from>
    <xdr:to>
      <xdr:col>5</xdr:col>
      <xdr:colOff>222250</xdr:colOff>
      <xdr:row>553</xdr:row>
      <xdr:rowOff>127000</xdr:rowOff>
    </xdr:to>
    <xdr:pic>
      <xdr:nvPicPr>
        <xdr:cNvPr id="81" name="2">
          <a:extLst>
            <a:ext uri="{FF2B5EF4-FFF2-40B4-BE49-F238E27FC236}">
              <a16:creationId xmlns=""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26168150"/>
          <a:ext cx="14033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495</xdr:row>
      <xdr:rowOff>31750</xdr:rowOff>
    </xdr:from>
    <xdr:to>
      <xdr:col>5</xdr:col>
      <xdr:colOff>850900</xdr:colOff>
      <xdr:row>499</xdr:row>
      <xdr:rowOff>139700</xdr:rowOff>
    </xdr:to>
    <xdr:pic>
      <xdr:nvPicPr>
        <xdr:cNvPr id="82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14950875"/>
          <a:ext cx="850900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509</xdr:row>
      <xdr:rowOff>31750</xdr:rowOff>
    </xdr:from>
    <xdr:to>
      <xdr:col>6</xdr:col>
      <xdr:colOff>349250</xdr:colOff>
      <xdr:row>513</xdr:row>
      <xdr:rowOff>139700</xdr:rowOff>
    </xdr:to>
    <xdr:pic>
      <xdr:nvPicPr>
        <xdr:cNvPr id="83" name="Picture 1870">
          <a:extLst>
            <a:ext uri="{FF2B5EF4-FFF2-40B4-BE49-F238E27FC236}">
              <a16:creationId xmlns=""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117694075"/>
          <a:ext cx="82867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519</xdr:row>
      <xdr:rowOff>215900</xdr:rowOff>
    </xdr:from>
    <xdr:to>
      <xdr:col>4</xdr:col>
      <xdr:colOff>107950</xdr:colOff>
      <xdr:row>523</xdr:row>
      <xdr:rowOff>152400</xdr:rowOff>
    </xdr:to>
    <xdr:pic>
      <xdr:nvPicPr>
        <xdr:cNvPr id="84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9973725"/>
          <a:ext cx="77470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529</xdr:row>
      <xdr:rowOff>57150</xdr:rowOff>
    </xdr:from>
    <xdr:to>
      <xdr:col>3</xdr:col>
      <xdr:colOff>755650</xdr:colOff>
      <xdr:row>532</xdr:row>
      <xdr:rowOff>114300</xdr:rowOff>
    </xdr:to>
    <xdr:pic>
      <xdr:nvPicPr>
        <xdr:cNvPr id="85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21977150"/>
          <a:ext cx="565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220</xdr:row>
      <xdr:rowOff>127000</xdr:rowOff>
    </xdr:from>
    <xdr:to>
      <xdr:col>1</xdr:col>
      <xdr:colOff>266700</xdr:colOff>
      <xdr:row>225</xdr:row>
      <xdr:rowOff>44450</xdr:rowOff>
    </xdr:to>
    <xdr:pic>
      <xdr:nvPicPr>
        <xdr:cNvPr id="86" name="Picture 842" descr="http://www.novplast.com/media/ksenmart/images/products/w640xh640/middle-center-0-0-1373369153.2773.rondol1.jpg">
          <a:extLst>
            <a:ext uri="{FF2B5EF4-FFF2-40B4-BE49-F238E27FC236}">
              <a16:creationId xmlns="" xmlns:a16="http://schemas.microsoft.com/office/drawing/2014/main" id="{00000000-0008-0000-0D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0380900"/>
          <a:ext cx="857250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78</xdr:row>
      <xdr:rowOff>66675</xdr:rowOff>
    </xdr:from>
    <xdr:to>
      <xdr:col>1</xdr:col>
      <xdr:colOff>209550</xdr:colOff>
      <xdr:row>83</xdr:row>
      <xdr:rowOff>15875</xdr:rowOff>
    </xdr:to>
    <xdr:pic>
      <xdr:nvPicPr>
        <xdr:cNvPr id="87" name="Picture 843" descr="http://www.novplast.com/media/ksenmart/images/products/w160xh160/middle-center-0-0-1373367377.6297.izo_black_black.jpg">
          <a:extLst>
            <a:ext uri="{FF2B5EF4-FFF2-40B4-BE49-F238E27FC236}">
              <a16:creationId xmlns="" xmlns:a16="http://schemas.microsoft.com/office/drawing/2014/main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5240000"/>
          <a:ext cx="9398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117</xdr:row>
      <xdr:rowOff>133350</xdr:rowOff>
    </xdr:from>
    <xdr:to>
      <xdr:col>1</xdr:col>
      <xdr:colOff>19050</xdr:colOff>
      <xdr:row>122</xdr:row>
      <xdr:rowOff>60325</xdr:rowOff>
    </xdr:to>
    <xdr:pic>
      <xdr:nvPicPr>
        <xdr:cNvPr id="88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041475"/>
          <a:ext cx="8572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89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57275"/>
          <a:ext cx="927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154</xdr:row>
      <xdr:rowOff>146050</xdr:rowOff>
    </xdr:from>
    <xdr:to>
      <xdr:col>1</xdr:col>
      <xdr:colOff>82550</xdr:colOff>
      <xdr:row>157</xdr:row>
      <xdr:rowOff>355600</xdr:rowOff>
    </xdr:to>
    <xdr:pic>
      <xdr:nvPicPr>
        <xdr:cNvPr id="91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413125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242</xdr:row>
      <xdr:rowOff>0</xdr:rowOff>
    </xdr:from>
    <xdr:to>
      <xdr:col>2</xdr:col>
      <xdr:colOff>730250</xdr:colOff>
      <xdr:row>246</xdr:row>
      <xdr:rowOff>152400</xdr:rowOff>
    </xdr:to>
    <xdr:pic>
      <xdr:nvPicPr>
        <xdr:cNvPr id="92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54949725"/>
          <a:ext cx="8540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253</xdr:row>
      <xdr:rowOff>215900</xdr:rowOff>
    </xdr:from>
    <xdr:to>
      <xdr:col>2</xdr:col>
      <xdr:colOff>800100</xdr:colOff>
      <xdr:row>257</xdr:row>
      <xdr:rowOff>152400</xdr:rowOff>
    </xdr:to>
    <xdr:pic>
      <xdr:nvPicPr>
        <xdr:cNvPr id="93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925" y="57423050"/>
          <a:ext cx="67945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265</xdr:row>
      <xdr:rowOff>0</xdr:rowOff>
    </xdr:from>
    <xdr:to>
      <xdr:col>3</xdr:col>
      <xdr:colOff>82550</xdr:colOff>
      <xdr:row>268</xdr:row>
      <xdr:rowOff>127000</xdr:rowOff>
    </xdr:to>
    <xdr:pic>
      <xdr:nvPicPr>
        <xdr:cNvPr id="94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775" y="59693175"/>
          <a:ext cx="6127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29</xdr:row>
      <xdr:rowOff>6350</xdr:rowOff>
    </xdr:from>
    <xdr:to>
      <xdr:col>1</xdr:col>
      <xdr:colOff>0</xdr:colOff>
      <xdr:row>34</xdr:row>
      <xdr:rowOff>139700</xdr:rowOff>
    </xdr:to>
    <xdr:pic>
      <xdr:nvPicPr>
        <xdr:cNvPr id="95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711825"/>
          <a:ext cx="9271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65</xdr:row>
      <xdr:rowOff>12700</xdr:rowOff>
    </xdr:from>
    <xdr:to>
      <xdr:col>0</xdr:col>
      <xdr:colOff>1022350</xdr:colOff>
      <xdr:row>70</xdr:row>
      <xdr:rowOff>139700</xdr:rowOff>
    </xdr:to>
    <xdr:pic>
      <xdr:nvPicPr>
        <xdr:cNvPr id="97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97647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107950</xdr:colOff>
      <xdr:row>113</xdr:row>
      <xdr:rowOff>0</xdr:rowOff>
    </xdr:to>
    <xdr:pic>
      <xdr:nvPicPr>
        <xdr:cNvPr id="99" name="Picture 56">
          <a:extLst>
            <a:ext uri="{FF2B5EF4-FFF2-40B4-BE49-F238E27FC236}">
              <a16:creationId xmlns="" xmlns:a16="http://schemas.microsoft.com/office/drawing/2014/main" id="{00000000-0008-0000-0D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128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31750</xdr:colOff>
      <xdr:row>113</xdr:row>
      <xdr:rowOff>0</xdr:rowOff>
    </xdr:to>
    <xdr:pic>
      <xdr:nvPicPr>
        <xdr:cNvPr id="100" name="Picture 195" descr="271">
          <a:extLst>
            <a:ext uri="{FF2B5EF4-FFF2-40B4-BE49-F238E27FC236}">
              <a16:creationId xmlns="" xmlns:a16="http://schemas.microsoft.com/office/drawing/2014/main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98</xdr:row>
      <xdr:rowOff>22225</xdr:rowOff>
    </xdr:from>
    <xdr:to>
      <xdr:col>1</xdr:col>
      <xdr:colOff>12700</xdr:colOff>
      <xdr:row>103</xdr:row>
      <xdr:rowOff>155575</xdr:rowOff>
    </xdr:to>
    <xdr:pic>
      <xdr:nvPicPr>
        <xdr:cNvPr id="101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9925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107950</xdr:colOff>
      <xdr:row>574</xdr:row>
      <xdr:rowOff>0</xdr:rowOff>
    </xdr:to>
    <xdr:pic>
      <xdr:nvPicPr>
        <xdr:cNvPr id="102" name="Picture 56">
          <a:extLst>
            <a:ext uri="{FF2B5EF4-FFF2-40B4-BE49-F238E27FC236}">
              <a16:creationId xmlns="" xmlns:a16="http://schemas.microsoft.com/office/drawing/2014/main" id="{00000000-0008-0000-0D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13090207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31750</xdr:colOff>
      <xdr:row>574</xdr:row>
      <xdr:rowOff>0</xdr:rowOff>
    </xdr:to>
    <xdr:pic>
      <xdr:nvPicPr>
        <xdr:cNvPr id="103" name="Picture 195" descr="271">
          <a:extLst>
            <a:ext uri="{FF2B5EF4-FFF2-40B4-BE49-F238E27FC236}">
              <a16:creationId xmlns="" xmlns:a16="http://schemas.microsoft.com/office/drawing/2014/main" id="{00000000-0008-0000-0D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0207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559</xdr:row>
      <xdr:rowOff>88900</xdr:rowOff>
    </xdr:from>
    <xdr:to>
      <xdr:col>0</xdr:col>
      <xdr:colOff>908050</xdr:colOff>
      <xdr:row>564</xdr:row>
      <xdr:rowOff>152400</xdr:rowOff>
    </xdr:to>
    <xdr:pic>
      <xdr:nvPicPr>
        <xdr:cNvPr id="104" name="Рисунок 1">
          <a:extLst>
            <a:ext uri="{FF2B5EF4-FFF2-40B4-BE49-F238E27FC236}">
              <a16:creationId xmlns="" xmlns:a16="http://schemas.microsoft.com/office/drawing/2014/main" id="{00000000-0008-0000-0D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8285875"/>
          <a:ext cx="800100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0</xdr:col>
      <xdr:colOff>107950</xdr:colOff>
      <xdr:row>592</xdr:row>
      <xdr:rowOff>0</xdr:rowOff>
    </xdr:to>
    <xdr:pic>
      <xdr:nvPicPr>
        <xdr:cNvPr id="105" name="Picture 56">
          <a:extLst>
            <a:ext uri="{FF2B5EF4-FFF2-40B4-BE49-F238E27FC236}">
              <a16:creationId xmlns="" xmlns:a16="http://schemas.microsoft.com/office/drawing/2014/main" id="{00000000-0008-0000-0D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13410247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0</xdr:col>
      <xdr:colOff>31750</xdr:colOff>
      <xdr:row>592</xdr:row>
      <xdr:rowOff>0</xdr:rowOff>
    </xdr:to>
    <xdr:pic>
      <xdr:nvPicPr>
        <xdr:cNvPr id="106" name="Picture 195" descr="271">
          <a:extLst>
            <a:ext uri="{FF2B5EF4-FFF2-40B4-BE49-F238E27FC236}">
              <a16:creationId xmlns="" xmlns:a16="http://schemas.microsoft.com/office/drawing/2014/main" id="{00000000-0008-0000-0D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0247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577</xdr:row>
      <xdr:rowOff>12700</xdr:rowOff>
    </xdr:from>
    <xdr:to>
      <xdr:col>0</xdr:col>
      <xdr:colOff>990600</xdr:colOff>
      <xdr:row>582</xdr:row>
      <xdr:rowOff>165100</xdr:rowOff>
    </xdr:to>
    <xdr:pic>
      <xdr:nvPicPr>
        <xdr:cNvPr id="107" name="Рисунок 2">
          <a:extLst>
            <a:ext uri="{FF2B5EF4-FFF2-40B4-BE49-F238E27FC236}">
              <a16:creationId xmlns="" xmlns:a16="http://schemas.microsoft.com/office/drawing/2014/main" id="{00000000-0008-0000-0D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1410075"/>
          <a:ext cx="9334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136</xdr:row>
      <xdr:rowOff>31750</xdr:rowOff>
    </xdr:from>
    <xdr:to>
      <xdr:col>0</xdr:col>
      <xdr:colOff>977900</xdr:colOff>
      <xdr:row>141</xdr:row>
      <xdr:rowOff>95250</xdr:rowOff>
    </xdr:to>
    <xdr:pic>
      <xdr:nvPicPr>
        <xdr:cNvPr id="108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559375"/>
          <a:ext cx="876300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597</xdr:row>
      <xdr:rowOff>31750</xdr:rowOff>
    </xdr:from>
    <xdr:to>
      <xdr:col>0</xdr:col>
      <xdr:colOff>869950</xdr:colOff>
      <xdr:row>602</xdr:row>
      <xdr:rowOff>139700</xdr:rowOff>
    </xdr:to>
    <xdr:pic>
      <xdr:nvPicPr>
        <xdr:cNvPr id="109" name="Рисунок 3">
          <a:extLst>
            <a:ext uri="{FF2B5EF4-FFF2-40B4-BE49-F238E27FC236}">
              <a16:creationId xmlns="" xmlns:a16="http://schemas.microsoft.com/office/drawing/2014/main" id="{00000000-0008-0000-0D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4953375"/>
          <a:ext cx="831850" cy="105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171</xdr:row>
      <xdr:rowOff>38100</xdr:rowOff>
    </xdr:from>
    <xdr:to>
      <xdr:col>0</xdr:col>
      <xdr:colOff>958850</xdr:colOff>
      <xdr:row>176</xdr:row>
      <xdr:rowOff>161925</xdr:rowOff>
    </xdr:to>
    <xdr:pic>
      <xdr:nvPicPr>
        <xdr:cNvPr id="110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76125"/>
          <a:ext cx="908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614</xdr:row>
      <xdr:rowOff>19050</xdr:rowOff>
    </xdr:from>
    <xdr:to>
      <xdr:col>0</xdr:col>
      <xdr:colOff>920750</xdr:colOff>
      <xdr:row>620</xdr:row>
      <xdr:rowOff>0</xdr:rowOff>
    </xdr:to>
    <xdr:pic>
      <xdr:nvPicPr>
        <xdr:cNvPr id="111" name="Рисунок 4">
          <a:extLst>
            <a:ext uri="{FF2B5EF4-FFF2-40B4-BE49-F238E27FC236}">
              <a16:creationId xmlns="" xmlns:a16="http://schemas.microsoft.com/office/drawing/2014/main" id="{00000000-0008-0000-0D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38226800"/>
          <a:ext cx="869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629</xdr:row>
      <xdr:rowOff>47625</xdr:rowOff>
    </xdr:from>
    <xdr:to>
      <xdr:col>1</xdr:col>
      <xdr:colOff>3175</xdr:colOff>
      <xdr:row>635</xdr:row>
      <xdr:rowOff>73025</xdr:rowOff>
    </xdr:to>
    <xdr:pic>
      <xdr:nvPicPr>
        <xdr:cNvPr id="112" name="Рисунок 6">
          <a:extLst>
            <a:ext uri="{FF2B5EF4-FFF2-40B4-BE49-F238E27FC236}">
              <a16:creationId xmlns="" xmlns:a16="http://schemas.microsoft.com/office/drawing/2014/main" id="{00000000-0008-0000-0D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217650"/>
          <a:ext cx="103187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647</xdr:row>
      <xdr:rowOff>12700</xdr:rowOff>
    </xdr:from>
    <xdr:to>
      <xdr:col>1</xdr:col>
      <xdr:colOff>0</xdr:colOff>
      <xdr:row>652</xdr:row>
      <xdr:rowOff>152400</xdr:rowOff>
    </xdr:to>
    <xdr:pic>
      <xdr:nvPicPr>
        <xdr:cNvPr id="113" name="Рисунок 8">
          <a:extLst>
            <a:ext uri="{FF2B5EF4-FFF2-40B4-BE49-F238E27FC236}">
              <a16:creationId xmlns="" xmlns:a16="http://schemas.microsoft.com/office/drawing/2014/main" id="{00000000-0008-0000-0D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30775"/>
          <a:ext cx="102870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666</xdr:row>
      <xdr:rowOff>12700</xdr:rowOff>
    </xdr:from>
    <xdr:to>
      <xdr:col>1</xdr:col>
      <xdr:colOff>0</xdr:colOff>
      <xdr:row>671</xdr:row>
      <xdr:rowOff>155575</xdr:rowOff>
    </xdr:to>
    <xdr:pic>
      <xdr:nvPicPr>
        <xdr:cNvPr id="114" name="Рисунок 67">
          <a:extLst>
            <a:ext uri="{FF2B5EF4-FFF2-40B4-BE49-F238E27FC236}">
              <a16:creationId xmlns="" xmlns:a16="http://schemas.microsoft.com/office/drawing/2014/main" id="{00000000-0008-0000-0D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240750"/>
          <a:ext cx="10287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12700</xdr:rowOff>
    </xdr:from>
    <xdr:to>
      <xdr:col>0</xdr:col>
      <xdr:colOff>977900</xdr:colOff>
      <xdr:row>198</xdr:row>
      <xdr:rowOff>139700</xdr:rowOff>
    </xdr:to>
    <xdr:pic>
      <xdr:nvPicPr>
        <xdr:cNvPr id="115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81792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685</xdr:row>
      <xdr:rowOff>57150</xdr:rowOff>
    </xdr:from>
    <xdr:to>
      <xdr:col>1</xdr:col>
      <xdr:colOff>0</xdr:colOff>
      <xdr:row>691</xdr:row>
      <xdr:rowOff>209550</xdr:rowOff>
    </xdr:to>
    <xdr:pic>
      <xdr:nvPicPr>
        <xdr:cNvPr id="116" name="Рисунок 10">
          <a:extLst>
            <a:ext uri="{FF2B5EF4-FFF2-40B4-BE49-F238E27FC236}">
              <a16:creationId xmlns="" xmlns:a16="http://schemas.microsoft.com/office/drawing/2014/main" id="{00000000-0008-0000-0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95175"/>
          <a:ext cx="10287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722</xdr:row>
      <xdr:rowOff>12700</xdr:rowOff>
    </xdr:from>
    <xdr:to>
      <xdr:col>0</xdr:col>
      <xdr:colOff>939800</xdr:colOff>
      <xdr:row>727</xdr:row>
      <xdr:rowOff>165100</xdr:rowOff>
    </xdr:to>
    <xdr:pic>
      <xdr:nvPicPr>
        <xdr:cNvPr id="117" name="Рисунок 11">
          <a:extLst>
            <a:ext uri="{FF2B5EF4-FFF2-40B4-BE49-F238E27FC236}">
              <a16:creationId xmlns="" xmlns:a16="http://schemas.microsoft.com/office/drawing/2014/main" id="{00000000-0008-0000-0D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158908750"/>
          <a:ext cx="869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740</xdr:row>
      <xdr:rowOff>76200</xdr:rowOff>
    </xdr:from>
    <xdr:to>
      <xdr:col>1</xdr:col>
      <xdr:colOff>3175</xdr:colOff>
      <xdr:row>745</xdr:row>
      <xdr:rowOff>101600</xdr:rowOff>
    </xdr:to>
    <xdr:pic>
      <xdr:nvPicPr>
        <xdr:cNvPr id="118" name="Рисунок 13">
          <a:extLst>
            <a:ext uri="{FF2B5EF4-FFF2-40B4-BE49-F238E27FC236}">
              <a16:creationId xmlns="" xmlns:a16="http://schemas.microsoft.com/office/drawing/2014/main" id="{00000000-0008-0000-0D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2429825"/>
          <a:ext cx="974725" cy="96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703</xdr:row>
      <xdr:rowOff>38100</xdr:rowOff>
    </xdr:from>
    <xdr:to>
      <xdr:col>0</xdr:col>
      <xdr:colOff>1022350</xdr:colOff>
      <xdr:row>709</xdr:row>
      <xdr:rowOff>0</xdr:rowOff>
    </xdr:to>
    <xdr:pic>
      <xdr:nvPicPr>
        <xdr:cNvPr id="120" name="Рисунок 1">
          <a:extLst>
            <a:ext uri="{FF2B5EF4-FFF2-40B4-BE49-F238E27FC236}">
              <a16:creationId xmlns="" xmlns:a16="http://schemas.microsoft.com/office/drawing/2014/main" id="{00000000-0008-0000-0D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324175"/>
          <a:ext cx="1022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319</xdr:row>
      <xdr:rowOff>38100</xdr:rowOff>
    </xdr:from>
    <xdr:to>
      <xdr:col>4</xdr:col>
      <xdr:colOff>876300</xdr:colOff>
      <xdr:row>321</xdr:row>
      <xdr:rowOff>362250</xdr:rowOff>
    </xdr:to>
    <xdr:pic>
      <xdr:nvPicPr>
        <xdr:cNvPr id="121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9903975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230</xdr:row>
      <xdr:rowOff>38100</xdr:rowOff>
    </xdr:from>
    <xdr:to>
      <xdr:col>1</xdr:col>
      <xdr:colOff>161925</xdr:colOff>
      <xdr:row>235</xdr:row>
      <xdr:rowOff>66675</xdr:rowOff>
    </xdr:to>
    <xdr:pic>
      <xdr:nvPicPr>
        <xdr:cNvPr id="122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244465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385</xdr:row>
      <xdr:rowOff>200320</xdr:rowOff>
    </xdr:from>
    <xdr:to>
      <xdr:col>4</xdr:col>
      <xdr:colOff>547184</xdr:colOff>
      <xdr:row>388</xdr:row>
      <xdr:rowOff>76199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1586" t="38172" r="11706" b="38325"/>
        <a:stretch/>
      </xdr:blipFill>
      <xdr:spPr>
        <a:xfrm flipV="1">
          <a:off x="2781299" y="8526809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402</xdr:row>
      <xdr:rowOff>39998</xdr:rowOff>
    </xdr:from>
    <xdr:to>
      <xdr:col>4</xdr:col>
      <xdr:colOff>352425</xdr:colOff>
      <xdr:row>404</xdr:row>
      <xdr:rowOff>86371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/>
        <a:srcRect l="13252" t="37171" r="11614" b="38492"/>
        <a:stretch/>
      </xdr:blipFill>
      <xdr:spPr>
        <a:xfrm flipV="1">
          <a:off x="2695576" y="88422473"/>
          <a:ext cx="1523999" cy="370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210</xdr:row>
      <xdr:rowOff>76202</xdr:rowOff>
    </xdr:from>
    <xdr:to>
      <xdr:col>1</xdr:col>
      <xdr:colOff>28575</xdr:colOff>
      <xdr:row>214</xdr:row>
      <xdr:rowOff>157945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20192" r="20179" b="10072"/>
        <a:stretch/>
      </xdr:blipFill>
      <xdr:spPr>
        <a:xfrm>
          <a:off x="295275" y="40833677"/>
          <a:ext cx="762000" cy="8627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107950</xdr:colOff>
      <xdr:row>68</xdr:row>
      <xdr:rowOff>152400</xdr:rowOff>
    </xdr:from>
    <xdr:to>
      <xdr:col>6</xdr:col>
      <xdr:colOff>577850</xdr:colOff>
      <xdr:row>72</xdr:row>
      <xdr:rowOff>127000</xdr:rowOff>
    </xdr:to>
    <xdr:pic>
      <xdr:nvPicPr>
        <xdr:cNvPr id="4163585" name="Picture 1">
          <a:extLst>
            <a:ext uri="{FF2B5EF4-FFF2-40B4-BE49-F238E27FC236}">
              <a16:creationId xmlns="" xmlns:a16="http://schemas.microsoft.com/office/drawing/2014/main" id="{00000000-0008-0000-0E00-000001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213600"/>
          <a:ext cx="1765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279400</xdr:colOff>
      <xdr:row>8</xdr:row>
      <xdr:rowOff>101600</xdr:rowOff>
    </xdr:to>
    <xdr:pic>
      <xdr:nvPicPr>
        <xdr:cNvPr id="4163586" name="Picture 3">
          <a:extLst>
            <a:ext uri="{FF2B5EF4-FFF2-40B4-BE49-F238E27FC236}">
              <a16:creationId xmlns="" xmlns:a16="http://schemas.microsoft.com/office/drawing/2014/main" id="{00000000-0008-0000-0E00-000002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800"/>
          <a:ext cx="11176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177800</xdr:colOff>
      <xdr:row>135</xdr:row>
      <xdr:rowOff>215900</xdr:rowOff>
    </xdr:to>
    <xdr:pic>
      <xdr:nvPicPr>
        <xdr:cNvPr id="4163587" name="Picture 3">
          <a:extLst>
            <a:ext uri="{FF2B5EF4-FFF2-40B4-BE49-F238E27FC236}">
              <a16:creationId xmlns="" xmlns:a16="http://schemas.microsoft.com/office/drawing/2014/main" id="{00000000-0008-0000-0E00-000003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13284200"/>
          <a:ext cx="11239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4163588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04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200" y="20046950"/>
          <a:ext cx="124460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218</xdr:row>
      <xdr:rowOff>19050</xdr:rowOff>
    </xdr:from>
    <xdr:to>
      <xdr:col>5</xdr:col>
      <xdr:colOff>292100</xdr:colOff>
      <xdr:row>222</xdr:row>
      <xdr:rowOff>114301</xdr:rowOff>
    </xdr:to>
    <xdr:pic>
      <xdr:nvPicPr>
        <xdr:cNvPr id="4163589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05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25200"/>
          <a:ext cx="1117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236</xdr:row>
      <xdr:rowOff>38100</xdr:rowOff>
    </xdr:from>
    <xdr:to>
      <xdr:col>5</xdr:col>
      <xdr:colOff>361950</xdr:colOff>
      <xdr:row>240</xdr:row>
      <xdr:rowOff>114301</xdr:rowOff>
    </xdr:to>
    <xdr:pic>
      <xdr:nvPicPr>
        <xdr:cNvPr id="4163590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06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150" y="27120850"/>
          <a:ext cx="1117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248</xdr:row>
      <xdr:rowOff>38100</xdr:rowOff>
    </xdr:from>
    <xdr:to>
      <xdr:col>3</xdr:col>
      <xdr:colOff>546100</xdr:colOff>
      <xdr:row>252</xdr:row>
      <xdr:rowOff>88899</xdr:rowOff>
    </xdr:to>
    <xdr:pic>
      <xdr:nvPicPr>
        <xdr:cNvPr id="4163591" name="Picture 325" descr="Шиферные--гвозди">
          <a:extLst>
            <a:ext uri="{FF2B5EF4-FFF2-40B4-BE49-F238E27FC236}">
              <a16:creationId xmlns="" xmlns:a16="http://schemas.microsoft.com/office/drawing/2014/main" id="{00000000-0008-0000-0E00-000007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9622750"/>
          <a:ext cx="14414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259</xdr:row>
      <xdr:rowOff>19050</xdr:rowOff>
    </xdr:from>
    <xdr:to>
      <xdr:col>3</xdr:col>
      <xdr:colOff>311150</xdr:colOff>
      <xdr:row>263</xdr:row>
      <xdr:rowOff>139700</xdr:rowOff>
    </xdr:to>
    <xdr:pic>
      <xdr:nvPicPr>
        <xdr:cNvPr id="4163592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08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31940500"/>
          <a:ext cx="11493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289</xdr:row>
      <xdr:rowOff>12700</xdr:rowOff>
    </xdr:from>
    <xdr:to>
      <xdr:col>3</xdr:col>
      <xdr:colOff>127000</xdr:colOff>
      <xdr:row>293</xdr:row>
      <xdr:rowOff>114300</xdr:rowOff>
    </xdr:to>
    <xdr:pic>
      <xdr:nvPicPr>
        <xdr:cNvPr id="4163593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09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37795200"/>
          <a:ext cx="13716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309</xdr:row>
      <xdr:rowOff>12700</xdr:rowOff>
    </xdr:from>
    <xdr:to>
      <xdr:col>3</xdr:col>
      <xdr:colOff>88900</xdr:colOff>
      <xdr:row>313</xdr:row>
      <xdr:rowOff>127000</xdr:rowOff>
    </xdr:to>
    <xdr:pic>
      <xdr:nvPicPr>
        <xdr:cNvPr id="4163594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0A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1109900"/>
          <a:ext cx="1117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276</xdr:row>
      <xdr:rowOff>44450</xdr:rowOff>
    </xdr:from>
    <xdr:to>
      <xdr:col>3</xdr:col>
      <xdr:colOff>387350</xdr:colOff>
      <xdr:row>280</xdr:row>
      <xdr:rowOff>95250</xdr:rowOff>
    </xdr:to>
    <xdr:pic>
      <xdr:nvPicPr>
        <xdr:cNvPr id="4163595" name="Picture 329" descr="vint_chern">
          <a:extLst>
            <a:ext uri="{FF2B5EF4-FFF2-40B4-BE49-F238E27FC236}">
              <a16:creationId xmlns="" xmlns:a16="http://schemas.microsoft.com/office/drawing/2014/main" id="{00000000-0008-0000-0E00-00000B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5045650"/>
          <a:ext cx="12827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335</xdr:row>
      <xdr:rowOff>19050</xdr:rowOff>
    </xdr:from>
    <xdr:to>
      <xdr:col>6</xdr:col>
      <xdr:colOff>88900</xdr:colOff>
      <xdr:row>339</xdr:row>
      <xdr:rowOff>69850</xdr:rowOff>
    </xdr:to>
    <xdr:pic>
      <xdr:nvPicPr>
        <xdr:cNvPr id="4163596" name="Picture 1068">
          <a:extLst>
            <a:ext uri="{FF2B5EF4-FFF2-40B4-BE49-F238E27FC236}">
              <a16:creationId xmlns="" xmlns:a16="http://schemas.microsoft.com/office/drawing/2014/main" id="{00000000-0008-0000-0E00-00000C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45593000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14" name="Picture 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867" y="1079500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15" name="Picture 1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617" y="14132983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16" name="Picture 3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917" y="27144133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107950</xdr:colOff>
      <xdr:row>68</xdr:row>
      <xdr:rowOff>152400</xdr:rowOff>
    </xdr:from>
    <xdr:to>
      <xdr:col>6</xdr:col>
      <xdr:colOff>577850</xdr:colOff>
      <xdr:row>72</xdr:row>
      <xdr:rowOff>127000</xdr:rowOff>
    </xdr:to>
    <xdr:pic>
      <xdr:nvPicPr>
        <xdr:cNvPr id="17" name="Picture 1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14135100"/>
          <a:ext cx="170815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279400</xdr:colOff>
      <xdr:row>8</xdr:row>
      <xdr:rowOff>101600</xdr:rowOff>
    </xdr:to>
    <xdr:pic>
      <xdr:nvPicPr>
        <xdr:cNvPr id="18" name="Picture 3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9500"/>
          <a:ext cx="10604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177800</xdr:colOff>
      <xdr:row>135</xdr:row>
      <xdr:rowOff>215900</xdr:rowOff>
    </xdr:to>
    <xdr:pic>
      <xdr:nvPicPr>
        <xdr:cNvPr id="19" name="Picture 3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27146250"/>
          <a:ext cx="10668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20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775" y="40900350"/>
          <a:ext cx="1190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218</xdr:row>
      <xdr:rowOff>19050</xdr:rowOff>
    </xdr:from>
    <xdr:to>
      <xdr:col>5</xdr:col>
      <xdr:colOff>292100</xdr:colOff>
      <xdr:row>222</xdr:row>
      <xdr:rowOff>114301</xdr:rowOff>
    </xdr:to>
    <xdr:pic>
      <xdr:nvPicPr>
        <xdr:cNvPr id="21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5434250"/>
          <a:ext cx="1063625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236</xdr:row>
      <xdr:rowOff>38100</xdr:rowOff>
    </xdr:from>
    <xdr:to>
      <xdr:col>5</xdr:col>
      <xdr:colOff>361950</xdr:colOff>
      <xdr:row>240</xdr:row>
      <xdr:rowOff>114301</xdr:rowOff>
    </xdr:to>
    <xdr:pic>
      <xdr:nvPicPr>
        <xdr:cNvPr id="22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725" y="49196625"/>
          <a:ext cx="1063625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248</xdr:row>
      <xdr:rowOff>38100</xdr:rowOff>
    </xdr:from>
    <xdr:to>
      <xdr:col>3</xdr:col>
      <xdr:colOff>546100</xdr:colOff>
      <xdr:row>252</xdr:row>
      <xdr:rowOff>88899</xdr:rowOff>
    </xdr:to>
    <xdr:pic>
      <xdr:nvPicPr>
        <xdr:cNvPr id="23" name="Picture 325" descr="Шиферные--гвозди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1711225"/>
          <a:ext cx="1365250" cy="765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259</xdr:row>
      <xdr:rowOff>19050</xdr:rowOff>
    </xdr:from>
    <xdr:to>
      <xdr:col>3</xdr:col>
      <xdr:colOff>311150</xdr:colOff>
      <xdr:row>263</xdr:row>
      <xdr:rowOff>139700</xdr:rowOff>
    </xdr:to>
    <xdr:pic>
      <xdr:nvPicPr>
        <xdr:cNvPr id="24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3873400"/>
          <a:ext cx="1073150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289</xdr:row>
      <xdr:rowOff>12700</xdr:rowOff>
    </xdr:from>
    <xdr:to>
      <xdr:col>3</xdr:col>
      <xdr:colOff>127000</xdr:colOff>
      <xdr:row>293</xdr:row>
      <xdr:rowOff>114300</xdr:rowOff>
    </xdr:to>
    <xdr:pic>
      <xdr:nvPicPr>
        <xdr:cNvPr id="25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59924950"/>
          <a:ext cx="1295400" cy="81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309</xdr:row>
      <xdr:rowOff>12700</xdr:rowOff>
    </xdr:from>
    <xdr:to>
      <xdr:col>3</xdr:col>
      <xdr:colOff>88900</xdr:colOff>
      <xdr:row>313</xdr:row>
      <xdr:rowOff>127000</xdr:rowOff>
    </xdr:to>
    <xdr:pic>
      <xdr:nvPicPr>
        <xdr:cNvPr id="26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3754000"/>
          <a:ext cx="1041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276</xdr:row>
      <xdr:rowOff>44450</xdr:rowOff>
    </xdr:from>
    <xdr:to>
      <xdr:col>3</xdr:col>
      <xdr:colOff>387350</xdr:colOff>
      <xdr:row>280</xdr:row>
      <xdr:rowOff>95250</xdr:rowOff>
    </xdr:to>
    <xdr:pic>
      <xdr:nvPicPr>
        <xdr:cNvPr id="27" name="Picture 329" descr="vint_chern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65875"/>
          <a:ext cx="1206500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335</xdr:row>
      <xdr:rowOff>19050</xdr:rowOff>
    </xdr:from>
    <xdr:to>
      <xdr:col>6</xdr:col>
      <xdr:colOff>88900</xdr:colOff>
      <xdr:row>339</xdr:row>
      <xdr:rowOff>69850</xdr:rowOff>
    </xdr:to>
    <xdr:pic>
      <xdr:nvPicPr>
        <xdr:cNvPr id="28" name="Picture 1068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68599050"/>
          <a:ext cx="12954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29" name="Picture 3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6975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30" name="Picture 1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20726400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31" name="Picture 3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33994725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148167</xdr:rowOff>
    </xdr:from>
    <xdr:to>
      <xdr:col>1</xdr:col>
      <xdr:colOff>63500</xdr:colOff>
      <xdr:row>8</xdr:row>
      <xdr:rowOff>266662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0084"/>
          <a:ext cx="1502833" cy="912245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497416</xdr:colOff>
      <xdr:row>6</xdr:row>
      <xdr:rowOff>127000</xdr:rowOff>
    </xdr:from>
    <xdr:to>
      <xdr:col>5</xdr:col>
      <xdr:colOff>577314</xdr:colOff>
      <xdr:row>8</xdr:row>
      <xdr:rowOff>333801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4583" y="1545167"/>
          <a:ext cx="2609314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24</xdr:row>
      <xdr:rowOff>63500</xdr:rowOff>
    </xdr:from>
    <xdr:to>
      <xdr:col>5</xdr:col>
      <xdr:colOff>249609</xdr:colOff>
      <xdr:row>26</xdr:row>
      <xdr:rowOff>233722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95083" y="5058833"/>
          <a:ext cx="209110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</xdr:row>
      <xdr:rowOff>74083</xdr:rowOff>
    </xdr:from>
    <xdr:to>
      <xdr:col>1</xdr:col>
      <xdr:colOff>251940</xdr:colOff>
      <xdr:row>26</xdr:row>
      <xdr:rowOff>274067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4593166"/>
          <a:ext cx="1627773" cy="993734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38</xdr:row>
      <xdr:rowOff>42333</xdr:rowOff>
    </xdr:from>
    <xdr:to>
      <xdr:col>4</xdr:col>
      <xdr:colOff>820460</xdr:colOff>
      <xdr:row>40</xdr:row>
      <xdr:rowOff>182073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59666" y="7789333"/>
          <a:ext cx="1444877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42333</xdr:rowOff>
    </xdr:from>
    <xdr:to>
      <xdr:col>1</xdr:col>
      <xdr:colOff>160492</xdr:colOff>
      <xdr:row>40</xdr:row>
      <xdr:rowOff>242317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00" y="7313083"/>
          <a:ext cx="1536325" cy="993734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232833</xdr:colOff>
      <xdr:row>49</xdr:row>
      <xdr:rowOff>10583</xdr:rowOff>
    </xdr:from>
    <xdr:to>
      <xdr:col>4</xdr:col>
      <xdr:colOff>684968</xdr:colOff>
      <xdr:row>51</xdr:row>
      <xdr:rowOff>296639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0" y="10149416"/>
          <a:ext cx="1140051" cy="603556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47</xdr:row>
      <xdr:rowOff>52917</xdr:rowOff>
    </xdr:from>
    <xdr:to>
      <xdr:col>1</xdr:col>
      <xdr:colOff>112303</xdr:colOff>
      <xdr:row>51</xdr:row>
      <xdr:rowOff>234852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9917" y="9874250"/>
          <a:ext cx="1371719" cy="816935"/>
        </a:xfrm>
        <a:prstGeom prst="rect">
          <a:avLst/>
        </a:prstGeom>
      </xdr:spPr>
    </xdr:pic>
    <xdr:clientData/>
  </xdr:twoCellAnchor>
  <xdr:twoCellAnchor editAs="oneCell">
    <xdr:from>
      <xdr:col>2</xdr:col>
      <xdr:colOff>867833</xdr:colOff>
      <xdr:row>71</xdr:row>
      <xdr:rowOff>63500</xdr:rowOff>
    </xdr:from>
    <xdr:to>
      <xdr:col>5</xdr:col>
      <xdr:colOff>380754</xdr:colOff>
      <xdr:row>72</xdr:row>
      <xdr:rowOff>148611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75000" y="14382750"/>
          <a:ext cx="2042337" cy="2438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69</xdr:row>
      <xdr:rowOff>10583</xdr:rowOff>
    </xdr:from>
    <xdr:to>
      <xdr:col>1</xdr:col>
      <xdr:colOff>456243</xdr:colOff>
      <xdr:row>72</xdr:row>
      <xdr:rowOff>247627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417" y="14012333"/>
          <a:ext cx="1652159" cy="71329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79</xdr:row>
      <xdr:rowOff>95250</xdr:rowOff>
    </xdr:from>
    <xdr:to>
      <xdr:col>1</xdr:col>
      <xdr:colOff>80449</xdr:colOff>
      <xdr:row>83</xdr:row>
      <xdr:rowOff>210123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9249" y="16520583"/>
          <a:ext cx="1170533" cy="749873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105832</xdr:colOff>
      <xdr:row>90</xdr:row>
      <xdr:rowOff>74083</xdr:rowOff>
    </xdr:from>
    <xdr:to>
      <xdr:col>3</xdr:col>
      <xdr:colOff>314207</xdr:colOff>
      <xdr:row>95</xdr:row>
      <xdr:rowOff>365515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12999" y="18584333"/>
          <a:ext cx="1097375" cy="10851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123</xdr:row>
      <xdr:rowOff>137583</xdr:rowOff>
    </xdr:from>
    <xdr:to>
      <xdr:col>3</xdr:col>
      <xdr:colOff>78155</xdr:colOff>
      <xdr:row>128</xdr:row>
      <xdr:rowOff>309379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1333" y="22341416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158</xdr:row>
      <xdr:rowOff>63501</xdr:rowOff>
    </xdr:from>
    <xdr:to>
      <xdr:col>2</xdr:col>
      <xdr:colOff>787238</xdr:colOff>
      <xdr:row>163</xdr:row>
      <xdr:rowOff>161213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21416" y="26680584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677334</xdr:colOff>
      <xdr:row>176</xdr:row>
      <xdr:rowOff>127000</xdr:rowOff>
    </xdr:from>
    <xdr:to>
      <xdr:col>2</xdr:col>
      <xdr:colOff>687400</xdr:colOff>
      <xdr:row>181</xdr:row>
      <xdr:rowOff>298796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16667" y="30871583"/>
          <a:ext cx="8779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349</xdr:row>
      <xdr:rowOff>127001</xdr:rowOff>
    </xdr:from>
    <xdr:to>
      <xdr:col>2</xdr:col>
      <xdr:colOff>595507</xdr:colOff>
      <xdr:row>354</xdr:row>
      <xdr:rowOff>215740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60083" y="53879751"/>
          <a:ext cx="542591" cy="1072989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405</xdr:row>
      <xdr:rowOff>63500</xdr:rowOff>
    </xdr:from>
    <xdr:to>
      <xdr:col>2</xdr:col>
      <xdr:colOff>782511</xdr:colOff>
      <xdr:row>410</xdr:row>
      <xdr:rowOff>142923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52083" y="59668833"/>
          <a:ext cx="1237595" cy="1042506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436</xdr:row>
      <xdr:rowOff>127000</xdr:rowOff>
    </xdr:from>
    <xdr:to>
      <xdr:col>2</xdr:col>
      <xdr:colOff>699113</xdr:colOff>
      <xdr:row>441</xdr:row>
      <xdr:rowOff>127168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99167" y="62833250"/>
          <a:ext cx="1207113" cy="9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645584</xdr:colOff>
      <xdr:row>467</xdr:row>
      <xdr:rowOff>74083</xdr:rowOff>
    </xdr:from>
    <xdr:to>
      <xdr:col>2</xdr:col>
      <xdr:colOff>850739</xdr:colOff>
      <xdr:row>472</xdr:row>
      <xdr:rowOff>171795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84917" y="66040000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1269999</xdr:colOff>
      <xdr:row>492</xdr:row>
      <xdr:rowOff>211667</xdr:rowOff>
    </xdr:from>
    <xdr:to>
      <xdr:col>3</xdr:col>
      <xdr:colOff>317354</xdr:colOff>
      <xdr:row>494</xdr:row>
      <xdr:rowOff>185395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69999" y="68929250"/>
          <a:ext cx="224352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724</xdr:row>
      <xdr:rowOff>222250</xdr:rowOff>
    </xdr:from>
    <xdr:to>
      <xdr:col>3</xdr:col>
      <xdr:colOff>507855</xdr:colOff>
      <xdr:row>728</xdr:row>
      <xdr:rowOff>84049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60500" y="92392500"/>
          <a:ext cx="2243522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753</xdr:row>
      <xdr:rowOff>243416</xdr:rowOff>
    </xdr:from>
    <xdr:to>
      <xdr:col>3</xdr:col>
      <xdr:colOff>90348</xdr:colOff>
      <xdr:row>758</xdr:row>
      <xdr:rowOff>247488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01333" y="95641583"/>
          <a:ext cx="1085182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792</xdr:row>
      <xdr:rowOff>190500</xdr:rowOff>
    </xdr:from>
    <xdr:to>
      <xdr:col>2</xdr:col>
      <xdr:colOff>876873</xdr:colOff>
      <xdr:row>797</xdr:row>
      <xdr:rowOff>144191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34167" y="100679250"/>
          <a:ext cx="749873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817</xdr:row>
      <xdr:rowOff>42333</xdr:rowOff>
    </xdr:from>
    <xdr:to>
      <xdr:col>3</xdr:col>
      <xdr:colOff>222417</xdr:colOff>
      <xdr:row>819</xdr:row>
      <xdr:rowOff>229439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55333" y="104044750"/>
          <a:ext cx="963251" cy="89619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826</xdr:row>
      <xdr:rowOff>84667</xdr:rowOff>
    </xdr:from>
    <xdr:to>
      <xdr:col>3</xdr:col>
      <xdr:colOff>190565</xdr:colOff>
      <xdr:row>831</xdr:row>
      <xdr:rowOff>164090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24666" y="106224917"/>
          <a:ext cx="762066" cy="1042506"/>
        </a:xfrm>
        <a:prstGeom prst="rect">
          <a:avLst/>
        </a:prstGeom>
      </xdr:spPr>
    </xdr:pic>
    <xdr:clientData/>
  </xdr:twoCellAnchor>
  <xdr:twoCellAnchor editAs="oneCell">
    <xdr:from>
      <xdr:col>0</xdr:col>
      <xdr:colOff>656166</xdr:colOff>
      <xdr:row>847</xdr:row>
      <xdr:rowOff>84667</xdr:rowOff>
    </xdr:from>
    <xdr:to>
      <xdr:col>1</xdr:col>
      <xdr:colOff>100830</xdr:colOff>
      <xdr:row>852</xdr:row>
      <xdr:rowOff>219884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56166" y="110140750"/>
          <a:ext cx="883997" cy="102421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883</xdr:row>
      <xdr:rowOff>105834</xdr:rowOff>
    </xdr:from>
    <xdr:to>
      <xdr:col>2</xdr:col>
      <xdr:colOff>622050</xdr:colOff>
      <xdr:row>888</xdr:row>
      <xdr:rowOff>93809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00" y="113432167"/>
          <a:ext cx="1024217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486833</xdr:colOff>
      <xdr:row>908</xdr:row>
      <xdr:rowOff>105833</xdr:rowOff>
    </xdr:from>
    <xdr:to>
      <xdr:col>1</xdr:col>
      <xdr:colOff>144875</xdr:colOff>
      <xdr:row>913</xdr:row>
      <xdr:rowOff>100830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86833" y="116533083"/>
          <a:ext cx="1097375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920</xdr:row>
      <xdr:rowOff>95250</xdr:rowOff>
    </xdr:from>
    <xdr:to>
      <xdr:col>1</xdr:col>
      <xdr:colOff>134977</xdr:colOff>
      <xdr:row>923</xdr:row>
      <xdr:rowOff>157789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91583" y="118840250"/>
          <a:ext cx="1182727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592667</xdr:colOff>
      <xdr:row>934</xdr:row>
      <xdr:rowOff>116416</xdr:rowOff>
    </xdr:from>
    <xdr:to>
      <xdr:col>0</xdr:col>
      <xdr:colOff>1373023</xdr:colOff>
      <xdr:row>939</xdr:row>
      <xdr:rowOff>19279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92667" y="121486083"/>
          <a:ext cx="780356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953</xdr:row>
      <xdr:rowOff>21167</xdr:rowOff>
    </xdr:from>
    <xdr:to>
      <xdr:col>0</xdr:col>
      <xdr:colOff>1193106</xdr:colOff>
      <xdr:row>956</xdr:row>
      <xdr:rowOff>180566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2750" y="124872750"/>
          <a:ext cx="780356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969</xdr:row>
      <xdr:rowOff>148167</xdr:rowOff>
    </xdr:from>
    <xdr:to>
      <xdr:col>0</xdr:col>
      <xdr:colOff>1246364</xdr:colOff>
      <xdr:row>974</xdr:row>
      <xdr:rowOff>65519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3333" y="128047750"/>
          <a:ext cx="82303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455083</xdr:colOff>
      <xdr:row>985</xdr:row>
      <xdr:rowOff>137583</xdr:rowOff>
    </xdr:from>
    <xdr:to>
      <xdr:col>1</xdr:col>
      <xdr:colOff>588654</xdr:colOff>
      <xdr:row>988</xdr:row>
      <xdr:rowOff>167447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55083" y="130915833"/>
          <a:ext cx="1572904" cy="7071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60</xdr:row>
      <xdr:rowOff>165100</xdr:rowOff>
    </xdr:from>
    <xdr:to>
      <xdr:col>3</xdr:col>
      <xdr:colOff>130175</xdr:colOff>
      <xdr:row>63</xdr:row>
      <xdr:rowOff>57150</xdr:rowOff>
    </xdr:to>
    <xdr:pic>
      <xdr:nvPicPr>
        <xdr:cNvPr id="4164614" name="Изображения 36">
          <a:extLst>
            <a:ext uri="{FF2B5EF4-FFF2-40B4-BE49-F238E27FC236}">
              <a16:creationId xmlns="" xmlns:a16="http://schemas.microsoft.com/office/drawing/2014/main" id="{00000000-0008-0000-1000-000006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61900"/>
          <a:ext cx="1863725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92075</xdr:colOff>
      <xdr:row>72</xdr:row>
      <xdr:rowOff>95250</xdr:rowOff>
    </xdr:from>
    <xdr:to>
      <xdr:col>2</xdr:col>
      <xdr:colOff>746125</xdr:colOff>
      <xdr:row>74</xdr:row>
      <xdr:rowOff>149225</xdr:rowOff>
    </xdr:to>
    <xdr:pic>
      <xdr:nvPicPr>
        <xdr:cNvPr id="4164615" name="Изображения 36">
          <a:extLst>
            <a:ext uri="{FF2B5EF4-FFF2-40B4-BE49-F238E27FC236}">
              <a16:creationId xmlns="" xmlns:a16="http://schemas.microsoft.com/office/drawing/2014/main" id="{00000000-0008-0000-1000-000007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4963775"/>
          <a:ext cx="1873250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245</xdr:row>
      <xdr:rowOff>38100</xdr:rowOff>
    </xdr:from>
    <xdr:to>
      <xdr:col>4</xdr:col>
      <xdr:colOff>850900</xdr:colOff>
      <xdr:row>248</xdr:row>
      <xdr:rowOff>133350</xdr:rowOff>
    </xdr:to>
    <xdr:pic>
      <xdr:nvPicPr>
        <xdr:cNvPr id="4164629" name="Изображения 19">
          <a:extLst>
            <a:ext uri="{FF2B5EF4-FFF2-40B4-BE49-F238E27FC236}">
              <a16:creationId xmlns="" xmlns:a16="http://schemas.microsoft.com/office/drawing/2014/main" id="{00000000-0008-0000-1000-000015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48621950"/>
          <a:ext cx="641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</xdr:row>
      <xdr:rowOff>146050</xdr:rowOff>
    </xdr:from>
    <xdr:to>
      <xdr:col>3</xdr:col>
      <xdr:colOff>400050</xdr:colOff>
      <xdr:row>8</xdr:row>
      <xdr:rowOff>3175</xdr:rowOff>
    </xdr:to>
    <xdr:pic>
      <xdr:nvPicPr>
        <xdr:cNvPr id="29" name="Picture 7936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28850" y="1365250"/>
          <a:ext cx="1066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307975</xdr:colOff>
      <xdr:row>15</xdr:row>
      <xdr:rowOff>57150</xdr:rowOff>
    </xdr:from>
    <xdr:to>
      <xdr:col>3</xdr:col>
      <xdr:colOff>460375</xdr:colOff>
      <xdr:row>18</xdr:row>
      <xdr:rowOff>76200</xdr:rowOff>
    </xdr:to>
    <xdr:pic>
      <xdr:nvPicPr>
        <xdr:cNvPr id="30" name="Picture 7936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93950" y="3562350"/>
          <a:ext cx="962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187325</xdr:colOff>
      <xdr:row>26</xdr:row>
      <xdr:rowOff>142875</xdr:rowOff>
    </xdr:from>
    <xdr:to>
      <xdr:col>3</xdr:col>
      <xdr:colOff>473075</xdr:colOff>
      <xdr:row>30</xdr:row>
      <xdr:rowOff>0</xdr:rowOff>
    </xdr:to>
    <xdr:pic>
      <xdr:nvPicPr>
        <xdr:cNvPr id="31" name="Picture 7936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73300" y="5886450"/>
          <a:ext cx="1095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38</xdr:row>
      <xdr:rowOff>231775</xdr:rowOff>
    </xdr:from>
    <xdr:to>
      <xdr:col>3</xdr:col>
      <xdr:colOff>485775</xdr:colOff>
      <xdr:row>42</xdr:row>
      <xdr:rowOff>88900</xdr:rowOff>
    </xdr:to>
    <xdr:pic>
      <xdr:nvPicPr>
        <xdr:cNvPr id="32" name="Picture 7936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71725" y="8366125"/>
          <a:ext cx="1009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231775</xdr:colOff>
      <xdr:row>49</xdr:row>
      <xdr:rowOff>228600</xdr:rowOff>
    </xdr:from>
    <xdr:to>
      <xdr:col>3</xdr:col>
      <xdr:colOff>257175</xdr:colOff>
      <xdr:row>53</xdr:row>
      <xdr:rowOff>85725</xdr:rowOff>
    </xdr:to>
    <xdr:pic>
      <xdr:nvPicPr>
        <xdr:cNvPr id="33" name="Picture 7937" descr="17 copy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" t="8821" r="269" b="8821"/>
        <a:stretch>
          <a:fillRect/>
        </a:stretch>
      </xdr:blipFill>
      <xdr:spPr bwMode="auto">
        <a:xfrm>
          <a:off x="2317750" y="10506075"/>
          <a:ext cx="835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885075</xdr:colOff>
      <xdr:row>98</xdr:row>
      <xdr:rowOff>95250</xdr:rowOff>
    </xdr:from>
    <xdr:to>
      <xdr:col>4</xdr:col>
      <xdr:colOff>1028700</xdr:colOff>
      <xdr:row>101</xdr:row>
      <xdr:rowOff>24546</xdr:rowOff>
    </xdr:to>
    <xdr:pic>
      <xdr:nvPicPr>
        <xdr:cNvPr id="36" name="Изображения 42">
          <a:extLst>
            <a:ext uri="{FF2B5EF4-FFF2-40B4-BE49-F238E27FC236}">
              <a16:creationId xmlns="" xmlns:a16="http://schemas.microsoft.com/office/drawing/2014/main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675" y="20040600"/>
          <a:ext cx="1058025" cy="415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682625</xdr:colOff>
      <xdr:row>84</xdr:row>
      <xdr:rowOff>155575</xdr:rowOff>
    </xdr:from>
    <xdr:to>
      <xdr:col>2</xdr:col>
      <xdr:colOff>774700</xdr:colOff>
      <xdr:row>87</xdr:row>
      <xdr:rowOff>136525</xdr:rowOff>
    </xdr:to>
    <xdr:pic>
      <xdr:nvPicPr>
        <xdr:cNvPr id="37" name="Picture 14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75" b="464"/>
        <a:stretch>
          <a:fillRect/>
        </a:stretch>
      </xdr:blipFill>
      <xdr:spPr bwMode="auto">
        <a:xfrm>
          <a:off x="682625" y="17405350"/>
          <a:ext cx="2178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107</xdr:row>
      <xdr:rowOff>184150</xdr:rowOff>
    </xdr:from>
    <xdr:to>
      <xdr:col>3</xdr:col>
      <xdr:colOff>301625</xdr:colOff>
      <xdr:row>111</xdr:row>
      <xdr:rowOff>28575</xdr:rowOff>
    </xdr:to>
    <xdr:pic>
      <xdr:nvPicPr>
        <xdr:cNvPr id="38" name="Изображения 37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39" r="6921"/>
        <a:stretch>
          <a:fillRect/>
        </a:stretch>
      </xdr:blipFill>
      <xdr:spPr bwMode="auto">
        <a:xfrm>
          <a:off x="2219325" y="219583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225425</xdr:colOff>
      <xdr:row>122</xdr:row>
      <xdr:rowOff>66675</xdr:rowOff>
    </xdr:from>
    <xdr:to>
      <xdr:col>3</xdr:col>
      <xdr:colOff>406400</xdr:colOff>
      <xdr:row>124</xdr:row>
      <xdr:rowOff>111125</xdr:rowOff>
    </xdr:to>
    <xdr:pic>
      <xdr:nvPicPr>
        <xdr:cNvPr id="39" name="Изображения 37">
          <a:extLst>
            <a:ext uri="{FF2B5EF4-FFF2-40B4-BE49-F238E27FC236}">
              <a16:creationId xmlns="" xmlns:a16="http://schemas.microsoft.com/office/drawing/2014/main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48865"/>
        <a:stretch>
          <a:fillRect/>
        </a:stretch>
      </xdr:blipFill>
      <xdr:spPr bwMode="auto">
        <a:xfrm>
          <a:off x="2311400" y="24793575"/>
          <a:ext cx="990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1054100</xdr:colOff>
      <xdr:row>164</xdr:row>
      <xdr:rowOff>152400</xdr:rowOff>
    </xdr:from>
    <xdr:to>
      <xdr:col>2</xdr:col>
      <xdr:colOff>692150</xdr:colOff>
      <xdr:row>168</xdr:row>
      <xdr:rowOff>9525</xdr:rowOff>
    </xdr:to>
    <xdr:pic>
      <xdr:nvPicPr>
        <xdr:cNvPr id="40" name="Рисунок 24" descr="http://im4-tub-ru.yandex.net/i?id=134927765-53-72&amp;n=21">
          <a:extLst>
            <a:ext uri="{FF2B5EF4-FFF2-40B4-BE49-F238E27FC236}">
              <a16:creationId xmlns=""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71" b="22644"/>
        <a:stretch>
          <a:fillRect/>
        </a:stretch>
      </xdr:blipFill>
      <xdr:spPr bwMode="auto">
        <a:xfrm>
          <a:off x="1920875" y="33099375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977900</xdr:colOff>
      <xdr:row>150</xdr:row>
      <xdr:rowOff>171450</xdr:rowOff>
    </xdr:from>
    <xdr:to>
      <xdr:col>3</xdr:col>
      <xdr:colOff>288925</xdr:colOff>
      <xdr:row>154</xdr:row>
      <xdr:rowOff>28575</xdr:rowOff>
    </xdr:to>
    <xdr:pic>
      <xdr:nvPicPr>
        <xdr:cNvPr id="41" name="Рисунок 25" descr="http://im0-tub-ru.yandex.net/i?id=39302588-09-72&amp;n=21">
          <a:extLst>
            <a:ext uri="{FF2B5EF4-FFF2-40B4-BE49-F238E27FC236}">
              <a16:creationId xmlns=""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363" b="21140"/>
        <a:stretch>
          <a:fillRect/>
        </a:stretch>
      </xdr:blipFill>
      <xdr:spPr bwMode="auto">
        <a:xfrm>
          <a:off x="1844675" y="30384750"/>
          <a:ext cx="1339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</xdr:colOff>
      <xdr:row>136</xdr:row>
      <xdr:rowOff>203200</xdr:rowOff>
    </xdr:from>
    <xdr:to>
      <xdr:col>3</xdr:col>
      <xdr:colOff>31750</xdr:colOff>
      <xdr:row>140</xdr:row>
      <xdr:rowOff>47625</xdr:rowOff>
    </xdr:to>
    <xdr:pic>
      <xdr:nvPicPr>
        <xdr:cNvPr id="42" name="Рисунок 26" descr="http://im6-tub-ru.yandex.net/i?id=140101055-66-72&amp;n=21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61" b="10637"/>
        <a:stretch>
          <a:fillRect/>
        </a:stretch>
      </xdr:blipFill>
      <xdr:spPr bwMode="auto">
        <a:xfrm>
          <a:off x="2108200" y="27673300"/>
          <a:ext cx="819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1127125</xdr:colOff>
      <xdr:row>178</xdr:row>
      <xdr:rowOff>123825</xdr:rowOff>
    </xdr:from>
    <xdr:to>
      <xdr:col>2</xdr:col>
      <xdr:colOff>587375</xdr:colOff>
      <xdr:row>181</xdr:row>
      <xdr:rowOff>155575</xdr:rowOff>
    </xdr:to>
    <xdr:pic>
      <xdr:nvPicPr>
        <xdr:cNvPr id="43" name="Рисунок 27" descr="http://im6-tub-ru.yandex.net/i?id=627030208-45-72&amp;n=21">
          <a:extLst>
            <a:ext uri="{FF2B5EF4-FFF2-40B4-BE49-F238E27FC236}">
              <a16:creationId xmlns="" xmlns:a16="http://schemas.microsoft.com/office/drawing/2014/main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74" r="14104" b="2"/>
        <a:stretch>
          <a:fillRect/>
        </a:stretch>
      </xdr:blipFill>
      <xdr:spPr bwMode="auto">
        <a:xfrm>
          <a:off x="1993900" y="35794950"/>
          <a:ext cx="6794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1063625</xdr:colOff>
      <xdr:row>193</xdr:row>
      <xdr:rowOff>0</xdr:rowOff>
    </xdr:from>
    <xdr:to>
      <xdr:col>3</xdr:col>
      <xdr:colOff>12700</xdr:colOff>
      <xdr:row>196</xdr:row>
      <xdr:rowOff>82550</xdr:rowOff>
    </xdr:to>
    <xdr:pic>
      <xdr:nvPicPr>
        <xdr:cNvPr id="44" name="Изображения 20">
          <a:extLst>
            <a:ext uri="{FF2B5EF4-FFF2-40B4-BE49-F238E27FC236}">
              <a16:creationId xmlns="" xmlns:a16="http://schemas.microsoft.com/office/drawing/2014/main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386715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204</xdr:row>
      <xdr:rowOff>76200</xdr:rowOff>
    </xdr:from>
    <xdr:to>
      <xdr:col>3</xdr:col>
      <xdr:colOff>358775</xdr:colOff>
      <xdr:row>207</xdr:row>
      <xdr:rowOff>88900</xdr:rowOff>
    </xdr:to>
    <xdr:pic>
      <xdr:nvPicPr>
        <xdr:cNvPr id="45" name="Изображения 21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41043225"/>
          <a:ext cx="9842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1095375</xdr:colOff>
      <xdr:row>216</xdr:row>
      <xdr:rowOff>31750</xdr:rowOff>
    </xdr:from>
    <xdr:to>
      <xdr:col>2</xdr:col>
      <xdr:colOff>511175</xdr:colOff>
      <xdr:row>219</xdr:row>
      <xdr:rowOff>114300</xdr:rowOff>
    </xdr:to>
    <xdr:pic>
      <xdr:nvPicPr>
        <xdr:cNvPr id="46" name="Изображения 16">
          <a:extLst>
            <a:ext uri="{FF2B5EF4-FFF2-40B4-BE49-F238E27FC236}">
              <a16:creationId xmlns="" xmlns:a16="http://schemas.microsoft.com/office/drawing/2014/main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3541950"/>
          <a:ext cx="6350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224</xdr:row>
      <xdr:rowOff>161925</xdr:rowOff>
    </xdr:from>
    <xdr:to>
      <xdr:col>2</xdr:col>
      <xdr:colOff>406400</xdr:colOff>
      <xdr:row>227</xdr:row>
      <xdr:rowOff>149225</xdr:rowOff>
    </xdr:to>
    <xdr:pic>
      <xdr:nvPicPr>
        <xdr:cNvPr id="47" name="Изображения 17">
          <a:extLst>
            <a:ext uri="{FF2B5EF4-FFF2-40B4-BE49-F238E27FC236}">
              <a16:creationId xmlns="" xmlns:a16="http://schemas.microsoft.com/office/drawing/2014/main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5291375"/>
          <a:ext cx="6731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711200</xdr:colOff>
      <xdr:row>234</xdr:row>
      <xdr:rowOff>127000</xdr:rowOff>
    </xdr:from>
    <xdr:to>
      <xdr:col>2</xdr:col>
      <xdr:colOff>292100</xdr:colOff>
      <xdr:row>237</xdr:row>
      <xdr:rowOff>133350</xdr:rowOff>
    </xdr:to>
    <xdr:pic>
      <xdr:nvPicPr>
        <xdr:cNvPr id="48" name="Изображения 18">
          <a:extLst>
            <a:ext uri="{FF2B5EF4-FFF2-40B4-BE49-F238E27FC236}">
              <a16:creationId xmlns=""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975" y="47285275"/>
          <a:ext cx="8001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254</xdr:row>
      <xdr:rowOff>114300</xdr:rowOff>
    </xdr:from>
    <xdr:to>
      <xdr:col>2</xdr:col>
      <xdr:colOff>520700</xdr:colOff>
      <xdr:row>257</xdr:row>
      <xdr:rowOff>95250</xdr:rowOff>
    </xdr:to>
    <xdr:pic>
      <xdr:nvPicPr>
        <xdr:cNvPr id="50" name="Изображения 43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1320700"/>
          <a:ext cx="1511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425450</xdr:colOff>
      <xdr:row>265</xdr:row>
      <xdr:rowOff>57150</xdr:rowOff>
    </xdr:from>
    <xdr:to>
      <xdr:col>2</xdr:col>
      <xdr:colOff>676275</xdr:colOff>
      <xdr:row>267</xdr:row>
      <xdr:rowOff>95250</xdr:rowOff>
    </xdr:to>
    <xdr:pic>
      <xdr:nvPicPr>
        <xdr:cNvPr id="51" name="Изображения 15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53520975"/>
          <a:ext cx="233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958850</xdr:colOff>
      <xdr:row>276</xdr:row>
      <xdr:rowOff>95250</xdr:rowOff>
    </xdr:from>
    <xdr:to>
      <xdr:col>2</xdr:col>
      <xdr:colOff>450850</xdr:colOff>
      <xdr:row>279</xdr:row>
      <xdr:rowOff>95250</xdr:rowOff>
    </xdr:to>
    <xdr:pic>
      <xdr:nvPicPr>
        <xdr:cNvPr id="52" name="Изображения 41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55654575"/>
          <a:ext cx="711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1127125</xdr:colOff>
      <xdr:row>293</xdr:row>
      <xdr:rowOff>19050</xdr:rowOff>
    </xdr:from>
    <xdr:to>
      <xdr:col>2</xdr:col>
      <xdr:colOff>641350</xdr:colOff>
      <xdr:row>296</xdr:row>
      <xdr:rowOff>133350</xdr:rowOff>
    </xdr:to>
    <xdr:pic>
      <xdr:nvPicPr>
        <xdr:cNvPr id="53" name="Изображения 25">
          <a:extLst>
            <a:ext uri="{FF2B5EF4-FFF2-40B4-BE49-F238E27FC236}">
              <a16:creationId xmlns=""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58807350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</xdr:colOff>
      <xdr:row>308</xdr:row>
      <xdr:rowOff>22225</xdr:rowOff>
    </xdr:from>
    <xdr:to>
      <xdr:col>3</xdr:col>
      <xdr:colOff>663575</xdr:colOff>
      <xdr:row>311</xdr:row>
      <xdr:rowOff>22225</xdr:rowOff>
    </xdr:to>
    <xdr:pic>
      <xdr:nvPicPr>
        <xdr:cNvPr id="54" name="Изображения 44">
          <a:extLst>
            <a:ext uri="{FF2B5EF4-FFF2-40B4-BE49-F238E27FC236}">
              <a16:creationId xmlns="" xmlns:a16="http://schemas.microsoft.com/office/drawing/2014/main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" y="61648975"/>
          <a:ext cx="2546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319</xdr:row>
      <xdr:rowOff>31750</xdr:rowOff>
    </xdr:from>
    <xdr:to>
      <xdr:col>3</xdr:col>
      <xdr:colOff>149225</xdr:colOff>
      <xdr:row>322</xdr:row>
      <xdr:rowOff>127000</xdr:rowOff>
    </xdr:to>
    <xdr:pic>
      <xdr:nvPicPr>
        <xdr:cNvPr id="55" name="Picture 49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63839725"/>
          <a:ext cx="768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4165633" name="Изображения 34">
          <a:extLst>
            <a:ext uri="{FF2B5EF4-FFF2-40B4-BE49-F238E27FC236}">
              <a16:creationId xmlns="" xmlns:a16="http://schemas.microsoft.com/office/drawing/2014/main" id="{00000000-0008-0000-1100-000001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097756"/>
          <a:ext cx="1327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448468</xdr:colOff>
      <xdr:row>30</xdr:row>
      <xdr:rowOff>49213</xdr:rowOff>
    </xdr:from>
    <xdr:to>
      <xdr:col>1</xdr:col>
      <xdr:colOff>423068</xdr:colOff>
      <xdr:row>33</xdr:row>
      <xdr:rowOff>74613</xdr:rowOff>
    </xdr:to>
    <xdr:pic>
      <xdr:nvPicPr>
        <xdr:cNvPr id="4165634" name="Изображения 32">
          <a:extLst>
            <a:ext uri="{FF2B5EF4-FFF2-40B4-BE49-F238E27FC236}">
              <a16:creationId xmlns="" xmlns:a16="http://schemas.microsoft.com/office/drawing/2014/main" id="{00000000-0008-0000-1100-000002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56" r="740" b="2014"/>
        <a:stretch>
          <a:fillRect/>
        </a:stretch>
      </xdr:blipFill>
      <xdr:spPr bwMode="auto">
        <a:xfrm>
          <a:off x="448468" y="5966619"/>
          <a:ext cx="9271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91</xdr:row>
      <xdr:rowOff>45244</xdr:rowOff>
    </xdr:from>
    <xdr:to>
      <xdr:col>1</xdr:col>
      <xdr:colOff>574675</xdr:colOff>
      <xdr:row>93</xdr:row>
      <xdr:rowOff>162719</xdr:rowOff>
    </xdr:to>
    <xdr:pic>
      <xdr:nvPicPr>
        <xdr:cNvPr id="4165637" name="Изображения 40">
          <a:extLst>
            <a:ext uri="{FF2B5EF4-FFF2-40B4-BE49-F238E27FC236}">
              <a16:creationId xmlns="" xmlns:a16="http://schemas.microsoft.com/office/drawing/2014/main" id="{00000000-0008-0000-1100-000005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17356932"/>
          <a:ext cx="571500" cy="522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121</xdr:row>
      <xdr:rowOff>196850</xdr:rowOff>
    </xdr:from>
    <xdr:to>
      <xdr:col>1</xdr:col>
      <xdr:colOff>400050</xdr:colOff>
      <xdr:row>124</xdr:row>
      <xdr:rowOff>152400</xdr:rowOff>
    </xdr:to>
    <xdr:pic>
      <xdr:nvPicPr>
        <xdr:cNvPr id="4165638" name="Изображения 30">
          <a:extLst>
            <a:ext uri="{FF2B5EF4-FFF2-40B4-BE49-F238E27FC236}">
              <a16:creationId xmlns="" xmlns:a16="http://schemas.microsoft.com/office/drawing/2014/main" id="{00000000-0008-0000-1100-000006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637750"/>
          <a:ext cx="10096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519112</xdr:colOff>
      <xdr:row>154</xdr:row>
      <xdr:rowOff>36513</xdr:rowOff>
    </xdr:from>
    <xdr:to>
      <xdr:col>2</xdr:col>
      <xdr:colOff>63500</xdr:colOff>
      <xdr:row>156</xdr:row>
      <xdr:rowOff>157163</xdr:rowOff>
    </xdr:to>
    <xdr:pic>
      <xdr:nvPicPr>
        <xdr:cNvPr id="4165639" name="Изображения 29">
          <a:extLst>
            <a:ext uri="{FF2B5EF4-FFF2-40B4-BE49-F238E27FC236}">
              <a16:creationId xmlns="" xmlns:a16="http://schemas.microsoft.com/office/drawing/2014/main" id="{00000000-0008-0000-1100-000007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" y="28432919"/>
          <a:ext cx="830263" cy="525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401638</xdr:colOff>
      <xdr:row>185</xdr:row>
      <xdr:rowOff>207963</xdr:rowOff>
    </xdr:from>
    <xdr:to>
      <xdr:col>2</xdr:col>
      <xdr:colOff>10319</xdr:colOff>
      <xdr:row>188</xdr:row>
      <xdr:rowOff>157163</xdr:rowOff>
    </xdr:to>
    <xdr:pic>
      <xdr:nvPicPr>
        <xdr:cNvPr id="4165640" name="Изображения 29">
          <a:extLst>
            <a:ext uri="{FF2B5EF4-FFF2-40B4-BE49-F238E27FC236}">
              <a16:creationId xmlns="" xmlns:a16="http://schemas.microsoft.com/office/drawing/2014/main" id="{00000000-0008-0000-1100-000008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138" y="34152682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604043</xdr:colOff>
      <xdr:row>218</xdr:row>
      <xdr:rowOff>86519</xdr:rowOff>
    </xdr:from>
    <xdr:to>
      <xdr:col>2</xdr:col>
      <xdr:colOff>193675</xdr:colOff>
      <xdr:row>221</xdr:row>
      <xdr:rowOff>86519</xdr:rowOff>
    </xdr:to>
    <xdr:pic>
      <xdr:nvPicPr>
        <xdr:cNvPr id="4165641" name="Изображения 29">
          <a:extLst>
            <a:ext uri="{FF2B5EF4-FFF2-40B4-BE49-F238E27FC236}">
              <a16:creationId xmlns="" xmlns:a16="http://schemas.microsoft.com/office/drawing/2014/main" id="{00000000-0008-0000-1100-000009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543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634514</xdr:colOff>
      <xdr:row>250</xdr:row>
      <xdr:rowOff>23812</xdr:rowOff>
    </xdr:from>
    <xdr:to>
      <xdr:col>2</xdr:col>
      <xdr:colOff>263929</xdr:colOff>
      <xdr:row>253</xdr:row>
      <xdr:rowOff>47623</xdr:rowOff>
    </xdr:to>
    <xdr:pic>
      <xdr:nvPicPr>
        <xdr:cNvPr id="4165642" name="Изображения 29">
          <a:extLst>
            <a:ext uri="{FF2B5EF4-FFF2-40B4-BE49-F238E27FC236}">
              <a16:creationId xmlns="" xmlns:a16="http://schemas.microsoft.com/office/drawing/2014/main" id="{00000000-0008-0000-1100-00000A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014" y="45791437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217771</xdr:colOff>
      <xdr:row>346</xdr:row>
      <xdr:rowOff>169069</xdr:rowOff>
    </xdr:from>
    <xdr:to>
      <xdr:col>1</xdr:col>
      <xdr:colOff>898524</xdr:colOff>
      <xdr:row>349</xdr:row>
      <xdr:rowOff>59531</xdr:rowOff>
    </xdr:to>
    <xdr:pic>
      <xdr:nvPicPr>
        <xdr:cNvPr id="4165643" name="Изображения 23">
          <a:extLst>
            <a:ext uri="{FF2B5EF4-FFF2-40B4-BE49-F238E27FC236}">
              <a16:creationId xmlns="" xmlns:a16="http://schemas.microsoft.com/office/drawing/2014/main" id="{00000000-0008-0000-1100-00000B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71" y="63224569"/>
          <a:ext cx="68075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522288</xdr:colOff>
      <xdr:row>362</xdr:row>
      <xdr:rowOff>102393</xdr:rowOff>
    </xdr:from>
    <xdr:to>
      <xdr:col>1</xdr:col>
      <xdr:colOff>1107281</xdr:colOff>
      <xdr:row>365</xdr:row>
      <xdr:rowOff>145256</xdr:rowOff>
    </xdr:to>
    <xdr:pic>
      <xdr:nvPicPr>
        <xdr:cNvPr id="4165644" name="Изображения 33">
          <a:extLst>
            <a:ext uri="{FF2B5EF4-FFF2-40B4-BE49-F238E27FC236}">
              <a16:creationId xmlns="" xmlns:a16="http://schemas.microsoft.com/office/drawing/2014/main" id="{00000000-0008-0000-1100-00000C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788" y="67206018"/>
          <a:ext cx="584993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378</xdr:row>
      <xdr:rowOff>177800</xdr:rowOff>
    </xdr:from>
    <xdr:to>
      <xdr:col>4</xdr:col>
      <xdr:colOff>488950</xdr:colOff>
      <xdr:row>381</xdr:row>
      <xdr:rowOff>137318</xdr:rowOff>
    </xdr:to>
    <xdr:pic>
      <xdr:nvPicPr>
        <xdr:cNvPr id="4165645" name="Picture 125">
          <a:extLst>
            <a:ext uri="{FF2B5EF4-FFF2-40B4-BE49-F238E27FC236}">
              <a16:creationId xmlns="" xmlns:a16="http://schemas.microsoft.com/office/drawing/2014/main" id="{00000000-0008-0000-1100-00000D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3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69723000"/>
          <a:ext cx="1555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398</xdr:row>
      <xdr:rowOff>71438</xdr:rowOff>
    </xdr:from>
    <xdr:to>
      <xdr:col>4</xdr:col>
      <xdr:colOff>107156</xdr:colOff>
      <xdr:row>401</xdr:row>
      <xdr:rowOff>230799</xdr:rowOff>
    </xdr:to>
    <xdr:pic>
      <xdr:nvPicPr>
        <xdr:cNvPr id="22" name="Picture 844">
          <a:extLst>
            <a:ext uri="{FF2B5EF4-FFF2-40B4-BE49-F238E27FC236}">
              <a16:creationId xmlns=""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937" y="74306907"/>
          <a:ext cx="762000" cy="659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16" name="Изображения 34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100137"/>
          <a:ext cx="1327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652464</xdr:colOff>
      <xdr:row>60</xdr:row>
      <xdr:rowOff>227806</xdr:rowOff>
    </xdr:from>
    <xdr:to>
      <xdr:col>1</xdr:col>
      <xdr:colOff>441326</xdr:colOff>
      <xdr:row>64</xdr:row>
      <xdr:rowOff>53181</xdr:rowOff>
    </xdr:to>
    <xdr:pic>
      <xdr:nvPicPr>
        <xdr:cNvPr id="19" name="Изображения 39">
          <a:extLst>
            <a:ext uri="{FF2B5EF4-FFF2-40B4-BE49-F238E27FC236}">
              <a16:creationId xmlns=""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11526837"/>
          <a:ext cx="74136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91</xdr:row>
      <xdr:rowOff>45244</xdr:rowOff>
    </xdr:from>
    <xdr:to>
      <xdr:col>1</xdr:col>
      <xdr:colOff>574675</xdr:colOff>
      <xdr:row>93</xdr:row>
      <xdr:rowOff>162719</xdr:rowOff>
    </xdr:to>
    <xdr:pic>
      <xdr:nvPicPr>
        <xdr:cNvPr id="20" name="Изображения 40">
          <a:extLst>
            <a:ext uri="{FF2B5EF4-FFF2-40B4-BE49-F238E27FC236}">
              <a16:creationId xmlns="" xmlns:a16="http://schemas.microsoft.com/office/drawing/2014/main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16961644"/>
          <a:ext cx="57150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121</xdr:row>
      <xdr:rowOff>196850</xdr:rowOff>
    </xdr:from>
    <xdr:to>
      <xdr:col>1</xdr:col>
      <xdr:colOff>400050</xdr:colOff>
      <xdr:row>124</xdr:row>
      <xdr:rowOff>152400</xdr:rowOff>
    </xdr:to>
    <xdr:pic>
      <xdr:nvPicPr>
        <xdr:cNvPr id="21" name="Изображения 30"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399625"/>
          <a:ext cx="96520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531019</xdr:colOff>
      <xdr:row>154</xdr:row>
      <xdr:rowOff>36513</xdr:rowOff>
    </xdr:from>
    <xdr:to>
      <xdr:col>2</xdr:col>
      <xdr:colOff>75407</xdr:colOff>
      <xdr:row>156</xdr:row>
      <xdr:rowOff>157163</xdr:rowOff>
    </xdr:to>
    <xdr:pic>
      <xdr:nvPicPr>
        <xdr:cNvPr id="23" name="Изображения 29">
          <a:extLst>
            <a:ext uri="{FF2B5EF4-FFF2-40B4-BE49-F238E27FC236}">
              <a16:creationId xmlns=""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519" y="28432919"/>
          <a:ext cx="830263" cy="525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437357</xdr:colOff>
      <xdr:row>186</xdr:row>
      <xdr:rowOff>5556</xdr:rowOff>
    </xdr:from>
    <xdr:to>
      <xdr:col>2</xdr:col>
      <xdr:colOff>46038</xdr:colOff>
      <xdr:row>189</xdr:row>
      <xdr:rowOff>26193</xdr:rowOff>
    </xdr:to>
    <xdr:pic>
      <xdr:nvPicPr>
        <xdr:cNvPr id="24" name="Изображения 29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57" y="34188400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651669</xdr:colOff>
      <xdr:row>218</xdr:row>
      <xdr:rowOff>86519</xdr:rowOff>
    </xdr:from>
    <xdr:to>
      <xdr:col>2</xdr:col>
      <xdr:colOff>241301</xdr:colOff>
      <xdr:row>221</xdr:row>
      <xdr:rowOff>86519</xdr:rowOff>
    </xdr:to>
    <xdr:pic>
      <xdr:nvPicPr>
        <xdr:cNvPr id="25" name="Изображения 29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169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694045</xdr:colOff>
      <xdr:row>250</xdr:row>
      <xdr:rowOff>35719</xdr:rowOff>
    </xdr:from>
    <xdr:to>
      <xdr:col>2</xdr:col>
      <xdr:colOff>323460</xdr:colOff>
      <xdr:row>253</xdr:row>
      <xdr:rowOff>59530</xdr:rowOff>
    </xdr:to>
    <xdr:pic>
      <xdr:nvPicPr>
        <xdr:cNvPr id="26" name="Изображения 29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545" y="45803344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229677</xdr:colOff>
      <xdr:row>346</xdr:row>
      <xdr:rowOff>157162</xdr:rowOff>
    </xdr:from>
    <xdr:to>
      <xdr:col>1</xdr:col>
      <xdr:colOff>910430</xdr:colOff>
      <xdr:row>349</xdr:row>
      <xdr:rowOff>47624</xdr:rowOff>
    </xdr:to>
    <xdr:pic>
      <xdr:nvPicPr>
        <xdr:cNvPr id="27" name="Изображения 23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177" y="63212662"/>
          <a:ext cx="68075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510382</xdr:colOff>
      <xdr:row>362</xdr:row>
      <xdr:rowOff>114300</xdr:rowOff>
    </xdr:from>
    <xdr:to>
      <xdr:col>1</xdr:col>
      <xdr:colOff>1095375</xdr:colOff>
      <xdr:row>365</xdr:row>
      <xdr:rowOff>157163</xdr:rowOff>
    </xdr:to>
    <xdr:pic>
      <xdr:nvPicPr>
        <xdr:cNvPr id="28" name="Изображения 33">
          <a:extLst>
            <a:ext uri="{FF2B5EF4-FFF2-40B4-BE49-F238E27FC236}">
              <a16:creationId xmlns=""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882" y="67217925"/>
          <a:ext cx="584993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378</xdr:row>
      <xdr:rowOff>177800</xdr:rowOff>
    </xdr:from>
    <xdr:to>
      <xdr:col>4</xdr:col>
      <xdr:colOff>488950</xdr:colOff>
      <xdr:row>381</xdr:row>
      <xdr:rowOff>137318</xdr:rowOff>
    </xdr:to>
    <xdr:pic>
      <xdr:nvPicPr>
        <xdr:cNvPr id="29" name="Picture 125">
          <a:extLst>
            <a:ext uri="{FF2B5EF4-FFF2-40B4-BE49-F238E27FC236}">
              <a16:creationId xmlns="" xmlns:a16="http://schemas.microsoft.com/office/drawing/2014/main" id="{00000000-0008-0000-1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3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69348350"/>
          <a:ext cx="1470025" cy="664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398</xdr:row>
      <xdr:rowOff>71438</xdr:rowOff>
    </xdr:from>
    <xdr:to>
      <xdr:col>4</xdr:col>
      <xdr:colOff>107156</xdr:colOff>
      <xdr:row>401</xdr:row>
      <xdr:rowOff>230799</xdr:rowOff>
    </xdr:to>
    <xdr:pic>
      <xdr:nvPicPr>
        <xdr:cNvPr id="30" name="Picture 844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4" y="73109138"/>
          <a:ext cx="764382" cy="64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282</xdr:row>
      <xdr:rowOff>11906</xdr:rowOff>
    </xdr:from>
    <xdr:to>
      <xdr:col>1</xdr:col>
      <xdr:colOff>819229</xdr:colOff>
      <xdr:row>285</xdr:row>
      <xdr:rowOff>31769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50" y="51565969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314</xdr:row>
      <xdr:rowOff>0</xdr:rowOff>
    </xdr:from>
    <xdr:to>
      <xdr:col>1</xdr:col>
      <xdr:colOff>950197</xdr:colOff>
      <xdr:row>317</xdr:row>
      <xdr:rowOff>19863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88218" y="57340500"/>
          <a:ext cx="914479" cy="5913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35</xdr:row>
      <xdr:rowOff>19050</xdr:rowOff>
    </xdr:from>
    <xdr:to>
      <xdr:col>0</xdr:col>
      <xdr:colOff>647700</xdr:colOff>
      <xdr:row>39</xdr:row>
      <xdr:rowOff>0</xdr:rowOff>
    </xdr:to>
    <xdr:pic>
      <xdr:nvPicPr>
        <xdr:cNvPr id="4166657" name="Рисунок 1">
          <a:extLst>
            <a:ext uri="{FF2B5EF4-FFF2-40B4-BE49-F238E27FC236}">
              <a16:creationId xmlns="" xmlns:a16="http://schemas.microsoft.com/office/drawing/2014/main" id="{00000000-0008-0000-1200-000001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49350"/>
          <a:ext cx="59690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44</xdr:row>
      <xdr:rowOff>44450</xdr:rowOff>
    </xdr:from>
    <xdr:to>
      <xdr:col>0</xdr:col>
      <xdr:colOff>742950</xdr:colOff>
      <xdr:row>47</xdr:row>
      <xdr:rowOff>152400</xdr:rowOff>
    </xdr:to>
    <xdr:pic>
      <xdr:nvPicPr>
        <xdr:cNvPr id="4166658" name="Рисунок 3">
          <a:extLst>
            <a:ext uri="{FF2B5EF4-FFF2-40B4-BE49-F238E27FC236}">
              <a16:creationId xmlns="" xmlns:a16="http://schemas.microsoft.com/office/drawing/2014/main" id="{00000000-0008-0000-1200-000002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33750"/>
          <a:ext cx="723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52</xdr:row>
      <xdr:rowOff>57150</xdr:rowOff>
    </xdr:from>
    <xdr:to>
      <xdr:col>0</xdr:col>
      <xdr:colOff>825500</xdr:colOff>
      <xdr:row>55</xdr:row>
      <xdr:rowOff>196850</xdr:rowOff>
    </xdr:to>
    <xdr:pic>
      <xdr:nvPicPr>
        <xdr:cNvPr id="4166659" name="Рисунок 4">
          <a:extLst>
            <a:ext uri="{FF2B5EF4-FFF2-40B4-BE49-F238E27FC236}">
              <a16:creationId xmlns="" xmlns:a16="http://schemas.microsoft.com/office/drawing/2014/main" id="{00000000-0008-0000-1200-000003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359400"/>
          <a:ext cx="806450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60</xdr:row>
      <xdr:rowOff>19050</xdr:rowOff>
    </xdr:from>
    <xdr:to>
      <xdr:col>0</xdr:col>
      <xdr:colOff>768350</xdr:colOff>
      <xdr:row>63</xdr:row>
      <xdr:rowOff>133350</xdr:rowOff>
    </xdr:to>
    <xdr:pic>
      <xdr:nvPicPr>
        <xdr:cNvPr id="4166660" name="Рисунок 5">
          <a:extLst>
            <a:ext uri="{FF2B5EF4-FFF2-40B4-BE49-F238E27FC236}">
              <a16:creationId xmlns="" xmlns:a16="http://schemas.microsoft.com/office/drawing/2014/main" id="{00000000-0008-0000-1200-000004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7505700"/>
          <a:ext cx="73660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68</xdr:row>
      <xdr:rowOff>63500</xdr:rowOff>
    </xdr:from>
    <xdr:to>
      <xdr:col>0</xdr:col>
      <xdr:colOff>742950</xdr:colOff>
      <xdr:row>71</xdr:row>
      <xdr:rowOff>133350</xdr:rowOff>
    </xdr:to>
    <xdr:pic>
      <xdr:nvPicPr>
        <xdr:cNvPr id="4166661" name="Рисунок 6">
          <a:extLst>
            <a:ext uri="{FF2B5EF4-FFF2-40B4-BE49-F238E27FC236}">
              <a16:creationId xmlns="" xmlns:a16="http://schemas.microsoft.com/office/drawing/2014/main" id="{00000000-0008-0000-1200-000005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44050"/>
          <a:ext cx="704850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77</xdr:row>
      <xdr:rowOff>19050</xdr:rowOff>
    </xdr:from>
    <xdr:to>
      <xdr:col>0</xdr:col>
      <xdr:colOff>628650</xdr:colOff>
      <xdr:row>80</xdr:row>
      <xdr:rowOff>127000</xdr:rowOff>
    </xdr:to>
    <xdr:pic>
      <xdr:nvPicPr>
        <xdr:cNvPr id="4166662" name="Рисунок 7">
          <a:extLst>
            <a:ext uri="{FF2B5EF4-FFF2-40B4-BE49-F238E27FC236}">
              <a16:creationId xmlns="" xmlns:a16="http://schemas.microsoft.com/office/drawing/2014/main" id="{00000000-0008-0000-1200-000006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1817350"/>
          <a:ext cx="5969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88</xdr:row>
      <xdr:rowOff>25400</xdr:rowOff>
    </xdr:from>
    <xdr:to>
      <xdr:col>1</xdr:col>
      <xdr:colOff>260350</xdr:colOff>
      <xdr:row>90</xdr:row>
      <xdr:rowOff>158750</xdr:rowOff>
    </xdr:to>
    <xdr:pic>
      <xdr:nvPicPr>
        <xdr:cNvPr id="4166663" name="Рисунок 8">
          <a:extLst>
            <a:ext uri="{FF2B5EF4-FFF2-40B4-BE49-F238E27FC236}">
              <a16:creationId xmlns="" xmlns:a16="http://schemas.microsoft.com/office/drawing/2014/main" id="{00000000-0008-0000-1200-000007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211300"/>
          <a:ext cx="10731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527050</xdr:colOff>
      <xdr:row>101</xdr:row>
      <xdr:rowOff>44450</xdr:rowOff>
    </xdr:from>
    <xdr:to>
      <xdr:col>2</xdr:col>
      <xdr:colOff>387350</xdr:colOff>
      <xdr:row>103</xdr:row>
      <xdr:rowOff>152400</xdr:rowOff>
    </xdr:to>
    <xdr:pic>
      <xdr:nvPicPr>
        <xdr:cNvPr id="4166664" name="Picture 7925" descr="Статический смеситель">
          <a:extLst>
            <a:ext uri="{FF2B5EF4-FFF2-40B4-BE49-F238E27FC236}">
              <a16:creationId xmlns="" xmlns:a16="http://schemas.microsoft.com/office/drawing/2014/main" id="{00000000-0008-0000-1200-0000089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7087850"/>
          <a:ext cx="115570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50800</xdr:colOff>
      <xdr:row>103</xdr:row>
      <xdr:rowOff>101600</xdr:rowOff>
    </xdr:to>
    <xdr:pic>
      <xdr:nvPicPr>
        <xdr:cNvPr id="4166665" name="Рисунок 20">
          <a:extLst>
            <a:ext uri="{FF2B5EF4-FFF2-40B4-BE49-F238E27FC236}">
              <a16:creationId xmlns="" xmlns:a16="http://schemas.microsoft.com/office/drawing/2014/main" id="{00000000-0008-0000-1200-000009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2400"/>
          <a:ext cx="946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44450</xdr:rowOff>
    </xdr:from>
    <xdr:to>
      <xdr:col>1</xdr:col>
      <xdr:colOff>0</xdr:colOff>
      <xdr:row>112</xdr:row>
      <xdr:rowOff>38100</xdr:rowOff>
    </xdr:to>
    <xdr:pic>
      <xdr:nvPicPr>
        <xdr:cNvPr id="4166666" name="Рисунок 2">
          <a:extLst>
            <a:ext uri="{FF2B5EF4-FFF2-40B4-BE49-F238E27FC236}">
              <a16:creationId xmlns="" xmlns:a16="http://schemas.microsoft.com/office/drawing/2014/main" id="{00000000-0008-0000-1200-00000A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56400"/>
          <a:ext cx="87630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119</xdr:row>
      <xdr:rowOff>95250</xdr:rowOff>
    </xdr:from>
    <xdr:to>
      <xdr:col>1</xdr:col>
      <xdr:colOff>749300</xdr:colOff>
      <xdr:row>119</xdr:row>
      <xdr:rowOff>336550</xdr:rowOff>
    </xdr:to>
    <xdr:pic>
      <xdr:nvPicPr>
        <xdr:cNvPr id="4166667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0B9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2040850"/>
          <a:ext cx="15240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57150</xdr:rowOff>
    </xdr:from>
    <xdr:to>
      <xdr:col>0</xdr:col>
      <xdr:colOff>854075</xdr:colOff>
      <xdr:row>142</xdr:row>
      <xdr:rowOff>0</xdr:rowOff>
    </xdr:to>
    <xdr:pic>
      <xdr:nvPicPr>
        <xdr:cNvPr id="4166670" name="Рисунок 1">
          <a:extLst>
            <a:ext uri="{FF2B5EF4-FFF2-40B4-BE49-F238E27FC236}">
              <a16:creationId xmlns="" xmlns:a16="http://schemas.microsoft.com/office/drawing/2014/main" id="{00000000-0008-0000-1200-00000E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26000"/>
          <a:ext cx="88265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151</xdr:row>
      <xdr:rowOff>25400</xdr:rowOff>
    </xdr:from>
    <xdr:to>
      <xdr:col>0</xdr:col>
      <xdr:colOff>755650</xdr:colOff>
      <xdr:row>154</xdr:row>
      <xdr:rowOff>133350</xdr:rowOff>
    </xdr:to>
    <xdr:pic>
      <xdr:nvPicPr>
        <xdr:cNvPr id="4166671" name="Рисунок 2">
          <a:extLst>
            <a:ext uri="{FF2B5EF4-FFF2-40B4-BE49-F238E27FC236}">
              <a16:creationId xmlns="" xmlns:a16="http://schemas.microsoft.com/office/drawing/2014/main" id="{00000000-0008-0000-1200-00000F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32842200"/>
          <a:ext cx="723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161</xdr:row>
      <xdr:rowOff>38100</xdr:rowOff>
    </xdr:from>
    <xdr:to>
      <xdr:col>0</xdr:col>
      <xdr:colOff>527050</xdr:colOff>
      <xdr:row>165</xdr:row>
      <xdr:rowOff>0</xdr:rowOff>
    </xdr:to>
    <xdr:pic>
      <xdr:nvPicPr>
        <xdr:cNvPr id="4166673" name="Рисунок 1">
          <a:extLst>
            <a:ext uri="{FF2B5EF4-FFF2-40B4-BE49-F238E27FC236}">
              <a16:creationId xmlns="" xmlns:a16="http://schemas.microsoft.com/office/drawing/2014/main" id="{00000000-0008-0000-1200-000011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172650"/>
          <a:ext cx="508000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35</xdr:row>
      <xdr:rowOff>19050</xdr:rowOff>
    </xdr:from>
    <xdr:to>
      <xdr:col>0</xdr:col>
      <xdr:colOff>647700</xdr:colOff>
      <xdr:row>39</xdr:row>
      <xdr:rowOff>0</xdr:rowOff>
    </xdr:to>
    <xdr:pic>
      <xdr:nvPicPr>
        <xdr:cNvPr id="18" name="Рисунок 1">
          <a:extLst>
            <a:ext uri="{FF2B5EF4-FFF2-40B4-BE49-F238E27FC236}">
              <a16:creationId xmlns=""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52525"/>
          <a:ext cx="596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44</xdr:row>
      <xdr:rowOff>44450</xdr:rowOff>
    </xdr:from>
    <xdr:to>
      <xdr:col>0</xdr:col>
      <xdr:colOff>742950</xdr:colOff>
      <xdr:row>47</xdr:row>
      <xdr:rowOff>152400</xdr:rowOff>
    </xdr:to>
    <xdr:pic>
      <xdr:nvPicPr>
        <xdr:cNvPr id="19" name="Рисунок 3">
          <a:extLst>
            <a:ext uri="{FF2B5EF4-FFF2-40B4-BE49-F238E27FC236}">
              <a16:creationId xmlns=""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40100"/>
          <a:ext cx="723900" cy="105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52</xdr:row>
      <xdr:rowOff>57150</xdr:rowOff>
    </xdr:from>
    <xdr:to>
      <xdr:col>0</xdr:col>
      <xdr:colOff>825500</xdr:colOff>
      <xdr:row>55</xdr:row>
      <xdr:rowOff>196850</xdr:rowOff>
    </xdr:to>
    <xdr:pic>
      <xdr:nvPicPr>
        <xdr:cNvPr id="20" name="Рисунок 4">
          <a:extLst>
            <a:ext uri="{FF2B5EF4-FFF2-40B4-BE49-F238E27FC236}">
              <a16:creationId xmlns=""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524500"/>
          <a:ext cx="80645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60</xdr:row>
      <xdr:rowOff>19050</xdr:rowOff>
    </xdr:from>
    <xdr:to>
      <xdr:col>0</xdr:col>
      <xdr:colOff>768350</xdr:colOff>
      <xdr:row>63</xdr:row>
      <xdr:rowOff>133350</xdr:rowOff>
    </xdr:to>
    <xdr:pic>
      <xdr:nvPicPr>
        <xdr:cNvPr id="21" name="Рисунок 5"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7696200"/>
          <a:ext cx="7366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68</xdr:row>
      <xdr:rowOff>63500</xdr:rowOff>
    </xdr:from>
    <xdr:to>
      <xdr:col>0</xdr:col>
      <xdr:colOff>742950</xdr:colOff>
      <xdr:row>71</xdr:row>
      <xdr:rowOff>133350</xdr:rowOff>
    </xdr:to>
    <xdr:pic>
      <xdr:nvPicPr>
        <xdr:cNvPr id="22" name="Рисунок 6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759950"/>
          <a:ext cx="704850" cy="101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77</xdr:row>
      <xdr:rowOff>19050</xdr:rowOff>
    </xdr:from>
    <xdr:to>
      <xdr:col>0</xdr:col>
      <xdr:colOff>628650</xdr:colOff>
      <xdr:row>80</xdr:row>
      <xdr:rowOff>127000</xdr:rowOff>
    </xdr:to>
    <xdr:pic>
      <xdr:nvPicPr>
        <xdr:cNvPr id="23" name="Рисунок 7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2192000"/>
          <a:ext cx="59690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88</xdr:row>
      <xdr:rowOff>25400</xdr:rowOff>
    </xdr:from>
    <xdr:to>
      <xdr:col>1</xdr:col>
      <xdr:colOff>260350</xdr:colOff>
      <xdr:row>90</xdr:row>
      <xdr:rowOff>158750</xdr:rowOff>
    </xdr:to>
    <xdr:pic>
      <xdr:nvPicPr>
        <xdr:cNvPr id="24" name="Рисунок 8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732000"/>
          <a:ext cx="103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527050</xdr:colOff>
      <xdr:row>101</xdr:row>
      <xdr:rowOff>44450</xdr:rowOff>
    </xdr:from>
    <xdr:to>
      <xdr:col>2</xdr:col>
      <xdr:colOff>387350</xdr:colOff>
      <xdr:row>103</xdr:row>
      <xdr:rowOff>152400</xdr:rowOff>
    </xdr:to>
    <xdr:pic>
      <xdr:nvPicPr>
        <xdr:cNvPr id="25" name="Picture 7925" descr="Статический смеситель">
          <a:extLst>
            <a:ext uri="{FF2B5EF4-FFF2-40B4-BE49-F238E27FC236}">
              <a16:creationId xmlns="" xmlns:a16="http://schemas.microsoft.com/office/drawing/2014/main" id="{00000000-0008-0000-1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7760950"/>
          <a:ext cx="10985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1</xdr:col>
      <xdr:colOff>50800</xdr:colOff>
      <xdr:row>103</xdr:row>
      <xdr:rowOff>111125</xdr:rowOff>
    </xdr:to>
    <xdr:pic>
      <xdr:nvPicPr>
        <xdr:cNvPr id="26" name="Рисунок 20">
          <a:extLst>
            <a:ext uri="{FF2B5EF4-FFF2-40B4-BE49-F238E27FC236}">
              <a16:creationId xmlns=""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90805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44450</xdr:rowOff>
    </xdr:from>
    <xdr:to>
      <xdr:col>1</xdr:col>
      <xdr:colOff>0</xdr:colOff>
      <xdr:row>112</xdr:row>
      <xdr:rowOff>38100</xdr:rowOff>
    </xdr:to>
    <xdr:pic>
      <xdr:nvPicPr>
        <xdr:cNvPr id="27" name="Рисунок 2">
          <a:extLst>
            <a:ext uri="{FF2B5EF4-FFF2-40B4-BE49-F238E27FC236}">
              <a16:creationId xmlns="" xmlns:a16="http://schemas.microsoft.com/office/drawing/2014/main" id="{00000000-0008-0000-1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75550"/>
          <a:ext cx="857250" cy="93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119</xdr:row>
      <xdr:rowOff>95250</xdr:rowOff>
    </xdr:from>
    <xdr:to>
      <xdr:col>1</xdr:col>
      <xdr:colOff>749300</xdr:colOff>
      <xdr:row>119</xdr:row>
      <xdr:rowOff>336550</xdr:rowOff>
    </xdr:to>
    <xdr:pic>
      <xdr:nvPicPr>
        <xdr:cNvPr id="28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3031450"/>
          <a:ext cx="14859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57150</xdr:rowOff>
    </xdr:from>
    <xdr:to>
      <xdr:col>0</xdr:col>
      <xdr:colOff>854075</xdr:colOff>
      <xdr:row>142</xdr:row>
      <xdr:rowOff>0</xdr:rowOff>
    </xdr:to>
    <xdr:pic>
      <xdr:nvPicPr>
        <xdr:cNvPr id="31" name="Рисунок 1">
          <a:extLst>
            <a:ext uri="{FF2B5EF4-FFF2-40B4-BE49-F238E27FC236}">
              <a16:creationId xmlns="" xmlns:a16="http://schemas.microsoft.com/office/drawing/2014/main" id="{00000000-0008-0000-1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51575"/>
          <a:ext cx="854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151</xdr:row>
      <xdr:rowOff>25400</xdr:rowOff>
    </xdr:from>
    <xdr:to>
      <xdr:col>0</xdr:col>
      <xdr:colOff>755650</xdr:colOff>
      <xdr:row>154</xdr:row>
      <xdr:rowOff>133350</xdr:rowOff>
    </xdr:to>
    <xdr:pic>
      <xdr:nvPicPr>
        <xdr:cNvPr id="32" name="Рисунок 2">
          <a:extLst>
            <a:ext uri="{FF2B5EF4-FFF2-40B4-BE49-F238E27FC236}">
              <a16:creationId xmlns="" xmlns:a16="http://schemas.microsoft.com/office/drawing/2014/main" id="{00000000-0008-0000-1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34420175"/>
          <a:ext cx="723900" cy="105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161</xdr:row>
      <xdr:rowOff>38100</xdr:rowOff>
    </xdr:from>
    <xdr:to>
      <xdr:col>0</xdr:col>
      <xdr:colOff>527050</xdr:colOff>
      <xdr:row>165</xdr:row>
      <xdr:rowOff>0</xdr:rowOff>
    </xdr:to>
    <xdr:pic>
      <xdr:nvPicPr>
        <xdr:cNvPr id="33" name="Рисунок 1">
          <a:extLst>
            <a:ext uri="{FF2B5EF4-FFF2-40B4-BE49-F238E27FC236}">
              <a16:creationId xmlns=""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909375"/>
          <a:ext cx="508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</xdr:row>
      <xdr:rowOff>28575</xdr:rowOff>
    </xdr:from>
    <xdr:ext cx="781050" cy="781050"/>
    <xdr:pic>
      <xdr:nvPicPr>
        <xdr:cNvPr id="37" name="Рисунок 1">
          <a:extLst>
            <a:ext uri="{FF2B5EF4-FFF2-40B4-BE49-F238E27FC236}">
              <a16:creationId xmlns="" xmlns:a16="http://schemas.microsoft.com/office/drawing/2014/main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62050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57149</xdr:rowOff>
    </xdr:from>
    <xdr:ext cx="809625" cy="666751"/>
    <xdr:pic>
      <xdr:nvPicPr>
        <xdr:cNvPr id="38" name="Рисунок 1">
          <a:extLst>
            <a:ext uri="{FF2B5EF4-FFF2-40B4-BE49-F238E27FC236}">
              <a16:creationId xmlns="" xmlns:a16="http://schemas.microsoft.com/office/drawing/2014/main" id="{00000000-0008-0000-1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219449"/>
          <a:ext cx="809625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</xdr:colOff>
      <xdr:row>19</xdr:row>
      <xdr:rowOff>57149</xdr:rowOff>
    </xdr:from>
    <xdr:ext cx="666751" cy="666751"/>
    <xdr:pic>
      <xdr:nvPicPr>
        <xdr:cNvPr id="39" name="Рисунок 1">
          <a:extLst>
            <a:ext uri="{FF2B5EF4-FFF2-40B4-BE49-F238E27FC236}">
              <a16:creationId xmlns="" xmlns:a16="http://schemas.microsoft.com/office/drawing/2014/main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37" y="5248274"/>
          <a:ext cx="666751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</xdr:colOff>
      <xdr:row>27</xdr:row>
      <xdr:rowOff>57151</xdr:rowOff>
    </xdr:from>
    <xdr:ext cx="800099" cy="600074"/>
    <xdr:pic>
      <xdr:nvPicPr>
        <xdr:cNvPr id="36" name="Рисунок 1">
          <a:extLst>
            <a:ext uri="{FF2B5EF4-FFF2-40B4-BE49-F238E27FC236}">
              <a16:creationId xmlns="" xmlns:a16="http://schemas.microsoft.com/office/drawing/2014/main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37" y="7277101"/>
          <a:ext cx="800099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120650</xdr:colOff>
      <xdr:row>59</xdr:row>
      <xdr:rowOff>25400</xdr:rowOff>
    </xdr:from>
    <xdr:to>
      <xdr:col>7</xdr:col>
      <xdr:colOff>73025</xdr:colOff>
      <xdr:row>60</xdr:row>
      <xdr:rowOff>177800</xdr:rowOff>
    </xdr:to>
    <xdr:pic>
      <xdr:nvPicPr>
        <xdr:cNvPr id="4167681" name="Picture 37799">
          <a:extLst>
            <a:ext uri="{FF2B5EF4-FFF2-40B4-BE49-F238E27FC236}">
              <a16:creationId xmlns="" xmlns:a16="http://schemas.microsoft.com/office/drawing/2014/main" id="{00000000-0008-0000-1300-000001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566900"/>
          <a:ext cx="2317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869950</xdr:colOff>
      <xdr:row>70</xdr:row>
      <xdr:rowOff>82550</xdr:rowOff>
    </xdr:from>
    <xdr:to>
      <xdr:col>8</xdr:col>
      <xdr:colOff>190500</xdr:colOff>
      <xdr:row>73</xdr:row>
      <xdr:rowOff>76200</xdr:rowOff>
    </xdr:to>
    <xdr:pic>
      <xdr:nvPicPr>
        <xdr:cNvPr id="4167683" name="Рисунок 17" descr="http://im4-tub-ru.yandex.net/i?id=21178963-16-72&amp;n=21">
          <a:extLst>
            <a:ext uri="{FF2B5EF4-FFF2-40B4-BE49-F238E27FC236}">
              <a16:creationId xmlns="" xmlns:a16="http://schemas.microsoft.com/office/drawing/2014/main" id="{00000000-0008-0000-1300-00000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17" t="7394" r="1128" b="11975"/>
        <a:stretch>
          <a:fillRect/>
        </a:stretch>
      </xdr:blipFill>
      <xdr:spPr bwMode="auto">
        <a:xfrm>
          <a:off x="5302250" y="20688300"/>
          <a:ext cx="122555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-76200</xdr:colOff>
      <xdr:row>71</xdr:row>
      <xdr:rowOff>317500</xdr:rowOff>
    </xdr:from>
    <xdr:to>
      <xdr:col>7</xdr:col>
      <xdr:colOff>400050</xdr:colOff>
      <xdr:row>72</xdr:row>
      <xdr:rowOff>50800</xdr:rowOff>
    </xdr:to>
    <xdr:pic>
      <xdr:nvPicPr>
        <xdr:cNvPr id="4167685" name="Picture 1279">
          <a:extLst>
            <a:ext uri="{FF2B5EF4-FFF2-40B4-BE49-F238E27FC236}">
              <a16:creationId xmlns="" xmlns:a16="http://schemas.microsoft.com/office/drawing/2014/main" id="{00000000-0008-0000-1300-000005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0" t="-2" r="900" b="55594"/>
        <a:stretch>
          <a:fillRect/>
        </a:stretch>
      </xdr:blipFill>
      <xdr:spPr bwMode="auto">
        <a:xfrm>
          <a:off x="3797300" y="21304250"/>
          <a:ext cx="1981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94</xdr:row>
      <xdr:rowOff>279400</xdr:rowOff>
    </xdr:from>
    <xdr:to>
      <xdr:col>5</xdr:col>
      <xdr:colOff>165100</xdr:colOff>
      <xdr:row>95</xdr:row>
      <xdr:rowOff>76200</xdr:rowOff>
    </xdr:to>
    <xdr:pic>
      <xdr:nvPicPr>
        <xdr:cNvPr id="4167686" name="Picture 68" descr="pic112">
          <a:extLst>
            <a:ext uri="{FF2B5EF4-FFF2-40B4-BE49-F238E27FC236}">
              <a16:creationId xmlns="" xmlns:a16="http://schemas.microsoft.com/office/drawing/2014/main" id="{00000000-0008-0000-1300-000006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95" r="-1788"/>
        <a:stretch>
          <a:fillRect/>
        </a:stretch>
      </xdr:blipFill>
      <xdr:spPr bwMode="auto">
        <a:xfrm>
          <a:off x="2590800" y="25908000"/>
          <a:ext cx="144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368300</xdr:colOff>
      <xdr:row>94</xdr:row>
      <xdr:rowOff>355600</xdr:rowOff>
    </xdr:from>
    <xdr:to>
      <xdr:col>7</xdr:col>
      <xdr:colOff>660400</xdr:colOff>
      <xdr:row>95</xdr:row>
      <xdr:rowOff>114300</xdr:rowOff>
    </xdr:to>
    <xdr:pic>
      <xdr:nvPicPr>
        <xdr:cNvPr id="4167687" name="Picture 1279">
          <a:extLst>
            <a:ext uri="{FF2B5EF4-FFF2-40B4-BE49-F238E27FC236}">
              <a16:creationId xmlns="" xmlns:a16="http://schemas.microsoft.com/office/drawing/2014/main" id="{00000000-0008-0000-1300-000007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353" r="2928" b="3555"/>
        <a:stretch>
          <a:fillRect/>
        </a:stretch>
      </xdr:blipFill>
      <xdr:spPr bwMode="auto">
        <a:xfrm>
          <a:off x="3886200" y="25984200"/>
          <a:ext cx="220345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20</xdr:row>
      <xdr:rowOff>95250</xdr:rowOff>
    </xdr:from>
    <xdr:to>
      <xdr:col>7</xdr:col>
      <xdr:colOff>209550</xdr:colOff>
      <xdr:row>21</xdr:row>
      <xdr:rowOff>342900</xdr:rowOff>
    </xdr:to>
    <xdr:pic>
      <xdr:nvPicPr>
        <xdr:cNvPr id="4167689" name="Picture 395">
          <a:extLst>
            <a:ext uri="{FF2B5EF4-FFF2-40B4-BE49-F238E27FC236}">
              <a16:creationId xmlns="" xmlns:a16="http://schemas.microsoft.com/office/drawing/2014/main" id="{00000000-0008-0000-1300-000009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33700" y="5086350"/>
          <a:ext cx="26860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850900</xdr:colOff>
      <xdr:row>30</xdr:row>
      <xdr:rowOff>222250</xdr:rowOff>
    </xdr:from>
    <xdr:to>
      <xdr:col>7</xdr:col>
      <xdr:colOff>520700</xdr:colOff>
      <xdr:row>33</xdr:row>
      <xdr:rowOff>19050</xdr:rowOff>
    </xdr:to>
    <xdr:pic>
      <xdr:nvPicPr>
        <xdr:cNvPr id="4167690" name="Picture 395">
          <a:extLst>
            <a:ext uri="{FF2B5EF4-FFF2-40B4-BE49-F238E27FC236}">
              <a16:creationId xmlns="" xmlns:a16="http://schemas.microsoft.com/office/drawing/2014/main" id="{00000000-0008-0000-1300-00000A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914650" y="7867650"/>
          <a:ext cx="301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</xdr:row>
      <xdr:rowOff>101600</xdr:rowOff>
    </xdr:from>
    <xdr:to>
      <xdr:col>2</xdr:col>
      <xdr:colOff>222250</xdr:colOff>
      <xdr:row>6</xdr:row>
      <xdr:rowOff>355600</xdr:rowOff>
    </xdr:to>
    <xdr:pic>
      <xdr:nvPicPr>
        <xdr:cNvPr id="4167691" name="Рисунок 36">
          <a:extLst>
            <a:ext uri="{FF2B5EF4-FFF2-40B4-BE49-F238E27FC236}">
              <a16:creationId xmlns="" xmlns:a16="http://schemas.microsoft.com/office/drawing/2014/main" id="{00000000-0008-0000-1300-00000B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222250" y="14605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0</xdr:colOff>
      <xdr:row>21</xdr:row>
      <xdr:rowOff>133350</xdr:rowOff>
    </xdr:to>
    <xdr:pic>
      <xdr:nvPicPr>
        <xdr:cNvPr id="4167692" name="Рисунок 36">
          <a:extLst>
            <a:ext uri="{FF2B5EF4-FFF2-40B4-BE49-F238E27FC236}">
              <a16:creationId xmlns="" xmlns:a16="http://schemas.microsoft.com/office/drawing/2014/main" id="{00000000-0008-0000-1300-00000C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6609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29</xdr:row>
      <xdr:rowOff>323850</xdr:rowOff>
    </xdr:from>
    <xdr:to>
      <xdr:col>2</xdr:col>
      <xdr:colOff>69850</xdr:colOff>
      <xdr:row>32</xdr:row>
      <xdr:rowOff>95250</xdr:rowOff>
    </xdr:to>
    <xdr:pic>
      <xdr:nvPicPr>
        <xdr:cNvPr id="4167693" name="Рисунок 36">
          <a:extLst>
            <a:ext uri="{FF2B5EF4-FFF2-40B4-BE49-F238E27FC236}">
              <a16:creationId xmlns="" xmlns:a16="http://schemas.microsoft.com/office/drawing/2014/main" id="{00000000-0008-0000-1300-00000D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5882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45</xdr:row>
      <xdr:rowOff>0</xdr:rowOff>
    </xdr:from>
    <xdr:to>
      <xdr:col>2</xdr:col>
      <xdr:colOff>57150</xdr:colOff>
      <xdr:row>46</xdr:row>
      <xdr:rowOff>254000</xdr:rowOff>
    </xdr:to>
    <xdr:pic>
      <xdr:nvPicPr>
        <xdr:cNvPr id="4167694" name="Рисунок 36">
          <a:extLst>
            <a:ext uri="{FF2B5EF4-FFF2-40B4-BE49-F238E27FC236}">
              <a16:creationId xmlns="" xmlns:a16="http://schemas.microsoft.com/office/drawing/2014/main" id="{00000000-0008-0000-1300-00000E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10680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120650</xdr:rowOff>
    </xdr:from>
    <xdr:to>
      <xdr:col>2</xdr:col>
      <xdr:colOff>57150</xdr:colOff>
      <xdr:row>59</xdr:row>
      <xdr:rowOff>374650</xdr:rowOff>
    </xdr:to>
    <xdr:pic>
      <xdr:nvPicPr>
        <xdr:cNvPr id="4167695" name="Рисунок 36">
          <a:extLst>
            <a:ext uri="{FF2B5EF4-FFF2-40B4-BE49-F238E27FC236}">
              <a16:creationId xmlns="" xmlns:a16="http://schemas.microsoft.com/office/drawing/2014/main" id="{00000000-0008-0000-1300-00000F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42811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70</xdr:row>
      <xdr:rowOff>95250</xdr:rowOff>
    </xdr:from>
    <xdr:to>
      <xdr:col>2</xdr:col>
      <xdr:colOff>82550</xdr:colOff>
      <xdr:row>71</xdr:row>
      <xdr:rowOff>342900</xdr:rowOff>
    </xdr:to>
    <xdr:pic>
      <xdr:nvPicPr>
        <xdr:cNvPr id="4167697" name="Рисунок 36">
          <a:extLst>
            <a:ext uri="{FF2B5EF4-FFF2-40B4-BE49-F238E27FC236}">
              <a16:creationId xmlns="" xmlns:a16="http://schemas.microsoft.com/office/drawing/2014/main" id="{00000000-0008-0000-1300-000011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82550" y="20701000"/>
          <a:ext cx="2063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93</xdr:row>
      <xdr:rowOff>101600</xdr:rowOff>
    </xdr:from>
    <xdr:to>
      <xdr:col>2</xdr:col>
      <xdr:colOff>38100</xdr:colOff>
      <xdr:row>94</xdr:row>
      <xdr:rowOff>355600</xdr:rowOff>
    </xdr:to>
    <xdr:pic>
      <xdr:nvPicPr>
        <xdr:cNvPr id="4167698" name="Рисунок 36">
          <a:extLst>
            <a:ext uri="{FF2B5EF4-FFF2-40B4-BE49-F238E27FC236}">
              <a16:creationId xmlns="" xmlns:a16="http://schemas.microsoft.com/office/drawing/2014/main" id="{00000000-0008-0000-1300-000012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38100" y="253492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196850</xdr:rowOff>
    </xdr:from>
    <xdr:to>
      <xdr:col>8</xdr:col>
      <xdr:colOff>419100</xdr:colOff>
      <xdr:row>8</xdr:row>
      <xdr:rowOff>127000</xdr:rowOff>
    </xdr:to>
    <xdr:pic>
      <xdr:nvPicPr>
        <xdr:cNvPr id="4167699" name="Picture 1" descr="obtravka">
          <a:extLst>
            <a:ext uri="{FF2B5EF4-FFF2-40B4-BE49-F238E27FC236}">
              <a16:creationId xmlns="" xmlns:a16="http://schemas.microsoft.com/office/drawing/2014/main" id="{00000000-0008-0000-1300-00001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1555750"/>
          <a:ext cx="3676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352429</xdr:colOff>
      <xdr:row>44</xdr:row>
      <xdr:rowOff>133350</xdr:rowOff>
    </xdr:from>
    <xdr:to>
      <xdr:col>7</xdr:col>
      <xdr:colOff>672788</xdr:colOff>
      <xdr:row>48</xdr:row>
      <xdr:rowOff>131850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91054" y="11229975"/>
          <a:ext cx="1777684" cy="133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170</xdr:row>
      <xdr:rowOff>174625</xdr:rowOff>
    </xdr:from>
    <xdr:to>
      <xdr:col>0</xdr:col>
      <xdr:colOff>603250</xdr:colOff>
      <xdr:row>179</xdr:row>
      <xdr:rowOff>50800</xdr:rowOff>
    </xdr:to>
    <xdr:pic>
      <xdr:nvPicPr>
        <xdr:cNvPr id="4168705" name="Picture 235">
          <a:extLst>
            <a:ext uri="{FF2B5EF4-FFF2-40B4-BE49-F238E27FC236}">
              <a16:creationId xmlns="" xmlns:a16="http://schemas.microsoft.com/office/drawing/2014/main" id="{00000000-0008-0000-1400-000001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769550"/>
          <a:ext cx="3175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577850</xdr:colOff>
      <xdr:row>192</xdr:row>
      <xdr:rowOff>114300</xdr:rowOff>
    </xdr:from>
    <xdr:to>
      <xdr:col>0</xdr:col>
      <xdr:colOff>958850</xdr:colOff>
      <xdr:row>206</xdr:row>
      <xdr:rowOff>19050</xdr:rowOff>
    </xdr:to>
    <xdr:pic>
      <xdr:nvPicPr>
        <xdr:cNvPr id="4168711" name="Picture 338">
          <a:extLst>
            <a:ext uri="{FF2B5EF4-FFF2-40B4-BE49-F238E27FC236}">
              <a16:creationId xmlns="" xmlns:a16="http://schemas.microsoft.com/office/drawing/2014/main" id="{00000000-0008-0000-1400-000007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49371250"/>
          <a:ext cx="38100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220</xdr:row>
      <xdr:rowOff>19050</xdr:rowOff>
    </xdr:from>
    <xdr:to>
      <xdr:col>0</xdr:col>
      <xdr:colOff>1028700</xdr:colOff>
      <xdr:row>223</xdr:row>
      <xdr:rowOff>120650</xdr:rowOff>
    </xdr:to>
    <xdr:pic>
      <xdr:nvPicPr>
        <xdr:cNvPr id="4168713" name="Picture 340">
          <a:extLst>
            <a:ext uri="{FF2B5EF4-FFF2-40B4-BE49-F238E27FC236}">
              <a16:creationId xmlns="" xmlns:a16="http://schemas.microsoft.com/office/drawing/2014/main" id="{00000000-0008-0000-1400-000009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56197500"/>
          <a:ext cx="469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</xdr:row>
      <xdr:rowOff>247650</xdr:rowOff>
    </xdr:from>
    <xdr:to>
      <xdr:col>0</xdr:col>
      <xdr:colOff>1009650</xdr:colOff>
      <xdr:row>16</xdr:row>
      <xdr:rowOff>19050</xdr:rowOff>
    </xdr:to>
    <xdr:pic>
      <xdr:nvPicPr>
        <xdr:cNvPr id="4168714" name="Рисунок 14">
          <a:extLst>
            <a:ext uri="{FF2B5EF4-FFF2-40B4-BE49-F238E27FC236}">
              <a16:creationId xmlns="" xmlns:a16="http://schemas.microsoft.com/office/drawing/2014/main" id="{00000000-0008-0000-1400-00000A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35200"/>
          <a:ext cx="90805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82</xdr:row>
      <xdr:rowOff>76200</xdr:rowOff>
    </xdr:from>
    <xdr:to>
      <xdr:col>0</xdr:col>
      <xdr:colOff>1035050</xdr:colOff>
      <xdr:row>88</xdr:row>
      <xdr:rowOff>85725</xdr:rowOff>
    </xdr:to>
    <xdr:pic>
      <xdr:nvPicPr>
        <xdr:cNvPr id="4168715" name="Рисунок 15">
          <a:extLst>
            <a:ext uri="{FF2B5EF4-FFF2-40B4-BE49-F238E27FC236}">
              <a16:creationId xmlns="" xmlns:a16="http://schemas.microsoft.com/office/drawing/2014/main" id="{00000000-0008-0000-1400-00000B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706600"/>
          <a:ext cx="908050" cy="117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85725</xdr:rowOff>
    </xdr:from>
    <xdr:to>
      <xdr:col>3</xdr:col>
      <xdr:colOff>550178</xdr:colOff>
      <xdr:row>4</xdr:row>
      <xdr:rowOff>4500</xdr:rowOff>
    </xdr:to>
    <xdr:pic>
      <xdr:nvPicPr>
        <xdr:cNvPr id="9" name="Рисунок 8" descr="https://attachment.outlook.live.net/owa/MSA%3Akrep-komp%40hotmail.com/service.svc/s/GetAttachmentThumbnail?id=AQMkADAwATY0MDABLWIwMAA0LTg0ZWMtMDACLTAwCgBGAAADRnLIZMNPiUmnpQDpZ73OfQcAuERzj%2Bg%2FIUOHQfRYox753AAAAgEMAAAAuERzj%2Bg%2FIUOHQfRYox753AAD9eFBjAAAAAESABAA0wy7LcD1DEqOWtXas9J2GA%3D%3D&amp;thumbnailType=2&amp;isc=1&amp;token=eyJhbGciOiJSUzI1NiIsImtpZCI6IjMwODE3OUNFNUY0QjUyRTc4QjJEQjg5NjZCQUY0RUNDMzcyN0FFRUUiLCJ0eXAiOiJKV1QiLCJ4NXQiOiJNSUY1emw5TFV1ZUxMYmlXYTY5T3pEY25ydTQifQ.eyJvcmlnaW4iOiJodHRwczovL291dGxvb2subGl2ZS5jb20iLCJ1YyI6Ijc0ODI2MmIxNjQ2OTRkMjc5YzhjYzEyMmM3ZmYwZjI2IiwidmVyIjoiRXhjaGFuZ2UuQ2FsbGJhY2suVjEiLCJhcHBjdHhzZW5kZXIiOiJPd2FEb3dubG9hZEA4NGRmOWU3Zi1lOWY2LTQwYWYtYjQzNS1hYWFhYWFhYWFhYWEiLCJpc3NyaW5nIjoiV1ciLCJhcHBjdHgiOiJ7XCJtc2V4Y2hwcm90XCI6XCJvd2FcIixcInB1aWRcIjpcIjE3NTkyMjE1NTc1Mjc3ODhcIixcInNjb3BlXCI6XCJPd2FEb3dubG9hZFwiLFwib2lkXCI6XCIwMDA2NDAwMC1iMDA0LTg0ZWMtMDAwMC0wMDAwMDAwMDAwMDBcIixcInByaW1hcnlzaWRcIjpcIlMtMS0yODI3LTQwOTYwMC0yOTUzMDg2MTg4XCJ9IiwibmJmIjoxNjEzMTM5MDQ3LCJleHAiOjE2MTMxMzk2NDcsImlzcyI6IjAwMDAwMDAyLTAwMDAtMGZmMS1jZTAwLTAwMDAwMDAwMDAwMEA4NGRmOWU3Zi1lOWY2LTQwYWYtYjQzNS1hYWFhYWFhYWFhYWEiLCJhdWQiOiIwMDAwMDAwMi0wMDAwLTBmZjEtY2UwMC0wMDAwMDAwMDAwMDAvYXR0YWNobWVudC5vdXRsb29rLmxpdmUubmV0QDg0ZGY5ZTdmLWU5ZjYtNDBhZi1iNDM1LWFhYWFhYWFhYWFhYSIsImhhcHAiOiJvd2EifQ.WFS2uR-FWnsHN8hT5ctuaqVPQOwe5xLm8mCk-ToXreydL5YHp6lB0dtFsywD4yZAsh8_SqROKVRSszHRHbwxEhkCRqydQXkE9owe6JH_0Xoqg4d2gcycjWp-_OoPCweofnOFr_gWboYby_WclLlZo5uM3GWxhIO9ZbnU_KUFG2cHlTgIfSoIguLTJFuCC-ulR-grBK8GluYNMKWTejfqj6tLHtnJctTD9uYcyPL2wOI5sBcEr8-aLBeyYmGoSZpz6CHo_eFzSzpt7kF24fEQ2ob0_JOQFxEajrlJvKJnVSvPhOAYO7bv1xGMZ1r7Gu-O8cIAMMWc3ql9h5hS7lHyUw&amp;X-OWA-CANARY=CGbs1_73AkWPsIZN1RCHW7APlkBgz9gYf7_JRU6lMcoAVPmZBL5TXaDj3rwyrLFmXxLqJtJSyX4.&amp;owa=outlook.live.com&amp;scriptVer=20210201003.13&amp;animation=true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7650"/>
          <a:ext cx="210275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228600</xdr:rowOff>
        </xdr:from>
        <xdr:to>
          <xdr:col>16</xdr:col>
          <xdr:colOff>104775</xdr:colOff>
          <xdr:row>14</xdr:row>
          <xdr:rowOff>200025</xdr:rowOff>
        </xdr:to>
        <xdr:sp macro="" textlink="">
          <xdr:nvSpPr>
            <xdr:cNvPr id="4153348" name="Button 4" hidden="1">
              <a:extLst>
                <a:ext uri="{63B3BB69-23CF-44E3-9099-C40C66FF867C}">
                  <a14:compatExt spid="_x0000_s4153348"/>
                </a:ext>
                <a:ext uri="{FF2B5EF4-FFF2-40B4-BE49-F238E27FC236}">
                  <a16:creationId xmlns="" xmlns:a16="http://schemas.microsoft.com/office/drawing/2014/main" id="{00000000-0008-0000-0300-000004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заказ в отдельный файл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15</xdr:row>
          <xdr:rowOff>85725</xdr:rowOff>
        </xdr:from>
        <xdr:to>
          <xdr:col>16</xdr:col>
          <xdr:colOff>104775</xdr:colOff>
          <xdr:row>17</xdr:row>
          <xdr:rowOff>161925</xdr:rowOff>
        </xdr:to>
        <xdr:sp macro="" textlink="">
          <xdr:nvSpPr>
            <xdr:cNvPr id="4153349" name="Button 5" hidden="1">
              <a:extLst>
                <a:ext uri="{63B3BB69-23CF-44E3-9099-C40C66FF867C}">
                  <a14:compatExt spid="_x0000_s4153349"/>
                </a:ext>
                <a:ext uri="{FF2B5EF4-FFF2-40B4-BE49-F238E27FC236}">
                  <a16:creationId xmlns="" xmlns:a16="http://schemas.microsoft.com/office/drawing/2014/main" id="{00000000-0008-0000-0300-000005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Отправить заказ на e-mail                  (работает если установлен OutLook)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352425</xdr:colOff>
          <xdr:row>23</xdr:row>
          <xdr:rowOff>133350</xdr:rowOff>
        </xdr:from>
        <xdr:to>
          <xdr:col>16</xdr:col>
          <xdr:colOff>85725</xdr:colOff>
          <xdr:row>25</xdr:row>
          <xdr:rowOff>0</xdr:rowOff>
        </xdr:to>
        <xdr:sp macro="" textlink="">
          <xdr:nvSpPr>
            <xdr:cNvPr id="4153350" name="Button 6" hidden="1">
              <a:extLst>
                <a:ext uri="{63B3BB69-23CF-44E3-9099-C40C66FF867C}">
                  <a14:compatExt spid="_x0000_s4153350"/>
                </a:ext>
                <a:ext uri="{FF2B5EF4-FFF2-40B4-BE49-F238E27FC236}">
                  <a16:creationId xmlns="" xmlns:a16="http://schemas.microsoft.com/office/drawing/2014/main" id="{00000000-0008-0000-0300-000006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Очистить поля "Корзина" по всему            прайс-листу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66675</xdr:rowOff>
        </xdr:from>
        <xdr:to>
          <xdr:col>16</xdr:col>
          <xdr:colOff>104775</xdr:colOff>
          <xdr:row>23</xdr:row>
          <xdr:rowOff>0</xdr:rowOff>
        </xdr:to>
        <xdr:sp macro="" textlink="">
          <xdr:nvSpPr>
            <xdr:cNvPr id="4153351" name="Button 7" hidden="1">
              <a:extLst>
                <a:ext uri="{63B3BB69-23CF-44E3-9099-C40C66FF867C}">
                  <a14:compatExt spid="_x0000_s4153351"/>
                </a:ext>
                <a:ext uri="{FF2B5EF4-FFF2-40B4-BE49-F238E27FC236}">
                  <a16:creationId xmlns="" xmlns:a16="http://schemas.microsoft.com/office/drawing/2014/main" id="{00000000-0008-0000-0300-000007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Печать на принтер всего прайс-листа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 учетом установленных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скидок                                                    (отрицательная скидка = наценка)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190500</xdr:rowOff>
        </xdr:from>
        <xdr:to>
          <xdr:col>16</xdr:col>
          <xdr:colOff>104775</xdr:colOff>
          <xdr:row>12</xdr:row>
          <xdr:rowOff>133350</xdr:rowOff>
        </xdr:to>
        <xdr:sp macro="" textlink="">
          <xdr:nvSpPr>
            <xdr:cNvPr id="4153352" name="Button 8" hidden="1">
              <a:extLst>
                <a:ext uri="{63B3BB69-23CF-44E3-9099-C40C66FF867C}">
                  <a14:compatExt spid="_x0000_s4153352"/>
                </a:ext>
                <a:ext uri="{FF2B5EF4-FFF2-40B4-BE49-F238E27FC236}">
                  <a16:creationId xmlns="" xmlns:a16="http://schemas.microsoft.com/office/drawing/2014/main" id="{00000000-0008-0000-0300-000008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Сделать сводный заказ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25</xdr:row>
          <xdr:rowOff>0</xdr:rowOff>
        </xdr:from>
        <xdr:to>
          <xdr:col>10</xdr:col>
          <xdr:colOff>0</xdr:colOff>
          <xdr:row>25</xdr:row>
          <xdr:rowOff>0</xdr:rowOff>
        </xdr:to>
        <xdr:sp macro="" textlink="">
          <xdr:nvSpPr>
            <xdr:cNvPr id="4153361" name="Button 17" hidden="1">
              <a:extLst>
                <a:ext uri="{63B3BB69-23CF-44E3-9099-C40C66FF867C}">
                  <a14:compatExt spid="_x0000_s4153361"/>
                </a:ext>
                <a:ext uri="{FF2B5EF4-FFF2-40B4-BE49-F238E27FC236}">
                  <a16:creationId xmlns="" xmlns:a16="http://schemas.microsoft.com/office/drawing/2014/main" id="{00000000-0008-0000-0300-000011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Обновить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679450</xdr:colOff>
      <xdr:row>1858</xdr:row>
      <xdr:rowOff>25400</xdr:rowOff>
    </xdr:from>
    <xdr:to>
      <xdr:col>7</xdr:col>
      <xdr:colOff>66675</xdr:colOff>
      <xdr:row>1859</xdr:row>
      <xdr:rowOff>57150</xdr:rowOff>
    </xdr:to>
    <xdr:pic>
      <xdr:nvPicPr>
        <xdr:cNvPr id="4154369" name="Picture 26209">
          <a:extLst>
            <a:ext uri="{FF2B5EF4-FFF2-40B4-BE49-F238E27FC236}">
              <a16:creationId xmlns="" xmlns:a16="http://schemas.microsoft.com/office/drawing/2014/main" id="{00000000-0008-0000-0500-00000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9048250"/>
          <a:ext cx="2330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2149</xdr:row>
      <xdr:rowOff>123825</xdr:rowOff>
    </xdr:from>
    <xdr:to>
      <xdr:col>6</xdr:col>
      <xdr:colOff>241300</xdr:colOff>
      <xdr:row>2152</xdr:row>
      <xdr:rowOff>180975</xdr:rowOff>
    </xdr:to>
    <xdr:pic>
      <xdr:nvPicPr>
        <xdr:cNvPr id="4154370" name="Picture 35813">
          <a:extLst>
            <a:ext uri="{FF2B5EF4-FFF2-40B4-BE49-F238E27FC236}">
              <a16:creationId xmlns="" xmlns:a16="http://schemas.microsoft.com/office/drawing/2014/main" id="{00000000-0008-0000-0500-00000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952750" y="409336875"/>
          <a:ext cx="1022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660400</xdr:colOff>
      <xdr:row>1939</xdr:row>
      <xdr:rowOff>44450</xdr:rowOff>
    </xdr:from>
    <xdr:to>
      <xdr:col>6</xdr:col>
      <xdr:colOff>374650</xdr:colOff>
      <xdr:row>1939</xdr:row>
      <xdr:rowOff>549275</xdr:rowOff>
    </xdr:to>
    <xdr:pic>
      <xdr:nvPicPr>
        <xdr:cNvPr id="4154371" name="Picture 26209">
          <a:extLst>
            <a:ext uri="{FF2B5EF4-FFF2-40B4-BE49-F238E27FC236}">
              <a16:creationId xmlns="" xmlns:a16="http://schemas.microsoft.com/office/drawing/2014/main" id="{00000000-0008-0000-0500-00000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0950" y="270484600"/>
          <a:ext cx="176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770</xdr:row>
      <xdr:rowOff>25400</xdr:rowOff>
    </xdr:from>
    <xdr:to>
      <xdr:col>6</xdr:col>
      <xdr:colOff>444500</xdr:colOff>
      <xdr:row>773</xdr:row>
      <xdr:rowOff>101600</xdr:rowOff>
    </xdr:to>
    <xdr:pic>
      <xdr:nvPicPr>
        <xdr:cNvPr id="4154372" name="Рисунок 94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5733850"/>
          <a:ext cx="1555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781</xdr:row>
      <xdr:rowOff>50800</xdr:rowOff>
    </xdr:from>
    <xdr:to>
      <xdr:col>6</xdr:col>
      <xdr:colOff>495300</xdr:colOff>
      <xdr:row>784</xdr:row>
      <xdr:rowOff>95250</xdr:rowOff>
    </xdr:to>
    <xdr:pic>
      <xdr:nvPicPr>
        <xdr:cNvPr id="4154373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08623100"/>
          <a:ext cx="1568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839</xdr:row>
      <xdr:rowOff>31750</xdr:rowOff>
    </xdr:from>
    <xdr:to>
      <xdr:col>6</xdr:col>
      <xdr:colOff>698500</xdr:colOff>
      <xdr:row>842</xdr:row>
      <xdr:rowOff>98425</xdr:rowOff>
    </xdr:to>
    <xdr:pic>
      <xdr:nvPicPr>
        <xdr:cNvPr id="4154374" name="Рисунок 96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38450" y="116738400"/>
          <a:ext cx="1797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850</xdr:row>
      <xdr:rowOff>50800</xdr:rowOff>
    </xdr:from>
    <xdr:to>
      <xdr:col>6</xdr:col>
      <xdr:colOff>768350</xdr:colOff>
      <xdr:row>853</xdr:row>
      <xdr:rowOff>98425</xdr:rowOff>
    </xdr:to>
    <xdr:pic>
      <xdr:nvPicPr>
        <xdr:cNvPr id="4154375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921000" y="119532400"/>
          <a:ext cx="178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1071</xdr:row>
      <xdr:rowOff>133350</xdr:rowOff>
    </xdr:from>
    <xdr:to>
      <xdr:col>2</xdr:col>
      <xdr:colOff>167025</xdr:colOff>
      <xdr:row>1074</xdr:row>
      <xdr:rowOff>48900</xdr:rowOff>
    </xdr:to>
    <xdr:pic>
      <xdr:nvPicPr>
        <xdr:cNvPr id="4154376" name="Рисунок 100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179403375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565150</xdr:colOff>
      <xdr:row>1087</xdr:row>
      <xdr:rowOff>12700</xdr:rowOff>
    </xdr:from>
    <xdr:to>
      <xdr:col>2</xdr:col>
      <xdr:colOff>207175</xdr:colOff>
      <xdr:row>1089</xdr:row>
      <xdr:rowOff>54175</xdr:rowOff>
    </xdr:to>
    <xdr:pic>
      <xdr:nvPicPr>
        <xdr:cNvPr id="4154377" name="Рисунок 101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565150" y="182692675"/>
          <a:ext cx="14232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492124</xdr:colOff>
      <xdr:row>1103</xdr:row>
      <xdr:rowOff>123825</xdr:rowOff>
    </xdr:from>
    <xdr:to>
      <xdr:col>2</xdr:col>
      <xdr:colOff>638174</xdr:colOff>
      <xdr:row>1107</xdr:row>
      <xdr:rowOff>25400</xdr:rowOff>
    </xdr:to>
    <xdr:pic>
      <xdr:nvPicPr>
        <xdr:cNvPr id="4154378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0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92124" y="195319650"/>
          <a:ext cx="19272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577851</xdr:colOff>
      <xdr:row>1825</xdr:row>
      <xdr:rowOff>57150</xdr:rowOff>
    </xdr:from>
    <xdr:to>
      <xdr:col>6</xdr:col>
      <xdr:colOff>674451</xdr:colOff>
      <xdr:row>1826</xdr:row>
      <xdr:rowOff>35175</xdr:rowOff>
    </xdr:to>
    <xdr:pic>
      <xdr:nvPicPr>
        <xdr:cNvPr id="4154379" name="Рисунок 104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59026" y="260299200"/>
          <a:ext cx="208097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1836</xdr:row>
      <xdr:rowOff>6350</xdr:rowOff>
    </xdr:from>
    <xdr:to>
      <xdr:col>6</xdr:col>
      <xdr:colOff>817875</xdr:colOff>
      <xdr:row>1837</xdr:row>
      <xdr:rowOff>15050</xdr:rowOff>
    </xdr:to>
    <xdr:pic>
      <xdr:nvPicPr>
        <xdr:cNvPr id="4154380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2624772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1647</xdr:row>
      <xdr:rowOff>76200</xdr:rowOff>
    </xdr:from>
    <xdr:to>
      <xdr:col>6</xdr:col>
      <xdr:colOff>723900</xdr:colOff>
      <xdr:row>1650</xdr:row>
      <xdr:rowOff>98425</xdr:rowOff>
    </xdr:to>
    <xdr:pic>
      <xdr:nvPicPr>
        <xdr:cNvPr id="4154381" name="Рисунок 68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546350" y="235013500"/>
          <a:ext cx="2114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425456</xdr:colOff>
      <xdr:row>1722</xdr:row>
      <xdr:rowOff>22225</xdr:rowOff>
    </xdr:from>
    <xdr:to>
      <xdr:col>7</xdr:col>
      <xdr:colOff>85725</xdr:colOff>
      <xdr:row>1724</xdr:row>
      <xdr:rowOff>202375</xdr:rowOff>
    </xdr:to>
    <xdr:pic>
      <xdr:nvPicPr>
        <xdr:cNvPr id="4154382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06631" y="248920000"/>
          <a:ext cx="2470144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128</xdr:row>
      <xdr:rowOff>63500</xdr:rowOff>
    </xdr:from>
    <xdr:to>
      <xdr:col>6</xdr:col>
      <xdr:colOff>749300</xdr:colOff>
      <xdr:row>131</xdr:row>
      <xdr:rowOff>66675</xdr:rowOff>
    </xdr:to>
    <xdr:pic>
      <xdr:nvPicPr>
        <xdr:cNvPr id="4154383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0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927350" y="1251585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158750</xdr:colOff>
      <xdr:row>158</xdr:row>
      <xdr:rowOff>127000</xdr:rowOff>
    </xdr:from>
    <xdr:to>
      <xdr:col>6</xdr:col>
      <xdr:colOff>628650</xdr:colOff>
      <xdr:row>161</xdr:row>
      <xdr:rowOff>120650</xdr:rowOff>
    </xdr:to>
    <xdr:pic>
      <xdr:nvPicPr>
        <xdr:cNvPr id="4154384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1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806700" y="1794510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565150</xdr:colOff>
      <xdr:row>348</xdr:row>
      <xdr:rowOff>228600</xdr:rowOff>
    </xdr:from>
    <xdr:to>
      <xdr:col>6</xdr:col>
      <xdr:colOff>679450</xdr:colOff>
      <xdr:row>352</xdr:row>
      <xdr:rowOff>123825</xdr:rowOff>
    </xdr:to>
    <xdr:pic>
      <xdr:nvPicPr>
        <xdr:cNvPr id="4154385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25700" y="29337000"/>
          <a:ext cx="21907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558800</xdr:colOff>
      <xdr:row>369</xdr:row>
      <xdr:rowOff>38100</xdr:rowOff>
    </xdr:from>
    <xdr:to>
      <xdr:col>6</xdr:col>
      <xdr:colOff>654050</xdr:colOff>
      <xdr:row>372</xdr:row>
      <xdr:rowOff>38100</xdr:rowOff>
    </xdr:to>
    <xdr:pic>
      <xdr:nvPicPr>
        <xdr:cNvPr id="4154386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19350" y="33921700"/>
          <a:ext cx="2171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409</xdr:row>
      <xdr:rowOff>31750</xdr:rowOff>
    </xdr:from>
    <xdr:to>
      <xdr:col>6</xdr:col>
      <xdr:colOff>565150</xdr:colOff>
      <xdr:row>411</xdr:row>
      <xdr:rowOff>266700</xdr:rowOff>
    </xdr:to>
    <xdr:pic>
      <xdr:nvPicPr>
        <xdr:cNvPr id="4154387" name="Рисунок 79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16200" y="38207950"/>
          <a:ext cx="1860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429</xdr:row>
      <xdr:rowOff>3175</xdr:rowOff>
    </xdr:from>
    <xdr:to>
      <xdr:col>6</xdr:col>
      <xdr:colOff>688975</xdr:colOff>
      <xdr:row>433</xdr:row>
      <xdr:rowOff>34925</xdr:rowOff>
    </xdr:to>
    <xdr:pic>
      <xdr:nvPicPr>
        <xdr:cNvPr id="4154388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57475" y="76822300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804</xdr:row>
      <xdr:rowOff>76200</xdr:rowOff>
    </xdr:from>
    <xdr:to>
      <xdr:col>6</xdr:col>
      <xdr:colOff>609600</xdr:colOff>
      <xdr:row>807</xdr:row>
      <xdr:rowOff>76200</xdr:rowOff>
    </xdr:to>
    <xdr:pic>
      <xdr:nvPicPr>
        <xdr:cNvPr id="4154389" name="Рисунок 87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71800" y="111588550"/>
          <a:ext cx="1549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815</xdr:row>
      <xdr:rowOff>114300</xdr:rowOff>
    </xdr:from>
    <xdr:to>
      <xdr:col>6</xdr:col>
      <xdr:colOff>571500</xdr:colOff>
      <xdr:row>818</xdr:row>
      <xdr:rowOff>133350</xdr:rowOff>
    </xdr:to>
    <xdr:pic>
      <xdr:nvPicPr>
        <xdr:cNvPr id="4154390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27350" y="114039650"/>
          <a:ext cx="1555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34</xdr:row>
      <xdr:rowOff>0</xdr:rowOff>
    </xdr:from>
    <xdr:to>
      <xdr:col>7</xdr:col>
      <xdr:colOff>111125</xdr:colOff>
      <xdr:row>37</xdr:row>
      <xdr:rowOff>177800</xdr:rowOff>
    </xdr:to>
    <xdr:pic>
      <xdr:nvPicPr>
        <xdr:cNvPr id="415439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876550" y="7080250"/>
          <a:ext cx="2038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</xdr:row>
      <xdr:rowOff>31750</xdr:rowOff>
    </xdr:from>
    <xdr:to>
      <xdr:col>7</xdr:col>
      <xdr:colOff>180975</xdr:colOff>
      <xdr:row>8</xdr:row>
      <xdr:rowOff>152400</xdr:rowOff>
    </xdr:to>
    <xdr:pic>
      <xdr:nvPicPr>
        <xdr:cNvPr id="4154392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40050" y="1422400"/>
          <a:ext cx="2044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1390</xdr:row>
      <xdr:rowOff>76200</xdr:rowOff>
    </xdr:from>
    <xdr:to>
      <xdr:col>6</xdr:col>
      <xdr:colOff>101600</xdr:colOff>
      <xdr:row>1393</xdr:row>
      <xdr:rowOff>28575</xdr:rowOff>
    </xdr:to>
    <xdr:pic>
      <xdr:nvPicPr>
        <xdr:cNvPr id="4154393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79650" y="203003150"/>
          <a:ext cx="1733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1476</xdr:row>
      <xdr:rowOff>50800</xdr:rowOff>
    </xdr:from>
    <xdr:to>
      <xdr:col>8</xdr:col>
      <xdr:colOff>76767</xdr:colOff>
      <xdr:row>1479</xdr:row>
      <xdr:rowOff>112450</xdr:rowOff>
    </xdr:to>
    <xdr:pic>
      <xdr:nvPicPr>
        <xdr:cNvPr id="4154394" name="Рисунок 67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4010025" y="221459425"/>
          <a:ext cx="2096067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1218</xdr:row>
      <xdr:rowOff>12700</xdr:rowOff>
    </xdr:from>
    <xdr:to>
      <xdr:col>6</xdr:col>
      <xdr:colOff>463550</xdr:colOff>
      <xdr:row>1221</xdr:row>
      <xdr:rowOff>66675</xdr:rowOff>
    </xdr:to>
    <xdr:pic>
      <xdr:nvPicPr>
        <xdr:cNvPr id="4154395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260600" y="186747150"/>
          <a:ext cx="21145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1132</xdr:row>
      <xdr:rowOff>50800</xdr:rowOff>
    </xdr:from>
    <xdr:to>
      <xdr:col>7</xdr:col>
      <xdr:colOff>428625</xdr:colOff>
      <xdr:row>1134</xdr:row>
      <xdr:rowOff>142875</xdr:rowOff>
    </xdr:to>
    <xdr:pic>
      <xdr:nvPicPr>
        <xdr:cNvPr id="4154396" name="Рисунок 69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381250" y="170605450"/>
          <a:ext cx="28511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</xdr:colOff>
      <xdr:row>2184</xdr:row>
      <xdr:rowOff>79375</xdr:rowOff>
    </xdr:from>
    <xdr:to>
      <xdr:col>6</xdr:col>
      <xdr:colOff>288925</xdr:colOff>
      <xdr:row>2187</xdr:row>
      <xdr:rowOff>117475</xdr:rowOff>
    </xdr:to>
    <xdr:pic>
      <xdr:nvPicPr>
        <xdr:cNvPr id="4154397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1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49525" y="416655250"/>
          <a:ext cx="1473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107950</xdr:colOff>
      <xdr:row>2112</xdr:row>
      <xdr:rowOff>130175</xdr:rowOff>
    </xdr:from>
    <xdr:to>
      <xdr:col>6</xdr:col>
      <xdr:colOff>678992</xdr:colOff>
      <xdr:row>2114</xdr:row>
      <xdr:rowOff>73325</xdr:rowOff>
    </xdr:to>
    <xdr:pic>
      <xdr:nvPicPr>
        <xdr:cNvPr id="4154398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600" y="401580350"/>
          <a:ext cx="17711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2093</xdr:row>
      <xdr:rowOff>15875</xdr:rowOff>
    </xdr:from>
    <xdr:to>
      <xdr:col>6</xdr:col>
      <xdr:colOff>736600</xdr:colOff>
      <xdr:row>2096</xdr:row>
      <xdr:rowOff>171450</xdr:rowOff>
    </xdr:to>
    <xdr:pic>
      <xdr:nvPicPr>
        <xdr:cNvPr id="4154399" name="Рисунок 73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98160875"/>
          <a:ext cx="18605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368300</xdr:colOff>
      <xdr:row>2226</xdr:row>
      <xdr:rowOff>292100</xdr:rowOff>
    </xdr:from>
    <xdr:to>
      <xdr:col>6</xdr:col>
      <xdr:colOff>374650</xdr:colOff>
      <xdr:row>2232</xdr:row>
      <xdr:rowOff>79375</xdr:rowOff>
    </xdr:to>
    <xdr:pic>
      <xdr:nvPicPr>
        <xdr:cNvPr id="4154400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2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" y="371462300"/>
          <a:ext cx="19653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136525</xdr:colOff>
      <xdr:row>2295</xdr:row>
      <xdr:rowOff>28575</xdr:rowOff>
    </xdr:from>
    <xdr:to>
      <xdr:col>5</xdr:col>
      <xdr:colOff>540208</xdr:colOff>
      <xdr:row>2298</xdr:row>
      <xdr:rowOff>126225</xdr:rowOff>
    </xdr:to>
    <xdr:pic>
      <xdr:nvPicPr>
        <xdr:cNvPr id="4154401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2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437616600"/>
          <a:ext cx="176575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469</xdr:row>
      <xdr:rowOff>0</xdr:rowOff>
    </xdr:from>
    <xdr:to>
      <xdr:col>7</xdr:col>
      <xdr:colOff>117475</xdr:colOff>
      <xdr:row>470</xdr:row>
      <xdr:rowOff>441325</xdr:rowOff>
    </xdr:to>
    <xdr:pic>
      <xdr:nvPicPr>
        <xdr:cNvPr id="4154403" name="Picture 2" descr="presshaib_2">
          <a:extLst>
            <a:ext uri="{FF2B5EF4-FFF2-40B4-BE49-F238E27FC236}">
              <a16:creationId xmlns="" xmlns:a16="http://schemas.microsoft.com/office/drawing/2014/main" id="{00000000-0008-0000-0500-00002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47161450"/>
          <a:ext cx="198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522</xdr:row>
      <xdr:rowOff>215900</xdr:rowOff>
    </xdr:from>
    <xdr:to>
      <xdr:col>6</xdr:col>
      <xdr:colOff>825500</xdr:colOff>
      <xdr:row>526</xdr:row>
      <xdr:rowOff>95250</xdr:rowOff>
    </xdr:to>
    <xdr:pic>
      <xdr:nvPicPr>
        <xdr:cNvPr id="4154404" name="Picture 1" descr="presshaib">
          <a:extLst>
            <a:ext uri="{FF2B5EF4-FFF2-40B4-BE49-F238E27FC236}">
              <a16:creationId xmlns="" xmlns:a16="http://schemas.microsoft.com/office/drawing/2014/main" id="{00000000-0008-0000-0500-00002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7"/>
            </a:clrFrom>
            <a:clrTo>
              <a:srgbClr val="FFFF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4756050"/>
          <a:ext cx="1485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262</xdr:row>
      <xdr:rowOff>12700</xdr:rowOff>
    </xdr:from>
    <xdr:to>
      <xdr:col>7</xdr:col>
      <xdr:colOff>136525</xdr:colOff>
      <xdr:row>264</xdr:row>
      <xdr:rowOff>31750</xdr:rowOff>
    </xdr:to>
    <xdr:pic>
      <xdr:nvPicPr>
        <xdr:cNvPr id="4154405" name="Picture 12" descr="picQeThDS">
          <a:extLst>
            <a:ext uri="{FF2B5EF4-FFF2-40B4-BE49-F238E27FC236}">
              <a16:creationId xmlns="" xmlns:a16="http://schemas.microsoft.com/office/drawing/2014/main" id="{00000000-0008-0000-0500-00002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" y="23495000"/>
          <a:ext cx="23241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649</xdr:row>
      <xdr:rowOff>44450</xdr:rowOff>
    </xdr:from>
    <xdr:to>
      <xdr:col>9</xdr:col>
      <xdr:colOff>0</xdr:colOff>
      <xdr:row>652</xdr:row>
      <xdr:rowOff>95250</xdr:rowOff>
    </xdr:to>
    <xdr:pic>
      <xdr:nvPicPr>
        <xdr:cNvPr id="4154406" name="Picture 13737" descr="Blue">
          <a:extLst>
            <a:ext uri="{FF2B5EF4-FFF2-40B4-BE49-F238E27FC236}">
              <a16:creationId xmlns="" xmlns:a16="http://schemas.microsoft.com/office/drawing/2014/main" id="{00000000-0008-0000-0500-00002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85909150"/>
          <a:ext cx="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649</xdr:row>
      <xdr:rowOff>44450</xdr:rowOff>
    </xdr:from>
    <xdr:to>
      <xdr:col>9</xdr:col>
      <xdr:colOff>0</xdr:colOff>
      <xdr:row>652</xdr:row>
      <xdr:rowOff>95250</xdr:rowOff>
    </xdr:to>
    <xdr:pic>
      <xdr:nvPicPr>
        <xdr:cNvPr id="4154407" name="Picture 13738" descr="Bezh">
          <a:extLst>
            <a:ext uri="{FF2B5EF4-FFF2-40B4-BE49-F238E27FC236}">
              <a16:creationId xmlns="" xmlns:a16="http://schemas.microsoft.com/office/drawing/2014/main" id="{00000000-0008-0000-0500-00002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85909150"/>
          <a:ext cx="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649</xdr:row>
      <xdr:rowOff>76200</xdr:rowOff>
    </xdr:from>
    <xdr:to>
      <xdr:col>9</xdr:col>
      <xdr:colOff>0</xdr:colOff>
      <xdr:row>652</xdr:row>
      <xdr:rowOff>107950</xdr:rowOff>
    </xdr:to>
    <xdr:pic>
      <xdr:nvPicPr>
        <xdr:cNvPr id="4154408" name="Picture 13739" descr="Whate">
          <a:extLst>
            <a:ext uri="{FF2B5EF4-FFF2-40B4-BE49-F238E27FC236}">
              <a16:creationId xmlns="" xmlns:a16="http://schemas.microsoft.com/office/drawing/2014/main" id="{00000000-0008-0000-0500-00002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8594090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649</xdr:row>
      <xdr:rowOff>63500</xdr:rowOff>
    </xdr:from>
    <xdr:to>
      <xdr:col>9</xdr:col>
      <xdr:colOff>0</xdr:colOff>
      <xdr:row>652</xdr:row>
      <xdr:rowOff>107950</xdr:rowOff>
    </xdr:to>
    <xdr:pic>
      <xdr:nvPicPr>
        <xdr:cNvPr id="4154409" name="Picture 13740" descr="Green">
          <a:extLst>
            <a:ext uri="{FF2B5EF4-FFF2-40B4-BE49-F238E27FC236}">
              <a16:creationId xmlns="" xmlns:a16="http://schemas.microsoft.com/office/drawing/2014/main" id="{00000000-0008-0000-0500-00002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85928200"/>
          <a:ext cx="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649</xdr:row>
      <xdr:rowOff>76200</xdr:rowOff>
    </xdr:from>
    <xdr:to>
      <xdr:col>9</xdr:col>
      <xdr:colOff>0</xdr:colOff>
      <xdr:row>652</xdr:row>
      <xdr:rowOff>107950</xdr:rowOff>
    </xdr:to>
    <xdr:pic>
      <xdr:nvPicPr>
        <xdr:cNvPr id="4154410" name="Picture 13741" descr="Black">
          <a:extLst>
            <a:ext uri="{FF2B5EF4-FFF2-40B4-BE49-F238E27FC236}">
              <a16:creationId xmlns="" xmlns:a16="http://schemas.microsoft.com/office/drawing/2014/main" id="{00000000-0008-0000-0500-00002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8594090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534</xdr:row>
      <xdr:rowOff>44450</xdr:rowOff>
    </xdr:from>
    <xdr:to>
      <xdr:col>10</xdr:col>
      <xdr:colOff>552450</xdr:colOff>
      <xdr:row>534</xdr:row>
      <xdr:rowOff>44450</xdr:rowOff>
    </xdr:to>
    <xdr:pic>
      <xdr:nvPicPr>
        <xdr:cNvPr id="4154411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2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073900" y="6367780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534</xdr:row>
      <xdr:rowOff>44450</xdr:rowOff>
    </xdr:from>
    <xdr:to>
      <xdr:col>10</xdr:col>
      <xdr:colOff>438150</xdr:colOff>
      <xdr:row>534</xdr:row>
      <xdr:rowOff>44450</xdr:rowOff>
    </xdr:to>
    <xdr:pic>
      <xdr:nvPicPr>
        <xdr:cNvPr id="4154412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2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073900" y="6367780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487</xdr:row>
      <xdr:rowOff>0</xdr:rowOff>
    </xdr:from>
    <xdr:to>
      <xdr:col>7</xdr:col>
      <xdr:colOff>622300</xdr:colOff>
      <xdr:row>490</xdr:row>
      <xdr:rowOff>98425</xdr:rowOff>
    </xdr:to>
    <xdr:pic>
      <xdr:nvPicPr>
        <xdr:cNvPr id="4154413" name="Picture 2" descr="presshaib_2">
          <a:extLst>
            <a:ext uri="{FF2B5EF4-FFF2-40B4-BE49-F238E27FC236}">
              <a16:creationId xmlns="" xmlns:a16="http://schemas.microsoft.com/office/drawing/2014/main" id="{00000000-0008-0000-0500-00002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50977800"/>
          <a:ext cx="25273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992</xdr:row>
      <xdr:rowOff>31750</xdr:rowOff>
    </xdr:from>
    <xdr:to>
      <xdr:col>9</xdr:col>
      <xdr:colOff>0</xdr:colOff>
      <xdr:row>997</xdr:row>
      <xdr:rowOff>508000</xdr:rowOff>
    </xdr:to>
    <xdr:pic>
      <xdr:nvPicPr>
        <xdr:cNvPr id="4154414" name="Picture 16533" descr="Logo">
          <a:extLst>
            <a:ext uri="{FF2B5EF4-FFF2-40B4-BE49-F238E27FC236}">
              <a16:creationId xmlns="" xmlns:a16="http://schemas.microsoft.com/office/drawing/2014/main" id="{00000000-0008-0000-0500-00002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0723600"/>
          <a:ext cx="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1007</xdr:row>
      <xdr:rowOff>31750</xdr:rowOff>
    </xdr:from>
    <xdr:to>
      <xdr:col>9</xdr:col>
      <xdr:colOff>0</xdr:colOff>
      <xdr:row>1012</xdr:row>
      <xdr:rowOff>146050</xdr:rowOff>
    </xdr:to>
    <xdr:pic>
      <xdr:nvPicPr>
        <xdr:cNvPr id="4154415" name="Picture 16534" descr="Logo">
          <a:extLst>
            <a:ext uri="{FF2B5EF4-FFF2-40B4-BE49-F238E27FC236}">
              <a16:creationId xmlns="" xmlns:a16="http://schemas.microsoft.com/office/drawing/2014/main" id="{00000000-0008-0000-0500-00002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383510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1041</xdr:row>
      <xdr:rowOff>19050</xdr:rowOff>
    </xdr:from>
    <xdr:to>
      <xdr:col>9</xdr:col>
      <xdr:colOff>0</xdr:colOff>
      <xdr:row>1046</xdr:row>
      <xdr:rowOff>82550</xdr:rowOff>
    </xdr:to>
    <xdr:pic>
      <xdr:nvPicPr>
        <xdr:cNvPr id="4154416" name="Picture 16535" descr="Logo">
          <a:extLst>
            <a:ext uri="{FF2B5EF4-FFF2-40B4-BE49-F238E27FC236}">
              <a16:creationId xmlns="" xmlns:a16="http://schemas.microsoft.com/office/drawing/2014/main" id="{00000000-0008-0000-0500-00003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7460950"/>
          <a:ext cx="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1058</xdr:row>
      <xdr:rowOff>38100</xdr:rowOff>
    </xdr:from>
    <xdr:to>
      <xdr:col>9</xdr:col>
      <xdr:colOff>0</xdr:colOff>
      <xdr:row>1063</xdr:row>
      <xdr:rowOff>412750</xdr:rowOff>
    </xdr:to>
    <xdr:pic>
      <xdr:nvPicPr>
        <xdr:cNvPr id="4154417" name="Picture 16538" descr="Logo">
          <a:extLst>
            <a:ext uri="{FF2B5EF4-FFF2-40B4-BE49-F238E27FC236}">
              <a16:creationId xmlns="" xmlns:a16="http://schemas.microsoft.com/office/drawing/2014/main" id="{00000000-0008-0000-0500-00003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1544000"/>
          <a:ext cx="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1071</xdr:row>
      <xdr:rowOff>69850</xdr:rowOff>
    </xdr:from>
    <xdr:to>
      <xdr:col>9</xdr:col>
      <xdr:colOff>0</xdr:colOff>
      <xdr:row>1076</xdr:row>
      <xdr:rowOff>146050</xdr:rowOff>
    </xdr:to>
    <xdr:pic>
      <xdr:nvPicPr>
        <xdr:cNvPr id="4154418" name="Picture 16539" descr="Logo">
          <a:extLst>
            <a:ext uri="{FF2B5EF4-FFF2-40B4-BE49-F238E27FC236}">
              <a16:creationId xmlns="" xmlns:a16="http://schemas.microsoft.com/office/drawing/2014/main" id="{00000000-0008-0000-0500-00003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4109400"/>
          <a:ext cx="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1346200</xdr:colOff>
      <xdr:row>1094</xdr:row>
      <xdr:rowOff>31750</xdr:rowOff>
    </xdr:from>
    <xdr:to>
      <xdr:col>8</xdr:col>
      <xdr:colOff>1346200</xdr:colOff>
      <xdr:row>1100</xdr:row>
      <xdr:rowOff>88900</xdr:rowOff>
    </xdr:to>
    <xdr:pic>
      <xdr:nvPicPr>
        <xdr:cNvPr id="4154419" name="Picture 16540" descr="Logo">
          <a:extLst>
            <a:ext uri="{FF2B5EF4-FFF2-40B4-BE49-F238E27FC236}">
              <a16:creationId xmlns="" xmlns:a16="http://schemas.microsoft.com/office/drawing/2014/main" id="{00000000-0008-0000-0500-00003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850" y="169030650"/>
          <a:ext cx="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534</xdr:row>
      <xdr:rowOff>215900</xdr:rowOff>
    </xdr:from>
    <xdr:to>
      <xdr:col>7</xdr:col>
      <xdr:colOff>504825</xdr:colOff>
      <xdr:row>538</xdr:row>
      <xdr:rowOff>107950</xdr:rowOff>
    </xdr:to>
    <xdr:pic>
      <xdr:nvPicPr>
        <xdr:cNvPr id="4154439" name="Picture 1" descr="presshaib">
          <a:extLst>
            <a:ext uri="{FF2B5EF4-FFF2-40B4-BE49-F238E27FC236}">
              <a16:creationId xmlns="" xmlns:a16="http://schemas.microsoft.com/office/drawing/2014/main" id="{00000000-0008-0000-0500-00004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7404000"/>
          <a:ext cx="20320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22228</xdr:colOff>
      <xdr:row>562</xdr:row>
      <xdr:rowOff>15875</xdr:rowOff>
    </xdr:from>
    <xdr:to>
      <xdr:col>6</xdr:col>
      <xdr:colOff>128633</xdr:colOff>
      <xdr:row>565</xdr:row>
      <xdr:rowOff>77525</xdr:rowOff>
    </xdr:to>
    <xdr:pic>
      <xdr:nvPicPr>
        <xdr:cNvPr id="4154443" name="Picture 16787">
          <a:extLst>
            <a:ext uri="{FF2B5EF4-FFF2-40B4-BE49-F238E27FC236}">
              <a16:creationId xmlns="" xmlns:a16="http://schemas.microsoft.com/office/drawing/2014/main" id="{00000000-0008-0000-0500-00004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8" y="69157850"/>
          <a:ext cx="131290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31752</xdr:colOff>
      <xdr:row>666</xdr:row>
      <xdr:rowOff>28575</xdr:rowOff>
    </xdr:from>
    <xdr:to>
      <xdr:col>6</xdr:col>
      <xdr:colOff>163384</xdr:colOff>
      <xdr:row>669</xdr:row>
      <xdr:rowOff>90225</xdr:rowOff>
    </xdr:to>
    <xdr:pic>
      <xdr:nvPicPr>
        <xdr:cNvPr id="4154444" name="Picture 16788">
          <a:extLst>
            <a:ext uri="{FF2B5EF4-FFF2-40B4-BE49-F238E27FC236}">
              <a16:creationId xmlns="" xmlns:a16="http://schemas.microsoft.com/office/drawing/2014/main" id="{00000000-0008-0000-0500-00004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2" y="89258775"/>
          <a:ext cx="133813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884</xdr:row>
      <xdr:rowOff>19051</xdr:rowOff>
    </xdr:from>
    <xdr:to>
      <xdr:col>6</xdr:col>
      <xdr:colOff>766175</xdr:colOff>
      <xdr:row>887</xdr:row>
      <xdr:rowOff>124045</xdr:rowOff>
    </xdr:to>
    <xdr:pic>
      <xdr:nvPicPr>
        <xdr:cNvPr id="4154445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4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371725" y="125796676"/>
          <a:ext cx="2160000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907</xdr:row>
      <xdr:rowOff>79375</xdr:rowOff>
    </xdr:from>
    <xdr:to>
      <xdr:col>6</xdr:col>
      <xdr:colOff>438150</xdr:colOff>
      <xdr:row>910</xdr:row>
      <xdr:rowOff>149225</xdr:rowOff>
    </xdr:to>
    <xdr:pic>
      <xdr:nvPicPr>
        <xdr:cNvPr id="4154467" name="Picture 16869">
          <a:extLst>
            <a:ext uri="{FF2B5EF4-FFF2-40B4-BE49-F238E27FC236}">
              <a16:creationId xmlns="" xmlns:a16="http://schemas.microsoft.com/office/drawing/2014/main" id="{00000000-0008-0000-0500-00006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51564975"/>
          <a:ext cx="18954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361950</xdr:colOff>
      <xdr:row>921</xdr:row>
      <xdr:rowOff>3175</xdr:rowOff>
    </xdr:from>
    <xdr:to>
      <xdr:col>7</xdr:col>
      <xdr:colOff>86732</xdr:colOff>
      <xdr:row>924</xdr:row>
      <xdr:rowOff>28825</xdr:rowOff>
    </xdr:to>
    <xdr:pic>
      <xdr:nvPicPr>
        <xdr:cNvPr id="4154468" name="Picture 16871">
          <a:extLst>
            <a:ext uri="{FF2B5EF4-FFF2-40B4-BE49-F238E27FC236}">
              <a16:creationId xmlns="" xmlns:a16="http://schemas.microsoft.com/office/drawing/2014/main" id="{00000000-0008-0000-0500-00006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80473350"/>
          <a:ext cx="1820282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558800</xdr:colOff>
      <xdr:row>935</xdr:row>
      <xdr:rowOff>126999</xdr:rowOff>
    </xdr:from>
    <xdr:to>
      <xdr:col>6</xdr:col>
      <xdr:colOff>47625</xdr:colOff>
      <xdr:row>938</xdr:row>
      <xdr:rowOff>19049</xdr:rowOff>
    </xdr:to>
    <xdr:pic>
      <xdr:nvPicPr>
        <xdr:cNvPr id="4154470" name="Picture 16873">
          <a:extLst>
            <a:ext uri="{FF2B5EF4-FFF2-40B4-BE49-F238E27FC236}">
              <a16:creationId xmlns="" xmlns:a16="http://schemas.microsoft.com/office/drawing/2014/main" id="{00000000-0008-0000-0500-00006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975" y="157994349"/>
          <a:ext cx="20320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88904</xdr:colOff>
      <xdr:row>987</xdr:row>
      <xdr:rowOff>203200</xdr:rowOff>
    </xdr:from>
    <xdr:to>
      <xdr:col>6</xdr:col>
      <xdr:colOff>587557</xdr:colOff>
      <xdr:row>989</xdr:row>
      <xdr:rowOff>133600</xdr:rowOff>
    </xdr:to>
    <xdr:pic>
      <xdr:nvPicPr>
        <xdr:cNvPr id="4154472" name="Picture 16877">
          <a:extLst>
            <a:ext uri="{FF2B5EF4-FFF2-40B4-BE49-F238E27FC236}">
              <a16:creationId xmlns="" xmlns:a16="http://schemas.microsoft.com/office/drawing/2014/main" id="{00000000-0008-0000-0500-00006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4" y="144173575"/>
          <a:ext cx="170515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1006</xdr:row>
      <xdr:rowOff>12700</xdr:rowOff>
    </xdr:from>
    <xdr:to>
      <xdr:col>6</xdr:col>
      <xdr:colOff>662646</xdr:colOff>
      <xdr:row>1009</xdr:row>
      <xdr:rowOff>55300</xdr:rowOff>
    </xdr:to>
    <xdr:pic>
      <xdr:nvPicPr>
        <xdr:cNvPr id="4154473" name="Picture 16878">
          <a:extLst>
            <a:ext uri="{FF2B5EF4-FFF2-40B4-BE49-F238E27FC236}">
              <a16:creationId xmlns="" xmlns:a16="http://schemas.microsoft.com/office/drawing/2014/main" id="{00000000-0008-0000-0500-00006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69710100"/>
          <a:ext cx="18278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1041</xdr:row>
      <xdr:rowOff>215900</xdr:rowOff>
    </xdr:from>
    <xdr:to>
      <xdr:col>2</xdr:col>
      <xdr:colOff>717550</xdr:colOff>
      <xdr:row>1046</xdr:row>
      <xdr:rowOff>127000</xdr:rowOff>
    </xdr:to>
    <xdr:pic>
      <xdr:nvPicPr>
        <xdr:cNvPr id="4154474" name="Picture 16882">
          <a:extLst>
            <a:ext uri="{FF2B5EF4-FFF2-40B4-BE49-F238E27FC236}">
              <a16:creationId xmlns="" xmlns:a16="http://schemas.microsoft.com/office/drawing/2014/main" id="{00000000-0008-0000-0500-00006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50907750"/>
          <a:ext cx="227965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514353</xdr:colOff>
      <xdr:row>1058</xdr:row>
      <xdr:rowOff>31750</xdr:rowOff>
    </xdr:from>
    <xdr:to>
      <xdr:col>6</xdr:col>
      <xdr:colOff>257295</xdr:colOff>
      <xdr:row>1061</xdr:row>
      <xdr:rowOff>165400</xdr:rowOff>
    </xdr:to>
    <xdr:pic>
      <xdr:nvPicPr>
        <xdr:cNvPr id="4154475" name="Picture 16883">
          <a:extLst>
            <a:ext uri="{FF2B5EF4-FFF2-40B4-BE49-F238E27FC236}">
              <a16:creationId xmlns="" xmlns:a16="http://schemas.microsoft.com/office/drawing/2014/main" id="{00000000-0008-0000-0500-00006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176558575"/>
          <a:ext cx="1701917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1117</xdr:row>
      <xdr:rowOff>95250</xdr:rowOff>
    </xdr:from>
    <xdr:to>
      <xdr:col>2</xdr:col>
      <xdr:colOff>510184</xdr:colOff>
      <xdr:row>1120</xdr:row>
      <xdr:rowOff>156900</xdr:rowOff>
    </xdr:to>
    <xdr:pic>
      <xdr:nvPicPr>
        <xdr:cNvPr id="4154476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6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188966475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578</xdr:row>
      <xdr:rowOff>44450</xdr:rowOff>
    </xdr:from>
    <xdr:to>
      <xdr:col>5</xdr:col>
      <xdr:colOff>565150</xdr:colOff>
      <xdr:row>578</xdr:row>
      <xdr:rowOff>44450</xdr:rowOff>
    </xdr:to>
    <xdr:pic>
      <xdr:nvPicPr>
        <xdr:cNvPr id="4154479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578</xdr:row>
      <xdr:rowOff>44450</xdr:rowOff>
    </xdr:from>
    <xdr:to>
      <xdr:col>5</xdr:col>
      <xdr:colOff>444500</xdr:colOff>
      <xdr:row>578</xdr:row>
      <xdr:rowOff>44450</xdr:rowOff>
    </xdr:to>
    <xdr:pic>
      <xdr:nvPicPr>
        <xdr:cNvPr id="4154480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1042</xdr:row>
      <xdr:rowOff>146050</xdr:rowOff>
    </xdr:from>
    <xdr:to>
      <xdr:col>8</xdr:col>
      <xdr:colOff>717550</xdr:colOff>
      <xdr:row>1046</xdr:row>
      <xdr:rowOff>76200</xdr:rowOff>
    </xdr:to>
    <xdr:pic>
      <xdr:nvPicPr>
        <xdr:cNvPr id="4154481" name="Рисунок 36">
          <a:extLst>
            <a:ext uri="{FF2B5EF4-FFF2-40B4-BE49-F238E27FC236}">
              <a16:creationId xmlns="" xmlns:a16="http://schemas.microsoft.com/office/drawing/2014/main" id="{00000000-0008-0000-0500-000071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362450" y="1510665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1057</xdr:row>
      <xdr:rowOff>203200</xdr:rowOff>
    </xdr:from>
    <xdr:to>
      <xdr:col>8</xdr:col>
      <xdr:colOff>774700</xdr:colOff>
      <xdr:row>1061</xdr:row>
      <xdr:rowOff>127000</xdr:rowOff>
    </xdr:to>
    <xdr:pic>
      <xdr:nvPicPr>
        <xdr:cNvPr id="4154482" name="Рисунок 36">
          <a:extLst>
            <a:ext uri="{FF2B5EF4-FFF2-40B4-BE49-F238E27FC236}">
              <a16:creationId xmlns="" xmlns:a16="http://schemas.microsoft.com/office/drawing/2014/main" id="{00000000-0008-0000-0500-000072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425950" y="154235150"/>
          <a:ext cx="2057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1071</xdr:row>
      <xdr:rowOff>38100</xdr:rowOff>
    </xdr:from>
    <xdr:to>
      <xdr:col>8</xdr:col>
      <xdr:colOff>755650</xdr:colOff>
      <xdr:row>1074</xdr:row>
      <xdr:rowOff>88900</xdr:rowOff>
    </xdr:to>
    <xdr:pic>
      <xdr:nvPicPr>
        <xdr:cNvPr id="4154483" name="Рисунок 36">
          <a:extLst>
            <a:ext uri="{FF2B5EF4-FFF2-40B4-BE49-F238E27FC236}">
              <a16:creationId xmlns="" xmlns:a16="http://schemas.microsoft.com/office/drawing/2014/main" id="{00000000-0008-0000-0500-000073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84700" y="157480000"/>
          <a:ext cx="187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349250</xdr:colOff>
      <xdr:row>1087</xdr:row>
      <xdr:rowOff>88900</xdr:rowOff>
    </xdr:from>
    <xdr:to>
      <xdr:col>8</xdr:col>
      <xdr:colOff>609600</xdr:colOff>
      <xdr:row>1091</xdr:row>
      <xdr:rowOff>19050</xdr:rowOff>
    </xdr:to>
    <xdr:pic>
      <xdr:nvPicPr>
        <xdr:cNvPr id="4154484" name="Рисунок 36">
          <a:extLst>
            <a:ext uri="{FF2B5EF4-FFF2-40B4-BE49-F238E27FC236}">
              <a16:creationId xmlns="" xmlns:a16="http://schemas.microsoft.com/office/drawing/2014/main" id="{00000000-0008-0000-0500-000074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54500" y="16136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1103</xdr:row>
      <xdr:rowOff>57150</xdr:rowOff>
    </xdr:from>
    <xdr:to>
      <xdr:col>8</xdr:col>
      <xdr:colOff>635000</xdr:colOff>
      <xdr:row>1107</xdr:row>
      <xdr:rowOff>19050</xdr:rowOff>
    </xdr:to>
    <xdr:pic>
      <xdr:nvPicPr>
        <xdr:cNvPr id="4154485" name="Рисунок 36">
          <a:extLst>
            <a:ext uri="{FF2B5EF4-FFF2-40B4-BE49-F238E27FC236}">
              <a16:creationId xmlns="" xmlns:a16="http://schemas.microsoft.com/office/drawing/2014/main" id="{00000000-0008-0000-0500-000075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86250" y="164661850"/>
          <a:ext cx="205740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1117</xdr:row>
      <xdr:rowOff>152400</xdr:rowOff>
    </xdr:from>
    <xdr:to>
      <xdr:col>8</xdr:col>
      <xdr:colOff>577850</xdr:colOff>
      <xdr:row>1121</xdr:row>
      <xdr:rowOff>111125</xdr:rowOff>
    </xdr:to>
    <xdr:pic>
      <xdr:nvPicPr>
        <xdr:cNvPr id="4154486" name="Рисунок 36">
          <a:extLst>
            <a:ext uri="{FF2B5EF4-FFF2-40B4-BE49-F238E27FC236}">
              <a16:creationId xmlns="" xmlns:a16="http://schemas.microsoft.com/office/drawing/2014/main" id="{00000000-0008-0000-0500-000076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22750" y="16771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578</xdr:row>
      <xdr:rowOff>44450</xdr:rowOff>
    </xdr:from>
    <xdr:to>
      <xdr:col>5</xdr:col>
      <xdr:colOff>565150</xdr:colOff>
      <xdr:row>578</xdr:row>
      <xdr:rowOff>44450</xdr:rowOff>
    </xdr:to>
    <xdr:pic>
      <xdr:nvPicPr>
        <xdr:cNvPr id="4154487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578</xdr:row>
      <xdr:rowOff>44450</xdr:rowOff>
    </xdr:from>
    <xdr:to>
      <xdr:col>5</xdr:col>
      <xdr:colOff>444500</xdr:colOff>
      <xdr:row>578</xdr:row>
      <xdr:rowOff>44450</xdr:rowOff>
    </xdr:to>
    <xdr:pic>
      <xdr:nvPicPr>
        <xdr:cNvPr id="4154488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292100</xdr:colOff>
      <xdr:row>954</xdr:row>
      <xdr:rowOff>0</xdr:rowOff>
    </xdr:from>
    <xdr:to>
      <xdr:col>6</xdr:col>
      <xdr:colOff>800100</xdr:colOff>
      <xdr:row>956</xdr:row>
      <xdr:rowOff>76200</xdr:rowOff>
    </xdr:to>
    <xdr:pic>
      <xdr:nvPicPr>
        <xdr:cNvPr id="4154489" name="Picture 16873">
          <a:extLst>
            <a:ext uri="{FF2B5EF4-FFF2-40B4-BE49-F238E27FC236}">
              <a16:creationId xmlns="" xmlns:a16="http://schemas.microsoft.com/office/drawing/2014/main" id="{00000000-0008-0000-0500-00007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139071350"/>
          <a:ext cx="17653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578</xdr:row>
      <xdr:rowOff>44450</xdr:rowOff>
    </xdr:from>
    <xdr:to>
      <xdr:col>5</xdr:col>
      <xdr:colOff>565150</xdr:colOff>
      <xdr:row>578</xdr:row>
      <xdr:rowOff>44450</xdr:rowOff>
    </xdr:to>
    <xdr:pic>
      <xdr:nvPicPr>
        <xdr:cNvPr id="4154490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578</xdr:row>
      <xdr:rowOff>44450</xdr:rowOff>
    </xdr:from>
    <xdr:to>
      <xdr:col>5</xdr:col>
      <xdr:colOff>444500</xdr:colOff>
      <xdr:row>578</xdr:row>
      <xdr:rowOff>44450</xdr:rowOff>
    </xdr:to>
    <xdr:pic>
      <xdr:nvPicPr>
        <xdr:cNvPr id="4154491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755650</xdr:colOff>
      <xdr:row>291</xdr:row>
      <xdr:rowOff>12700</xdr:rowOff>
    </xdr:from>
    <xdr:ext cx="2190750" cy="542925"/>
    <xdr:pic>
      <xdr:nvPicPr>
        <xdr:cNvPr id="127" name="Picture 12" descr="picQeThDS">
          <a:extLst>
            <a:ext uri="{FF2B5EF4-FFF2-40B4-BE49-F238E27FC236}">
              <a16:creationId xmlns=""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23815675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352426</xdr:colOff>
      <xdr:row>2400</xdr:row>
      <xdr:rowOff>47624</xdr:rowOff>
    </xdr:from>
    <xdr:to>
      <xdr:col>6</xdr:col>
      <xdr:colOff>298450</xdr:colOff>
      <xdr:row>2405</xdr:row>
      <xdr:rowOff>76199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133601" y="318544574"/>
          <a:ext cx="1904999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873</xdr:row>
      <xdr:rowOff>66675</xdr:rowOff>
    </xdr:from>
    <xdr:to>
      <xdr:col>6</xdr:col>
      <xdr:colOff>493375</xdr:colOff>
      <xdr:row>876</xdr:row>
      <xdr:rowOff>84900</xdr:rowOff>
    </xdr:to>
    <xdr:pic>
      <xdr:nvPicPr>
        <xdr:cNvPr id="8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543174" y="157048200"/>
          <a:ext cx="169035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228600</xdr:colOff>
      <xdr:row>63</xdr:row>
      <xdr:rowOff>0</xdr:rowOff>
    </xdr:from>
    <xdr:ext cx="1939925" cy="606425"/>
    <xdr:pic>
      <xdr:nvPicPr>
        <xdr:cNvPr id="8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762250" y="724852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158750</xdr:colOff>
      <xdr:row>188</xdr:row>
      <xdr:rowOff>127000</xdr:rowOff>
    </xdr:from>
    <xdr:ext cx="1701800" cy="527050"/>
    <xdr:pic>
      <xdr:nvPicPr>
        <xdr:cNvPr id="82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92400" y="23272750"/>
          <a:ext cx="170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558800</xdr:colOff>
      <xdr:row>389</xdr:row>
      <xdr:rowOff>38100</xdr:rowOff>
    </xdr:from>
    <xdr:ext cx="2079625" cy="609600"/>
    <xdr:pic>
      <xdr:nvPicPr>
        <xdr:cNvPr id="84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9975" y="50187225"/>
          <a:ext cx="207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449</xdr:row>
      <xdr:rowOff>127000</xdr:rowOff>
    </xdr:from>
    <xdr:ext cx="1797050" cy="727075"/>
    <xdr:pic>
      <xdr:nvPicPr>
        <xdr:cNvPr id="85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724150" y="6418262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400050</xdr:colOff>
      <xdr:row>1304</xdr:row>
      <xdr:rowOff>12700</xdr:rowOff>
    </xdr:from>
    <xdr:ext cx="2022475" cy="568325"/>
    <xdr:pic>
      <xdr:nvPicPr>
        <xdr:cNvPr id="86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181225" y="208305400"/>
          <a:ext cx="202247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419100</xdr:colOff>
      <xdr:row>1561</xdr:row>
      <xdr:rowOff>76200</xdr:rowOff>
    </xdr:from>
    <xdr:ext cx="1641475" cy="466725"/>
    <xdr:pic>
      <xdr:nvPicPr>
        <xdr:cNvPr id="87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00275" y="240163350"/>
          <a:ext cx="164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463558</xdr:colOff>
      <xdr:row>1750</xdr:row>
      <xdr:rowOff>50800</xdr:rowOff>
    </xdr:from>
    <xdr:ext cx="1940827" cy="396000"/>
    <xdr:pic>
      <xdr:nvPicPr>
        <xdr:cNvPr id="88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44733" y="301059850"/>
          <a:ext cx="1940827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527050</xdr:colOff>
      <xdr:row>1847</xdr:row>
      <xdr:rowOff>6350</xdr:rowOff>
    </xdr:from>
    <xdr:ext cx="2275200" cy="504000"/>
    <xdr:pic>
      <xdr:nvPicPr>
        <xdr:cNvPr id="89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3137598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2167</xdr:row>
      <xdr:rowOff>38100</xdr:rowOff>
    </xdr:from>
    <xdr:ext cx="1028700" cy="609600"/>
    <xdr:pic>
      <xdr:nvPicPr>
        <xdr:cNvPr id="90" name="Picture 35813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857500" y="412918275"/>
          <a:ext cx="1028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749300</xdr:colOff>
      <xdr:row>2205</xdr:row>
      <xdr:rowOff>98425</xdr:rowOff>
    </xdr:from>
    <xdr:ext cx="1479550" cy="571500"/>
    <xdr:pic>
      <xdr:nvPicPr>
        <xdr:cNvPr id="91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30475" y="421017700"/>
          <a:ext cx="147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368300</xdr:colOff>
      <xdr:row>2263</xdr:row>
      <xdr:rowOff>292100</xdr:rowOff>
    </xdr:from>
    <xdr:ext cx="1965325" cy="939800"/>
    <xdr:pic>
      <xdr:nvPicPr>
        <xdr:cNvPr id="92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" y="371471825"/>
          <a:ext cx="19653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403225</xdr:colOff>
      <xdr:row>2358</xdr:row>
      <xdr:rowOff>152400</xdr:rowOff>
    </xdr:from>
    <xdr:ext cx="1667866" cy="576000"/>
    <xdr:pic>
      <xdr:nvPicPr>
        <xdr:cNvPr id="93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379104525"/>
          <a:ext cx="166786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209551</xdr:colOff>
      <xdr:row>2438</xdr:row>
      <xdr:rowOff>57149</xdr:rowOff>
    </xdr:from>
    <xdr:ext cx="1904999" cy="885825"/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990726" y="463591274"/>
          <a:ext cx="1904999" cy="885825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218</xdr:row>
      <xdr:rowOff>25400</xdr:rowOff>
    </xdr:from>
    <xdr:ext cx="1701800" cy="536575"/>
    <xdr:pic>
      <xdr:nvPicPr>
        <xdr:cNvPr id="97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762250" y="426212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93</xdr:row>
      <xdr:rowOff>0</xdr:rowOff>
    </xdr:from>
    <xdr:ext cx="1939925" cy="606425"/>
    <xdr:pic>
      <xdr:nvPicPr>
        <xdr:cNvPr id="99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755650</xdr:colOff>
      <xdr:row>320</xdr:row>
      <xdr:rowOff>12700</xdr:rowOff>
    </xdr:from>
    <xdr:ext cx="2190750" cy="542925"/>
    <xdr:pic>
      <xdr:nvPicPr>
        <xdr:cNvPr id="98" name="Picture 12" descr="picQeThDS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49066450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111</xdr:row>
      <xdr:rowOff>0</xdr:rowOff>
    </xdr:from>
    <xdr:ext cx="1939925" cy="606425"/>
    <xdr:pic>
      <xdr:nvPicPr>
        <xdr:cNvPr id="100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240</xdr:row>
      <xdr:rowOff>63500</xdr:rowOff>
    </xdr:from>
    <xdr:ext cx="1701800" cy="536575"/>
    <xdr:pic>
      <xdr:nvPicPr>
        <xdr:cNvPr id="101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86050" y="469265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292100</xdr:colOff>
      <xdr:row>505</xdr:row>
      <xdr:rowOff>0</xdr:rowOff>
    </xdr:from>
    <xdr:ext cx="2428875" cy="612775"/>
    <xdr:pic>
      <xdr:nvPicPr>
        <xdr:cNvPr id="103" name="Picture 2" descr="presshaib_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96478725"/>
          <a:ext cx="24288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546</xdr:row>
      <xdr:rowOff>44450</xdr:rowOff>
    </xdr:from>
    <xdr:ext cx="1162050" cy="0"/>
    <xdr:pic>
      <xdr:nvPicPr>
        <xdr:cNvPr id="104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353300" y="10539095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546</xdr:row>
      <xdr:rowOff>44450</xdr:rowOff>
    </xdr:from>
    <xdr:ext cx="1047750" cy="0"/>
    <xdr:pic>
      <xdr:nvPicPr>
        <xdr:cNvPr id="105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353300" y="105390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546</xdr:row>
      <xdr:rowOff>215900</xdr:rowOff>
    </xdr:from>
    <xdr:ext cx="1952625" cy="625475"/>
    <xdr:pic>
      <xdr:nvPicPr>
        <xdr:cNvPr id="106" name="Picture 1" descr="presshaib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05514775"/>
          <a:ext cx="19526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792</xdr:row>
      <xdr:rowOff>50800</xdr:rowOff>
    </xdr:from>
    <xdr:ext cx="1511300" cy="568325"/>
    <xdr:pic>
      <xdr:nvPicPr>
        <xdr:cNvPr id="107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50326725"/>
          <a:ext cx="15113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279400</xdr:colOff>
      <xdr:row>826</xdr:row>
      <xdr:rowOff>114300</xdr:rowOff>
    </xdr:from>
    <xdr:ext cx="1498600" cy="504825"/>
    <xdr:pic>
      <xdr:nvPicPr>
        <xdr:cNvPr id="108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813050" y="157734000"/>
          <a:ext cx="1498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861</xdr:row>
      <xdr:rowOff>50800</xdr:rowOff>
    </xdr:from>
    <xdr:ext cx="1727200" cy="561975"/>
    <xdr:pic>
      <xdr:nvPicPr>
        <xdr:cNvPr id="109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06700" y="164880925"/>
          <a:ext cx="172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590550</xdr:colOff>
      <xdr:row>895</xdr:row>
      <xdr:rowOff>19051</xdr:rowOff>
    </xdr:from>
    <xdr:ext cx="2160000" cy="590769"/>
    <xdr:pic>
      <xdr:nvPicPr>
        <xdr:cNvPr id="11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371725" y="172373926"/>
          <a:ext cx="2160000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292100</xdr:colOff>
      <xdr:row>972</xdr:row>
      <xdr:rowOff>0</xdr:rowOff>
    </xdr:from>
    <xdr:to>
      <xdr:col>6</xdr:col>
      <xdr:colOff>800100</xdr:colOff>
      <xdr:row>974</xdr:row>
      <xdr:rowOff>76200</xdr:rowOff>
    </xdr:to>
    <xdr:pic>
      <xdr:nvPicPr>
        <xdr:cNvPr id="111" name="Picture 16873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187090050"/>
          <a:ext cx="229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66675</xdr:colOff>
      <xdr:row>1024</xdr:row>
      <xdr:rowOff>12700</xdr:rowOff>
    </xdr:from>
    <xdr:ext cx="1827871" cy="576000"/>
    <xdr:pic>
      <xdr:nvPicPr>
        <xdr:cNvPr id="112" name="Picture 16878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97951725"/>
          <a:ext cx="18278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679450</xdr:colOff>
      <xdr:row>2016</xdr:row>
      <xdr:rowOff>25400</xdr:rowOff>
    </xdr:from>
    <xdr:ext cx="2197100" cy="622300"/>
    <xdr:pic>
      <xdr:nvPicPr>
        <xdr:cNvPr id="113" name="Picture 26209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625" y="353755325"/>
          <a:ext cx="21971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631825</xdr:colOff>
      <xdr:row>2128</xdr:row>
      <xdr:rowOff>225425</xdr:rowOff>
    </xdr:from>
    <xdr:ext cx="1777542" cy="648000"/>
    <xdr:pic>
      <xdr:nvPicPr>
        <xdr:cNvPr id="114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405266525"/>
          <a:ext cx="177754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609600</xdr:colOff>
      <xdr:row>2523</xdr:row>
      <xdr:rowOff>28575</xdr:rowOff>
    </xdr:from>
    <xdr:to>
      <xdr:col>2</xdr:col>
      <xdr:colOff>18901</xdr:colOff>
      <xdr:row>2527</xdr:row>
      <xdr:rowOff>142763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09600" y="4802600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2468</xdr:row>
      <xdr:rowOff>133350</xdr:rowOff>
    </xdr:from>
    <xdr:to>
      <xdr:col>1</xdr:col>
      <xdr:colOff>457051</xdr:colOff>
      <xdr:row>2473</xdr:row>
      <xdr:rowOff>85613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3825" y="469563450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91</xdr:row>
      <xdr:rowOff>152400</xdr:rowOff>
    </xdr:from>
    <xdr:to>
      <xdr:col>8</xdr:col>
      <xdr:colOff>1107017</xdr:colOff>
      <xdr:row>95</xdr:row>
      <xdr:rowOff>150283</xdr:rowOff>
    </xdr:to>
    <xdr:pic>
      <xdr:nvPicPr>
        <xdr:cNvPr id="115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181600" y="174212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847725</xdr:colOff>
      <xdr:row>218</xdr:row>
      <xdr:rowOff>0</xdr:rowOff>
    </xdr:from>
    <xdr:to>
      <xdr:col>8</xdr:col>
      <xdr:colOff>1145117</xdr:colOff>
      <xdr:row>221</xdr:row>
      <xdr:rowOff>131233</xdr:rowOff>
    </xdr:to>
    <xdr:pic>
      <xdr:nvPicPr>
        <xdr:cNvPr id="116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19700" y="425958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349250</xdr:colOff>
      <xdr:row>2225</xdr:row>
      <xdr:rowOff>254000</xdr:rowOff>
    </xdr:from>
    <xdr:ext cx="1958975" cy="939800"/>
    <xdr:pic>
      <xdr:nvPicPr>
        <xdr:cNvPr id="140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2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424992800"/>
          <a:ext cx="195897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352426</xdr:colOff>
      <xdr:row>2399</xdr:row>
      <xdr:rowOff>47624</xdr:rowOff>
    </xdr:from>
    <xdr:ext cx="1898649" cy="885825"/>
    <xdr:pic>
      <xdr:nvPicPr>
        <xdr:cNvPr id="142" name="Рисунок 14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133601" y="454418699"/>
          <a:ext cx="1898649" cy="885825"/>
        </a:xfrm>
        <a:prstGeom prst="rect">
          <a:avLst/>
        </a:prstGeom>
      </xdr:spPr>
    </xdr:pic>
    <xdr:clientData/>
  </xdr:oneCellAnchor>
  <xdr:oneCellAnchor>
    <xdr:from>
      <xdr:col>2</xdr:col>
      <xdr:colOff>406400</xdr:colOff>
      <xdr:row>2263</xdr:row>
      <xdr:rowOff>25400</xdr:rowOff>
    </xdr:from>
    <xdr:ext cx="1731526" cy="828000"/>
    <xdr:pic>
      <xdr:nvPicPr>
        <xdr:cNvPr id="145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5" y="431755550"/>
          <a:ext cx="1731526" cy="8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403225</xdr:colOff>
      <xdr:row>2357</xdr:row>
      <xdr:rowOff>152400</xdr:rowOff>
    </xdr:from>
    <xdr:ext cx="1667866" cy="576000"/>
    <xdr:pic>
      <xdr:nvPicPr>
        <xdr:cNvPr id="146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446303400"/>
          <a:ext cx="166786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828675</xdr:colOff>
      <xdr:row>239</xdr:row>
      <xdr:rowOff>180975</xdr:rowOff>
    </xdr:from>
    <xdr:to>
      <xdr:col>8</xdr:col>
      <xdr:colOff>1126067</xdr:colOff>
      <xdr:row>243</xdr:row>
      <xdr:rowOff>74083</xdr:rowOff>
    </xdr:to>
    <xdr:pic>
      <xdr:nvPicPr>
        <xdr:cNvPr id="118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62475" y="4681537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110</xdr:row>
      <xdr:rowOff>104775</xdr:rowOff>
    </xdr:from>
    <xdr:to>
      <xdr:col>9</xdr:col>
      <xdr:colOff>49742</xdr:colOff>
      <xdr:row>113</xdr:row>
      <xdr:rowOff>264583</xdr:rowOff>
    </xdr:to>
    <xdr:pic>
      <xdr:nvPicPr>
        <xdr:cNvPr id="119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791075" y="213550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431</xdr:row>
      <xdr:rowOff>31750</xdr:rowOff>
    </xdr:from>
    <xdr:to>
      <xdr:col>6</xdr:col>
      <xdr:colOff>574675</xdr:colOff>
      <xdr:row>434</xdr:row>
      <xdr:rowOff>142875</xdr:rowOff>
    </xdr:to>
    <xdr:pic>
      <xdr:nvPicPr>
        <xdr:cNvPr id="4155393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0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39960550"/>
          <a:ext cx="17462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459</xdr:row>
      <xdr:rowOff>12700</xdr:rowOff>
    </xdr:from>
    <xdr:to>
      <xdr:col>6</xdr:col>
      <xdr:colOff>739775</xdr:colOff>
      <xdr:row>462</xdr:row>
      <xdr:rowOff>123825</xdr:rowOff>
    </xdr:to>
    <xdr:pic>
      <xdr:nvPicPr>
        <xdr:cNvPr id="4155394" name="Picture 22" descr="picS8cBEM">
          <a:extLst>
            <a:ext uri="{FF2B5EF4-FFF2-40B4-BE49-F238E27FC236}">
              <a16:creationId xmlns="" xmlns:a16="http://schemas.microsoft.com/office/drawing/2014/main" id="{00000000-0008-0000-06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800" y="43649900"/>
          <a:ext cx="18034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577850</xdr:colOff>
      <xdr:row>485</xdr:row>
      <xdr:rowOff>38100</xdr:rowOff>
    </xdr:from>
    <xdr:to>
      <xdr:col>6</xdr:col>
      <xdr:colOff>542925</xdr:colOff>
      <xdr:row>486</xdr:row>
      <xdr:rowOff>107950</xdr:rowOff>
    </xdr:to>
    <xdr:pic>
      <xdr:nvPicPr>
        <xdr:cNvPr id="4155395" name="Picture 56" descr="picD">
          <a:extLst>
            <a:ext uri="{FF2B5EF4-FFF2-40B4-BE49-F238E27FC236}">
              <a16:creationId xmlns="" xmlns:a16="http://schemas.microsoft.com/office/drawing/2014/main" id="{00000000-0008-0000-0600-00000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7193200"/>
          <a:ext cx="142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517</xdr:row>
      <xdr:rowOff>19050</xdr:rowOff>
    </xdr:from>
    <xdr:to>
      <xdr:col>6</xdr:col>
      <xdr:colOff>593725</xdr:colOff>
      <xdr:row>517</xdr:row>
      <xdr:rowOff>612775</xdr:rowOff>
    </xdr:to>
    <xdr:pic>
      <xdr:nvPicPr>
        <xdr:cNvPr id="4155396" name="Picture 24" descr="picGAaUDA">
          <a:extLst>
            <a:ext uri="{FF2B5EF4-FFF2-40B4-BE49-F238E27FC236}">
              <a16:creationId xmlns="" xmlns:a16="http://schemas.microsoft.com/office/drawing/2014/main" id="{00000000-0008-0000-0600-00000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0558700"/>
          <a:ext cx="19685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539</xdr:row>
      <xdr:rowOff>50800</xdr:rowOff>
    </xdr:from>
    <xdr:to>
      <xdr:col>7</xdr:col>
      <xdr:colOff>635000</xdr:colOff>
      <xdr:row>542</xdr:row>
      <xdr:rowOff>117475</xdr:rowOff>
    </xdr:to>
    <xdr:pic>
      <xdr:nvPicPr>
        <xdr:cNvPr id="4155397" name="Picture 25" descr="picsN4viY">
          <a:extLst>
            <a:ext uri="{FF2B5EF4-FFF2-40B4-BE49-F238E27FC236}">
              <a16:creationId xmlns="" xmlns:a16="http://schemas.microsoft.com/office/drawing/2014/main" id="{00000000-0008-0000-0600-00000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3066950"/>
          <a:ext cx="26352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563</xdr:row>
      <xdr:rowOff>152400</xdr:rowOff>
    </xdr:from>
    <xdr:to>
      <xdr:col>8</xdr:col>
      <xdr:colOff>76200</xdr:colOff>
      <xdr:row>566</xdr:row>
      <xdr:rowOff>130175</xdr:rowOff>
    </xdr:to>
    <xdr:pic>
      <xdr:nvPicPr>
        <xdr:cNvPr id="4155398" name="Picture 26" descr="pic3dpArq">
          <a:extLst>
            <a:ext uri="{FF2B5EF4-FFF2-40B4-BE49-F238E27FC236}">
              <a16:creationId xmlns="" xmlns:a16="http://schemas.microsoft.com/office/drawing/2014/main" id="{00000000-0008-0000-0600-00000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55943500"/>
          <a:ext cx="2901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581</xdr:row>
      <xdr:rowOff>0</xdr:rowOff>
    </xdr:from>
    <xdr:to>
      <xdr:col>7</xdr:col>
      <xdr:colOff>447675</xdr:colOff>
      <xdr:row>584</xdr:row>
      <xdr:rowOff>104775</xdr:rowOff>
    </xdr:to>
    <xdr:pic>
      <xdr:nvPicPr>
        <xdr:cNvPr id="4155399" name="Picture 41047">
          <a:extLst>
            <a:ext uri="{FF2B5EF4-FFF2-40B4-BE49-F238E27FC236}">
              <a16:creationId xmlns="" xmlns:a16="http://schemas.microsoft.com/office/drawing/2014/main" id="{00000000-0008-0000-0600-00000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57994550"/>
          <a:ext cx="21018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625</xdr:row>
      <xdr:rowOff>31750</xdr:rowOff>
    </xdr:from>
    <xdr:to>
      <xdr:col>7</xdr:col>
      <xdr:colOff>149225</xdr:colOff>
      <xdr:row>628</xdr:row>
      <xdr:rowOff>123825</xdr:rowOff>
    </xdr:to>
    <xdr:pic>
      <xdr:nvPicPr>
        <xdr:cNvPr id="4155400" name="Picture 27" descr="picy7xE7x">
          <a:extLst>
            <a:ext uri="{FF2B5EF4-FFF2-40B4-BE49-F238E27FC236}">
              <a16:creationId xmlns="" xmlns:a16="http://schemas.microsoft.com/office/drawing/2014/main" id="{00000000-0008-0000-0600-00000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6264275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681</xdr:row>
      <xdr:rowOff>12700</xdr:rowOff>
    </xdr:from>
    <xdr:to>
      <xdr:col>7</xdr:col>
      <xdr:colOff>504825</xdr:colOff>
      <xdr:row>684</xdr:row>
      <xdr:rowOff>123825</xdr:rowOff>
    </xdr:to>
    <xdr:pic>
      <xdr:nvPicPr>
        <xdr:cNvPr id="4155401" name="Picture 28" descr="picdlgmcN">
          <a:extLst>
            <a:ext uri="{FF2B5EF4-FFF2-40B4-BE49-F238E27FC236}">
              <a16:creationId xmlns="" xmlns:a16="http://schemas.microsoft.com/office/drawing/2014/main" id="{00000000-0008-0000-0600-00000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68186300"/>
          <a:ext cx="2292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740</xdr:row>
      <xdr:rowOff>12700</xdr:rowOff>
    </xdr:from>
    <xdr:to>
      <xdr:col>7</xdr:col>
      <xdr:colOff>269875</xdr:colOff>
      <xdr:row>742</xdr:row>
      <xdr:rowOff>200025</xdr:rowOff>
    </xdr:to>
    <xdr:pic>
      <xdr:nvPicPr>
        <xdr:cNvPr id="4155402" name="Picture 29" descr="picznAReW">
          <a:extLst>
            <a:ext uri="{FF2B5EF4-FFF2-40B4-BE49-F238E27FC236}">
              <a16:creationId xmlns="" xmlns:a16="http://schemas.microsoft.com/office/drawing/2014/main" id="{00000000-0008-0000-0600-00000A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74968100"/>
          <a:ext cx="19050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766</xdr:row>
      <xdr:rowOff>31750</xdr:rowOff>
    </xdr:from>
    <xdr:to>
      <xdr:col>7</xdr:col>
      <xdr:colOff>409575</xdr:colOff>
      <xdr:row>768</xdr:row>
      <xdr:rowOff>41275</xdr:rowOff>
    </xdr:to>
    <xdr:pic>
      <xdr:nvPicPr>
        <xdr:cNvPr id="4155403" name="Picture 30" descr="picpBc6hu">
          <a:extLst>
            <a:ext uri="{FF2B5EF4-FFF2-40B4-BE49-F238E27FC236}">
              <a16:creationId xmlns="" xmlns:a16="http://schemas.microsoft.com/office/drawing/2014/main" id="{00000000-0008-0000-0600-00000B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78232000"/>
          <a:ext cx="2063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872</xdr:row>
      <xdr:rowOff>44450</xdr:rowOff>
    </xdr:from>
    <xdr:to>
      <xdr:col>6</xdr:col>
      <xdr:colOff>644525</xdr:colOff>
      <xdr:row>872</xdr:row>
      <xdr:rowOff>552450</xdr:rowOff>
    </xdr:to>
    <xdr:pic>
      <xdr:nvPicPr>
        <xdr:cNvPr id="4155404" name="Picture 164" descr="3">
          <a:extLst>
            <a:ext uri="{FF2B5EF4-FFF2-40B4-BE49-F238E27FC236}">
              <a16:creationId xmlns="" xmlns:a16="http://schemas.microsoft.com/office/drawing/2014/main" id="{00000000-0008-0000-0600-00000C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1624150"/>
          <a:ext cx="13652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896</xdr:row>
      <xdr:rowOff>38100</xdr:rowOff>
    </xdr:from>
    <xdr:to>
      <xdr:col>6</xdr:col>
      <xdr:colOff>723900</xdr:colOff>
      <xdr:row>897</xdr:row>
      <xdr:rowOff>41275</xdr:rowOff>
    </xdr:to>
    <xdr:pic>
      <xdr:nvPicPr>
        <xdr:cNvPr id="4155405" name="Picture 165" descr="4">
          <a:extLst>
            <a:ext uri="{FF2B5EF4-FFF2-40B4-BE49-F238E27FC236}">
              <a16:creationId xmlns="" xmlns:a16="http://schemas.microsoft.com/office/drawing/2014/main" id="{00000000-0008-0000-0600-00000D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4742000"/>
          <a:ext cx="1454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920</xdr:row>
      <xdr:rowOff>6350</xdr:rowOff>
    </xdr:from>
    <xdr:to>
      <xdr:col>7</xdr:col>
      <xdr:colOff>79375</xdr:colOff>
      <xdr:row>923</xdr:row>
      <xdr:rowOff>127000</xdr:rowOff>
    </xdr:to>
    <xdr:pic>
      <xdr:nvPicPr>
        <xdr:cNvPr id="4155406" name="Picture 163" descr="2">
          <a:extLst>
            <a:ext uri="{FF2B5EF4-FFF2-40B4-BE49-F238E27FC236}">
              <a16:creationId xmlns="" xmlns:a16="http://schemas.microsoft.com/office/drawing/2014/main" id="{00000000-0008-0000-0600-00000E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7885250"/>
          <a:ext cx="17145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967</xdr:row>
      <xdr:rowOff>19050</xdr:rowOff>
    </xdr:from>
    <xdr:to>
      <xdr:col>8</xdr:col>
      <xdr:colOff>304800</xdr:colOff>
      <xdr:row>969</xdr:row>
      <xdr:rowOff>127000</xdr:rowOff>
    </xdr:to>
    <xdr:pic>
      <xdr:nvPicPr>
        <xdr:cNvPr id="4155407" name="Picture 34" descr="pic0ZFMYf">
          <a:extLst>
            <a:ext uri="{FF2B5EF4-FFF2-40B4-BE49-F238E27FC236}">
              <a16:creationId xmlns="" xmlns:a16="http://schemas.microsoft.com/office/drawing/2014/main" id="{00000000-0008-0000-0600-00000F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104140000"/>
          <a:ext cx="39941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1063</xdr:row>
      <xdr:rowOff>38100</xdr:rowOff>
    </xdr:from>
    <xdr:to>
      <xdr:col>6</xdr:col>
      <xdr:colOff>663575</xdr:colOff>
      <xdr:row>1066</xdr:row>
      <xdr:rowOff>127000</xdr:rowOff>
    </xdr:to>
    <xdr:pic>
      <xdr:nvPicPr>
        <xdr:cNvPr id="4155408" name="Picture 37794">
          <a:extLst>
            <a:ext uri="{FF2B5EF4-FFF2-40B4-BE49-F238E27FC236}">
              <a16:creationId xmlns="" xmlns:a16="http://schemas.microsoft.com/office/drawing/2014/main" id="{00000000-0008-0000-0600-000010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11575850"/>
          <a:ext cx="1504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1083</xdr:row>
      <xdr:rowOff>50800</xdr:rowOff>
    </xdr:from>
    <xdr:to>
      <xdr:col>6</xdr:col>
      <xdr:colOff>739775</xdr:colOff>
      <xdr:row>1086</xdr:row>
      <xdr:rowOff>127000</xdr:rowOff>
    </xdr:to>
    <xdr:pic>
      <xdr:nvPicPr>
        <xdr:cNvPr id="4155409" name="Picture 37793">
          <a:extLst>
            <a:ext uri="{FF2B5EF4-FFF2-40B4-BE49-F238E27FC236}">
              <a16:creationId xmlns="" xmlns:a16="http://schemas.microsoft.com/office/drawing/2014/main" id="{00000000-0008-0000-0600-00001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114388900"/>
          <a:ext cx="15049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546100</xdr:colOff>
      <xdr:row>5</xdr:row>
      <xdr:rowOff>38100</xdr:rowOff>
    </xdr:from>
    <xdr:to>
      <xdr:col>7</xdr:col>
      <xdr:colOff>428625</xdr:colOff>
      <xdr:row>7</xdr:row>
      <xdr:rowOff>38100</xdr:rowOff>
    </xdr:to>
    <xdr:pic>
      <xdr:nvPicPr>
        <xdr:cNvPr id="4155410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451100" y="1428750"/>
          <a:ext cx="30099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82</xdr:row>
      <xdr:rowOff>19050</xdr:rowOff>
    </xdr:from>
    <xdr:to>
      <xdr:col>7</xdr:col>
      <xdr:colOff>339725</xdr:colOff>
      <xdr:row>85</xdr:row>
      <xdr:rowOff>139700</xdr:rowOff>
    </xdr:to>
    <xdr:pic>
      <xdr:nvPicPr>
        <xdr:cNvPr id="4155411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9728200"/>
          <a:ext cx="31559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48</xdr:row>
      <xdr:rowOff>31750</xdr:rowOff>
    </xdr:from>
    <xdr:to>
      <xdr:col>8</xdr:col>
      <xdr:colOff>57150</xdr:colOff>
      <xdr:row>50</xdr:row>
      <xdr:rowOff>133350</xdr:rowOff>
    </xdr:to>
    <xdr:pic>
      <xdr:nvPicPr>
        <xdr:cNvPr id="4155412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413000" y="5975350"/>
          <a:ext cx="35496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213</xdr:row>
      <xdr:rowOff>50800</xdr:rowOff>
    </xdr:from>
    <xdr:to>
      <xdr:col>7</xdr:col>
      <xdr:colOff>47625</xdr:colOff>
      <xdr:row>214</xdr:row>
      <xdr:rowOff>187325</xdr:rowOff>
    </xdr:to>
    <xdr:pic>
      <xdr:nvPicPr>
        <xdr:cNvPr id="4155413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1786850"/>
          <a:ext cx="2578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330</xdr:row>
      <xdr:rowOff>57150</xdr:rowOff>
    </xdr:from>
    <xdr:to>
      <xdr:col>6</xdr:col>
      <xdr:colOff>644525</xdr:colOff>
      <xdr:row>333</xdr:row>
      <xdr:rowOff>146050</xdr:rowOff>
    </xdr:to>
    <xdr:pic>
      <xdr:nvPicPr>
        <xdr:cNvPr id="4155414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0676850"/>
          <a:ext cx="222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817</xdr:row>
      <xdr:rowOff>104775</xdr:rowOff>
    </xdr:from>
    <xdr:to>
      <xdr:col>7</xdr:col>
      <xdr:colOff>22225</xdr:colOff>
      <xdr:row>820</xdr:row>
      <xdr:rowOff>69850</xdr:rowOff>
    </xdr:to>
    <xdr:pic>
      <xdr:nvPicPr>
        <xdr:cNvPr id="4155415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1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248025" y="164706300"/>
          <a:ext cx="16033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792</xdr:row>
      <xdr:rowOff>25400</xdr:rowOff>
    </xdr:from>
    <xdr:to>
      <xdr:col>7</xdr:col>
      <xdr:colOff>428625</xdr:colOff>
      <xdr:row>796</xdr:row>
      <xdr:rowOff>73025</xdr:rowOff>
    </xdr:to>
    <xdr:pic>
      <xdr:nvPicPr>
        <xdr:cNvPr id="4155416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1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308350" y="81876900"/>
          <a:ext cx="21526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943</xdr:row>
      <xdr:rowOff>120650</xdr:rowOff>
    </xdr:from>
    <xdr:to>
      <xdr:col>6</xdr:col>
      <xdr:colOff>437323</xdr:colOff>
      <xdr:row>945</xdr:row>
      <xdr:rowOff>84800</xdr:rowOff>
    </xdr:to>
    <xdr:pic>
      <xdr:nvPicPr>
        <xdr:cNvPr id="4155417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1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5" y="191754125"/>
          <a:ext cx="1396173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546100</xdr:colOff>
      <xdr:row>27</xdr:row>
      <xdr:rowOff>38100</xdr:rowOff>
    </xdr:from>
    <xdr:ext cx="2879725" cy="323850"/>
    <xdr:pic>
      <xdr:nvPicPr>
        <xdr:cNvPr id="27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365375" y="1438275"/>
          <a:ext cx="2879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508000</xdr:colOff>
      <xdr:row>65</xdr:row>
      <xdr:rowOff>31750</xdr:rowOff>
    </xdr:from>
    <xdr:ext cx="3378200" cy="425450"/>
    <xdr:pic>
      <xdr:nvPicPr>
        <xdr:cNvPr id="28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327275" y="9804400"/>
          <a:ext cx="337820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150</xdr:row>
      <xdr:rowOff>19050</xdr:rowOff>
    </xdr:from>
    <xdr:ext cx="3025775" cy="606425"/>
    <xdr:pic>
      <xdr:nvPicPr>
        <xdr:cNvPr id="29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6592550"/>
          <a:ext cx="302577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272</xdr:row>
      <xdr:rowOff>50800</xdr:rowOff>
    </xdr:from>
    <xdr:ext cx="2447925" cy="565150"/>
    <xdr:pic>
      <xdr:nvPicPr>
        <xdr:cNvPr id="30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175" y="41827450"/>
          <a:ext cx="244792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628650</xdr:colOff>
      <xdr:row>381</xdr:row>
      <xdr:rowOff>57150</xdr:rowOff>
    </xdr:from>
    <xdr:ext cx="2143125" cy="574675"/>
    <xdr:pic>
      <xdr:nvPicPr>
        <xdr:cNvPr id="31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0521850"/>
          <a:ext cx="214312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445</xdr:row>
      <xdr:rowOff>31750</xdr:rowOff>
    </xdr:from>
    <xdr:ext cx="1692275" cy="596900"/>
    <xdr:pic>
      <xdr:nvPicPr>
        <xdr:cNvPr id="32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78251050"/>
          <a:ext cx="16922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472</xdr:row>
      <xdr:rowOff>12700</xdr:rowOff>
    </xdr:from>
    <xdr:ext cx="1704975" cy="596900"/>
    <xdr:pic>
      <xdr:nvPicPr>
        <xdr:cNvPr id="33" name="Picture 22" descr="picS8cBEM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4785200"/>
          <a:ext cx="17049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577850</xdr:colOff>
      <xdr:row>501</xdr:row>
      <xdr:rowOff>38100</xdr:rowOff>
    </xdr:from>
    <xdr:ext cx="1368425" cy="584200"/>
    <xdr:pic>
      <xdr:nvPicPr>
        <xdr:cNvPr id="34" name="Picture 56" descr="picD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91173300"/>
          <a:ext cx="136842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528</xdr:row>
      <xdr:rowOff>19050</xdr:rowOff>
    </xdr:from>
    <xdr:ext cx="1914525" cy="593725"/>
    <xdr:pic>
      <xdr:nvPicPr>
        <xdr:cNvPr id="35" name="Picture 24" descr="picGAaUDA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25" y="97783650"/>
          <a:ext cx="19145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425450</xdr:colOff>
      <xdr:row>551</xdr:row>
      <xdr:rowOff>50800</xdr:rowOff>
    </xdr:from>
    <xdr:ext cx="2527300" cy="552450"/>
    <xdr:pic>
      <xdr:nvPicPr>
        <xdr:cNvPr id="36" name="Picture 25" descr="picsN4viY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5" y="102577900"/>
          <a:ext cx="2527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572</xdr:row>
      <xdr:rowOff>152400</xdr:rowOff>
    </xdr:from>
    <xdr:ext cx="2762250" cy="463550"/>
    <xdr:pic>
      <xdr:nvPicPr>
        <xdr:cNvPr id="37" name="Picture 26" descr="pic3dpArq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8242100"/>
          <a:ext cx="27622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603</xdr:row>
      <xdr:rowOff>0</xdr:rowOff>
    </xdr:from>
    <xdr:ext cx="2012950" cy="590550"/>
    <xdr:pic>
      <xdr:nvPicPr>
        <xdr:cNvPr id="38" name="Picture 4104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12375950"/>
          <a:ext cx="201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653</xdr:row>
      <xdr:rowOff>31750</xdr:rowOff>
    </xdr:from>
    <xdr:ext cx="1717675" cy="577850"/>
    <xdr:pic>
      <xdr:nvPicPr>
        <xdr:cNvPr id="39" name="Picture 27" descr="picy7xE7x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20675400"/>
          <a:ext cx="171767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711</xdr:row>
      <xdr:rowOff>12700</xdr:rowOff>
    </xdr:from>
    <xdr:ext cx="2193925" cy="596900"/>
    <xdr:pic>
      <xdr:nvPicPr>
        <xdr:cNvPr id="40" name="Picture 28" descr="picdlgmcN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1162425"/>
          <a:ext cx="219392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82550</xdr:colOff>
      <xdr:row>753</xdr:row>
      <xdr:rowOff>12700</xdr:rowOff>
    </xdr:from>
    <xdr:ext cx="1838325" cy="606425"/>
    <xdr:pic>
      <xdr:nvPicPr>
        <xdr:cNvPr id="41" name="Picture 29" descr="picznAReW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0575" y="141754225"/>
          <a:ext cx="18383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779</xdr:row>
      <xdr:rowOff>31750</xdr:rowOff>
    </xdr:from>
    <xdr:ext cx="1974850" cy="571500"/>
    <xdr:pic>
      <xdr:nvPicPr>
        <xdr:cNvPr id="42" name="Picture 30" descr="picpBc6hu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48193125"/>
          <a:ext cx="197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805</xdr:row>
      <xdr:rowOff>25400</xdr:rowOff>
    </xdr:from>
    <xdr:ext cx="2054225" cy="828675"/>
    <xdr:pic>
      <xdr:nvPicPr>
        <xdr:cNvPr id="43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190875" y="154739975"/>
          <a:ext cx="2054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844</xdr:row>
      <xdr:rowOff>38100</xdr:rowOff>
    </xdr:from>
    <xdr:ext cx="1590675" cy="536575"/>
    <xdr:pic>
      <xdr:nvPicPr>
        <xdr:cNvPr id="44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057525" y="169402125"/>
          <a:ext cx="15906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884</xdr:row>
      <xdr:rowOff>44450</xdr:rowOff>
    </xdr:from>
    <xdr:ext cx="1343025" cy="508000"/>
    <xdr:pic>
      <xdr:nvPicPr>
        <xdr:cNvPr id="45" name="Picture 164" descr="3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2685075"/>
          <a:ext cx="134302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908</xdr:row>
      <xdr:rowOff>38100</xdr:rowOff>
    </xdr:from>
    <xdr:ext cx="1422400" cy="508000"/>
    <xdr:pic>
      <xdr:nvPicPr>
        <xdr:cNvPr id="46" name="Picture 165" descr="4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83080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932</xdr:row>
      <xdr:rowOff>6350</xdr:rowOff>
    </xdr:from>
    <xdr:ext cx="1647825" cy="606425"/>
    <xdr:pic>
      <xdr:nvPicPr>
        <xdr:cNvPr id="47" name="Picture 163" descr="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84353200"/>
          <a:ext cx="16478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419101</xdr:colOff>
      <xdr:row>955</xdr:row>
      <xdr:rowOff>120651</xdr:rowOff>
    </xdr:from>
    <xdr:ext cx="1570694" cy="324000"/>
    <xdr:pic>
      <xdr:nvPicPr>
        <xdr:cNvPr id="48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6" y="194344926"/>
          <a:ext cx="1570694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1015</xdr:row>
      <xdr:rowOff>19050</xdr:rowOff>
    </xdr:from>
    <xdr:ext cx="3822700" cy="431800"/>
    <xdr:pic>
      <xdr:nvPicPr>
        <xdr:cNvPr id="49" name="Picture 34" descr="pic0ZFMYf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94938650"/>
          <a:ext cx="3822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1073</xdr:row>
      <xdr:rowOff>38100</xdr:rowOff>
    </xdr:from>
    <xdr:ext cx="1450975" cy="574675"/>
    <xdr:pic>
      <xdr:nvPicPr>
        <xdr:cNvPr id="50" name="Picture 37794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208206975"/>
          <a:ext cx="14509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1094</xdr:row>
      <xdr:rowOff>50800</xdr:rowOff>
    </xdr:from>
    <xdr:ext cx="1438275" cy="561975"/>
    <xdr:pic>
      <xdr:nvPicPr>
        <xdr:cNvPr id="51" name="Picture 37793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13172675"/>
          <a:ext cx="1438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85725</xdr:colOff>
      <xdr:row>1103</xdr:row>
      <xdr:rowOff>28575</xdr:rowOff>
    </xdr:from>
    <xdr:to>
      <xdr:col>2</xdr:col>
      <xdr:colOff>539695</xdr:colOff>
      <xdr:row>1108</xdr:row>
      <xdr:rowOff>129600</xdr:rowOff>
    </xdr:to>
    <xdr:pic>
      <xdr:nvPicPr>
        <xdr:cNvPr id="53" name="Рисунок 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38744125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508000</xdr:colOff>
      <xdr:row>290</xdr:row>
      <xdr:rowOff>19050</xdr:rowOff>
    </xdr:from>
    <xdr:to>
      <xdr:col>6</xdr:col>
      <xdr:colOff>146755</xdr:colOff>
      <xdr:row>293</xdr:row>
      <xdr:rowOff>76200</xdr:rowOff>
    </xdr:to>
    <xdr:pic>
      <xdr:nvPicPr>
        <xdr:cNvPr id="4156417" name="Picture 30766">
          <a:extLst>
            <a:ext uri="{FF2B5EF4-FFF2-40B4-BE49-F238E27FC236}">
              <a16:creationId xmlns="" xmlns:a16="http://schemas.microsoft.com/office/drawing/2014/main" id="{00000000-0008-0000-07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100" y="5911850"/>
          <a:ext cx="12065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568</xdr:row>
      <xdr:rowOff>44450</xdr:rowOff>
    </xdr:from>
    <xdr:to>
      <xdr:col>6</xdr:col>
      <xdr:colOff>57855</xdr:colOff>
      <xdr:row>571</xdr:row>
      <xdr:rowOff>133350</xdr:rowOff>
    </xdr:to>
    <xdr:pic>
      <xdr:nvPicPr>
        <xdr:cNvPr id="4156418" name="Picture 31780">
          <a:extLst>
            <a:ext uri="{FF2B5EF4-FFF2-40B4-BE49-F238E27FC236}">
              <a16:creationId xmlns="" xmlns:a16="http://schemas.microsoft.com/office/drawing/2014/main" id="{00000000-0008-0000-07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5772150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671</xdr:row>
      <xdr:rowOff>63500</xdr:rowOff>
    </xdr:from>
    <xdr:to>
      <xdr:col>6</xdr:col>
      <xdr:colOff>546805</xdr:colOff>
      <xdr:row>674</xdr:row>
      <xdr:rowOff>78316</xdr:rowOff>
    </xdr:to>
    <xdr:pic>
      <xdr:nvPicPr>
        <xdr:cNvPr id="4156419" name="Picture 147" descr="picog9Fai">
          <a:extLst>
            <a:ext uri="{FF2B5EF4-FFF2-40B4-BE49-F238E27FC236}">
              <a16:creationId xmlns="" xmlns:a16="http://schemas.microsoft.com/office/drawing/2014/main" id="{00000000-0008-0000-0700-00000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3120250"/>
          <a:ext cx="14859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722</xdr:row>
      <xdr:rowOff>19050</xdr:rowOff>
    </xdr:from>
    <xdr:to>
      <xdr:col>6</xdr:col>
      <xdr:colOff>723899</xdr:colOff>
      <xdr:row>725</xdr:row>
      <xdr:rowOff>63500</xdr:rowOff>
    </xdr:to>
    <xdr:pic>
      <xdr:nvPicPr>
        <xdr:cNvPr id="4156420" name="Picture 148" descr="pichro0NN">
          <a:extLst>
            <a:ext uri="{FF2B5EF4-FFF2-40B4-BE49-F238E27FC236}">
              <a16:creationId xmlns="" xmlns:a16="http://schemas.microsoft.com/office/drawing/2014/main" id="{00000000-0008-0000-07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8101330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927100</xdr:colOff>
      <xdr:row>786</xdr:row>
      <xdr:rowOff>19050</xdr:rowOff>
    </xdr:from>
    <xdr:to>
      <xdr:col>3</xdr:col>
      <xdr:colOff>501650</xdr:colOff>
      <xdr:row>789</xdr:row>
      <xdr:rowOff>114300</xdr:rowOff>
    </xdr:to>
    <xdr:pic>
      <xdr:nvPicPr>
        <xdr:cNvPr id="4156421" name="Picture 31780">
          <a:extLst>
            <a:ext uri="{FF2B5EF4-FFF2-40B4-BE49-F238E27FC236}">
              <a16:creationId xmlns="" xmlns:a16="http://schemas.microsoft.com/office/drawing/2014/main" id="{00000000-0008-0000-07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" t="24146" r="-961" b="24165"/>
        <a:stretch>
          <a:fillRect/>
        </a:stretch>
      </xdr:blipFill>
      <xdr:spPr bwMode="auto">
        <a:xfrm>
          <a:off x="1797050" y="90411300"/>
          <a:ext cx="1409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768350</xdr:colOff>
      <xdr:row>801</xdr:row>
      <xdr:rowOff>6350</xdr:rowOff>
    </xdr:from>
    <xdr:to>
      <xdr:col>3</xdr:col>
      <xdr:colOff>508000</xdr:colOff>
      <xdr:row>804</xdr:row>
      <xdr:rowOff>76200</xdr:rowOff>
    </xdr:to>
    <xdr:pic>
      <xdr:nvPicPr>
        <xdr:cNvPr id="4156422" name="Picture 147" descr="picog9Fai">
          <a:extLst>
            <a:ext uri="{FF2B5EF4-FFF2-40B4-BE49-F238E27FC236}">
              <a16:creationId xmlns="" xmlns:a16="http://schemas.microsoft.com/office/drawing/2014/main" id="{00000000-0008-0000-07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4113350"/>
          <a:ext cx="15748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814</xdr:row>
      <xdr:rowOff>38100</xdr:rowOff>
    </xdr:from>
    <xdr:to>
      <xdr:col>3</xdr:col>
      <xdr:colOff>431800</xdr:colOff>
      <xdr:row>817</xdr:row>
      <xdr:rowOff>120650</xdr:rowOff>
    </xdr:to>
    <xdr:pic>
      <xdr:nvPicPr>
        <xdr:cNvPr id="4156423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9770110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956</xdr:row>
      <xdr:rowOff>57150</xdr:rowOff>
    </xdr:from>
    <xdr:to>
      <xdr:col>5</xdr:col>
      <xdr:colOff>647700</xdr:colOff>
      <xdr:row>959</xdr:row>
      <xdr:rowOff>101600</xdr:rowOff>
    </xdr:to>
    <xdr:pic>
      <xdr:nvPicPr>
        <xdr:cNvPr id="4156424" name="Picture 149" descr="pic1OxPAL">
          <a:extLst>
            <a:ext uri="{FF2B5EF4-FFF2-40B4-BE49-F238E27FC236}">
              <a16:creationId xmlns="" xmlns:a16="http://schemas.microsoft.com/office/drawing/2014/main" id="{00000000-0008-0000-07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63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249766</xdr:colOff>
      <xdr:row>1107</xdr:row>
      <xdr:rowOff>71967</xdr:rowOff>
    </xdr:from>
    <xdr:to>
      <xdr:col>5</xdr:col>
      <xdr:colOff>385233</xdr:colOff>
      <xdr:row>1110</xdr:row>
      <xdr:rowOff>135467</xdr:rowOff>
    </xdr:to>
    <xdr:pic>
      <xdr:nvPicPr>
        <xdr:cNvPr id="4156425" name="Picture 30769">
          <a:extLst>
            <a:ext uri="{FF2B5EF4-FFF2-40B4-BE49-F238E27FC236}">
              <a16:creationId xmlns="" xmlns:a16="http://schemas.microsoft.com/office/drawing/2014/main" id="{00000000-0008-0000-07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266" y="206764467"/>
          <a:ext cx="1416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764752</xdr:colOff>
      <xdr:row>1147</xdr:row>
      <xdr:rowOff>3387</xdr:rowOff>
    </xdr:from>
    <xdr:to>
      <xdr:col>7</xdr:col>
      <xdr:colOff>689016</xdr:colOff>
      <xdr:row>1150</xdr:row>
      <xdr:rowOff>161269</xdr:rowOff>
    </xdr:to>
    <xdr:pic>
      <xdr:nvPicPr>
        <xdr:cNvPr id="4365313" name="Picture 30768">
          <a:extLst>
            <a:ext uri="{FF2B5EF4-FFF2-40B4-BE49-F238E27FC236}">
              <a16:creationId xmlns="" xmlns:a16="http://schemas.microsoft.com/office/drawing/2014/main" id="{00000000-0008-0000-0700-0000019C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72119" y="130583517"/>
          <a:ext cx="775727" cy="6833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260350</xdr:colOff>
      <xdr:row>430</xdr:row>
      <xdr:rowOff>69850</xdr:rowOff>
    </xdr:from>
    <xdr:to>
      <xdr:col>5</xdr:col>
      <xdr:colOff>755651</xdr:colOff>
      <xdr:row>433</xdr:row>
      <xdr:rowOff>190500</xdr:rowOff>
    </xdr:to>
    <xdr:pic>
      <xdr:nvPicPr>
        <xdr:cNvPr id="4156427" name="Picture 30766">
          <a:extLst>
            <a:ext uri="{FF2B5EF4-FFF2-40B4-BE49-F238E27FC236}">
              <a16:creationId xmlns="" xmlns:a16="http://schemas.microsoft.com/office/drawing/2014/main" id="{00000000-0008-0000-0700-00000B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5450" y="31775400"/>
          <a:ext cx="12255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262467</xdr:colOff>
      <xdr:row>1120</xdr:row>
      <xdr:rowOff>69850</xdr:rowOff>
    </xdr:from>
    <xdr:to>
      <xdr:col>5</xdr:col>
      <xdr:colOff>385234</xdr:colOff>
      <xdr:row>1123</xdr:row>
      <xdr:rowOff>133350</xdr:rowOff>
    </xdr:to>
    <xdr:pic>
      <xdr:nvPicPr>
        <xdr:cNvPr id="4156428" name="Picture 30769">
          <a:extLst>
            <a:ext uri="{FF2B5EF4-FFF2-40B4-BE49-F238E27FC236}">
              <a16:creationId xmlns="" xmlns:a16="http://schemas.microsoft.com/office/drawing/2014/main" id="{00000000-0008-0000-0700-00000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67" y="209545767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416984</xdr:colOff>
      <xdr:row>2</xdr:row>
      <xdr:rowOff>203201</xdr:rowOff>
    </xdr:from>
    <xdr:to>
      <xdr:col>8</xdr:col>
      <xdr:colOff>122767</xdr:colOff>
      <xdr:row>28</xdr:row>
      <xdr:rowOff>80434</xdr:rowOff>
    </xdr:to>
    <xdr:pic>
      <xdr:nvPicPr>
        <xdr:cNvPr id="4156429" name="Рисунок 27" descr="http://zaeune-klaassen.de/tl_files/zaeuneklaassen/Images/ralfarben.jpg">
          <a:extLst>
            <a:ext uri="{FF2B5EF4-FFF2-40B4-BE49-F238E27FC236}">
              <a16:creationId xmlns="" xmlns:a16="http://schemas.microsoft.com/office/drawing/2014/main" id="{00000000-0008-0000-0700-00000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4" y="986368"/>
          <a:ext cx="5611283" cy="409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1060450</xdr:colOff>
      <xdr:row>1016</xdr:row>
      <xdr:rowOff>6350</xdr:rowOff>
    </xdr:from>
    <xdr:to>
      <xdr:col>6</xdr:col>
      <xdr:colOff>591255</xdr:colOff>
      <xdr:row>1019</xdr:row>
      <xdr:rowOff>103717</xdr:rowOff>
    </xdr:to>
    <xdr:pic>
      <xdr:nvPicPr>
        <xdr:cNvPr id="4156430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1062</xdr:row>
      <xdr:rowOff>44450</xdr:rowOff>
    </xdr:from>
    <xdr:to>
      <xdr:col>6</xdr:col>
      <xdr:colOff>723899</xdr:colOff>
      <xdr:row>1065</xdr:row>
      <xdr:rowOff>139700</xdr:rowOff>
    </xdr:to>
    <xdr:pic>
      <xdr:nvPicPr>
        <xdr:cNvPr id="4156431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33089650"/>
          <a:ext cx="287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934</xdr:row>
      <xdr:rowOff>44450</xdr:rowOff>
    </xdr:from>
    <xdr:to>
      <xdr:col>5</xdr:col>
      <xdr:colOff>520700</xdr:colOff>
      <xdr:row>937</xdr:row>
      <xdr:rowOff>86783</xdr:rowOff>
    </xdr:to>
    <xdr:pic>
      <xdr:nvPicPr>
        <xdr:cNvPr id="4156432" name="Picture 149" descr="pic1OxPAL">
          <a:extLst>
            <a:ext uri="{FF2B5EF4-FFF2-40B4-BE49-F238E27FC236}">
              <a16:creationId xmlns="" xmlns:a16="http://schemas.microsoft.com/office/drawing/2014/main" id="{00000000-0008-0000-0700-000010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50239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923</xdr:row>
      <xdr:rowOff>63500</xdr:rowOff>
    </xdr:from>
    <xdr:to>
      <xdr:col>5</xdr:col>
      <xdr:colOff>539750</xdr:colOff>
      <xdr:row>926</xdr:row>
      <xdr:rowOff>107950</xdr:rowOff>
    </xdr:to>
    <xdr:pic>
      <xdr:nvPicPr>
        <xdr:cNvPr id="4156433" name="Picture 149" descr="pic1OxPAL">
          <a:extLst>
            <a:ext uri="{FF2B5EF4-FFF2-40B4-BE49-F238E27FC236}">
              <a16:creationId xmlns="" xmlns:a16="http://schemas.microsoft.com/office/drawing/2014/main" id="{00000000-0008-0000-0700-00001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120648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623</xdr:row>
      <xdr:rowOff>69850</xdr:rowOff>
    </xdr:from>
    <xdr:to>
      <xdr:col>6</xdr:col>
      <xdr:colOff>546805</xdr:colOff>
      <xdr:row>626</xdr:row>
      <xdr:rowOff>78317</xdr:rowOff>
    </xdr:to>
    <xdr:pic>
      <xdr:nvPicPr>
        <xdr:cNvPr id="4156434" name="Picture 147" descr="picog9Fai">
          <a:extLst>
            <a:ext uri="{FF2B5EF4-FFF2-40B4-BE49-F238E27FC236}">
              <a16:creationId xmlns="" xmlns:a16="http://schemas.microsoft.com/office/drawing/2014/main" id="{00000000-0008-0000-0700-00001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5436750"/>
          <a:ext cx="1485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585</xdr:row>
      <xdr:rowOff>44450</xdr:rowOff>
    </xdr:from>
    <xdr:to>
      <xdr:col>6</xdr:col>
      <xdr:colOff>57855</xdr:colOff>
      <xdr:row>588</xdr:row>
      <xdr:rowOff>137583</xdr:rowOff>
    </xdr:to>
    <xdr:pic>
      <xdr:nvPicPr>
        <xdr:cNvPr id="4156435" name="Picture 31780">
          <a:extLst>
            <a:ext uri="{FF2B5EF4-FFF2-40B4-BE49-F238E27FC236}">
              <a16:creationId xmlns="" xmlns:a16="http://schemas.microsoft.com/office/drawing/2014/main" id="{00000000-0008-0000-0700-00001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6152515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688</xdr:row>
      <xdr:rowOff>76200</xdr:rowOff>
    </xdr:from>
    <xdr:to>
      <xdr:col>6</xdr:col>
      <xdr:colOff>603955</xdr:colOff>
      <xdr:row>691</xdr:row>
      <xdr:rowOff>95250</xdr:rowOff>
    </xdr:to>
    <xdr:pic>
      <xdr:nvPicPr>
        <xdr:cNvPr id="4156436" name="Picture 147" descr="picog9Fai">
          <a:extLst>
            <a:ext uri="{FF2B5EF4-FFF2-40B4-BE49-F238E27FC236}">
              <a16:creationId xmlns="" xmlns:a16="http://schemas.microsoft.com/office/drawing/2014/main" id="{00000000-0008-0000-0700-00001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77076300"/>
          <a:ext cx="1473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</xdr:colOff>
      <xdr:row>745</xdr:row>
      <xdr:rowOff>63500</xdr:rowOff>
    </xdr:from>
    <xdr:to>
      <xdr:col>6</xdr:col>
      <xdr:colOff>407105</xdr:colOff>
      <xdr:row>746</xdr:row>
      <xdr:rowOff>55033</xdr:rowOff>
    </xdr:to>
    <xdr:pic>
      <xdr:nvPicPr>
        <xdr:cNvPr id="4156437" name="Picture 148" descr="pichro0NN">
          <a:extLst>
            <a:ext uri="{FF2B5EF4-FFF2-40B4-BE49-F238E27FC236}">
              <a16:creationId xmlns="" xmlns:a16="http://schemas.microsoft.com/office/drawing/2014/main" id="{00000000-0008-0000-0700-00001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857186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836</xdr:row>
      <xdr:rowOff>69850</xdr:rowOff>
    </xdr:from>
    <xdr:to>
      <xdr:col>3</xdr:col>
      <xdr:colOff>488950</xdr:colOff>
      <xdr:row>839</xdr:row>
      <xdr:rowOff>167216</xdr:rowOff>
    </xdr:to>
    <xdr:pic>
      <xdr:nvPicPr>
        <xdr:cNvPr id="4156438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02850950"/>
          <a:ext cx="774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289</xdr:row>
      <xdr:rowOff>95250</xdr:rowOff>
    </xdr:from>
    <xdr:to>
      <xdr:col>8</xdr:col>
      <xdr:colOff>1403351</xdr:colOff>
      <xdr:row>292</xdr:row>
      <xdr:rowOff>158750</xdr:rowOff>
    </xdr:to>
    <xdr:pic>
      <xdr:nvPicPr>
        <xdr:cNvPr id="4156439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403850" y="5759450"/>
          <a:ext cx="20637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639</xdr:row>
      <xdr:rowOff>69850</xdr:rowOff>
    </xdr:from>
    <xdr:to>
      <xdr:col>6</xdr:col>
      <xdr:colOff>546805</xdr:colOff>
      <xdr:row>642</xdr:row>
      <xdr:rowOff>50798</xdr:rowOff>
    </xdr:to>
    <xdr:pic>
      <xdr:nvPicPr>
        <xdr:cNvPr id="4156440" name="Picture 147" descr="picog9Fai">
          <a:extLst>
            <a:ext uri="{FF2B5EF4-FFF2-40B4-BE49-F238E27FC236}">
              <a16:creationId xmlns="" xmlns:a16="http://schemas.microsoft.com/office/drawing/2014/main" id="{00000000-0008-0000-0700-00001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9132450"/>
          <a:ext cx="14859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1160</xdr:row>
      <xdr:rowOff>114300</xdr:rowOff>
    </xdr:from>
    <xdr:to>
      <xdr:col>7</xdr:col>
      <xdr:colOff>749300</xdr:colOff>
      <xdr:row>1163</xdr:row>
      <xdr:rowOff>76200</xdr:rowOff>
    </xdr:to>
    <xdr:pic>
      <xdr:nvPicPr>
        <xdr:cNvPr id="4156441" name="Рисунок 1">
          <a:extLst>
            <a:ext uri="{FF2B5EF4-FFF2-40B4-BE49-F238E27FC236}">
              <a16:creationId xmlns="" xmlns:a16="http://schemas.microsoft.com/office/drawing/2014/main" id="{00000000-0008-0000-0700-000019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4889500" y="152006300"/>
          <a:ext cx="1035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1170</xdr:row>
      <xdr:rowOff>127000</xdr:rowOff>
    </xdr:from>
    <xdr:to>
      <xdr:col>7</xdr:col>
      <xdr:colOff>749300</xdr:colOff>
      <xdr:row>1173</xdr:row>
      <xdr:rowOff>88900</xdr:rowOff>
    </xdr:to>
    <xdr:pic>
      <xdr:nvPicPr>
        <xdr:cNvPr id="4156442" name="Рисунок 26">
          <a:extLst>
            <a:ext uri="{FF2B5EF4-FFF2-40B4-BE49-F238E27FC236}">
              <a16:creationId xmlns="" xmlns:a16="http://schemas.microsoft.com/office/drawing/2014/main" id="{00000000-0008-0000-0700-00001A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4889500" y="155054300"/>
          <a:ext cx="1035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956</xdr:row>
      <xdr:rowOff>57150</xdr:rowOff>
    </xdr:from>
    <xdr:to>
      <xdr:col>5</xdr:col>
      <xdr:colOff>635000</xdr:colOff>
      <xdr:row>959</xdr:row>
      <xdr:rowOff>101600</xdr:rowOff>
    </xdr:to>
    <xdr:pic>
      <xdr:nvPicPr>
        <xdr:cNvPr id="4156444" name="Picture 149" descr="pic1OxPAL">
          <a:extLst>
            <a:ext uri="{FF2B5EF4-FFF2-40B4-BE49-F238E27FC236}">
              <a16:creationId xmlns="" xmlns:a16="http://schemas.microsoft.com/office/drawing/2014/main" id="{00000000-0008-0000-0700-00001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509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976</xdr:row>
      <xdr:rowOff>57150</xdr:rowOff>
    </xdr:from>
    <xdr:to>
      <xdr:col>5</xdr:col>
      <xdr:colOff>635000</xdr:colOff>
      <xdr:row>979</xdr:row>
      <xdr:rowOff>105833</xdr:rowOff>
    </xdr:to>
    <xdr:pic>
      <xdr:nvPicPr>
        <xdr:cNvPr id="4156445" name="Picture 149" descr="pic1OxPAL">
          <a:extLst>
            <a:ext uri="{FF2B5EF4-FFF2-40B4-BE49-F238E27FC236}">
              <a16:creationId xmlns="" xmlns:a16="http://schemas.microsoft.com/office/drawing/2014/main" id="{00000000-0008-0000-0700-00001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976</xdr:row>
      <xdr:rowOff>57150</xdr:rowOff>
    </xdr:from>
    <xdr:to>
      <xdr:col>5</xdr:col>
      <xdr:colOff>635000</xdr:colOff>
      <xdr:row>979</xdr:row>
      <xdr:rowOff>105833</xdr:rowOff>
    </xdr:to>
    <xdr:pic>
      <xdr:nvPicPr>
        <xdr:cNvPr id="4156446" name="Picture 149" descr="pic1OxPAL">
          <a:extLst>
            <a:ext uri="{FF2B5EF4-FFF2-40B4-BE49-F238E27FC236}">
              <a16:creationId xmlns="" xmlns:a16="http://schemas.microsoft.com/office/drawing/2014/main" id="{00000000-0008-0000-0700-00001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880</xdr:row>
      <xdr:rowOff>38100</xdr:rowOff>
    </xdr:from>
    <xdr:to>
      <xdr:col>3</xdr:col>
      <xdr:colOff>431800</xdr:colOff>
      <xdr:row>883</xdr:row>
      <xdr:rowOff>120650</xdr:rowOff>
    </xdr:to>
    <xdr:pic>
      <xdr:nvPicPr>
        <xdr:cNvPr id="415644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10779125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508000</xdr:colOff>
      <xdr:row>31</xdr:row>
      <xdr:rowOff>19050</xdr:rowOff>
    </xdr:from>
    <xdr:ext cx="1134534" cy="596900"/>
    <xdr:pic>
      <xdr:nvPicPr>
        <xdr:cNvPr id="33" name="Picture 30766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3" y="34256133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655</xdr:row>
      <xdr:rowOff>69850</xdr:rowOff>
    </xdr:from>
    <xdr:ext cx="1413934" cy="495300"/>
    <xdr:pic>
      <xdr:nvPicPr>
        <xdr:cNvPr id="34" name="Picture 147" descr="picog9Fai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733" y="77243517"/>
          <a:ext cx="14139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705</xdr:row>
      <xdr:rowOff>76200</xdr:rowOff>
    </xdr:from>
    <xdr:ext cx="1432984" cy="495300"/>
    <xdr:pic>
      <xdr:nvPicPr>
        <xdr:cNvPr id="35" name="Picture 147" descr="picog9Fai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183" y="91505617"/>
          <a:ext cx="143298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</xdr:colOff>
      <xdr:row>765</xdr:row>
      <xdr:rowOff>63500</xdr:rowOff>
    </xdr:from>
    <xdr:ext cx="1852084" cy="552450"/>
    <xdr:pic>
      <xdr:nvPicPr>
        <xdr:cNvPr id="36" name="Picture 148" descr="pichro0NN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102594833"/>
          <a:ext cx="185208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858</xdr:row>
      <xdr:rowOff>69850</xdr:rowOff>
    </xdr:from>
    <xdr:ext cx="778933" cy="573616"/>
    <xdr:pic>
      <xdr:nvPicPr>
        <xdr:cNvPr id="3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571500</xdr:colOff>
      <xdr:row>945</xdr:row>
      <xdr:rowOff>44450</xdr:rowOff>
    </xdr:from>
    <xdr:ext cx="1229783" cy="518583"/>
    <xdr:pic>
      <xdr:nvPicPr>
        <xdr:cNvPr id="38" name="Picture 149" descr="pic1OxPAL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6897533"/>
          <a:ext cx="1229783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996</xdr:row>
      <xdr:rowOff>57150</xdr:rowOff>
    </xdr:from>
    <xdr:ext cx="1219200" cy="524933"/>
    <xdr:pic>
      <xdr:nvPicPr>
        <xdr:cNvPr id="39" name="Picture 149" descr="pic1OxPAL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996</xdr:row>
      <xdr:rowOff>57150</xdr:rowOff>
    </xdr:from>
    <xdr:ext cx="1219200" cy="524933"/>
    <xdr:pic>
      <xdr:nvPicPr>
        <xdr:cNvPr id="40" name="Picture 149" descr="pic1OxPAL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1060450</xdr:colOff>
      <xdr:row>1039</xdr:row>
      <xdr:rowOff>6350</xdr:rowOff>
    </xdr:from>
    <xdr:ext cx="2815167" cy="573617"/>
    <xdr:pic>
      <xdr:nvPicPr>
        <xdr:cNvPr id="41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69850</xdr:colOff>
      <xdr:row>1087</xdr:row>
      <xdr:rowOff>44450</xdr:rowOff>
    </xdr:from>
    <xdr:ext cx="2802467" cy="571500"/>
    <xdr:pic>
      <xdr:nvPicPr>
        <xdr:cNvPr id="42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62932533"/>
          <a:ext cx="280246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1172633</xdr:colOff>
      <xdr:row>1133</xdr:row>
      <xdr:rowOff>69850</xdr:rowOff>
    </xdr:from>
    <xdr:ext cx="1403350" cy="539750"/>
    <xdr:pic>
      <xdr:nvPicPr>
        <xdr:cNvPr id="43" name="Picture 30769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383" y="212170433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902</xdr:row>
      <xdr:rowOff>69850</xdr:rowOff>
    </xdr:from>
    <xdr:ext cx="778933" cy="573616"/>
    <xdr:pic>
      <xdr:nvPicPr>
        <xdr:cNvPr id="45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159</xdr:row>
      <xdr:rowOff>19050</xdr:rowOff>
    </xdr:from>
    <xdr:ext cx="1134534" cy="596900"/>
    <xdr:pic>
      <xdr:nvPicPr>
        <xdr:cNvPr id="46" name="Picture 30766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3" y="5659967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601</xdr:row>
      <xdr:rowOff>44450</xdr:rowOff>
    </xdr:from>
    <xdr:ext cx="1432984" cy="565150"/>
    <xdr:pic>
      <xdr:nvPicPr>
        <xdr:cNvPr id="47" name="Picture 31780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99390200"/>
          <a:ext cx="1432984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612</xdr:row>
      <xdr:rowOff>44450</xdr:rowOff>
    </xdr:from>
    <xdr:ext cx="1432984" cy="569383"/>
    <xdr:pic>
      <xdr:nvPicPr>
        <xdr:cNvPr id="49" name="Picture 31780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2808617"/>
          <a:ext cx="1432984" cy="56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764752</xdr:colOff>
      <xdr:row>1181</xdr:row>
      <xdr:rowOff>3387</xdr:rowOff>
    </xdr:from>
    <xdr:ext cx="781514" cy="708216"/>
    <xdr:pic>
      <xdr:nvPicPr>
        <xdr:cNvPr id="51" name="Picture 30768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80169" y="214961470"/>
          <a:ext cx="781514" cy="70821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6</xdr:col>
      <xdr:colOff>609600</xdr:colOff>
      <xdr:row>1211</xdr:row>
      <xdr:rowOff>114300</xdr:rowOff>
    </xdr:from>
    <xdr:ext cx="996950" cy="438150"/>
    <xdr:pic>
      <xdr:nvPicPr>
        <xdr:cNvPr id="53" name="Рисунок 1"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5425017" y="221803383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609600</xdr:colOff>
      <xdr:row>1221</xdr:row>
      <xdr:rowOff>127000</xdr:rowOff>
    </xdr:from>
    <xdr:ext cx="996950" cy="438150"/>
    <xdr:pic>
      <xdr:nvPicPr>
        <xdr:cNvPr id="54" name="Рисунок 26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5425017" y="224070333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592455</xdr:colOff>
      <xdr:row>1188</xdr:row>
      <xdr:rowOff>182033</xdr:rowOff>
    </xdr:from>
    <xdr:ext cx="792601" cy="915822"/>
    <xdr:pic>
      <xdr:nvPicPr>
        <xdr:cNvPr id="55" name="Picture 30768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65122" y="216759366"/>
          <a:ext cx="792601" cy="9158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7</xdr:col>
      <xdr:colOff>592455</xdr:colOff>
      <xdr:row>1198</xdr:row>
      <xdr:rowOff>182033</xdr:rowOff>
    </xdr:from>
    <xdr:ext cx="792601" cy="915822"/>
    <xdr:pic>
      <xdr:nvPicPr>
        <xdr:cNvPr id="57" name="Picture 30768">
          <a:extLst>
            <a:ext uri="{FF2B5EF4-FFF2-40B4-BE49-F238E27FC236}">
              <a16:creationId xmlns="" xmlns:a16="http://schemas.microsoft.com/office/drawing/2014/main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65122" y="219004091"/>
          <a:ext cx="792601" cy="9158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1006475</xdr:colOff>
      <xdr:row>4</xdr:row>
      <xdr:rowOff>53975</xdr:rowOff>
    </xdr:from>
    <xdr:to>
      <xdr:col>8</xdr:col>
      <xdr:colOff>1565275</xdr:colOff>
      <xdr:row>7</xdr:row>
      <xdr:rowOff>41275</xdr:rowOff>
    </xdr:to>
    <xdr:pic>
      <xdr:nvPicPr>
        <xdr:cNvPr id="4157441" name="Picture 1283" descr="LOGO">
          <a:extLst>
            <a:ext uri="{FF2B5EF4-FFF2-40B4-BE49-F238E27FC236}">
              <a16:creationId xmlns="" xmlns:a16="http://schemas.microsoft.com/office/drawing/2014/main" id="{00000000-0008-0000-0800-00000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75" y="1225550"/>
          <a:ext cx="558800" cy="539750"/>
        </a:xfrm>
        <a:prstGeom prst="rect">
          <a:avLst/>
        </a:prstGeom>
        <a:solidFill>
          <a:schemeClr val="tx1"/>
        </a:solidFill>
        <a:ln>
          <a:noFill/>
        </a:ln>
        <a:extLst/>
      </xdr:spPr>
    </xdr:pic>
    <xdr:clientData/>
  </xdr:twoCellAnchor>
  <xdr:twoCellAnchor editAs="oneCell">
    <xdr:from>
      <xdr:col>8</xdr:col>
      <xdr:colOff>228600</xdr:colOff>
      <xdr:row>108</xdr:row>
      <xdr:rowOff>38100</xdr:rowOff>
    </xdr:from>
    <xdr:to>
      <xdr:col>8</xdr:col>
      <xdr:colOff>787400</xdr:colOff>
      <xdr:row>110</xdr:row>
      <xdr:rowOff>114300</xdr:rowOff>
    </xdr:to>
    <xdr:pic>
      <xdr:nvPicPr>
        <xdr:cNvPr id="4157442" name="Picture 1283" descr="LOGO">
          <a:extLst>
            <a:ext uri="{FF2B5EF4-FFF2-40B4-BE49-F238E27FC236}">
              <a16:creationId xmlns="" xmlns:a16="http://schemas.microsoft.com/office/drawing/2014/main" id="{00000000-0008-0000-0800-00000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132207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110</xdr:row>
      <xdr:rowOff>57150</xdr:rowOff>
    </xdr:from>
    <xdr:to>
      <xdr:col>6</xdr:col>
      <xdr:colOff>60325</xdr:colOff>
      <xdr:row>113</xdr:row>
      <xdr:rowOff>19050</xdr:rowOff>
    </xdr:to>
    <xdr:pic>
      <xdr:nvPicPr>
        <xdr:cNvPr id="4157443" name="Picture 95" descr="picuOCvkK">
          <a:extLst>
            <a:ext uri="{FF2B5EF4-FFF2-40B4-BE49-F238E27FC236}">
              <a16:creationId xmlns="" xmlns:a16="http://schemas.microsoft.com/office/drawing/2014/main" id="{00000000-0008-0000-0800-00000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3696950"/>
          <a:ext cx="882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153</xdr:row>
      <xdr:rowOff>69850</xdr:rowOff>
    </xdr:from>
    <xdr:to>
      <xdr:col>8</xdr:col>
      <xdr:colOff>730250</xdr:colOff>
      <xdr:row>155</xdr:row>
      <xdr:rowOff>146050</xdr:rowOff>
    </xdr:to>
    <xdr:pic>
      <xdr:nvPicPr>
        <xdr:cNvPr id="4157444" name="Picture 1283" descr="LOGO">
          <a:extLst>
            <a:ext uri="{FF2B5EF4-FFF2-40B4-BE49-F238E27FC236}">
              <a16:creationId xmlns="" xmlns:a16="http://schemas.microsoft.com/office/drawing/2014/main" id="{00000000-0008-0000-0800-00000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2118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222250</xdr:colOff>
      <xdr:row>193</xdr:row>
      <xdr:rowOff>69850</xdr:rowOff>
    </xdr:from>
    <xdr:to>
      <xdr:col>8</xdr:col>
      <xdr:colOff>781050</xdr:colOff>
      <xdr:row>195</xdr:row>
      <xdr:rowOff>146050</xdr:rowOff>
    </xdr:to>
    <xdr:pic>
      <xdr:nvPicPr>
        <xdr:cNvPr id="4157445" name="Picture 1283" descr="LOGO">
          <a:extLst>
            <a:ext uri="{FF2B5EF4-FFF2-40B4-BE49-F238E27FC236}">
              <a16:creationId xmlns="" xmlns:a16="http://schemas.microsoft.com/office/drawing/2014/main" id="{00000000-0008-0000-0800-00000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771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225</xdr:row>
      <xdr:rowOff>76200</xdr:rowOff>
    </xdr:from>
    <xdr:to>
      <xdr:col>8</xdr:col>
      <xdr:colOff>749300</xdr:colOff>
      <xdr:row>227</xdr:row>
      <xdr:rowOff>152400</xdr:rowOff>
    </xdr:to>
    <xdr:pic>
      <xdr:nvPicPr>
        <xdr:cNvPr id="4157446" name="Picture 1283" descr="LOGO">
          <a:extLst>
            <a:ext uri="{FF2B5EF4-FFF2-40B4-BE49-F238E27FC236}">
              <a16:creationId xmlns="" xmlns:a16="http://schemas.microsoft.com/office/drawing/2014/main" id="{00000000-0008-0000-0800-00000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4867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227</xdr:row>
      <xdr:rowOff>31750</xdr:rowOff>
    </xdr:from>
    <xdr:to>
      <xdr:col>7</xdr:col>
      <xdr:colOff>263525</xdr:colOff>
      <xdr:row>230</xdr:row>
      <xdr:rowOff>57150</xdr:rowOff>
    </xdr:to>
    <xdr:pic>
      <xdr:nvPicPr>
        <xdr:cNvPr id="4157447" name="Picture 1" descr="Вытяжные заклепки, заклепка алюминиевая, алюминий-сталь стандартный бортик многозажимная">
          <a:extLst>
            <a:ext uri="{FF2B5EF4-FFF2-40B4-BE49-F238E27FC236}">
              <a16:creationId xmlns="" xmlns:a16="http://schemas.microsoft.com/office/drawing/2014/main" id="{00000000-0008-0000-0800-00000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" t="20860" r="5814" b="15242"/>
        <a:stretch>
          <a:fillRect/>
        </a:stretch>
      </xdr:blipFill>
      <xdr:spPr bwMode="auto">
        <a:xfrm>
          <a:off x="2520950" y="35280600"/>
          <a:ext cx="26543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248</xdr:row>
      <xdr:rowOff>44450</xdr:rowOff>
    </xdr:from>
    <xdr:to>
      <xdr:col>8</xdr:col>
      <xdr:colOff>749300</xdr:colOff>
      <xdr:row>250</xdr:row>
      <xdr:rowOff>120650</xdr:rowOff>
    </xdr:to>
    <xdr:pic>
      <xdr:nvPicPr>
        <xdr:cNvPr id="4157448" name="Picture 1283" descr="LOGO">
          <a:extLst>
            <a:ext uri="{FF2B5EF4-FFF2-40B4-BE49-F238E27FC236}">
              <a16:creationId xmlns="" xmlns:a16="http://schemas.microsoft.com/office/drawing/2014/main" id="{00000000-0008-0000-0800-00000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78841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488950</xdr:colOff>
      <xdr:row>250</xdr:row>
      <xdr:rowOff>63500</xdr:rowOff>
    </xdr:from>
    <xdr:to>
      <xdr:col>7</xdr:col>
      <xdr:colOff>422275</xdr:colOff>
      <xdr:row>252</xdr:row>
      <xdr:rowOff>171450</xdr:rowOff>
    </xdr:to>
    <xdr:pic>
      <xdr:nvPicPr>
        <xdr:cNvPr id="4157449" name="Picture 88" descr="picrKjImd">
          <a:extLst>
            <a:ext uri="{FF2B5EF4-FFF2-40B4-BE49-F238E27FC236}">
              <a16:creationId xmlns="" xmlns:a16="http://schemas.microsoft.com/office/drawing/2014/main" id="{00000000-0008-0000-0800-00000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550" y="38557200"/>
          <a:ext cx="30924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261</xdr:row>
      <xdr:rowOff>69850</xdr:rowOff>
    </xdr:from>
    <xdr:to>
      <xdr:col>8</xdr:col>
      <xdr:colOff>749300</xdr:colOff>
      <xdr:row>263</xdr:row>
      <xdr:rowOff>142875</xdr:rowOff>
    </xdr:to>
    <xdr:pic>
      <xdr:nvPicPr>
        <xdr:cNvPr id="4157450" name="Picture 1283" descr="LOGO">
          <a:extLst>
            <a:ext uri="{FF2B5EF4-FFF2-40B4-BE49-F238E27FC236}">
              <a16:creationId xmlns="" xmlns:a16="http://schemas.microsoft.com/office/drawing/2014/main" id="{00000000-0008-0000-0800-00000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409003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263</xdr:row>
      <xdr:rowOff>31750</xdr:rowOff>
    </xdr:from>
    <xdr:to>
      <xdr:col>7</xdr:col>
      <xdr:colOff>444500</xdr:colOff>
      <xdr:row>266</xdr:row>
      <xdr:rowOff>127000</xdr:rowOff>
    </xdr:to>
    <xdr:pic>
      <xdr:nvPicPr>
        <xdr:cNvPr id="4157451" name="Picture 89" descr="picATxm7C">
          <a:extLst>
            <a:ext uri="{FF2B5EF4-FFF2-40B4-BE49-F238E27FC236}">
              <a16:creationId xmlns="" xmlns:a16="http://schemas.microsoft.com/office/drawing/2014/main" id="{00000000-0008-0000-0800-00000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415417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274</xdr:row>
      <xdr:rowOff>76200</xdr:rowOff>
    </xdr:from>
    <xdr:to>
      <xdr:col>8</xdr:col>
      <xdr:colOff>730250</xdr:colOff>
      <xdr:row>276</xdr:row>
      <xdr:rowOff>149225</xdr:rowOff>
    </xdr:to>
    <xdr:pic>
      <xdr:nvPicPr>
        <xdr:cNvPr id="4157452" name="Picture 1283" descr="LOGO">
          <a:extLst>
            <a:ext uri="{FF2B5EF4-FFF2-40B4-BE49-F238E27FC236}">
              <a16:creationId xmlns="" xmlns:a16="http://schemas.microsoft.com/office/drawing/2014/main" id="{00000000-0008-0000-0800-00000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436816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276</xdr:row>
      <xdr:rowOff>31750</xdr:rowOff>
    </xdr:from>
    <xdr:to>
      <xdr:col>7</xdr:col>
      <xdr:colOff>403225</xdr:colOff>
      <xdr:row>279</xdr:row>
      <xdr:rowOff>114300</xdr:rowOff>
    </xdr:to>
    <xdr:pic>
      <xdr:nvPicPr>
        <xdr:cNvPr id="4157453" name="Picture 91" descr="picOqb5sU">
          <a:extLst>
            <a:ext uri="{FF2B5EF4-FFF2-40B4-BE49-F238E27FC236}">
              <a16:creationId xmlns="" xmlns:a16="http://schemas.microsoft.com/office/drawing/2014/main" id="{00000000-0008-0000-0800-00000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4316650"/>
          <a:ext cx="21717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549275</xdr:colOff>
      <xdr:row>287</xdr:row>
      <xdr:rowOff>95250</xdr:rowOff>
    </xdr:from>
    <xdr:to>
      <xdr:col>8</xdr:col>
      <xdr:colOff>1108075</xdr:colOff>
      <xdr:row>290</xdr:row>
      <xdr:rowOff>76200</xdr:rowOff>
    </xdr:to>
    <xdr:pic>
      <xdr:nvPicPr>
        <xdr:cNvPr id="4157454" name="Picture 1283" descr="LOGO">
          <a:extLst>
            <a:ext uri="{FF2B5EF4-FFF2-40B4-BE49-F238E27FC236}">
              <a16:creationId xmlns="" xmlns:a16="http://schemas.microsoft.com/office/drawing/2014/main" id="{00000000-0008-0000-0800-00000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93585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615950</xdr:colOff>
      <xdr:row>317</xdr:row>
      <xdr:rowOff>130175</xdr:rowOff>
    </xdr:from>
    <xdr:to>
      <xdr:col>8</xdr:col>
      <xdr:colOff>1174750</xdr:colOff>
      <xdr:row>320</xdr:row>
      <xdr:rowOff>31750</xdr:rowOff>
    </xdr:to>
    <xdr:pic>
      <xdr:nvPicPr>
        <xdr:cNvPr id="4157456" name="Picture 1283" descr="LOGO">
          <a:extLst>
            <a:ext uri="{FF2B5EF4-FFF2-40B4-BE49-F238E27FC236}">
              <a16:creationId xmlns="" xmlns:a16="http://schemas.microsoft.com/office/drawing/2014/main" id="{00000000-0008-0000-0800-00001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55089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784225</xdr:colOff>
      <xdr:row>332</xdr:row>
      <xdr:rowOff>47625</xdr:rowOff>
    </xdr:from>
    <xdr:to>
      <xdr:col>8</xdr:col>
      <xdr:colOff>1343025</xdr:colOff>
      <xdr:row>335</xdr:row>
      <xdr:rowOff>19050</xdr:rowOff>
    </xdr:to>
    <xdr:pic>
      <xdr:nvPicPr>
        <xdr:cNvPr id="4157458" name="Picture 1283" descr="LOGO">
          <a:extLst>
            <a:ext uri="{FF2B5EF4-FFF2-40B4-BE49-F238E27FC236}">
              <a16:creationId xmlns="" xmlns:a16="http://schemas.microsoft.com/office/drawing/2014/main" id="{00000000-0008-0000-0800-00001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825" y="5813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711200</xdr:colOff>
      <xdr:row>346</xdr:row>
      <xdr:rowOff>34925</xdr:rowOff>
    </xdr:from>
    <xdr:to>
      <xdr:col>8</xdr:col>
      <xdr:colOff>1270000</xdr:colOff>
      <xdr:row>349</xdr:row>
      <xdr:rowOff>22225</xdr:rowOff>
    </xdr:to>
    <xdr:pic>
      <xdr:nvPicPr>
        <xdr:cNvPr id="4157460" name="Picture 1283" descr="LOGO">
          <a:extLst>
            <a:ext uri="{FF2B5EF4-FFF2-40B4-BE49-F238E27FC236}">
              <a16:creationId xmlns="" xmlns:a16="http://schemas.microsoft.com/office/drawing/2014/main" id="{00000000-0008-0000-0800-00001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6109017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355</xdr:row>
      <xdr:rowOff>38100</xdr:rowOff>
    </xdr:from>
    <xdr:to>
      <xdr:col>8</xdr:col>
      <xdr:colOff>768350</xdr:colOff>
      <xdr:row>357</xdr:row>
      <xdr:rowOff>114300</xdr:rowOff>
    </xdr:to>
    <xdr:pic>
      <xdr:nvPicPr>
        <xdr:cNvPr id="4157461" name="Picture 1283" descr="LOGO">
          <a:extLst>
            <a:ext uri="{FF2B5EF4-FFF2-40B4-BE49-F238E27FC236}">
              <a16:creationId xmlns="" xmlns:a16="http://schemas.microsoft.com/office/drawing/2014/main" id="{00000000-0008-0000-0800-00001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1214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367</xdr:row>
      <xdr:rowOff>57150</xdr:rowOff>
    </xdr:from>
    <xdr:to>
      <xdr:col>8</xdr:col>
      <xdr:colOff>768350</xdr:colOff>
      <xdr:row>369</xdr:row>
      <xdr:rowOff>133350</xdr:rowOff>
    </xdr:to>
    <xdr:pic>
      <xdr:nvPicPr>
        <xdr:cNvPr id="4157462" name="Picture 1283" descr="LOGO">
          <a:extLst>
            <a:ext uri="{FF2B5EF4-FFF2-40B4-BE49-F238E27FC236}">
              <a16:creationId xmlns="" xmlns:a16="http://schemas.microsoft.com/office/drawing/2014/main" id="{00000000-0008-0000-0800-00001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394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378</xdr:row>
      <xdr:rowOff>57150</xdr:rowOff>
    </xdr:from>
    <xdr:to>
      <xdr:col>8</xdr:col>
      <xdr:colOff>787400</xdr:colOff>
      <xdr:row>380</xdr:row>
      <xdr:rowOff>123825</xdr:rowOff>
    </xdr:to>
    <xdr:pic>
      <xdr:nvPicPr>
        <xdr:cNvPr id="4157463" name="Picture 1283" descr="LOGO">
          <a:extLst>
            <a:ext uri="{FF2B5EF4-FFF2-40B4-BE49-F238E27FC236}">
              <a16:creationId xmlns="" xmlns:a16="http://schemas.microsoft.com/office/drawing/2014/main" id="{00000000-0008-0000-0800-00001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6648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389</xdr:row>
      <xdr:rowOff>69850</xdr:rowOff>
    </xdr:from>
    <xdr:to>
      <xdr:col>8</xdr:col>
      <xdr:colOff>800100</xdr:colOff>
      <xdr:row>390</xdr:row>
      <xdr:rowOff>155575</xdr:rowOff>
    </xdr:to>
    <xdr:pic>
      <xdr:nvPicPr>
        <xdr:cNvPr id="4157464" name="Picture 1283" descr="LOGO">
          <a:extLst>
            <a:ext uri="{FF2B5EF4-FFF2-40B4-BE49-F238E27FC236}">
              <a16:creationId xmlns="" xmlns:a16="http://schemas.microsoft.com/office/drawing/2014/main" id="{00000000-0008-0000-0800-00001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90753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401</xdr:row>
      <xdr:rowOff>88900</xdr:rowOff>
    </xdr:from>
    <xdr:to>
      <xdr:col>8</xdr:col>
      <xdr:colOff>749300</xdr:colOff>
      <xdr:row>402</xdr:row>
      <xdr:rowOff>171450</xdr:rowOff>
    </xdr:to>
    <xdr:pic>
      <xdr:nvPicPr>
        <xdr:cNvPr id="4157465" name="Picture 1283" descr="LOGO">
          <a:extLst>
            <a:ext uri="{FF2B5EF4-FFF2-40B4-BE49-F238E27FC236}">
              <a16:creationId xmlns="" xmlns:a16="http://schemas.microsoft.com/office/drawing/2014/main" id="{00000000-0008-0000-0800-00001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1824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413</xdr:row>
      <xdr:rowOff>57150</xdr:rowOff>
    </xdr:from>
    <xdr:to>
      <xdr:col>8</xdr:col>
      <xdr:colOff>749300</xdr:colOff>
      <xdr:row>414</xdr:row>
      <xdr:rowOff>180975</xdr:rowOff>
    </xdr:to>
    <xdr:pic>
      <xdr:nvPicPr>
        <xdr:cNvPr id="4157466" name="Picture 1283" descr="LOGO">
          <a:extLst>
            <a:ext uri="{FF2B5EF4-FFF2-40B4-BE49-F238E27FC236}">
              <a16:creationId xmlns="" xmlns:a16="http://schemas.microsoft.com/office/drawing/2014/main" id="{00000000-0008-0000-0800-00001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452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-38100</xdr:colOff>
      <xdr:row>347</xdr:row>
      <xdr:rowOff>12700</xdr:rowOff>
    </xdr:from>
    <xdr:to>
      <xdr:col>6</xdr:col>
      <xdr:colOff>228600</xdr:colOff>
      <xdr:row>350</xdr:row>
      <xdr:rowOff>127000</xdr:rowOff>
    </xdr:to>
    <xdr:pic>
      <xdr:nvPicPr>
        <xdr:cNvPr id="4157467" name="Рисунок 50" descr="http://im0-tub-ru.yandex.net/i?id=212625975-36-72&amp;n=21">
          <a:extLst>
            <a:ext uri="{FF2B5EF4-FFF2-40B4-BE49-F238E27FC236}">
              <a16:creationId xmlns="" xmlns:a16="http://schemas.microsoft.com/office/drawing/2014/main" id="{00000000-0008-0000-0800-00001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3" t="22556" r="3003" b="9415"/>
        <a:stretch>
          <a:fillRect/>
        </a:stretch>
      </xdr:blipFill>
      <xdr:spPr bwMode="auto">
        <a:xfrm>
          <a:off x="3232150" y="59270900"/>
          <a:ext cx="97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357</xdr:row>
      <xdr:rowOff>69850</xdr:rowOff>
    </xdr:from>
    <xdr:to>
      <xdr:col>7</xdr:col>
      <xdr:colOff>6350</xdr:colOff>
      <xdr:row>360</xdr:row>
      <xdr:rowOff>69850</xdr:rowOff>
    </xdr:to>
    <xdr:pic>
      <xdr:nvPicPr>
        <xdr:cNvPr id="4157468" name="Рисунок 51" descr="http://www.metiznik.ru/file/382.jpg">
          <a:extLst>
            <a:ext uri="{FF2B5EF4-FFF2-40B4-BE49-F238E27FC236}">
              <a16:creationId xmlns="" xmlns:a16="http://schemas.microsoft.com/office/drawing/2014/main" id="{00000000-0008-0000-0800-00001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5" t="27921" r="10255" b="29243"/>
        <a:stretch>
          <a:fillRect/>
        </a:stretch>
      </xdr:blipFill>
      <xdr:spPr bwMode="auto">
        <a:xfrm>
          <a:off x="3270250" y="61702950"/>
          <a:ext cx="1625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369</xdr:row>
      <xdr:rowOff>19050</xdr:rowOff>
    </xdr:from>
    <xdr:to>
      <xdr:col>6</xdr:col>
      <xdr:colOff>476250</xdr:colOff>
      <xdr:row>372</xdr:row>
      <xdr:rowOff>133350</xdr:rowOff>
    </xdr:to>
    <xdr:pic>
      <xdr:nvPicPr>
        <xdr:cNvPr id="4157469" name="Рисунок 53" descr="http://im7-tub-ru.yandex.net/i?id=306637678-43-72&amp;n=21">
          <a:extLst>
            <a:ext uri="{FF2B5EF4-FFF2-40B4-BE49-F238E27FC236}">
              <a16:creationId xmlns="" xmlns:a16="http://schemas.microsoft.com/office/drawing/2014/main" id="{00000000-0008-0000-0800-00001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64363600"/>
          <a:ext cx="1187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380</xdr:row>
      <xdr:rowOff>50800</xdr:rowOff>
    </xdr:from>
    <xdr:to>
      <xdr:col>6</xdr:col>
      <xdr:colOff>644525</xdr:colOff>
      <xdr:row>383</xdr:row>
      <xdr:rowOff>114300</xdr:rowOff>
    </xdr:to>
    <xdr:pic>
      <xdr:nvPicPr>
        <xdr:cNvPr id="4157470" name="Рисунок 54" descr="http://im5-tub-ru.yandex.net/i?id=114132096-53-72&amp;n=21">
          <a:extLst>
            <a:ext uri="{FF2B5EF4-FFF2-40B4-BE49-F238E27FC236}">
              <a16:creationId xmlns="" xmlns:a16="http://schemas.microsoft.com/office/drawing/2014/main" id="{00000000-0008-0000-0800-00001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1" t="25414" r="10980" b="19147"/>
        <a:stretch>
          <a:fillRect/>
        </a:stretch>
      </xdr:blipFill>
      <xdr:spPr bwMode="auto">
        <a:xfrm>
          <a:off x="3270250" y="66935350"/>
          <a:ext cx="13906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391</xdr:row>
      <xdr:rowOff>31750</xdr:rowOff>
    </xdr:from>
    <xdr:to>
      <xdr:col>6</xdr:col>
      <xdr:colOff>784225</xdr:colOff>
      <xdr:row>394</xdr:row>
      <xdr:rowOff>76200</xdr:rowOff>
    </xdr:to>
    <xdr:pic>
      <xdr:nvPicPr>
        <xdr:cNvPr id="4157471" name="Рисунок 55" descr="http://купи-крепеж.рф/published/publicdata/B33735KREPEZH/attachments/SC/products_pictures/dmasjfltsvf%20nriueo%20HR-730%20b.jpg">
          <a:extLst>
            <a:ext uri="{FF2B5EF4-FFF2-40B4-BE49-F238E27FC236}">
              <a16:creationId xmlns="" xmlns:a16="http://schemas.microsoft.com/office/drawing/2014/main" id="{00000000-0008-0000-0800-00001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14030" r="7312" b="30905"/>
        <a:stretch>
          <a:fillRect/>
        </a:stretch>
      </xdr:blipFill>
      <xdr:spPr bwMode="auto">
        <a:xfrm>
          <a:off x="3270250" y="69494400"/>
          <a:ext cx="1530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403</xdr:row>
      <xdr:rowOff>19050</xdr:rowOff>
    </xdr:from>
    <xdr:to>
      <xdr:col>7</xdr:col>
      <xdr:colOff>336550</xdr:colOff>
      <xdr:row>406</xdr:row>
      <xdr:rowOff>69850</xdr:rowOff>
    </xdr:to>
    <xdr:pic>
      <xdr:nvPicPr>
        <xdr:cNvPr id="4157472" name="Рисунок 56" descr="http://купи-крепеж.рф/published/publicdata/B33735KREPEZH/attachments/SC/products_pictures/ktxrdgkhkei%20mqexxl%20HR-710%20b_enl.jpg">
          <a:extLst>
            <a:ext uri="{FF2B5EF4-FFF2-40B4-BE49-F238E27FC236}">
              <a16:creationId xmlns="" xmlns:a16="http://schemas.microsoft.com/office/drawing/2014/main" id="{00000000-0008-0000-0800-00002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9" t="27231" r="4250" b="27231"/>
        <a:stretch>
          <a:fillRect/>
        </a:stretch>
      </xdr:blipFill>
      <xdr:spPr bwMode="auto">
        <a:xfrm>
          <a:off x="3270250" y="72212200"/>
          <a:ext cx="1987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415</xdr:row>
      <xdr:rowOff>0</xdr:rowOff>
    </xdr:from>
    <xdr:to>
      <xdr:col>7</xdr:col>
      <xdr:colOff>314325</xdr:colOff>
      <xdr:row>418</xdr:row>
      <xdr:rowOff>57150</xdr:rowOff>
    </xdr:to>
    <xdr:pic>
      <xdr:nvPicPr>
        <xdr:cNvPr id="4157473" name="Рисунок 57" descr="http://im4-tub-ru.yandex.net/i?id=11052466-68-72&amp;n=21">
          <a:extLst>
            <a:ext uri="{FF2B5EF4-FFF2-40B4-BE49-F238E27FC236}">
              <a16:creationId xmlns="" xmlns:a16="http://schemas.microsoft.com/office/drawing/2014/main" id="{00000000-0008-0000-0800-00002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" t="30820" r="2292" b="31387"/>
        <a:stretch>
          <a:fillRect/>
        </a:stretch>
      </xdr:blipFill>
      <xdr:spPr bwMode="auto">
        <a:xfrm>
          <a:off x="3181350" y="74923650"/>
          <a:ext cx="2044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425</xdr:row>
      <xdr:rowOff>88900</xdr:rowOff>
    </xdr:from>
    <xdr:to>
      <xdr:col>8</xdr:col>
      <xdr:colOff>730250</xdr:colOff>
      <xdr:row>426</xdr:row>
      <xdr:rowOff>219075</xdr:rowOff>
    </xdr:to>
    <xdr:pic>
      <xdr:nvPicPr>
        <xdr:cNvPr id="4157474" name="Picture 1283" descr="LOGO">
          <a:extLst>
            <a:ext uri="{FF2B5EF4-FFF2-40B4-BE49-F238E27FC236}">
              <a16:creationId xmlns="" xmlns:a16="http://schemas.microsoft.com/office/drawing/2014/main" id="{00000000-0008-0000-0800-00002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72477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427</xdr:row>
      <xdr:rowOff>12700</xdr:rowOff>
    </xdr:from>
    <xdr:to>
      <xdr:col>5</xdr:col>
      <xdr:colOff>565150</xdr:colOff>
      <xdr:row>430</xdr:row>
      <xdr:rowOff>101600</xdr:rowOff>
    </xdr:to>
    <xdr:pic>
      <xdr:nvPicPr>
        <xdr:cNvPr id="4157475" name="Рисунок 60" descr="http://im8-tub-ru.yandex.net/i?id=39068113-39-72&amp;n=21">
          <a:extLst>
            <a:ext uri="{FF2B5EF4-FFF2-40B4-BE49-F238E27FC236}">
              <a16:creationId xmlns="" xmlns:a16="http://schemas.microsoft.com/office/drawing/2014/main" id="{00000000-0008-0000-0800-00002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2" t="8415" r="9888" b="10956"/>
        <a:stretch>
          <a:fillRect/>
        </a:stretch>
      </xdr:blipFill>
      <xdr:spPr bwMode="auto">
        <a:xfrm>
          <a:off x="3270250" y="77628750"/>
          <a:ext cx="5842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437</xdr:row>
      <xdr:rowOff>88900</xdr:rowOff>
    </xdr:from>
    <xdr:to>
      <xdr:col>8</xdr:col>
      <xdr:colOff>730250</xdr:colOff>
      <xdr:row>440</xdr:row>
      <xdr:rowOff>0</xdr:rowOff>
    </xdr:to>
    <xdr:pic>
      <xdr:nvPicPr>
        <xdr:cNvPr id="4157476" name="Picture 1283" descr="LOGO">
          <a:extLst>
            <a:ext uri="{FF2B5EF4-FFF2-40B4-BE49-F238E27FC236}">
              <a16:creationId xmlns="" xmlns:a16="http://schemas.microsoft.com/office/drawing/2014/main" id="{00000000-0008-0000-0800-00002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9952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241300</xdr:colOff>
      <xdr:row>439</xdr:row>
      <xdr:rowOff>12700</xdr:rowOff>
    </xdr:from>
    <xdr:to>
      <xdr:col>5</xdr:col>
      <xdr:colOff>549275</xdr:colOff>
      <xdr:row>442</xdr:row>
      <xdr:rowOff>114300</xdr:rowOff>
    </xdr:to>
    <xdr:pic>
      <xdr:nvPicPr>
        <xdr:cNvPr id="4157477" name="Рисунок 64" descr="http://im8-tub-ru.yandex.net/i?id=39068113-39-72&amp;n=21">
          <a:extLst>
            <a:ext uri="{FF2B5EF4-FFF2-40B4-BE49-F238E27FC236}">
              <a16:creationId xmlns="" xmlns:a16="http://schemas.microsoft.com/office/drawing/2014/main" id="{00000000-0008-0000-0800-00002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2" t="8415" r="9888" b="10956"/>
        <a:stretch>
          <a:fillRect/>
        </a:stretch>
      </xdr:blipFill>
      <xdr:spPr bwMode="auto">
        <a:xfrm>
          <a:off x="3270250" y="80333850"/>
          <a:ext cx="5842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196850</xdr:colOff>
      <xdr:row>449</xdr:row>
      <xdr:rowOff>44450</xdr:rowOff>
    </xdr:from>
    <xdr:to>
      <xdr:col>8</xdr:col>
      <xdr:colOff>755650</xdr:colOff>
      <xdr:row>451</xdr:row>
      <xdr:rowOff>127000</xdr:rowOff>
    </xdr:to>
    <xdr:pic>
      <xdr:nvPicPr>
        <xdr:cNvPr id="4157478" name="Picture 1283" descr="LOGO">
          <a:extLst>
            <a:ext uri="{FF2B5EF4-FFF2-40B4-BE49-F238E27FC236}">
              <a16:creationId xmlns="" xmlns:a16="http://schemas.microsoft.com/office/drawing/2014/main" id="{00000000-0008-0000-0800-00002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82296000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451</xdr:row>
      <xdr:rowOff>50800</xdr:rowOff>
    </xdr:from>
    <xdr:to>
      <xdr:col>6</xdr:col>
      <xdr:colOff>644525</xdr:colOff>
      <xdr:row>454</xdr:row>
      <xdr:rowOff>88900</xdr:rowOff>
    </xdr:to>
    <xdr:pic>
      <xdr:nvPicPr>
        <xdr:cNvPr id="4157479" name="Picture 100">
          <a:extLst>
            <a:ext uri="{FF2B5EF4-FFF2-40B4-BE49-F238E27FC236}">
              <a16:creationId xmlns="" xmlns:a16="http://schemas.microsoft.com/office/drawing/2014/main" id="{00000000-0008-0000-0800-00002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82759550"/>
          <a:ext cx="1390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461</xdr:row>
      <xdr:rowOff>69850</xdr:rowOff>
    </xdr:from>
    <xdr:to>
      <xdr:col>8</xdr:col>
      <xdr:colOff>768350</xdr:colOff>
      <xdr:row>463</xdr:row>
      <xdr:rowOff>146050</xdr:rowOff>
    </xdr:to>
    <xdr:pic>
      <xdr:nvPicPr>
        <xdr:cNvPr id="4157480" name="Picture 1283" descr="LOGO">
          <a:extLst>
            <a:ext uri="{FF2B5EF4-FFF2-40B4-BE49-F238E27FC236}">
              <a16:creationId xmlns="" xmlns:a16="http://schemas.microsoft.com/office/drawing/2014/main" id="{00000000-0008-0000-0800-00002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84709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-12700</xdr:colOff>
      <xdr:row>463</xdr:row>
      <xdr:rowOff>19050</xdr:rowOff>
    </xdr:from>
    <xdr:to>
      <xdr:col>6</xdr:col>
      <xdr:colOff>352425</xdr:colOff>
      <xdr:row>466</xdr:row>
      <xdr:rowOff>101600</xdr:rowOff>
    </xdr:to>
    <xdr:pic>
      <xdr:nvPicPr>
        <xdr:cNvPr id="4157481" name="Picture 153">
          <a:extLst>
            <a:ext uri="{FF2B5EF4-FFF2-40B4-BE49-F238E27FC236}">
              <a16:creationId xmlns="" xmlns:a16="http://schemas.microsoft.com/office/drawing/2014/main" id="{00000000-0008-0000-0800-00002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115400"/>
          <a:ext cx="10731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5</xdr:row>
      <xdr:rowOff>133350</xdr:rowOff>
    </xdr:from>
    <xdr:to>
      <xdr:col>6</xdr:col>
      <xdr:colOff>717550</xdr:colOff>
      <xdr:row>8</xdr:row>
      <xdr:rowOff>50800</xdr:rowOff>
    </xdr:to>
    <xdr:pic>
      <xdr:nvPicPr>
        <xdr:cNvPr id="4157482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2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794000" y="1524000"/>
          <a:ext cx="19240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195</xdr:row>
      <xdr:rowOff>95250</xdr:rowOff>
    </xdr:from>
    <xdr:to>
      <xdr:col>7</xdr:col>
      <xdr:colOff>34925</xdr:colOff>
      <xdr:row>198</xdr:row>
      <xdr:rowOff>44450</xdr:rowOff>
    </xdr:to>
    <xdr:pic>
      <xdr:nvPicPr>
        <xdr:cNvPr id="4157483" name="Рисунок 49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901950" y="29254450"/>
          <a:ext cx="2044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155</xdr:row>
      <xdr:rowOff>95250</xdr:rowOff>
    </xdr:from>
    <xdr:to>
      <xdr:col>6</xdr:col>
      <xdr:colOff>781050</xdr:colOff>
      <xdr:row>158</xdr:row>
      <xdr:rowOff>38100</xdr:rowOff>
    </xdr:to>
    <xdr:pic>
      <xdr:nvPicPr>
        <xdr:cNvPr id="4157484" name="Рисунок 50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749550" y="21666200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158750</xdr:colOff>
      <xdr:row>303</xdr:row>
      <xdr:rowOff>209550</xdr:rowOff>
    </xdr:from>
    <xdr:to>
      <xdr:col>8</xdr:col>
      <xdr:colOff>717550</xdr:colOff>
      <xdr:row>306</xdr:row>
      <xdr:rowOff>53975</xdr:rowOff>
    </xdr:to>
    <xdr:pic>
      <xdr:nvPicPr>
        <xdr:cNvPr id="4157487" name="Picture 1283" descr="LOGO">
          <a:extLst>
            <a:ext uri="{FF2B5EF4-FFF2-40B4-BE49-F238E27FC236}">
              <a16:creationId xmlns="" xmlns:a16="http://schemas.microsoft.com/office/drawing/2014/main" id="{00000000-0008-0000-0800-00002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49796700"/>
          <a:ext cx="558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303</xdr:row>
      <xdr:rowOff>9525</xdr:rowOff>
    </xdr:from>
    <xdr:to>
      <xdr:col>3</xdr:col>
      <xdr:colOff>272389</xdr:colOff>
      <xdr:row>307</xdr:row>
      <xdr:rowOff>123150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81150" y="49596675"/>
          <a:ext cx="110106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287</xdr:row>
      <xdr:rowOff>47625</xdr:rowOff>
    </xdr:from>
    <xdr:to>
      <xdr:col>3</xdr:col>
      <xdr:colOff>262617</xdr:colOff>
      <xdr:row>291</xdr:row>
      <xdr:rowOff>125250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19250" y="46786800"/>
          <a:ext cx="1053192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317</xdr:row>
      <xdr:rowOff>104775</xdr:rowOff>
    </xdr:from>
    <xdr:to>
      <xdr:col>3</xdr:col>
      <xdr:colOff>347408</xdr:colOff>
      <xdr:row>320</xdr:row>
      <xdr:rowOff>402600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14475" y="53016150"/>
          <a:ext cx="1242758" cy="9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331</xdr:row>
      <xdr:rowOff>180975</xdr:rowOff>
    </xdr:from>
    <xdr:to>
      <xdr:col>3</xdr:col>
      <xdr:colOff>128160</xdr:colOff>
      <xdr:row>336</xdr:row>
      <xdr:rowOff>166575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43025" y="56416575"/>
          <a:ext cx="1194960" cy="900000"/>
        </a:xfrm>
        <a:prstGeom prst="rect">
          <a:avLst/>
        </a:prstGeom>
      </xdr:spPr>
    </xdr:pic>
    <xdr:clientData/>
  </xdr:twoCellAnchor>
  <xdr:oneCellAnchor>
    <xdr:from>
      <xdr:col>8</xdr:col>
      <xdr:colOff>139700</xdr:colOff>
      <xdr:row>55</xdr:row>
      <xdr:rowOff>44450</xdr:rowOff>
    </xdr:from>
    <xdr:ext cx="558800" cy="539750"/>
    <xdr:pic>
      <xdr:nvPicPr>
        <xdr:cNvPr id="48" name="Picture 1283" descr="LOGO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987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57</xdr:row>
      <xdr:rowOff>133350</xdr:rowOff>
    </xdr:from>
    <xdr:ext cx="1854200" cy="441325"/>
    <xdr:pic>
      <xdr:nvPicPr>
        <xdr:cNvPr id="49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682875" y="1533525"/>
          <a:ext cx="1854200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237</xdr:row>
      <xdr:rowOff>76200</xdr:rowOff>
    </xdr:from>
    <xdr:ext cx="558800" cy="533400"/>
    <xdr:pic>
      <xdr:nvPicPr>
        <xdr:cNvPr id="52" name="Picture 1283" descr="LOGO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54437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239</xdr:row>
      <xdr:rowOff>31750</xdr:rowOff>
    </xdr:from>
    <xdr:ext cx="2543175" cy="549275"/>
    <xdr:pic>
      <xdr:nvPicPr>
        <xdr:cNvPr id="53" name="Picture 1" descr="Вытяжные заклепки, заклепка алюминиевая, алюминий-сталь стандартный бортик многозажимная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" t="20860" r="5814" b="15242"/>
        <a:stretch>
          <a:fillRect/>
        </a:stretch>
      </xdr:blipFill>
      <xdr:spPr bwMode="auto">
        <a:xfrm>
          <a:off x="2409825" y="45856525"/>
          <a:ext cx="25431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384175</xdr:colOff>
      <xdr:row>5</xdr:row>
      <xdr:rowOff>88900</xdr:rowOff>
    </xdr:from>
    <xdr:to>
      <xdr:col>8</xdr:col>
      <xdr:colOff>1139825</xdr:colOff>
      <xdr:row>8</xdr:row>
      <xdr:rowOff>101600</xdr:rowOff>
    </xdr:to>
    <xdr:pic>
      <xdr:nvPicPr>
        <xdr:cNvPr id="4158465" name="Picture 102" descr="picz75695">
          <a:extLst>
            <a:ext uri="{FF2B5EF4-FFF2-40B4-BE49-F238E27FC236}">
              <a16:creationId xmlns="" xmlns:a16="http://schemas.microsoft.com/office/drawing/2014/main" id="{00000000-0008-0000-09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171</xdr:row>
      <xdr:rowOff>38100</xdr:rowOff>
    </xdr:from>
    <xdr:to>
      <xdr:col>7</xdr:col>
      <xdr:colOff>44450</xdr:colOff>
      <xdr:row>172</xdr:row>
      <xdr:rowOff>428625</xdr:rowOff>
    </xdr:to>
    <xdr:pic>
      <xdr:nvPicPr>
        <xdr:cNvPr id="4158466" name="Picture 40417">
          <a:extLst>
            <a:ext uri="{FF2B5EF4-FFF2-40B4-BE49-F238E27FC236}">
              <a16:creationId xmlns="" xmlns:a16="http://schemas.microsoft.com/office/drawing/2014/main" id="{00000000-0008-0000-09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75946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596900</xdr:colOff>
      <xdr:row>211</xdr:row>
      <xdr:rowOff>31750</xdr:rowOff>
    </xdr:from>
    <xdr:to>
      <xdr:col>7</xdr:col>
      <xdr:colOff>114300</xdr:colOff>
      <xdr:row>214</xdr:row>
      <xdr:rowOff>98425</xdr:rowOff>
    </xdr:to>
    <xdr:pic>
      <xdr:nvPicPr>
        <xdr:cNvPr id="4158467" name="Picture 40416">
          <a:extLst>
            <a:ext uri="{FF2B5EF4-FFF2-40B4-BE49-F238E27FC236}">
              <a16:creationId xmlns="" xmlns:a16="http://schemas.microsoft.com/office/drawing/2014/main" id="{00000000-0008-0000-0900-00000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11531600"/>
          <a:ext cx="205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396</xdr:row>
      <xdr:rowOff>73025</xdr:rowOff>
    </xdr:from>
    <xdr:to>
      <xdr:col>6</xdr:col>
      <xdr:colOff>95250</xdr:colOff>
      <xdr:row>398</xdr:row>
      <xdr:rowOff>152400</xdr:rowOff>
    </xdr:to>
    <xdr:pic>
      <xdr:nvPicPr>
        <xdr:cNvPr id="4158468" name="Picture 107" descr="Neilon_kol">
          <a:extLst>
            <a:ext uri="{FF2B5EF4-FFF2-40B4-BE49-F238E27FC236}">
              <a16:creationId xmlns="" xmlns:a16="http://schemas.microsoft.com/office/drawing/2014/main" id="{00000000-0008-0000-0900-00000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79540100"/>
          <a:ext cx="850900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504</xdr:row>
      <xdr:rowOff>12700</xdr:rowOff>
    </xdr:from>
    <xdr:to>
      <xdr:col>6</xdr:col>
      <xdr:colOff>155575</xdr:colOff>
      <xdr:row>505</xdr:row>
      <xdr:rowOff>174625</xdr:rowOff>
    </xdr:to>
    <xdr:pic>
      <xdr:nvPicPr>
        <xdr:cNvPr id="4158469" name="Picture 13749" descr="11">
          <a:extLst>
            <a:ext uri="{FF2B5EF4-FFF2-40B4-BE49-F238E27FC236}">
              <a16:creationId xmlns="" xmlns:a16="http://schemas.microsoft.com/office/drawing/2014/main" id="{00000000-0008-0000-0900-000005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3305075"/>
          <a:ext cx="939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845</xdr:row>
      <xdr:rowOff>57150</xdr:rowOff>
    </xdr:from>
    <xdr:to>
      <xdr:col>6</xdr:col>
      <xdr:colOff>25400</xdr:colOff>
      <xdr:row>846</xdr:row>
      <xdr:rowOff>209550</xdr:rowOff>
    </xdr:to>
    <xdr:pic>
      <xdr:nvPicPr>
        <xdr:cNvPr id="4158470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06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403600" y="87014050"/>
          <a:ext cx="685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416</xdr:row>
      <xdr:rowOff>101600</xdr:rowOff>
    </xdr:from>
    <xdr:to>
      <xdr:col>6</xdr:col>
      <xdr:colOff>95250</xdr:colOff>
      <xdr:row>418</xdr:row>
      <xdr:rowOff>136525</xdr:rowOff>
    </xdr:to>
    <xdr:pic>
      <xdr:nvPicPr>
        <xdr:cNvPr id="4158471" name="Picture 107" descr="Neilon_kol">
          <a:extLst>
            <a:ext uri="{FF2B5EF4-FFF2-40B4-BE49-F238E27FC236}">
              <a16:creationId xmlns="" xmlns:a16="http://schemas.microsoft.com/office/drawing/2014/main" id="{00000000-0008-0000-0900-000007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4396600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520</xdr:row>
      <xdr:rowOff>38100</xdr:rowOff>
    </xdr:from>
    <xdr:to>
      <xdr:col>6</xdr:col>
      <xdr:colOff>146050</xdr:colOff>
      <xdr:row>523</xdr:row>
      <xdr:rowOff>85725</xdr:rowOff>
    </xdr:to>
    <xdr:pic>
      <xdr:nvPicPr>
        <xdr:cNvPr id="4158472" name="Picture 13749" descr="11">
          <a:extLst>
            <a:ext uri="{FF2B5EF4-FFF2-40B4-BE49-F238E27FC236}">
              <a16:creationId xmlns="" xmlns:a16="http://schemas.microsoft.com/office/drawing/2014/main" id="{00000000-0008-0000-0900-000008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52133500"/>
          <a:ext cx="806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863</xdr:row>
      <xdr:rowOff>107950</xdr:rowOff>
    </xdr:from>
    <xdr:to>
      <xdr:col>6</xdr:col>
      <xdr:colOff>25400</xdr:colOff>
      <xdr:row>865</xdr:row>
      <xdr:rowOff>95250</xdr:rowOff>
    </xdr:to>
    <xdr:pic>
      <xdr:nvPicPr>
        <xdr:cNvPr id="4158473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09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403600" y="90785950"/>
          <a:ext cx="685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1717</xdr:row>
      <xdr:rowOff>31750</xdr:rowOff>
    </xdr:from>
    <xdr:to>
      <xdr:col>6</xdr:col>
      <xdr:colOff>936625</xdr:colOff>
      <xdr:row>1720</xdr:row>
      <xdr:rowOff>92075</xdr:rowOff>
    </xdr:to>
    <xdr:pic>
      <xdr:nvPicPr>
        <xdr:cNvPr id="4158474" name="Picture 31778">
          <a:extLst>
            <a:ext uri="{FF2B5EF4-FFF2-40B4-BE49-F238E27FC236}">
              <a16:creationId xmlns="" xmlns:a16="http://schemas.microsoft.com/office/drawing/2014/main" id="{00000000-0008-0000-0900-00000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241550" y="148761450"/>
          <a:ext cx="27876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1779</xdr:row>
      <xdr:rowOff>69850</xdr:rowOff>
    </xdr:from>
    <xdr:to>
      <xdr:col>7</xdr:col>
      <xdr:colOff>95250</xdr:colOff>
      <xdr:row>1782</xdr:row>
      <xdr:rowOff>136525</xdr:rowOff>
    </xdr:to>
    <xdr:pic>
      <xdr:nvPicPr>
        <xdr:cNvPr id="4158475" name="Picture 31778">
          <a:extLst>
            <a:ext uri="{FF2B5EF4-FFF2-40B4-BE49-F238E27FC236}">
              <a16:creationId xmlns="" xmlns:a16="http://schemas.microsoft.com/office/drawing/2014/main" id="{00000000-0008-0000-0900-00000B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362200" y="160254950"/>
          <a:ext cx="27876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2424</xdr:row>
      <xdr:rowOff>31750</xdr:rowOff>
    </xdr:from>
    <xdr:to>
      <xdr:col>6</xdr:col>
      <xdr:colOff>869950</xdr:colOff>
      <xdr:row>2427</xdr:row>
      <xdr:rowOff>101600</xdr:rowOff>
    </xdr:to>
    <xdr:pic>
      <xdr:nvPicPr>
        <xdr:cNvPr id="4158476" name="Рисунок 119">
          <a:extLst>
            <a:ext uri="{FF2B5EF4-FFF2-40B4-BE49-F238E27FC236}">
              <a16:creationId xmlns="" xmlns:a16="http://schemas.microsoft.com/office/drawing/2014/main" id="{00000000-0008-0000-0900-00000C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70979900"/>
          <a:ext cx="2327275" cy="5556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2487</xdr:row>
      <xdr:rowOff>95250</xdr:rowOff>
    </xdr:from>
    <xdr:to>
      <xdr:col>6</xdr:col>
      <xdr:colOff>561975</xdr:colOff>
      <xdr:row>2490</xdr:row>
      <xdr:rowOff>171450</xdr:rowOff>
    </xdr:to>
    <xdr:pic>
      <xdr:nvPicPr>
        <xdr:cNvPr id="4158477" name="Рисунок 119">
          <a:extLst>
            <a:ext uri="{FF2B5EF4-FFF2-40B4-BE49-F238E27FC236}">
              <a16:creationId xmlns="" xmlns:a16="http://schemas.microsoft.com/office/drawing/2014/main" id="{00000000-0008-0000-0900-00000D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79349200"/>
          <a:ext cx="2476500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803275</xdr:colOff>
      <xdr:row>882</xdr:row>
      <xdr:rowOff>19050</xdr:rowOff>
    </xdr:from>
    <xdr:to>
      <xdr:col>6</xdr:col>
      <xdr:colOff>800100</xdr:colOff>
      <xdr:row>884</xdr:row>
      <xdr:rowOff>9525</xdr:rowOff>
    </xdr:to>
    <xdr:pic>
      <xdr:nvPicPr>
        <xdr:cNvPr id="4158478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0E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03575" y="16062960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1285</xdr:row>
      <xdr:rowOff>57150</xdr:rowOff>
    </xdr:from>
    <xdr:to>
      <xdr:col>6</xdr:col>
      <xdr:colOff>568325</xdr:colOff>
      <xdr:row>1287</xdr:row>
      <xdr:rowOff>66675</xdr:rowOff>
    </xdr:to>
    <xdr:pic>
      <xdr:nvPicPr>
        <xdr:cNvPr id="4158479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0F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30550" y="110413800"/>
          <a:ext cx="1530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527050</xdr:colOff>
      <xdr:row>964</xdr:row>
      <xdr:rowOff>107950</xdr:rowOff>
    </xdr:from>
    <xdr:to>
      <xdr:col>6</xdr:col>
      <xdr:colOff>514350</xdr:colOff>
      <xdr:row>965</xdr:row>
      <xdr:rowOff>136525</xdr:rowOff>
    </xdr:to>
    <xdr:pic>
      <xdr:nvPicPr>
        <xdr:cNvPr id="4158480" name="Рисунок 44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10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041650" y="135299450"/>
          <a:ext cx="1536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250825</xdr:colOff>
      <xdr:row>253</xdr:row>
      <xdr:rowOff>28575</xdr:rowOff>
    </xdr:from>
    <xdr:to>
      <xdr:col>6</xdr:col>
      <xdr:colOff>339725</xdr:colOff>
      <xdr:row>257</xdr:row>
      <xdr:rowOff>53975</xdr:rowOff>
    </xdr:to>
    <xdr:pic>
      <xdr:nvPicPr>
        <xdr:cNvPr id="4158481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1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025" y="51330225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456</xdr:row>
      <xdr:rowOff>12700</xdr:rowOff>
    </xdr:from>
    <xdr:to>
      <xdr:col>6</xdr:col>
      <xdr:colOff>6350</xdr:colOff>
      <xdr:row>458</xdr:row>
      <xdr:rowOff>3175</xdr:rowOff>
    </xdr:to>
    <xdr:pic>
      <xdr:nvPicPr>
        <xdr:cNvPr id="4158482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1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03600" y="406717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552</xdr:row>
      <xdr:rowOff>50800</xdr:rowOff>
    </xdr:from>
    <xdr:to>
      <xdr:col>6</xdr:col>
      <xdr:colOff>419100</xdr:colOff>
      <xdr:row>553</xdr:row>
      <xdr:rowOff>66675</xdr:rowOff>
    </xdr:to>
    <xdr:pic>
      <xdr:nvPicPr>
        <xdr:cNvPr id="4158483" name="Рисунок 52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1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403600" y="56007000"/>
          <a:ext cx="1079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-311150</xdr:colOff>
      <xdr:row>348</xdr:row>
      <xdr:rowOff>38100</xdr:rowOff>
    </xdr:from>
    <xdr:to>
      <xdr:col>6</xdr:col>
      <xdr:colOff>3175</xdr:colOff>
      <xdr:row>349</xdr:row>
      <xdr:rowOff>419100</xdr:rowOff>
    </xdr:to>
    <xdr:pic>
      <xdr:nvPicPr>
        <xdr:cNvPr id="4158484" name="Рисунок 55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1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450" y="251777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610</xdr:row>
      <xdr:rowOff>57150</xdr:rowOff>
    </xdr:from>
    <xdr:to>
      <xdr:col>6</xdr:col>
      <xdr:colOff>88900</xdr:colOff>
      <xdr:row>611</xdr:row>
      <xdr:rowOff>152400</xdr:rowOff>
    </xdr:to>
    <xdr:pic>
      <xdr:nvPicPr>
        <xdr:cNvPr id="4158485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15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403600" y="65735200"/>
          <a:ext cx="749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597</xdr:row>
      <xdr:rowOff>12700</xdr:rowOff>
    </xdr:from>
    <xdr:to>
      <xdr:col>6</xdr:col>
      <xdr:colOff>88900</xdr:colOff>
      <xdr:row>598</xdr:row>
      <xdr:rowOff>184150</xdr:rowOff>
    </xdr:to>
    <xdr:pic>
      <xdr:nvPicPr>
        <xdr:cNvPr id="4158486" name="Рисунок 60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16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403600" y="62731650"/>
          <a:ext cx="749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69850</xdr:colOff>
      <xdr:row>674</xdr:row>
      <xdr:rowOff>0</xdr:rowOff>
    </xdr:from>
    <xdr:to>
      <xdr:col>6</xdr:col>
      <xdr:colOff>146050</xdr:colOff>
      <xdr:row>677</xdr:row>
      <xdr:rowOff>139700</xdr:rowOff>
    </xdr:to>
    <xdr:pic>
      <xdr:nvPicPr>
        <xdr:cNvPr id="4158487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17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403600" y="68630800"/>
          <a:ext cx="8064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781</xdr:row>
      <xdr:rowOff>50800</xdr:rowOff>
    </xdr:from>
    <xdr:to>
      <xdr:col>6</xdr:col>
      <xdr:colOff>127000</xdr:colOff>
      <xdr:row>783</xdr:row>
      <xdr:rowOff>82550</xdr:rowOff>
    </xdr:to>
    <xdr:pic>
      <xdr:nvPicPr>
        <xdr:cNvPr id="4158488" name="Рисунок 64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18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403600" y="82213450"/>
          <a:ext cx="787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292100</xdr:colOff>
      <xdr:row>759</xdr:row>
      <xdr:rowOff>146050</xdr:rowOff>
    </xdr:from>
    <xdr:to>
      <xdr:col>6</xdr:col>
      <xdr:colOff>133350</xdr:colOff>
      <xdr:row>761</xdr:row>
      <xdr:rowOff>92075</xdr:rowOff>
    </xdr:to>
    <xdr:pic>
      <xdr:nvPicPr>
        <xdr:cNvPr id="4158489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19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797300" y="1621948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739</xdr:row>
      <xdr:rowOff>47625</xdr:rowOff>
    </xdr:from>
    <xdr:to>
      <xdr:col>6</xdr:col>
      <xdr:colOff>133350</xdr:colOff>
      <xdr:row>741</xdr:row>
      <xdr:rowOff>111125</xdr:rowOff>
    </xdr:to>
    <xdr:pic>
      <xdr:nvPicPr>
        <xdr:cNvPr id="4158490" name="Рисунок 67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1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13150" y="141255750"/>
          <a:ext cx="7651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365</xdr:row>
      <xdr:rowOff>88900</xdr:rowOff>
    </xdr:from>
    <xdr:to>
      <xdr:col>5</xdr:col>
      <xdr:colOff>606425</xdr:colOff>
      <xdr:row>366</xdr:row>
      <xdr:rowOff>152400</xdr:rowOff>
    </xdr:to>
    <xdr:pic>
      <xdr:nvPicPr>
        <xdr:cNvPr id="4158491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1B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28733750"/>
          <a:ext cx="628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698500</xdr:colOff>
      <xdr:row>567</xdr:row>
      <xdr:rowOff>88900</xdr:rowOff>
    </xdr:from>
    <xdr:to>
      <xdr:col>6</xdr:col>
      <xdr:colOff>228600</xdr:colOff>
      <xdr:row>569</xdr:row>
      <xdr:rowOff>47625</xdr:rowOff>
    </xdr:to>
    <xdr:pic>
      <xdr:nvPicPr>
        <xdr:cNvPr id="4158492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1C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213100" y="59467750"/>
          <a:ext cx="1079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1877</xdr:row>
      <xdr:rowOff>0</xdr:rowOff>
    </xdr:from>
    <xdr:to>
      <xdr:col>6</xdr:col>
      <xdr:colOff>514350</xdr:colOff>
      <xdr:row>1880</xdr:row>
      <xdr:rowOff>85725</xdr:rowOff>
    </xdr:to>
    <xdr:pic>
      <xdr:nvPicPr>
        <xdr:cNvPr id="4158493" name="Рисунок 71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1D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69868850"/>
          <a:ext cx="1403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1974</xdr:row>
      <xdr:rowOff>69850</xdr:rowOff>
    </xdr:from>
    <xdr:to>
      <xdr:col>6</xdr:col>
      <xdr:colOff>425450</xdr:colOff>
      <xdr:row>1977</xdr:row>
      <xdr:rowOff>155575</xdr:rowOff>
    </xdr:to>
    <xdr:pic>
      <xdr:nvPicPr>
        <xdr:cNvPr id="4158494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1E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86162950"/>
          <a:ext cx="1403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2168</xdr:row>
      <xdr:rowOff>57150</xdr:rowOff>
    </xdr:from>
    <xdr:to>
      <xdr:col>6</xdr:col>
      <xdr:colOff>644525</xdr:colOff>
      <xdr:row>2171</xdr:row>
      <xdr:rowOff>66675</xdr:rowOff>
    </xdr:to>
    <xdr:pic>
      <xdr:nvPicPr>
        <xdr:cNvPr id="4158495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1F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194050" y="201383900"/>
          <a:ext cx="15430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2591</xdr:row>
      <xdr:rowOff>215900</xdr:rowOff>
    </xdr:from>
    <xdr:to>
      <xdr:col>6</xdr:col>
      <xdr:colOff>209550</xdr:colOff>
      <xdr:row>2595</xdr:row>
      <xdr:rowOff>130175</xdr:rowOff>
    </xdr:to>
    <xdr:pic>
      <xdr:nvPicPr>
        <xdr:cNvPr id="4158496" name="Рисунок 75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20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194050" y="248583450"/>
          <a:ext cx="10795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2254</xdr:row>
      <xdr:rowOff>127000</xdr:rowOff>
    </xdr:from>
    <xdr:to>
      <xdr:col>6</xdr:col>
      <xdr:colOff>419100</xdr:colOff>
      <xdr:row>2257</xdr:row>
      <xdr:rowOff>130175</xdr:rowOff>
    </xdr:to>
    <xdr:pic>
      <xdr:nvPicPr>
        <xdr:cNvPr id="4158497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2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933700" y="217214450"/>
          <a:ext cx="15494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2620</xdr:row>
      <xdr:rowOff>57150</xdr:rowOff>
    </xdr:from>
    <xdr:to>
      <xdr:col>6</xdr:col>
      <xdr:colOff>146050</xdr:colOff>
      <xdr:row>2623</xdr:row>
      <xdr:rowOff>196850</xdr:rowOff>
    </xdr:to>
    <xdr:pic>
      <xdr:nvPicPr>
        <xdr:cNvPr id="4158498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2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130550" y="254012700"/>
          <a:ext cx="10795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777875</xdr:colOff>
      <xdr:row>279</xdr:row>
      <xdr:rowOff>60325</xdr:rowOff>
    </xdr:from>
    <xdr:to>
      <xdr:col>6</xdr:col>
      <xdr:colOff>12700</xdr:colOff>
      <xdr:row>281</xdr:row>
      <xdr:rowOff>311150</xdr:rowOff>
    </xdr:to>
    <xdr:pic>
      <xdr:nvPicPr>
        <xdr:cNvPr id="4158499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175" y="26187400"/>
          <a:ext cx="714375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472</xdr:row>
      <xdr:rowOff>12700</xdr:rowOff>
    </xdr:from>
    <xdr:to>
      <xdr:col>5</xdr:col>
      <xdr:colOff>520700</xdr:colOff>
      <xdr:row>474</xdr:row>
      <xdr:rowOff>22225</xdr:rowOff>
    </xdr:to>
    <xdr:pic>
      <xdr:nvPicPr>
        <xdr:cNvPr id="4158500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2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295650" y="445325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374650</xdr:colOff>
      <xdr:row>304</xdr:row>
      <xdr:rowOff>114300</xdr:rowOff>
    </xdr:from>
    <xdr:ext cx="727075" cy="835025"/>
    <xdr:pic>
      <xdr:nvPicPr>
        <xdr:cNvPr id="38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623887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718</xdr:row>
      <xdr:rowOff>0</xdr:rowOff>
    </xdr:from>
    <xdr:ext cx="777875" cy="625475"/>
    <xdr:pic>
      <xdr:nvPicPr>
        <xdr:cNvPr id="39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317875" y="75085575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803</xdr:row>
      <xdr:rowOff>12700</xdr:rowOff>
    </xdr:from>
    <xdr:ext cx="765175" cy="612775"/>
    <xdr:pic>
      <xdr:nvPicPr>
        <xdr:cNvPr id="40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9175" y="889285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1034</xdr:row>
      <xdr:rowOff>85725</xdr:rowOff>
    </xdr:from>
    <xdr:ext cx="1504950" cy="561975"/>
    <xdr:pic>
      <xdr:nvPicPr>
        <xdr:cNvPr id="41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03575" y="2201989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113</xdr:row>
      <xdr:rowOff>69850</xdr:rowOff>
    </xdr:from>
    <xdr:ext cx="3216275" cy="511175"/>
    <xdr:pic>
      <xdr:nvPicPr>
        <xdr:cNvPr id="42" name="Picture 31779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736850" y="5689600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250825</xdr:colOff>
      <xdr:row>44</xdr:row>
      <xdr:rowOff>69850</xdr:rowOff>
    </xdr:from>
    <xdr:ext cx="4778375" cy="498475"/>
    <xdr:pic>
      <xdr:nvPicPr>
        <xdr:cNvPr id="43" name="Picture 102" descr="picz75695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2613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142</xdr:row>
      <xdr:rowOff>69850</xdr:rowOff>
    </xdr:from>
    <xdr:ext cx="3216275" cy="511175"/>
    <xdr:pic>
      <xdr:nvPicPr>
        <xdr:cNvPr id="44" name="Picture 31779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022475" y="14824075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488950</xdr:colOff>
      <xdr:row>191</xdr:row>
      <xdr:rowOff>38100</xdr:rowOff>
    </xdr:from>
    <xdr:ext cx="1978025" cy="581025"/>
    <xdr:pic>
      <xdr:nvPicPr>
        <xdr:cNvPr id="45" name="Picture 40417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25803225"/>
          <a:ext cx="1978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596900</xdr:colOff>
      <xdr:row>232</xdr:row>
      <xdr:rowOff>31750</xdr:rowOff>
    </xdr:from>
    <xdr:ext cx="1939925" cy="581025"/>
    <xdr:pic>
      <xdr:nvPicPr>
        <xdr:cNvPr id="46" name="Picture 40416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33874075"/>
          <a:ext cx="1939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488950</xdr:colOff>
      <xdr:row>326</xdr:row>
      <xdr:rowOff>152400</xdr:rowOff>
    </xdr:from>
    <xdr:ext cx="727075" cy="835025"/>
    <xdr:pic>
      <xdr:nvPicPr>
        <xdr:cNvPr id="47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6678930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380</xdr:row>
      <xdr:rowOff>88900</xdr:rowOff>
    </xdr:from>
    <xdr:ext cx="628650" cy="568325"/>
    <xdr:pic>
      <xdr:nvPicPr>
        <xdr:cNvPr id="48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6376352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152400</xdr:colOff>
      <xdr:row>436</xdr:row>
      <xdr:rowOff>53975</xdr:rowOff>
    </xdr:from>
    <xdr:ext cx="727075" cy="654050"/>
    <xdr:pic>
      <xdr:nvPicPr>
        <xdr:cNvPr id="49" name="Picture 107" descr="Neilon_kol">
          <a:extLs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88141175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488</xdr:row>
      <xdr:rowOff>12700</xdr:rowOff>
    </xdr:from>
    <xdr:ext cx="606425" cy="619125"/>
    <xdr:pic>
      <xdr:nvPicPr>
        <xdr:cNvPr id="50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181350" y="85566250"/>
          <a:ext cx="606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536</xdr:row>
      <xdr:rowOff>38100</xdr:rowOff>
    </xdr:from>
    <xdr:ext cx="777875" cy="619125"/>
    <xdr:pic>
      <xdr:nvPicPr>
        <xdr:cNvPr id="51" name="Picture 13749" descr="11">
          <a:extLst>
            <a:ext uri="{FF2B5EF4-FFF2-40B4-BE49-F238E27FC236}">
              <a16:creationId xmlns=""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425" y="94792800"/>
          <a:ext cx="777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582</xdr:row>
      <xdr:rowOff>88900</xdr:rowOff>
    </xdr:from>
    <xdr:ext cx="1009650" cy="549275"/>
    <xdr:pic>
      <xdr:nvPicPr>
        <xdr:cNvPr id="52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098800" y="104320975"/>
          <a:ext cx="10096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623</xdr:row>
      <xdr:rowOff>57150</xdr:rowOff>
    </xdr:from>
    <xdr:ext cx="720725" cy="619125"/>
    <xdr:pic>
      <xdr:nvPicPr>
        <xdr:cNvPr id="53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527425" y="113728500"/>
          <a:ext cx="720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1828</xdr:row>
      <xdr:rowOff>69850</xdr:rowOff>
    </xdr:from>
    <xdr:ext cx="2635250" cy="581025"/>
    <xdr:pic>
      <xdr:nvPicPr>
        <xdr:cNvPr id="57" name="Picture 31778">
          <a:extLs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282825" y="265750675"/>
          <a:ext cx="263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571500</xdr:colOff>
      <xdr:row>2071</xdr:row>
      <xdr:rowOff>69850</xdr:rowOff>
    </xdr:from>
    <xdr:ext cx="1333500" cy="600075"/>
    <xdr:pic>
      <xdr:nvPicPr>
        <xdr:cNvPr id="58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98964350"/>
          <a:ext cx="1333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2339</xdr:row>
      <xdr:rowOff>127000</xdr:rowOff>
    </xdr:from>
    <xdr:ext cx="1479550" cy="517525"/>
    <xdr:pic>
      <xdr:nvPicPr>
        <xdr:cNvPr id="59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819400" y="343998550"/>
          <a:ext cx="14795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171450</xdr:colOff>
      <xdr:row>2550</xdr:row>
      <xdr:rowOff>95250</xdr:rowOff>
    </xdr:from>
    <xdr:to>
      <xdr:col>6</xdr:col>
      <xdr:colOff>561975</xdr:colOff>
      <xdr:row>2553</xdr:row>
      <xdr:rowOff>171450</xdr:rowOff>
    </xdr:to>
    <xdr:pic>
      <xdr:nvPicPr>
        <xdr:cNvPr id="60" name="Рисунок 119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380847600"/>
          <a:ext cx="2562225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384175</xdr:colOff>
      <xdr:row>79</xdr:row>
      <xdr:rowOff>88900</xdr:rowOff>
    </xdr:from>
    <xdr:ext cx="4778375" cy="498475"/>
    <xdr:pic>
      <xdr:nvPicPr>
        <xdr:cNvPr id="62" name="Picture 102" descr="picz75695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1419</xdr:row>
      <xdr:rowOff>57150</xdr:rowOff>
    </xdr:from>
    <xdr:ext cx="1460500" cy="561975"/>
    <xdr:pic>
      <xdr:nvPicPr>
        <xdr:cNvPr id="63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016250" y="239096550"/>
          <a:ext cx="1460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180952</xdr:colOff>
      <xdr:row>1568</xdr:row>
      <xdr:rowOff>174100</xdr:rowOff>
    </xdr:from>
    <xdr:to>
      <xdr:col>6</xdr:col>
      <xdr:colOff>571349</xdr:colOff>
      <xdr:row>1573</xdr:row>
      <xdr:rowOff>180850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10800000">
          <a:off x="4181452" y="283800025"/>
          <a:ext cx="1028572" cy="8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665</xdr:row>
      <xdr:rowOff>9525</xdr:rowOff>
    </xdr:from>
    <xdr:to>
      <xdr:col>6</xdr:col>
      <xdr:colOff>115826</xdr:colOff>
      <xdr:row>668</xdr:row>
      <xdr:rowOff>207750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343275" y="130825875"/>
          <a:ext cx="909576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636</xdr:row>
      <xdr:rowOff>0</xdr:rowOff>
    </xdr:from>
    <xdr:to>
      <xdr:col>6</xdr:col>
      <xdr:colOff>52175</xdr:colOff>
      <xdr:row>639</xdr:row>
      <xdr:rowOff>198225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28606550"/>
          <a:ext cx="684000" cy="684000"/>
        </a:xfrm>
        <a:prstGeom prst="rect">
          <a:avLst/>
        </a:prstGeom>
      </xdr:spPr>
    </xdr:pic>
    <xdr:clientData/>
  </xdr:twoCellAnchor>
  <xdr:oneCellAnchor>
    <xdr:from>
      <xdr:col>4</xdr:col>
      <xdr:colOff>311150</xdr:colOff>
      <xdr:row>824</xdr:row>
      <xdr:rowOff>12700</xdr:rowOff>
    </xdr:from>
    <xdr:ext cx="765175" cy="612775"/>
    <xdr:pic>
      <xdr:nvPicPr>
        <xdr:cNvPr id="68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816350" y="17349152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889000</xdr:colOff>
      <xdr:row>1158</xdr:row>
      <xdr:rowOff>190500</xdr:rowOff>
    </xdr:from>
    <xdr:ext cx="1504950" cy="561975"/>
    <xdr:pic>
      <xdr:nvPicPr>
        <xdr:cNvPr id="69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508375" y="261280275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190500</xdr:colOff>
      <xdr:row>696</xdr:row>
      <xdr:rowOff>28575</xdr:rowOff>
    </xdr:from>
    <xdr:to>
      <xdr:col>6</xdr:col>
      <xdr:colOff>330200</xdr:colOff>
      <xdr:row>698</xdr:row>
      <xdr:rowOff>73025</xdr:rowOff>
    </xdr:to>
    <xdr:pic>
      <xdr:nvPicPr>
        <xdr:cNvPr id="66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95700" y="141103350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2620</xdr:row>
      <xdr:rowOff>57150</xdr:rowOff>
    </xdr:from>
    <xdr:to>
      <xdr:col>6</xdr:col>
      <xdr:colOff>146050</xdr:colOff>
      <xdr:row>2623</xdr:row>
      <xdr:rowOff>196850</xdr:rowOff>
    </xdr:to>
    <xdr:pic>
      <xdr:nvPicPr>
        <xdr:cNvPr id="67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73425" y="487270425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2647</xdr:row>
      <xdr:rowOff>57150</xdr:rowOff>
    </xdr:from>
    <xdr:ext cx="1009650" cy="625475"/>
    <xdr:pic>
      <xdr:nvPicPr>
        <xdr:cNvPr id="70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73425" y="516369300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647</xdr:row>
      <xdr:rowOff>0</xdr:rowOff>
    </xdr:from>
    <xdr:ext cx="684000" cy="684000"/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40217525"/>
          <a:ext cx="684000" cy="684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656</xdr:row>
      <xdr:rowOff>0</xdr:rowOff>
    </xdr:from>
    <xdr:ext cx="684000" cy="684000"/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42455900"/>
          <a:ext cx="684000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571500</xdr:colOff>
      <xdr:row>2674</xdr:row>
      <xdr:rowOff>19050</xdr:rowOff>
    </xdr:from>
    <xdr:to>
      <xdr:col>5</xdr:col>
      <xdr:colOff>199876</xdr:colOff>
      <xdr:row>2677</xdr:row>
      <xdr:rowOff>219075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14600" y="510787650"/>
          <a:ext cx="1190476" cy="685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157</xdr:row>
      <xdr:rowOff>57150</xdr:rowOff>
    </xdr:from>
    <xdr:to>
      <xdr:col>6</xdr:col>
      <xdr:colOff>727075</xdr:colOff>
      <xdr:row>160</xdr:row>
      <xdr:rowOff>114300</xdr:rowOff>
    </xdr:to>
    <xdr:pic>
      <xdr:nvPicPr>
        <xdr:cNvPr id="4159489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01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565400" y="13284200"/>
          <a:ext cx="1549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</xdr:row>
      <xdr:rowOff>3175</xdr:rowOff>
    </xdr:from>
    <xdr:to>
      <xdr:col>6</xdr:col>
      <xdr:colOff>222250</xdr:colOff>
      <xdr:row>8</xdr:row>
      <xdr:rowOff>130175</xdr:rowOff>
    </xdr:to>
    <xdr:pic>
      <xdr:nvPicPr>
        <xdr:cNvPr id="4159490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02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298450</xdr:colOff>
      <xdr:row>316</xdr:row>
      <xdr:rowOff>12700</xdr:rowOff>
    </xdr:from>
    <xdr:to>
      <xdr:col>6</xdr:col>
      <xdr:colOff>368300</xdr:colOff>
      <xdr:row>320</xdr:row>
      <xdr:rowOff>139700</xdr:rowOff>
    </xdr:to>
    <xdr:pic>
      <xdr:nvPicPr>
        <xdr:cNvPr id="4159492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04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231600"/>
          <a:ext cx="8509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540</xdr:row>
      <xdr:rowOff>12700</xdr:rowOff>
    </xdr:from>
    <xdr:to>
      <xdr:col>6</xdr:col>
      <xdr:colOff>92075</xdr:colOff>
      <xdr:row>544</xdr:row>
      <xdr:rowOff>152400</xdr:rowOff>
    </xdr:to>
    <xdr:pic>
      <xdr:nvPicPr>
        <xdr:cNvPr id="4159493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05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4386500"/>
          <a:ext cx="8636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605</xdr:row>
      <xdr:rowOff>0</xdr:rowOff>
    </xdr:from>
    <xdr:to>
      <xdr:col>6</xdr:col>
      <xdr:colOff>390525</xdr:colOff>
      <xdr:row>609</xdr:row>
      <xdr:rowOff>114300</xdr:rowOff>
    </xdr:to>
    <xdr:pic>
      <xdr:nvPicPr>
        <xdr:cNvPr id="4159494" name="Рисунок 1">
          <a:extLst>
            <a:ext uri="{FF2B5EF4-FFF2-40B4-BE49-F238E27FC236}">
              <a16:creationId xmlns="" xmlns:a16="http://schemas.microsoft.com/office/drawing/2014/main" id="{00000000-0008-0000-0A00-000006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985385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377825</xdr:colOff>
      <xdr:row>705</xdr:row>
      <xdr:rowOff>219075</xdr:rowOff>
    </xdr:from>
    <xdr:to>
      <xdr:col>6</xdr:col>
      <xdr:colOff>101600</xdr:colOff>
      <xdr:row>710</xdr:row>
      <xdr:rowOff>142875</xdr:rowOff>
    </xdr:to>
    <xdr:pic>
      <xdr:nvPicPr>
        <xdr:cNvPr id="4159495" name="Рисунок 2">
          <a:extLst>
            <a:ext uri="{FF2B5EF4-FFF2-40B4-BE49-F238E27FC236}">
              <a16:creationId xmlns="" xmlns:a16="http://schemas.microsoft.com/office/drawing/2014/main" id="{00000000-0008-0000-0A00-000007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365599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760</xdr:row>
      <xdr:rowOff>34925</xdr:rowOff>
    </xdr:from>
    <xdr:to>
      <xdr:col>6</xdr:col>
      <xdr:colOff>174625</xdr:colOff>
      <xdr:row>764</xdr:row>
      <xdr:rowOff>149225</xdr:rowOff>
    </xdr:to>
    <xdr:pic>
      <xdr:nvPicPr>
        <xdr:cNvPr id="4159496" name="Рисунок 3">
          <a:extLst>
            <a:ext uri="{FF2B5EF4-FFF2-40B4-BE49-F238E27FC236}">
              <a16:creationId xmlns="" xmlns:a16="http://schemas.microsoft.com/office/drawing/2014/main" id="{00000000-0008-0000-0A00-000008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720439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635000</xdr:colOff>
      <xdr:row>794</xdr:row>
      <xdr:rowOff>44450</xdr:rowOff>
    </xdr:from>
    <xdr:to>
      <xdr:col>6</xdr:col>
      <xdr:colOff>257175</xdr:colOff>
      <xdr:row>798</xdr:row>
      <xdr:rowOff>127000</xdr:rowOff>
    </xdr:to>
    <xdr:pic>
      <xdr:nvPicPr>
        <xdr:cNvPr id="4159497" name="Рисунок 4">
          <a:extLst>
            <a:ext uri="{FF2B5EF4-FFF2-40B4-BE49-F238E27FC236}">
              <a16:creationId xmlns="" xmlns:a16="http://schemas.microsoft.com/office/drawing/2014/main" id="{00000000-0008-0000-0A00-000009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309750"/>
          <a:ext cx="111125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635000</xdr:colOff>
      <xdr:row>834</xdr:row>
      <xdr:rowOff>31750</xdr:rowOff>
    </xdr:from>
    <xdr:to>
      <xdr:col>6</xdr:col>
      <xdr:colOff>307975</xdr:colOff>
      <xdr:row>835</xdr:row>
      <xdr:rowOff>139700</xdr:rowOff>
    </xdr:to>
    <xdr:pic>
      <xdr:nvPicPr>
        <xdr:cNvPr id="4159498" name="Рисунок 5">
          <a:extLst>
            <a:ext uri="{FF2B5EF4-FFF2-40B4-BE49-F238E27FC236}">
              <a16:creationId xmlns="" xmlns:a16="http://schemas.microsoft.com/office/drawing/2014/main" id="{00000000-0008-0000-0A00-00000A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8916550"/>
          <a:ext cx="11620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878</xdr:row>
      <xdr:rowOff>19050</xdr:rowOff>
    </xdr:from>
    <xdr:to>
      <xdr:col>6</xdr:col>
      <xdr:colOff>111125</xdr:colOff>
      <xdr:row>882</xdr:row>
      <xdr:rowOff>133350</xdr:rowOff>
    </xdr:to>
    <xdr:pic>
      <xdr:nvPicPr>
        <xdr:cNvPr id="4159499" name="Рисунок 7">
          <a:extLst>
            <a:ext uri="{FF2B5EF4-FFF2-40B4-BE49-F238E27FC236}">
              <a16:creationId xmlns="" xmlns:a16="http://schemas.microsoft.com/office/drawing/2014/main" id="{00000000-0008-0000-0A00-00000B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7307580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923</xdr:row>
      <xdr:rowOff>38100</xdr:rowOff>
    </xdr:from>
    <xdr:to>
      <xdr:col>6</xdr:col>
      <xdr:colOff>22225</xdr:colOff>
      <xdr:row>927</xdr:row>
      <xdr:rowOff>76200</xdr:rowOff>
    </xdr:to>
    <xdr:pic>
      <xdr:nvPicPr>
        <xdr:cNvPr id="4159500" name="Рисунок 9">
          <a:extLst>
            <a:ext uri="{FF2B5EF4-FFF2-40B4-BE49-F238E27FC236}">
              <a16:creationId xmlns="" xmlns:a16="http://schemas.microsoft.com/office/drawing/2014/main" id="{00000000-0008-0000-0A00-00000C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650" y="77266800"/>
          <a:ext cx="965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565150</xdr:colOff>
      <xdr:row>959</xdr:row>
      <xdr:rowOff>38100</xdr:rowOff>
    </xdr:from>
    <xdr:to>
      <xdr:col>6</xdr:col>
      <xdr:colOff>187325</xdr:colOff>
      <xdr:row>963</xdr:row>
      <xdr:rowOff>114300</xdr:rowOff>
    </xdr:to>
    <xdr:pic>
      <xdr:nvPicPr>
        <xdr:cNvPr id="4159501" name="Рисунок 11">
          <a:extLst>
            <a:ext uri="{FF2B5EF4-FFF2-40B4-BE49-F238E27FC236}">
              <a16:creationId xmlns="" xmlns:a16="http://schemas.microsoft.com/office/drawing/2014/main" id="{00000000-0008-0000-0A00-00000D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80518000"/>
          <a:ext cx="1111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1062</xdr:row>
      <xdr:rowOff>31750</xdr:rowOff>
    </xdr:from>
    <xdr:to>
      <xdr:col>6</xdr:col>
      <xdr:colOff>60325</xdr:colOff>
      <xdr:row>1066</xdr:row>
      <xdr:rowOff>69850</xdr:rowOff>
    </xdr:to>
    <xdr:pic>
      <xdr:nvPicPr>
        <xdr:cNvPr id="4159502" name="Рисунок 13">
          <a:extLst>
            <a:ext uri="{FF2B5EF4-FFF2-40B4-BE49-F238E27FC236}">
              <a16:creationId xmlns="" xmlns:a16="http://schemas.microsoft.com/office/drawing/2014/main" id="{00000000-0008-0000-0A00-00000E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0" y="83947000"/>
          <a:ext cx="1060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1130</xdr:row>
      <xdr:rowOff>19050</xdr:rowOff>
    </xdr:from>
    <xdr:to>
      <xdr:col>6</xdr:col>
      <xdr:colOff>307975</xdr:colOff>
      <xdr:row>1134</xdr:row>
      <xdr:rowOff>133350</xdr:rowOff>
    </xdr:to>
    <xdr:pic>
      <xdr:nvPicPr>
        <xdr:cNvPr id="4159503" name="Рисунок 15">
          <a:extLst>
            <a:ext uri="{FF2B5EF4-FFF2-40B4-BE49-F238E27FC236}">
              <a16:creationId xmlns="" xmlns:a16="http://schemas.microsoft.com/office/drawing/2014/main" id="{00000000-0008-0000-0A00-00000F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87369650"/>
          <a:ext cx="1390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619125</xdr:colOff>
      <xdr:row>80</xdr:row>
      <xdr:rowOff>3175</xdr:rowOff>
    </xdr:from>
    <xdr:ext cx="1022350" cy="841375"/>
    <xdr:pic>
      <xdr:nvPicPr>
        <xdr:cNvPr id="16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704850</xdr:colOff>
      <xdr:row>237</xdr:row>
      <xdr:rowOff>57150</xdr:rowOff>
    </xdr:from>
    <xdr:ext cx="1498600" cy="542925"/>
    <xdr:pic>
      <xdr:nvPicPr>
        <xdr:cNvPr id="17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733675" y="30822900"/>
          <a:ext cx="1498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298450</xdr:colOff>
      <xdr:row>432</xdr:row>
      <xdr:rowOff>12700</xdr:rowOff>
    </xdr:from>
    <xdr:ext cx="812800" cy="841375"/>
    <xdr:pic>
      <xdr:nvPicPr>
        <xdr:cNvPr id="18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025" y="63011050"/>
          <a:ext cx="81280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575</xdr:row>
      <xdr:rowOff>12700</xdr:rowOff>
    </xdr:from>
    <xdr:ext cx="825500" cy="854075"/>
    <xdr:pic>
      <xdr:nvPicPr>
        <xdr:cNvPr id="19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105549700"/>
          <a:ext cx="825500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659</xdr:row>
      <xdr:rowOff>0</xdr:rowOff>
    </xdr:from>
    <xdr:ext cx="1123950" cy="828675"/>
    <xdr:pic>
      <xdr:nvPicPr>
        <xdr:cNvPr id="20" name="Рисунок 1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18014750"/>
          <a:ext cx="1123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377825</xdr:colOff>
      <xdr:row>720</xdr:row>
      <xdr:rowOff>219075</xdr:rowOff>
    </xdr:from>
    <xdr:ext cx="1143000" cy="866775"/>
    <xdr:pic>
      <xdr:nvPicPr>
        <xdr:cNvPr id="21" name="Рисунок 2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365599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777</xdr:row>
      <xdr:rowOff>34925</xdr:rowOff>
    </xdr:from>
    <xdr:ext cx="1085850" cy="828675"/>
    <xdr:pic>
      <xdr:nvPicPr>
        <xdr:cNvPr id="22" name="Рисунок 3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5" y="1433671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814</xdr:row>
      <xdr:rowOff>44450</xdr:rowOff>
    </xdr:from>
    <xdr:ext cx="1041400" cy="796925"/>
    <xdr:pic>
      <xdr:nvPicPr>
        <xdr:cNvPr id="23" name="Рисунок 4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50558500"/>
          <a:ext cx="1041400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856</xdr:row>
      <xdr:rowOff>31750</xdr:rowOff>
    </xdr:from>
    <xdr:ext cx="1092200" cy="822325"/>
    <xdr:pic>
      <xdr:nvPicPr>
        <xdr:cNvPr id="24" name="Рисунок 5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59118300"/>
          <a:ext cx="1092200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901</xdr:row>
      <xdr:rowOff>19050</xdr:rowOff>
    </xdr:from>
    <xdr:ext cx="1092200" cy="828675"/>
    <xdr:pic>
      <xdr:nvPicPr>
        <xdr:cNvPr id="25" name="Рисунок 7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8649650"/>
          <a:ext cx="1092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942</xdr:row>
      <xdr:rowOff>38100</xdr:rowOff>
    </xdr:from>
    <xdr:ext cx="895350" cy="752475"/>
    <xdr:pic>
      <xdr:nvPicPr>
        <xdr:cNvPr id="26" name="Рисунок 9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975" y="17846040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565150</xdr:colOff>
      <xdr:row>979</xdr:row>
      <xdr:rowOff>38100</xdr:rowOff>
    </xdr:from>
    <xdr:ext cx="1041400" cy="790575"/>
    <xdr:pic>
      <xdr:nvPicPr>
        <xdr:cNvPr id="27" name="Рисунок 11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" y="185966100"/>
          <a:ext cx="1041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85725</xdr:colOff>
      <xdr:row>1030</xdr:row>
      <xdr:rowOff>28575</xdr:rowOff>
    </xdr:from>
    <xdr:to>
      <xdr:col>6</xdr:col>
      <xdr:colOff>457051</xdr:colOff>
      <xdr:row>1034</xdr:row>
      <xdr:rowOff>209438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19400" y="19426237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735</xdr:row>
      <xdr:rowOff>209550</xdr:rowOff>
    </xdr:from>
    <xdr:to>
      <xdr:col>6</xdr:col>
      <xdr:colOff>152251</xdr:colOff>
      <xdr:row>740</xdr:row>
      <xdr:rowOff>161813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28875" y="14423707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1232</xdr:row>
      <xdr:rowOff>0</xdr:rowOff>
    </xdr:from>
    <xdr:to>
      <xdr:col>8</xdr:col>
      <xdr:colOff>231775</xdr:colOff>
      <xdr:row>1233</xdr:row>
      <xdr:rowOff>101600</xdr:rowOff>
    </xdr:to>
    <xdr:pic>
      <xdr:nvPicPr>
        <xdr:cNvPr id="30" name="Picture 132" descr="picedqITN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29406650"/>
          <a:ext cx="32543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1245</xdr:row>
      <xdr:rowOff>38100</xdr:rowOff>
    </xdr:from>
    <xdr:to>
      <xdr:col>6</xdr:col>
      <xdr:colOff>546003</xdr:colOff>
      <xdr:row>1247</xdr:row>
      <xdr:rowOff>74250</xdr:rowOff>
    </xdr:to>
    <xdr:pic>
      <xdr:nvPicPr>
        <xdr:cNvPr id="32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409825" y="225628200"/>
          <a:ext cx="160327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219078</xdr:colOff>
      <xdr:row>1255</xdr:row>
      <xdr:rowOff>57150</xdr:rowOff>
    </xdr:from>
    <xdr:to>
      <xdr:col>7</xdr:col>
      <xdr:colOff>13808</xdr:colOff>
      <xdr:row>1257</xdr:row>
      <xdr:rowOff>93300</xdr:rowOff>
    </xdr:to>
    <xdr:pic>
      <xdr:nvPicPr>
        <xdr:cNvPr id="34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3" y="227961825"/>
          <a:ext cx="201405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</xdr:colOff>
      <xdr:row>1265</xdr:row>
      <xdr:rowOff>0</xdr:rowOff>
    </xdr:from>
    <xdr:to>
      <xdr:col>5</xdr:col>
      <xdr:colOff>539442</xdr:colOff>
      <xdr:row>1267</xdr:row>
      <xdr:rowOff>108150</xdr:rowOff>
    </xdr:to>
    <xdr:pic>
      <xdr:nvPicPr>
        <xdr:cNvPr id="36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3021925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1277</xdr:row>
      <xdr:rowOff>9525</xdr:rowOff>
    </xdr:from>
    <xdr:to>
      <xdr:col>6</xdr:col>
      <xdr:colOff>54596</xdr:colOff>
      <xdr:row>1279</xdr:row>
      <xdr:rowOff>81675</xdr:rowOff>
    </xdr:to>
    <xdr:pic>
      <xdr:nvPicPr>
        <xdr:cNvPr id="38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752726" y="232924350"/>
          <a:ext cx="788021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66676</xdr:colOff>
      <xdr:row>1288</xdr:row>
      <xdr:rowOff>9525</xdr:rowOff>
    </xdr:from>
    <xdr:to>
      <xdr:col>5</xdr:col>
      <xdr:colOff>541041</xdr:colOff>
      <xdr:row>1290</xdr:row>
      <xdr:rowOff>153675</xdr:rowOff>
    </xdr:to>
    <xdr:pic>
      <xdr:nvPicPr>
        <xdr:cNvPr id="40" name="Picture 139" descr="pic2hNnqc">
          <a:extLs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3542942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1310</xdr:row>
      <xdr:rowOff>0</xdr:rowOff>
    </xdr:from>
    <xdr:to>
      <xdr:col>5</xdr:col>
      <xdr:colOff>595782</xdr:colOff>
      <xdr:row>1312</xdr:row>
      <xdr:rowOff>108150</xdr:rowOff>
    </xdr:to>
    <xdr:pic>
      <xdr:nvPicPr>
        <xdr:cNvPr id="42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3773447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1185</xdr:row>
      <xdr:rowOff>28576</xdr:rowOff>
    </xdr:from>
    <xdr:to>
      <xdr:col>6</xdr:col>
      <xdr:colOff>461362</xdr:colOff>
      <xdr:row>1189</xdr:row>
      <xdr:rowOff>161925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790825" y="225094801"/>
          <a:ext cx="1147162" cy="847724"/>
        </a:xfrm>
        <a:prstGeom prst="rect">
          <a:avLst/>
        </a:prstGeom>
      </xdr:spPr>
    </xdr:pic>
    <xdr:clientData/>
  </xdr:twoCellAnchor>
  <xdr:oneCellAnchor>
    <xdr:from>
      <xdr:col>3</xdr:col>
      <xdr:colOff>381000</xdr:colOff>
      <xdr:row>747</xdr:row>
      <xdr:rowOff>209550</xdr:rowOff>
    </xdr:from>
    <xdr:ext cx="1190476" cy="895238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28875" y="144237075"/>
          <a:ext cx="1190476" cy="895238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1298</xdr:row>
      <xdr:rowOff>9525</xdr:rowOff>
    </xdr:from>
    <xdr:ext cx="541041" cy="468000"/>
    <xdr:pic>
      <xdr:nvPicPr>
        <xdr:cNvPr id="41" name="Picture 139" descr="pic2hNnqc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7897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1320</xdr:row>
      <xdr:rowOff>0</xdr:rowOff>
    </xdr:from>
    <xdr:ext cx="595782" cy="432000"/>
    <xdr:pic>
      <xdr:nvPicPr>
        <xdr:cNvPr id="43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5604152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85725</xdr:colOff>
      <xdr:row>998</xdr:row>
      <xdr:rowOff>28575</xdr:rowOff>
    </xdr:from>
    <xdr:ext cx="1200001" cy="895238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33675" y="210950175"/>
          <a:ext cx="1200001" cy="89523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1790700</xdr:colOff>
      <xdr:row>31</xdr:row>
      <xdr:rowOff>161925</xdr:rowOff>
    </xdr:from>
    <xdr:to>
      <xdr:col>1</xdr:col>
      <xdr:colOff>1136650</xdr:colOff>
      <xdr:row>34</xdr:row>
      <xdr:rowOff>482600</xdr:rowOff>
    </xdr:to>
    <xdr:pic>
      <xdr:nvPicPr>
        <xdr:cNvPr id="4160515" name="Рисунок 1">
          <a:extLst>
            <a:ext uri="{FF2B5EF4-FFF2-40B4-BE49-F238E27FC236}">
              <a16:creationId xmlns="" xmlns:a16="http://schemas.microsoft.com/office/drawing/2014/main" id="{00000000-0008-0000-0B00-000003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6276975"/>
          <a:ext cx="113665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150</xdr:row>
      <xdr:rowOff>28575</xdr:rowOff>
    </xdr:from>
    <xdr:to>
      <xdr:col>2</xdr:col>
      <xdr:colOff>463550</xdr:colOff>
      <xdr:row>153</xdr:row>
      <xdr:rowOff>50800</xdr:rowOff>
    </xdr:to>
    <xdr:pic>
      <xdr:nvPicPr>
        <xdr:cNvPr id="4160516" name="Рисунок 3">
          <a:extLst>
            <a:ext uri="{FF2B5EF4-FFF2-40B4-BE49-F238E27FC236}">
              <a16:creationId xmlns="" xmlns:a16="http://schemas.microsoft.com/office/drawing/2014/main" id="{00000000-0008-0000-0B00-000004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7127200"/>
          <a:ext cx="1320800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431800</xdr:colOff>
      <xdr:row>108</xdr:row>
      <xdr:rowOff>190500</xdr:rowOff>
    </xdr:from>
    <xdr:to>
      <xdr:col>2</xdr:col>
      <xdr:colOff>203200</xdr:colOff>
      <xdr:row>112</xdr:row>
      <xdr:rowOff>0</xdr:rowOff>
    </xdr:to>
    <xdr:pic>
      <xdr:nvPicPr>
        <xdr:cNvPr id="4160527" name="Рисунок 1">
          <a:extLst>
            <a:ext uri="{FF2B5EF4-FFF2-40B4-BE49-F238E27FC236}">
              <a16:creationId xmlns="" xmlns:a16="http://schemas.microsoft.com/office/drawing/2014/main" id="{00000000-0008-0000-0B00-00000F7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9602450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</xdr:row>
      <xdr:rowOff>79375</xdr:rowOff>
    </xdr:from>
    <xdr:to>
      <xdr:col>1</xdr:col>
      <xdr:colOff>962025</xdr:colOff>
      <xdr:row>6</xdr:row>
      <xdr:rowOff>139700</xdr:rowOff>
    </xdr:to>
    <xdr:pic>
      <xdr:nvPicPr>
        <xdr:cNvPr id="24" name="Picture 120" descr="homut">
          <a:extLst>
            <a:ext uri="{FF2B5EF4-FFF2-40B4-BE49-F238E27FC236}">
              <a16:creationId xmlns=""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50925"/>
          <a:ext cx="66675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625475</xdr:colOff>
      <xdr:row>223</xdr:row>
      <xdr:rowOff>200025</xdr:rowOff>
    </xdr:from>
    <xdr:to>
      <xdr:col>2</xdr:col>
      <xdr:colOff>863600</xdr:colOff>
      <xdr:row>225</xdr:row>
      <xdr:rowOff>174625</xdr:rowOff>
    </xdr:to>
    <xdr:pic>
      <xdr:nvPicPr>
        <xdr:cNvPr id="27" name="Рисунок 8">
          <a:extLs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225" y="41252775"/>
          <a:ext cx="13906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244</xdr:row>
      <xdr:rowOff>9525</xdr:rowOff>
    </xdr:from>
    <xdr:to>
      <xdr:col>2</xdr:col>
      <xdr:colOff>666750</xdr:colOff>
      <xdr:row>248</xdr:row>
      <xdr:rowOff>158750</xdr:rowOff>
    </xdr:to>
    <xdr:pic>
      <xdr:nvPicPr>
        <xdr:cNvPr id="28" name="Рисунок 5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45424725"/>
          <a:ext cx="13716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587375</xdr:colOff>
      <xdr:row>320</xdr:row>
      <xdr:rowOff>28575</xdr:rowOff>
    </xdr:from>
    <xdr:to>
      <xdr:col>2</xdr:col>
      <xdr:colOff>541515</xdr:colOff>
      <xdr:row>324</xdr:row>
      <xdr:rowOff>104775</xdr:rowOff>
    </xdr:to>
    <xdr:pic>
      <xdr:nvPicPr>
        <xdr:cNvPr id="30" name="Рисунок 2">
          <a:extLs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25" y="60540900"/>
          <a:ext cx="110666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354</xdr:row>
      <xdr:rowOff>142875</xdr:rowOff>
    </xdr:from>
    <xdr:to>
      <xdr:col>2</xdr:col>
      <xdr:colOff>393700</xdr:colOff>
      <xdr:row>358</xdr:row>
      <xdr:rowOff>282575</xdr:rowOff>
    </xdr:to>
    <xdr:pic>
      <xdr:nvPicPr>
        <xdr:cNvPr id="31" name="Рисунок 2">
          <a:extLst>
            <a:ext uri="{FF2B5EF4-FFF2-40B4-BE49-F238E27FC236}">
              <a16:creationId xmlns=""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66570225"/>
          <a:ext cx="12319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387350</xdr:colOff>
      <xdr:row>428</xdr:row>
      <xdr:rowOff>41276</xdr:rowOff>
    </xdr:from>
    <xdr:to>
      <xdr:col>2</xdr:col>
      <xdr:colOff>209550</xdr:colOff>
      <xdr:row>432</xdr:row>
      <xdr:rowOff>126241</xdr:rowOff>
    </xdr:to>
    <xdr:pic>
      <xdr:nvPicPr>
        <xdr:cNvPr id="33" name="Рисунок 7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84013676"/>
          <a:ext cx="974725" cy="837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396875</xdr:colOff>
      <xdr:row>494</xdr:row>
      <xdr:rowOff>60325</xdr:rowOff>
    </xdr:from>
    <xdr:to>
      <xdr:col>2</xdr:col>
      <xdr:colOff>320627</xdr:colOff>
      <xdr:row>498</xdr:row>
      <xdr:rowOff>114300</xdr:rowOff>
    </xdr:to>
    <xdr:pic>
      <xdr:nvPicPr>
        <xdr:cNvPr id="34" name="Рисунок 7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25" y="95872300"/>
          <a:ext cx="1076277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544</xdr:row>
      <xdr:rowOff>203200</xdr:rowOff>
    </xdr:from>
    <xdr:to>
      <xdr:col>2</xdr:col>
      <xdr:colOff>895350</xdr:colOff>
      <xdr:row>547</xdr:row>
      <xdr:rowOff>568325</xdr:rowOff>
    </xdr:to>
    <xdr:pic>
      <xdr:nvPicPr>
        <xdr:cNvPr id="35" name="Рисунок 4">
          <a:extLst>
            <a:ext uri="{FF2B5EF4-FFF2-40B4-BE49-F238E27FC236}">
              <a16:creationId xmlns=""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06464100"/>
          <a:ext cx="1085850" cy="95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589</xdr:row>
      <xdr:rowOff>0</xdr:rowOff>
    </xdr:from>
    <xdr:to>
      <xdr:col>2</xdr:col>
      <xdr:colOff>362834</xdr:colOff>
      <xdr:row>593</xdr:row>
      <xdr:rowOff>95250</xdr:rowOff>
    </xdr:to>
    <xdr:pic>
      <xdr:nvPicPr>
        <xdr:cNvPr id="36" name="Рисунок 7"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5509675"/>
          <a:ext cx="94385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930275</xdr:colOff>
      <xdr:row>534</xdr:row>
      <xdr:rowOff>107950</xdr:rowOff>
    </xdr:from>
    <xdr:to>
      <xdr:col>2</xdr:col>
      <xdr:colOff>708025</xdr:colOff>
      <xdr:row>537</xdr:row>
      <xdr:rowOff>174625</xdr:rowOff>
    </xdr:to>
    <xdr:pic>
      <xdr:nvPicPr>
        <xdr:cNvPr id="39" name="Рисунок 3">
          <a:extLst>
            <a:ext uri="{FF2B5EF4-FFF2-40B4-BE49-F238E27FC236}">
              <a16:creationId xmlns=""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103939975"/>
          <a:ext cx="930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542926</xdr:colOff>
      <xdr:row>726</xdr:row>
      <xdr:rowOff>22226</xdr:rowOff>
    </xdr:from>
    <xdr:to>
      <xdr:col>1</xdr:col>
      <xdr:colOff>994273</xdr:colOff>
      <xdr:row>730</xdr:row>
      <xdr:rowOff>142875</xdr:rowOff>
    </xdr:to>
    <xdr:pic>
      <xdr:nvPicPr>
        <xdr:cNvPr id="40" name="Рисунок 7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135467726"/>
          <a:ext cx="2213472" cy="873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579</xdr:row>
      <xdr:rowOff>25401</xdr:rowOff>
    </xdr:from>
    <xdr:to>
      <xdr:col>2</xdr:col>
      <xdr:colOff>466725</xdr:colOff>
      <xdr:row>583</xdr:row>
      <xdr:rowOff>136172</xdr:rowOff>
    </xdr:to>
    <xdr:pic>
      <xdr:nvPicPr>
        <xdr:cNvPr id="41" name="Рисунок 9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13515776"/>
          <a:ext cx="1114425" cy="86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958850</xdr:colOff>
      <xdr:row>568</xdr:row>
      <xdr:rowOff>19050</xdr:rowOff>
    </xdr:from>
    <xdr:to>
      <xdr:col>2</xdr:col>
      <xdr:colOff>714375</xdr:colOff>
      <xdr:row>572</xdr:row>
      <xdr:rowOff>133350</xdr:rowOff>
    </xdr:to>
    <xdr:pic>
      <xdr:nvPicPr>
        <xdr:cNvPr id="42" name="Рисунок 10">
          <a:extLst>
            <a:ext uri="{FF2B5EF4-FFF2-40B4-BE49-F238E27FC236}">
              <a16:creationId xmlns=""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11318675"/>
          <a:ext cx="908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752</xdr:row>
      <xdr:rowOff>9525</xdr:rowOff>
    </xdr:from>
    <xdr:to>
      <xdr:col>1</xdr:col>
      <xdr:colOff>657537</xdr:colOff>
      <xdr:row>756</xdr:row>
      <xdr:rowOff>85725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1876" t="15835" r="1113" b="15823"/>
        <a:stretch/>
      </xdr:blipFill>
      <xdr:spPr>
        <a:xfrm>
          <a:off x="371475" y="140074650"/>
          <a:ext cx="2048187" cy="828675"/>
        </a:xfrm>
        <a:prstGeom prst="rect">
          <a:avLst/>
        </a:prstGeom>
      </xdr:spPr>
    </xdr:pic>
    <xdr:clientData/>
  </xdr:twoCellAnchor>
  <xdr:oneCellAnchor>
    <xdr:from>
      <xdr:col>0</xdr:col>
      <xdr:colOff>1076325</xdr:colOff>
      <xdr:row>403</xdr:row>
      <xdr:rowOff>57150</xdr:rowOff>
    </xdr:from>
    <xdr:ext cx="905121" cy="828675"/>
    <xdr:pic>
      <xdr:nvPicPr>
        <xdr:cNvPr id="44" name="Рисунок 6">
          <a:extLst>
            <a:ext uri="{FF2B5EF4-FFF2-40B4-BE49-F238E27FC236}">
              <a16:creationId xmlns=""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3025675"/>
          <a:ext cx="90512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511175</xdr:colOff>
      <xdr:row>197</xdr:row>
      <xdr:rowOff>19050</xdr:rowOff>
    </xdr:from>
    <xdr:to>
      <xdr:col>2</xdr:col>
      <xdr:colOff>196850</xdr:colOff>
      <xdr:row>201</xdr:row>
      <xdr:rowOff>139700</xdr:rowOff>
    </xdr:to>
    <xdr:pic>
      <xdr:nvPicPr>
        <xdr:cNvPr id="47" name="Рисунок 2">
          <a:extLst>
            <a:ext uri="{FF2B5EF4-FFF2-40B4-BE49-F238E27FC236}">
              <a16:creationId xmlns=""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1925" y="36042600"/>
          <a:ext cx="83820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273</xdr:row>
      <xdr:rowOff>219075</xdr:rowOff>
    </xdr:from>
    <xdr:to>
      <xdr:col>2</xdr:col>
      <xdr:colOff>380345</xdr:colOff>
      <xdr:row>277</xdr:row>
      <xdr:rowOff>332307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86025" y="51435000"/>
          <a:ext cx="1237595" cy="8657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krep-komp_price%20(3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&#1055;&#1056;&#1040;&#1049;&#1057;%20&#1050;&#1056;&#1045;&#1055;-&#1050;&#1054;&#1052;&#1055;%2002.09.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krep-komp_price%20(52)%20&#1095;&#1077;&#1088;&#1085;&#1086;&#1074;&#1080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perfokrepteh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e@krep-komp.ru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H22"/>
  <sheetViews>
    <sheetView workbookViewId="0">
      <selection activeCell="C31" sqref="C31"/>
    </sheetView>
  </sheetViews>
  <sheetFormatPr defaultColWidth="8" defaultRowHeight="11.25"/>
  <cols>
    <col min="1" max="2" width="8" style="433" customWidth="1"/>
    <col min="3" max="4" width="11.28515625" style="433" customWidth="1"/>
    <col min="5" max="5" width="17.140625" style="433" customWidth="1"/>
    <col min="6" max="6" width="10.42578125" style="433" customWidth="1"/>
    <col min="7" max="7" width="21.28515625" style="433" customWidth="1"/>
    <col min="8" max="16384" width="8" style="433"/>
  </cols>
  <sheetData>
    <row r="1" spans="1:8" ht="12.75">
      <c r="A1" t="s">
        <v>4444</v>
      </c>
      <c r="B1" t="s">
        <v>1036</v>
      </c>
      <c r="C1" t="s">
        <v>2268</v>
      </c>
      <c r="D1" t="s">
        <v>4445</v>
      </c>
      <c r="E1" t="s">
        <v>103</v>
      </c>
      <c r="F1" t="s">
        <v>498</v>
      </c>
      <c r="G1" t="s">
        <v>4446</v>
      </c>
      <c r="H1" t="s">
        <v>4447</v>
      </c>
    </row>
    <row r="6" spans="1:8">
      <c r="A6" s="433">
        <v>6</v>
      </c>
      <c r="B6" s="433">
        <v>1573</v>
      </c>
      <c r="C6" s="433" t="s">
        <v>1053</v>
      </c>
    </row>
    <row r="7" spans="1:8">
      <c r="A7" s="433">
        <v>7</v>
      </c>
      <c r="B7" s="433">
        <v>525</v>
      </c>
      <c r="C7" s="433" t="s">
        <v>104</v>
      </c>
    </row>
    <row r="8" spans="1:8">
      <c r="A8" s="433">
        <v>8</v>
      </c>
      <c r="B8" s="433">
        <v>704</v>
      </c>
      <c r="C8" s="433" t="s">
        <v>1831</v>
      </c>
    </row>
    <row r="9" spans="1:8">
      <c r="A9" s="433">
        <v>9</v>
      </c>
      <c r="B9" s="433">
        <v>500</v>
      </c>
      <c r="C9" s="433" t="s">
        <v>1832</v>
      </c>
    </row>
    <row r="10" spans="1:8">
      <c r="A10" s="433">
        <v>10</v>
      </c>
      <c r="B10" s="433">
        <v>1368</v>
      </c>
      <c r="C10" s="433" t="s">
        <v>1833</v>
      </c>
    </row>
    <row r="11" spans="1:8">
      <c r="A11" s="433">
        <v>11</v>
      </c>
      <c r="B11" s="433">
        <v>106</v>
      </c>
      <c r="C11" s="433" t="s">
        <v>1834</v>
      </c>
    </row>
    <row r="12" spans="1:8">
      <c r="A12" s="433">
        <v>12</v>
      </c>
      <c r="B12" s="433">
        <v>681</v>
      </c>
      <c r="C12" s="433" t="s">
        <v>1044</v>
      </c>
    </row>
    <row r="13" spans="1:8">
      <c r="A13" s="433">
        <v>13</v>
      </c>
      <c r="B13" s="433">
        <v>402</v>
      </c>
      <c r="C13" s="433" t="s">
        <v>1835</v>
      </c>
    </row>
    <row r="14" spans="1:8">
      <c r="A14" s="433">
        <v>14</v>
      </c>
      <c r="B14" s="433">
        <v>93</v>
      </c>
      <c r="C14" s="433" t="s">
        <v>2697</v>
      </c>
    </row>
    <row r="15" spans="1:8">
      <c r="A15" s="433">
        <v>15</v>
      </c>
      <c r="B15" s="433">
        <v>341</v>
      </c>
      <c r="C15" s="433" t="s">
        <v>1836</v>
      </c>
    </row>
    <row r="16" spans="1:8">
      <c r="A16" s="433">
        <v>16</v>
      </c>
      <c r="B16" s="433">
        <v>418</v>
      </c>
      <c r="C16" s="433" t="s">
        <v>1837</v>
      </c>
    </row>
    <row r="17" spans="1:3">
      <c r="A17" s="433">
        <v>17</v>
      </c>
      <c r="B17" s="433">
        <v>75</v>
      </c>
      <c r="C17" s="433" t="s">
        <v>1838</v>
      </c>
    </row>
    <row r="18" spans="1:3">
      <c r="A18" s="433">
        <v>18</v>
      </c>
      <c r="B18" s="433">
        <v>162</v>
      </c>
      <c r="C18" s="433" t="s">
        <v>4585</v>
      </c>
    </row>
    <row r="19" spans="1:3">
      <c r="A19" s="433">
        <v>19</v>
      </c>
      <c r="B19" s="433">
        <v>949</v>
      </c>
      <c r="C19" s="433" t="s">
        <v>1839</v>
      </c>
    </row>
    <row r="20" spans="1:3">
      <c r="A20" s="433">
        <v>20</v>
      </c>
      <c r="B20" s="433">
        <v>433</v>
      </c>
      <c r="C20" s="433" t="s">
        <v>1840</v>
      </c>
    </row>
    <row r="21" spans="1:3">
      <c r="A21" s="433">
        <v>21</v>
      </c>
      <c r="B21" s="433">
        <v>1624</v>
      </c>
      <c r="C21" s="433" t="s">
        <v>1841</v>
      </c>
    </row>
    <row r="22" spans="1:3">
      <c r="A22" s="433">
        <v>22</v>
      </c>
      <c r="B22" s="433">
        <v>1924</v>
      </c>
      <c r="C22" s="433" t="s">
        <v>1842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L2686"/>
  <sheetViews>
    <sheetView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2654" sqref="A2654:G2671"/>
    </sheetView>
  </sheetViews>
  <sheetFormatPr defaultRowHeight="12.75"/>
  <cols>
    <col min="1" max="1" width="16.140625" customWidth="1"/>
    <col min="2" max="2" width="13" customWidth="1"/>
    <col min="3" max="3" width="10.7109375" customWidth="1"/>
    <col min="4" max="4" width="12.7109375" customWidth="1"/>
    <col min="5" max="5" width="10.42578125" style="681" hidden="1" customWidth="1"/>
    <col min="6" max="6" width="9.5703125" style="680" customWidth="1"/>
    <col min="7" max="7" width="14.42578125" style="793" customWidth="1"/>
    <col min="8" max="8" width="12.5703125" customWidth="1"/>
    <col min="9" max="9" width="28.140625" customWidth="1"/>
  </cols>
  <sheetData>
    <row r="1" spans="1:12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ht="30.75">
      <c r="A2" s="191" t="s">
        <v>3965</v>
      </c>
      <c r="B2" s="191"/>
      <c r="C2" s="191"/>
      <c r="D2" s="191"/>
      <c r="E2" s="1081"/>
      <c r="F2" s="775"/>
      <c r="G2" s="195"/>
      <c r="H2" s="194"/>
      <c r="I2" s="195"/>
    </row>
    <row r="3" spans="1:12" ht="13.5" thickBot="1"/>
    <row r="4" spans="1:12" ht="18">
      <c r="A4" s="291"/>
      <c r="B4" s="196"/>
      <c r="C4" s="112"/>
      <c r="D4" s="112" t="s">
        <v>2476</v>
      </c>
      <c r="E4" s="687"/>
      <c r="F4" s="687"/>
      <c r="G4" s="800"/>
      <c r="H4" s="196"/>
      <c r="I4" s="116"/>
    </row>
    <row r="5" spans="1:12" ht="18">
      <c r="A5" s="292"/>
      <c r="B5" s="17"/>
      <c r="C5" s="129"/>
      <c r="D5" s="129" t="s">
        <v>2477</v>
      </c>
      <c r="E5" s="688"/>
      <c r="F5" s="700"/>
      <c r="G5" s="132"/>
      <c r="H5" s="17"/>
      <c r="I5" s="200"/>
    </row>
    <row r="6" spans="1:12">
      <c r="A6" s="292"/>
      <c r="B6" s="17"/>
      <c r="C6" s="118"/>
      <c r="D6" s="118"/>
      <c r="E6" s="1082"/>
      <c r="F6" s="733"/>
      <c r="G6" s="1052"/>
      <c r="H6" s="17"/>
      <c r="I6" s="200"/>
    </row>
    <row r="7" spans="1:12">
      <c r="A7" s="292"/>
      <c r="B7" s="17"/>
      <c r="C7" s="118"/>
      <c r="D7" s="118"/>
      <c r="E7" s="1082"/>
      <c r="F7" s="733"/>
      <c r="G7" s="1052"/>
      <c r="H7" s="17"/>
      <c r="I7" s="200"/>
    </row>
    <row r="8" spans="1:12">
      <c r="A8" s="292"/>
      <c r="B8" s="17"/>
      <c r="C8" s="118"/>
      <c r="D8" s="118"/>
      <c r="E8" s="1082"/>
      <c r="F8" s="733"/>
      <c r="G8" s="1052"/>
      <c r="H8" s="17"/>
      <c r="I8" s="200"/>
    </row>
    <row r="9" spans="1:12" ht="18.75" thickBot="1">
      <c r="A9" s="145" t="s">
        <v>7839</v>
      </c>
      <c r="B9" s="204"/>
      <c r="C9" s="120"/>
      <c r="D9" s="120"/>
      <c r="E9" s="1083"/>
      <c r="F9" s="735"/>
      <c r="G9" s="1053"/>
      <c r="H9" s="204"/>
      <c r="I9" s="205"/>
    </row>
    <row r="10" spans="1:12" ht="33.75" customHeight="1">
      <c r="A10" s="220" t="s">
        <v>1036</v>
      </c>
      <c r="B10" s="222" t="s">
        <v>1037</v>
      </c>
      <c r="C10" s="225" t="s">
        <v>679</v>
      </c>
      <c r="D10" s="225" t="s">
        <v>3147</v>
      </c>
      <c r="E10" s="742" t="s">
        <v>11544</v>
      </c>
      <c r="F10" s="737" t="s">
        <v>2796</v>
      </c>
      <c r="G10" s="2741" t="s">
        <v>2644</v>
      </c>
      <c r="H10" s="2743" t="s">
        <v>498</v>
      </c>
      <c r="I10" s="206" t="s">
        <v>4274</v>
      </c>
    </row>
    <row r="11" spans="1:12" ht="18.75" customHeight="1" thickBot="1">
      <c r="A11" s="228"/>
      <c r="B11" s="477" t="s">
        <v>1830</v>
      </c>
      <c r="C11" s="230" t="s">
        <v>3648</v>
      </c>
      <c r="D11" s="446" t="s">
        <v>2645</v>
      </c>
      <c r="E11" s="1084" t="s">
        <v>265</v>
      </c>
      <c r="F11" s="745">
        <f>'Заказ, cкидки и курсы валют'!$I$12</f>
        <v>0</v>
      </c>
      <c r="G11" s="2742"/>
      <c r="H11" s="2744"/>
      <c r="I11" s="380"/>
    </row>
    <row r="12" spans="1:12" ht="15">
      <c r="A12" s="389" t="s">
        <v>5103</v>
      </c>
      <c r="B12" s="2639" t="s">
        <v>9183</v>
      </c>
      <c r="C12" s="2263">
        <v>68.8</v>
      </c>
      <c r="D12" s="2641">
        <v>150</v>
      </c>
      <c r="E12" s="706">
        <v>1838.6</v>
      </c>
      <c r="F12" s="1187">
        <f>ROUND(E12*(1-$F$11),2)</f>
        <v>1838.6</v>
      </c>
      <c r="G12" s="1188">
        <f>'Заказ, cкидки и курсы валют'!$J$24*F12</f>
        <v>23322.641</v>
      </c>
      <c r="H12" s="443">
        <f>ROUND((D12/1000)*G12,2)</f>
        <v>3498.4</v>
      </c>
      <c r="I12" s="393"/>
      <c r="J12" s="706"/>
    </row>
    <row r="13" spans="1:12" ht="15">
      <c r="A13" s="250" t="s">
        <v>5104</v>
      </c>
      <c r="B13" s="1109" t="s">
        <v>991</v>
      </c>
      <c r="C13" s="2263">
        <v>110.6</v>
      </c>
      <c r="D13" s="1110">
        <v>150</v>
      </c>
      <c r="E13" s="706">
        <v>2222.9</v>
      </c>
      <c r="F13" s="740">
        <f t="shared" ref="F13:F23" si="0">ROUND(E13*(1-$F$11),2)</f>
        <v>2222.9</v>
      </c>
      <c r="G13" s="1037">
        <f>'Заказ, cкидки и курсы валют'!$J$24*F13</f>
        <v>28197.486500000003</v>
      </c>
      <c r="H13" s="158">
        <f t="shared" ref="H13:H23" si="1">ROUND((D13/1000)*G13,2)</f>
        <v>4229.62</v>
      </c>
      <c r="I13" s="245"/>
      <c r="J13" s="706"/>
    </row>
    <row r="14" spans="1:12" ht="15">
      <c r="A14" s="250" t="s">
        <v>5105</v>
      </c>
      <c r="B14" s="1109" t="s">
        <v>3234</v>
      </c>
      <c r="C14" s="2263">
        <v>136</v>
      </c>
      <c r="D14" s="1110">
        <v>100</v>
      </c>
      <c r="E14" s="706">
        <v>2377.4</v>
      </c>
      <c r="F14" s="740">
        <f t="shared" si="0"/>
        <v>2377.4</v>
      </c>
      <c r="G14" s="1037">
        <f>'Заказ, cкидки и курсы валют'!$J$24*F14</f>
        <v>30157.319000000003</v>
      </c>
      <c r="H14" s="158">
        <f t="shared" si="1"/>
        <v>3015.73</v>
      </c>
      <c r="I14" s="245"/>
      <c r="J14" s="706"/>
    </row>
    <row r="15" spans="1:12" ht="15">
      <c r="A15" s="250" t="s">
        <v>5106</v>
      </c>
      <c r="B15" s="1109" t="s">
        <v>3235</v>
      </c>
      <c r="C15" s="2263">
        <v>223.1</v>
      </c>
      <c r="D15" s="1110">
        <v>50</v>
      </c>
      <c r="E15" s="706">
        <v>3756.29</v>
      </c>
      <c r="F15" s="740">
        <f t="shared" si="0"/>
        <v>3756.29</v>
      </c>
      <c r="G15" s="1037">
        <f>'Заказ, cкидки и курсы валют'!$J$24*F15</f>
        <v>47648.538650000002</v>
      </c>
      <c r="H15" s="158">
        <f t="shared" si="1"/>
        <v>2382.4299999999998</v>
      </c>
      <c r="I15" s="245"/>
      <c r="J15" s="706"/>
    </row>
    <row r="16" spans="1:12" ht="15">
      <c r="A16" s="250" t="s">
        <v>5107</v>
      </c>
      <c r="B16" s="1109" t="s">
        <v>3236</v>
      </c>
      <c r="C16" s="2263">
        <v>346.29</v>
      </c>
      <c r="D16" s="1110">
        <v>25</v>
      </c>
      <c r="E16" s="706">
        <v>6362.51</v>
      </c>
      <c r="F16" s="740">
        <f t="shared" si="0"/>
        <v>6362.51</v>
      </c>
      <c r="G16" s="1037">
        <f>'Заказ, cкидки и курсы валют'!$J$24*F16</f>
        <v>80708.439350000001</v>
      </c>
      <c r="H16" s="158">
        <f t="shared" si="1"/>
        <v>2017.71</v>
      </c>
      <c r="I16" s="245"/>
      <c r="J16" s="706"/>
    </row>
    <row r="17" spans="1:10" ht="15">
      <c r="A17" s="250" t="s">
        <v>5108</v>
      </c>
      <c r="B17" s="1109" t="s">
        <v>3237</v>
      </c>
      <c r="C17" s="2263">
        <v>533.5</v>
      </c>
      <c r="D17" s="1110">
        <v>20</v>
      </c>
      <c r="E17" s="706">
        <v>8856.2800000000007</v>
      </c>
      <c r="F17" s="740">
        <f t="shared" si="0"/>
        <v>8856.2800000000007</v>
      </c>
      <c r="G17" s="1037">
        <f>'Заказ, cкидки и курсы валют'!$J$24*F17</f>
        <v>112341.91180000002</v>
      </c>
      <c r="H17" s="158">
        <f t="shared" si="1"/>
        <v>2246.84</v>
      </c>
      <c r="I17" s="245"/>
      <c r="J17" s="706"/>
    </row>
    <row r="18" spans="1:10" ht="15">
      <c r="A18" s="250" t="s">
        <v>5109</v>
      </c>
      <c r="B18" s="1109" t="s">
        <v>3238</v>
      </c>
      <c r="C18" s="2263">
        <v>780.85</v>
      </c>
      <c r="D18" s="1110">
        <v>20</v>
      </c>
      <c r="E18" s="706">
        <v>13253.14</v>
      </c>
      <c r="F18" s="740">
        <f t="shared" si="0"/>
        <v>13253.14</v>
      </c>
      <c r="G18" s="1037">
        <f>'Заказ, cкидки и курсы валют'!$J$24*F18</f>
        <v>168116.0809</v>
      </c>
      <c r="H18" s="158">
        <f t="shared" si="1"/>
        <v>3362.32</v>
      </c>
      <c r="I18" s="245"/>
      <c r="J18" s="706"/>
    </row>
    <row r="19" spans="1:10" ht="15">
      <c r="A19" s="250" t="s">
        <v>5110</v>
      </c>
      <c r="B19" s="1109" t="s">
        <v>3239</v>
      </c>
      <c r="C19" s="2263">
        <v>1074.76</v>
      </c>
      <c r="D19" s="1110">
        <v>10</v>
      </c>
      <c r="E19" s="706">
        <v>18659.099999999999</v>
      </c>
      <c r="F19" s="740">
        <f t="shared" si="0"/>
        <v>18659.099999999999</v>
      </c>
      <c r="G19" s="1037">
        <f>'Заказ, cкидки и курсы валют'!$J$24*F19</f>
        <v>236690.68349999998</v>
      </c>
      <c r="H19" s="158">
        <f t="shared" si="1"/>
        <v>2366.91</v>
      </c>
      <c r="I19" s="245"/>
      <c r="J19" s="706"/>
    </row>
    <row r="20" spans="1:10" ht="15">
      <c r="A20" s="250" t="s">
        <v>5111</v>
      </c>
      <c r="B20" s="1109" t="s">
        <v>3240</v>
      </c>
      <c r="C20" s="2263">
        <v>1384</v>
      </c>
      <c r="D20" s="1110">
        <v>5</v>
      </c>
      <c r="E20" s="706">
        <v>22404.57</v>
      </c>
      <c r="F20" s="740">
        <f t="shared" si="0"/>
        <v>22404.57</v>
      </c>
      <c r="G20" s="1037">
        <f>'Заказ, cкидки и курсы валют'!$J$24*F20</f>
        <v>284201.97045000002</v>
      </c>
      <c r="H20" s="158">
        <f t="shared" si="1"/>
        <v>1421.01</v>
      </c>
      <c r="I20" s="245"/>
      <c r="J20" s="706"/>
    </row>
    <row r="21" spans="1:10" ht="15">
      <c r="A21" s="250" t="s">
        <v>5112</v>
      </c>
      <c r="B21" s="1109" t="s">
        <v>3241</v>
      </c>
      <c r="C21" s="2263">
        <v>1739.21</v>
      </c>
      <c r="D21" s="1110">
        <v>5</v>
      </c>
      <c r="E21" s="706">
        <v>28261.29</v>
      </c>
      <c r="F21" s="740">
        <f t="shared" si="0"/>
        <v>28261.29</v>
      </c>
      <c r="G21" s="1037">
        <f>'Заказ, cкидки и курсы валют'!$J$24*F21</f>
        <v>358494.46365000005</v>
      </c>
      <c r="H21" s="158">
        <f t="shared" si="1"/>
        <v>1792.47</v>
      </c>
      <c r="I21" s="245"/>
      <c r="J21" s="706"/>
    </row>
    <row r="22" spans="1:10" s="583" customFormat="1" ht="15">
      <c r="A22" s="580" t="s">
        <v>2497</v>
      </c>
      <c r="B22" s="1109" t="s">
        <v>2498</v>
      </c>
      <c r="C22" s="2263">
        <v>2286</v>
      </c>
      <c r="D22" s="1110">
        <v>5</v>
      </c>
      <c r="E22" s="706">
        <v>38161.410000000003</v>
      </c>
      <c r="F22" s="740">
        <f t="shared" si="0"/>
        <v>38161.410000000003</v>
      </c>
      <c r="G22" s="1037">
        <f>'Заказ, cкидки и курсы валют'!$J$24*F22</f>
        <v>484077.48585000006</v>
      </c>
      <c r="H22" s="158">
        <f t="shared" si="1"/>
        <v>2420.39</v>
      </c>
      <c r="I22" s="582"/>
      <c r="J22" s="706"/>
    </row>
    <row r="23" spans="1:10" ht="15">
      <c r="A23" s="250" t="s">
        <v>5113</v>
      </c>
      <c r="B23" s="1109" t="s">
        <v>3242</v>
      </c>
      <c r="C23" s="2263">
        <v>2696</v>
      </c>
      <c r="D23" s="1110">
        <v>5</v>
      </c>
      <c r="E23" s="706">
        <v>42777.41</v>
      </c>
      <c r="F23" s="740">
        <f t="shared" si="0"/>
        <v>42777.41</v>
      </c>
      <c r="G23" s="1037">
        <f>'Заказ, cкидки и курсы валют'!$J$24*F23</f>
        <v>542631.44585000002</v>
      </c>
      <c r="H23" s="158">
        <f t="shared" si="1"/>
        <v>2713.16</v>
      </c>
      <c r="I23" s="245"/>
      <c r="J23" s="706"/>
    </row>
    <row r="24" spans="1:10" ht="15">
      <c r="A24" s="250" t="s">
        <v>11794</v>
      </c>
      <c r="B24" s="1109" t="s">
        <v>11796</v>
      </c>
      <c r="C24" s="2263">
        <v>3349</v>
      </c>
      <c r="D24" s="1110">
        <v>5</v>
      </c>
      <c r="E24" s="706">
        <v>52908.84</v>
      </c>
      <c r="F24" s="740">
        <f t="shared" ref="F24" si="2">ROUND(E24*(1-$F$11),2)</f>
        <v>52908.84</v>
      </c>
      <c r="G24" s="1037">
        <f>'Заказ, cкидки и курсы валют'!$J$24*F24</f>
        <v>671148.63540000003</v>
      </c>
      <c r="H24" s="158">
        <f t="shared" ref="H24" si="3">ROUND((D24/1000)*G24,2)</f>
        <v>3355.74</v>
      </c>
      <c r="I24" s="245"/>
      <c r="J24" s="706"/>
    </row>
    <row r="25" spans="1:10" ht="15">
      <c r="A25" s="250" t="s">
        <v>5114</v>
      </c>
      <c r="B25" s="1109" t="s">
        <v>3243</v>
      </c>
      <c r="C25" s="2263">
        <v>4171</v>
      </c>
      <c r="D25" s="1110">
        <v>5</v>
      </c>
      <c r="E25" s="706">
        <v>70606.03</v>
      </c>
      <c r="F25" s="740">
        <f>ROUND(E25*(1-$F$11),2)</f>
        <v>70606.03</v>
      </c>
      <c r="G25" s="1037">
        <f>'Заказ, cкидки и курсы валют'!$J$24*F25</f>
        <v>895637.49054999999</v>
      </c>
      <c r="H25" s="158">
        <f>ROUND((D25/1000)*G25,2)</f>
        <v>4478.1899999999996</v>
      </c>
      <c r="I25" s="245"/>
      <c r="J25" s="706"/>
    </row>
    <row r="26" spans="1:10" ht="15">
      <c r="A26" s="250" t="s">
        <v>5115</v>
      </c>
      <c r="B26" s="1109" t="s">
        <v>3401</v>
      </c>
      <c r="C26" s="2263">
        <v>6600</v>
      </c>
      <c r="D26" s="1110">
        <v>2</v>
      </c>
      <c r="E26" s="706">
        <v>106657.68</v>
      </c>
      <c r="F26" s="740">
        <f>ROUND(E26*(1-$F$11),2)</f>
        <v>106657.68</v>
      </c>
      <c r="G26" s="1037">
        <f>'Заказ, cкидки и курсы валют'!$J$24*F26</f>
        <v>1352952.6708</v>
      </c>
      <c r="H26" s="158">
        <f>ROUND((D26/1000)*G26,2)</f>
        <v>2705.91</v>
      </c>
      <c r="I26" s="245"/>
      <c r="J26" s="706"/>
    </row>
    <row r="27" spans="1:10" ht="15">
      <c r="A27" s="250" t="s">
        <v>11795</v>
      </c>
      <c r="B27" s="1109" t="s">
        <v>11797</v>
      </c>
      <c r="C27" s="2263">
        <v>8910</v>
      </c>
      <c r="D27" s="1110">
        <v>1</v>
      </c>
      <c r="E27" s="706">
        <v>140763.74</v>
      </c>
      <c r="F27" s="740">
        <f>ROUND(E27*(1-$F$11),2)</f>
        <v>140763.74</v>
      </c>
      <c r="G27" s="1037">
        <f>'Заказ, cкидки и курсы валют'!$J$24*F27</f>
        <v>1785588.0418999998</v>
      </c>
      <c r="H27" s="158">
        <f>ROUND((D27/1000)*G27,2)</f>
        <v>1785.59</v>
      </c>
      <c r="I27" s="245"/>
      <c r="J27" s="706"/>
    </row>
    <row r="28" spans="1:10" ht="15">
      <c r="A28" s="250" t="s">
        <v>9202</v>
      </c>
      <c r="B28" s="1109" t="s">
        <v>9203</v>
      </c>
      <c r="C28" s="2263">
        <v>137.6</v>
      </c>
      <c r="D28" s="1110">
        <v>100</v>
      </c>
      <c r="E28" s="706">
        <v>3530.11</v>
      </c>
      <c r="F28" s="740">
        <f t="shared" ref="F28" si="4">ROUND(E28*(1-$F$11),2)</f>
        <v>3530.11</v>
      </c>
      <c r="G28" s="1037">
        <f>'Заказ, cкидки и курсы валют'!$J$24*F28</f>
        <v>44779.445350000002</v>
      </c>
      <c r="H28" s="158">
        <f t="shared" ref="H28" si="5">ROUND((D28/1000)*G28,2)</f>
        <v>4477.9399999999996</v>
      </c>
      <c r="I28" s="245"/>
      <c r="J28" s="706"/>
    </row>
    <row r="29" spans="1:10" ht="15">
      <c r="A29" s="250" t="s">
        <v>5116</v>
      </c>
      <c r="B29" s="1109" t="s">
        <v>992</v>
      </c>
      <c r="C29" s="2263">
        <v>221.2</v>
      </c>
      <c r="D29" s="1110">
        <v>100</v>
      </c>
      <c r="E29" s="706">
        <v>4922.33</v>
      </c>
      <c r="F29" s="740">
        <f t="shared" ref="F29:F37" si="6">ROUND(E29*(1-$F$11),2)</f>
        <v>4922.33</v>
      </c>
      <c r="G29" s="1037">
        <f>'Заказ, cкидки и курсы валют'!$J$24*F29</f>
        <v>62439.756050000004</v>
      </c>
      <c r="H29" s="158">
        <f t="shared" ref="H29:H37" si="7">ROUND((D29/1000)*G29,2)</f>
        <v>6243.98</v>
      </c>
      <c r="I29" s="245"/>
      <c r="J29" s="706"/>
    </row>
    <row r="30" spans="1:10" ht="15">
      <c r="A30" s="250" t="s">
        <v>5117</v>
      </c>
      <c r="B30" s="1109" t="s">
        <v>3244</v>
      </c>
      <c r="C30" s="2263">
        <v>269.66000000000003</v>
      </c>
      <c r="D30" s="1110">
        <v>50</v>
      </c>
      <c r="E30" s="706">
        <v>5103.55</v>
      </c>
      <c r="F30" s="740">
        <f t="shared" si="6"/>
        <v>5103.55</v>
      </c>
      <c r="G30" s="1037">
        <f>'Заказ, cкидки и курсы валют'!$J$24*F30</f>
        <v>64738.531750000002</v>
      </c>
      <c r="H30" s="158">
        <f t="shared" si="7"/>
        <v>3236.93</v>
      </c>
      <c r="I30" s="245"/>
      <c r="J30" s="706"/>
    </row>
    <row r="31" spans="1:10" ht="15">
      <c r="A31" s="250" t="s">
        <v>5118</v>
      </c>
      <c r="B31" s="1109" t="s">
        <v>3245</v>
      </c>
      <c r="C31" s="2263">
        <v>446.2</v>
      </c>
      <c r="D31" s="1110">
        <v>25</v>
      </c>
      <c r="E31" s="706">
        <v>7512.58</v>
      </c>
      <c r="F31" s="740">
        <f t="shared" si="6"/>
        <v>7512.58</v>
      </c>
      <c r="G31" s="1037">
        <f>'Заказ, cкидки и курсы валют'!$J$24*F31</f>
        <v>95297.077300000004</v>
      </c>
      <c r="H31" s="158">
        <f t="shared" si="7"/>
        <v>2382.4299999999998</v>
      </c>
      <c r="I31" s="245"/>
      <c r="J31" s="706"/>
    </row>
    <row r="32" spans="1:10" ht="15">
      <c r="A32" s="250" t="s">
        <v>5119</v>
      </c>
      <c r="B32" s="1109" t="s">
        <v>3246</v>
      </c>
      <c r="C32" s="2263">
        <v>692.58</v>
      </c>
      <c r="D32" s="1110">
        <v>25</v>
      </c>
      <c r="E32" s="706">
        <v>11160.22</v>
      </c>
      <c r="F32" s="740">
        <f t="shared" si="6"/>
        <v>11160.22</v>
      </c>
      <c r="G32" s="1037">
        <f>'Заказ, cкидки и курсы валют'!$J$24*F32</f>
        <v>141567.39069999999</v>
      </c>
      <c r="H32" s="158">
        <f t="shared" si="7"/>
        <v>3539.18</v>
      </c>
      <c r="I32" s="245"/>
      <c r="J32" s="706"/>
    </row>
    <row r="33" spans="1:10" ht="15">
      <c r="A33" s="250" t="s">
        <v>5120</v>
      </c>
      <c r="B33" s="1109" t="s">
        <v>3247</v>
      </c>
      <c r="C33" s="2263">
        <v>1067</v>
      </c>
      <c r="D33" s="1110">
        <v>20</v>
      </c>
      <c r="E33" s="706">
        <v>16543.02</v>
      </c>
      <c r="F33" s="740">
        <f t="shared" si="6"/>
        <v>16543.02</v>
      </c>
      <c r="G33" s="1037">
        <f>'Заказ, cкидки и курсы валют'!$J$24*F33</f>
        <v>209848.20870000002</v>
      </c>
      <c r="H33" s="158">
        <f t="shared" si="7"/>
        <v>4196.96</v>
      </c>
      <c r="I33" s="245"/>
      <c r="J33" s="706"/>
    </row>
    <row r="34" spans="1:10" ht="15">
      <c r="A34" s="250" t="s">
        <v>5121</v>
      </c>
      <c r="B34" s="1109" t="s">
        <v>3248</v>
      </c>
      <c r="C34" s="2263">
        <v>1561.7</v>
      </c>
      <c r="D34" s="1110">
        <v>20</v>
      </c>
      <c r="E34" s="706">
        <v>26506.44</v>
      </c>
      <c r="F34" s="740">
        <f t="shared" si="6"/>
        <v>26506.44</v>
      </c>
      <c r="G34" s="1037">
        <f>'Заказ, cкидки и курсы валют'!$J$24*F34</f>
        <v>336234.19140000001</v>
      </c>
      <c r="H34" s="158">
        <f t="shared" si="7"/>
        <v>6724.68</v>
      </c>
      <c r="I34" s="245"/>
      <c r="J34" s="706"/>
    </row>
    <row r="35" spans="1:10" ht="15">
      <c r="A35" s="250" t="s">
        <v>5122</v>
      </c>
      <c r="B35" s="1109" t="s">
        <v>3249</v>
      </c>
      <c r="C35" s="2263">
        <v>2149.52</v>
      </c>
      <c r="D35" s="1110">
        <v>10</v>
      </c>
      <c r="E35" s="706">
        <v>35459.94</v>
      </c>
      <c r="F35" s="740">
        <f t="shared" si="6"/>
        <v>35459.94</v>
      </c>
      <c r="G35" s="1037">
        <f>'Заказ, cкидки и курсы валют'!$J$24*F35</f>
        <v>449809.33890000003</v>
      </c>
      <c r="H35" s="158">
        <f t="shared" si="7"/>
        <v>4498.09</v>
      </c>
      <c r="I35" s="245"/>
      <c r="J35" s="706"/>
    </row>
    <row r="36" spans="1:10" ht="15">
      <c r="A36" s="250" t="s">
        <v>3774</v>
      </c>
      <c r="B36" s="1109" t="s">
        <v>3775</v>
      </c>
      <c r="C36" s="2263">
        <v>2852</v>
      </c>
      <c r="D36" s="1110">
        <v>5</v>
      </c>
      <c r="E36" s="706">
        <v>45589.68</v>
      </c>
      <c r="F36" s="740">
        <f t="shared" si="6"/>
        <v>45589.68</v>
      </c>
      <c r="G36" s="1037">
        <f>'Заказ, cкидки и курсы валют'!$J$24*F36</f>
        <v>578305.09080000001</v>
      </c>
      <c r="H36" s="158">
        <f t="shared" si="7"/>
        <v>2891.53</v>
      </c>
      <c r="I36" s="245"/>
      <c r="J36" s="706"/>
    </row>
    <row r="37" spans="1:10" ht="15">
      <c r="A37" s="250" t="s">
        <v>5123</v>
      </c>
      <c r="B37" s="1109" t="s">
        <v>3250</v>
      </c>
      <c r="C37" s="2263">
        <v>3478.42</v>
      </c>
      <c r="D37" s="1110">
        <v>5</v>
      </c>
      <c r="E37" s="706">
        <v>57427.13</v>
      </c>
      <c r="F37" s="740">
        <f t="shared" si="6"/>
        <v>57427.13</v>
      </c>
      <c r="G37" s="1037">
        <f>'Заказ, cкидки и курсы валют'!$J$24*F37</f>
        <v>728463.14405</v>
      </c>
      <c r="H37" s="158">
        <f t="shared" si="7"/>
        <v>3642.32</v>
      </c>
      <c r="I37" s="245"/>
    </row>
    <row r="38" spans="1:10" ht="15">
      <c r="A38" s="250" t="s">
        <v>9749</v>
      </c>
      <c r="B38" s="1109" t="s">
        <v>9750</v>
      </c>
      <c r="C38" s="2263">
        <v>4572</v>
      </c>
      <c r="D38" s="1110">
        <v>5</v>
      </c>
      <c r="E38" s="706">
        <v>75005.899999999994</v>
      </c>
      <c r="F38" s="740">
        <f t="shared" ref="F38" si="8">ROUND(E38*(1-$F$11),2)</f>
        <v>75005.899999999994</v>
      </c>
      <c r="G38" s="1037">
        <f>'Заказ, cкидки и курсы валют'!$J$24*F38</f>
        <v>951449.84149999998</v>
      </c>
      <c r="H38" s="158">
        <f t="shared" ref="H38" si="9">ROUND((D38/1000)*G38,2)</f>
        <v>4757.25</v>
      </c>
      <c r="I38" s="245"/>
    </row>
    <row r="39" spans="1:10" ht="15">
      <c r="A39" s="250" t="s">
        <v>5124</v>
      </c>
      <c r="B39" s="1109" t="s">
        <v>3251</v>
      </c>
      <c r="C39" s="2263">
        <v>5127.42</v>
      </c>
      <c r="D39" s="1110">
        <v>5</v>
      </c>
      <c r="E39" s="706">
        <v>84623.07</v>
      </c>
      <c r="F39" s="740">
        <f>ROUND(E39*(1-$F$11),2)</f>
        <v>84623.07</v>
      </c>
      <c r="G39" s="1037">
        <f>'Заказ, cкидки и курсы валют'!$J$24*F39</f>
        <v>1073443.6429500002</v>
      </c>
      <c r="H39" s="158">
        <f>ROUND((D39/1000)*G39,2)</f>
        <v>5367.22</v>
      </c>
      <c r="I39" s="245"/>
    </row>
    <row r="40" spans="1:10" ht="15">
      <c r="A40" s="250" t="s">
        <v>5125</v>
      </c>
      <c r="B40" s="2640" t="s">
        <v>3252</v>
      </c>
      <c r="C40" s="2263">
        <v>8868</v>
      </c>
      <c r="D40" s="2642">
        <v>5</v>
      </c>
      <c r="E40" s="706">
        <v>143064.46</v>
      </c>
      <c r="F40" s="740">
        <f>ROUND(E40*(1-$F$11),2)</f>
        <v>143064.46</v>
      </c>
      <c r="G40" s="1037">
        <f>'Заказ, cкидки и курсы валют'!$J$24*F40</f>
        <v>1814772.6750999999</v>
      </c>
      <c r="H40" s="158">
        <f>ROUND((D40/1000)*G40,2)</f>
        <v>9073.86</v>
      </c>
      <c r="I40" s="245"/>
    </row>
    <row r="41" spans="1:10" ht="15.75" thickBot="1">
      <c r="A41" s="282" t="s">
        <v>9751</v>
      </c>
      <c r="B41" s="1109" t="s">
        <v>9752</v>
      </c>
      <c r="C41" s="2263">
        <v>13200</v>
      </c>
      <c r="D41" s="1110">
        <v>1</v>
      </c>
      <c r="E41" s="706">
        <v>219895.54</v>
      </c>
      <c r="F41" s="1173">
        <f>ROUND(E41*(1-$F$11),2)</f>
        <v>219895.54</v>
      </c>
      <c r="G41" s="1174">
        <f>'Заказ, cкидки и курсы валют'!$J$24*F41</f>
        <v>2789374.9249</v>
      </c>
      <c r="H41" s="214">
        <f>ROUND((D41/1000)*G41,2)</f>
        <v>2789.37</v>
      </c>
      <c r="I41" s="248"/>
    </row>
    <row r="42" spans="1:10" ht="13.5" thickBot="1"/>
    <row r="43" spans="1:10" ht="18">
      <c r="A43" s="291"/>
      <c r="B43" s="196"/>
      <c r="C43" s="112"/>
      <c r="D43" s="112" t="s">
        <v>2476</v>
      </c>
      <c r="E43" s="687"/>
      <c r="F43" s="687"/>
      <c r="G43" s="800"/>
      <c r="H43" s="196"/>
      <c r="I43" s="116"/>
    </row>
    <row r="44" spans="1:10" ht="33.75" customHeight="1">
      <c r="A44" s="292"/>
      <c r="B44" s="17"/>
      <c r="C44" s="129"/>
      <c r="D44" s="129" t="s">
        <v>2477</v>
      </c>
      <c r="E44" s="688"/>
      <c r="F44" s="700"/>
      <c r="G44" s="132"/>
      <c r="H44" s="17"/>
      <c r="I44" s="200"/>
    </row>
    <row r="45" spans="1:10" ht="45" customHeight="1">
      <c r="A45" s="292"/>
      <c r="B45" s="17"/>
      <c r="C45" s="118"/>
      <c r="D45" s="118"/>
      <c r="E45" s="1082"/>
      <c r="F45" s="733"/>
      <c r="G45" s="1052"/>
      <c r="H45" s="17"/>
      <c r="I45" s="200"/>
    </row>
    <row r="46" spans="1:10" ht="15">
      <c r="A46" s="292"/>
      <c r="B46" s="17"/>
      <c r="C46" s="118"/>
      <c r="D46" s="118"/>
      <c r="E46" s="1082"/>
      <c r="F46" s="733"/>
      <c r="G46" s="1052"/>
      <c r="H46" s="17"/>
      <c r="I46" s="200"/>
      <c r="J46" s="706"/>
    </row>
    <row r="47" spans="1:10" ht="15">
      <c r="A47" s="292"/>
      <c r="B47" s="17"/>
      <c r="C47" s="118"/>
      <c r="D47" s="118"/>
      <c r="E47" s="1082"/>
      <c r="F47" s="733"/>
      <c r="G47" s="1052"/>
      <c r="H47" s="17"/>
      <c r="I47" s="200"/>
      <c r="J47" s="706"/>
    </row>
    <row r="48" spans="1:10" ht="18.75" thickBot="1">
      <c r="A48" s="145" t="s">
        <v>7841</v>
      </c>
      <c r="B48" s="204"/>
      <c r="C48" s="120"/>
      <c r="D48" s="120"/>
      <c r="E48" s="1083"/>
      <c r="F48" s="735"/>
      <c r="G48" s="1053"/>
      <c r="H48" s="204"/>
      <c r="I48" s="205"/>
      <c r="J48" s="706"/>
    </row>
    <row r="49" spans="1:10" ht="42">
      <c r="A49" s="220" t="s">
        <v>1036</v>
      </c>
      <c r="B49" s="222" t="s">
        <v>1037</v>
      </c>
      <c r="C49" s="225" t="s">
        <v>679</v>
      </c>
      <c r="D49" s="225" t="s">
        <v>3147</v>
      </c>
      <c r="E49" s="742" t="s">
        <v>11544</v>
      </c>
      <c r="F49" s="737" t="s">
        <v>2796</v>
      </c>
      <c r="G49" s="1655" t="s">
        <v>2644</v>
      </c>
      <c r="H49" s="482" t="s">
        <v>498</v>
      </c>
      <c r="I49" s="206" t="s">
        <v>4274</v>
      </c>
      <c r="J49" s="706"/>
    </row>
    <row r="50" spans="1:10" ht="15.75" thickBot="1">
      <c r="A50" s="228"/>
      <c r="B50" s="477" t="s">
        <v>1830</v>
      </c>
      <c r="C50" s="230" t="s">
        <v>3648</v>
      </c>
      <c r="D50" s="446" t="s">
        <v>2645</v>
      </c>
      <c r="E50" s="1084" t="s">
        <v>265</v>
      </c>
      <c r="F50" s="745">
        <f>'Заказ, cкидки и курсы валют'!$I$12</f>
        <v>0</v>
      </c>
      <c r="G50" s="1149"/>
      <c r="H50" s="545"/>
      <c r="I50" s="380"/>
      <c r="J50" s="706"/>
    </row>
    <row r="51" spans="1:10" ht="15">
      <c r="A51" s="389" t="s">
        <v>7909</v>
      </c>
      <c r="B51" s="1221" t="s">
        <v>3394</v>
      </c>
      <c r="C51" s="1203">
        <v>68.8</v>
      </c>
      <c r="D51" s="1221">
        <v>1</v>
      </c>
      <c r="E51" s="1703">
        <f t="shared" ref="E51:E62" si="10">E12*2</f>
        <v>3677.2</v>
      </c>
      <c r="F51" s="1187">
        <f>ROUND(E51*(1-$F$11),2)</f>
        <v>3677.2</v>
      </c>
      <c r="G51" s="1188">
        <f>'Заказ, cкидки и курсы валют'!$J$24*F51</f>
        <v>46645.281999999999</v>
      </c>
      <c r="H51" s="443">
        <f>ROUND((D51/1000)*G51,2)</f>
        <v>46.65</v>
      </c>
      <c r="I51" s="393"/>
      <c r="J51" s="706"/>
    </row>
    <row r="52" spans="1:10" ht="15">
      <c r="A52" s="250" t="s">
        <v>7910</v>
      </c>
      <c r="B52" s="49" t="s">
        <v>991</v>
      </c>
      <c r="C52" s="68">
        <v>110.6</v>
      </c>
      <c r="D52" s="49">
        <v>1</v>
      </c>
      <c r="E52" s="1123">
        <f t="shared" si="10"/>
        <v>4445.8</v>
      </c>
      <c r="F52" s="740">
        <f t="shared" ref="F52:F73" si="11">ROUND(E52*(1-$F$11),2)</f>
        <v>4445.8</v>
      </c>
      <c r="G52" s="1037">
        <f>'Заказ, cкидки и курсы валют'!$J$24*F52</f>
        <v>56394.973000000005</v>
      </c>
      <c r="H52" s="158">
        <f t="shared" ref="H52:H73" si="12">ROUND((D52/1000)*G52,2)</f>
        <v>56.39</v>
      </c>
      <c r="I52" s="245"/>
      <c r="J52" s="706"/>
    </row>
    <row r="53" spans="1:10" ht="15">
      <c r="A53" s="250" t="s">
        <v>7911</v>
      </c>
      <c r="B53" s="49" t="s">
        <v>3234</v>
      </c>
      <c r="C53" s="68">
        <v>136</v>
      </c>
      <c r="D53" s="49">
        <v>1</v>
      </c>
      <c r="E53" s="1123">
        <f t="shared" si="10"/>
        <v>4754.8</v>
      </c>
      <c r="F53" s="740">
        <f t="shared" si="11"/>
        <v>4754.8</v>
      </c>
      <c r="G53" s="1037">
        <f>'Заказ, cкидки и курсы валют'!$J$24*F53</f>
        <v>60314.638000000006</v>
      </c>
      <c r="H53" s="158">
        <f t="shared" si="12"/>
        <v>60.31</v>
      </c>
      <c r="I53" s="245"/>
      <c r="J53" s="706"/>
    </row>
    <row r="54" spans="1:10" ht="15">
      <c r="A54" s="250" t="s">
        <v>7912</v>
      </c>
      <c r="B54" s="49" t="s">
        <v>3235</v>
      </c>
      <c r="C54" s="68">
        <v>223.1</v>
      </c>
      <c r="D54" s="49">
        <v>1</v>
      </c>
      <c r="E54" s="1123">
        <f t="shared" si="10"/>
        <v>7512.58</v>
      </c>
      <c r="F54" s="740">
        <f t="shared" si="11"/>
        <v>7512.58</v>
      </c>
      <c r="G54" s="1037">
        <f>'Заказ, cкидки и курсы валют'!$J$24*F54</f>
        <v>95297.077300000004</v>
      </c>
      <c r="H54" s="158">
        <f t="shared" si="12"/>
        <v>95.3</v>
      </c>
      <c r="I54" s="245"/>
      <c r="J54" s="706"/>
    </row>
    <row r="55" spans="1:10" ht="15">
      <c r="A55" s="250" t="s">
        <v>7913</v>
      </c>
      <c r="B55" s="49" t="s">
        <v>3236</v>
      </c>
      <c r="C55" s="68">
        <v>346.29</v>
      </c>
      <c r="D55" s="49">
        <v>1</v>
      </c>
      <c r="E55" s="1123">
        <f t="shared" si="10"/>
        <v>12725.02</v>
      </c>
      <c r="F55" s="740">
        <f t="shared" si="11"/>
        <v>12725.02</v>
      </c>
      <c r="G55" s="1037">
        <f>'Заказ, cкидки и курсы валют'!$J$24*F55</f>
        <v>161416.8787</v>
      </c>
      <c r="H55" s="158">
        <f t="shared" si="12"/>
        <v>161.41999999999999</v>
      </c>
      <c r="I55" s="245"/>
      <c r="J55" s="706"/>
    </row>
    <row r="56" spans="1:10" s="583" customFormat="1" ht="15">
      <c r="A56" s="250" t="s">
        <v>7914</v>
      </c>
      <c r="B56" s="49" t="s">
        <v>3237</v>
      </c>
      <c r="C56" s="68">
        <v>533.5</v>
      </c>
      <c r="D56" s="49">
        <v>1</v>
      </c>
      <c r="E56" s="1123">
        <f t="shared" si="10"/>
        <v>17712.560000000001</v>
      </c>
      <c r="F56" s="740">
        <f t="shared" si="11"/>
        <v>17712.560000000001</v>
      </c>
      <c r="G56" s="1037">
        <f>'Заказ, cкидки и курсы валют'!$J$24*F56</f>
        <v>224683.82360000003</v>
      </c>
      <c r="H56" s="158">
        <f t="shared" si="12"/>
        <v>224.68</v>
      </c>
      <c r="I56" s="245"/>
      <c r="J56" s="706"/>
    </row>
    <row r="57" spans="1:10" ht="15">
      <c r="A57" s="250" t="s">
        <v>7915</v>
      </c>
      <c r="B57" s="49" t="s">
        <v>3238</v>
      </c>
      <c r="C57" s="68">
        <v>780.85</v>
      </c>
      <c r="D57" s="49">
        <v>1</v>
      </c>
      <c r="E57" s="1123">
        <f t="shared" si="10"/>
        <v>26506.28</v>
      </c>
      <c r="F57" s="740">
        <f t="shared" si="11"/>
        <v>26506.28</v>
      </c>
      <c r="G57" s="1037">
        <f>'Заказ, cкидки и курсы валют'!$J$24*F57</f>
        <v>336232.1618</v>
      </c>
      <c r="H57" s="158">
        <f t="shared" si="12"/>
        <v>336.23</v>
      </c>
      <c r="I57" s="245"/>
      <c r="J57" s="706"/>
    </row>
    <row r="58" spans="1:10" ht="15">
      <c r="A58" s="250" t="s">
        <v>7916</v>
      </c>
      <c r="B58" s="49" t="s">
        <v>3239</v>
      </c>
      <c r="C58" s="68">
        <v>1074.76</v>
      </c>
      <c r="D58" s="49">
        <v>1</v>
      </c>
      <c r="E58" s="1123">
        <f t="shared" si="10"/>
        <v>37318.199999999997</v>
      </c>
      <c r="F58" s="740">
        <f t="shared" si="11"/>
        <v>37318.199999999997</v>
      </c>
      <c r="G58" s="1037">
        <f>'Заказ, cкидки и курсы валют'!$J$24*F58</f>
        <v>473381.36699999997</v>
      </c>
      <c r="H58" s="158">
        <f t="shared" si="12"/>
        <v>473.38</v>
      </c>
      <c r="I58" s="245"/>
      <c r="J58" s="706"/>
    </row>
    <row r="59" spans="1:10" ht="15">
      <c r="A59" s="250" t="s">
        <v>7917</v>
      </c>
      <c r="B59" s="49" t="s">
        <v>3240</v>
      </c>
      <c r="C59" s="68">
        <v>1384</v>
      </c>
      <c r="D59" s="49">
        <v>1</v>
      </c>
      <c r="E59" s="1123">
        <f t="shared" si="10"/>
        <v>44809.14</v>
      </c>
      <c r="F59" s="740">
        <f t="shared" si="11"/>
        <v>44809.14</v>
      </c>
      <c r="G59" s="1037">
        <f>'Заказ, cкидки и курсы валют'!$J$24*F59</f>
        <v>568403.94090000005</v>
      </c>
      <c r="H59" s="158">
        <f t="shared" si="12"/>
        <v>568.4</v>
      </c>
      <c r="I59" s="245"/>
      <c r="J59" s="706"/>
    </row>
    <row r="60" spans="1:10" ht="15">
      <c r="A60" s="250" t="s">
        <v>7918</v>
      </c>
      <c r="B60" s="49" t="s">
        <v>3241</v>
      </c>
      <c r="C60" s="68">
        <v>1739.21</v>
      </c>
      <c r="D60" s="49">
        <v>1</v>
      </c>
      <c r="E60" s="1123">
        <f t="shared" si="10"/>
        <v>56522.58</v>
      </c>
      <c r="F60" s="740">
        <f t="shared" si="11"/>
        <v>56522.58</v>
      </c>
      <c r="G60" s="1037">
        <f>'Заказ, cкидки и курсы валют'!$J$24*F60</f>
        <v>716988.9273000001</v>
      </c>
      <c r="H60" s="158">
        <f t="shared" si="12"/>
        <v>716.99</v>
      </c>
      <c r="I60" s="245"/>
      <c r="J60" s="706"/>
    </row>
    <row r="61" spans="1:10" ht="15">
      <c r="A61" s="243" t="s">
        <v>7919</v>
      </c>
      <c r="B61" s="581" t="s">
        <v>2498</v>
      </c>
      <c r="C61" s="68">
        <v>2286</v>
      </c>
      <c r="D61" s="581">
        <v>1</v>
      </c>
      <c r="E61" s="1123">
        <f t="shared" si="10"/>
        <v>76322.820000000007</v>
      </c>
      <c r="F61" s="740">
        <f t="shared" si="11"/>
        <v>76322.820000000007</v>
      </c>
      <c r="G61" s="1037">
        <f>'Заказ, cкидки и курсы валют'!$J$24*F61</f>
        <v>968154.97170000011</v>
      </c>
      <c r="H61" s="158">
        <f t="shared" si="12"/>
        <v>968.15</v>
      </c>
      <c r="I61" s="582"/>
      <c r="J61" s="706"/>
    </row>
    <row r="62" spans="1:10" ht="15">
      <c r="A62" s="250" t="s">
        <v>7920</v>
      </c>
      <c r="B62" s="49" t="s">
        <v>3242</v>
      </c>
      <c r="C62" s="68">
        <v>2696</v>
      </c>
      <c r="D62" s="49">
        <v>1</v>
      </c>
      <c r="E62" s="1123">
        <f t="shared" si="10"/>
        <v>85554.82</v>
      </c>
      <c r="F62" s="740">
        <f t="shared" si="11"/>
        <v>85554.82</v>
      </c>
      <c r="G62" s="1037">
        <f>'Заказ, cкидки и курсы валют'!$J$24*F62</f>
        <v>1085262.8917</v>
      </c>
      <c r="H62" s="158">
        <f t="shared" si="12"/>
        <v>1085.26</v>
      </c>
      <c r="I62" s="245"/>
      <c r="J62" s="706"/>
    </row>
    <row r="63" spans="1:10" ht="15">
      <c r="A63" s="250" t="s">
        <v>7921</v>
      </c>
      <c r="B63" s="49" t="s">
        <v>3243</v>
      </c>
      <c r="C63" s="68">
        <v>4171</v>
      </c>
      <c r="D63" s="49">
        <v>1</v>
      </c>
      <c r="E63" s="1123">
        <f>E25*2</f>
        <v>141212.06</v>
      </c>
      <c r="F63" s="740">
        <f t="shared" si="11"/>
        <v>141212.06</v>
      </c>
      <c r="G63" s="1037">
        <f>'Заказ, cкидки и курсы валют'!$J$24*F63</f>
        <v>1791274.9811</v>
      </c>
      <c r="H63" s="158">
        <f t="shared" si="12"/>
        <v>1791.27</v>
      </c>
      <c r="I63" s="245"/>
      <c r="J63" s="706"/>
    </row>
    <row r="64" spans="1:10" ht="15">
      <c r="A64" s="250" t="s">
        <v>7922</v>
      </c>
      <c r="B64" s="49" t="s">
        <v>3401</v>
      </c>
      <c r="C64" s="68">
        <v>6600</v>
      </c>
      <c r="D64" s="49">
        <v>1</v>
      </c>
      <c r="E64" s="1123">
        <f>E26*2</f>
        <v>213315.36</v>
      </c>
      <c r="F64" s="740">
        <f t="shared" si="11"/>
        <v>213315.36</v>
      </c>
      <c r="G64" s="1037">
        <f>'Заказ, cкидки и курсы валют'!$J$24*F64</f>
        <v>2705905.3415999999</v>
      </c>
      <c r="H64" s="158">
        <f t="shared" si="12"/>
        <v>2705.91</v>
      </c>
      <c r="I64" s="245"/>
      <c r="J64" s="706"/>
    </row>
    <row r="65" spans="1:10" ht="15">
      <c r="A65" s="250" t="s">
        <v>7923</v>
      </c>
      <c r="B65" s="49" t="s">
        <v>992</v>
      </c>
      <c r="C65" s="94">
        <v>232</v>
      </c>
      <c r="D65" s="49">
        <v>1</v>
      </c>
      <c r="E65" s="1123">
        <f t="shared" ref="E65:E76" si="13">E29*2</f>
        <v>9844.66</v>
      </c>
      <c r="F65" s="740">
        <f t="shared" si="11"/>
        <v>9844.66</v>
      </c>
      <c r="G65" s="1037">
        <f>'Заказ, cкидки и курсы валют'!$J$24*F65</f>
        <v>124879.51210000001</v>
      </c>
      <c r="H65" s="158">
        <f t="shared" si="12"/>
        <v>124.88</v>
      </c>
      <c r="I65" s="245"/>
      <c r="J65" s="706"/>
    </row>
    <row r="66" spans="1:10" ht="15">
      <c r="A66" s="250" t="s">
        <v>7924</v>
      </c>
      <c r="B66" s="49" t="s">
        <v>3244</v>
      </c>
      <c r="C66" s="68">
        <v>269.66000000000003</v>
      </c>
      <c r="D66" s="49">
        <v>1</v>
      </c>
      <c r="E66" s="1123">
        <f t="shared" si="13"/>
        <v>10207.1</v>
      </c>
      <c r="F66" s="740">
        <f t="shared" si="11"/>
        <v>10207.1</v>
      </c>
      <c r="G66" s="1037">
        <f>'Заказ, cкидки и курсы валют'!$J$24*F66</f>
        <v>129477.0635</v>
      </c>
      <c r="H66" s="158">
        <f t="shared" si="12"/>
        <v>129.47999999999999</v>
      </c>
      <c r="I66" s="245"/>
      <c r="J66" s="706"/>
    </row>
    <row r="67" spans="1:10" ht="15">
      <c r="A67" s="250" t="s">
        <v>7925</v>
      </c>
      <c r="B67" s="49" t="s">
        <v>3245</v>
      </c>
      <c r="C67" s="68">
        <v>446.2</v>
      </c>
      <c r="D67" s="49">
        <v>1</v>
      </c>
      <c r="E67" s="1123">
        <f t="shared" si="13"/>
        <v>15025.16</v>
      </c>
      <c r="F67" s="740">
        <f t="shared" si="11"/>
        <v>15025.16</v>
      </c>
      <c r="G67" s="1037">
        <f>'Заказ, cкидки и курсы валют'!$J$24*F67</f>
        <v>190594.15460000001</v>
      </c>
      <c r="H67" s="158">
        <f t="shared" si="12"/>
        <v>190.59</v>
      </c>
      <c r="I67" s="245"/>
      <c r="J67" s="706"/>
    </row>
    <row r="68" spans="1:10" ht="15">
      <c r="A68" s="250" t="s">
        <v>7926</v>
      </c>
      <c r="B68" s="49" t="s">
        <v>3246</v>
      </c>
      <c r="C68" s="68">
        <v>692.58</v>
      </c>
      <c r="D68" s="49">
        <v>1</v>
      </c>
      <c r="E68" s="1123">
        <f t="shared" si="13"/>
        <v>22320.44</v>
      </c>
      <c r="F68" s="740">
        <f t="shared" si="11"/>
        <v>22320.44</v>
      </c>
      <c r="G68" s="1037">
        <f>'Заказ, cкидки и курсы валют'!$J$24*F68</f>
        <v>283134.78139999998</v>
      </c>
      <c r="H68" s="158">
        <f t="shared" si="12"/>
        <v>283.13</v>
      </c>
      <c r="I68" s="245"/>
      <c r="J68" s="706"/>
    </row>
    <row r="69" spans="1:10" ht="15">
      <c r="A69" s="250" t="s">
        <v>7927</v>
      </c>
      <c r="B69" s="49" t="s">
        <v>3247</v>
      </c>
      <c r="C69" s="68">
        <v>1067</v>
      </c>
      <c r="D69" s="49">
        <v>1</v>
      </c>
      <c r="E69" s="1123">
        <f t="shared" si="13"/>
        <v>33086.04</v>
      </c>
      <c r="F69" s="740">
        <f t="shared" si="11"/>
        <v>33086.04</v>
      </c>
      <c r="G69" s="1037">
        <f>'Заказ, cкидки и курсы валют'!$J$24*F69</f>
        <v>419696.41740000003</v>
      </c>
      <c r="H69" s="158">
        <f t="shared" si="12"/>
        <v>419.7</v>
      </c>
      <c r="I69" s="245"/>
      <c r="J69" s="706"/>
    </row>
    <row r="70" spans="1:10" ht="15">
      <c r="A70" s="250" t="s">
        <v>7928</v>
      </c>
      <c r="B70" s="49" t="s">
        <v>3248</v>
      </c>
      <c r="C70" s="68">
        <v>1561.7</v>
      </c>
      <c r="D70" s="49">
        <v>1</v>
      </c>
      <c r="E70" s="1123">
        <f t="shared" si="13"/>
        <v>53012.88</v>
      </c>
      <c r="F70" s="740">
        <f t="shared" si="11"/>
        <v>53012.88</v>
      </c>
      <c r="G70" s="1037">
        <f>'Заказ, cкидки и курсы валют'!$J$24*F70</f>
        <v>672468.38280000002</v>
      </c>
      <c r="H70" s="158">
        <f t="shared" si="12"/>
        <v>672.47</v>
      </c>
      <c r="I70" s="245"/>
      <c r="J70" s="706"/>
    </row>
    <row r="71" spans="1:10" ht="15">
      <c r="A71" s="250" t="s">
        <v>7929</v>
      </c>
      <c r="B71" s="49" t="s">
        <v>3249</v>
      </c>
      <c r="C71" s="68">
        <v>2149.52</v>
      </c>
      <c r="D71" s="49">
        <v>1</v>
      </c>
      <c r="E71" s="1123">
        <f t="shared" si="13"/>
        <v>70919.88</v>
      </c>
      <c r="F71" s="740">
        <f t="shared" si="11"/>
        <v>70919.88</v>
      </c>
      <c r="G71" s="1037">
        <f>'Заказ, cкидки и курсы валют'!$J$24*F71</f>
        <v>899618.67780000006</v>
      </c>
      <c r="H71" s="158">
        <f t="shared" si="12"/>
        <v>899.62</v>
      </c>
      <c r="I71" s="245"/>
    </row>
    <row r="72" spans="1:10" ht="15">
      <c r="A72" s="250" t="s">
        <v>7930</v>
      </c>
      <c r="B72" s="49" t="s">
        <v>3775</v>
      </c>
      <c r="C72" s="68">
        <v>2852</v>
      </c>
      <c r="D72" s="49">
        <v>1</v>
      </c>
      <c r="E72" s="1123">
        <f t="shared" si="13"/>
        <v>91179.36</v>
      </c>
      <c r="F72" s="740">
        <f t="shared" si="11"/>
        <v>91179.36</v>
      </c>
      <c r="G72" s="1037">
        <f>'Заказ, cкидки и курсы валют'!$J$24*F72</f>
        <v>1156610.1816</v>
      </c>
      <c r="H72" s="158">
        <f t="shared" si="12"/>
        <v>1156.6099999999999</v>
      </c>
      <c r="I72" s="245"/>
    </row>
    <row r="73" spans="1:10" ht="15">
      <c r="A73" s="250" t="s">
        <v>7931</v>
      </c>
      <c r="B73" s="49" t="s">
        <v>3250</v>
      </c>
      <c r="C73" s="68">
        <v>3478.42</v>
      </c>
      <c r="D73" s="49">
        <v>1</v>
      </c>
      <c r="E73" s="1123">
        <f t="shared" si="13"/>
        <v>114854.26</v>
      </c>
      <c r="F73" s="740">
        <f t="shared" si="11"/>
        <v>114854.26</v>
      </c>
      <c r="G73" s="1037">
        <f>'Заказ, cкидки и курсы валют'!$J$24*F73</f>
        <v>1456926.2881</v>
      </c>
      <c r="H73" s="158">
        <f t="shared" si="12"/>
        <v>1456.93</v>
      </c>
      <c r="I73" s="245"/>
    </row>
    <row r="74" spans="1:10" ht="15">
      <c r="A74" s="250" t="s">
        <v>9753</v>
      </c>
      <c r="B74" s="47" t="s">
        <v>9750</v>
      </c>
      <c r="C74" s="68">
        <v>4578</v>
      </c>
      <c r="D74" s="49">
        <v>1</v>
      </c>
      <c r="E74" s="1123">
        <f t="shared" si="13"/>
        <v>150011.79999999999</v>
      </c>
      <c r="F74" s="740">
        <f t="shared" ref="F74" si="14">ROUND(E74*(1-$F$11),2)</f>
        <v>150011.79999999999</v>
      </c>
      <c r="G74" s="1037">
        <f>'Заказ, cкидки и курсы валют'!$J$24*F74</f>
        <v>1902899.683</v>
      </c>
      <c r="H74" s="158">
        <f t="shared" ref="H74" si="15">ROUND((D74/1000)*G74,2)</f>
        <v>1902.9</v>
      </c>
      <c r="I74" s="245"/>
    </row>
    <row r="75" spans="1:10" ht="16.5" customHeight="1">
      <c r="A75" s="250" t="s">
        <v>7932</v>
      </c>
      <c r="B75" s="49" t="s">
        <v>3251</v>
      </c>
      <c r="C75" s="68">
        <v>5127.42</v>
      </c>
      <c r="D75" s="49">
        <v>1</v>
      </c>
      <c r="E75" s="1123">
        <f t="shared" si="13"/>
        <v>169246.14</v>
      </c>
      <c r="F75" s="740">
        <f>ROUND(E75*(1-$F$11),2)</f>
        <v>169246.14</v>
      </c>
      <c r="G75" s="1037">
        <f>'Заказ, cкидки и курсы валют'!$J$24*F75</f>
        <v>2146887.2859000005</v>
      </c>
      <c r="H75" s="158">
        <f>ROUND((D75/1000)*G75,2)</f>
        <v>2146.89</v>
      </c>
      <c r="I75" s="245"/>
    </row>
    <row r="76" spans="1:10" ht="15.75" customHeight="1">
      <c r="A76" s="250" t="s">
        <v>7933</v>
      </c>
      <c r="B76" s="49" t="s">
        <v>3252</v>
      </c>
      <c r="C76" s="68">
        <v>8868</v>
      </c>
      <c r="D76" s="49">
        <v>1</v>
      </c>
      <c r="E76" s="1123">
        <f t="shared" si="13"/>
        <v>286128.92</v>
      </c>
      <c r="F76" s="740">
        <f>ROUND(E76*(1-$F$11),2)</f>
        <v>286128.92</v>
      </c>
      <c r="G76" s="1037">
        <f>'Заказ, cкидки и курсы валют'!$J$24*F76</f>
        <v>3629545.3501999998</v>
      </c>
      <c r="H76" s="158">
        <f>ROUND((D76/1000)*G76,2)</f>
        <v>3629.55</v>
      </c>
      <c r="I76" s="245"/>
    </row>
    <row r="77" spans="1:10" ht="15.75" thickBot="1">
      <c r="J77" s="706"/>
    </row>
    <row r="78" spans="1:10" ht="24.75" customHeight="1">
      <c r="A78" s="291"/>
      <c r="B78" s="196"/>
      <c r="C78" s="112"/>
      <c r="D78" s="112" t="s">
        <v>2476</v>
      </c>
      <c r="E78" s="687"/>
      <c r="F78" s="687"/>
      <c r="G78" s="800"/>
      <c r="H78" s="196"/>
      <c r="I78" s="116"/>
      <c r="J78" s="706"/>
    </row>
    <row r="79" spans="1:10" ht="21.75" customHeight="1">
      <c r="A79" s="292"/>
      <c r="B79" s="129" t="s">
        <v>9204</v>
      </c>
      <c r="C79" s="688"/>
      <c r="D79" s="700"/>
      <c r="E79" s="700"/>
      <c r="F79" s="685"/>
      <c r="G79" s="200"/>
      <c r="J79" s="706"/>
    </row>
    <row r="80" spans="1:10" s="583" customFormat="1" ht="15.95" customHeight="1">
      <c r="A80" s="292"/>
      <c r="B80" s="17"/>
      <c r="C80" s="118"/>
      <c r="D80" s="118"/>
      <c r="E80" s="1082"/>
      <c r="F80" s="733"/>
      <c r="G80" s="1052"/>
      <c r="H80" s="17"/>
      <c r="I80" s="200"/>
      <c r="J80" s="706"/>
    </row>
    <row r="81" spans="1:10" ht="15.95" customHeight="1">
      <c r="A81" s="292"/>
      <c r="B81" s="17"/>
      <c r="C81" s="118"/>
      <c r="D81" s="118"/>
      <c r="E81" s="1082"/>
      <c r="F81" s="733"/>
      <c r="G81" s="1052"/>
      <c r="H81" s="17"/>
      <c r="I81" s="200"/>
      <c r="J81" s="706"/>
    </row>
    <row r="82" spans="1:10" ht="30.75" customHeight="1">
      <c r="A82" s="292"/>
      <c r="B82" s="17"/>
      <c r="C82" s="118"/>
      <c r="D82" s="118"/>
      <c r="E82" s="1082"/>
      <c r="F82" s="733"/>
      <c r="G82" s="1052"/>
      <c r="H82" s="17"/>
      <c r="I82" s="200"/>
      <c r="J82" s="706"/>
    </row>
    <row r="83" spans="1:10" ht="15.95" customHeight="1" thickBot="1">
      <c r="A83" s="145" t="s">
        <v>7839</v>
      </c>
      <c r="B83" s="204"/>
      <c r="C83" s="120"/>
      <c r="D83" s="120"/>
      <c r="E83" s="1083"/>
      <c r="F83" s="735"/>
      <c r="G83" s="1053"/>
      <c r="H83" s="204"/>
      <c r="I83" s="205"/>
      <c r="J83" s="706"/>
    </row>
    <row r="84" spans="1:10" ht="40.5" customHeight="1">
      <c r="A84" s="220" t="s">
        <v>1036</v>
      </c>
      <c r="B84" s="222" t="s">
        <v>1037</v>
      </c>
      <c r="C84" s="225" t="s">
        <v>679</v>
      </c>
      <c r="D84" s="225" t="s">
        <v>3147</v>
      </c>
      <c r="E84" s="742" t="s">
        <v>11544</v>
      </c>
      <c r="F84" s="737" t="s">
        <v>2796</v>
      </c>
      <c r="G84" s="1655" t="s">
        <v>2644</v>
      </c>
      <c r="H84" s="482" t="s">
        <v>498</v>
      </c>
      <c r="I84" s="206" t="s">
        <v>4274</v>
      </c>
      <c r="J84" s="706"/>
    </row>
    <row r="85" spans="1:10" ht="15.95" customHeight="1" thickBot="1">
      <c r="A85" s="228"/>
      <c r="B85" s="477" t="s">
        <v>1830</v>
      </c>
      <c r="C85" s="230" t="s">
        <v>3648</v>
      </c>
      <c r="D85" s="446" t="s">
        <v>2645</v>
      </c>
      <c r="E85" s="1084" t="s">
        <v>265</v>
      </c>
      <c r="F85" s="745">
        <f>'Заказ, cкидки и курсы валют'!$I$12</f>
        <v>0</v>
      </c>
      <c r="G85" s="1149"/>
      <c r="H85" s="545"/>
      <c r="I85" s="380"/>
      <c r="J85" s="706"/>
    </row>
    <row r="86" spans="1:10" ht="14.1" customHeight="1">
      <c r="A86" s="1234" t="s">
        <v>9205</v>
      </c>
      <c r="B86" s="2645" t="s">
        <v>9183</v>
      </c>
      <c r="C86" s="2646">
        <v>68.8</v>
      </c>
      <c r="D86" s="2645">
        <v>150</v>
      </c>
      <c r="E86" s="2610">
        <v>2184.7800000000002</v>
      </c>
      <c r="F86" s="1678">
        <f>ROUND(E86*(1-$F$11),2)</f>
        <v>2184.7800000000002</v>
      </c>
      <c r="G86" s="2268">
        <f>'Заказ, cкидки и курсы валют'!$J$24*F86</f>
        <v>27713.934300000004</v>
      </c>
      <c r="H86" s="443">
        <f>ROUND((D86/1000)*G86,2)</f>
        <v>4157.09</v>
      </c>
      <c r="I86" s="393"/>
      <c r="J86" s="706"/>
    </row>
    <row r="87" spans="1:10" ht="14.1" customHeight="1">
      <c r="A87" s="770" t="s">
        <v>9206</v>
      </c>
      <c r="B87" s="1056" t="s">
        <v>991</v>
      </c>
      <c r="C87" s="2263">
        <v>110.6</v>
      </c>
      <c r="D87" s="1056">
        <v>150</v>
      </c>
      <c r="E87" s="2604">
        <v>3532.77</v>
      </c>
      <c r="F87" s="1133">
        <f t="shared" ref="F87:F109" si="16">ROUND(E87*(1-$F$11),2)</f>
        <v>3532.77</v>
      </c>
      <c r="G87" s="1041">
        <f>'Заказ, cкидки и курсы валют'!$J$24*F87</f>
        <v>44813.187450000005</v>
      </c>
      <c r="H87" s="158">
        <f t="shared" ref="H87:H109" si="17">ROUND((D87/1000)*G87,2)</f>
        <v>6721.98</v>
      </c>
      <c r="I87" s="245"/>
      <c r="J87" s="706"/>
    </row>
    <row r="88" spans="1:10" ht="14.1" customHeight="1">
      <c r="A88" s="770" t="s">
        <v>9207</v>
      </c>
      <c r="B88" s="1056" t="s">
        <v>3234</v>
      </c>
      <c r="C88" s="2263">
        <v>136</v>
      </c>
      <c r="D88" s="1056">
        <v>100</v>
      </c>
      <c r="E88" s="2604">
        <v>4146.13</v>
      </c>
      <c r="F88" s="1133">
        <f t="shared" si="16"/>
        <v>4146.13</v>
      </c>
      <c r="G88" s="1041">
        <f>'Заказ, cкидки и курсы валют'!$J$24*F88</f>
        <v>52593.659050000002</v>
      </c>
      <c r="H88" s="158">
        <f t="shared" si="17"/>
        <v>5259.37</v>
      </c>
      <c r="I88" s="245"/>
      <c r="J88" s="706"/>
    </row>
    <row r="89" spans="1:10" ht="14.1" customHeight="1">
      <c r="A89" s="770" t="s">
        <v>9208</v>
      </c>
      <c r="B89" s="1056" t="s">
        <v>3235</v>
      </c>
      <c r="C89" s="2263">
        <v>223.1</v>
      </c>
      <c r="D89" s="1056">
        <v>50</v>
      </c>
      <c r="E89" s="2604">
        <v>6856.7</v>
      </c>
      <c r="F89" s="1133">
        <f t="shared" si="16"/>
        <v>6856.7</v>
      </c>
      <c r="G89" s="1041">
        <f>'Заказ, cкидки и курсы валют'!$J$24*F89</f>
        <v>86977.239499999996</v>
      </c>
      <c r="H89" s="158">
        <f t="shared" si="17"/>
        <v>4348.8599999999997</v>
      </c>
      <c r="I89" s="245"/>
    </row>
    <row r="90" spans="1:10" ht="14.1" customHeight="1">
      <c r="A90" s="770" t="s">
        <v>9209</v>
      </c>
      <c r="B90" s="1056" t="s">
        <v>3236</v>
      </c>
      <c r="C90" s="2263">
        <v>346.29</v>
      </c>
      <c r="D90" s="1056">
        <v>25</v>
      </c>
      <c r="E90" s="2604">
        <v>10533.56</v>
      </c>
      <c r="F90" s="1133">
        <f t="shared" si="16"/>
        <v>10533.56</v>
      </c>
      <c r="G90" s="1041">
        <f>'Заказ, cкидки и курсы валют'!$J$24*F90</f>
        <v>133618.20860000001</v>
      </c>
      <c r="H90" s="158">
        <f t="shared" si="17"/>
        <v>3340.46</v>
      </c>
      <c r="I90" s="245"/>
    </row>
    <row r="91" spans="1:10" ht="14.1" customHeight="1">
      <c r="A91" s="770" t="s">
        <v>9210</v>
      </c>
      <c r="B91" s="1056" t="s">
        <v>3237</v>
      </c>
      <c r="C91" s="2263">
        <v>533.5</v>
      </c>
      <c r="D91" s="1056">
        <v>20</v>
      </c>
      <c r="E91" s="2604">
        <v>15537.29</v>
      </c>
      <c r="F91" s="1133">
        <f t="shared" si="16"/>
        <v>15537.29</v>
      </c>
      <c r="G91" s="1041">
        <f>'Заказ, cкидки и курсы валют'!$J$24*F91</f>
        <v>197090.52365000002</v>
      </c>
      <c r="H91" s="158">
        <f t="shared" si="17"/>
        <v>3941.81</v>
      </c>
      <c r="I91" s="245"/>
    </row>
    <row r="92" spans="1:10" ht="14.1" customHeight="1">
      <c r="A92" s="770" t="s">
        <v>9211</v>
      </c>
      <c r="B92" s="1056" t="s">
        <v>3238</v>
      </c>
      <c r="C92" s="2263">
        <v>780.85</v>
      </c>
      <c r="D92" s="1056">
        <v>20</v>
      </c>
      <c r="E92" s="2604">
        <v>21088.46</v>
      </c>
      <c r="F92" s="1133">
        <f t="shared" si="16"/>
        <v>21088.46</v>
      </c>
      <c r="G92" s="1041">
        <f>'Заказ, cкидки и курсы валют'!$J$24*F92</f>
        <v>267507.1151</v>
      </c>
      <c r="H92" s="158">
        <f t="shared" si="17"/>
        <v>5350.14</v>
      </c>
      <c r="I92" s="245"/>
    </row>
    <row r="93" spans="1:10" ht="14.1" customHeight="1">
      <c r="A93" s="770" t="s">
        <v>9212</v>
      </c>
      <c r="B93" s="1056" t="s">
        <v>3239</v>
      </c>
      <c r="C93" s="2263">
        <v>1074.76</v>
      </c>
      <c r="D93" s="1056">
        <v>10</v>
      </c>
      <c r="E93" s="2604">
        <v>28198.68</v>
      </c>
      <c r="F93" s="1133">
        <f t="shared" si="16"/>
        <v>28198.68</v>
      </c>
      <c r="G93" s="1041">
        <f>'Заказ, cкидки и курсы валют'!$J$24*F93</f>
        <v>357700.25580000004</v>
      </c>
      <c r="H93" s="158">
        <f t="shared" si="17"/>
        <v>3577</v>
      </c>
      <c r="I93" s="245"/>
    </row>
    <row r="94" spans="1:10" ht="14.1" customHeight="1">
      <c r="A94" s="770" t="s">
        <v>9213</v>
      </c>
      <c r="B94" s="1056" t="s">
        <v>3240</v>
      </c>
      <c r="C94" s="2263">
        <v>1384</v>
      </c>
      <c r="D94" s="1056">
        <v>5</v>
      </c>
      <c r="E94" s="2604">
        <v>34024.019999999997</v>
      </c>
      <c r="F94" s="1133">
        <f t="shared" si="16"/>
        <v>34024.019999999997</v>
      </c>
      <c r="G94" s="1041">
        <f>'Заказ, cкидки и курсы валют'!$J$24*F94</f>
        <v>431594.6937</v>
      </c>
      <c r="H94" s="158">
        <f t="shared" si="17"/>
        <v>2157.9699999999998</v>
      </c>
      <c r="I94" s="245"/>
    </row>
    <row r="95" spans="1:10" ht="14.1" customHeight="1">
      <c r="A95" s="770" t="s">
        <v>9214</v>
      </c>
      <c r="B95" s="1056" t="s">
        <v>3241</v>
      </c>
      <c r="C95" s="2263">
        <v>1739.21</v>
      </c>
      <c r="D95" s="1056">
        <v>5</v>
      </c>
      <c r="E95" s="2604">
        <v>44453.49</v>
      </c>
      <c r="F95" s="1133">
        <f t="shared" si="16"/>
        <v>44453.49</v>
      </c>
      <c r="G95" s="1041">
        <f>'Заказ, cкидки и курсы валют'!$J$24*F95</f>
        <v>563892.52064999996</v>
      </c>
      <c r="H95" s="158">
        <f t="shared" si="17"/>
        <v>2819.46</v>
      </c>
      <c r="I95" s="245"/>
    </row>
    <row r="96" spans="1:10" ht="14.1" customHeight="1">
      <c r="A96" s="1260" t="s">
        <v>9215</v>
      </c>
      <c r="B96" s="1056" t="s">
        <v>2498</v>
      </c>
      <c r="C96" s="2263">
        <v>2286</v>
      </c>
      <c r="D96" s="1056">
        <v>5</v>
      </c>
      <c r="E96" s="2604">
        <v>52947.64</v>
      </c>
      <c r="F96" s="1133">
        <f t="shared" si="16"/>
        <v>52947.64</v>
      </c>
      <c r="G96" s="1041">
        <f>'Заказ, cкидки и курсы валют'!$J$24*F96</f>
        <v>671640.81339999998</v>
      </c>
      <c r="H96" s="158">
        <f t="shared" si="17"/>
        <v>3358.2</v>
      </c>
      <c r="I96" s="582"/>
      <c r="J96" s="706"/>
    </row>
    <row r="97" spans="1:12" ht="14.1" customHeight="1">
      <c r="A97" s="770" t="s">
        <v>9216</v>
      </c>
      <c r="B97" s="1056" t="s">
        <v>3242</v>
      </c>
      <c r="C97" s="2263">
        <v>2696</v>
      </c>
      <c r="D97" s="1056">
        <v>5</v>
      </c>
      <c r="E97" s="2604">
        <v>62018.02</v>
      </c>
      <c r="F97" s="1133">
        <f t="shared" si="16"/>
        <v>62018.02</v>
      </c>
      <c r="G97" s="1041">
        <f>'Заказ, cкидки и курсы валют'!$J$24*F97</f>
        <v>786698.58369999996</v>
      </c>
      <c r="H97" s="158">
        <f t="shared" si="17"/>
        <v>3933.49</v>
      </c>
      <c r="I97" s="245"/>
      <c r="J97" s="706"/>
    </row>
    <row r="98" spans="1:12" ht="14.1" customHeight="1">
      <c r="A98" s="770" t="s">
        <v>9217</v>
      </c>
      <c r="B98" s="1056" t="s">
        <v>3243</v>
      </c>
      <c r="C98" s="2263">
        <v>4171</v>
      </c>
      <c r="D98" s="1056">
        <v>5</v>
      </c>
      <c r="E98" s="2604">
        <v>100310.32</v>
      </c>
      <c r="F98" s="1133">
        <f t="shared" si="16"/>
        <v>100310.32</v>
      </c>
      <c r="G98" s="1041">
        <f>'Заказ, cкидки и курсы валют'!$J$24*F98</f>
        <v>1272436.4092000001</v>
      </c>
      <c r="H98" s="158">
        <f t="shared" si="17"/>
        <v>6362.18</v>
      </c>
      <c r="I98" s="245"/>
      <c r="J98" s="706"/>
    </row>
    <row r="99" spans="1:12" ht="14.1" customHeight="1">
      <c r="A99" s="770" t="s">
        <v>9218</v>
      </c>
      <c r="B99" s="1056" t="s">
        <v>3401</v>
      </c>
      <c r="C99" s="2263">
        <v>6600</v>
      </c>
      <c r="D99" s="1056">
        <v>2</v>
      </c>
      <c r="E99" s="2604">
        <v>152415.67999999999</v>
      </c>
      <c r="F99" s="1133">
        <f t="shared" si="16"/>
        <v>152415.67999999999</v>
      </c>
      <c r="G99" s="1041">
        <f>'Заказ, cкидки и курсы валют'!$J$24*F99</f>
        <v>1933392.9007999999</v>
      </c>
      <c r="H99" s="158">
        <f t="shared" si="17"/>
        <v>3866.79</v>
      </c>
      <c r="I99" s="245"/>
    </row>
    <row r="100" spans="1:12" ht="14.1" customHeight="1">
      <c r="A100" s="770" t="s">
        <v>9219</v>
      </c>
      <c r="B100" s="1056" t="s">
        <v>992</v>
      </c>
      <c r="C100" s="2263">
        <v>221.2</v>
      </c>
      <c r="D100" s="1056">
        <v>100</v>
      </c>
      <c r="E100" s="2604">
        <v>7066.23</v>
      </c>
      <c r="F100" s="1133">
        <f t="shared" si="16"/>
        <v>7066.23</v>
      </c>
      <c r="G100" s="1041">
        <f>'Заказ, cкидки и курсы валют'!$J$24*F100</f>
        <v>89635.127550000005</v>
      </c>
      <c r="H100" s="158">
        <f t="shared" si="17"/>
        <v>8963.51</v>
      </c>
      <c r="I100" s="245"/>
    </row>
    <row r="101" spans="1:12" ht="14.1" customHeight="1">
      <c r="A101" s="770" t="s">
        <v>9220</v>
      </c>
      <c r="B101" s="1056" t="s">
        <v>3244</v>
      </c>
      <c r="C101" s="2263">
        <v>269.66000000000003</v>
      </c>
      <c r="D101" s="1056">
        <v>50</v>
      </c>
      <c r="E101" s="2604">
        <v>8458.86</v>
      </c>
      <c r="F101" s="1133">
        <f t="shared" si="16"/>
        <v>8458.86</v>
      </c>
      <c r="G101" s="1041">
        <f>'Заказ, cкидки и курсы валют'!$J$24*F101</f>
        <v>107300.63910000001</v>
      </c>
      <c r="H101" s="158">
        <f t="shared" si="17"/>
        <v>5365.03</v>
      </c>
      <c r="I101" s="245"/>
    </row>
    <row r="102" spans="1:12" ht="14.1" customHeight="1">
      <c r="A102" s="770" t="s">
        <v>9221</v>
      </c>
      <c r="B102" s="1056" t="s">
        <v>3245</v>
      </c>
      <c r="C102" s="2263">
        <v>446.2</v>
      </c>
      <c r="D102" s="1056">
        <v>25</v>
      </c>
      <c r="E102" s="2604">
        <v>13767.05</v>
      </c>
      <c r="F102" s="1133">
        <f t="shared" si="16"/>
        <v>13767.05</v>
      </c>
      <c r="G102" s="1041">
        <f>'Заказ, cкидки и курсы валют'!$J$24*F102</f>
        <v>174635.02924999999</v>
      </c>
      <c r="H102" s="158">
        <f t="shared" si="17"/>
        <v>4365.88</v>
      </c>
      <c r="I102" s="245"/>
    </row>
    <row r="103" spans="1:12" ht="14.1" customHeight="1">
      <c r="A103" s="770" t="s">
        <v>9222</v>
      </c>
      <c r="B103" s="1056" t="s">
        <v>3246</v>
      </c>
      <c r="C103" s="2263">
        <v>692.58</v>
      </c>
      <c r="D103" s="1056">
        <v>25</v>
      </c>
      <c r="E103" s="2604">
        <v>21068.29</v>
      </c>
      <c r="F103" s="1133">
        <f t="shared" si="16"/>
        <v>21068.29</v>
      </c>
      <c r="G103" s="1041">
        <f>'Заказ, cкидки и курсы валют'!$J$24*F103</f>
        <v>267251.25865000003</v>
      </c>
      <c r="H103" s="158">
        <f t="shared" si="17"/>
        <v>6681.28</v>
      </c>
      <c r="I103" s="245"/>
    </row>
    <row r="104" spans="1:12" ht="14.1" customHeight="1">
      <c r="A104" s="770" t="s">
        <v>9223</v>
      </c>
      <c r="B104" s="1056" t="s">
        <v>3247</v>
      </c>
      <c r="C104" s="2263">
        <v>1067</v>
      </c>
      <c r="D104" s="1056">
        <v>20</v>
      </c>
      <c r="E104" s="2604">
        <v>31074.55</v>
      </c>
      <c r="F104" s="1133">
        <f t="shared" si="16"/>
        <v>31074.55</v>
      </c>
      <c r="G104" s="1041">
        <f>'Заказ, cкидки и курсы валют'!$J$24*F104</f>
        <v>394180.66675000003</v>
      </c>
      <c r="H104" s="158">
        <f t="shared" si="17"/>
        <v>7883.61</v>
      </c>
      <c r="I104" s="245"/>
    </row>
    <row r="105" spans="1:12" ht="14.1" customHeight="1">
      <c r="A105" s="770" t="s">
        <v>9224</v>
      </c>
      <c r="B105" s="1056" t="s">
        <v>3248</v>
      </c>
      <c r="C105" s="2263">
        <v>1561.7</v>
      </c>
      <c r="D105" s="1056">
        <v>20</v>
      </c>
      <c r="E105" s="2604">
        <v>39945.69</v>
      </c>
      <c r="F105" s="1133">
        <f t="shared" si="16"/>
        <v>39945.69</v>
      </c>
      <c r="G105" s="1041">
        <f>'Заказ, cкидки и курсы валют'!$J$24*F105</f>
        <v>506711.07765000005</v>
      </c>
      <c r="H105" s="158">
        <f t="shared" si="17"/>
        <v>10134.219999999999</v>
      </c>
      <c r="I105" s="245"/>
    </row>
    <row r="106" spans="1:12" ht="14.1" customHeight="1">
      <c r="A106" s="770" t="s">
        <v>9225</v>
      </c>
      <c r="B106" s="1056" t="s">
        <v>3249</v>
      </c>
      <c r="C106" s="2263">
        <v>2149.52</v>
      </c>
      <c r="D106" s="1056">
        <v>10</v>
      </c>
      <c r="E106" s="2604">
        <v>56397.37</v>
      </c>
      <c r="F106" s="1133">
        <f t="shared" si="16"/>
        <v>56397.37</v>
      </c>
      <c r="G106" s="1041">
        <f>'Заказ, cкидки и курсы валют'!$J$24*F106</f>
        <v>715400.63845000009</v>
      </c>
      <c r="H106" s="158">
        <f t="shared" si="17"/>
        <v>7154.01</v>
      </c>
      <c r="I106" s="245"/>
    </row>
    <row r="107" spans="1:12" ht="14.1" customHeight="1">
      <c r="A107" s="770" t="s">
        <v>9226</v>
      </c>
      <c r="B107" s="1056" t="s">
        <v>3775</v>
      </c>
      <c r="C107" s="2263">
        <v>2852</v>
      </c>
      <c r="D107" s="1056">
        <v>5</v>
      </c>
      <c r="E107" s="2604">
        <v>67613.89</v>
      </c>
      <c r="F107" s="1133">
        <f t="shared" si="16"/>
        <v>67613.89</v>
      </c>
      <c r="G107" s="1041">
        <f>'Заказ, cкидки и курсы валют'!$J$24*F107</f>
        <v>857682.19465000008</v>
      </c>
      <c r="H107" s="158">
        <f t="shared" si="17"/>
        <v>4288.41</v>
      </c>
      <c r="I107" s="245"/>
    </row>
    <row r="108" spans="1:12" ht="14.1" customHeight="1">
      <c r="A108" s="770" t="s">
        <v>9227</v>
      </c>
      <c r="B108" s="1056" t="s">
        <v>3250</v>
      </c>
      <c r="C108" s="2263">
        <v>3478.42</v>
      </c>
      <c r="D108" s="1056">
        <v>5</v>
      </c>
      <c r="E108" s="2604">
        <v>88906.98</v>
      </c>
      <c r="F108" s="1133">
        <f t="shared" si="16"/>
        <v>88906.98</v>
      </c>
      <c r="G108" s="1041">
        <f>'Заказ, cкидки и курсы валют'!$J$24*F108</f>
        <v>1127785.0412999999</v>
      </c>
      <c r="H108" s="158">
        <f t="shared" si="17"/>
        <v>5638.93</v>
      </c>
      <c r="I108" s="245"/>
    </row>
    <row r="109" spans="1:12" ht="14.1" customHeight="1">
      <c r="A109" s="770" t="s">
        <v>9228</v>
      </c>
      <c r="B109" s="1056" t="s">
        <v>3251</v>
      </c>
      <c r="C109" s="2263">
        <v>5127.42</v>
      </c>
      <c r="D109" s="1056">
        <v>5</v>
      </c>
      <c r="E109" s="2604">
        <v>128591.42</v>
      </c>
      <c r="F109" s="1133">
        <f t="shared" si="16"/>
        <v>128591.42</v>
      </c>
      <c r="G109" s="1041">
        <f>'Заказ, cкидки и курсы валют'!$J$24*F109</f>
        <v>1631182.1627</v>
      </c>
      <c r="H109" s="158">
        <f t="shared" si="17"/>
        <v>8155.91</v>
      </c>
      <c r="I109" s="245"/>
    </row>
    <row r="110" spans="1:12" ht="14.1" customHeight="1">
      <c r="A110" s="770" t="s">
        <v>9229</v>
      </c>
      <c r="B110" s="2644" t="s">
        <v>3252</v>
      </c>
      <c r="C110" s="2263">
        <v>8868</v>
      </c>
      <c r="D110" s="2644">
        <v>5</v>
      </c>
      <c r="E110" s="2604">
        <v>209673.39</v>
      </c>
      <c r="F110" s="1133">
        <f>ROUND(E110*(1-$F$11),2)</f>
        <v>209673.39</v>
      </c>
      <c r="G110" s="1041">
        <f>'Заказ, cкидки и курсы валют'!$J$24*F110</f>
        <v>2659706.9521500003</v>
      </c>
      <c r="H110" s="158">
        <f>ROUND((D110/1000)*G110,2)</f>
        <v>13298.53</v>
      </c>
      <c r="I110" s="245"/>
    </row>
    <row r="111" spans="1:12" ht="14.1" customHeight="1" thickBot="1">
      <c r="A111" s="803" t="s">
        <v>11798</v>
      </c>
      <c r="B111" s="2647" t="s">
        <v>9752</v>
      </c>
      <c r="C111" s="2265">
        <v>13200</v>
      </c>
      <c r="D111" s="2647">
        <v>5</v>
      </c>
      <c r="E111" s="2611">
        <v>277068.58</v>
      </c>
      <c r="F111" s="1758">
        <f>ROUND(E111*(1-$F$11),2)</f>
        <v>277068.58</v>
      </c>
      <c r="G111" s="1759">
        <f>'Заказ, cкидки и курсы валют'!$J$24*F111</f>
        <v>3514614.9373000003</v>
      </c>
      <c r="H111" s="214">
        <f>ROUND((D111/1000)*G111,2)</f>
        <v>17573.07</v>
      </c>
      <c r="I111" s="248"/>
    </row>
    <row r="112" spans="1:12" ht="15.75" customHeight="1" thickBot="1">
      <c r="L112" s="402"/>
    </row>
    <row r="113" spans="1:12" ht="15" customHeight="1">
      <c r="A113" s="291"/>
      <c r="B113" s="196"/>
      <c r="C113" s="112"/>
      <c r="D113" s="112" t="s">
        <v>2548</v>
      </c>
      <c r="E113" s="687"/>
      <c r="F113" s="687"/>
      <c r="G113" s="701"/>
      <c r="H113" s="196"/>
      <c r="I113" s="116"/>
      <c r="L113" s="402"/>
    </row>
    <row r="114" spans="1:12" ht="15" customHeight="1">
      <c r="A114" s="292"/>
      <c r="B114" s="17"/>
      <c r="C114" s="118"/>
      <c r="D114" s="118"/>
      <c r="E114" s="689"/>
      <c r="F114" s="733"/>
      <c r="G114" s="763"/>
      <c r="H114" s="17"/>
      <c r="I114" s="200"/>
      <c r="L114" s="402"/>
    </row>
    <row r="115" spans="1:12" ht="43.5" customHeight="1">
      <c r="A115" s="292"/>
      <c r="B115" s="17"/>
      <c r="C115" s="118"/>
      <c r="D115" s="118"/>
      <c r="E115" s="689"/>
      <c r="F115" s="733"/>
      <c r="G115" s="763"/>
      <c r="H115" s="17"/>
      <c r="I115" s="200"/>
      <c r="L115" s="402"/>
    </row>
    <row r="116" spans="1:12" ht="15" customHeight="1">
      <c r="A116" s="292"/>
      <c r="B116" s="17"/>
      <c r="C116" s="118"/>
      <c r="D116" s="118"/>
      <c r="E116" s="689"/>
      <c r="F116" s="733"/>
      <c r="G116" s="763"/>
      <c r="H116" s="17"/>
      <c r="I116" s="200"/>
      <c r="L116" s="402"/>
    </row>
    <row r="117" spans="1:12" ht="15" customHeight="1" thickBot="1">
      <c r="A117" s="145" t="s">
        <v>7839</v>
      </c>
      <c r="B117" s="204"/>
      <c r="C117" s="120"/>
      <c r="D117" s="120"/>
      <c r="E117" s="690"/>
      <c r="F117" s="735"/>
      <c r="G117" s="764"/>
      <c r="H117" s="204"/>
      <c r="I117" s="205"/>
      <c r="L117" s="402"/>
    </row>
    <row r="118" spans="1:12" ht="47.25" customHeight="1">
      <c r="A118" s="228" t="s">
        <v>1036</v>
      </c>
      <c r="B118" s="229" t="s">
        <v>1037</v>
      </c>
      <c r="C118" s="230" t="s">
        <v>679</v>
      </c>
      <c r="D118" s="230" t="s">
        <v>3147</v>
      </c>
      <c r="E118" s="742" t="s">
        <v>11544</v>
      </c>
      <c r="F118" s="737" t="s">
        <v>2796</v>
      </c>
      <c r="G118" s="785" t="s">
        <v>2644</v>
      </c>
      <c r="H118" s="394" t="s">
        <v>498</v>
      </c>
      <c r="I118" s="232" t="s">
        <v>4274</v>
      </c>
      <c r="L118" s="402"/>
    </row>
    <row r="119" spans="1:12" ht="15" customHeight="1" thickBot="1">
      <c r="A119" s="228"/>
      <c r="B119" s="445"/>
      <c r="C119" s="230" t="s">
        <v>3648</v>
      </c>
      <c r="D119" s="446" t="s">
        <v>2645</v>
      </c>
      <c r="E119" s="696" t="s">
        <v>265</v>
      </c>
      <c r="F119" s="745">
        <f>'Заказ, cкидки и курсы валют'!$I$12</f>
        <v>0</v>
      </c>
      <c r="G119" s="1150"/>
      <c r="H119" s="545"/>
      <c r="I119" s="380"/>
      <c r="L119" s="402"/>
    </row>
    <row r="120" spans="1:12" ht="15" customHeight="1">
      <c r="A120" s="389" t="s">
        <v>1277</v>
      </c>
      <c r="B120" s="1206" t="s">
        <v>180</v>
      </c>
      <c r="C120" s="1206">
        <v>8.1999999999999993</v>
      </c>
      <c r="D120" s="1206">
        <v>100</v>
      </c>
      <c r="E120" s="706">
        <v>211.68</v>
      </c>
      <c r="F120" s="1187">
        <f t="shared" ref="F120:F140" si="18">ROUND(E120*(1-$F$119),2)</f>
        <v>211.68</v>
      </c>
      <c r="G120" s="1188">
        <f>'Заказ, cкидки и курсы валют'!$J$24*F120</f>
        <v>2685.1608000000001</v>
      </c>
      <c r="H120" s="443">
        <f t="shared" ref="H120:H140" si="19">ROUND((D120/1000)*G120,2)</f>
        <v>268.52</v>
      </c>
      <c r="I120" s="393"/>
      <c r="L120" s="402"/>
    </row>
    <row r="121" spans="1:12" ht="15" customHeight="1">
      <c r="A121" s="250" t="s">
        <v>1278</v>
      </c>
      <c r="B121" s="72" t="s">
        <v>182</v>
      </c>
      <c r="C121" s="72">
        <v>13.33</v>
      </c>
      <c r="D121" s="72">
        <v>100</v>
      </c>
      <c r="E121" s="706">
        <v>284.24</v>
      </c>
      <c r="F121" s="740">
        <f t="shared" si="18"/>
        <v>284.24</v>
      </c>
      <c r="G121" s="1037">
        <f>'Заказ, cкидки и курсы валют'!$J$24*F121</f>
        <v>3605.5844000000002</v>
      </c>
      <c r="H121" s="158">
        <f t="shared" si="19"/>
        <v>360.56</v>
      </c>
      <c r="I121" s="245"/>
      <c r="L121" s="402"/>
    </row>
    <row r="122" spans="1:12" ht="15" customHeight="1">
      <c r="A122" s="250" t="s">
        <v>1279</v>
      </c>
      <c r="B122" s="72" t="s">
        <v>184</v>
      </c>
      <c r="C122" s="72">
        <v>18</v>
      </c>
      <c r="D122" s="72">
        <v>100</v>
      </c>
      <c r="E122" s="706">
        <v>370.11</v>
      </c>
      <c r="F122" s="740">
        <f t="shared" si="18"/>
        <v>370.11</v>
      </c>
      <c r="G122" s="1037">
        <f>'Заказ, cкидки и курсы валют'!$J$24*F122</f>
        <v>4694.8453500000005</v>
      </c>
      <c r="H122" s="158">
        <f t="shared" si="19"/>
        <v>469.48</v>
      </c>
      <c r="I122" s="245"/>
      <c r="L122" s="402"/>
    </row>
    <row r="123" spans="1:12" ht="15" customHeight="1">
      <c r="A123" s="250" t="s">
        <v>1280</v>
      </c>
      <c r="B123" s="72" t="s">
        <v>191</v>
      </c>
      <c r="C123" s="72">
        <v>11.95</v>
      </c>
      <c r="D123" s="72">
        <v>100</v>
      </c>
      <c r="E123" s="706">
        <v>243.94</v>
      </c>
      <c r="F123" s="740">
        <f t="shared" si="18"/>
        <v>243.94</v>
      </c>
      <c r="G123" s="1037">
        <f>'Заказ, cкидки и курсы валют'!$J$24*F123</f>
        <v>3094.3789000000002</v>
      </c>
      <c r="H123" s="158">
        <f t="shared" si="19"/>
        <v>309.44</v>
      </c>
      <c r="I123" s="245"/>
      <c r="L123" s="402"/>
    </row>
    <row r="124" spans="1:12" ht="15" customHeight="1">
      <c r="A124" s="250" t="s">
        <v>1281</v>
      </c>
      <c r="B124" s="49" t="s">
        <v>192</v>
      </c>
      <c r="C124" s="49">
        <v>14.8</v>
      </c>
      <c r="D124" s="49">
        <v>100</v>
      </c>
      <c r="E124" s="706">
        <v>297.58</v>
      </c>
      <c r="F124" s="740">
        <f t="shared" si="18"/>
        <v>297.58</v>
      </c>
      <c r="G124" s="1037">
        <f>'Заказ, cкидки и курсы валют'!$J$24*F124</f>
        <v>3774.8022999999998</v>
      </c>
      <c r="H124" s="158">
        <f t="shared" si="19"/>
        <v>377.48</v>
      </c>
      <c r="I124" s="245"/>
      <c r="L124" s="402"/>
    </row>
    <row r="125" spans="1:12" ht="15" customHeight="1">
      <c r="A125" s="250" t="s">
        <v>1282</v>
      </c>
      <c r="B125" s="49" t="s">
        <v>194</v>
      </c>
      <c r="C125" s="49">
        <v>20</v>
      </c>
      <c r="D125" s="49">
        <v>100</v>
      </c>
      <c r="E125" s="706">
        <v>396.84</v>
      </c>
      <c r="F125" s="740">
        <f t="shared" si="18"/>
        <v>396.84</v>
      </c>
      <c r="G125" s="1037">
        <f>'Заказ, cкидки и курсы валют'!$J$24*F125</f>
        <v>5033.9153999999999</v>
      </c>
      <c r="H125" s="158">
        <f t="shared" si="19"/>
        <v>503.39</v>
      </c>
      <c r="I125" s="245"/>
      <c r="L125" s="402"/>
    </row>
    <row r="126" spans="1:12" ht="15" customHeight="1">
      <c r="A126" s="250" t="s">
        <v>1283</v>
      </c>
      <c r="B126" s="49" t="s">
        <v>3125</v>
      </c>
      <c r="C126" s="49">
        <v>23</v>
      </c>
      <c r="D126" s="49">
        <v>100</v>
      </c>
      <c r="E126" s="706">
        <v>461.81</v>
      </c>
      <c r="F126" s="740">
        <f t="shared" si="18"/>
        <v>461.81</v>
      </c>
      <c r="G126" s="1037">
        <f>'Заказ, cкидки и курсы валют'!$J$24*F126</f>
        <v>5858.0598500000006</v>
      </c>
      <c r="H126" s="158">
        <f t="shared" si="19"/>
        <v>585.80999999999995</v>
      </c>
      <c r="I126" s="245"/>
      <c r="L126" s="402"/>
    </row>
    <row r="127" spans="1:12" ht="15" customHeight="1">
      <c r="A127" s="250" t="s">
        <v>1284</v>
      </c>
      <c r="B127" s="49" t="s">
        <v>195</v>
      </c>
      <c r="C127" s="49">
        <v>25.5</v>
      </c>
      <c r="D127" s="49">
        <v>100</v>
      </c>
      <c r="E127" s="706">
        <v>506.79</v>
      </c>
      <c r="F127" s="740">
        <f t="shared" si="18"/>
        <v>506.79</v>
      </c>
      <c r="G127" s="1037">
        <f>'Заказ, cкидки и курсы валют'!$J$24*F127</f>
        <v>6428.6311500000002</v>
      </c>
      <c r="H127" s="158">
        <f t="shared" si="19"/>
        <v>642.86</v>
      </c>
      <c r="I127" s="245"/>
      <c r="L127" s="402"/>
    </row>
    <row r="128" spans="1:12" ht="15" customHeight="1">
      <c r="A128" s="250" t="s">
        <v>1285</v>
      </c>
      <c r="B128" s="49" t="s">
        <v>196</v>
      </c>
      <c r="C128" s="49">
        <v>29</v>
      </c>
      <c r="D128" s="765">
        <v>50</v>
      </c>
      <c r="E128" s="706">
        <v>618.69000000000005</v>
      </c>
      <c r="F128" s="740">
        <f t="shared" si="18"/>
        <v>618.69000000000005</v>
      </c>
      <c r="G128" s="1037">
        <f>'Заказ, cкидки и курсы валют'!$J$24*F128</f>
        <v>7848.0826500000012</v>
      </c>
      <c r="H128" s="158">
        <f t="shared" si="19"/>
        <v>392.4</v>
      </c>
      <c r="I128" s="245"/>
      <c r="L128" s="402"/>
    </row>
    <row r="129" spans="1:12" ht="15" customHeight="1">
      <c r="A129" s="250" t="s">
        <v>1286</v>
      </c>
      <c r="B129" s="49" t="s">
        <v>197</v>
      </c>
      <c r="C129" s="49">
        <v>35</v>
      </c>
      <c r="D129" s="49">
        <v>50</v>
      </c>
      <c r="E129" s="706">
        <v>706.94</v>
      </c>
      <c r="F129" s="740">
        <f t="shared" si="18"/>
        <v>706.94</v>
      </c>
      <c r="G129" s="1037">
        <f>'Заказ, cкидки и курсы валют'!$J$24*F129</f>
        <v>8967.5339000000004</v>
      </c>
      <c r="H129" s="158">
        <f t="shared" si="19"/>
        <v>448.38</v>
      </c>
      <c r="I129" s="245"/>
      <c r="L129" s="402"/>
    </row>
    <row r="130" spans="1:12" ht="15" customHeight="1">
      <c r="A130" s="250" t="s">
        <v>1287</v>
      </c>
      <c r="B130" s="49" t="s">
        <v>198</v>
      </c>
      <c r="C130" s="49">
        <v>41</v>
      </c>
      <c r="D130" s="49">
        <v>50</v>
      </c>
      <c r="E130" s="706">
        <v>935.5</v>
      </c>
      <c r="F130" s="740">
        <f t="shared" si="18"/>
        <v>935.5</v>
      </c>
      <c r="G130" s="1037">
        <f>'Заказ, cкидки и курсы валют'!$J$24*F130</f>
        <v>11866.817500000001</v>
      </c>
      <c r="H130" s="158">
        <f t="shared" si="19"/>
        <v>593.34</v>
      </c>
      <c r="I130" s="245"/>
      <c r="L130" s="402"/>
    </row>
    <row r="131" spans="1:12" ht="15" customHeight="1">
      <c r="A131" s="250" t="s">
        <v>1288</v>
      </c>
      <c r="B131" s="49" t="s">
        <v>199</v>
      </c>
      <c r="C131" s="49">
        <v>47</v>
      </c>
      <c r="D131" s="49">
        <v>50</v>
      </c>
      <c r="E131" s="706">
        <v>967.31</v>
      </c>
      <c r="F131" s="740">
        <f t="shared" si="18"/>
        <v>967.31</v>
      </c>
      <c r="G131" s="1037">
        <f>'Заказ, cкидки и курсы валют'!$J$24*F131</f>
        <v>12270.32735</v>
      </c>
      <c r="H131" s="158">
        <f t="shared" si="19"/>
        <v>613.52</v>
      </c>
      <c r="I131" s="245"/>
      <c r="L131" s="402"/>
    </row>
    <row r="132" spans="1:12" ht="15" customHeight="1">
      <c r="A132" s="250" t="s">
        <v>1289</v>
      </c>
      <c r="B132" s="49" t="s">
        <v>200</v>
      </c>
      <c r="C132" s="49">
        <v>53</v>
      </c>
      <c r="D132" s="49">
        <v>50</v>
      </c>
      <c r="E132" s="706">
        <v>1097.1400000000001</v>
      </c>
      <c r="F132" s="740">
        <f t="shared" si="18"/>
        <v>1097.1400000000001</v>
      </c>
      <c r="G132" s="1037">
        <f>'Заказ, cкидки и курсы валют'!$J$24*F132</f>
        <v>13917.220900000002</v>
      </c>
      <c r="H132" s="158">
        <f t="shared" si="19"/>
        <v>695.86</v>
      </c>
      <c r="I132" s="245"/>
      <c r="L132" s="402"/>
    </row>
    <row r="133" spans="1:12" ht="15" customHeight="1">
      <c r="A133" s="250" t="s">
        <v>1290</v>
      </c>
      <c r="B133" s="49" t="s">
        <v>202</v>
      </c>
      <c r="C133" s="49">
        <v>36</v>
      </c>
      <c r="D133" s="49">
        <v>100</v>
      </c>
      <c r="E133" s="706">
        <v>492.31</v>
      </c>
      <c r="F133" s="740">
        <f t="shared" si="18"/>
        <v>492.31</v>
      </c>
      <c r="G133" s="1037">
        <f>'Заказ, cкидки и курсы валют'!$J$24*F133</f>
        <v>6244.9523500000005</v>
      </c>
      <c r="H133" s="158">
        <f t="shared" si="19"/>
        <v>624.5</v>
      </c>
      <c r="I133" s="245"/>
      <c r="L133" s="402"/>
    </row>
    <row r="134" spans="1:12" ht="15">
      <c r="A134" s="250" t="s">
        <v>502</v>
      </c>
      <c r="B134" s="49" t="s">
        <v>203</v>
      </c>
      <c r="C134" s="49">
        <v>38</v>
      </c>
      <c r="D134" s="49">
        <v>100</v>
      </c>
      <c r="E134" s="706">
        <v>669.75</v>
      </c>
      <c r="F134" s="740">
        <f t="shared" si="18"/>
        <v>669.75</v>
      </c>
      <c r="G134" s="1037">
        <f>'Заказ, cкидки и курсы валют'!$J$24*F134</f>
        <v>8495.7787499999995</v>
      </c>
      <c r="H134" s="158">
        <f t="shared" si="19"/>
        <v>849.58</v>
      </c>
      <c r="I134" s="245"/>
      <c r="L134" s="402"/>
    </row>
    <row r="135" spans="1:12" ht="15">
      <c r="A135" s="250" t="s">
        <v>503</v>
      </c>
      <c r="B135" s="49" t="s">
        <v>204</v>
      </c>
      <c r="C135" s="49">
        <v>40</v>
      </c>
      <c r="D135" s="49">
        <v>50</v>
      </c>
      <c r="E135" s="706">
        <v>783.39</v>
      </c>
      <c r="F135" s="740">
        <f t="shared" si="18"/>
        <v>783.39</v>
      </c>
      <c r="G135" s="1037">
        <f>'Заказ, cкидки и курсы валют'!$J$24*F135</f>
        <v>9937.3021499999995</v>
      </c>
      <c r="H135" s="158">
        <f t="shared" si="19"/>
        <v>496.87</v>
      </c>
      <c r="I135" s="245"/>
      <c r="L135" s="402"/>
    </row>
    <row r="136" spans="1:12" ht="15">
      <c r="A136" s="250" t="s">
        <v>504</v>
      </c>
      <c r="B136" s="49" t="s">
        <v>205</v>
      </c>
      <c r="C136" s="49">
        <v>48</v>
      </c>
      <c r="D136" s="49">
        <v>50</v>
      </c>
      <c r="E136" s="706">
        <v>976.94</v>
      </c>
      <c r="F136" s="740">
        <f t="shared" si="18"/>
        <v>976.94</v>
      </c>
      <c r="G136" s="1037">
        <f>'Заказ, cкидки и курсы валют'!$J$24*F136</f>
        <v>12392.483900000001</v>
      </c>
      <c r="H136" s="158">
        <f t="shared" si="19"/>
        <v>619.62</v>
      </c>
      <c r="I136" s="245"/>
      <c r="L136" s="402"/>
    </row>
    <row r="137" spans="1:12" ht="15">
      <c r="A137" s="250" t="s">
        <v>505</v>
      </c>
      <c r="B137" s="49" t="s">
        <v>206</v>
      </c>
      <c r="C137" s="49">
        <v>64</v>
      </c>
      <c r="D137" s="49">
        <v>50</v>
      </c>
      <c r="E137" s="706">
        <v>1243.82</v>
      </c>
      <c r="F137" s="740">
        <f t="shared" si="18"/>
        <v>1243.82</v>
      </c>
      <c r="G137" s="1037">
        <f>'Заказ, cкидки и курсы валют'!$J$24*F137</f>
        <v>15777.8567</v>
      </c>
      <c r="H137" s="158">
        <f t="shared" si="19"/>
        <v>788.89</v>
      </c>
      <c r="I137" s="245"/>
      <c r="L137" s="402"/>
    </row>
    <row r="138" spans="1:12" ht="15">
      <c r="A138" s="250" t="s">
        <v>506</v>
      </c>
      <c r="B138" s="49" t="s">
        <v>207</v>
      </c>
      <c r="C138" s="49">
        <v>74</v>
      </c>
      <c r="D138" s="49">
        <v>50</v>
      </c>
      <c r="E138" s="706">
        <v>1490.99</v>
      </c>
      <c r="F138" s="740">
        <f t="shared" si="18"/>
        <v>1490.99</v>
      </c>
      <c r="G138" s="1037">
        <f>'Заказ, cкидки и курсы валют'!$J$24*F138</f>
        <v>18913.208150000002</v>
      </c>
      <c r="H138" s="158">
        <f t="shared" si="19"/>
        <v>945.66</v>
      </c>
      <c r="I138" s="245"/>
      <c r="L138" s="402"/>
    </row>
    <row r="139" spans="1:12" ht="15">
      <c r="A139" s="250" t="s">
        <v>507</v>
      </c>
      <c r="B139" s="49" t="s">
        <v>208</v>
      </c>
      <c r="C139" s="49">
        <v>84</v>
      </c>
      <c r="D139" s="49">
        <v>50</v>
      </c>
      <c r="E139" s="706">
        <v>1645.24</v>
      </c>
      <c r="F139" s="740">
        <f t="shared" si="18"/>
        <v>1645.24</v>
      </c>
      <c r="G139" s="1037">
        <f>'Заказ, cкидки и курсы валют'!$J$24*F139</f>
        <v>20869.8694</v>
      </c>
      <c r="H139" s="158">
        <f t="shared" si="19"/>
        <v>1043.49</v>
      </c>
      <c r="I139" s="245"/>
      <c r="L139" s="402"/>
    </row>
    <row r="140" spans="1:12" ht="15.75" thickBot="1">
      <c r="A140" s="282" t="s">
        <v>508</v>
      </c>
      <c r="B140" s="163" t="s">
        <v>209</v>
      </c>
      <c r="C140" s="163">
        <v>94</v>
      </c>
      <c r="D140" s="163">
        <v>50</v>
      </c>
      <c r="E140" s="706">
        <v>1866.42</v>
      </c>
      <c r="F140" s="1173">
        <f t="shared" si="18"/>
        <v>1866.42</v>
      </c>
      <c r="G140" s="1174">
        <f>'Заказ, cкидки и курсы валют'!$J$24*F140</f>
        <v>23675.537700000001</v>
      </c>
      <c r="H140" s="214">
        <f t="shared" si="19"/>
        <v>1183.78</v>
      </c>
      <c r="I140" s="248"/>
      <c r="L140" s="402"/>
    </row>
    <row r="141" spans="1:12" ht="13.5" thickBot="1">
      <c r="L141" s="402"/>
    </row>
    <row r="142" spans="1:12" ht="15" customHeight="1">
      <c r="A142" s="291"/>
      <c r="B142" s="196"/>
      <c r="C142" s="112"/>
      <c r="D142" s="112" t="s">
        <v>2548</v>
      </c>
      <c r="E142" s="687"/>
      <c r="F142" s="687"/>
      <c r="G142" s="701"/>
      <c r="H142" s="196"/>
      <c r="I142" s="116"/>
      <c r="L142" s="402"/>
    </row>
    <row r="143" spans="1:12" ht="15" customHeight="1">
      <c r="A143" s="292"/>
      <c r="B143" s="17"/>
      <c r="C143" s="118"/>
      <c r="D143" s="118"/>
      <c r="E143" s="689"/>
      <c r="F143" s="733"/>
      <c r="G143" s="763"/>
      <c r="H143" s="17"/>
      <c r="I143" s="200"/>
      <c r="L143" s="402"/>
    </row>
    <row r="144" spans="1:12" ht="43.5" customHeight="1">
      <c r="A144" s="292"/>
      <c r="B144" s="17"/>
      <c r="C144" s="118"/>
      <c r="D144" s="118"/>
      <c r="E144" s="689"/>
      <c r="F144" s="733"/>
      <c r="G144" s="763"/>
      <c r="H144" s="17"/>
      <c r="I144" s="200"/>
      <c r="L144" s="402"/>
    </row>
    <row r="145" spans="1:12" ht="15" customHeight="1">
      <c r="A145" s="292"/>
      <c r="B145" s="17"/>
      <c r="C145" s="118"/>
      <c r="D145" s="118"/>
      <c r="E145" s="689"/>
      <c r="F145" s="733"/>
      <c r="G145" s="763"/>
      <c r="H145" s="17"/>
      <c r="I145" s="200"/>
      <c r="L145" s="402"/>
    </row>
    <row r="146" spans="1:12" ht="15" customHeight="1" thickBot="1">
      <c r="A146" s="145" t="s">
        <v>7841</v>
      </c>
      <c r="B146" s="204"/>
      <c r="C146" s="120"/>
      <c r="D146" s="120"/>
      <c r="E146" s="690"/>
      <c r="F146" s="735"/>
      <c r="G146" s="764"/>
      <c r="H146" s="204"/>
      <c r="I146" s="205"/>
      <c r="L146" s="402"/>
    </row>
    <row r="147" spans="1:12" ht="33" customHeight="1">
      <c r="A147" s="228" t="s">
        <v>1036</v>
      </c>
      <c r="B147" s="229" t="s">
        <v>1037</v>
      </c>
      <c r="C147" s="230" t="s">
        <v>679</v>
      </c>
      <c r="D147" s="230" t="s">
        <v>3147</v>
      </c>
      <c r="E147" s="742" t="s">
        <v>11544</v>
      </c>
      <c r="F147" s="737" t="s">
        <v>2796</v>
      </c>
      <c r="G147" s="785" t="s">
        <v>2644</v>
      </c>
      <c r="H147" s="394" t="s">
        <v>498</v>
      </c>
      <c r="I147" s="232" t="s">
        <v>4274</v>
      </c>
      <c r="L147" s="402"/>
    </row>
    <row r="148" spans="1:12" ht="15" customHeight="1" thickBot="1">
      <c r="A148" s="228"/>
      <c r="B148" s="445"/>
      <c r="C148" s="230" t="s">
        <v>3648</v>
      </c>
      <c r="D148" s="446" t="s">
        <v>2645</v>
      </c>
      <c r="E148" s="696" t="s">
        <v>265</v>
      </c>
      <c r="F148" s="745">
        <f>'Заказ, cкидки и курсы валют'!$I$12</f>
        <v>0</v>
      </c>
      <c r="G148" s="1150"/>
      <c r="H148" s="545"/>
      <c r="I148" s="380"/>
      <c r="L148" s="402"/>
    </row>
    <row r="149" spans="1:12" ht="15" customHeight="1">
      <c r="A149" s="389" t="s">
        <v>7934</v>
      </c>
      <c r="B149" s="1206" t="s">
        <v>180</v>
      </c>
      <c r="C149" s="1206">
        <v>8.1999999999999993</v>
      </c>
      <c r="D149" s="1206">
        <v>10</v>
      </c>
      <c r="E149" s="1123">
        <f>E120*2</f>
        <v>423.36</v>
      </c>
      <c r="F149" s="1187">
        <f t="shared" ref="F149:F169" si="20">ROUND(E149*(1-$F$119),2)</f>
        <v>423.36</v>
      </c>
      <c r="G149" s="1188">
        <f>'Заказ, cкидки и курсы валют'!$J$24*F149</f>
        <v>5370.3216000000002</v>
      </c>
      <c r="H149" s="443">
        <f t="shared" ref="H149:H169" si="21">ROUND((D149/1000)*G149,2)</f>
        <v>53.7</v>
      </c>
      <c r="I149" s="393"/>
      <c r="L149" s="402"/>
    </row>
    <row r="150" spans="1:12" ht="15" customHeight="1">
      <c r="A150" s="250" t="s">
        <v>7935</v>
      </c>
      <c r="B150" s="72" t="s">
        <v>182</v>
      </c>
      <c r="C150" s="72">
        <v>13.33</v>
      </c>
      <c r="D150" s="72">
        <v>10</v>
      </c>
      <c r="E150" s="1123">
        <f t="shared" ref="E150:E169" si="22">E121*2</f>
        <v>568.48</v>
      </c>
      <c r="F150" s="740">
        <f t="shared" si="20"/>
        <v>568.48</v>
      </c>
      <c r="G150" s="1037">
        <f>'Заказ, cкидки и курсы валют'!$J$24*F150</f>
        <v>7211.1688000000004</v>
      </c>
      <c r="H150" s="158">
        <f t="shared" si="21"/>
        <v>72.11</v>
      </c>
      <c r="I150" s="245"/>
      <c r="L150" s="402"/>
    </row>
    <row r="151" spans="1:12" ht="15" customHeight="1">
      <c r="A151" s="250" t="s">
        <v>7936</v>
      </c>
      <c r="B151" s="72" t="s">
        <v>184</v>
      </c>
      <c r="C151" s="72">
        <v>18</v>
      </c>
      <c r="D151" s="72">
        <v>10</v>
      </c>
      <c r="E151" s="1123">
        <f t="shared" si="22"/>
        <v>740.22</v>
      </c>
      <c r="F151" s="740">
        <f t="shared" si="20"/>
        <v>740.22</v>
      </c>
      <c r="G151" s="1037">
        <f>'Заказ, cкидки и курсы валют'!$J$24*F151</f>
        <v>9389.690700000001</v>
      </c>
      <c r="H151" s="158">
        <f t="shared" si="21"/>
        <v>93.9</v>
      </c>
      <c r="I151" s="245"/>
      <c r="L151" s="402"/>
    </row>
    <row r="152" spans="1:12" ht="15" customHeight="1">
      <c r="A152" s="250" t="s">
        <v>7937</v>
      </c>
      <c r="B152" s="72" t="s">
        <v>191</v>
      </c>
      <c r="C152" s="72">
        <v>11.95</v>
      </c>
      <c r="D152" s="72">
        <v>10</v>
      </c>
      <c r="E152" s="1123">
        <f t="shared" si="22"/>
        <v>487.88</v>
      </c>
      <c r="F152" s="740">
        <f t="shared" si="20"/>
        <v>487.88</v>
      </c>
      <c r="G152" s="1037">
        <f>'Заказ, cкидки и курсы валют'!$J$24*F152</f>
        <v>6188.7578000000003</v>
      </c>
      <c r="H152" s="158">
        <f t="shared" si="21"/>
        <v>61.89</v>
      </c>
      <c r="I152" s="245"/>
      <c r="L152" s="402"/>
    </row>
    <row r="153" spans="1:12" ht="15" customHeight="1">
      <c r="A153" s="250" t="s">
        <v>7938</v>
      </c>
      <c r="B153" s="49" t="s">
        <v>192</v>
      </c>
      <c r="C153" s="49">
        <v>14.8</v>
      </c>
      <c r="D153" s="49">
        <v>10</v>
      </c>
      <c r="E153" s="1123">
        <f t="shared" si="22"/>
        <v>595.16</v>
      </c>
      <c r="F153" s="740">
        <f t="shared" si="20"/>
        <v>595.16</v>
      </c>
      <c r="G153" s="1037">
        <f>'Заказ, cкидки и курсы валют'!$J$24*F153</f>
        <v>7549.6045999999997</v>
      </c>
      <c r="H153" s="158">
        <f t="shared" si="21"/>
        <v>75.5</v>
      </c>
      <c r="I153" s="245"/>
      <c r="L153" s="402"/>
    </row>
    <row r="154" spans="1:12" ht="15" customHeight="1">
      <c r="A154" s="250" t="s">
        <v>7939</v>
      </c>
      <c r="B154" s="49" t="s">
        <v>194</v>
      </c>
      <c r="C154" s="49">
        <v>20</v>
      </c>
      <c r="D154" s="49">
        <v>10</v>
      </c>
      <c r="E154" s="1123">
        <f t="shared" si="22"/>
        <v>793.68</v>
      </c>
      <c r="F154" s="740">
        <f t="shared" si="20"/>
        <v>793.68</v>
      </c>
      <c r="G154" s="1037">
        <f>'Заказ, cкидки и курсы валют'!$J$24*F154</f>
        <v>10067.8308</v>
      </c>
      <c r="H154" s="158">
        <f t="shared" si="21"/>
        <v>100.68</v>
      </c>
      <c r="I154" s="245"/>
      <c r="L154" s="402"/>
    </row>
    <row r="155" spans="1:12" ht="15" customHeight="1">
      <c r="A155" s="250" t="s">
        <v>7940</v>
      </c>
      <c r="B155" s="49" t="s">
        <v>3125</v>
      </c>
      <c r="C155" s="49">
        <v>23</v>
      </c>
      <c r="D155" s="49">
        <v>10</v>
      </c>
      <c r="E155" s="1123">
        <f t="shared" si="22"/>
        <v>923.62</v>
      </c>
      <c r="F155" s="740">
        <f t="shared" si="20"/>
        <v>923.62</v>
      </c>
      <c r="G155" s="1037">
        <f>'Заказ, cкидки и курсы валют'!$J$24*F155</f>
        <v>11716.119700000001</v>
      </c>
      <c r="H155" s="158">
        <f t="shared" si="21"/>
        <v>117.16</v>
      </c>
      <c r="I155" s="245"/>
      <c r="L155" s="402"/>
    </row>
    <row r="156" spans="1:12" ht="15" customHeight="1">
      <c r="A156" s="250" t="s">
        <v>7941</v>
      </c>
      <c r="B156" s="49" t="s">
        <v>195</v>
      </c>
      <c r="C156" s="49">
        <v>25.5</v>
      </c>
      <c r="D156" s="49">
        <v>10</v>
      </c>
      <c r="E156" s="1123">
        <f t="shared" si="22"/>
        <v>1013.58</v>
      </c>
      <c r="F156" s="740">
        <f t="shared" si="20"/>
        <v>1013.58</v>
      </c>
      <c r="G156" s="1037">
        <f>'Заказ, cкидки и курсы валют'!$J$24*F156</f>
        <v>12857.2623</v>
      </c>
      <c r="H156" s="158">
        <f t="shared" si="21"/>
        <v>128.57</v>
      </c>
      <c r="I156" s="245"/>
      <c r="J156" s="706"/>
      <c r="L156" s="402"/>
    </row>
    <row r="157" spans="1:12" ht="15" customHeight="1">
      <c r="A157" s="250" t="s">
        <v>7942</v>
      </c>
      <c r="B157" s="49" t="s">
        <v>196</v>
      </c>
      <c r="C157" s="49">
        <v>29</v>
      </c>
      <c r="D157" s="765">
        <v>5</v>
      </c>
      <c r="E157" s="1123">
        <f t="shared" si="22"/>
        <v>1237.3800000000001</v>
      </c>
      <c r="F157" s="740">
        <f t="shared" si="20"/>
        <v>1237.3800000000001</v>
      </c>
      <c r="G157" s="1037">
        <f>'Заказ, cкидки и курсы валют'!$J$24*F157</f>
        <v>15696.165300000002</v>
      </c>
      <c r="H157" s="158">
        <f t="shared" si="21"/>
        <v>78.48</v>
      </c>
      <c r="I157" s="245"/>
      <c r="J157" s="706"/>
      <c r="L157" s="402"/>
    </row>
    <row r="158" spans="1:12" ht="15" customHeight="1">
      <c r="A158" s="250" t="s">
        <v>7943</v>
      </c>
      <c r="B158" s="49" t="s">
        <v>197</v>
      </c>
      <c r="C158" s="49">
        <v>35</v>
      </c>
      <c r="D158" s="49">
        <v>5</v>
      </c>
      <c r="E158" s="1123">
        <f t="shared" si="22"/>
        <v>1413.88</v>
      </c>
      <c r="F158" s="740">
        <f t="shared" si="20"/>
        <v>1413.88</v>
      </c>
      <c r="G158" s="1037">
        <f>'Заказ, cкидки и курсы валют'!$J$24*F158</f>
        <v>17935.067800000001</v>
      </c>
      <c r="H158" s="158">
        <f t="shared" si="21"/>
        <v>89.68</v>
      </c>
      <c r="I158" s="245"/>
      <c r="J158" s="706"/>
      <c r="L158" s="402"/>
    </row>
    <row r="159" spans="1:12" ht="15" customHeight="1">
      <c r="A159" s="250" t="s">
        <v>7944</v>
      </c>
      <c r="B159" s="49" t="s">
        <v>198</v>
      </c>
      <c r="C159" s="49">
        <v>41</v>
      </c>
      <c r="D159" s="49">
        <v>5</v>
      </c>
      <c r="E159" s="1123">
        <f t="shared" si="22"/>
        <v>1871</v>
      </c>
      <c r="F159" s="740">
        <f t="shared" si="20"/>
        <v>1871</v>
      </c>
      <c r="G159" s="1037">
        <f>'Заказ, cкидки и курсы валют'!$J$24*F159</f>
        <v>23733.635000000002</v>
      </c>
      <c r="H159" s="158">
        <f t="shared" si="21"/>
        <v>118.67</v>
      </c>
      <c r="I159" s="245"/>
      <c r="J159" s="706"/>
      <c r="L159" s="402"/>
    </row>
    <row r="160" spans="1:12" ht="15" customHeight="1">
      <c r="A160" s="250" t="s">
        <v>7945</v>
      </c>
      <c r="B160" s="49" t="s">
        <v>199</v>
      </c>
      <c r="C160" s="49">
        <v>47</v>
      </c>
      <c r="D160" s="49">
        <v>5</v>
      </c>
      <c r="E160" s="1123">
        <f t="shared" si="22"/>
        <v>1934.62</v>
      </c>
      <c r="F160" s="740">
        <f t="shared" si="20"/>
        <v>1934.62</v>
      </c>
      <c r="G160" s="1037">
        <f>'Заказ, cкидки и курсы валют'!$J$24*F160</f>
        <v>24540.654699999999</v>
      </c>
      <c r="H160" s="158">
        <f t="shared" si="21"/>
        <v>122.7</v>
      </c>
      <c r="I160" s="245"/>
      <c r="J160" s="706"/>
      <c r="L160" s="402"/>
    </row>
    <row r="161" spans="1:12" ht="15" customHeight="1">
      <c r="A161" s="250" t="s">
        <v>7946</v>
      </c>
      <c r="B161" s="49" t="s">
        <v>200</v>
      </c>
      <c r="C161" s="49">
        <v>53</v>
      </c>
      <c r="D161" s="49">
        <v>5</v>
      </c>
      <c r="E161" s="1123">
        <f t="shared" si="22"/>
        <v>2194.2800000000002</v>
      </c>
      <c r="F161" s="740">
        <f t="shared" si="20"/>
        <v>2194.2800000000002</v>
      </c>
      <c r="G161" s="1037">
        <f>'Заказ, cкидки и курсы валют'!$J$24*F161</f>
        <v>27834.441800000004</v>
      </c>
      <c r="H161" s="158">
        <f t="shared" si="21"/>
        <v>139.16999999999999</v>
      </c>
      <c r="I161" s="245"/>
      <c r="J161" s="706"/>
      <c r="L161" s="402"/>
    </row>
    <row r="162" spans="1:12" ht="15" customHeight="1">
      <c r="A162" s="250" t="s">
        <v>7947</v>
      </c>
      <c r="B162" s="49" t="s">
        <v>202</v>
      </c>
      <c r="C162" s="49">
        <v>36</v>
      </c>
      <c r="D162" s="49">
        <v>10</v>
      </c>
      <c r="E162" s="1123">
        <f t="shared" si="22"/>
        <v>984.62</v>
      </c>
      <c r="F162" s="740">
        <f t="shared" si="20"/>
        <v>984.62</v>
      </c>
      <c r="G162" s="1037">
        <f>'Заказ, cкидки и курсы валют'!$J$24*F162</f>
        <v>12489.904700000001</v>
      </c>
      <c r="H162" s="158">
        <f t="shared" si="21"/>
        <v>124.9</v>
      </c>
      <c r="I162" s="245"/>
      <c r="J162" s="706"/>
      <c r="L162" s="402"/>
    </row>
    <row r="163" spans="1:12" ht="13.5" customHeight="1">
      <c r="A163" s="250" t="s">
        <v>7948</v>
      </c>
      <c r="B163" s="49" t="s">
        <v>203</v>
      </c>
      <c r="C163" s="49">
        <v>38</v>
      </c>
      <c r="D163" s="49">
        <v>10</v>
      </c>
      <c r="E163" s="1123">
        <f t="shared" si="22"/>
        <v>1339.5</v>
      </c>
      <c r="F163" s="740">
        <f t="shared" si="20"/>
        <v>1339.5</v>
      </c>
      <c r="G163" s="1037">
        <f>'Заказ, cкидки и курсы валют'!$J$24*F163</f>
        <v>16991.557499999999</v>
      </c>
      <c r="H163" s="158">
        <f t="shared" si="21"/>
        <v>169.92</v>
      </c>
      <c r="I163" s="245"/>
      <c r="J163" s="706"/>
      <c r="L163" s="402"/>
    </row>
    <row r="164" spans="1:12" ht="13.5" customHeight="1">
      <c r="A164" s="250" t="s">
        <v>7949</v>
      </c>
      <c r="B164" s="49" t="s">
        <v>204</v>
      </c>
      <c r="C164" s="49">
        <v>40</v>
      </c>
      <c r="D164" s="49">
        <v>5</v>
      </c>
      <c r="E164" s="1123">
        <f t="shared" si="22"/>
        <v>1566.78</v>
      </c>
      <c r="F164" s="740">
        <f t="shared" si="20"/>
        <v>1566.78</v>
      </c>
      <c r="G164" s="1037">
        <f>'Заказ, cкидки и курсы валют'!$J$24*F164</f>
        <v>19874.604299999999</v>
      </c>
      <c r="H164" s="158">
        <f t="shared" si="21"/>
        <v>99.37</v>
      </c>
      <c r="I164" s="245"/>
      <c r="J164" s="706"/>
      <c r="L164" s="402"/>
    </row>
    <row r="165" spans="1:12" ht="15">
      <c r="A165" s="250" t="s">
        <v>7950</v>
      </c>
      <c r="B165" s="49" t="s">
        <v>205</v>
      </c>
      <c r="C165" s="49">
        <v>48</v>
      </c>
      <c r="D165" s="49">
        <v>5</v>
      </c>
      <c r="E165" s="1123">
        <f t="shared" si="22"/>
        <v>1953.88</v>
      </c>
      <c r="F165" s="740">
        <f t="shared" si="20"/>
        <v>1953.88</v>
      </c>
      <c r="G165" s="1037">
        <f>'Заказ, cкидки и курсы валют'!$J$24*F165</f>
        <v>24784.967800000002</v>
      </c>
      <c r="H165" s="158">
        <f t="shared" si="21"/>
        <v>123.92</v>
      </c>
      <c r="I165" s="245"/>
      <c r="J165" s="706"/>
    </row>
    <row r="166" spans="1:12" ht="15">
      <c r="A166" s="250" t="s">
        <v>7951</v>
      </c>
      <c r="B166" s="49" t="s">
        <v>206</v>
      </c>
      <c r="C166" s="49">
        <v>64</v>
      </c>
      <c r="D166" s="49">
        <v>5</v>
      </c>
      <c r="E166" s="1123">
        <f t="shared" si="22"/>
        <v>2487.64</v>
      </c>
      <c r="F166" s="740">
        <f t="shared" si="20"/>
        <v>2487.64</v>
      </c>
      <c r="G166" s="1037">
        <f>'Заказ, cкидки и курсы валют'!$J$24*F166</f>
        <v>31555.713400000001</v>
      </c>
      <c r="H166" s="158">
        <f t="shared" si="21"/>
        <v>157.78</v>
      </c>
      <c r="I166" s="245"/>
    </row>
    <row r="167" spans="1:12" ht="15">
      <c r="A167" s="250" t="s">
        <v>7952</v>
      </c>
      <c r="B167" s="49" t="s">
        <v>207</v>
      </c>
      <c r="C167" s="49">
        <v>74</v>
      </c>
      <c r="D167" s="49">
        <v>5</v>
      </c>
      <c r="E167" s="1123">
        <f t="shared" si="22"/>
        <v>2981.98</v>
      </c>
      <c r="F167" s="740">
        <f t="shared" si="20"/>
        <v>2981.98</v>
      </c>
      <c r="G167" s="1037">
        <f>'Заказ, cкидки и курсы валют'!$J$24*F167</f>
        <v>37826.416300000004</v>
      </c>
      <c r="H167" s="158">
        <f t="shared" si="21"/>
        <v>189.13</v>
      </c>
      <c r="I167" s="245"/>
    </row>
    <row r="168" spans="1:12" ht="15">
      <c r="A168" s="250" t="s">
        <v>7953</v>
      </c>
      <c r="B168" s="49" t="s">
        <v>208</v>
      </c>
      <c r="C168" s="49">
        <v>84</v>
      </c>
      <c r="D168" s="49">
        <v>5</v>
      </c>
      <c r="E168" s="1123">
        <f t="shared" si="22"/>
        <v>3290.48</v>
      </c>
      <c r="F168" s="740">
        <f t="shared" si="20"/>
        <v>3290.48</v>
      </c>
      <c r="G168" s="1037">
        <f>'Заказ, cкидки и курсы валют'!$J$24*F168</f>
        <v>41739.738799999999</v>
      </c>
      <c r="H168" s="158">
        <f t="shared" si="21"/>
        <v>208.7</v>
      </c>
      <c r="I168" s="245"/>
    </row>
    <row r="169" spans="1:12" ht="15.75" thickBot="1">
      <c r="A169" s="282" t="s">
        <v>7954</v>
      </c>
      <c r="B169" s="163" t="s">
        <v>209</v>
      </c>
      <c r="C169" s="163">
        <v>94</v>
      </c>
      <c r="D169" s="163">
        <v>5</v>
      </c>
      <c r="E169" s="1123">
        <f t="shared" si="22"/>
        <v>3732.84</v>
      </c>
      <c r="F169" s="1173">
        <f t="shared" si="20"/>
        <v>3732.84</v>
      </c>
      <c r="G169" s="1174">
        <f>'Заказ, cкидки и курсы валют'!$J$24*F169</f>
        <v>47351.075400000002</v>
      </c>
      <c r="H169" s="214">
        <f t="shared" si="21"/>
        <v>236.76</v>
      </c>
      <c r="I169" s="248"/>
    </row>
    <row r="170" spans="1:12" ht="13.5" thickBot="1"/>
    <row r="171" spans="1:12" ht="15" customHeight="1">
      <c r="A171" s="291"/>
      <c r="B171" s="196"/>
      <c r="C171" s="112"/>
      <c r="D171" s="112" t="s">
        <v>2478</v>
      </c>
      <c r="E171" s="1085"/>
      <c r="F171" s="687"/>
      <c r="G171" s="800"/>
      <c r="H171" s="115"/>
      <c r="I171" s="116"/>
    </row>
    <row r="172" spans="1:12" ht="15" customHeight="1">
      <c r="A172" s="292"/>
      <c r="B172" s="17"/>
      <c r="C172" s="118"/>
      <c r="D172" s="118"/>
      <c r="E172" s="1082"/>
      <c r="F172" s="733"/>
      <c r="G172" s="1052"/>
      <c r="H172" s="17"/>
      <c r="I172" s="200"/>
    </row>
    <row r="173" spans="1:12" ht="42" customHeight="1">
      <c r="A173" s="292"/>
      <c r="B173" s="17"/>
      <c r="C173" s="118"/>
      <c r="D173" s="118"/>
      <c r="E173" s="1082"/>
      <c r="F173" s="733"/>
      <c r="G173" s="1052"/>
      <c r="H173" s="17"/>
      <c r="I173" s="200"/>
    </row>
    <row r="174" spans="1:12" ht="15" customHeight="1">
      <c r="A174" s="292"/>
      <c r="B174" s="17"/>
      <c r="C174" s="118"/>
      <c r="D174" s="118"/>
      <c r="E174" s="1082"/>
      <c r="F174" s="733"/>
      <c r="G174" s="1052"/>
      <c r="H174" s="17"/>
      <c r="I174" s="200"/>
    </row>
    <row r="175" spans="1:12" ht="15" customHeight="1" thickBot="1">
      <c r="A175" s="145" t="s">
        <v>7839</v>
      </c>
      <c r="B175" s="204"/>
      <c r="C175" s="120"/>
      <c r="D175" s="120"/>
      <c r="E175" s="1083"/>
      <c r="F175" s="735"/>
      <c r="G175" s="1053"/>
      <c r="H175" s="204"/>
      <c r="I175" s="205"/>
    </row>
    <row r="176" spans="1:12" ht="37.5" customHeight="1">
      <c r="A176" s="228" t="s">
        <v>1036</v>
      </c>
      <c r="B176" s="229" t="s">
        <v>1037</v>
      </c>
      <c r="C176" s="230" t="s">
        <v>679</v>
      </c>
      <c r="D176" s="230" t="s">
        <v>3147</v>
      </c>
      <c r="E176" s="742" t="s">
        <v>11544</v>
      </c>
      <c r="F176" s="737" t="s">
        <v>2796</v>
      </c>
      <c r="G176" s="1039" t="s">
        <v>2644</v>
      </c>
      <c r="H176" s="394" t="s">
        <v>498</v>
      </c>
      <c r="I176" s="232" t="s">
        <v>4274</v>
      </c>
    </row>
    <row r="177" spans="1:10" ht="15" customHeight="1" thickBot="1">
      <c r="A177" s="221"/>
      <c r="B177" s="470"/>
      <c r="C177" s="226" t="s">
        <v>3648</v>
      </c>
      <c r="D177" s="227" t="s">
        <v>2645</v>
      </c>
      <c r="E177" s="1084" t="s">
        <v>265</v>
      </c>
      <c r="F177" s="739">
        <f>'Заказ, cкидки и курсы валют'!$I$12</f>
        <v>0</v>
      </c>
      <c r="G177" s="1036"/>
      <c r="H177" s="395"/>
      <c r="I177" s="219"/>
      <c r="J177" s="706"/>
    </row>
    <row r="178" spans="1:10" ht="15" customHeight="1">
      <c r="A178" s="250" t="s">
        <v>5126</v>
      </c>
      <c r="B178" s="49" t="s">
        <v>999</v>
      </c>
      <c r="C178" s="970">
        <v>25.36</v>
      </c>
      <c r="D178" s="49">
        <v>800</v>
      </c>
      <c r="E178" s="706">
        <v>768.07</v>
      </c>
      <c r="F178" s="740">
        <f>ROUND(E178*(1-$F$11),2)</f>
        <v>768.07</v>
      </c>
      <c r="G178" s="1037">
        <f>'Заказ, cкидки и курсы валют'!$J$24*F178</f>
        <v>9742.9679500000002</v>
      </c>
      <c r="H178" s="158">
        <f>ROUND((D178/1000)*G178,2)</f>
        <v>7794.37</v>
      </c>
      <c r="I178" s="245"/>
      <c r="J178" s="706"/>
    </row>
    <row r="179" spans="1:10" ht="15" customHeight="1">
      <c r="A179" s="250" t="s">
        <v>5127</v>
      </c>
      <c r="B179" s="49" t="s">
        <v>1000</v>
      </c>
      <c r="C179" s="970">
        <v>32.03</v>
      </c>
      <c r="D179" s="49">
        <v>700</v>
      </c>
      <c r="E179" s="706">
        <v>1004.55</v>
      </c>
      <c r="F179" s="740">
        <f t="shared" ref="F179:F189" si="23">ROUND(E179*(1-$F$11),2)</f>
        <v>1004.55</v>
      </c>
      <c r="G179" s="1037">
        <f>'Заказ, cкидки и курсы валют'!$J$24*F179</f>
        <v>12742.71675</v>
      </c>
      <c r="H179" s="158">
        <f t="shared" ref="H179:H189" si="24">ROUND((D179/1000)*G179,2)</f>
        <v>8919.9</v>
      </c>
      <c r="I179" s="245"/>
      <c r="J179" s="706"/>
    </row>
    <row r="180" spans="1:10" ht="15" customHeight="1">
      <c r="A180" s="250" t="s">
        <v>5128</v>
      </c>
      <c r="B180" s="49" t="s">
        <v>1001</v>
      </c>
      <c r="C180" s="970">
        <v>43</v>
      </c>
      <c r="D180" s="49">
        <v>500</v>
      </c>
      <c r="E180" s="706">
        <v>1730.35</v>
      </c>
      <c r="F180" s="740">
        <f t="shared" si="23"/>
        <v>1730.35</v>
      </c>
      <c r="G180" s="1037">
        <f>'Заказ, cкидки и курсы валют'!$J$24*F180</f>
        <v>21949.489750000001</v>
      </c>
      <c r="H180" s="158">
        <f t="shared" si="24"/>
        <v>10974.74</v>
      </c>
      <c r="I180" s="245"/>
      <c r="J180" s="706"/>
    </row>
    <row r="181" spans="1:10" ht="15" customHeight="1">
      <c r="A181" s="580" t="s">
        <v>3200</v>
      </c>
      <c r="B181" s="581" t="s">
        <v>3199</v>
      </c>
      <c r="C181" s="970">
        <v>48.24</v>
      </c>
      <c r="D181" s="581">
        <v>500</v>
      </c>
      <c r="E181" s="706">
        <v>1691.76</v>
      </c>
      <c r="F181" s="740">
        <f t="shared" si="23"/>
        <v>1691.76</v>
      </c>
      <c r="G181" s="1037">
        <f>'Заказ, cкидки и курсы валют'!$J$24*F181</f>
        <v>21459.975600000002</v>
      </c>
      <c r="H181" s="158">
        <f t="shared" si="24"/>
        <v>10729.99</v>
      </c>
      <c r="I181" s="582"/>
      <c r="J181" s="706"/>
    </row>
    <row r="182" spans="1:10" ht="15" customHeight="1">
      <c r="A182" s="250" t="s">
        <v>5129</v>
      </c>
      <c r="B182" s="49" t="s">
        <v>1002</v>
      </c>
      <c r="C182" s="970">
        <v>68</v>
      </c>
      <c r="D182" s="49">
        <v>300</v>
      </c>
      <c r="E182" s="706">
        <v>2777.36</v>
      </c>
      <c r="F182" s="740">
        <f t="shared" si="23"/>
        <v>2777.36</v>
      </c>
      <c r="G182" s="1037">
        <f>'Заказ, cкидки и курсы валют'!$J$24*F182</f>
        <v>35230.811600000001</v>
      </c>
      <c r="H182" s="158">
        <f t="shared" si="24"/>
        <v>10569.24</v>
      </c>
      <c r="I182" s="245"/>
      <c r="J182" s="706"/>
    </row>
    <row r="183" spans="1:10" ht="13.5" customHeight="1">
      <c r="A183" s="250" t="s">
        <v>5130</v>
      </c>
      <c r="B183" s="49" t="s">
        <v>1003</v>
      </c>
      <c r="C183" s="970">
        <v>85.2</v>
      </c>
      <c r="D183" s="49">
        <v>250</v>
      </c>
      <c r="E183" s="706">
        <v>3315.39</v>
      </c>
      <c r="F183" s="740">
        <f t="shared" si="23"/>
        <v>3315.39</v>
      </c>
      <c r="G183" s="1037">
        <f>'Заказ, cкидки и курсы валют'!$J$24*F183</f>
        <v>42055.722150000001</v>
      </c>
      <c r="H183" s="158">
        <f t="shared" si="24"/>
        <v>10513.93</v>
      </c>
      <c r="I183" s="245"/>
      <c r="J183" s="706"/>
    </row>
    <row r="184" spans="1:10" ht="13.5" customHeight="1">
      <c r="A184" s="250" t="s">
        <v>5131</v>
      </c>
      <c r="B184" s="49" t="s">
        <v>1004</v>
      </c>
      <c r="C184" s="970">
        <v>97.2</v>
      </c>
      <c r="D184" s="49">
        <v>250</v>
      </c>
      <c r="E184" s="706">
        <v>3212.14</v>
      </c>
      <c r="F184" s="740">
        <f t="shared" si="23"/>
        <v>3212.14</v>
      </c>
      <c r="G184" s="1037">
        <f>'Заказ, cкидки и курсы валют'!$J$24*F184</f>
        <v>40745.995900000002</v>
      </c>
      <c r="H184" s="158">
        <f t="shared" si="24"/>
        <v>10186.5</v>
      </c>
      <c r="I184" s="245"/>
      <c r="J184" s="706"/>
    </row>
    <row r="185" spans="1:10" ht="13.5" customHeight="1">
      <c r="A185" s="250" t="s">
        <v>5132</v>
      </c>
      <c r="B185" s="49" t="s">
        <v>1005</v>
      </c>
      <c r="C185" s="970">
        <v>112.5</v>
      </c>
      <c r="D185" s="49">
        <v>200</v>
      </c>
      <c r="E185" s="706">
        <v>3215.7</v>
      </c>
      <c r="F185" s="740">
        <f t="shared" si="23"/>
        <v>3215.7</v>
      </c>
      <c r="G185" s="1037">
        <f>'Заказ, cкидки и курсы валют'!$J$24*F185</f>
        <v>40791.154499999997</v>
      </c>
      <c r="H185" s="158">
        <f t="shared" si="24"/>
        <v>8158.23</v>
      </c>
      <c r="I185" s="245"/>
      <c r="J185" s="706"/>
    </row>
    <row r="186" spans="1:10" ht="15">
      <c r="A186" s="250" t="s">
        <v>5133</v>
      </c>
      <c r="B186" s="49" t="s">
        <v>1006</v>
      </c>
      <c r="C186" s="970">
        <v>134.80000000000001</v>
      </c>
      <c r="D186" s="49">
        <v>150</v>
      </c>
      <c r="E186" s="706">
        <v>4492.2</v>
      </c>
      <c r="F186" s="740">
        <f t="shared" si="23"/>
        <v>4492.2</v>
      </c>
      <c r="G186" s="1037">
        <f>'Заказ, cкидки и курсы валют'!$J$24*F186</f>
        <v>56983.557000000001</v>
      </c>
      <c r="H186" s="158">
        <f t="shared" si="24"/>
        <v>8547.5300000000007</v>
      </c>
      <c r="I186" s="245"/>
      <c r="J186" s="706"/>
    </row>
    <row r="187" spans="1:10" ht="15">
      <c r="A187" s="250" t="s">
        <v>5134</v>
      </c>
      <c r="B187" s="49" t="s">
        <v>1007</v>
      </c>
      <c r="C187" s="970">
        <v>156.69999999999999</v>
      </c>
      <c r="D187" s="49">
        <v>150</v>
      </c>
      <c r="E187" s="706">
        <v>6215.12</v>
      </c>
      <c r="F187" s="740">
        <f t="shared" si="23"/>
        <v>6215.12</v>
      </c>
      <c r="G187" s="1037">
        <f>'Заказ, cкидки и курсы валют'!$J$24*F187</f>
        <v>78838.797200000001</v>
      </c>
      <c r="H187" s="158">
        <f t="shared" si="24"/>
        <v>11825.82</v>
      </c>
      <c r="I187" s="245"/>
      <c r="J187" s="706"/>
    </row>
    <row r="188" spans="1:10" ht="15">
      <c r="A188" s="250" t="s">
        <v>5135</v>
      </c>
      <c r="B188" s="49" t="s">
        <v>1008</v>
      </c>
      <c r="C188" s="970">
        <v>183.25</v>
      </c>
      <c r="D188" s="49">
        <v>120</v>
      </c>
      <c r="E188" s="706">
        <v>7884.64</v>
      </c>
      <c r="F188" s="740">
        <f t="shared" si="23"/>
        <v>7884.64</v>
      </c>
      <c r="G188" s="1037">
        <f>'Заказ, cкидки и курсы валют'!$J$24*F188</f>
        <v>100016.65840000001</v>
      </c>
      <c r="H188" s="158">
        <f t="shared" si="24"/>
        <v>12002</v>
      </c>
      <c r="I188" s="245"/>
      <c r="J188" s="706"/>
    </row>
    <row r="189" spans="1:10" ht="15.75" thickBot="1">
      <c r="A189" s="282" t="s">
        <v>5136</v>
      </c>
      <c r="B189" s="163" t="s">
        <v>1009</v>
      </c>
      <c r="C189" s="948">
        <v>230</v>
      </c>
      <c r="D189" s="163">
        <v>100</v>
      </c>
      <c r="E189" s="706">
        <v>6637.42</v>
      </c>
      <c r="F189" s="1173">
        <f t="shared" si="23"/>
        <v>6637.42</v>
      </c>
      <c r="G189" s="1174">
        <f>'Заказ, cкидки и курсы валют'!$J$24*F189</f>
        <v>84195.67270000001</v>
      </c>
      <c r="H189" s="214">
        <f t="shared" si="24"/>
        <v>8419.57</v>
      </c>
      <c r="I189" s="248"/>
      <c r="J189" s="706"/>
    </row>
    <row r="190" spans="1:10" ht="13.5" thickBot="1">
      <c r="A190" s="14"/>
      <c r="B190" s="54"/>
      <c r="C190" s="54"/>
      <c r="D190" s="54"/>
      <c r="E190" s="1062"/>
      <c r="F190" s="711"/>
      <c r="G190" s="152"/>
      <c r="H190" s="14"/>
      <c r="I190" s="14"/>
    </row>
    <row r="191" spans="1:10" ht="15" customHeight="1">
      <c r="A191" s="291"/>
      <c r="B191" s="196"/>
      <c r="C191" s="112"/>
      <c r="D191" s="112" t="s">
        <v>2478</v>
      </c>
      <c r="E191" s="1085"/>
      <c r="F191" s="687"/>
      <c r="G191" s="800"/>
      <c r="H191" s="115"/>
      <c r="I191" s="116"/>
    </row>
    <row r="192" spans="1:10" ht="15" customHeight="1">
      <c r="A192" s="292"/>
      <c r="B192" s="17"/>
      <c r="C192" s="118"/>
      <c r="D192" s="118"/>
      <c r="E192" s="1082"/>
      <c r="F192" s="733"/>
      <c r="G192" s="1052"/>
      <c r="H192" s="17"/>
      <c r="I192" s="200"/>
    </row>
    <row r="193" spans="1:9" ht="39.75" customHeight="1">
      <c r="A193" s="292"/>
      <c r="B193" s="17"/>
      <c r="C193" s="118"/>
      <c r="D193" s="118"/>
      <c r="E193" s="1082"/>
      <c r="F193" s="733"/>
      <c r="G193" s="1052"/>
      <c r="H193" s="17"/>
      <c r="I193" s="200"/>
    </row>
    <row r="194" spans="1:9" ht="15" customHeight="1">
      <c r="A194" s="292"/>
      <c r="B194" s="17"/>
      <c r="C194" s="118"/>
      <c r="D194" s="118"/>
      <c r="E194" s="1082"/>
      <c r="F194" s="733"/>
      <c r="G194" s="1052"/>
      <c r="H194" s="17"/>
      <c r="I194" s="200"/>
    </row>
    <row r="195" spans="1:9" ht="15" customHeight="1" thickBot="1">
      <c r="A195" s="145" t="s">
        <v>7841</v>
      </c>
      <c r="B195" s="204"/>
      <c r="C195" s="120"/>
      <c r="D195" s="120"/>
      <c r="E195" s="1083"/>
      <c r="F195" s="735"/>
      <c r="G195" s="1053"/>
      <c r="H195" s="204"/>
      <c r="I195" s="205"/>
    </row>
    <row r="196" spans="1:9" ht="36" customHeight="1">
      <c r="A196" s="228" t="s">
        <v>1036</v>
      </c>
      <c r="B196" s="229" t="s">
        <v>1037</v>
      </c>
      <c r="C196" s="230" t="s">
        <v>679</v>
      </c>
      <c r="D196" s="230" t="s">
        <v>3147</v>
      </c>
      <c r="E196" s="742" t="s">
        <v>11544</v>
      </c>
      <c r="F196" s="737" t="s">
        <v>2796</v>
      </c>
      <c r="G196" s="1039" t="s">
        <v>2644</v>
      </c>
      <c r="H196" s="394" t="s">
        <v>498</v>
      </c>
      <c r="I196" s="232" t="s">
        <v>4274</v>
      </c>
    </row>
    <row r="197" spans="1:9" ht="15" customHeight="1" thickBot="1">
      <c r="A197" s="221"/>
      <c r="B197" s="470"/>
      <c r="C197" s="226" t="s">
        <v>3648</v>
      </c>
      <c r="D197" s="227" t="s">
        <v>2645</v>
      </c>
      <c r="E197" s="1084" t="s">
        <v>265</v>
      </c>
      <c r="F197" s="739">
        <f>'Заказ, cкидки и курсы валют'!$I$12</f>
        <v>0</v>
      </c>
      <c r="G197" s="1036"/>
      <c r="H197" s="395"/>
      <c r="I197" s="219"/>
    </row>
    <row r="198" spans="1:9" ht="15" customHeight="1">
      <c r="A198" s="250" t="s">
        <v>7955</v>
      </c>
      <c r="B198" s="49" t="s">
        <v>999</v>
      </c>
      <c r="C198" s="970">
        <v>25.36</v>
      </c>
      <c r="D198" s="49">
        <v>1</v>
      </c>
      <c r="E198" s="712">
        <f>E178*2</f>
        <v>1536.14</v>
      </c>
      <c r="F198" s="740">
        <f>ROUND(E198*(1-$F$11),2)</f>
        <v>1536.14</v>
      </c>
      <c r="G198" s="1037">
        <f>'Заказ, cкидки и курсы валют'!$J$24*F198</f>
        <v>19485.9359</v>
      </c>
      <c r="H198" s="158">
        <f>ROUND((D198/1000)*G198,2)</f>
        <v>19.489999999999998</v>
      </c>
      <c r="I198" s="245"/>
    </row>
    <row r="199" spans="1:9" s="504" customFormat="1" ht="15" customHeight="1">
      <c r="A199" s="250" t="s">
        <v>7956</v>
      </c>
      <c r="B199" s="49" t="s">
        <v>1000</v>
      </c>
      <c r="C199" s="970">
        <v>32.03</v>
      </c>
      <c r="D199" s="49">
        <v>1</v>
      </c>
      <c r="E199" s="712">
        <f t="shared" ref="E199:E209" si="25">E179*2</f>
        <v>2009.1</v>
      </c>
      <c r="F199" s="740">
        <f t="shared" ref="F199:F209" si="26">ROUND(E199*(1-$F$11),2)</f>
        <v>2009.1</v>
      </c>
      <c r="G199" s="1037">
        <f>'Заказ, cкидки и курсы валют'!$J$24*F199</f>
        <v>25485.433499999999</v>
      </c>
      <c r="H199" s="158">
        <f t="shared" ref="H199:H209" si="27">ROUND((D199/1000)*G199,2)</f>
        <v>25.49</v>
      </c>
      <c r="I199" s="245"/>
    </row>
    <row r="200" spans="1:9" ht="15" customHeight="1">
      <c r="A200" s="250" t="s">
        <v>7957</v>
      </c>
      <c r="B200" s="49" t="s">
        <v>1001</v>
      </c>
      <c r="C200" s="970">
        <v>43</v>
      </c>
      <c r="D200" s="49">
        <v>1</v>
      </c>
      <c r="E200" s="712">
        <f t="shared" si="25"/>
        <v>3460.7</v>
      </c>
      <c r="F200" s="740">
        <f t="shared" si="26"/>
        <v>3460.7</v>
      </c>
      <c r="G200" s="1037">
        <f>'Заказ, cкидки и курсы валют'!$J$24*F200</f>
        <v>43898.979500000001</v>
      </c>
      <c r="H200" s="158">
        <f t="shared" si="27"/>
        <v>43.9</v>
      </c>
      <c r="I200" s="245"/>
    </row>
    <row r="201" spans="1:9" ht="15" customHeight="1">
      <c r="A201" s="243" t="s">
        <v>7958</v>
      </c>
      <c r="B201" s="581" t="s">
        <v>3199</v>
      </c>
      <c r="C201" s="970">
        <v>48.24</v>
      </c>
      <c r="D201" s="581">
        <v>1</v>
      </c>
      <c r="E201" s="712">
        <f t="shared" si="25"/>
        <v>3383.52</v>
      </c>
      <c r="F201" s="740">
        <f t="shared" si="26"/>
        <v>3383.52</v>
      </c>
      <c r="G201" s="1037">
        <f>'Заказ, cкидки и курсы валют'!$J$24*F201</f>
        <v>42919.951200000003</v>
      </c>
      <c r="H201" s="158">
        <f t="shared" si="27"/>
        <v>42.92</v>
      </c>
      <c r="I201" s="582"/>
    </row>
    <row r="202" spans="1:9" ht="15" customHeight="1">
      <c r="A202" s="250" t="s">
        <v>7959</v>
      </c>
      <c r="B202" s="49" t="s">
        <v>1002</v>
      </c>
      <c r="C202" s="970">
        <v>68</v>
      </c>
      <c r="D202" s="49">
        <v>1</v>
      </c>
      <c r="E202" s="712">
        <f t="shared" si="25"/>
        <v>5554.72</v>
      </c>
      <c r="F202" s="740">
        <f t="shared" si="26"/>
        <v>5554.72</v>
      </c>
      <c r="G202" s="1037">
        <f>'Заказ, cкидки и курсы валют'!$J$24*F202</f>
        <v>70461.623200000002</v>
      </c>
      <c r="H202" s="158">
        <f t="shared" si="27"/>
        <v>70.459999999999994</v>
      </c>
      <c r="I202" s="245"/>
    </row>
    <row r="203" spans="1:9" ht="13.5" customHeight="1">
      <c r="A203" s="250" t="s">
        <v>7960</v>
      </c>
      <c r="B203" s="49" t="s">
        <v>1003</v>
      </c>
      <c r="C203" s="970">
        <v>85.2</v>
      </c>
      <c r="D203" s="49">
        <v>1</v>
      </c>
      <c r="E203" s="712">
        <f t="shared" si="25"/>
        <v>6630.78</v>
      </c>
      <c r="F203" s="740">
        <f t="shared" si="26"/>
        <v>6630.78</v>
      </c>
      <c r="G203" s="1037">
        <f>'Заказ, cкидки и курсы валют'!$J$24*F203</f>
        <v>84111.444300000003</v>
      </c>
      <c r="H203" s="158">
        <f t="shared" si="27"/>
        <v>84.11</v>
      </c>
      <c r="I203" s="245"/>
    </row>
    <row r="204" spans="1:9" s="583" customFormat="1" ht="13.5" customHeight="1">
      <c r="A204" s="250" t="s">
        <v>7961</v>
      </c>
      <c r="B204" s="49" t="s">
        <v>1004</v>
      </c>
      <c r="C204" s="970">
        <v>97.2</v>
      </c>
      <c r="D204" s="49">
        <v>1</v>
      </c>
      <c r="E204" s="712">
        <f t="shared" si="25"/>
        <v>6424.28</v>
      </c>
      <c r="F204" s="740">
        <f t="shared" si="26"/>
        <v>6424.28</v>
      </c>
      <c r="G204" s="1037">
        <f>'Заказ, cкидки и курсы валют'!$J$24*F204</f>
        <v>81491.991800000003</v>
      </c>
      <c r="H204" s="158">
        <f t="shared" si="27"/>
        <v>81.489999999999995</v>
      </c>
      <c r="I204" s="245"/>
    </row>
    <row r="205" spans="1:9" ht="13.5" customHeight="1">
      <c r="A205" s="250" t="s">
        <v>7962</v>
      </c>
      <c r="B205" s="49" t="s">
        <v>1005</v>
      </c>
      <c r="C205" s="970">
        <v>112.5</v>
      </c>
      <c r="D205" s="49">
        <v>1</v>
      </c>
      <c r="E205" s="712">
        <f t="shared" si="25"/>
        <v>6431.4</v>
      </c>
      <c r="F205" s="740">
        <f t="shared" si="26"/>
        <v>6431.4</v>
      </c>
      <c r="G205" s="1037">
        <f>'Заказ, cкидки и курсы валют'!$J$24*F205</f>
        <v>81582.308999999994</v>
      </c>
      <c r="H205" s="158">
        <f t="shared" si="27"/>
        <v>81.58</v>
      </c>
      <c r="I205" s="245"/>
    </row>
    <row r="206" spans="1:9" ht="13.5" customHeight="1">
      <c r="A206" s="250" t="s">
        <v>7963</v>
      </c>
      <c r="B206" s="49" t="s">
        <v>1006</v>
      </c>
      <c r="C206" s="970">
        <v>134.80000000000001</v>
      </c>
      <c r="D206" s="49">
        <v>1</v>
      </c>
      <c r="E206" s="712">
        <f t="shared" si="25"/>
        <v>8984.4</v>
      </c>
      <c r="F206" s="740">
        <f t="shared" si="26"/>
        <v>8984.4</v>
      </c>
      <c r="G206" s="1037">
        <f>'Заказ, cкидки и курсы валют'!$J$24*F206</f>
        <v>113967.114</v>
      </c>
      <c r="H206" s="158">
        <f t="shared" si="27"/>
        <v>113.97</v>
      </c>
      <c r="I206" s="245"/>
    </row>
    <row r="207" spans="1:9" ht="13.5" customHeight="1">
      <c r="A207" s="250" t="s">
        <v>7964</v>
      </c>
      <c r="B207" s="49" t="s">
        <v>1007</v>
      </c>
      <c r="C207" s="970">
        <v>156.69999999999999</v>
      </c>
      <c r="D207" s="49">
        <v>1</v>
      </c>
      <c r="E207" s="712">
        <f t="shared" si="25"/>
        <v>12430.24</v>
      </c>
      <c r="F207" s="740">
        <f t="shared" si="26"/>
        <v>12430.24</v>
      </c>
      <c r="G207" s="1037">
        <f>'Заказ, cкидки и курсы валют'!$J$24*F207</f>
        <v>157677.5944</v>
      </c>
      <c r="H207" s="158">
        <f t="shared" si="27"/>
        <v>157.68</v>
      </c>
      <c r="I207" s="245"/>
    </row>
    <row r="208" spans="1:9">
      <c r="A208" s="250" t="s">
        <v>7965</v>
      </c>
      <c r="B208" s="49" t="s">
        <v>1008</v>
      </c>
      <c r="C208" s="970">
        <v>183.25</v>
      </c>
      <c r="D208" s="49">
        <v>1</v>
      </c>
      <c r="E208" s="712">
        <f t="shared" si="25"/>
        <v>15769.28</v>
      </c>
      <c r="F208" s="740">
        <f t="shared" si="26"/>
        <v>15769.28</v>
      </c>
      <c r="G208" s="1037">
        <f>'Заказ, cкидки и курсы валют'!$J$24*F208</f>
        <v>200033.31680000003</v>
      </c>
      <c r="H208" s="158">
        <f t="shared" si="27"/>
        <v>200.03</v>
      </c>
      <c r="I208" s="245"/>
    </row>
    <row r="209" spans="1:10" ht="13.5" thickBot="1">
      <c r="A209" s="282" t="s">
        <v>7966</v>
      </c>
      <c r="B209" s="163" t="s">
        <v>1009</v>
      </c>
      <c r="C209" s="948">
        <v>230</v>
      </c>
      <c r="D209" s="163">
        <v>1</v>
      </c>
      <c r="E209" s="712">
        <f t="shared" si="25"/>
        <v>13274.84</v>
      </c>
      <c r="F209" s="1173">
        <f t="shared" si="26"/>
        <v>13274.84</v>
      </c>
      <c r="G209" s="1174">
        <f>'Заказ, cкидки и курсы валют'!$J$24*F209</f>
        <v>168391.34540000002</v>
      </c>
      <c r="H209" s="214">
        <f t="shared" si="27"/>
        <v>168.39</v>
      </c>
      <c r="I209" s="248"/>
    </row>
    <row r="210" spans="1:10" ht="13.5" thickBot="1">
      <c r="A210" s="14"/>
      <c r="B210" s="54"/>
      <c r="C210" s="54"/>
      <c r="D210" s="54"/>
      <c r="E210" s="1062"/>
      <c r="F210" s="711"/>
      <c r="G210" s="152"/>
      <c r="H210" s="14"/>
      <c r="I210" s="14"/>
    </row>
    <row r="211" spans="1:10" ht="24" customHeight="1">
      <c r="A211" s="291"/>
      <c r="B211" s="196"/>
      <c r="C211" s="112"/>
      <c r="D211" s="112" t="s">
        <v>2479</v>
      </c>
      <c r="E211" s="687"/>
      <c r="F211" s="687"/>
      <c r="G211" s="800"/>
      <c r="H211" s="115"/>
      <c r="I211" s="116"/>
    </row>
    <row r="212" spans="1:10">
      <c r="A212" s="292"/>
      <c r="B212" s="17"/>
      <c r="C212" s="118"/>
      <c r="D212" s="118"/>
      <c r="E212" s="1082"/>
      <c r="F212" s="733"/>
      <c r="G212" s="1052"/>
      <c r="H212" s="17"/>
      <c r="I212" s="200"/>
    </row>
    <row r="213" spans="1:10">
      <c r="A213" s="292"/>
      <c r="B213" s="17"/>
      <c r="C213" s="118"/>
      <c r="D213" s="118"/>
      <c r="E213" s="1082"/>
      <c r="F213" s="733"/>
      <c r="G213" s="1052"/>
      <c r="H213" s="17"/>
      <c r="I213" s="200"/>
    </row>
    <row r="214" spans="1:10" ht="15">
      <c r="A214" s="292"/>
      <c r="B214" s="17"/>
      <c r="C214" s="118"/>
      <c r="D214" s="118"/>
      <c r="E214" s="1082"/>
      <c r="F214" s="733"/>
      <c r="G214" s="1052"/>
      <c r="H214" s="17"/>
      <c r="I214" s="200"/>
      <c r="J214" s="706"/>
    </row>
    <row r="215" spans="1:10" ht="18.75" thickBot="1">
      <c r="A215" s="145" t="s">
        <v>7839</v>
      </c>
      <c r="B215" s="204"/>
      <c r="C215" s="120"/>
      <c r="D215" s="120"/>
      <c r="E215" s="1083"/>
      <c r="F215" s="735"/>
      <c r="G215" s="1053"/>
      <c r="H215" s="204"/>
      <c r="I215" s="205"/>
      <c r="J215" s="706"/>
    </row>
    <row r="216" spans="1:10" ht="42">
      <c r="A216" s="228" t="s">
        <v>1036</v>
      </c>
      <c r="B216" s="229" t="s">
        <v>1037</v>
      </c>
      <c r="C216" s="230" t="s">
        <v>679</v>
      </c>
      <c r="D216" s="230" t="s">
        <v>3147</v>
      </c>
      <c r="E216" s="742" t="s">
        <v>11544</v>
      </c>
      <c r="F216" s="737" t="s">
        <v>2796</v>
      </c>
      <c r="G216" s="1039" t="s">
        <v>2644</v>
      </c>
      <c r="H216" s="394" t="s">
        <v>498</v>
      </c>
      <c r="I216" s="232" t="s">
        <v>4274</v>
      </c>
      <c r="J216" s="706"/>
    </row>
    <row r="217" spans="1:10" ht="13.5" customHeight="1" thickBot="1">
      <c r="A217" s="221"/>
      <c r="B217" s="223"/>
      <c r="C217" s="226" t="s">
        <v>3648</v>
      </c>
      <c r="D217" s="227" t="s">
        <v>2645</v>
      </c>
      <c r="E217" s="1084" t="s">
        <v>265</v>
      </c>
      <c r="F217" s="739">
        <f>'Заказ, cкидки и курсы валют'!$I$12</f>
        <v>0</v>
      </c>
      <c r="G217" s="1036"/>
      <c r="H217" s="395"/>
      <c r="I217" s="219"/>
      <c r="J217" s="706"/>
    </row>
    <row r="218" spans="1:10" ht="13.5" customHeight="1">
      <c r="A218" s="250" t="s">
        <v>5642</v>
      </c>
      <c r="B218" s="47" t="s">
        <v>5624</v>
      </c>
      <c r="C218" s="970">
        <v>22.36</v>
      </c>
      <c r="D218" s="49">
        <v>900</v>
      </c>
      <c r="E218" s="706">
        <v>1409.18</v>
      </c>
      <c r="F218" s="740">
        <f>ROUND(E218*(1-$F$11),2)</f>
        <v>1409.18</v>
      </c>
      <c r="G218" s="1037">
        <f>'Заказ, cкидки и курсы валют'!$J$24*F218</f>
        <v>17875.4483</v>
      </c>
      <c r="H218" s="158">
        <f>ROUND((D218/1000)*G218,2)</f>
        <v>16087.9</v>
      </c>
      <c r="I218" s="245"/>
      <c r="J218" s="706"/>
    </row>
    <row r="219" spans="1:10" ht="13.5" customHeight="1">
      <c r="A219" s="250" t="s">
        <v>5137</v>
      </c>
      <c r="B219" s="49" t="s">
        <v>999</v>
      </c>
      <c r="C219" s="970">
        <v>25.69</v>
      </c>
      <c r="D219" s="49">
        <v>800</v>
      </c>
      <c r="E219" s="706">
        <v>1534.96</v>
      </c>
      <c r="F219" s="740">
        <f t="shared" ref="F219:F230" si="28">ROUND(E219*(1-$F$11),2)</f>
        <v>1534.96</v>
      </c>
      <c r="G219" s="1037">
        <f>'Заказ, cкидки и курсы валют'!$J$24*F219</f>
        <v>19470.9676</v>
      </c>
      <c r="H219" s="158">
        <f t="shared" ref="H219:H230" si="29">ROUND((D219/1000)*G219,2)</f>
        <v>15576.77</v>
      </c>
      <c r="I219" s="245"/>
      <c r="J219" s="706"/>
    </row>
    <row r="220" spans="1:10" ht="13.5" customHeight="1">
      <c r="A220" s="250" t="s">
        <v>5138</v>
      </c>
      <c r="B220" s="49" t="s">
        <v>1000</v>
      </c>
      <c r="C220" s="60">
        <v>34.03</v>
      </c>
      <c r="D220" s="49">
        <v>700</v>
      </c>
      <c r="E220" s="706">
        <v>1704.78</v>
      </c>
      <c r="F220" s="740">
        <f t="shared" si="28"/>
        <v>1704.78</v>
      </c>
      <c r="G220" s="1037">
        <f>'Заказ, cкидки и курсы валют'!$J$24*F220</f>
        <v>21625.134300000002</v>
      </c>
      <c r="H220" s="158">
        <f t="shared" si="29"/>
        <v>15137.59</v>
      </c>
      <c r="I220" s="245"/>
    </row>
    <row r="221" spans="1:10" ht="13.5" customHeight="1">
      <c r="A221" s="250" t="s">
        <v>5139</v>
      </c>
      <c r="B221" s="49" t="s">
        <v>1001</v>
      </c>
      <c r="C221" s="971">
        <v>45</v>
      </c>
      <c r="D221" s="49">
        <v>500</v>
      </c>
      <c r="E221" s="706">
        <v>1750.1</v>
      </c>
      <c r="F221" s="740">
        <f t="shared" si="28"/>
        <v>1750.1</v>
      </c>
      <c r="G221" s="1037">
        <f>'Заказ, cкидки и курсы валют'!$J$24*F221</f>
        <v>22200.018499999998</v>
      </c>
      <c r="H221" s="158">
        <f t="shared" si="29"/>
        <v>11100.01</v>
      </c>
      <c r="I221" s="245"/>
      <c r="J221" s="706"/>
    </row>
    <row r="222" spans="1:10" ht="13.5" customHeight="1">
      <c r="A222" s="580" t="s">
        <v>3201</v>
      </c>
      <c r="B222" s="581" t="s">
        <v>3199</v>
      </c>
      <c r="C222" s="60">
        <v>52.58</v>
      </c>
      <c r="D222" s="581">
        <v>500</v>
      </c>
      <c r="E222" s="706">
        <v>2481.9</v>
      </c>
      <c r="F222" s="740">
        <f t="shared" si="28"/>
        <v>2481.9</v>
      </c>
      <c r="G222" s="1037">
        <f>'Заказ, cкидки и курсы валют'!$J$24*F222</f>
        <v>31482.901500000004</v>
      </c>
      <c r="H222" s="158">
        <f t="shared" si="29"/>
        <v>15741.45</v>
      </c>
      <c r="I222" s="582"/>
    </row>
    <row r="223" spans="1:10" ht="13.5" customHeight="1">
      <c r="A223" s="250" t="s">
        <v>5140</v>
      </c>
      <c r="B223" s="49" t="s">
        <v>1002</v>
      </c>
      <c r="C223" s="60">
        <v>71.7</v>
      </c>
      <c r="D223" s="49">
        <v>300</v>
      </c>
      <c r="E223" s="706">
        <v>2784.88</v>
      </c>
      <c r="F223" s="740">
        <f t="shared" si="28"/>
        <v>2784.88</v>
      </c>
      <c r="G223" s="1037">
        <f>'Заказ, cкидки и курсы валют'!$J$24*F223</f>
        <v>35326.202800000006</v>
      </c>
      <c r="H223" s="158">
        <f t="shared" si="29"/>
        <v>10597.86</v>
      </c>
      <c r="I223" s="245"/>
    </row>
    <row r="224" spans="1:10" ht="13.5" customHeight="1">
      <c r="A224" s="250" t="s">
        <v>5141</v>
      </c>
      <c r="B224" s="49" t="s">
        <v>1003</v>
      </c>
      <c r="C224" s="971">
        <v>89.2</v>
      </c>
      <c r="D224" s="49">
        <v>250</v>
      </c>
      <c r="E224" s="706">
        <v>3847.24</v>
      </c>
      <c r="F224" s="740">
        <f t="shared" si="28"/>
        <v>3847.24</v>
      </c>
      <c r="G224" s="1037">
        <f>'Заказ, cкидки и курсы валют'!$J$24*F224</f>
        <v>48802.239399999999</v>
      </c>
      <c r="H224" s="158">
        <f t="shared" si="29"/>
        <v>12200.56</v>
      </c>
      <c r="I224" s="245"/>
    </row>
    <row r="225" spans="1:12" ht="13.5" customHeight="1">
      <c r="A225" s="250" t="s">
        <v>5142</v>
      </c>
      <c r="B225" s="49" t="s">
        <v>1004</v>
      </c>
      <c r="C225" s="971">
        <v>101</v>
      </c>
      <c r="D225" s="49">
        <v>250</v>
      </c>
      <c r="E225" s="706">
        <v>4467.1099999999997</v>
      </c>
      <c r="F225" s="740">
        <f t="shared" si="28"/>
        <v>4467.1099999999997</v>
      </c>
      <c r="G225" s="1037">
        <f>'Заказ, cкидки и курсы валют'!$J$24*F225</f>
        <v>56665.290349999996</v>
      </c>
      <c r="H225" s="158">
        <f t="shared" si="29"/>
        <v>14166.32</v>
      </c>
      <c r="I225" s="245"/>
    </row>
    <row r="226" spans="1:12" ht="13.5" customHeight="1">
      <c r="A226" s="250" t="s">
        <v>5143</v>
      </c>
      <c r="B226" s="49" t="s">
        <v>1005</v>
      </c>
      <c r="C226" s="971">
        <v>117.5</v>
      </c>
      <c r="D226" s="49">
        <v>200</v>
      </c>
      <c r="E226" s="706">
        <v>5145.3900000000003</v>
      </c>
      <c r="F226" s="740">
        <f t="shared" si="28"/>
        <v>5145.3900000000003</v>
      </c>
      <c r="G226" s="1037">
        <f>'Заказ, cкидки и курсы валют'!$J$24*F226</f>
        <v>65269.272150000004</v>
      </c>
      <c r="H226" s="158">
        <f t="shared" si="29"/>
        <v>13053.85</v>
      </c>
      <c r="I226" s="245"/>
    </row>
    <row r="227" spans="1:12" s="583" customFormat="1" ht="13.5" customHeight="1">
      <c r="A227" s="250" t="s">
        <v>5144</v>
      </c>
      <c r="B227" s="49" t="s">
        <v>1006</v>
      </c>
      <c r="C227" s="60">
        <v>146.69999999999999</v>
      </c>
      <c r="D227" s="49">
        <v>150</v>
      </c>
      <c r="E227" s="706">
        <v>4918.57</v>
      </c>
      <c r="F227" s="740">
        <f t="shared" si="28"/>
        <v>4918.57</v>
      </c>
      <c r="G227" s="1037">
        <f>'Заказ, cкидки и курсы валют'!$J$24*F227</f>
        <v>62392.060449999997</v>
      </c>
      <c r="H227" s="158">
        <f t="shared" si="29"/>
        <v>9358.81</v>
      </c>
      <c r="I227" s="245"/>
    </row>
    <row r="228" spans="1:12" ht="13.5" customHeight="1">
      <c r="A228" s="250" t="s">
        <v>5145</v>
      </c>
      <c r="B228" s="49" t="s">
        <v>1007</v>
      </c>
      <c r="C228" s="60">
        <v>166.53</v>
      </c>
      <c r="D228" s="49">
        <v>150</v>
      </c>
      <c r="E228" s="706">
        <v>6666.03</v>
      </c>
      <c r="F228" s="740">
        <f t="shared" si="28"/>
        <v>6666.03</v>
      </c>
      <c r="G228" s="1037">
        <f>'Заказ, cкидки и курсы валют'!$J$24*F228</f>
        <v>84558.590549999994</v>
      </c>
      <c r="H228" s="158">
        <f t="shared" si="29"/>
        <v>12683.79</v>
      </c>
      <c r="I228" s="245"/>
    </row>
    <row r="229" spans="1:12" ht="15">
      <c r="A229" s="250" t="s">
        <v>5146</v>
      </c>
      <c r="B229" s="49" t="s">
        <v>1008</v>
      </c>
      <c r="C229" s="60">
        <v>187.5</v>
      </c>
      <c r="D229" s="49">
        <v>120</v>
      </c>
      <c r="E229" s="706">
        <v>7576.97</v>
      </c>
      <c r="F229" s="740">
        <f t="shared" si="28"/>
        <v>7576.97</v>
      </c>
      <c r="G229" s="1037">
        <f>'Заказ, cкидки и курсы валют'!$J$24*F229</f>
        <v>96113.864450000008</v>
      </c>
      <c r="H229" s="158">
        <f t="shared" si="29"/>
        <v>11533.66</v>
      </c>
      <c r="I229" s="245"/>
    </row>
    <row r="230" spans="1:12" ht="15.75" thickBot="1">
      <c r="A230" s="282" t="s">
        <v>5147</v>
      </c>
      <c r="B230" s="163" t="s">
        <v>1009</v>
      </c>
      <c r="C230" s="948">
        <v>239.8</v>
      </c>
      <c r="D230" s="163">
        <v>100</v>
      </c>
      <c r="E230" s="706">
        <v>7704.99</v>
      </c>
      <c r="F230" s="1173">
        <f t="shared" si="28"/>
        <v>7704.99</v>
      </c>
      <c r="G230" s="1174">
        <f>'Заказ, cкидки и курсы валют'!$J$24*F230</f>
        <v>97737.798150000002</v>
      </c>
      <c r="H230" s="214">
        <f t="shared" si="29"/>
        <v>9773.7800000000007</v>
      </c>
      <c r="I230" s="248"/>
    </row>
    <row r="231" spans="1:12" ht="13.5" thickBot="1">
      <c r="A231" s="14"/>
      <c r="B231" s="54"/>
      <c r="C231" s="54"/>
      <c r="D231" s="54"/>
      <c r="E231" s="1062"/>
      <c r="F231" s="711"/>
      <c r="G231" s="152"/>
      <c r="H231" s="14"/>
      <c r="I231" s="14"/>
    </row>
    <row r="232" spans="1:12" ht="18" customHeight="1">
      <c r="A232" s="291"/>
      <c r="B232" s="196"/>
      <c r="C232" s="112"/>
      <c r="D232" s="112" t="s">
        <v>2479</v>
      </c>
      <c r="E232" s="687"/>
      <c r="F232" s="687"/>
      <c r="G232" s="800"/>
      <c r="H232" s="115"/>
      <c r="I232" s="116"/>
    </row>
    <row r="233" spans="1:12" ht="20.25" customHeight="1">
      <c r="A233" s="292"/>
      <c r="B233" s="17"/>
      <c r="C233" s="118"/>
      <c r="D233" s="118"/>
      <c r="E233" s="1082"/>
      <c r="F233" s="733"/>
      <c r="G233" s="1052"/>
      <c r="H233" s="17"/>
      <c r="I233" s="200"/>
    </row>
    <row r="234" spans="1:12">
      <c r="A234" s="292"/>
      <c r="B234" s="17"/>
      <c r="C234" s="118"/>
      <c r="D234" s="118"/>
      <c r="E234" s="1082"/>
      <c r="F234" s="733"/>
      <c r="G234" s="1052"/>
      <c r="H234" s="17"/>
      <c r="I234" s="200"/>
    </row>
    <row r="235" spans="1:12">
      <c r="A235" s="292"/>
      <c r="B235" s="17"/>
      <c r="C235" s="118"/>
      <c r="D235" s="118"/>
      <c r="E235" s="1082"/>
      <c r="F235" s="733"/>
      <c r="G235" s="1052"/>
      <c r="H235" s="17"/>
      <c r="I235" s="200"/>
    </row>
    <row r="236" spans="1:12" ht="18.75" thickBot="1">
      <c r="A236" s="145" t="s">
        <v>7841</v>
      </c>
      <c r="B236" s="204"/>
      <c r="C236" s="120"/>
      <c r="D236" s="120"/>
      <c r="E236" s="1083"/>
      <c r="F236" s="735"/>
      <c r="G236" s="1053"/>
      <c r="H236" s="204"/>
      <c r="I236" s="205"/>
    </row>
    <row r="237" spans="1:12" ht="42">
      <c r="A237" s="228" t="s">
        <v>1036</v>
      </c>
      <c r="B237" s="229" t="s">
        <v>1037</v>
      </c>
      <c r="C237" s="230" t="s">
        <v>679</v>
      </c>
      <c r="D237" s="230" t="s">
        <v>3147</v>
      </c>
      <c r="E237" s="742" t="s">
        <v>11544</v>
      </c>
      <c r="F237" s="737" t="s">
        <v>2796</v>
      </c>
      <c r="G237" s="1039" t="s">
        <v>2644</v>
      </c>
      <c r="H237" s="394" t="s">
        <v>498</v>
      </c>
      <c r="I237" s="232" t="s">
        <v>4274</v>
      </c>
    </row>
    <row r="238" spans="1:12" ht="13.5" customHeight="1" thickBot="1">
      <c r="A238" s="221"/>
      <c r="B238" s="223"/>
      <c r="C238" s="226" t="s">
        <v>3648</v>
      </c>
      <c r="D238" s="227" t="s">
        <v>2645</v>
      </c>
      <c r="E238" s="1084" t="s">
        <v>265</v>
      </c>
      <c r="F238" s="739">
        <f>'Заказ, cкидки и курсы валют'!$I$12</f>
        <v>0</v>
      </c>
      <c r="G238" s="1036"/>
      <c r="H238" s="395"/>
      <c r="I238" s="219"/>
      <c r="L238" s="707"/>
    </row>
    <row r="239" spans="1:12" ht="13.5" customHeight="1">
      <c r="A239" s="250" t="s">
        <v>7967</v>
      </c>
      <c r="B239" s="47" t="s">
        <v>5624</v>
      </c>
      <c r="C239" s="970">
        <v>22.36</v>
      </c>
      <c r="D239" s="49">
        <v>1</v>
      </c>
      <c r="E239" s="712">
        <f>E218*2</f>
        <v>2818.36</v>
      </c>
      <c r="F239" s="740">
        <f>ROUND(E239*(1-$F$11),2)</f>
        <v>2818.36</v>
      </c>
      <c r="G239" s="1037">
        <f>'Заказ, cкидки и курсы валют'!$J$24*F239</f>
        <v>35750.8966</v>
      </c>
      <c r="H239" s="158">
        <f>ROUND((D239/1000)*G239,2)</f>
        <v>35.75</v>
      </c>
      <c r="I239" s="245"/>
      <c r="L239" s="707"/>
    </row>
    <row r="240" spans="1:12" ht="13.5" customHeight="1">
      <c r="A240" s="250" t="s">
        <v>7968</v>
      </c>
      <c r="B240" s="49" t="s">
        <v>999</v>
      </c>
      <c r="C240" s="970">
        <v>25.69</v>
      </c>
      <c r="D240" s="49">
        <v>1</v>
      </c>
      <c r="E240" s="712">
        <f t="shared" ref="E240:E251" si="30">E219*2</f>
        <v>3069.92</v>
      </c>
      <c r="F240" s="740">
        <f t="shared" ref="F240:F251" si="31">ROUND(E240*(1-$F$11),2)</f>
        <v>3069.92</v>
      </c>
      <c r="G240" s="1037">
        <f>'Заказ, cкидки и курсы валют'!$J$24*F240</f>
        <v>38941.9352</v>
      </c>
      <c r="H240" s="158">
        <f t="shared" ref="H240:H251" si="32">ROUND((D240/1000)*G240,2)</f>
        <v>38.94</v>
      </c>
      <c r="I240" s="245"/>
      <c r="L240" s="707"/>
    </row>
    <row r="241" spans="1:12" ht="13.5" customHeight="1">
      <c r="A241" s="250" t="s">
        <v>7969</v>
      </c>
      <c r="B241" s="49" t="s">
        <v>1000</v>
      </c>
      <c r="C241" s="60">
        <v>34.03</v>
      </c>
      <c r="D241" s="49">
        <v>1</v>
      </c>
      <c r="E241" s="712">
        <f t="shared" si="30"/>
        <v>3409.56</v>
      </c>
      <c r="F241" s="740">
        <f t="shared" si="31"/>
        <v>3409.56</v>
      </c>
      <c r="G241" s="1037">
        <f>'Заказ, cкидки и курсы валют'!$J$24*F241</f>
        <v>43250.268600000003</v>
      </c>
      <c r="H241" s="158">
        <f t="shared" si="32"/>
        <v>43.25</v>
      </c>
      <c r="I241" s="245"/>
      <c r="L241" s="707"/>
    </row>
    <row r="242" spans="1:12" ht="13.5" customHeight="1">
      <c r="A242" s="250" t="s">
        <v>7970</v>
      </c>
      <c r="B242" s="49" t="s">
        <v>1001</v>
      </c>
      <c r="C242" s="971">
        <v>45</v>
      </c>
      <c r="D242" s="49">
        <v>1</v>
      </c>
      <c r="E242" s="712">
        <f t="shared" si="30"/>
        <v>3500.2</v>
      </c>
      <c r="F242" s="740">
        <f t="shared" si="31"/>
        <v>3500.2</v>
      </c>
      <c r="G242" s="1037">
        <f>'Заказ, cкидки и курсы валют'!$J$24*F242</f>
        <v>44400.036999999997</v>
      </c>
      <c r="H242" s="158">
        <f t="shared" si="32"/>
        <v>44.4</v>
      </c>
      <c r="I242" s="245"/>
      <c r="L242" s="707"/>
    </row>
    <row r="243" spans="1:12" ht="13.5" customHeight="1">
      <c r="A243" s="243" t="s">
        <v>7971</v>
      </c>
      <c r="B243" s="581" t="s">
        <v>3199</v>
      </c>
      <c r="C243" s="60">
        <v>52.58</v>
      </c>
      <c r="D243" s="581">
        <v>1</v>
      </c>
      <c r="E243" s="712">
        <f t="shared" si="30"/>
        <v>4963.8</v>
      </c>
      <c r="F243" s="740">
        <f t="shared" si="31"/>
        <v>4963.8</v>
      </c>
      <c r="G243" s="1037">
        <f>'Заказ, cкидки и курсы валют'!$J$24*F243</f>
        <v>62965.803000000007</v>
      </c>
      <c r="H243" s="158">
        <f t="shared" si="32"/>
        <v>62.97</v>
      </c>
      <c r="I243" s="582"/>
      <c r="L243" s="707"/>
    </row>
    <row r="244" spans="1:12" ht="13.5" customHeight="1">
      <c r="A244" s="250" t="s">
        <v>7972</v>
      </c>
      <c r="B244" s="49" t="s">
        <v>1002</v>
      </c>
      <c r="C244" s="60">
        <v>71.7</v>
      </c>
      <c r="D244" s="49">
        <v>1</v>
      </c>
      <c r="E244" s="712">
        <f t="shared" si="30"/>
        <v>5569.76</v>
      </c>
      <c r="F244" s="740">
        <f t="shared" si="31"/>
        <v>5569.76</v>
      </c>
      <c r="G244" s="1037">
        <f>'Заказ, cкидки и курсы валют'!$J$24*F244</f>
        <v>70652.405600000013</v>
      </c>
      <c r="H244" s="158">
        <f t="shared" si="32"/>
        <v>70.650000000000006</v>
      </c>
      <c r="I244" s="245"/>
      <c r="L244" s="707"/>
    </row>
    <row r="245" spans="1:12" ht="13.5" customHeight="1">
      <c r="A245" s="250" t="s">
        <v>7973</v>
      </c>
      <c r="B245" s="49" t="s">
        <v>1003</v>
      </c>
      <c r="C245" s="971">
        <v>89.2</v>
      </c>
      <c r="D245" s="49">
        <v>1</v>
      </c>
      <c r="E245" s="712">
        <f t="shared" si="30"/>
        <v>7694.48</v>
      </c>
      <c r="F245" s="740">
        <f t="shared" si="31"/>
        <v>7694.48</v>
      </c>
      <c r="G245" s="1037">
        <f>'Заказ, cкидки и курсы валют'!$J$24*F245</f>
        <v>97604.478799999997</v>
      </c>
      <c r="H245" s="158">
        <f t="shared" si="32"/>
        <v>97.6</v>
      </c>
      <c r="I245" s="245"/>
      <c r="L245" s="707"/>
    </row>
    <row r="246" spans="1:12" ht="13.5" customHeight="1">
      <c r="A246" s="250" t="s">
        <v>7974</v>
      </c>
      <c r="B246" s="49" t="s">
        <v>1004</v>
      </c>
      <c r="C246" s="971">
        <v>101</v>
      </c>
      <c r="D246" s="49">
        <v>1</v>
      </c>
      <c r="E246" s="712">
        <f t="shared" si="30"/>
        <v>8934.2199999999993</v>
      </c>
      <c r="F246" s="740">
        <f t="shared" si="31"/>
        <v>8934.2199999999993</v>
      </c>
      <c r="G246" s="1037">
        <f>'Заказ, cкидки и курсы валют'!$J$24*F246</f>
        <v>113330.58069999999</v>
      </c>
      <c r="H246" s="158">
        <f t="shared" si="32"/>
        <v>113.33</v>
      </c>
      <c r="I246" s="245"/>
      <c r="L246" s="707"/>
    </row>
    <row r="247" spans="1:12" ht="13.5" customHeight="1">
      <c r="A247" s="250" t="s">
        <v>7975</v>
      </c>
      <c r="B247" s="49" t="s">
        <v>1005</v>
      </c>
      <c r="C247" s="971">
        <v>117.5</v>
      </c>
      <c r="D247" s="49">
        <v>1</v>
      </c>
      <c r="E247" s="712">
        <f t="shared" si="30"/>
        <v>10290.780000000001</v>
      </c>
      <c r="F247" s="740">
        <f t="shared" si="31"/>
        <v>10290.780000000001</v>
      </c>
      <c r="G247" s="1037">
        <f>'Заказ, cкидки и курсы валют'!$J$24*F247</f>
        <v>130538.54430000001</v>
      </c>
      <c r="H247" s="158">
        <f t="shared" si="32"/>
        <v>130.54</v>
      </c>
      <c r="I247" s="245"/>
      <c r="J247" s="706"/>
      <c r="L247" s="707"/>
    </row>
    <row r="248" spans="1:12" ht="13.5" customHeight="1">
      <c r="A248" s="250" t="s">
        <v>7976</v>
      </c>
      <c r="B248" s="49" t="s">
        <v>1006</v>
      </c>
      <c r="C248" s="60">
        <v>146.69999999999999</v>
      </c>
      <c r="D248" s="49">
        <v>1</v>
      </c>
      <c r="E248" s="712">
        <f t="shared" si="30"/>
        <v>9837.14</v>
      </c>
      <c r="F248" s="740">
        <f t="shared" si="31"/>
        <v>9837.14</v>
      </c>
      <c r="G248" s="1037">
        <f>'Заказ, cкидки и курсы валют'!$J$24*F248</f>
        <v>124784.12089999999</v>
      </c>
      <c r="H248" s="158">
        <f t="shared" si="32"/>
        <v>124.78</v>
      </c>
      <c r="I248" s="245"/>
      <c r="J248" s="706"/>
      <c r="L248" s="707"/>
    </row>
    <row r="249" spans="1:12" ht="13.5" customHeight="1">
      <c r="A249" s="250" t="s">
        <v>7977</v>
      </c>
      <c r="B249" s="49" t="s">
        <v>1007</v>
      </c>
      <c r="C249" s="60">
        <v>166.53</v>
      </c>
      <c r="D249" s="49">
        <v>1</v>
      </c>
      <c r="E249" s="712">
        <f t="shared" si="30"/>
        <v>13332.06</v>
      </c>
      <c r="F249" s="740">
        <f t="shared" si="31"/>
        <v>13332.06</v>
      </c>
      <c r="G249" s="1037">
        <f>'Заказ, cкидки и курсы валют'!$J$24*F249</f>
        <v>169117.18109999999</v>
      </c>
      <c r="H249" s="158">
        <f t="shared" si="32"/>
        <v>169.12</v>
      </c>
      <c r="I249" s="245"/>
      <c r="J249" s="706"/>
      <c r="L249" s="707"/>
    </row>
    <row r="250" spans="1:12" ht="13.5" customHeight="1">
      <c r="A250" s="250" t="s">
        <v>7978</v>
      </c>
      <c r="B250" s="49" t="s">
        <v>1008</v>
      </c>
      <c r="C250" s="60">
        <v>187.5</v>
      </c>
      <c r="D250" s="49">
        <v>1</v>
      </c>
      <c r="E250" s="712">
        <f t="shared" si="30"/>
        <v>15153.94</v>
      </c>
      <c r="F250" s="740">
        <f t="shared" si="31"/>
        <v>15153.94</v>
      </c>
      <c r="G250" s="1037">
        <f>'Заказ, cкидки и курсы валют'!$J$24*F250</f>
        <v>192227.72890000002</v>
      </c>
      <c r="H250" s="158">
        <f t="shared" si="32"/>
        <v>192.23</v>
      </c>
      <c r="I250" s="245"/>
      <c r="J250" s="706"/>
      <c r="L250" s="707"/>
    </row>
    <row r="251" spans="1:12" ht="15.75" thickBot="1">
      <c r="A251" s="282" t="s">
        <v>7979</v>
      </c>
      <c r="B251" s="163" t="s">
        <v>1009</v>
      </c>
      <c r="C251" s="948">
        <v>239.8</v>
      </c>
      <c r="D251" s="163">
        <v>1</v>
      </c>
      <c r="E251" s="712">
        <f t="shared" si="30"/>
        <v>15409.98</v>
      </c>
      <c r="F251" s="1173">
        <f t="shared" si="31"/>
        <v>15409.98</v>
      </c>
      <c r="G251" s="1174">
        <f>'Заказ, cкидки и курсы валют'!$J$24*F251</f>
        <v>195475.5963</v>
      </c>
      <c r="H251" s="214">
        <f t="shared" si="32"/>
        <v>195.48</v>
      </c>
      <c r="I251" s="248"/>
      <c r="J251" s="706"/>
      <c r="L251" s="707"/>
    </row>
    <row r="252" spans="1:12" ht="13.5" thickBot="1">
      <c r="A252" s="14"/>
      <c r="B252" s="54"/>
      <c r="C252" s="54"/>
      <c r="D252" s="54"/>
      <c r="E252" s="1062"/>
      <c r="F252" s="711"/>
      <c r="G252" s="152"/>
      <c r="H252" s="14"/>
      <c r="I252" s="14"/>
      <c r="L252" s="707"/>
    </row>
    <row r="253" spans="1:12" ht="18">
      <c r="A253" s="291"/>
      <c r="B253" s="196"/>
      <c r="C253" s="112"/>
      <c r="D253" s="112" t="s">
        <v>2480</v>
      </c>
      <c r="E253" s="1063"/>
      <c r="F253" s="687"/>
      <c r="G253" s="794"/>
      <c r="H253" s="114"/>
      <c r="I253" s="116"/>
      <c r="L253" s="707"/>
    </row>
    <row r="254" spans="1:12" ht="18" customHeight="1">
      <c r="A254" s="292"/>
      <c r="B254" s="17"/>
      <c r="C254" s="129"/>
      <c r="D254" s="129"/>
      <c r="E254" s="702" t="s">
        <v>2481</v>
      </c>
      <c r="F254" s="688"/>
      <c r="G254" s="132"/>
      <c r="H254" s="132"/>
      <c r="I254" s="200"/>
      <c r="L254" s="707"/>
    </row>
    <row r="255" spans="1:12" ht="20.25" customHeight="1">
      <c r="A255" s="292"/>
      <c r="B255" s="17"/>
      <c r="C255" s="118"/>
      <c r="D255" s="118"/>
      <c r="E255" s="1082"/>
      <c r="F255" s="733"/>
      <c r="G255" s="1052"/>
      <c r="H255" s="17"/>
      <c r="I255" s="200"/>
      <c r="L255" s="707"/>
    </row>
    <row r="256" spans="1:12">
      <c r="A256" s="292"/>
      <c r="B256" s="17"/>
      <c r="C256" s="118"/>
      <c r="D256" s="118"/>
      <c r="E256" s="1082"/>
      <c r="F256" s="733"/>
      <c r="G256" s="1052"/>
      <c r="H256" s="17"/>
      <c r="I256" s="200"/>
      <c r="L256" s="707"/>
    </row>
    <row r="257" spans="1:12">
      <c r="A257" s="292"/>
      <c r="B257" s="17"/>
      <c r="C257" s="118"/>
      <c r="D257" s="118"/>
      <c r="E257" s="1082"/>
      <c r="F257" s="733"/>
      <c r="G257" s="1052"/>
      <c r="H257" s="17"/>
      <c r="I257" s="200"/>
      <c r="L257" s="707"/>
    </row>
    <row r="258" spans="1:12" ht="18.75" thickBot="1">
      <c r="A258" s="145" t="s">
        <v>7839</v>
      </c>
      <c r="B258" s="204"/>
      <c r="C258" s="120"/>
      <c r="D258" s="120"/>
      <c r="E258" s="1083"/>
      <c r="F258" s="735"/>
      <c r="G258" s="1053"/>
      <c r="H258" s="204"/>
      <c r="I258" s="205"/>
      <c r="L258" s="707"/>
    </row>
    <row r="259" spans="1:12" ht="42">
      <c r="A259" s="228" t="s">
        <v>1036</v>
      </c>
      <c r="B259" s="229" t="s">
        <v>1037</v>
      </c>
      <c r="C259" s="230" t="s">
        <v>679</v>
      </c>
      <c r="D259" s="230" t="s">
        <v>3147</v>
      </c>
      <c r="E259" s="691" t="s">
        <v>11548</v>
      </c>
      <c r="F259" s="737" t="s">
        <v>2796</v>
      </c>
      <c r="G259" s="1039" t="s">
        <v>3966</v>
      </c>
      <c r="H259" s="394" t="s">
        <v>498</v>
      </c>
      <c r="I259" s="232" t="s">
        <v>4274</v>
      </c>
      <c r="L259" s="707"/>
    </row>
    <row r="260" spans="1:12" ht="13.5" customHeight="1" thickBot="1">
      <c r="A260" s="228"/>
      <c r="B260" s="445"/>
      <c r="C260" s="230" t="s">
        <v>3648</v>
      </c>
      <c r="D260" s="446" t="s">
        <v>3967</v>
      </c>
      <c r="E260" s="1084"/>
      <c r="F260" s="745">
        <f>'Заказ, cкидки и курсы валют'!$I$12</f>
        <v>0</v>
      </c>
      <c r="G260" s="1149"/>
      <c r="H260" s="545"/>
      <c r="I260" s="380"/>
      <c r="L260" s="707"/>
    </row>
    <row r="261" spans="1:12" ht="13.5" customHeight="1">
      <c r="A261" s="389" t="s">
        <v>11221</v>
      </c>
      <c r="B261" s="1221" t="s">
        <v>2495</v>
      </c>
      <c r="C261" s="1221">
        <v>0.65</v>
      </c>
      <c r="D261" s="1221">
        <v>25</v>
      </c>
      <c r="E261" s="706">
        <v>30.86</v>
      </c>
      <c r="F261" s="1187">
        <f>ROUND(E261*(1-$F$11),2)</f>
        <v>30.86</v>
      </c>
      <c r="G261" s="1188">
        <f>'Заказ, cкидки и курсы валют'!$J$24*F261</f>
        <v>391.45910000000003</v>
      </c>
      <c r="H261" s="443">
        <f>ROUND((D261)*G261,2)</f>
        <v>9786.48</v>
      </c>
      <c r="I261" s="393"/>
      <c r="L261" s="707"/>
    </row>
    <row r="262" spans="1:12" ht="13.5" customHeight="1">
      <c r="A262" s="250" t="s">
        <v>2123</v>
      </c>
      <c r="B262" s="49" t="s">
        <v>1357</v>
      </c>
      <c r="C262" s="49">
        <v>0.8</v>
      </c>
      <c r="D262" s="49">
        <v>25</v>
      </c>
      <c r="E262" s="706">
        <v>23.07</v>
      </c>
      <c r="F262" s="740">
        <f>ROUND(E262*(1-$F$11),2)</f>
        <v>23.07</v>
      </c>
      <c r="G262" s="1037">
        <f>'Заказ, cкидки и курсы валют'!$J$24*F262</f>
        <v>292.64295000000004</v>
      </c>
      <c r="H262" s="158">
        <f>ROUND((D262)*G262,2)</f>
        <v>7316.07</v>
      </c>
      <c r="I262" s="245"/>
      <c r="L262" s="707"/>
    </row>
    <row r="263" spans="1:12" ht="13.5" customHeight="1">
      <c r="A263" s="250" t="s">
        <v>2124</v>
      </c>
      <c r="B263" s="49" t="s">
        <v>1358</v>
      </c>
      <c r="C263" s="49">
        <v>1.44</v>
      </c>
      <c r="D263" s="49">
        <v>25</v>
      </c>
      <c r="E263" s="706">
        <v>22.19</v>
      </c>
      <c r="F263" s="740">
        <f t="shared" ref="F263:F271" si="33">ROUND(E263*(1-$F$11),2)</f>
        <v>22.19</v>
      </c>
      <c r="G263" s="1037">
        <f>'Заказ, cкидки и курсы валют'!$J$24*F263</f>
        <v>281.48015000000004</v>
      </c>
      <c r="H263" s="158">
        <f t="shared" ref="H263:H271" si="34">ROUND((D263)*G263,2)</f>
        <v>7037</v>
      </c>
      <c r="I263" s="245"/>
      <c r="L263" s="707"/>
    </row>
    <row r="264" spans="1:12" ht="13.5" customHeight="1">
      <c r="A264" s="250" t="s">
        <v>2125</v>
      </c>
      <c r="B264" s="49" t="s">
        <v>1345</v>
      </c>
      <c r="C264" s="49">
        <v>2.57</v>
      </c>
      <c r="D264" s="49">
        <v>25</v>
      </c>
      <c r="E264" s="706">
        <v>18.88</v>
      </c>
      <c r="F264" s="740">
        <f t="shared" si="33"/>
        <v>18.88</v>
      </c>
      <c r="G264" s="1037">
        <f>'Заказ, cкидки и курсы валют'!$J$24*F264</f>
        <v>239.49279999999999</v>
      </c>
      <c r="H264" s="158">
        <f t="shared" si="34"/>
        <v>5987.32</v>
      </c>
      <c r="I264" s="245"/>
      <c r="L264" s="707"/>
    </row>
    <row r="265" spans="1:12" ht="13.5" customHeight="1">
      <c r="A265" s="250" t="s">
        <v>2126</v>
      </c>
      <c r="B265" s="49" t="s">
        <v>1346</v>
      </c>
      <c r="C265" s="49">
        <v>5.55</v>
      </c>
      <c r="D265" s="49">
        <v>25</v>
      </c>
      <c r="E265" s="706">
        <v>18.54</v>
      </c>
      <c r="F265" s="740">
        <f t="shared" si="33"/>
        <v>18.54</v>
      </c>
      <c r="G265" s="1037">
        <f>'Заказ, cкидки и курсы валют'!$J$24*F265</f>
        <v>235.1799</v>
      </c>
      <c r="H265" s="158">
        <f t="shared" si="34"/>
        <v>5879.5</v>
      </c>
      <c r="I265" s="245"/>
      <c r="L265" s="707"/>
    </row>
    <row r="266" spans="1:12" ht="13.5" customHeight="1">
      <c r="A266" s="250" t="s">
        <v>2127</v>
      </c>
      <c r="B266" s="49" t="s">
        <v>1347</v>
      </c>
      <c r="C266" s="49">
        <v>10.220000000000001</v>
      </c>
      <c r="D266" s="49">
        <v>25</v>
      </c>
      <c r="E266" s="706">
        <v>18.29</v>
      </c>
      <c r="F266" s="740">
        <f t="shared" si="33"/>
        <v>18.29</v>
      </c>
      <c r="G266" s="1037">
        <f>'Заказ, cкидки и курсы валют'!$J$24*F266</f>
        <v>232.00864999999999</v>
      </c>
      <c r="H266" s="158">
        <f t="shared" si="34"/>
        <v>5800.22</v>
      </c>
      <c r="I266" s="245"/>
      <c r="L266" s="707"/>
    </row>
    <row r="267" spans="1:12" ht="13.5" customHeight="1">
      <c r="A267" s="250" t="s">
        <v>2128</v>
      </c>
      <c r="B267" s="49" t="s">
        <v>1348</v>
      </c>
      <c r="C267" s="49">
        <v>15.67</v>
      </c>
      <c r="D267" s="49">
        <v>25</v>
      </c>
      <c r="E267" s="706">
        <v>17.059999999999999</v>
      </c>
      <c r="F267" s="740">
        <f t="shared" si="33"/>
        <v>17.059999999999999</v>
      </c>
      <c r="G267" s="1037">
        <f>'Заказ, cкидки и курсы валют'!$J$24*F267</f>
        <v>216.40609999999998</v>
      </c>
      <c r="H267" s="158">
        <f t="shared" si="34"/>
        <v>5410.15</v>
      </c>
      <c r="I267" s="245"/>
      <c r="L267" s="707"/>
    </row>
    <row r="268" spans="1:12" ht="13.5" customHeight="1">
      <c r="A268" s="250" t="s">
        <v>2129</v>
      </c>
      <c r="B268" s="49" t="s">
        <v>3253</v>
      </c>
      <c r="C268" s="49">
        <v>25.33</v>
      </c>
      <c r="D268" s="49">
        <v>25</v>
      </c>
      <c r="E268" s="706">
        <v>18.489999999999998</v>
      </c>
      <c r="F268" s="740">
        <f t="shared" si="33"/>
        <v>18.489999999999998</v>
      </c>
      <c r="G268" s="1037">
        <f>'Заказ, cкидки и курсы валют'!$J$24*F268</f>
        <v>234.54564999999999</v>
      </c>
      <c r="H268" s="158">
        <f t="shared" si="34"/>
        <v>5863.64</v>
      </c>
      <c r="I268" s="245"/>
      <c r="L268" s="707"/>
    </row>
    <row r="269" spans="1:12" ht="13.5" customHeight="1">
      <c r="A269" s="250" t="s">
        <v>2130</v>
      </c>
      <c r="B269" s="49" t="s">
        <v>1349</v>
      </c>
      <c r="C269" s="49">
        <v>37.61</v>
      </c>
      <c r="D269" s="49">
        <v>25</v>
      </c>
      <c r="E269" s="706">
        <v>18.54</v>
      </c>
      <c r="F269" s="740">
        <f t="shared" si="33"/>
        <v>18.54</v>
      </c>
      <c r="G269" s="1037">
        <f>'Заказ, cкидки и курсы валют'!$J$24*F269</f>
        <v>235.1799</v>
      </c>
      <c r="H269" s="158">
        <f t="shared" si="34"/>
        <v>5879.5</v>
      </c>
      <c r="I269" s="245"/>
      <c r="J269" s="706"/>
      <c r="L269" s="707"/>
    </row>
    <row r="270" spans="1:12" ht="13.5" customHeight="1">
      <c r="A270" s="250" t="s">
        <v>2131</v>
      </c>
      <c r="B270" s="49" t="s">
        <v>3254</v>
      </c>
      <c r="C270" s="49">
        <v>53.27</v>
      </c>
      <c r="D270" s="49">
        <v>25</v>
      </c>
      <c r="E270" s="706">
        <v>18.91</v>
      </c>
      <c r="F270" s="740">
        <f t="shared" si="33"/>
        <v>18.91</v>
      </c>
      <c r="G270" s="1037">
        <f>'Заказ, cкидки и курсы валют'!$J$24*F270</f>
        <v>239.87335000000002</v>
      </c>
      <c r="H270" s="158">
        <f t="shared" si="34"/>
        <v>5996.83</v>
      </c>
      <c r="I270" s="245"/>
      <c r="J270" s="706"/>
      <c r="L270" s="707"/>
    </row>
    <row r="271" spans="1:12" ht="13.5" customHeight="1">
      <c r="A271" s="250" t="s">
        <v>2132</v>
      </c>
      <c r="B271" s="49" t="s">
        <v>1350</v>
      </c>
      <c r="C271" s="49">
        <v>71.44</v>
      </c>
      <c r="D271" s="49">
        <v>25</v>
      </c>
      <c r="E271" s="706">
        <v>18.91</v>
      </c>
      <c r="F271" s="740">
        <f t="shared" si="33"/>
        <v>18.91</v>
      </c>
      <c r="G271" s="1037">
        <f>'Заказ, cкидки и курсы валют'!$J$24*F271</f>
        <v>239.87335000000002</v>
      </c>
      <c r="H271" s="158">
        <f t="shared" si="34"/>
        <v>5996.83</v>
      </c>
      <c r="I271" s="245"/>
      <c r="J271" s="706"/>
      <c r="L271" s="707"/>
    </row>
    <row r="272" spans="1:12" ht="13.5" customHeight="1">
      <c r="A272" s="250" t="s">
        <v>11023</v>
      </c>
      <c r="B272" s="47" t="s">
        <v>11022</v>
      </c>
      <c r="C272" s="49"/>
      <c r="D272" s="49">
        <v>25</v>
      </c>
      <c r="E272" s="706">
        <v>19.27</v>
      </c>
      <c r="F272" s="740">
        <f t="shared" ref="F272" si="35">ROUND(E272*(1-$F$11),2)</f>
        <v>19.27</v>
      </c>
      <c r="G272" s="1037">
        <f>'Заказ, cкидки и курсы валют'!$J$24*F272</f>
        <v>244.43995000000001</v>
      </c>
      <c r="H272" s="158">
        <f t="shared" ref="H272" si="36">ROUND((D272)*G272,2)</f>
        <v>6111</v>
      </c>
      <c r="I272" s="245"/>
      <c r="J272" s="706"/>
      <c r="L272" s="707"/>
    </row>
    <row r="273" spans="1:12" ht="15">
      <c r="A273" s="250" t="s">
        <v>2133</v>
      </c>
      <c r="B273" s="49" t="s">
        <v>3255</v>
      </c>
      <c r="C273" s="49">
        <v>122.87</v>
      </c>
      <c r="D273" s="49">
        <v>25</v>
      </c>
      <c r="E273" s="706">
        <v>19.68</v>
      </c>
      <c r="F273" s="740">
        <f>ROUND(E273*(1-$F$11),2)</f>
        <v>19.68</v>
      </c>
      <c r="G273" s="1037">
        <f>'Заказ, cкидки и курсы валют'!$J$24*F273</f>
        <v>249.64080000000001</v>
      </c>
      <c r="H273" s="158">
        <f>ROUND((D273)*G273,2)</f>
        <v>6241.02</v>
      </c>
      <c r="I273" s="245"/>
      <c r="J273" s="706"/>
      <c r="L273" s="707"/>
    </row>
    <row r="274" spans="1:12" ht="15">
      <c r="A274" s="250" t="s">
        <v>11018</v>
      </c>
      <c r="B274" s="47" t="s">
        <v>11019</v>
      </c>
      <c r="C274" s="49"/>
      <c r="D274" s="49">
        <v>25</v>
      </c>
      <c r="E274" s="706">
        <v>21.02</v>
      </c>
      <c r="F274" s="740">
        <f>ROUND(E274*(1-$F$11),2)</f>
        <v>21.02</v>
      </c>
      <c r="G274" s="1037">
        <f>'Заказ, cкидки и курсы валют'!$J$24*F274</f>
        <v>266.63870000000003</v>
      </c>
      <c r="H274" s="158">
        <f>ROUND((D274)*G274,2)</f>
        <v>6665.97</v>
      </c>
      <c r="I274" s="245"/>
      <c r="J274" s="706"/>
      <c r="L274" s="707"/>
    </row>
    <row r="275" spans="1:12" ht="15">
      <c r="A275" s="250" t="s">
        <v>2134</v>
      </c>
      <c r="B275" s="49" t="s">
        <v>968</v>
      </c>
      <c r="C275" s="49">
        <v>242.54</v>
      </c>
      <c r="D275" s="49">
        <v>25</v>
      </c>
      <c r="E275" s="706">
        <v>21.11</v>
      </c>
      <c r="F275" s="740">
        <f t="shared" ref="F275" si="37">ROUND(E275*(1-$F$11),2)</f>
        <v>21.11</v>
      </c>
      <c r="G275" s="1037">
        <f>'Заказ, cкидки и курсы валют'!$J$24*F275</f>
        <v>267.78035</v>
      </c>
      <c r="H275" s="158">
        <f t="shared" ref="H275" si="38">ROUND((D275)*G275,2)</f>
        <v>6694.51</v>
      </c>
      <c r="I275" s="245"/>
      <c r="J275" s="706"/>
      <c r="L275" s="707"/>
    </row>
    <row r="276" spans="1:12" ht="15">
      <c r="A276" s="250" t="s">
        <v>2135</v>
      </c>
      <c r="B276" s="49" t="s">
        <v>2640</v>
      </c>
      <c r="C276" s="2250">
        <v>450</v>
      </c>
      <c r="D276" s="49">
        <v>25</v>
      </c>
      <c r="E276" s="706">
        <v>21.27</v>
      </c>
      <c r="F276" s="740">
        <f>ROUND(E276*(1-$F$11),2)</f>
        <v>21.27</v>
      </c>
      <c r="G276" s="1037">
        <f>'Заказ, cкидки и курсы валют'!$J$24*F276</f>
        <v>269.80995000000001</v>
      </c>
      <c r="H276" s="158">
        <f>ROUND((D276)*G276,2)</f>
        <v>6745.25</v>
      </c>
      <c r="I276" s="381"/>
      <c r="J276" s="706"/>
      <c r="L276" s="707"/>
    </row>
    <row r="277" spans="1:12" ht="15.75" thickBot="1">
      <c r="A277" s="282" t="s">
        <v>11020</v>
      </c>
      <c r="B277" s="246" t="s">
        <v>11021</v>
      </c>
      <c r="C277" s="2251"/>
      <c r="D277" s="163">
        <v>25</v>
      </c>
      <c r="E277" s="706">
        <v>21.27</v>
      </c>
      <c r="F277" s="1173">
        <f>ROUND(E277*(1-$F$11),2)</f>
        <v>21.27</v>
      </c>
      <c r="G277" s="1174">
        <f>'Заказ, cкидки и курсы валют'!$J$24*F277</f>
        <v>269.80995000000001</v>
      </c>
      <c r="H277" s="214">
        <f>ROUND((D277)*G277,2)</f>
        <v>6745.25</v>
      </c>
      <c r="I277" s="248"/>
      <c r="J277" s="706"/>
      <c r="L277" s="707"/>
    </row>
    <row r="278" spans="1:12" ht="15.75" thickBot="1">
      <c r="J278" s="706"/>
      <c r="L278" s="707"/>
    </row>
    <row r="279" spans="1:12" ht="18">
      <c r="A279" s="291"/>
      <c r="B279" s="196"/>
      <c r="C279" s="112"/>
      <c r="D279" s="112" t="s">
        <v>2480</v>
      </c>
      <c r="E279" s="1063"/>
      <c r="F279" s="687"/>
      <c r="G279" s="794"/>
      <c r="H279" s="114"/>
      <c r="I279" s="116"/>
      <c r="J279" s="706"/>
      <c r="L279" s="707"/>
    </row>
    <row r="280" spans="1:12" ht="18">
      <c r="A280" s="292"/>
      <c r="B280" s="17"/>
      <c r="C280" s="129"/>
      <c r="D280" s="129"/>
      <c r="E280" s="702" t="s">
        <v>2481</v>
      </c>
      <c r="F280" s="688"/>
      <c r="G280" s="132"/>
      <c r="H280" s="132"/>
      <c r="I280" s="200"/>
      <c r="L280" s="707"/>
    </row>
    <row r="281" spans="1:12" ht="27.75" customHeight="1">
      <c r="A281" s="292"/>
      <c r="B281" s="17"/>
      <c r="C281" s="118"/>
      <c r="D281" s="118"/>
      <c r="E281" s="1082"/>
      <c r="F281" s="733"/>
      <c r="G281" s="1052"/>
      <c r="H281" s="17"/>
      <c r="I281" s="200"/>
      <c r="L281" s="707"/>
    </row>
    <row r="282" spans="1:12" ht="39.75" customHeight="1">
      <c r="A282" s="292"/>
      <c r="B282" s="17"/>
      <c r="C282" s="118"/>
      <c r="D282" s="118"/>
      <c r="E282" s="1082"/>
      <c r="F282" s="733"/>
      <c r="G282" s="1052"/>
      <c r="H282" s="17"/>
      <c r="I282" s="200"/>
      <c r="L282" s="707"/>
    </row>
    <row r="283" spans="1:12" ht="13.5" customHeight="1">
      <c r="A283" s="292"/>
      <c r="B283" s="17"/>
      <c r="C283" s="118"/>
      <c r="D283" s="118"/>
      <c r="E283" s="1082"/>
      <c r="F283" s="733"/>
      <c r="G283" s="1052"/>
      <c r="H283" s="17"/>
      <c r="I283" s="200"/>
      <c r="L283" s="707"/>
    </row>
    <row r="284" spans="1:12" ht="13.5" customHeight="1" thickBot="1">
      <c r="A284" s="145" t="s">
        <v>9125</v>
      </c>
      <c r="B284" s="146"/>
      <c r="C284" s="121"/>
      <c r="D284" s="204"/>
      <c r="E284" s="1086"/>
      <c r="F284" s="735"/>
      <c r="G284" s="1053"/>
      <c r="H284" s="204"/>
      <c r="I284" s="205"/>
      <c r="L284" s="707"/>
    </row>
    <row r="285" spans="1:12" ht="39.75" customHeight="1">
      <c r="A285" s="228" t="s">
        <v>1036</v>
      </c>
      <c r="B285" s="229" t="s">
        <v>1037</v>
      </c>
      <c r="C285" s="230" t="s">
        <v>679</v>
      </c>
      <c r="D285" s="230" t="s">
        <v>3147</v>
      </c>
      <c r="E285" s="691" t="s">
        <v>11548</v>
      </c>
      <c r="F285" s="737" t="s">
        <v>2796</v>
      </c>
      <c r="G285" s="1039" t="s">
        <v>3966</v>
      </c>
      <c r="H285" s="394" t="s">
        <v>498</v>
      </c>
      <c r="I285" s="232" t="s">
        <v>4274</v>
      </c>
      <c r="L285" s="707"/>
    </row>
    <row r="286" spans="1:12" ht="13.5" customHeight="1" thickBot="1">
      <c r="A286" s="221"/>
      <c r="B286" s="223"/>
      <c r="C286" s="226" t="s">
        <v>3648</v>
      </c>
      <c r="D286" s="227" t="s">
        <v>3967</v>
      </c>
      <c r="E286" s="1084" t="s">
        <v>5271</v>
      </c>
      <c r="F286" s="739">
        <f>'Заказ, cкидки и курсы валют'!$I$12</f>
        <v>0</v>
      </c>
      <c r="G286" s="1036"/>
      <c r="H286" s="395"/>
      <c r="I286" s="219"/>
      <c r="L286" s="707"/>
    </row>
    <row r="287" spans="1:12" ht="13.5" customHeight="1">
      <c r="A287" s="250" t="s">
        <v>11222</v>
      </c>
      <c r="B287" s="49" t="s">
        <v>2495</v>
      </c>
      <c r="C287" s="49">
        <v>0.65</v>
      </c>
      <c r="D287" s="138">
        <v>3</v>
      </c>
      <c r="E287" s="712">
        <f t="shared" ref="E287:E297" si="39">E261*1.2</f>
        <v>37.031999999999996</v>
      </c>
      <c r="F287" s="740">
        <f>ROUND(E287*(1-$F$11),2)</f>
        <v>37.03</v>
      </c>
      <c r="G287" s="1037">
        <f>'Заказ, cкидки и курсы валют'!$J$24*F287</f>
        <v>469.72555000000006</v>
      </c>
      <c r="H287" s="158">
        <f>ROUND((D287)*G287,2)</f>
        <v>1409.18</v>
      </c>
      <c r="I287" s="245"/>
      <c r="L287" s="707"/>
    </row>
    <row r="288" spans="1:12" ht="13.5" customHeight="1">
      <c r="A288" s="250" t="s">
        <v>2136</v>
      </c>
      <c r="B288" s="49" t="s">
        <v>1357</v>
      </c>
      <c r="C288" s="49">
        <v>0.8</v>
      </c>
      <c r="D288" s="138">
        <v>3</v>
      </c>
      <c r="E288" s="712">
        <f t="shared" si="39"/>
        <v>27.684000000000001</v>
      </c>
      <c r="F288" s="740">
        <f>ROUND(E288*(1-$F$11),2)</f>
        <v>27.68</v>
      </c>
      <c r="G288" s="1037">
        <f>'Заказ, cкидки и курсы валют'!$J$24*F288</f>
        <v>351.12080000000003</v>
      </c>
      <c r="H288" s="158">
        <f>ROUND((D288)*G288,2)</f>
        <v>1053.3599999999999</v>
      </c>
      <c r="I288" s="245"/>
      <c r="L288" s="707"/>
    </row>
    <row r="289" spans="1:12" ht="12.75" customHeight="1">
      <c r="A289" s="250" t="s">
        <v>2137</v>
      </c>
      <c r="B289" s="49" t="s">
        <v>1358</v>
      </c>
      <c r="C289" s="49">
        <v>1.44</v>
      </c>
      <c r="D289" s="138">
        <v>3</v>
      </c>
      <c r="E289" s="712">
        <f t="shared" si="39"/>
        <v>26.628</v>
      </c>
      <c r="F289" s="740">
        <f t="shared" ref="F289:F301" si="40">ROUND(E289*(1-$F$11),2)</f>
        <v>26.63</v>
      </c>
      <c r="G289" s="1037">
        <f>'Заказ, cкидки и курсы валют'!$J$24*F289</f>
        <v>337.80155000000002</v>
      </c>
      <c r="H289" s="158">
        <f t="shared" ref="H289:H301" si="41">ROUND((D289)*G289,2)</f>
        <v>1013.4</v>
      </c>
      <c r="I289" s="245"/>
      <c r="L289" s="707"/>
    </row>
    <row r="290" spans="1:12">
      <c r="A290" s="250" t="s">
        <v>2138</v>
      </c>
      <c r="B290" s="49" t="s">
        <v>1345</v>
      </c>
      <c r="C290" s="49">
        <v>2.57</v>
      </c>
      <c r="D290" s="138">
        <v>3</v>
      </c>
      <c r="E290" s="712">
        <f t="shared" si="39"/>
        <v>22.655999999999999</v>
      </c>
      <c r="F290" s="740">
        <f t="shared" si="40"/>
        <v>22.66</v>
      </c>
      <c r="G290" s="1037">
        <f>'Заказ, cкидки и курсы валют'!$J$24*F290</f>
        <v>287.44210000000004</v>
      </c>
      <c r="H290" s="158">
        <f t="shared" si="41"/>
        <v>862.33</v>
      </c>
      <c r="I290" s="245"/>
      <c r="L290" s="707"/>
    </row>
    <row r="291" spans="1:12">
      <c r="A291" s="250" t="s">
        <v>2139</v>
      </c>
      <c r="B291" s="49" t="s">
        <v>1346</v>
      </c>
      <c r="C291" s="49">
        <v>5.55</v>
      </c>
      <c r="D291" s="138">
        <v>3</v>
      </c>
      <c r="E291" s="712">
        <f t="shared" si="39"/>
        <v>22.247999999999998</v>
      </c>
      <c r="F291" s="740">
        <f t="shared" si="40"/>
        <v>22.25</v>
      </c>
      <c r="G291" s="1037">
        <f>'Заказ, cкидки и курсы валют'!$J$24*F291</f>
        <v>282.24125000000004</v>
      </c>
      <c r="H291" s="158">
        <f t="shared" si="41"/>
        <v>846.72</v>
      </c>
      <c r="I291" s="245"/>
      <c r="L291" s="707"/>
    </row>
    <row r="292" spans="1:12">
      <c r="A292" s="250" t="s">
        <v>2140</v>
      </c>
      <c r="B292" s="49" t="s">
        <v>1347</v>
      </c>
      <c r="C292" s="49">
        <v>10.220000000000001</v>
      </c>
      <c r="D292" s="138">
        <v>3</v>
      </c>
      <c r="E292" s="712">
        <f t="shared" si="39"/>
        <v>21.947999999999997</v>
      </c>
      <c r="F292" s="740">
        <f t="shared" si="40"/>
        <v>21.95</v>
      </c>
      <c r="G292" s="1037">
        <f>'Заказ, cкидки и курсы валют'!$J$24*F292</f>
        <v>278.43574999999998</v>
      </c>
      <c r="H292" s="158">
        <f t="shared" si="41"/>
        <v>835.31</v>
      </c>
      <c r="I292" s="245"/>
      <c r="L292" s="707"/>
    </row>
    <row r="293" spans="1:12">
      <c r="A293" s="250" t="s">
        <v>2141</v>
      </c>
      <c r="B293" s="49" t="s">
        <v>1348</v>
      </c>
      <c r="C293" s="49">
        <v>15.67</v>
      </c>
      <c r="D293" s="138">
        <v>3</v>
      </c>
      <c r="E293" s="712">
        <f t="shared" si="39"/>
        <v>20.471999999999998</v>
      </c>
      <c r="F293" s="740">
        <f t="shared" si="40"/>
        <v>20.47</v>
      </c>
      <c r="G293" s="1037">
        <f>'Заказ, cкидки и курсы валют'!$J$24*F293</f>
        <v>259.66194999999999</v>
      </c>
      <c r="H293" s="158">
        <f t="shared" si="41"/>
        <v>778.99</v>
      </c>
      <c r="I293" s="245"/>
      <c r="L293" s="707"/>
    </row>
    <row r="294" spans="1:12">
      <c r="A294" s="250" t="s">
        <v>2142</v>
      </c>
      <c r="B294" s="49" t="s">
        <v>3253</v>
      </c>
      <c r="C294" s="49">
        <v>25.33</v>
      </c>
      <c r="D294" s="138">
        <v>3</v>
      </c>
      <c r="E294" s="712">
        <f t="shared" si="39"/>
        <v>22.187999999999999</v>
      </c>
      <c r="F294" s="740">
        <f t="shared" si="40"/>
        <v>22.19</v>
      </c>
      <c r="G294" s="1037">
        <f>'Заказ, cкидки и курсы валют'!$J$24*F294</f>
        <v>281.48015000000004</v>
      </c>
      <c r="H294" s="158">
        <f t="shared" si="41"/>
        <v>844.44</v>
      </c>
      <c r="I294" s="245"/>
      <c r="L294" s="707"/>
    </row>
    <row r="295" spans="1:12">
      <c r="A295" s="250" t="s">
        <v>2143</v>
      </c>
      <c r="B295" s="49" t="s">
        <v>1349</v>
      </c>
      <c r="C295" s="49">
        <v>37.61</v>
      </c>
      <c r="D295" s="138">
        <v>3</v>
      </c>
      <c r="E295" s="712">
        <f t="shared" si="39"/>
        <v>22.247999999999998</v>
      </c>
      <c r="F295" s="740">
        <f t="shared" si="40"/>
        <v>22.25</v>
      </c>
      <c r="G295" s="1037">
        <f>'Заказ, cкидки и курсы валют'!$J$24*F295</f>
        <v>282.24125000000004</v>
      </c>
      <c r="H295" s="158">
        <f t="shared" si="41"/>
        <v>846.72</v>
      </c>
      <c r="I295" s="245"/>
      <c r="L295" s="707"/>
    </row>
    <row r="296" spans="1:12">
      <c r="A296" s="250" t="s">
        <v>2144</v>
      </c>
      <c r="B296" s="49" t="s">
        <v>3254</v>
      </c>
      <c r="C296" s="49">
        <v>53.27</v>
      </c>
      <c r="D296" s="138">
        <v>2.5</v>
      </c>
      <c r="E296" s="712">
        <f t="shared" si="39"/>
        <v>22.692</v>
      </c>
      <c r="F296" s="740">
        <f t="shared" si="40"/>
        <v>22.69</v>
      </c>
      <c r="G296" s="1037">
        <f>'Заказ, cкидки и курсы валют'!$J$24*F296</f>
        <v>287.82265000000001</v>
      </c>
      <c r="H296" s="158">
        <f t="shared" si="41"/>
        <v>719.56</v>
      </c>
      <c r="I296" s="245"/>
      <c r="L296" s="707"/>
    </row>
    <row r="297" spans="1:12">
      <c r="A297" s="250" t="s">
        <v>2145</v>
      </c>
      <c r="B297" s="49" t="s">
        <v>1350</v>
      </c>
      <c r="C297" s="49">
        <v>71.44</v>
      </c>
      <c r="D297" s="138">
        <v>2.5</v>
      </c>
      <c r="E297" s="712">
        <f t="shared" si="39"/>
        <v>22.692</v>
      </c>
      <c r="F297" s="740">
        <f t="shared" si="40"/>
        <v>22.69</v>
      </c>
      <c r="G297" s="1037">
        <f>'Заказ, cкидки и курсы валют'!$J$24*F297</f>
        <v>287.82265000000001</v>
      </c>
      <c r="H297" s="158">
        <f t="shared" si="41"/>
        <v>719.56</v>
      </c>
      <c r="I297" s="245"/>
      <c r="L297" s="707"/>
    </row>
    <row r="298" spans="1:12">
      <c r="A298" s="250" t="s">
        <v>11541</v>
      </c>
      <c r="B298" s="47" t="s">
        <v>11022</v>
      </c>
      <c r="C298" s="49">
        <v>83.33</v>
      </c>
      <c r="D298" s="138">
        <v>2.5</v>
      </c>
      <c r="E298" s="712">
        <f>E272*1.2</f>
        <v>23.123999999999999</v>
      </c>
      <c r="F298" s="740">
        <f t="shared" si="40"/>
        <v>23.12</v>
      </c>
      <c r="G298" s="1037">
        <f>'Заказ, cкидки и курсы валют'!$J$24*F298</f>
        <v>293.27720000000005</v>
      </c>
      <c r="H298" s="158">
        <f t="shared" si="41"/>
        <v>733.19</v>
      </c>
      <c r="I298" s="245"/>
      <c r="L298" s="707"/>
    </row>
    <row r="299" spans="1:12">
      <c r="A299" s="250" t="s">
        <v>2146</v>
      </c>
      <c r="B299" s="49" t="s">
        <v>3255</v>
      </c>
      <c r="C299" s="49">
        <v>122.87</v>
      </c>
      <c r="D299" s="138">
        <v>2.5</v>
      </c>
      <c r="E299" s="712">
        <f>E273*1.2</f>
        <v>23.616</v>
      </c>
      <c r="F299" s="740">
        <f t="shared" si="40"/>
        <v>23.62</v>
      </c>
      <c r="G299" s="1037">
        <f>'Заказ, cкидки и курсы валют'!$J$24*F299</f>
        <v>299.61970000000002</v>
      </c>
      <c r="H299" s="158">
        <f t="shared" si="41"/>
        <v>749.05</v>
      </c>
      <c r="I299" s="245"/>
      <c r="L299" s="707"/>
    </row>
    <row r="300" spans="1:12" ht="10.5" customHeight="1">
      <c r="A300" s="397" t="s">
        <v>11542</v>
      </c>
      <c r="B300" s="1942" t="s">
        <v>11019</v>
      </c>
      <c r="C300" s="543">
        <v>166.67</v>
      </c>
      <c r="D300" s="2362">
        <v>2.5</v>
      </c>
      <c r="E300" s="712">
        <f>E274*1.2</f>
        <v>25.224</v>
      </c>
      <c r="F300" s="1496">
        <f t="shared" si="40"/>
        <v>25.22</v>
      </c>
      <c r="G300" s="1037">
        <f>'Заказ, cкидки и курсы валют'!$J$24*F300</f>
        <v>319.91570000000002</v>
      </c>
      <c r="H300" s="158">
        <f t="shared" si="41"/>
        <v>799.79</v>
      </c>
      <c r="I300" s="366"/>
      <c r="L300" s="707"/>
    </row>
    <row r="301" spans="1:12" ht="13.5" customHeight="1" thickBot="1">
      <c r="A301" s="282" t="s">
        <v>2147</v>
      </c>
      <c r="B301" s="163" t="s">
        <v>968</v>
      </c>
      <c r="C301" s="163">
        <v>242.54</v>
      </c>
      <c r="D301" s="326">
        <v>2.5</v>
      </c>
      <c r="E301" s="712">
        <f>E274*1.2</f>
        <v>25.224</v>
      </c>
      <c r="F301" s="1173">
        <f t="shared" si="40"/>
        <v>25.22</v>
      </c>
      <c r="G301" s="1174">
        <f>'Заказ, cкидки и курсы валют'!$J$24*F301</f>
        <v>319.91570000000002</v>
      </c>
      <c r="H301" s="214">
        <f t="shared" si="41"/>
        <v>799.79</v>
      </c>
      <c r="I301" s="248"/>
      <c r="L301" s="707"/>
    </row>
    <row r="302" spans="1:12" ht="46.5" customHeight="1">
      <c r="A302" s="14"/>
      <c r="B302" s="54"/>
      <c r="C302" s="54"/>
      <c r="D302" s="313"/>
      <c r="E302" s="712"/>
      <c r="F302" s="1427"/>
      <c r="G302" s="1040"/>
      <c r="H302" s="23"/>
      <c r="I302" s="14"/>
      <c r="L302" s="707"/>
    </row>
    <row r="303" spans="1:12" ht="13.5" customHeight="1" thickBot="1">
      <c r="A303" s="14"/>
      <c r="B303" s="54"/>
      <c r="C303" s="54"/>
      <c r="D303" s="54"/>
      <c r="E303" s="712"/>
      <c r="F303" s="711"/>
      <c r="G303" s="152"/>
      <c r="H303" s="14"/>
      <c r="I303" s="14"/>
      <c r="L303" s="707"/>
    </row>
    <row r="304" spans="1:12" ht="21.75" customHeight="1">
      <c r="A304" s="291"/>
      <c r="B304" s="196"/>
      <c r="C304" s="112"/>
      <c r="D304" s="112" t="s">
        <v>6825</v>
      </c>
      <c r="E304" s="1063"/>
      <c r="F304" s="687"/>
      <c r="G304" s="794"/>
      <c r="H304" s="114"/>
      <c r="I304" s="116"/>
      <c r="L304" s="707"/>
    </row>
    <row r="305" spans="1:12" ht="29.25" customHeight="1">
      <c r="A305" s="292"/>
      <c r="B305" s="17"/>
      <c r="C305" s="129"/>
      <c r="D305" s="129"/>
      <c r="E305" s="702" t="s">
        <v>2481</v>
      </c>
      <c r="F305" s="688"/>
      <c r="G305" s="132"/>
      <c r="H305" s="132"/>
      <c r="I305" s="200"/>
      <c r="L305" s="707"/>
    </row>
    <row r="306" spans="1:12" ht="13.5" customHeight="1">
      <c r="A306" s="292"/>
      <c r="B306" s="17"/>
      <c r="C306" s="118"/>
      <c r="D306" s="118"/>
      <c r="E306" s="1082"/>
      <c r="F306" s="733"/>
      <c r="G306" s="1052"/>
      <c r="H306" s="17"/>
      <c r="I306" s="200"/>
      <c r="L306" s="707"/>
    </row>
    <row r="307" spans="1:12" ht="15">
      <c r="A307" s="292"/>
      <c r="B307" s="17"/>
      <c r="C307" s="118"/>
      <c r="D307" s="118"/>
      <c r="E307" s="1082"/>
      <c r="F307" s="733"/>
      <c r="G307" s="1052"/>
      <c r="H307" s="17"/>
      <c r="I307" s="200"/>
      <c r="J307" s="706"/>
      <c r="L307" s="707"/>
    </row>
    <row r="308" spans="1:12">
      <c r="A308" s="292"/>
      <c r="B308" s="17"/>
      <c r="C308" s="118"/>
      <c r="D308" s="118"/>
      <c r="E308" s="1082"/>
      <c r="F308" s="733"/>
      <c r="G308" s="1052"/>
      <c r="H308" s="17"/>
      <c r="I308" s="200"/>
      <c r="L308" s="707"/>
    </row>
    <row r="309" spans="1:12" ht="18.75" thickBot="1">
      <c r="A309" s="145" t="s">
        <v>7839</v>
      </c>
      <c r="B309" s="204"/>
      <c r="C309" s="120"/>
      <c r="D309" s="120"/>
      <c r="E309" s="1083"/>
      <c r="F309" s="735"/>
      <c r="G309" s="1053"/>
      <c r="H309" s="204"/>
      <c r="I309" s="205"/>
      <c r="L309" s="707"/>
    </row>
    <row r="310" spans="1:12" ht="42">
      <c r="A310" s="228" t="s">
        <v>1036</v>
      </c>
      <c r="B310" s="229" t="s">
        <v>1037</v>
      </c>
      <c r="C310" s="230" t="s">
        <v>679</v>
      </c>
      <c r="D310" s="230" t="s">
        <v>3147</v>
      </c>
      <c r="E310" s="691" t="s">
        <v>11549</v>
      </c>
      <c r="F310" s="737" t="s">
        <v>2796</v>
      </c>
      <c r="G310" s="1039" t="s">
        <v>2644</v>
      </c>
      <c r="H310" s="394" t="s">
        <v>498</v>
      </c>
      <c r="I310" s="232" t="s">
        <v>4274</v>
      </c>
      <c r="L310" s="707"/>
    </row>
    <row r="311" spans="1:12" ht="13.5" thickBot="1">
      <c r="A311" s="221"/>
      <c r="B311" s="223"/>
      <c r="C311" s="226" t="s">
        <v>3648</v>
      </c>
      <c r="D311" s="438" t="s">
        <v>6824</v>
      </c>
      <c r="E311" s="1084"/>
      <c r="F311" s="739">
        <f>'Заказ, cкидки и курсы валют'!$I$12</f>
        <v>0</v>
      </c>
      <c r="G311" s="1036"/>
      <c r="H311" s="395"/>
      <c r="I311" s="219"/>
      <c r="L311" s="707"/>
    </row>
    <row r="312" spans="1:12" ht="14.1" customHeight="1">
      <c r="A312" s="250" t="s">
        <v>6833</v>
      </c>
      <c r="B312" s="49" t="s">
        <v>1357</v>
      </c>
      <c r="C312" s="49">
        <v>0.8</v>
      </c>
      <c r="D312" s="1110">
        <v>35000</v>
      </c>
      <c r="E312" s="706">
        <v>15.57</v>
      </c>
      <c r="F312" s="740">
        <f>ROUND(E312*(1-$F$11),2)</f>
        <v>15.57</v>
      </c>
      <c r="G312" s="1037">
        <f>'Заказ, cкидки и курсы валют'!$J$24*F312</f>
        <v>197.50545000000002</v>
      </c>
      <c r="H312" s="158">
        <f>ROUND((D312/1000)*G312,2)</f>
        <v>6912.69</v>
      </c>
      <c r="I312" s="245"/>
      <c r="L312" s="707"/>
    </row>
    <row r="313" spans="1:12" ht="14.1" customHeight="1">
      <c r="A313" s="250" t="s">
        <v>6834</v>
      </c>
      <c r="B313" s="49" t="s">
        <v>1358</v>
      </c>
      <c r="C313" s="49">
        <v>1.44</v>
      </c>
      <c r="D313" s="1110">
        <v>24000</v>
      </c>
      <c r="E313" s="706">
        <v>24.49</v>
      </c>
      <c r="F313" s="740">
        <f t="shared" ref="F313:F324" si="42">ROUND(E313*(1-$F$11),2)</f>
        <v>24.49</v>
      </c>
      <c r="G313" s="1037">
        <f>'Заказ, cкидки и курсы валют'!$J$24*F313</f>
        <v>310.65564999999998</v>
      </c>
      <c r="H313" s="158">
        <f t="shared" ref="H313:H324" si="43">ROUND((D313/1000)*G313,2)</f>
        <v>7455.74</v>
      </c>
      <c r="I313" s="245"/>
      <c r="L313" s="707"/>
    </row>
    <row r="314" spans="1:12" ht="14.1" customHeight="1">
      <c r="A314" s="250" t="s">
        <v>6835</v>
      </c>
      <c r="B314" s="49" t="s">
        <v>1345</v>
      </c>
      <c r="C314" s="49">
        <v>2.57</v>
      </c>
      <c r="D314" s="1110">
        <v>11900</v>
      </c>
      <c r="E314" s="706">
        <v>44.71</v>
      </c>
      <c r="F314" s="740">
        <f t="shared" si="42"/>
        <v>44.71</v>
      </c>
      <c r="G314" s="1037">
        <f>'Заказ, cкидки и курсы валют'!$J$24*F314</f>
        <v>567.14634999999998</v>
      </c>
      <c r="H314" s="158">
        <f t="shared" si="43"/>
        <v>6749.04</v>
      </c>
      <c r="I314" s="245"/>
      <c r="L314" s="707"/>
    </row>
    <row r="315" spans="1:12" ht="14.1" customHeight="1">
      <c r="A315" s="250" t="s">
        <v>6836</v>
      </c>
      <c r="B315" s="49" t="s">
        <v>1346</v>
      </c>
      <c r="C315" s="49">
        <v>5.55</v>
      </c>
      <c r="D315" s="1110">
        <v>5400</v>
      </c>
      <c r="E315" s="706">
        <v>95.07</v>
      </c>
      <c r="F315" s="740">
        <f t="shared" si="42"/>
        <v>95.07</v>
      </c>
      <c r="G315" s="1037">
        <f>'Заказ, cкидки и курсы валют'!$J$24*F315</f>
        <v>1205.9629499999999</v>
      </c>
      <c r="H315" s="158">
        <f t="shared" si="43"/>
        <v>6512.2</v>
      </c>
      <c r="I315" s="245"/>
      <c r="L315" s="707"/>
    </row>
    <row r="316" spans="1:12" ht="14.1" customHeight="1">
      <c r="A316" s="250" t="s">
        <v>6837</v>
      </c>
      <c r="B316" s="49" t="s">
        <v>1347</v>
      </c>
      <c r="C316" s="49">
        <v>10.220000000000001</v>
      </c>
      <c r="D316" s="1110">
        <v>2400</v>
      </c>
      <c r="E316" s="706">
        <v>192.99</v>
      </c>
      <c r="F316" s="740">
        <f t="shared" si="42"/>
        <v>192.99</v>
      </c>
      <c r="G316" s="1037">
        <f>'Заказ, cкидки и курсы валют'!$J$24*F316</f>
        <v>2448.0781500000003</v>
      </c>
      <c r="H316" s="158">
        <f t="shared" si="43"/>
        <v>5875.39</v>
      </c>
      <c r="I316" s="245"/>
      <c r="L316" s="707"/>
    </row>
    <row r="317" spans="1:12" ht="14.1" customHeight="1">
      <c r="A317" s="250" t="s">
        <v>6838</v>
      </c>
      <c r="B317" s="49" t="s">
        <v>1348</v>
      </c>
      <c r="C317" s="49">
        <v>15.67</v>
      </c>
      <c r="D317" s="1110">
        <v>1600</v>
      </c>
      <c r="E317" s="706">
        <v>290.70999999999998</v>
      </c>
      <c r="F317" s="740">
        <f t="shared" si="42"/>
        <v>290.70999999999998</v>
      </c>
      <c r="G317" s="1037">
        <f>'Заказ, cкидки и курсы валют'!$J$24*F317</f>
        <v>3687.6563499999997</v>
      </c>
      <c r="H317" s="158">
        <f t="shared" si="43"/>
        <v>5900.25</v>
      </c>
      <c r="I317" s="245"/>
      <c r="L317" s="707"/>
    </row>
    <row r="318" spans="1:12" ht="14.1" customHeight="1">
      <c r="A318" s="250" t="s">
        <v>6839</v>
      </c>
      <c r="B318" s="49" t="s">
        <v>3253</v>
      </c>
      <c r="C318" s="49">
        <v>25.33</v>
      </c>
      <c r="D318" s="1110">
        <v>1100</v>
      </c>
      <c r="E318" s="706">
        <v>400.9</v>
      </c>
      <c r="F318" s="740">
        <f t="shared" si="42"/>
        <v>400.9</v>
      </c>
      <c r="G318" s="1037">
        <f>'Заказ, cкидки и курсы валют'!$J$24*F318</f>
        <v>5085.4165000000003</v>
      </c>
      <c r="H318" s="158">
        <f t="shared" si="43"/>
        <v>5593.96</v>
      </c>
      <c r="I318" s="245"/>
      <c r="L318" s="707"/>
    </row>
    <row r="319" spans="1:12" ht="14.1" customHeight="1">
      <c r="A319" s="209" t="s">
        <v>6840</v>
      </c>
      <c r="B319" s="49" t="s">
        <v>1349</v>
      </c>
      <c r="C319" s="49">
        <v>37.61</v>
      </c>
      <c r="D319" s="1110">
        <v>800</v>
      </c>
      <c r="E319" s="706">
        <v>597.92999999999995</v>
      </c>
      <c r="F319" s="740">
        <f t="shared" si="42"/>
        <v>597.92999999999995</v>
      </c>
      <c r="G319" s="1037">
        <f>'Заказ, cкидки и курсы валют'!$J$24*F319</f>
        <v>7584.7420499999998</v>
      </c>
      <c r="H319" s="158">
        <f t="shared" si="43"/>
        <v>6067.79</v>
      </c>
      <c r="I319" s="245"/>
      <c r="L319" s="707"/>
    </row>
    <row r="320" spans="1:12" ht="14.1" customHeight="1">
      <c r="A320" s="250" t="s">
        <v>6841</v>
      </c>
      <c r="B320" s="49" t="s">
        <v>3254</v>
      </c>
      <c r="C320" s="49">
        <v>53.27</v>
      </c>
      <c r="D320" s="1110">
        <v>600</v>
      </c>
      <c r="E320" s="706">
        <v>886.61</v>
      </c>
      <c r="F320" s="740">
        <f t="shared" si="42"/>
        <v>886.61</v>
      </c>
      <c r="G320" s="1037">
        <f>'Заказ, cкидки и курсы валют'!$J$24*F320</f>
        <v>11246.647850000001</v>
      </c>
      <c r="H320" s="158">
        <f t="shared" si="43"/>
        <v>6747.99</v>
      </c>
      <c r="I320" s="245"/>
      <c r="L320" s="707"/>
    </row>
    <row r="321" spans="1:12" ht="14.1" customHeight="1">
      <c r="A321" s="250" t="s">
        <v>6842</v>
      </c>
      <c r="B321" s="49" t="s">
        <v>1350</v>
      </c>
      <c r="C321" s="49">
        <v>71.44</v>
      </c>
      <c r="D321" s="1110">
        <v>450</v>
      </c>
      <c r="E321" s="706">
        <v>1145.53</v>
      </c>
      <c r="F321" s="740">
        <f t="shared" si="42"/>
        <v>1145.53</v>
      </c>
      <c r="G321" s="1037">
        <f>'Заказ, cкидки и курсы валют'!$J$24*F321</f>
        <v>14531.048049999999</v>
      </c>
      <c r="H321" s="158">
        <f t="shared" si="43"/>
        <v>6538.97</v>
      </c>
      <c r="I321" s="245"/>
      <c r="L321" s="707"/>
    </row>
    <row r="322" spans="1:12" ht="14.1" customHeight="1">
      <c r="A322" s="250" t="s">
        <v>6843</v>
      </c>
      <c r="B322" s="49" t="s">
        <v>3255</v>
      </c>
      <c r="C322" s="49">
        <v>122.87</v>
      </c>
      <c r="D322" s="1110">
        <v>260</v>
      </c>
      <c r="E322" s="706">
        <v>2052.2800000000002</v>
      </c>
      <c r="F322" s="740">
        <f t="shared" si="42"/>
        <v>2052.2800000000002</v>
      </c>
      <c r="G322" s="1037">
        <f>'Заказ, cкидки и курсы валют'!$J$24*F322</f>
        <v>26033.171800000004</v>
      </c>
      <c r="H322" s="158">
        <f t="shared" si="43"/>
        <v>6768.62</v>
      </c>
      <c r="I322" s="245"/>
      <c r="L322" s="707"/>
    </row>
    <row r="323" spans="1:12" ht="14.1" customHeight="1">
      <c r="A323" s="250" t="s">
        <v>6844</v>
      </c>
      <c r="B323" s="49" t="s">
        <v>968</v>
      </c>
      <c r="C323" s="49">
        <v>242.54</v>
      </c>
      <c r="D323" s="1111">
        <v>120</v>
      </c>
      <c r="E323" s="706">
        <v>4262.0600000000004</v>
      </c>
      <c r="F323" s="740">
        <f t="shared" si="42"/>
        <v>4262.0600000000004</v>
      </c>
      <c r="G323" s="1037">
        <f>'Заказ, cкидки и курсы валют'!$J$24*F323</f>
        <v>54064.231100000005</v>
      </c>
      <c r="H323" s="158">
        <f t="shared" si="43"/>
        <v>6487.71</v>
      </c>
      <c r="I323" s="245"/>
      <c r="J323" s="706"/>
      <c r="L323" s="707"/>
    </row>
    <row r="324" spans="1:12" ht="14.1" customHeight="1" thickBot="1">
      <c r="A324" s="282" t="s">
        <v>6845</v>
      </c>
      <c r="B324" s="163" t="s">
        <v>2640</v>
      </c>
      <c r="C324" s="1175">
        <v>450</v>
      </c>
      <c r="D324" s="1176">
        <v>65</v>
      </c>
      <c r="E324" s="706">
        <v>7965.15</v>
      </c>
      <c r="F324" s="1173">
        <f t="shared" si="42"/>
        <v>7965.15</v>
      </c>
      <c r="G324" s="1174">
        <f>'Заказ, cкидки и курсы валют'!$J$24*F324</f>
        <v>101037.92775</v>
      </c>
      <c r="H324" s="214">
        <f t="shared" si="43"/>
        <v>6567.47</v>
      </c>
      <c r="I324" s="248"/>
      <c r="J324" s="706"/>
      <c r="L324" s="707"/>
    </row>
    <row r="325" spans="1:12" ht="15" customHeight="1" thickBot="1">
      <c r="J325" s="706"/>
      <c r="L325" s="707"/>
    </row>
    <row r="326" spans="1:12" ht="15" customHeight="1">
      <c r="A326" s="291"/>
      <c r="B326" s="196"/>
      <c r="C326" s="112"/>
      <c r="D326" s="112" t="s">
        <v>6825</v>
      </c>
      <c r="E326" s="1063"/>
      <c r="F326" s="687"/>
      <c r="G326" s="794"/>
      <c r="H326" s="114"/>
      <c r="I326" s="116"/>
      <c r="J326" s="706"/>
      <c r="L326" s="707"/>
    </row>
    <row r="327" spans="1:12" ht="39" customHeight="1">
      <c r="A327" s="292"/>
      <c r="B327" s="17"/>
      <c r="C327" s="129"/>
      <c r="D327" s="129"/>
      <c r="E327" s="702" t="s">
        <v>2481</v>
      </c>
      <c r="F327" s="688"/>
      <c r="G327" s="132"/>
      <c r="H327" s="132"/>
      <c r="I327" s="200"/>
      <c r="J327" s="706"/>
      <c r="L327" s="707"/>
    </row>
    <row r="328" spans="1:12" ht="15" customHeight="1">
      <c r="A328" s="292"/>
      <c r="B328" s="17"/>
      <c r="C328" s="118"/>
      <c r="D328" s="118"/>
      <c r="E328" s="1082"/>
      <c r="F328" s="733"/>
      <c r="G328" s="1052"/>
      <c r="H328" s="17"/>
      <c r="I328" s="200"/>
      <c r="J328" s="706"/>
      <c r="L328" s="707"/>
    </row>
    <row r="329" spans="1:12" ht="34.5" customHeight="1">
      <c r="A329" s="292"/>
      <c r="B329" s="17"/>
      <c r="C329" s="118"/>
      <c r="D329" s="118"/>
      <c r="E329" s="1082"/>
      <c r="F329" s="733"/>
      <c r="G329" s="1052"/>
      <c r="H329" s="17"/>
      <c r="I329" s="200"/>
      <c r="J329" s="706"/>
      <c r="L329" s="707"/>
    </row>
    <row r="330" spans="1:12" ht="15" customHeight="1">
      <c r="A330" s="292"/>
      <c r="B330" s="17"/>
      <c r="C330" s="118"/>
      <c r="D330" s="118"/>
      <c r="E330" s="1082"/>
      <c r="F330" s="733"/>
      <c r="G330" s="1052"/>
      <c r="H330" s="17"/>
      <c r="I330" s="200"/>
      <c r="J330" s="706"/>
      <c r="L330" s="707"/>
    </row>
    <row r="331" spans="1:12" ht="18" customHeight="1" thickBot="1">
      <c r="A331" s="145" t="s">
        <v>7841</v>
      </c>
      <c r="B331" s="204"/>
      <c r="C331" s="120"/>
      <c r="D331" s="120"/>
      <c r="E331" s="1083"/>
      <c r="F331" s="735"/>
      <c r="G331" s="1053"/>
      <c r="H331" s="204"/>
      <c r="I331" s="205"/>
      <c r="L331" s="707"/>
    </row>
    <row r="332" spans="1:12" ht="45" customHeight="1">
      <c r="A332" s="228" t="s">
        <v>1036</v>
      </c>
      <c r="B332" s="229" t="s">
        <v>1037</v>
      </c>
      <c r="C332" s="230" t="s">
        <v>679</v>
      </c>
      <c r="D332" s="230" t="s">
        <v>3147</v>
      </c>
      <c r="E332" s="691" t="s">
        <v>11549</v>
      </c>
      <c r="F332" s="737" t="s">
        <v>2796</v>
      </c>
      <c r="G332" s="1039" t="s">
        <v>2644</v>
      </c>
      <c r="H332" s="394" t="s">
        <v>498</v>
      </c>
      <c r="I332" s="232" t="s">
        <v>4274</v>
      </c>
      <c r="L332" s="707"/>
    </row>
    <row r="333" spans="1:12" ht="12.6" customHeight="1" thickBot="1">
      <c r="A333" s="221"/>
      <c r="B333" s="223"/>
      <c r="C333" s="226" t="s">
        <v>3648</v>
      </c>
      <c r="D333" s="438" t="s">
        <v>6824</v>
      </c>
      <c r="E333" s="1084"/>
      <c r="F333" s="739">
        <f>'Заказ, cкидки и курсы валют'!$I$12</f>
        <v>0</v>
      </c>
      <c r="G333" s="1036"/>
      <c r="H333" s="395"/>
      <c r="I333" s="219"/>
      <c r="L333" s="707"/>
    </row>
    <row r="334" spans="1:12" ht="14.1" customHeight="1">
      <c r="A334" s="250" t="s">
        <v>10074</v>
      </c>
      <c r="B334" s="49" t="s">
        <v>1357</v>
      </c>
      <c r="C334" s="49">
        <v>0.8</v>
      </c>
      <c r="D334" s="1110">
        <v>100</v>
      </c>
      <c r="E334" s="825">
        <f>E312*2</f>
        <v>31.14</v>
      </c>
      <c r="F334" s="740">
        <f>ROUND(E334*(1-$F$11),2)</f>
        <v>31.14</v>
      </c>
      <c r="G334" s="1037">
        <f>'Заказ, cкидки и курсы валют'!$J$24*F334</f>
        <v>395.01090000000005</v>
      </c>
      <c r="H334" s="158">
        <f>ROUND((D334/1000)*G334,2)</f>
        <v>39.5</v>
      </c>
      <c r="I334" s="245"/>
      <c r="L334" s="707"/>
    </row>
    <row r="335" spans="1:12" ht="14.1" customHeight="1">
      <c r="A335" s="250" t="s">
        <v>10075</v>
      </c>
      <c r="B335" s="49" t="s">
        <v>1358</v>
      </c>
      <c r="C335" s="49">
        <v>1.44</v>
      </c>
      <c r="D335" s="1110">
        <v>100</v>
      </c>
      <c r="E335" s="825">
        <f t="shared" ref="E335:E346" si="44">E313*2</f>
        <v>48.98</v>
      </c>
      <c r="F335" s="740">
        <f t="shared" ref="F335:F346" si="45">ROUND(E335*(1-$F$11),2)</f>
        <v>48.98</v>
      </c>
      <c r="G335" s="1037">
        <f>'Заказ, cкидки и курсы валют'!$J$24*F335</f>
        <v>621.31129999999996</v>
      </c>
      <c r="H335" s="158">
        <f t="shared" ref="H335:H346" si="46">ROUND((D335/1000)*G335,2)</f>
        <v>62.13</v>
      </c>
      <c r="I335" s="245"/>
      <c r="L335" s="707"/>
    </row>
    <row r="336" spans="1:12" ht="14.1" customHeight="1">
      <c r="A336" s="250" t="s">
        <v>10076</v>
      </c>
      <c r="B336" s="49" t="s">
        <v>1345</v>
      </c>
      <c r="C336" s="49">
        <v>2.57</v>
      </c>
      <c r="D336" s="1110">
        <v>100</v>
      </c>
      <c r="E336" s="825">
        <f t="shared" si="44"/>
        <v>89.42</v>
      </c>
      <c r="F336" s="740">
        <f t="shared" si="45"/>
        <v>89.42</v>
      </c>
      <c r="G336" s="1037">
        <f>'Заказ, cкидки и курсы валют'!$J$24*F336</f>
        <v>1134.2927</v>
      </c>
      <c r="H336" s="158">
        <f t="shared" si="46"/>
        <v>113.43</v>
      </c>
      <c r="I336" s="245"/>
      <c r="L336" s="707"/>
    </row>
    <row r="337" spans="1:12" ht="14.1" customHeight="1">
      <c r="A337" s="250" t="s">
        <v>10077</v>
      </c>
      <c r="B337" s="49" t="s">
        <v>1346</v>
      </c>
      <c r="C337" s="49">
        <v>5.55</v>
      </c>
      <c r="D337" s="1110">
        <v>50</v>
      </c>
      <c r="E337" s="825">
        <f t="shared" si="44"/>
        <v>190.14</v>
      </c>
      <c r="F337" s="740">
        <f t="shared" si="45"/>
        <v>190.14</v>
      </c>
      <c r="G337" s="1037">
        <f>'Заказ, cкидки и курсы валют'!$J$24*F337</f>
        <v>2411.9258999999997</v>
      </c>
      <c r="H337" s="158">
        <f t="shared" si="46"/>
        <v>120.6</v>
      </c>
      <c r="I337" s="245"/>
      <c r="L337" s="707"/>
    </row>
    <row r="338" spans="1:12" ht="14.1" customHeight="1">
      <c r="A338" s="250" t="s">
        <v>10078</v>
      </c>
      <c r="B338" s="49" t="s">
        <v>1347</v>
      </c>
      <c r="C338" s="49">
        <v>10.220000000000001</v>
      </c>
      <c r="D338" s="1110">
        <v>25</v>
      </c>
      <c r="E338" s="825">
        <f t="shared" si="44"/>
        <v>385.98</v>
      </c>
      <c r="F338" s="740">
        <f t="shared" si="45"/>
        <v>385.98</v>
      </c>
      <c r="G338" s="1037">
        <f>'Заказ, cкидки и курсы валют'!$J$24*F338</f>
        <v>4896.1563000000006</v>
      </c>
      <c r="H338" s="158">
        <f t="shared" si="46"/>
        <v>122.4</v>
      </c>
      <c r="I338" s="245"/>
      <c r="L338" s="707"/>
    </row>
    <row r="339" spans="1:12" ht="14.1" customHeight="1">
      <c r="A339" s="250" t="s">
        <v>10079</v>
      </c>
      <c r="B339" s="49" t="s">
        <v>1348</v>
      </c>
      <c r="C339" s="49">
        <v>15.67</v>
      </c>
      <c r="D339" s="1110">
        <v>20</v>
      </c>
      <c r="E339" s="825">
        <f t="shared" si="44"/>
        <v>581.41999999999996</v>
      </c>
      <c r="F339" s="740">
        <f t="shared" si="45"/>
        <v>581.41999999999996</v>
      </c>
      <c r="G339" s="1037">
        <f>'Заказ, cкидки и курсы валют'!$J$24*F339</f>
        <v>7375.3126999999995</v>
      </c>
      <c r="H339" s="158">
        <f t="shared" si="46"/>
        <v>147.51</v>
      </c>
      <c r="I339" s="245"/>
      <c r="L339" s="707"/>
    </row>
    <row r="340" spans="1:12" ht="14.1" customHeight="1">
      <c r="A340" s="250" t="s">
        <v>10080</v>
      </c>
      <c r="B340" s="49" t="s">
        <v>3253</v>
      </c>
      <c r="C340" s="49">
        <v>25.33</v>
      </c>
      <c r="D340" s="1110">
        <v>10</v>
      </c>
      <c r="E340" s="825">
        <f t="shared" si="44"/>
        <v>801.8</v>
      </c>
      <c r="F340" s="740">
        <f t="shared" si="45"/>
        <v>801.8</v>
      </c>
      <c r="G340" s="1037">
        <f>'Заказ, cкидки и курсы валют'!$J$24*F340</f>
        <v>10170.833000000001</v>
      </c>
      <c r="H340" s="158">
        <f t="shared" si="46"/>
        <v>101.71</v>
      </c>
      <c r="I340" s="245"/>
      <c r="L340" s="707"/>
    </row>
    <row r="341" spans="1:12" ht="14.1" customHeight="1">
      <c r="A341" s="209" t="s">
        <v>10081</v>
      </c>
      <c r="B341" s="49" t="s">
        <v>1349</v>
      </c>
      <c r="C341" s="49">
        <v>37.61</v>
      </c>
      <c r="D341" s="1110">
        <v>5</v>
      </c>
      <c r="E341" s="825">
        <f t="shared" si="44"/>
        <v>1195.8599999999999</v>
      </c>
      <c r="F341" s="740">
        <f t="shared" si="45"/>
        <v>1195.8599999999999</v>
      </c>
      <c r="G341" s="1037">
        <f>'Заказ, cкидки и курсы валют'!$J$24*F341</f>
        <v>15169.4841</v>
      </c>
      <c r="H341" s="158">
        <f t="shared" si="46"/>
        <v>75.849999999999994</v>
      </c>
      <c r="I341" s="245"/>
      <c r="L341" s="707"/>
    </row>
    <row r="342" spans="1:12" ht="14.1" customHeight="1">
      <c r="A342" s="250" t="s">
        <v>10082</v>
      </c>
      <c r="B342" s="49" t="s">
        <v>3254</v>
      </c>
      <c r="C342" s="49">
        <v>53.27</v>
      </c>
      <c r="D342" s="1110">
        <v>5</v>
      </c>
      <c r="E342" s="825">
        <f t="shared" si="44"/>
        <v>1773.22</v>
      </c>
      <c r="F342" s="740">
        <f t="shared" si="45"/>
        <v>1773.22</v>
      </c>
      <c r="G342" s="1037">
        <f>'Заказ, cкидки и курсы валют'!$J$24*F342</f>
        <v>22493.295700000002</v>
      </c>
      <c r="H342" s="158">
        <f t="shared" si="46"/>
        <v>112.47</v>
      </c>
      <c r="I342" s="245"/>
      <c r="L342" s="707"/>
    </row>
    <row r="343" spans="1:12" ht="14.1" customHeight="1">
      <c r="A343" s="250" t="s">
        <v>10083</v>
      </c>
      <c r="B343" s="49" t="s">
        <v>1350</v>
      </c>
      <c r="C343" s="49">
        <v>71.44</v>
      </c>
      <c r="D343" s="1110">
        <v>5</v>
      </c>
      <c r="E343" s="825">
        <f t="shared" si="44"/>
        <v>2291.06</v>
      </c>
      <c r="F343" s="740">
        <f t="shared" si="45"/>
        <v>2291.06</v>
      </c>
      <c r="G343" s="1037">
        <f>'Заказ, cкидки и курсы валют'!$J$24*F343</f>
        <v>29062.096099999999</v>
      </c>
      <c r="H343" s="158">
        <f t="shared" si="46"/>
        <v>145.31</v>
      </c>
      <c r="I343" s="245"/>
      <c r="L343" s="707"/>
    </row>
    <row r="344" spans="1:12" ht="14.1" customHeight="1">
      <c r="A344" s="250" t="s">
        <v>10084</v>
      </c>
      <c r="B344" s="49" t="s">
        <v>3255</v>
      </c>
      <c r="C344" s="49">
        <v>122.87</v>
      </c>
      <c r="D344" s="1110">
        <v>2</v>
      </c>
      <c r="E344" s="825">
        <f t="shared" si="44"/>
        <v>4104.5600000000004</v>
      </c>
      <c r="F344" s="740">
        <f t="shared" si="45"/>
        <v>4104.5600000000004</v>
      </c>
      <c r="G344" s="1037">
        <f>'Заказ, cкидки и курсы валют'!$J$24*F344</f>
        <v>52066.343600000007</v>
      </c>
      <c r="H344" s="158">
        <f t="shared" si="46"/>
        <v>104.13</v>
      </c>
      <c r="I344" s="245"/>
      <c r="L344" s="707"/>
    </row>
    <row r="345" spans="1:12" ht="14.1" customHeight="1">
      <c r="A345" s="250" t="s">
        <v>10085</v>
      </c>
      <c r="B345" s="49" t="s">
        <v>968</v>
      </c>
      <c r="C345" s="49">
        <v>242.54</v>
      </c>
      <c r="D345" s="1111">
        <v>1</v>
      </c>
      <c r="E345" s="825">
        <f t="shared" si="44"/>
        <v>8524.1200000000008</v>
      </c>
      <c r="F345" s="740">
        <f t="shared" si="45"/>
        <v>8524.1200000000008</v>
      </c>
      <c r="G345" s="1037">
        <f>'Заказ, cкидки и курсы валют'!$J$24*F345</f>
        <v>108128.46220000001</v>
      </c>
      <c r="H345" s="158">
        <f t="shared" si="46"/>
        <v>108.13</v>
      </c>
      <c r="I345" s="245"/>
      <c r="L345" s="707"/>
    </row>
    <row r="346" spans="1:12" ht="14.1" customHeight="1" thickBot="1">
      <c r="A346" s="282" t="s">
        <v>10086</v>
      </c>
      <c r="B346" s="163" t="s">
        <v>2640</v>
      </c>
      <c r="C346" s="1175">
        <v>450</v>
      </c>
      <c r="D346" s="1176">
        <v>1</v>
      </c>
      <c r="E346" s="825">
        <f t="shared" si="44"/>
        <v>15930.3</v>
      </c>
      <c r="F346" s="1173">
        <f t="shared" si="45"/>
        <v>15930.3</v>
      </c>
      <c r="G346" s="1174">
        <f>'Заказ, cкидки и курсы валют'!$J$24*F346</f>
        <v>202075.85550000001</v>
      </c>
      <c r="H346" s="214">
        <f t="shared" si="46"/>
        <v>202.08</v>
      </c>
      <c r="I346" s="248"/>
      <c r="L346" s="707"/>
    </row>
    <row r="347" spans="1:12" ht="15" customHeight="1" thickBot="1">
      <c r="L347" s="707"/>
    </row>
    <row r="348" spans="1:12" ht="35.25" customHeight="1">
      <c r="A348" s="291"/>
      <c r="B348" s="196"/>
      <c r="C348" s="112"/>
      <c r="D348" s="112" t="s">
        <v>2482</v>
      </c>
      <c r="E348" s="1063"/>
      <c r="F348" s="687"/>
      <c r="G348" s="794"/>
      <c r="H348" s="114"/>
      <c r="I348" s="128"/>
      <c r="L348" s="707"/>
    </row>
    <row r="349" spans="1:12" ht="15" customHeight="1">
      <c r="A349" s="292"/>
      <c r="B349" s="17"/>
      <c r="C349" s="118"/>
      <c r="D349" s="118"/>
      <c r="E349" s="1082"/>
      <c r="F349" s="733"/>
      <c r="G349" s="1052"/>
      <c r="H349" s="17"/>
      <c r="I349" s="200"/>
      <c r="L349" s="707"/>
    </row>
    <row r="350" spans="1:12" ht="44.25" customHeight="1">
      <c r="A350" s="292"/>
      <c r="B350" s="17"/>
      <c r="C350" s="118"/>
      <c r="D350" s="118"/>
      <c r="E350" s="1082"/>
      <c r="F350" s="733"/>
      <c r="G350" s="1052"/>
      <c r="H350" s="17"/>
      <c r="I350" s="200"/>
      <c r="L350" s="707"/>
    </row>
    <row r="351" spans="1:12" ht="13.5" customHeight="1">
      <c r="A351" s="292"/>
      <c r="B351" s="17"/>
      <c r="C351" s="118"/>
      <c r="D351" s="118"/>
      <c r="E351" s="1082"/>
      <c r="F351" s="733"/>
      <c r="G351" s="1052"/>
      <c r="H351" s="17"/>
      <c r="I351" s="200"/>
      <c r="L351" s="707"/>
    </row>
    <row r="352" spans="1:12" ht="13.5" customHeight="1" thickBot="1">
      <c r="A352" s="145" t="s">
        <v>7839</v>
      </c>
      <c r="B352" s="204"/>
      <c r="C352" s="120"/>
      <c r="D352" s="120"/>
      <c r="E352" s="1083"/>
      <c r="F352" s="735"/>
      <c r="G352" s="1053"/>
      <c r="H352" s="204"/>
      <c r="I352" s="205"/>
      <c r="L352" s="707"/>
    </row>
    <row r="353" spans="1:12" ht="36" customHeight="1">
      <c r="A353" s="228" t="s">
        <v>1036</v>
      </c>
      <c r="B353" s="229" t="s">
        <v>1037</v>
      </c>
      <c r="C353" s="230" t="s">
        <v>679</v>
      </c>
      <c r="D353" s="230" t="s">
        <v>3147</v>
      </c>
      <c r="E353" s="691" t="s">
        <v>11549</v>
      </c>
      <c r="F353" s="737" t="s">
        <v>2796</v>
      </c>
      <c r="G353" s="1039" t="s">
        <v>2644</v>
      </c>
      <c r="H353" s="394" t="s">
        <v>498</v>
      </c>
      <c r="I353" s="232" t="s">
        <v>4274</v>
      </c>
      <c r="L353" s="707"/>
    </row>
    <row r="354" spans="1:12" ht="13.5" customHeight="1" thickBot="1">
      <c r="A354" s="221"/>
      <c r="B354" s="223"/>
      <c r="C354" s="226" t="s">
        <v>3648</v>
      </c>
      <c r="D354" s="227" t="s">
        <v>2645</v>
      </c>
      <c r="E354" s="1084" t="s">
        <v>265</v>
      </c>
      <c r="F354" s="739">
        <f>'Заказ, cкидки и курсы валют'!$I$12</f>
        <v>0</v>
      </c>
      <c r="G354" s="1036"/>
      <c r="H354" s="395"/>
      <c r="I354" s="219"/>
      <c r="L354" s="707"/>
    </row>
    <row r="355" spans="1:12" ht="14.1" customHeight="1">
      <c r="A355" s="770" t="s">
        <v>11799</v>
      </c>
      <c r="B355" s="2866" t="s">
        <v>3663</v>
      </c>
      <c r="C355" s="2643">
        <v>6.2</v>
      </c>
      <c r="D355" s="2867">
        <v>3000</v>
      </c>
      <c r="E355" s="2864">
        <v>170.11</v>
      </c>
      <c r="F355" s="1133">
        <f>ROUND(E355*(1-$F$11),2)</f>
        <v>170.11</v>
      </c>
      <c r="G355" s="1041">
        <f>'Заказ, cкидки и курсы валют'!$J$24*F355</f>
        <v>2157.8453500000001</v>
      </c>
      <c r="H355" s="158">
        <f>ROUND((D355/1000)*G355,2)</f>
        <v>6473.54</v>
      </c>
      <c r="I355" s="245"/>
      <c r="J355" s="706"/>
      <c r="L355" s="707"/>
    </row>
    <row r="356" spans="1:12" ht="14.1" customHeight="1">
      <c r="A356" s="770" t="s">
        <v>2148</v>
      </c>
      <c r="B356" s="1109" t="s">
        <v>9379</v>
      </c>
      <c r="C356" s="2643">
        <v>7.88</v>
      </c>
      <c r="D356" s="2648">
        <v>2500</v>
      </c>
      <c r="E356" s="2864">
        <v>249.9</v>
      </c>
      <c r="F356" s="1133">
        <f>ROUND(E356*(1-$F$11),2)</f>
        <v>249.9</v>
      </c>
      <c r="G356" s="1041">
        <f>'Заказ, cкидки и курсы валют'!$J$24*F356</f>
        <v>3169.9815000000003</v>
      </c>
      <c r="H356" s="158">
        <f>ROUND((D356/1000)*G356,2)</f>
        <v>7924.95</v>
      </c>
      <c r="I356" s="245"/>
      <c r="J356" s="706"/>
      <c r="L356" s="707"/>
    </row>
    <row r="357" spans="1:12" ht="14.1" customHeight="1">
      <c r="A357" s="770" t="s">
        <v>2149</v>
      </c>
      <c r="B357" s="1109" t="s">
        <v>3123</v>
      </c>
      <c r="C357" s="2643">
        <v>18.670000000000002</v>
      </c>
      <c r="D357" s="2648">
        <v>1500</v>
      </c>
      <c r="E357" s="2864">
        <v>422.05</v>
      </c>
      <c r="F357" s="1133">
        <f t="shared" ref="F357:F363" si="47">ROUND(E357*(1-$F$11),2)</f>
        <v>422.05</v>
      </c>
      <c r="G357" s="1041">
        <f>'Заказ, cкидки и курсы валют'!$J$24*F357</f>
        <v>5353.7042500000007</v>
      </c>
      <c r="H357" s="158">
        <f t="shared" ref="H357:H363" si="48">ROUND((D357/1000)*G357,2)</f>
        <v>8030.56</v>
      </c>
      <c r="I357" s="245"/>
      <c r="J357" s="706"/>
      <c r="L357" s="707"/>
    </row>
    <row r="358" spans="1:12" ht="14.1" customHeight="1">
      <c r="A358" s="770" t="s">
        <v>2150</v>
      </c>
      <c r="B358" s="1109" t="s">
        <v>3126</v>
      </c>
      <c r="C358" s="2643">
        <v>40</v>
      </c>
      <c r="D358" s="1110">
        <v>600</v>
      </c>
      <c r="E358" s="2864">
        <v>776.11</v>
      </c>
      <c r="F358" s="1133">
        <f t="shared" si="47"/>
        <v>776.11</v>
      </c>
      <c r="G358" s="1041">
        <f>'Заказ, cкидки и курсы валют'!$J$24*F358</f>
        <v>9844.9553500000002</v>
      </c>
      <c r="H358" s="158">
        <f t="shared" si="48"/>
        <v>5906.97</v>
      </c>
      <c r="I358" s="245"/>
      <c r="J358" s="706"/>
      <c r="L358" s="707"/>
    </row>
    <row r="359" spans="1:12" ht="14.1" customHeight="1">
      <c r="A359" s="770" t="s">
        <v>2151</v>
      </c>
      <c r="B359" s="1109" t="s">
        <v>3348</v>
      </c>
      <c r="C359" s="2643">
        <v>56.67</v>
      </c>
      <c r="D359" s="1110">
        <v>420</v>
      </c>
      <c r="E359" s="2864">
        <v>1333.51</v>
      </c>
      <c r="F359" s="1133">
        <f t="shared" si="47"/>
        <v>1333.51</v>
      </c>
      <c r="G359" s="1041">
        <f>'Заказ, cкидки и курсы валют'!$J$24*F359</f>
        <v>16915.574349999999</v>
      </c>
      <c r="H359" s="158">
        <f t="shared" si="48"/>
        <v>7104.54</v>
      </c>
      <c r="I359" s="245"/>
      <c r="J359" s="706"/>
      <c r="L359" s="707"/>
    </row>
    <row r="360" spans="1:12" ht="14.1" customHeight="1">
      <c r="A360" s="2868" t="s">
        <v>2834</v>
      </c>
      <c r="B360" s="1109" t="s">
        <v>2835</v>
      </c>
      <c r="C360" s="2643">
        <v>92</v>
      </c>
      <c r="D360" s="1110">
        <v>300</v>
      </c>
      <c r="E360" s="2864">
        <v>2451.06</v>
      </c>
      <c r="F360" s="1133">
        <f t="shared" si="47"/>
        <v>2451.06</v>
      </c>
      <c r="G360" s="1041">
        <f>'Заказ, cкидки и курсы валют'!$J$24*F360</f>
        <v>31091.696100000001</v>
      </c>
      <c r="H360" s="158">
        <f t="shared" si="48"/>
        <v>9327.51</v>
      </c>
      <c r="I360" s="541"/>
      <c r="J360" s="706"/>
      <c r="L360" s="707"/>
    </row>
    <row r="361" spans="1:12" ht="14.1" customHeight="1">
      <c r="A361" s="770" t="s">
        <v>2152</v>
      </c>
      <c r="B361" s="1109" t="s">
        <v>3366</v>
      </c>
      <c r="C361" s="2643">
        <v>115.71</v>
      </c>
      <c r="D361" s="1110">
        <v>210</v>
      </c>
      <c r="E361" s="2864">
        <v>2690.92</v>
      </c>
      <c r="F361" s="1133">
        <f t="shared" si="47"/>
        <v>2690.92</v>
      </c>
      <c r="G361" s="1041">
        <f>'Заказ, cкидки и курсы валют'!$J$24*F361</f>
        <v>34134.320200000002</v>
      </c>
      <c r="H361" s="158">
        <f t="shared" si="48"/>
        <v>7168.21</v>
      </c>
      <c r="I361" s="245"/>
      <c r="J361" s="706"/>
      <c r="L361" s="707"/>
    </row>
    <row r="362" spans="1:12" ht="14.1" customHeight="1">
      <c r="A362" s="770" t="s">
        <v>2153</v>
      </c>
      <c r="B362" s="1109" t="s">
        <v>3641</v>
      </c>
      <c r="C362" s="2643">
        <v>225</v>
      </c>
      <c r="D362" s="2649">
        <v>110</v>
      </c>
      <c r="E362" s="2864">
        <v>6674.63</v>
      </c>
      <c r="F362" s="1133">
        <f t="shared" si="47"/>
        <v>6674.63</v>
      </c>
      <c r="G362" s="1041">
        <f>'Заказ, cкидки и курсы валют'!$J$24*F362</f>
        <v>84667.681550000008</v>
      </c>
      <c r="H362" s="158">
        <f t="shared" si="48"/>
        <v>9313.44</v>
      </c>
      <c r="I362" s="245"/>
      <c r="L362" s="707"/>
    </row>
    <row r="363" spans="1:12" ht="14.1" customHeight="1" thickBot="1">
      <c r="A363" s="1786" t="s">
        <v>5411</v>
      </c>
      <c r="B363" s="1109" t="s">
        <v>2496</v>
      </c>
      <c r="C363" s="2643">
        <v>225.45</v>
      </c>
      <c r="D363" s="2649">
        <v>60</v>
      </c>
      <c r="E363" s="2864">
        <v>10773.09</v>
      </c>
      <c r="F363" s="1758">
        <f t="shared" si="47"/>
        <v>10773.09</v>
      </c>
      <c r="G363" s="1759">
        <f>'Заказ, cкидки и курсы валют'!$J$24*F363</f>
        <v>136656.64665000001</v>
      </c>
      <c r="H363" s="214">
        <f t="shared" si="48"/>
        <v>8199.4</v>
      </c>
      <c r="I363" s="976"/>
      <c r="L363" s="707"/>
    </row>
    <row r="364" spans="1:12" ht="36.75" customHeight="1" thickBot="1">
      <c r="L364" s="707"/>
    </row>
    <row r="365" spans="1:12" ht="15" customHeight="1">
      <c r="A365" s="291"/>
      <c r="B365" s="196"/>
      <c r="C365" s="112"/>
      <c r="D365" s="112" t="s">
        <v>2482</v>
      </c>
      <c r="E365" s="1063"/>
      <c r="F365" s="687"/>
      <c r="G365" s="794"/>
      <c r="H365" s="114"/>
      <c r="I365" s="128"/>
      <c r="L365" s="707"/>
    </row>
    <row r="366" spans="1:12" ht="39.75" customHeight="1">
      <c r="A366" s="292"/>
      <c r="B366" s="17"/>
      <c r="C366" s="118"/>
      <c r="D366" s="118"/>
      <c r="E366" s="1082"/>
      <c r="F366" s="733"/>
      <c r="G366" s="1052"/>
      <c r="H366" s="17"/>
      <c r="I366" s="200"/>
      <c r="L366" s="707"/>
    </row>
    <row r="367" spans="1:12" ht="15" customHeight="1">
      <c r="A367" s="292"/>
      <c r="B367" s="17"/>
      <c r="C367" s="118"/>
      <c r="D367" s="118"/>
      <c r="E367" s="1082"/>
      <c r="F367" s="733"/>
      <c r="G367" s="1052"/>
      <c r="H367" s="17"/>
      <c r="I367" s="200"/>
      <c r="L367" s="707"/>
    </row>
    <row r="368" spans="1:12" ht="15" customHeight="1">
      <c r="A368" s="292"/>
      <c r="B368" s="17"/>
      <c r="C368" s="118"/>
      <c r="D368" s="118"/>
      <c r="E368" s="1082"/>
      <c r="F368" s="733"/>
      <c r="G368" s="1052"/>
      <c r="H368" s="17"/>
      <c r="I368" s="200"/>
      <c r="L368" s="707"/>
    </row>
    <row r="369" spans="1:12" ht="15" customHeight="1" thickBot="1">
      <c r="A369" s="145" t="s">
        <v>7840</v>
      </c>
      <c r="B369" s="146"/>
      <c r="C369" s="121"/>
      <c r="D369" s="204"/>
      <c r="E369" s="1086"/>
      <c r="F369" s="735"/>
      <c r="G369" s="1053"/>
      <c r="H369" s="204"/>
      <c r="I369" s="205"/>
      <c r="L369" s="707"/>
    </row>
    <row r="370" spans="1:12" ht="30" customHeight="1">
      <c r="A370" s="228" t="s">
        <v>1036</v>
      </c>
      <c r="B370" s="229" t="s">
        <v>1037</v>
      </c>
      <c r="C370" s="230" t="s">
        <v>679</v>
      </c>
      <c r="D370" s="230" t="s">
        <v>3147</v>
      </c>
      <c r="E370" s="691" t="s">
        <v>11549</v>
      </c>
      <c r="F370" s="737" t="s">
        <v>2796</v>
      </c>
      <c r="G370" s="1039" t="s">
        <v>2644</v>
      </c>
      <c r="H370" s="394" t="s">
        <v>498</v>
      </c>
      <c r="I370" s="232" t="s">
        <v>4274</v>
      </c>
      <c r="L370" s="707"/>
    </row>
    <row r="371" spans="1:12" ht="13.5" customHeight="1" thickBot="1">
      <c r="A371" s="228"/>
      <c r="B371" s="445"/>
      <c r="C371" s="230" t="s">
        <v>3648</v>
      </c>
      <c r="D371" s="446" t="s">
        <v>2645</v>
      </c>
      <c r="E371" s="1084" t="s">
        <v>265</v>
      </c>
      <c r="F371" s="745">
        <f>'Заказ, cкидки и курсы валют'!$I$12</f>
        <v>0</v>
      </c>
      <c r="G371" s="1149"/>
      <c r="H371" s="545"/>
      <c r="I371" s="380"/>
      <c r="L371" s="707"/>
    </row>
    <row r="372" spans="1:12" ht="14.1" customHeight="1">
      <c r="A372" s="389" t="s">
        <v>2154</v>
      </c>
      <c r="B372" s="1221" t="s">
        <v>101</v>
      </c>
      <c r="C372" s="1203">
        <v>7.88</v>
      </c>
      <c r="D372" s="1694">
        <v>250</v>
      </c>
      <c r="E372" s="1284">
        <f>E356*1.2</f>
        <v>299.88</v>
      </c>
      <c r="F372" s="1187">
        <f>ROUND(E372*(1-$F$11),2)</f>
        <v>299.88</v>
      </c>
      <c r="G372" s="1188">
        <f>'Заказ, cкидки и курсы валют'!$J$24*F372</f>
        <v>3803.9778000000001</v>
      </c>
      <c r="H372" s="443">
        <f>ROUND((D372/1000)*G372,2)</f>
        <v>950.99</v>
      </c>
      <c r="I372" s="393"/>
      <c r="L372" s="707"/>
    </row>
    <row r="373" spans="1:12" ht="14.1" customHeight="1">
      <c r="A373" s="250" t="s">
        <v>2155</v>
      </c>
      <c r="B373" s="49" t="s">
        <v>3123</v>
      </c>
      <c r="C373" s="68">
        <v>18.670000000000002</v>
      </c>
      <c r="D373" s="139">
        <v>100</v>
      </c>
      <c r="E373" s="712">
        <f t="shared" ref="E373:E378" si="49">E357*1.2</f>
        <v>506.46</v>
      </c>
      <c r="F373" s="740">
        <f t="shared" ref="F373:F378" si="50">ROUND(E373*(1-$F$11),2)</f>
        <v>506.46</v>
      </c>
      <c r="G373" s="1037">
        <f>'Заказ, cкидки и курсы валют'!$J$24*F373</f>
        <v>6424.4450999999999</v>
      </c>
      <c r="H373" s="158">
        <f t="shared" ref="H373:H378" si="51">ROUND((D373/1000)*G373,2)</f>
        <v>642.44000000000005</v>
      </c>
      <c r="I373" s="245"/>
      <c r="L373" s="707"/>
    </row>
    <row r="374" spans="1:12" ht="14.1" customHeight="1">
      <c r="A374" s="250" t="s">
        <v>2156</v>
      </c>
      <c r="B374" s="49" t="s">
        <v>3126</v>
      </c>
      <c r="C374" s="68">
        <v>40</v>
      </c>
      <c r="D374" s="138">
        <v>50</v>
      </c>
      <c r="E374" s="712">
        <f t="shared" si="49"/>
        <v>931.33199999999999</v>
      </c>
      <c r="F374" s="740">
        <f t="shared" si="50"/>
        <v>931.33</v>
      </c>
      <c r="G374" s="1037">
        <f>'Заказ, cкидки и курсы валют'!$J$24*F374</f>
        <v>11813.921050000001</v>
      </c>
      <c r="H374" s="158">
        <f t="shared" si="51"/>
        <v>590.70000000000005</v>
      </c>
      <c r="I374" s="245"/>
      <c r="J374" s="706"/>
      <c r="L374" s="707"/>
    </row>
    <row r="375" spans="1:12" ht="14.1" customHeight="1">
      <c r="A375" s="250" t="s">
        <v>2157</v>
      </c>
      <c r="B375" s="49" t="s">
        <v>3348</v>
      </c>
      <c r="C375" s="68">
        <v>56.67</v>
      </c>
      <c r="D375" s="138">
        <v>50</v>
      </c>
      <c r="E375" s="712">
        <f t="shared" si="49"/>
        <v>1600.212</v>
      </c>
      <c r="F375" s="740">
        <f t="shared" si="50"/>
        <v>1600.21</v>
      </c>
      <c r="G375" s="1037">
        <f>'Заказ, cкидки и курсы валют'!$J$24*F375</f>
        <v>20298.663850000001</v>
      </c>
      <c r="H375" s="158">
        <f t="shared" si="51"/>
        <v>1014.93</v>
      </c>
      <c r="I375" s="245"/>
      <c r="J375" s="706"/>
      <c r="L375" s="707"/>
    </row>
    <row r="376" spans="1:12" ht="14.1" customHeight="1">
      <c r="A376" s="250" t="s">
        <v>6707</v>
      </c>
      <c r="B376" s="47" t="s">
        <v>2835</v>
      </c>
      <c r="C376" s="68">
        <v>95.64</v>
      </c>
      <c r="D376" s="138">
        <v>25</v>
      </c>
      <c r="E376" s="712">
        <f t="shared" si="49"/>
        <v>2941.2719999999999</v>
      </c>
      <c r="F376" s="740">
        <f t="shared" si="50"/>
        <v>2941.27</v>
      </c>
      <c r="G376" s="1037">
        <f>'Заказ, cкидки и курсы валют'!$J$24*F376</f>
        <v>37310.00995</v>
      </c>
      <c r="H376" s="158">
        <f t="shared" si="51"/>
        <v>932.75</v>
      </c>
      <c r="I376" s="278"/>
      <c r="J376" s="706"/>
      <c r="L376" s="707"/>
    </row>
    <row r="377" spans="1:12" ht="14.1" customHeight="1">
      <c r="A377" s="250" t="s">
        <v>2158</v>
      </c>
      <c r="B377" s="49" t="s">
        <v>3366</v>
      </c>
      <c r="C377" s="68">
        <v>115.71</v>
      </c>
      <c r="D377" s="138">
        <v>20</v>
      </c>
      <c r="E377" s="712">
        <f t="shared" si="49"/>
        <v>3229.1039999999998</v>
      </c>
      <c r="F377" s="740">
        <f t="shared" si="50"/>
        <v>3229.1</v>
      </c>
      <c r="G377" s="1037">
        <f>'Заказ, cкидки и курсы валют'!$J$24*F377</f>
        <v>40961.133500000004</v>
      </c>
      <c r="H377" s="158">
        <f t="shared" si="51"/>
        <v>819.22</v>
      </c>
      <c r="I377" s="245"/>
      <c r="J377" s="706"/>
      <c r="L377" s="707"/>
    </row>
    <row r="378" spans="1:12" ht="14.1" customHeight="1" thickBot="1">
      <c r="A378" s="282" t="s">
        <v>2159</v>
      </c>
      <c r="B378" s="163" t="s">
        <v>3367</v>
      </c>
      <c r="C378" s="948">
        <v>225</v>
      </c>
      <c r="D378" s="295">
        <v>10</v>
      </c>
      <c r="E378" s="1285">
        <f t="shared" si="49"/>
        <v>8009.5559999999996</v>
      </c>
      <c r="F378" s="1173">
        <f t="shared" si="50"/>
        <v>8009.56</v>
      </c>
      <c r="G378" s="1174">
        <f>'Заказ, cкидки и курсы валют'!$J$24*F378</f>
        <v>101601.26860000001</v>
      </c>
      <c r="H378" s="214">
        <f t="shared" si="51"/>
        <v>1016.01</v>
      </c>
      <c r="I378" s="248"/>
      <c r="J378" s="706"/>
      <c r="L378" s="707"/>
    </row>
    <row r="379" spans="1:12" ht="29.25" customHeight="1" thickBot="1">
      <c r="J379" s="706"/>
      <c r="L379" s="707"/>
    </row>
    <row r="380" spans="1:12" ht="15" customHeight="1">
      <c r="A380" s="291"/>
      <c r="B380" s="196"/>
      <c r="C380" s="112"/>
      <c r="D380" s="112" t="s">
        <v>2482</v>
      </c>
      <c r="E380" s="1063"/>
      <c r="F380" s="687"/>
      <c r="G380" s="794"/>
      <c r="H380" s="114"/>
      <c r="I380" s="128"/>
      <c r="J380" s="706"/>
      <c r="L380" s="707"/>
    </row>
    <row r="381" spans="1:12" ht="41.25" customHeight="1">
      <c r="A381" s="292"/>
      <c r="B381" s="17"/>
      <c r="C381" s="118"/>
      <c r="D381" s="118"/>
      <c r="E381" s="1082"/>
      <c r="F381" s="733"/>
      <c r="G381" s="1052"/>
      <c r="H381" s="17"/>
      <c r="I381" s="200"/>
      <c r="J381" s="706"/>
      <c r="L381" s="707"/>
    </row>
    <row r="382" spans="1:12" ht="15" customHeight="1">
      <c r="A382" s="292"/>
      <c r="B382" s="17"/>
      <c r="C382" s="118"/>
      <c r="D382" s="118"/>
      <c r="E382" s="1082"/>
      <c r="F382" s="733"/>
      <c r="G382" s="1052"/>
      <c r="H382" s="17"/>
      <c r="I382" s="200"/>
      <c r="L382" s="707"/>
    </row>
    <row r="383" spans="1:12" ht="15" customHeight="1">
      <c r="A383" s="292"/>
      <c r="B383" s="17"/>
      <c r="C383" s="118"/>
      <c r="D383" s="118"/>
      <c r="E383" s="1082"/>
      <c r="F383" s="733"/>
      <c r="G383" s="1052"/>
      <c r="H383" s="17"/>
      <c r="I383" s="200"/>
      <c r="L383" s="707"/>
    </row>
    <row r="384" spans="1:12" ht="15" customHeight="1" thickBot="1">
      <c r="A384" s="145" t="s">
        <v>7841</v>
      </c>
      <c r="B384" s="146"/>
      <c r="C384" s="121"/>
      <c r="D384" s="204"/>
      <c r="E384" s="1086"/>
      <c r="F384" s="735"/>
      <c r="G384" s="1053"/>
      <c r="H384" s="204"/>
      <c r="I384" s="205"/>
      <c r="L384" s="707"/>
    </row>
    <row r="385" spans="1:12" ht="32.25" customHeight="1">
      <c r="A385" s="228" t="s">
        <v>1036</v>
      </c>
      <c r="B385" s="229" t="s">
        <v>1037</v>
      </c>
      <c r="C385" s="230" t="s">
        <v>679</v>
      </c>
      <c r="D385" s="230" t="s">
        <v>3147</v>
      </c>
      <c r="E385" s="691" t="s">
        <v>11549</v>
      </c>
      <c r="F385" s="737" t="s">
        <v>2796</v>
      </c>
      <c r="G385" s="1039" t="s">
        <v>2644</v>
      </c>
      <c r="H385" s="394" t="s">
        <v>498</v>
      </c>
      <c r="I385" s="232" t="s">
        <v>4274</v>
      </c>
      <c r="L385" s="707"/>
    </row>
    <row r="386" spans="1:12" ht="13.5" thickBot="1">
      <c r="A386" s="228"/>
      <c r="B386" s="445"/>
      <c r="C386" s="230" t="s">
        <v>3648</v>
      </c>
      <c r="D386" s="446" t="s">
        <v>2645</v>
      </c>
      <c r="E386" s="1084" t="s">
        <v>265</v>
      </c>
      <c r="F386" s="745">
        <f>'Заказ, cкидки и курсы валют'!$I$12</f>
        <v>0</v>
      </c>
      <c r="G386" s="1149"/>
      <c r="H386" s="545"/>
      <c r="I386" s="380"/>
      <c r="L386" s="707"/>
    </row>
    <row r="387" spans="1:12" ht="14.1" customHeight="1">
      <c r="A387" s="389" t="s">
        <v>7980</v>
      </c>
      <c r="B387" s="1221" t="s">
        <v>101</v>
      </c>
      <c r="C387" s="1203">
        <v>7.88</v>
      </c>
      <c r="D387" s="451">
        <v>20</v>
      </c>
      <c r="E387" s="1284">
        <f>E356*2</f>
        <v>499.8</v>
      </c>
      <c r="F387" s="1187">
        <f>ROUND(E387*(1-$F$11),2)</f>
        <v>499.8</v>
      </c>
      <c r="G387" s="1188">
        <f>'Заказ, cкидки и курсы валют'!$J$24*F387</f>
        <v>6339.9630000000006</v>
      </c>
      <c r="H387" s="443">
        <f>ROUND((D387/1000)*G387,2)</f>
        <v>126.8</v>
      </c>
      <c r="I387" s="393"/>
      <c r="L387" s="707"/>
    </row>
    <row r="388" spans="1:12" ht="14.1" customHeight="1">
      <c r="A388" s="250" t="s">
        <v>7981</v>
      </c>
      <c r="B388" s="49" t="s">
        <v>3123</v>
      </c>
      <c r="C388" s="68">
        <v>18.670000000000002</v>
      </c>
      <c r="D388" s="52">
        <v>10</v>
      </c>
      <c r="E388" s="712">
        <f t="shared" ref="E388:E393" si="52">E357*2</f>
        <v>844.1</v>
      </c>
      <c r="F388" s="740">
        <f t="shared" ref="F388:F394" si="53">ROUND(E388*(1-$F$11),2)</f>
        <v>844.1</v>
      </c>
      <c r="G388" s="1037">
        <f>'Заказ, cкидки и курсы валют'!$J$24*F388</f>
        <v>10707.408500000001</v>
      </c>
      <c r="H388" s="158">
        <f t="shared" ref="H388:H394" si="54">ROUND((D388/1000)*G388,2)</f>
        <v>107.07</v>
      </c>
      <c r="I388" s="245"/>
      <c r="L388" s="707"/>
    </row>
    <row r="389" spans="1:12" ht="14.1" customHeight="1">
      <c r="A389" s="250" t="s">
        <v>7982</v>
      </c>
      <c r="B389" s="49" t="s">
        <v>3126</v>
      </c>
      <c r="C389" s="68">
        <v>40</v>
      </c>
      <c r="D389" s="51">
        <v>5</v>
      </c>
      <c r="E389" s="712">
        <f t="shared" si="52"/>
        <v>1552.22</v>
      </c>
      <c r="F389" s="740">
        <f t="shared" si="53"/>
        <v>1552.22</v>
      </c>
      <c r="G389" s="1037">
        <f>'Заказ, cкидки и курсы валют'!$J$24*F389</f>
        <v>19689.9107</v>
      </c>
      <c r="H389" s="158">
        <f t="shared" si="54"/>
        <v>98.45</v>
      </c>
      <c r="I389" s="245"/>
      <c r="L389" s="707"/>
    </row>
    <row r="390" spans="1:12" ht="14.1" customHeight="1">
      <c r="A390" s="250" t="s">
        <v>7983</v>
      </c>
      <c r="B390" s="49" t="s">
        <v>3348</v>
      </c>
      <c r="C390" s="68">
        <v>56.67</v>
      </c>
      <c r="D390" s="51">
        <v>4</v>
      </c>
      <c r="E390" s="712">
        <f t="shared" si="52"/>
        <v>2667.02</v>
      </c>
      <c r="F390" s="740">
        <f t="shared" si="53"/>
        <v>2667.02</v>
      </c>
      <c r="G390" s="1037">
        <f>'Заказ, cкидки и курсы валют'!$J$24*F390</f>
        <v>33831.148699999998</v>
      </c>
      <c r="H390" s="158">
        <f t="shared" si="54"/>
        <v>135.32</v>
      </c>
      <c r="I390" s="245"/>
      <c r="L390" s="707"/>
    </row>
    <row r="391" spans="1:12" ht="14.1" customHeight="1">
      <c r="A391" s="250" t="s">
        <v>7984</v>
      </c>
      <c r="B391" s="47" t="s">
        <v>2835</v>
      </c>
      <c r="C391" s="68">
        <v>95.64</v>
      </c>
      <c r="D391" s="51">
        <v>3</v>
      </c>
      <c r="E391" s="712">
        <f t="shared" si="52"/>
        <v>4902.12</v>
      </c>
      <c r="F391" s="740">
        <f t="shared" si="53"/>
        <v>4902.12</v>
      </c>
      <c r="G391" s="1037">
        <f>'Заказ, cкидки и курсы валют'!$J$24*F391</f>
        <v>62183.392200000002</v>
      </c>
      <c r="H391" s="158">
        <f t="shared" si="54"/>
        <v>186.55</v>
      </c>
      <c r="I391" s="278"/>
      <c r="L391" s="707"/>
    </row>
    <row r="392" spans="1:12" ht="14.1" customHeight="1">
      <c r="A392" s="397" t="s">
        <v>7985</v>
      </c>
      <c r="B392" s="543" t="s">
        <v>3366</v>
      </c>
      <c r="C392" s="957">
        <v>115.71</v>
      </c>
      <c r="D392" s="1495">
        <v>2</v>
      </c>
      <c r="E392" s="712">
        <f t="shared" si="52"/>
        <v>5381.84</v>
      </c>
      <c r="F392" s="1496">
        <f t="shared" si="53"/>
        <v>5381.84</v>
      </c>
      <c r="G392" s="1497">
        <f>'Заказ, cкидки и курсы валют'!$J$24*F392</f>
        <v>68268.640400000004</v>
      </c>
      <c r="H392" s="544">
        <f t="shared" si="54"/>
        <v>136.54</v>
      </c>
      <c r="I392" s="366"/>
      <c r="L392" s="707"/>
    </row>
    <row r="393" spans="1:12" ht="14.1" customHeight="1">
      <c r="A393" s="250" t="s">
        <v>7986</v>
      </c>
      <c r="B393" s="49" t="s">
        <v>3367</v>
      </c>
      <c r="C393" s="971">
        <v>225</v>
      </c>
      <c r="D393" s="69">
        <v>1</v>
      </c>
      <c r="E393" s="710">
        <f t="shared" si="52"/>
        <v>13349.26</v>
      </c>
      <c r="F393" s="740">
        <f t="shared" si="53"/>
        <v>13349.26</v>
      </c>
      <c r="G393" s="1037">
        <f>'Заказ, cкидки и курсы валют'!$J$24*F393</f>
        <v>169335.36310000002</v>
      </c>
      <c r="H393" s="158">
        <f t="shared" si="54"/>
        <v>169.34</v>
      </c>
      <c r="I393" s="245"/>
      <c r="L393" s="707"/>
    </row>
    <row r="394" spans="1:12" ht="14.1" customHeight="1" thickBot="1">
      <c r="A394" s="972" t="s">
        <v>7987</v>
      </c>
      <c r="B394" s="973" t="s">
        <v>2496</v>
      </c>
      <c r="C394" s="974">
        <v>325.45</v>
      </c>
      <c r="D394" s="975">
        <v>1</v>
      </c>
      <c r="E394" s="1177">
        <f>E363*2</f>
        <v>21546.18</v>
      </c>
      <c r="F394" s="1316">
        <f t="shared" si="53"/>
        <v>21546.18</v>
      </c>
      <c r="G394" s="1498">
        <f>'Заказ, cкидки и курсы валют'!$J$24*F394</f>
        <v>273313.29330000002</v>
      </c>
      <c r="H394" s="1499">
        <f t="shared" si="54"/>
        <v>273.31</v>
      </c>
      <c r="I394" s="976"/>
      <c r="L394" s="707"/>
    </row>
    <row r="395" spans="1:12" ht="31.5" customHeight="1" thickBot="1">
      <c r="L395" s="707"/>
    </row>
    <row r="396" spans="1:12" ht="15" customHeight="1">
      <c r="A396" s="291"/>
      <c r="B396" s="196"/>
      <c r="C396" s="112"/>
      <c r="D396" s="112" t="s">
        <v>2483</v>
      </c>
      <c r="E396" s="1063"/>
      <c r="F396" s="687"/>
      <c r="G396" s="794"/>
      <c r="H396" s="114"/>
      <c r="I396" s="128"/>
      <c r="L396" s="707"/>
    </row>
    <row r="397" spans="1:12" ht="46.5" customHeight="1">
      <c r="A397" s="292"/>
      <c r="B397" s="17"/>
      <c r="C397" s="118"/>
      <c r="D397" s="118"/>
      <c r="E397" s="1082"/>
      <c r="F397" s="733"/>
      <c r="G397" s="1052"/>
      <c r="H397" s="17"/>
      <c r="I397" s="200"/>
      <c r="L397" s="707"/>
    </row>
    <row r="398" spans="1:12" ht="15" customHeight="1">
      <c r="A398" s="292"/>
      <c r="B398" s="17"/>
      <c r="C398" s="118"/>
      <c r="D398" s="118"/>
      <c r="E398" s="1082"/>
      <c r="F398" s="733"/>
      <c r="G398" s="1052"/>
      <c r="H398" s="17"/>
      <c r="I398" s="200"/>
      <c r="L398" s="707"/>
    </row>
    <row r="399" spans="1:12" ht="15" customHeight="1">
      <c r="A399" s="292"/>
      <c r="B399" s="17"/>
      <c r="C399" s="118"/>
      <c r="D399" s="118"/>
      <c r="E399" s="1082"/>
      <c r="F399" s="733"/>
      <c r="G399" s="1052"/>
      <c r="H399" s="17"/>
      <c r="I399" s="200"/>
      <c r="L399" s="707"/>
    </row>
    <row r="400" spans="1:12" ht="15" customHeight="1" thickBot="1">
      <c r="A400" s="145" t="s">
        <v>7839</v>
      </c>
      <c r="B400" s="204"/>
      <c r="C400" s="120"/>
      <c r="D400" s="120"/>
      <c r="E400" s="1083"/>
      <c r="F400" s="735"/>
      <c r="G400" s="1053"/>
      <c r="H400" s="204"/>
      <c r="I400" s="205"/>
      <c r="L400" s="707"/>
    </row>
    <row r="401" spans="1:12" ht="33" customHeight="1">
      <c r="A401" s="228" t="s">
        <v>1036</v>
      </c>
      <c r="B401" s="229" t="s">
        <v>1037</v>
      </c>
      <c r="C401" s="230" t="s">
        <v>679</v>
      </c>
      <c r="D401" s="230" t="s">
        <v>3147</v>
      </c>
      <c r="E401" s="691" t="s">
        <v>11549</v>
      </c>
      <c r="F401" s="737" t="s">
        <v>2796</v>
      </c>
      <c r="G401" s="1039" t="s">
        <v>2644</v>
      </c>
      <c r="H401" s="394" t="s">
        <v>498</v>
      </c>
      <c r="I401" s="232" t="s">
        <v>4274</v>
      </c>
      <c r="L401" s="707"/>
    </row>
    <row r="402" spans="1:12" ht="15" customHeight="1" thickBot="1">
      <c r="A402" s="228"/>
      <c r="B402" s="445"/>
      <c r="C402" s="230" t="s">
        <v>3648</v>
      </c>
      <c r="D402" s="446" t="s">
        <v>2645</v>
      </c>
      <c r="E402" s="1084" t="s">
        <v>265</v>
      </c>
      <c r="F402" s="745">
        <f>'Заказ, cкидки и курсы валют'!$I$12</f>
        <v>0</v>
      </c>
      <c r="G402" s="1149"/>
      <c r="H402" s="545"/>
      <c r="I402" s="380"/>
      <c r="L402" s="707"/>
    </row>
    <row r="403" spans="1:12" ht="14.1" customHeight="1">
      <c r="A403" s="1301" t="s">
        <v>2494</v>
      </c>
      <c r="B403" s="1305" t="s">
        <v>2495</v>
      </c>
      <c r="C403" s="1219">
        <v>0.4</v>
      </c>
      <c r="D403" s="1303">
        <v>35000</v>
      </c>
      <c r="E403" s="706">
        <v>28.87</v>
      </c>
      <c r="F403" s="1187">
        <f>ROUND(E403*(1-$F$11),2)</f>
        <v>28.87</v>
      </c>
      <c r="G403" s="1188">
        <f>'Заказ, cкидки и курсы валют'!$J$24*F403</f>
        <v>366.21595000000002</v>
      </c>
      <c r="H403" s="443">
        <f>ROUND((D403/1000)*G403,2)</f>
        <v>12817.56</v>
      </c>
      <c r="I403" s="1304"/>
      <c r="L403" s="707"/>
    </row>
    <row r="404" spans="1:12" ht="14.1" customHeight="1">
      <c r="A404" s="250" t="s">
        <v>2160</v>
      </c>
      <c r="B404" s="73" t="s">
        <v>1357</v>
      </c>
      <c r="C404" s="60">
        <v>0.8</v>
      </c>
      <c r="D404" s="41">
        <v>30000</v>
      </c>
      <c r="E404" s="706">
        <v>31.45</v>
      </c>
      <c r="F404" s="740">
        <f t="shared" ref="F404:F413" si="55">ROUND(E404*(1-$F$11),2)</f>
        <v>31.45</v>
      </c>
      <c r="G404" s="1037">
        <f>'Заказ, cкидки и курсы валют'!$J$24*F404</f>
        <v>398.94325000000003</v>
      </c>
      <c r="H404" s="158">
        <f t="shared" ref="H404:H413" si="56">ROUND((D404/1000)*G404,2)</f>
        <v>11968.3</v>
      </c>
      <c r="I404" s="245"/>
      <c r="L404" s="707"/>
    </row>
    <row r="405" spans="1:12" ht="14.1" customHeight="1">
      <c r="A405" s="250" t="s">
        <v>2161</v>
      </c>
      <c r="B405" s="73" t="s">
        <v>1358</v>
      </c>
      <c r="C405" s="60">
        <v>1.1000000000000001</v>
      </c>
      <c r="D405" s="41">
        <v>24000</v>
      </c>
      <c r="E405" s="706">
        <v>30.63</v>
      </c>
      <c r="F405" s="740">
        <f t="shared" si="55"/>
        <v>30.63</v>
      </c>
      <c r="G405" s="1037">
        <f>'Заказ, cкидки и курсы валют'!$J$24*F405</f>
        <v>388.54155000000003</v>
      </c>
      <c r="H405" s="158">
        <f t="shared" si="56"/>
        <v>9325</v>
      </c>
      <c r="I405" s="245"/>
      <c r="J405" s="706"/>
      <c r="L405" s="707"/>
    </row>
    <row r="406" spans="1:12" ht="14.1" customHeight="1">
      <c r="A406" s="250" t="s">
        <v>2162</v>
      </c>
      <c r="B406" s="73" t="s">
        <v>1345</v>
      </c>
      <c r="C406" s="60">
        <v>2</v>
      </c>
      <c r="D406" s="41">
        <v>11500</v>
      </c>
      <c r="E406" s="706">
        <v>63.56</v>
      </c>
      <c r="F406" s="740">
        <f t="shared" si="55"/>
        <v>63.56</v>
      </c>
      <c r="G406" s="1037">
        <f>'Заказ, cкидки и курсы валют'!$J$24*F406</f>
        <v>806.25860000000011</v>
      </c>
      <c r="H406" s="158">
        <f t="shared" si="56"/>
        <v>9271.9699999999993</v>
      </c>
      <c r="I406" s="245"/>
      <c r="J406" s="706"/>
      <c r="L406" s="707"/>
    </row>
    <row r="407" spans="1:12" ht="14.1" customHeight="1">
      <c r="A407" s="250" t="s">
        <v>2163</v>
      </c>
      <c r="B407" s="73" t="s">
        <v>1346</v>
      </c>
      <c r="C407" s="60">
        <v>4.5</v>
      </c>
      <c r="D407" s="41">
        <v>5300</v>
      </c>
      <c r="E407" s="706">
        <v>131.97999999999999</v>
      </c>
      <c r="F407" s="740">
        <f t="shared" si="55"/>
        <v>131.97999999999999</v>
      </c>
      <c r="G407" s="1037">
        <f>'Заказ, cкидки и курсы валют'!$J$24*F407</f>
        <v>1674.1662999999999</v>
      </c>
      <c r="H407" s="158">
        <f t="shared" si="56"/>
        <v>8873.08</v>
      </c>
      <c r="I407" s="245"/>
      <c r="J407" s="706"/>
      <c r="L407" s="707"/>
    </row>
    <row r="408" spans="1:12" ht="14.1" customHeight="1">
      <c r="A408" s="250" t="s">
        <v>2164</v>
      </c>
      <c r="B408" s="73" t="s">
        <v>1347</v>
      </c>
      <c r="C408" s="60">
        <v>10</v>
      </c>
      <c r="D408" s="41">
        <v>2500</v>
      </c>
      <c r="E408" s="706">
        <v>285.95999999999998</v>
      </c>
      <c r="F408" s="740">
        <f t="shared" si="55"/>
        <v>285.95999999999998</v>
      </c>
      <c r="G408" s="1037">
        <f>'Заказ, cкидки и курсы валют'!$J$24*F408</f>
        <v>3627.4025999999999</v>
      </c>
      <c r="H408" s="158">
        <f t="shared" si="56"/>
        <v>9068.51</v>
      </c>
      <c r="I408" s="245"/>
      <c r="J408" s="706"/>
      <c r="L408" s="707"/>
    </row>
    <row r="409" spans="1:12" ht="14.1" customHeight="1">
      <c r="A409" s="250" t="s">
        <v>2165</v>
      </c>
      <c r="B409" s="73" t="s">
        <v>1348</v>
      </c>
      <c r="C409" s="60">
        <v>14.5</v>
      </c>
      <c r="D409" s="41">
        <v>1650</v>
      </c>
      <c r="E409" s="706">
        <v>413.13</v>
      </c>
      <c r="F409" s="740">
        <f t="shared" si="55"/>
        <v>413.13</v>
      </c>
      <c r="G409" s="1037">
        <f>'Заказ, cкидки и курсы валют'!$J$24*F409</f>
        <v>5240.5540499999997</v>
      </c>
      <c r="H409" s="158">
        <f t="shared" si="56"/>
        <v>8646.91</v>
      </c>
      <c r="I409" s="245"/>
      <c r="J409" s="706"/>
      <c r="L409" s="707"/>
    </row>
    <row r="410" spans="1:12" ht="14.1" customHeight="1">
      <c r="A410" s="250" t="s">
        <v>2166</v>
      </c>
      <c r="B410" s="73" t="s">
        <v>3253</v>
      </c>
      <c r="C410" s="60">
        <v>22</v>
      </c>
      <c r="D410" s="40">
        <v>990</v>
      </c>
      <c r="E410" s="706">
        <v>505.72</v>
      </c>
      <c r="F410" s="740">
        <f t="shared" si="55"/>
        <v>505.72</v>
      </c>
      <c r="G410" s="1037">
        <f>'Заказ, cкидки и курсы валют'!$J$24*F410</f>
        <v>6415.0582000000004</v>
      </c>
      <c r="H410" s="158">
        <f t="shared" si="56"/>
        <v>6350.91</v>
      </c>
      <c r="I410" s="245"/>
      <c r="J410" s="706"/>
      <c r="L410" s="707"/>
    </row>
    <row r="411" spans="1:12" ht="14.1" customHeight="1">
      <c r="A411" s="250" t="s">
        <v>2167</v>
      </c>
      <c r="B411" s="40" t="s">
        <v>1349</v>
      </c>
      <c r="C411" s="60">
        <v>29</v>
      </c>
      <c r="D411" s="40">
        <v>830</v>
      </c>
      <c r="E411" s="706">
        <v>659.68</v>
      </c>
      <c r="F411" s="740">
        <f t="shared" si="55"/>
        <v>659.68</v>
      </c>
      <c r="G411" s="1037">
        <f>'Заказ, cкидки и курсы валют'!$J$24*F411</f>
        <v>8368.0407999999989</v>
      </c>
      <c r="H411" s="158">
        <f t="shared" si="56"/>
        <v>6945.47</v>
      </c>
      <c r="I411" s="245"/>
      <c r="J411" s="706"/>
      <c r="L411" s="707"/>
    </row>
    <row r="412" spans="1:12" ht="14.1" customHeight="1">
      <c r="A412" s="250" t="s">
        <v>2168</v>
      </c>
      <c r="B412" s="73" t="s">
        <v>1350</v>
      </c>
      <c r="C412" s="970">
        <v>56.51</v>
      </c>
      <c r="D412" s="40">
        <v>430</v>
      </c>
      <c r="E412" s="706">
        <v>1649.59</v>
      </c>
      <c r="F412" s="740">
        <f t="shared" si="55"/>
        <v>1649.59</v>
      </c>
      <c r="G412" s="1037">
        <f>'Заказ, cкидки и курсы валют'!$J$24*F412</f>
        <v>20925.049149999999</v>
      </c>
      <c r="H412" s="158">
        <f t="shared" si="56"/>
        <v>8997.77</v>
      </c>
      <c r="I412" s="245"/>
      <c r="L412" s="707"/>
    </row>
    <row r="413" spans="1:12" ht="14.1" customHeight="1">
      <c r="A413" s="250" t="s">
        <v>2169</v>
      </c>
      <c r="B413" s="73" t="s">
        <v>3255</v>
      </c>
      <c r="C413" s="971">
        <v>97</v>
      </c>
      <c r="D413" s="40">
        <v>250</v>
      </c>
      <c r="E413" s="706">
        <v>3105.83</v>
      </c>
      <c r="F413" s="740">
        <f t="shared" si="55"/>
        <v>3105.83</v>
      </c>
      <c r="G413" s="1037">
        <f>'Заказ, cкидки и курсы валют'!$J$24*F413</f>
        <v>39397.453549999998</v>
      </c>
      <c r="H413" s="158">
        <f t="shared" si="56"/>
        <v>9849.36</v>
      </c>
      <c r="I413" s="245"/>
      <c r="L413" s="707"/>
    </row>
    <row r="414" spans="1:12" ht="14.1" customHeight="1" thickBot="1">
      <c r="A414" s="282" t="s">
        <v>9555</v>
      </c>
      <c r="B414" s="311" t="s">
        <v>968</v>
      </c>
      <c r="C414" s="948">
        <v>210</v>
      </c>
      <c r="D414" s="317">
        <v>120</v>
      </c>
      <c r="E414" s="706">
        <v>5996.33</v>
      </c>
      <c r="F414" s="1173">
        <f t="shared" ref="F414" si="57">ROUND(E414*(1-$F$11),2)</f>
        <v>5996.33</v>
      </c>
      <c r="G414" s="1174">
        <f>'Заказ, cкидки и курсы валют'!$J$24*F414</f>
        <v>76063.446049999999</v>
      </c>
      <c r="H414" s="214">
        <f t="shared" ref="H414" si="58">ROUND((D414/1000)*G414,2)</f>
        <v>9127.61</v>
      </c>
      <c r="I414" s="248"/>
      <c r="L414" s="707"/>
    </row>
    <row r="415" spans="1:12" ht="33.75" customHeight="1" thickBot="1">
      <c r="L415" s="707"/>
    </row>
    <row r="416" spans="1:12" ht="15" customHeight="1">
      <c r="A416" s="291"/>
      <c r="B416" s="196"/>
      <c r="C416" s="112"/>
      <c r="D416" s="112" t="s">
        <v>2483</v>
      </c>
      <c r="E416" s="701"/>
      <c r="F416" s="694"/>
      <c r="G416" s="799"/>
      <c r="H416" s="196"/>
      <c r="I416" s="116"/>
      <c r="L416" s="707"/>
    </row>
    <row r="417" spans="1:12" ht="33.75" customHeight="1">
      <c r="A417" s="292"/>
      <c r="B417" s="17"/>
      <c r="C417" s="118"/>
      <c r="D417" s="118"/>
      <c r="E417" s="1082"/>
      <c r="F417" s="733"/>
      <c r="G417" s="1052"/>
      <c r="H417" s="17"/>
      <c r="I417" s="200"/>
      <c r="L417" s="707"/>
    </row>
    <row r="418" spans="1:12" ht="15" customHeight="1">
      <c r="A418" s="292"/>
      <c r="B418" s="17"/>
      <c r="C418" s="118"/>
      <c r="D418" s="118"/>
      <c r="E418" s="1082"/>
      <c r="F418" s="733"/>
      <c r="G418" s="1052"/>
      <c r="H418" s="17"/>
      <c r="I418" s="200"/>
      <c r="L418" s="707"/>
    </row>
    <row r="419" spans="1:12" ht="15" customHeight="1">
      <c r="A419" s="292"/>
      <c r="B419" s="17"/>
      <c r="C419" s="118"/>
      <c r="D419" s="118"/>
      <c r="E419" s="1082"/>
      <c r="F419" s="733"/>
      <c r="G419" s="1052"/>
      <c r="H419" s="17"/>
      <c r="I419" s="200"/>
      <c r="L419" s="707"/>
    </row>
    <row r="420" spans="1:12" ht="15" customHeight="1" thickBot="1">
      <c r="A420" s="145" t="s">
        <v>7840</v>
      </c>
      <c r="B420" s="146"/>
      <c r="C420" s="121"/>
      <c r="D420" s="204"/>
      <c r="E420" s="1086"/>
      <c r="F420" s="735"/>
      <c r="G420" s="1053"/>
      <c r="H420" s="204"/>
      <c r="I420" s="205"/>
      <c r="L420" s="707"/>
    </row>
    <row r="421" spans="1:12" ht="33" customHeight="1">
      <c r="A421" s="228" t="s">
        <v>1036</v>
      </c>
      <c r="B421" s="229" t="s">
        <v>1037</v>
      </c>
      <c r="C421" s="230" t="s">
        <v>679</v>
      </c>
      <c r="D421" s="230" t="s">
        <v>3147</v>
      </c>
      <c r="E421" s="691" t="s">
        <v>11549</v>
      </c>
      <c r="F421" s="737" t="s">
        <v>2796</v>
      </c>
      <c r="G421" s="1039" t="s">
        <v>2644</v>
      </c>
      <c r="H421" s="394" t="s">
        <v>498</v>
      </c>
      <c r="I421" s="232" t="s">
        <v>4274</v>
      </c>
      <c r="J421" s="706"/>
      <c r="L421" s="707"/>
    </row>
    <row r="422" spans="1:12" ht="15" customHeight="1" thickBot="1">
      <c r="A422" s="228"/>
      <c r="B422" s="445"/>
      <c r="C422" s="230" t="s">
        <v>3648</v>
      </c>
      <c r="D422" s="446" t="s">
        <v>2645</v>
      </c>
      <c r="E422" s="1084" t="s">
        <v>265</v>
      </c>
      <c r="F422" s="745">
        <f>'Заказ, cкидки и курсы валют'!$I$12</f>
        <v>0</v>
      </c>
      <c r="G422" s="1149"/>
      <c r="H422" s="545"/>
      <c r="I422" s="380"/>
      <c r="J422" s="706"/>
      <c r="L422" s="707"/>
    </row>
    <row r="423" spans="1:12" ht="14.1" customHeight="1">
      <c r="A423" s="389" t="s">
        <v>6004</v>
      </c>
      <c r="B423" s="1217" t="s">
        <v>2495</v>
      </c>
      <c r="C423" s="1219">
        <v>0.4</v>
      </c>
      <c r="D423" s="1700">
        <v>2200</v>
      </c>
      <c r="E423" s="1704">
        <f t="shared" ref="E423:E434" si="59">E403*1.2</f>
        <v>34.643999999999998</v>
      </c>
      <c r="F423" s="1187">
        <f>ROUND(E423*(1-$F$11),2)</f>
        <v>34.64</v>
      </c>
      <c r="G423" s="1188">
        <f>'Заказ, cкидки и курсы валют'!$J$24*F423</f>
        <v>439.40840000000003</v>
      </c>
      <c r="H423" s="443">
        <f>ROUND((D423/1000)*G423,2)</f>
        <v>966.7</v>
      </c>
      <c r="I423" s="393"/>
      <c r="J423" s="706"/>
      <c r="L423" s="707"/>
    </row>
    <row r="424" spans="1:12" ht="14.1" customHeight="1">
      <c r="A424" s="250" t="s">
        <v>2170</v>
      </c>
      <c r="B424" s="73" t="s">
        <v>1357</v>
      </c>
      <c r="C424" s="60">
        <v>0.8</v>
      </c>
      <c r="D424" s="140">
        <v>3000</v>
      </c>
      <c r="E424" s="710">
        <f t="shared" si="59"/>
        <v>37.739999999999995</v>
      </c>
      <c r="F424" s="740">
        <f t="shared" ref="F424:F433" si="60">ROUND(E424*(1-$F$11),2)</f>
        <v>37.74</v>
      </c>
      <c r="G424" s="1037">
        <f>'Заказ, cкидки и курсы валют'!$J$24*F424</f>
        <v>478.73190000000005</v>
      </c>
      <c r="H424" s="158">
        <f t="shared" ref="H424:H433" si="61">ROUND((D424/1000)*G424,2)</f>
        <v>1436.2</v>
      </c>
      <c r="I424" s="245"/>
      <c r="J424" s="706"/>
      <c r="L424" s="707"/>
    </row>
    <row r="425" spans="1:12" ht="14.1" customHeight="1">
      <c r="A425" s="250" t="s">
        <v>2171</v>
      </c>
      <c r="B425" s="73" t="s">
        <v>1358</v>
      </c>
      <c r="C425" s="60">
        <v>1.1000000000000001</v>
      </c>
      <c r="D425" s="140">
        <v>3000</v>
      </c>
      <c r="E425" s="710">
        <f t="shared" si="59"/>
        <v>36.756</v>
      </c>
      <c r="F425" s="740">
        <f t="shared" si="60"/>
        <v>36.76</v>
      </c>
      <c r="G425" s="1037">
        <f>'Заказ, cкидки и курсы валют'!$J$24*F425</f>
        <v>466.30059999999997</v>
      </c>
      <c r="H425" s="158">
        <f t="shared" si="61"/>
        <v>1398.9</v>
      </c>
      <c r="I425" s="245"/>
      <c r="J425" s="706"/>
      <c r="L425" s="707"/>
    </row>
    <row r="426" spans="1:12" ht="14.1" customHeight="1">
      <c r="A426" s="250" t="s">
        <v>2172</v>
      </c>
      <c r="B426" s="73" t="s">
        <v>1345</v>
      </c>
      <c r="C426" s="60">
        <v>2</v>
      </c>
      <c r="D426" s="140">
        <v>1000</v>
      </c>
      <c r="E426" s="710">
        <f t="shared" si="59"/>
        <v>76.272000000000006</v>
      </c>
      <c r="F426" s="740">
        <f t="shared" si="60"/>
        <v>76.27</v>
      </c>
      <c r="G426" s="1037">
        <f>'Заказ, cкидки и курсы валют'!$J$24*F426</f>
        <v>967.48495000000003</v>
      </c>
      <c r="H426" s="158">
        <f t="shared" si="61"/>
        <v>967.48</v>
      </c>
      <c r="I426" s="245"/>
      <c r="J426" s="706"/>
      <c r="L426" s="707"/>
    </row>
    <row r="427" spans="1:12" ht="14.1" customHeight="1">
      <c r="A427" s="250" t="s">
        <v>2173</v>
      </c>
      <c r="B427" s="73" t="s">
        <v>1346</v>
      </c>
      <c r="C427" s="60">
        <v>4.5</v>
      </c>
      <c r="D427" s="140">
        <v>500</v>
      </c>
      <c r="E427" s="710">
        <f t="shared" si="59"/>
        <v>158.37599999999998</v>
      </c>
      <c r="F427" s="740">
        <f t="shared" si="60"/>
        <v>158.38</v>
      </c>
      <c r="G427" s="1037">
        <f>'Заказ, cкидки и курсы валют'!$J$24*F427</f>
        <v>2009.0503000000001</v>
      </c>
      <c r="H427" s="158">
        <f t="shared" si="61"/>
        <v>1004.53</v>
      </c>
      <c r="I427" s="245"/>
      <c r="J427" s="706"/>
      <c r="L427" s="707"/>
    </row>
    <row r="428" spans="1:12" ht="14.1" customHeight="1">
      <c r="A428" s="250" t="s">
        <v>2174</v>
      </c>
      <c r="B428" s="73" t="s">
        <v>1347</v>
      </c>
      <c r="C428" s="60">
        <v>10</v>
      </c>
      <c r="D428" s="140">
        <v>200</v>
      </c>
      <c r="E428" s="710">
        <f t="shared" si="59"/>
        <v>343.15199999999999</v>
      </c>
      <c r="F428" s="740">
        <f t="shared" si="60"/>
        <v>343.15</v>
      </c>
      <c r="G428" s="1037">
        <f>'Заказ, cкидки и курсы валют'!$J$24*F428</f>
        <v>4352.8577500000001</v>
      </c>
      <c r="H428" s="158">
        <f t="shared" si="61"/>
        <v>870.57</v>
      </c>
      <c r="I428" s="245"/>
      <c r="L428" s="707"/>
    </row>
    <row r="429" spans="1:12" ht="14.1" customHeight="1">
      <c r="A429" s="250" t="s">
        <v>2175</v>
      </c>
      <c r="B429" s="73" t="s">
        <v>1348</v>
      </c>
      <c r="C429" s="60">
        <v>14.5</v>
      </c>
      <c r="D429" s="140">
        <v>150</v>
      </c>
      <c r="E429" s="710">
        <f t="shared" si="59"/>
        <v>495.75599999999997</v>
      </c>
      <c r="F429" s="740">
        <f t="shared" si="60"/>
        <v>495.76</v>
      </c>
      <c r="G429" s="1037">
        <f>'Заказ, cкидки и курсы валют'!$J$24*F429</f>
        <v>6288.7156000000004</v>
      </c>
      <c r="H429" s="158">
        <f t="shared" si="61"/>
        <v>943.31</v>
      </c>
      <c r="I429" s="245"/>
      <c r="L429" s="707"/>
    </row>
    <row r="430" spans="1:12" ht="14.1" customHeight="1">
      <c r="A430" s="250" t="s">
        <v>2176</v>
      </c>
      <c r="B430" s="73" t="s">
        <v>3253</v>
      </c>
      <c r="C430" s="60">
        <v>22</v>
      </c>
      <c r="D430" s="141">
        <v>100</v>
      </c>
      <c r="E430" s="710">
        <f t="shared" si="59"/>
        <v>606.86400000000003</v>
      </c>
      <c r="F430" s="740">
        <f t="shared" si="60"/>
        <v>606.86</v>
      </c>
      <c r="G430" s="1037">
        <f>'Заказ, cкидки и курсы валют'!$J$24*F430</f>
        <v>7698.0191000000004</v>
      </c>
      <c r="H430" s="158">
        <f t="shared" si="61"/>
        <v>769.8</v>
      </c>
      <c r="I430" s="245"/>
      <c r="L430" s="707"/>
    </row>
    <row r="431" spans="1:12" ht="14.1" customHeight="1">
      <c r="A431" s="250" t="s">
        <v>2177</v>
      </c>
      <c r="B431" s="40" t="s">
        <v>1349</v>
      </c>
      <c r="C431" s="60">
        <v>29</v>
      </c>
      <c r="D431" s="141">
        <v>50</v>
      </c>
      <c r="E431" s="710">
        <f t="shared" si="59"/>
        <v>791.61599999999987</v>
      </c>
      <c r="F431" s="740">
        <f t="shared" si="60"/>
        <v>791.62</v>
      </c>
      <c r="G431" s="1037">
        <f>'Заказ, cкидки и курсы валют'!$J$24*F431</f>
        <v>10041.699700000001</v>
      </c>
      <c r="H431" s="158">
        <f t="shared" si="61"/>
        <v>502.08</v>
      </c>
      <c r="I431" s="245"/>
      <c r="L431" s="707"/>
    </row>
    <row r="432" spans="1:12" ht="14.1" customHeight="1">
      <c r="A432" s="250" t="s">
        <v>2178</v>
      </c>
      <c r="B432" s="73" t="s">
        <v>1350</v>
      </c>
      <c r="C432" s="970">
        <v>56.51</v>
      </c>
      <c r="D432" s="141">
        <v>50</v>
      </c>
      <c r="E432" s="710">
        <f t="shared" si="59"/>
        <v>1979.5079999999998</v>
      </c>
      <c r="F432" s="740">
        <f t="shared" si="60"/>
        <v>1979.51</v>
      </c>
      <c r="G432" s="1037">
        <f>'Заказ, cкидки и курсы валют'!$J$24*F432</f>
        <v>25110.084350000001</v>
      </c>
      <c r="H432" s="158">
        <f t="shared" si="61"/>
        <v>1255.5</v>
      </c>
      <c r="I432" s="245"/>
      <c r="L432" s="707"/>
    </row>
    <row r="433" spans="1:12" ht="14.1" customHeight="1">
      <c r="A433" s="250" t="s">
        <v>2179</v>
      </c>
      <c r="B433" s="73" t="s">
        <v>3255</v>
      </c>
      <c r="C433" s="971">
        <v>97</v>
      </c>
      <c r="D433" s="141">
        <v>25</v>
      </c>
      <c r="E433" s="710">
        <f t="shared" si="59"/>
        <v>3726.9959999999996</v>
      </c>
      <c r="F433" s="740">
        <f t="shared" si="60"/>
        <v>3727</v>
      </c>
      <c r="G433" s="1037">
        <f>'Заказ, cкидки и курсы валют'!$J$24*F433</f>
        <v>47276.995000000003</v>
      </c>
      <c r="H433" s="158">
        <f t="shared" si="61"/>
        <v>1181.92</v>
      </c>
      <c r="I433" s="245"/>
      <c r="L433" s="707"/>
    </row>
    <row r="434" spans="1:12" ht="14.1" customHeight="1" thickBot="1">
      <c r="A434" s="282" t="s">
        <v>9798</v>
      </c>
      <c r="B434" s="311" t="s">
        <v>968</v>
      </c>
      <c r="C434" s="948">
        <v>210</v>
      </c>
      <c r="D434" s="312">
        <v>10</v>
      </c>
      <c r="E434" s="1705">
        <f t="shared" si="59"/>
        <v>7195.5959999999995</v>
      </c>
      <c r="F434" s="1173">
        <f t="shared" ref="F434" si="62">ROUND(E434*(1-$F$11),2)</f>
        <v>7195.6</v>
      </c>
      <c r="G434" s="1174">
        <f>'Заказ, cкидки и курсы валют'!$J$24*F434</f>
        <v>91276.186000000002</v>
      </c>
      <c r="H434" s="214">
        <f t="shared" ref="H434" si="63">ROUND((D434/1000)*G434,2)</f>
        <v>912.76</v>
      </c>
      <c r="I434" s="248"/>
      <c r="L434" s="707"/>
    </row>
    <row r="435" spans="1:12" ht="32.25" customHeight="1" thickBot="1">
      <c r="L435" s="707"/>
    </row>
    <row r="436" spans="1:12" ht="15" customHeight="1">
      <c r="A436" s="291"/>
      <c r="B436" s="196"/>
      <c r="C436" s="112"/>
      <c r="D436" s="112" t="s">
        <v>2483</v>
      </c>
      <c r="E436" s="701"/>
      <c r="F436" s="694"/>
      <c r="G436" s="799"/>
      <c r="H436" s="196"/>
      <c r="I436" s="116"/>
      <c r="L436" s="707"/>
    </row>
    <row r="437" spans="1:12" ht="42.75" customHeight="1">
      <c r="A437" s="292"/>
      <c r="B437" s="17"/>
      <c r="C437" s="118"/>
      <c r="D437" s="118"/>
      <c r="E437" s="1082"/>
      <c r="F437" s="733"/>
      <c r="G437" s="1052"/>
      <c r="H437" s="17"/>
      <c r="I437" s="200"/>
      <c r="L437" s="707"/>
    </row>
    <row r="438" spans="1:12" ht="15" customHeight="1">
      <c r="A438" s="292"/>
      <c r="B438" s="17"/>
      <c r="C438" s="118"/>
      <c r="D438" s="118"/>
      <c r="E438" s="1082"/>
      <c r="F438" s="733"/>
      <c r="G438" s="1052"/>
      <c r="H438" s="17"/>
      <c r="I438" s="200"/>
      <c r="L438" s="707"/>
    </row>
    <row r="439" spans="1:12" ht="13.5" customHeight="1">
      <c r="A439" s="292"/>
      <c r="B439" s="17"/>
      <c r="C439" s="118"/>
      <c r="D439" s="118"/>
      <c r="E439" s="1082"/>
      <c r="F439" s="733"/>
      <c r="G439" s="1052"/>
      <c r="H439" s="17"/>
      <c r="I439" s="200"/>
      <c r="L439" s="707"/>
    </row>
    <row r="440" spans="1:12" ht="13.5" customHeight="1" thickBot="1">
      <c r="A440" s="145" t="s">
        <v>7841</v>
      </c>
      <c r="B440" s="146"/>
      <c r="C440" s="121"/>
      <c r="D440" s="204"/>
      <c r="E440" s="1086"/>
      <c r="F440" s="735"/>
      <c r="G440" s="1053"/>
      <c r="H440" s="204"/>
      <c r="I440" s="205"/>
      <c r="L440" s="707"/>
    </row>
    <row r="441" spans="1:12" ht="35.25" customHeight="1">
      <c r="A441" s="228" t="s">
        <v>1036</v>
      </c>
      <c r="B441" s="229" t="s">
        <v>1037</v>
      </c>
      <c r="C441" s="230" t="s">
        <v>679</v>
      </c>
      <c r="D441" s="230" t="s">
        <v>3147</v>
      </c>
      <c r="E441" s="691" t="s">
        <v>11549</v>
      </c>
      <c r="F441" s="737" t="s">
        <v>2796</v>
      </c>
      <c r="G441" s="1039" t="s">
        <v>2644</v>
      </c>
      <c r="H441" s="394" t="s">
        <v>498</v>
      </c>
      <c r="I441" s="232" t="s">
        <v>4274</v>
      </c>
      <c r="L441" s="707"/>
    </row>
    <row r="442" spans="1:12" ht="13.5" customHeight="1" thickBot="1">
      <c r="A442" s="228"/>
      <c r="B442" s="445"/>
      <c r="C442" s="230" t="s">
        <v>3648</v>
      </c>
      <c r="D442" s="446" t="s">
        <v>2645</v>
      </c>
      <c r="E442" s="1084" t="s">
        <v>265</v>
      </c>
      <c r="F442" s="745">
        <f>'Заказ, cкидки и курсы валют'!$I$12</f>
        <v>0</v>
      </c>
      <c r="G442" s="1149"/>
      <c r="H442" s="545"/>
      <c r="I442" s="380"/>
      <c r="L442" s="707"/>
    </row>
    <row r="443" spans="1:12" ht="14.1" customHeight="1">
      <c r="A443" s="389" t="s">
        <v>7988</v>
      </c>
      <c r="B443" s="1217" t="s">
        <v>2495</v>
      </c>
      <c r="C443" s="1219">
        <v>0.4</v>
      </c>
      <c r="D443" s="1489">
        <v>100</v>
      </c>
      <c r="E443" s="1704">
        <f t="shared" ref="E443:E454" si="64">E403*2</f>
        <v>57.74</v>
      </c>
      <c r="F443" s="1187">
        <f>ROUND(E443*(1-$F$11),2)</f>
        <v>57.74</v>
      </c>
      <c r="G443" s="1188">
        <f>'Заказ, cкидки и курсы валют'!$J$24*F443</f>
        <v>732.43190000000004</v>
      </c>
      <c r="H443" s="443">
        <f>ROUND((D443/1000)*G443,2)</f>
        <v>73.239999999999995</v>
      </c>
      <c r="I443" s="393"/>
      <c r="L443" s="707"/>
    </row>
    <row r="444" spans="1:12" ht="14.1" customHeight="1">
      <c r="A444" s="250" t="s">
        <v>7989</v>
      </c>
      <c r="B444" s="73" t="s">
        <v>1357</v>
      </c>
      <c r="C444" s="60">
        <v>0.8</v>
      </c>
      <c r="D444" s="85">
        <v>100</v>
      </c>
      <c r="E444" s="710">
        <f t="shared" si="64"/>
        <v>62.9</v>
      </c>
      <c r="F444" s="740">
        <f t="shared" ref="F444:F453" si="65">ROUND(E444*(1-$F$11),2)</f>
        <v>62.9</v>
      </c>
      <c r="G444" s="1037">
        <f>'Заказ, cкидки и курсы валют'!$J$24*F444</f>
        <v>797.88650000000007</v>
      </c>
      <c r="H444" s="158">
        <f t="shared" ref="H444:H453" si="66">ROUND((D444/1000)*G444,2)</f>
        <v>79.790000000000006</v>
      </c>
      <c r="I444" s="245"/>
      <c r="L444" s="707"/>
    </row>
    <row r="445" spans="1:12" ht="14.1" customHeight="1">
      <c r="A445" s="250" t="s">
        <v>7990</v>
      </c>
      <c r="B445" s="73" t="s">
        <v>1358</v>
      </c>
      <c r="C445" s="60">
        <v>1.1000000000000001</v>
      </c>
      <c r="D445" s="85">
        <v>100</v>
      </c>
      <c r="E445" s="710">
        <f t="shared" si="64"/>
        <v>61.26</v>
      </c>
      <c r="F445" s="740">
        <f t="shared" si="65"/>
        <v>61.26</v>
      </c>
      <c r="G445" s="1037">
        <f>'Заказ, cкидки и курсы валют'!$J$24*F445</f>
        <v>777.08310000000006</v>
      </c>
      <c r="H445" s="158">
        <f t="shared" si="66"/>
        <v>77.709999999999994</v>
      </c>
      <c r="I445" s="245"/>
      <c r="L445" s="707"/>
    </row>
    <row r="446" spans="1:12" ht="14.1" customHeight="1">
      <c r="A446" s="250" t="s">
        <v>7991</v>
      </c>
      <c r="B446" s="73" t="s">
        <v>1345</v>
      </c>
      <c r="C446" s="60">
        <v>2</v>
      </c>
      <c r="D446" s="85">
        <v>100</v>
      </c>
      <c r="E446" s="710">
        <f t="shared" si="64"/>
        <v>127.12</v>
      </c>
      <c r="F446" s="740">
        <f t="shared" si="65"/>
        <v>127.12</v>
      </c>
      <c r="G446" s="1037">
        <f>'Заказ, cкидки и курсы валют'!$J$24*F446</f>
        <v>1612.5172000000002</v>
      </c>
      <c r="H446" s="158">
        <f t="shared" si="66"/>
        <v>161.25</v>
      </c>
      <c r="I446" s="245"/>
      <c r="L446" s="707"/>
    </row>
    <row r="447" spans="1:12" ht="14.1" customHeight="1">
      <c r="A447" s="250" t="s">
        <v>7992</v>
      </c>
      <c r="B447" s="73" t="s">
        <v>1346</v>
      </c>
      <c r="C447" s="60">
        <v>4.5</v>
      </c>
      <c r="D447" s="85">
        <v>50</v>
      </c>
      <c r="E447" s="710">
        <f t="shared" si="64"/>
        <v>263.95999999999998</v>
      </c>
      <c r="F447" s="740">
        <f t="shared" si="65"/>
        <v>263.95999999999998</v>
      </c>
      <c r="G447" s="1037">
        <f>'Заказ, cкидки и курсы валют'!$J$24*F447</f>
        <v>3348.3325999999997</v>
      </c>
      <c r="H447" s="158">
        <f t="shared" si="66"/>
        <v>167.42</v>
      </c>
      <c r="I447" s="245"/>
      <c r="L447" s="707"/>
    </row>
    <row r="448" spans="1:12" ht="14.1" customHeight="1">
      <c r="A448" s="250" t="s">
        <v>7993</v>
      </c>
      <c r="B448" s="73" t="s">
        <v>1347</v>
      </c>
      <c r="C448" s="60">
        <v>10</v>
      </c>
      <c r="D448" s="85">
        <v>25</v>
      </c>
      <c r="E448" s="710">
        <f t="shared" si="64"/>
        <v>571.91999999999996</v>
      </c>
      <c r="F448" s="740">
        <f t="shared" si="65"/>
        <v>571.91999999999996</v>
      </c>
      <c r="G448" s="1037">
        <f>'Заказ, cкидки и курсы валют'!$J$24*F448</f>
        <v>7254.8051999999998</v>
      </c>
      <c r="H448" s="158">
        <f t="shared" si="66"/>
        <v>181.37</v>
      </c>
      <c r="I448" s="245"/>
      <c r="L448" s="707"/>
    </row>
    <row r="449" spans="1:12" ht="14.1" customHeight="1">
      <c r="A449" s="250" t="s">
        <v>7994</v>
      </c>
      <c r="B449" s="73" t="s">
        <v>1348</v>
      </c>
      <c r="C449" s="60">
        <v>14.5</v>
      </c>
      <c r="D449" s="85">
        <v>15</v>
      </c>
      <c r="E449" s="710">
        <f t="shared" si="64"/>
        <v>826.26</v>
      </c>
      <c r="F449" s="740">
        <f t="shared" si="65"/>
        <v>826.26</v>
      </c>
      <c r="G449" s="1037">
        <f>'Заказ, cкидки и курсы валют'!$J$24*F449</f>
        <v>10481.108099999999</v>
      </c>
      <c r="H449" s="158">
        <f t="shared" si="66"/>
        <v>157.22</v>
      </c>
      <c r="I449" s="245"/>
      <c r="J449" s="706"/>
      <c r="L449" s="707"/>
    </row>
    <row r="450" spans="1:12" ht="14.1" customHeight="1">
      <c r="A450" s="250" t="s">
        <v>7995</v>
      </c>
      <c r="B450" s="73" t="s">
        <v>3253</v>
      </c>
      <c r="C450" s="60">
        <v>22</v>
      </c>
      <c r="D450" s="76">
        <v>10</v>
      </c>
      <c r="E450" s="710">
        <f t="shared" si="64"/>
        <v>1011.44</v>
      </c>
      <c r="F450" s="740">
        <f t="shared" si="65"/>
        <v>1011.44</v>
      </c>
      <c r="G450" s="1037">
        <f>'Заказ, cкидки и курсы валют'!$J$24*F450</f>
        <v>12830.116400000001</v>
      </c>
      <c r="H450" s="158">
        <f t="shared" si="66"/>
        <v>128.30000000000001</v>
      </c>
      <c r="I450" s="245"/>
      <c r="J450" s="706"/>
      <c r="L450" s="707"/>
    </row>
    <row r="451" spans="1:12" ht="14.1" customHeight="1">
      <c r="A451" s="250" t="s">
        <v>7996</v>
      </c>
      <c r="B451" s="40" t="s">
        <v>1349</v>
      </c>
      <c r="C451" s="60">
        <v>29</v>
      </c>
      <c r="D451" s="76">
        <v>5</v>
      </c>
      <c r="E451" s="710">
        <f t="shared" si="64"/>
        <v>1319.36</v>
      </c>
      <c r="F451" s="740">
        <f t="shared" si="65"/>
        <v>1319.36</v>
      </c>
      <c r="G451" s="1037">
        <f>'Заказ, cкидки и курсы валют'!$J$24*F451</f>
        <v>16736.081599999998</v>
      </c>
      <c r="H451" s="158">
        <f t="shared" si="66"/>
        <v>83.68</v>
      </c>
      <c r="I451" s="245"/>
      <c r="J451" s="706"/>
      <c r="L451" s="707"/>
    </row>
    <row r="452" spans="1:12" ht="14.1" customHeight="1">
      <c r="A452" s="250" t="s">
        <v>7997</v>
      </c>
      <c r="B452" s="73" t="s">
        <v>1350</v>
      </c>
      <c r="C452" s="970">
        <v>56.51</v>
      </c>
      <c r="D452" s="76">
        <v>4</v>
      </c>
      <c r="E452" s="710">
        <f t="shared" si="64"/>
        <v>3299.18</v>
      </c>
      <c r="F452" s="740">
        <f t="shared" si="65"/>
        <v>3299.18</v>
      </c>
      <c r="G452" s="1037">
        <f>'Заказ, cкидки и курсы валют'!$J$24*F452</f>
        <v>41850.098299999998</v>
      </c>
      <c r="H452" s="158">
        <f t="shared" si="66"/>
        <v>167.4</v>
      </c>
      <c r="I452" s="245"/>
      <c r="J452" s="706"/>
      <c r="L452" s="707"/>
    </row>
    <row r="453" spans="1:12" ht="14.1" customHeight="1">
      <c r="A453" s="250" t="s">
        <v>7998</v>
      </c>
      <c r="B453" s="73" t="s">
        <v>3255</v>
      </c>
      <c r="C453" s="971">
        <v>97</v>
      </c>
      <c r="D453" s="76">
        <v>2</v>
      </c>
      <c r="E453" s="710">
        <f t="shared" si="64"/>
        <v>6211.66</v>
      </c>
      <c r="F453" s="740">
        <f t="shared" si="65"/>
        <v>6211.66</v>
      </c>
      <c r="G453" s="1037">
        <f>'Заказ, cкидки и курсы валют'!$J$24*F453</f>
        <v>78794.907099999997</v>
      </c>
      <c r="H453" s="158">
        <f t="shared" si="66"/>
        <v>157.59</v>
      </c>
      <c r="I453" s="245"/>
      <c r="J453" s="706"/>
      <c r="L453" s="707"/>
    </row>
    <row r="454" spans="1:12" ht="14.1" customHeight="1" thickBot="1">
      <c r="A454" s="282" t="s">
        <v>9556</v>
      </c>
      <c r="B454" s="311" t="s">
        <v>968</v>
      </c>
      <c r="C454" s="948">
        <v>210</v>
      </c>
      <c r="D454" s="1491">
        <v>1</v>
      </c>
      <c r="E454" s="1705">
        <f t="shared" si="64"/>
        <v>11992.66</v>
      </c>
      <c r="F454" s="1173">
        <f t="shared" ref="F454" si="67">ROUND(E454*(1-$F$11),2)</f>
        <v>11992.66</v>
      </c>
      <c r="G454" s="1174">
        <f>'Заказ, cкидки и курсы валют'!$J$24*F454</f>
        <v>152126.8921</v>
      </c>
      <c r="H454" s="214">
        <f t="shared" ref="H454" si="68">ROUND((D454/1000)*G454,2)</f>
        <v>152.13</v>
      </c>
      <c r="I454" s="248"/>
      <c r="L454" s="707"/>
    </row>
    <row r="455" spans="1:12" ht="30.75" customHeight="1" thickBot="1">
      <c r="L455" s="707"/>
    </row>
    <row r="456" spans="1:12" ht="13.5" customHeight="1">
      <c r="A456" s="291"/>
      <c r="B456" s="196"/>
      <c r="C456" s="112"/>
      <c r="D456" s="112" t="s">
        <v>2484</v>
      </c>
      <c r="E456" s="687"/>
      <c r="F456" s="687"/>
      <c r="G456" s="800"/>
      <c r="H456" s="115"/>
      <c r="I456" s="116"/>
      <c r="L456" s="707"/>
    </row>
    <row r="457" spans="1:12" ht="36" customHeight="1">
      <c r="A457" s="292"/>
      <c r="B457" s="17"/>
      <c r="C457" s="118"/>
      <c r="D457" s="118"/>
      <c r="E457" s="1082"/>
      <c r="F457" s="733"/>
      <c r="G457" s="1052"/>
      <c r="H457" s="17"/>
      <c r="I457" s="200"/>
      <c r="L457" s="707"/>
    </row>
    <row r="458" spans="1:12" ht="13.5" customHeight="1">
      <c r="A458" s="292"/>
      <c r="B458" s="17"/>
      <c r="C458" s="118"/>
      <c r="D458" s="118"/>
      <c r="E458" s="1082"/>
      <c r="F458" s="733"/>
      <c r="G458" s="1052"/>
      <c r="H458" s="17"/>
      <c r="I458" s="200"/>
      <c r="L458" s="707"/>
    </row>
    <row r="459" spans="1:12" ht="13.5" customHeight="1">
      <c r="A459" s="292"/>
      <c r="B459" s="17"/>
      <c r="C459" s="118"/>
      <c r="D459" s="118"/>
      <c r="E459" s="1082"/>
      <c r="F459" s="733"/>
      <c r="G459" s="1052"/>
      <c r="H459" s="17"/>
      <c r="I459" s="200"/>
      <c r="L459" s="707"/>
    </row>
    <row r="460" spans="1:12" ht="14.25" customHeight="1" thickBot="1">
      <c r="A460" s="145" t="s">
        <v>7839</v>
      </c>
      <c r="B460" s="204"/>
      <c r="C460" s="120"/>
      <c r="D460" s="120"/>
      <c r="E460" s="1083"/>
      <c r="F460" s="735"/>
      <c r="G460" s="1053"/>
      <c r="H460" s="204"/>
      <c r="I460" s="205"/>
      <c r="L460" s="707"/>
    </row>
    <row r="461" spans="1:12" ht="42">
      <c r="A461" s="228" t="s">
        <v>1036</v>
      </c>
      <c r="B461" s="229" t="s">
        <v>1037</v>
      </c>
      <c r="C461" s="230" t="s">
        <v>679</v>
      </c>
      <c r="D461" s="230" t="s">
        <v>3147</v>
      </c>
      <c r="E461" s="691" t="s">
        <v>11549</v>
      </c>
      <c r="F461" s="737" t="s">
        <v>2796</v>
      </c>
      <c r="G461" s="1039" t="s">
        <v>2644</v>
      </c>
      <c r="H461" s="394" t="s">
        <v>498</v>
      </c>
      <c r="I461" s="232" t="s">
        <v>4274</v>
      </c>
      <c r="L461" s="707"/>
    </row>
    <row r="462" spans="1:12" ht="13.5" thickBot="1">
      <c r="A462" s="221"/>
      <c r="B462" s="223"/>
      <c r="C462" s="226" t="s">
        <v>3648</v>
      </c>
      <c r="D462" s="227" t="s">
        <v>2645</v>
      </c>
      <c r="E462" s="1084" t="s">
        <v>265</v>
      </c>
      <c r="F462" s="739">
        <f>'Заказ, cкидки и курсы валют'!$I$12</f>
        <v>0</v>
      </c>
      <c r="G462" s="1036"/>
      <c r="H462" s="395"/>
      <c r="I462" s="219"/>
      <c r="L462" s="707"/>
    </row>
    <row r="463" spans="1:12" ht="14.1" customHeight="1">
      <c r="A463" s="250" t="s">
        <v>2180</v>
      </c>
      <c r="B463" s="73" t="s">
        <v>3305</v>
      </c>
      <c r="C463" s="977">
        <v>1.5</v>
      </c>
      <c r="D463" s="85">
        <v>15000</v>
      </c>
      <c r="E463" s="706">
        <v>65.17</v>
      </c>
      <c r="F463" s="740">
        <f>ROUND(E463*(1-$F$11),2)</f>
        <v>65.17</v>
      </c>
      <c r="G463" s="1037">
        <f>'Заказ, cкидки и курсы валют'!$J$24*F463</f>
        <v>826.68145000000004</v>
      </c>
      <c r="H463" s="158">
        <f>ROUND((D463/1000)*G463,2)</f>
        <v>12400.22</v>
      </c>
      <c r="I463" s="245"/>
      <c r="L463" s="707"/>
    </row>
    <row r="464" spans="1:12" ht="14.1" customHeight="1">
      <c r="A464" s="250" t="s">
        <v>2181</v>
      </c>
      <c r="B464" s="73" t="s">
        <v>3667</v>
      </c>
      <c r="C464" s="60">
        <v>2.0499999999999998</v>
      </c>
      <c r="D464" s="86">
        <v>12000</v>
      </c>
      <c r="E464" s="706">
        <v>74.67</v>
      </c>
      <c r="F464" s="740">
        <f t="shared" ref="F464:F470" si="69">ROUND(E464*(1-$F$11),2)</f>
        <v>74.67</v>
      </c>
      <c r="G464" s="1037">
        <f>'Заказ, cкидки и курсы валют'!$J$24*F464</f>
        <v>947.18895000000009</v>
      </c>
      <c r="H464" s="158">
        <f t="shared" ref="H464:H470" si="70">ROUND((D464/1000)*G464,2)</f>
        <v>11366.27</v>
      </c>
      <c r="I464" s="245"/>
      <c r="L464" s="707"/>
    </row>
    <row r="465" spans="1:12" ht="14.1" customHeight="1">
      <c r="A465" s="250" t="s">
        <v>2182</v>
      </c>
      <c r="B465" s="73" t="s">
        <v>3668</v>
      </c>
      <c r="C465" s="60">
        <v>4.05</v>
      </c>
      <c r="D465" s="86">
        <v>7000</v>
      </c>
      <c r="E465" s="706">
        <v>101.13</v>
      </c>
      <c r="F465" s="740">
        <f t="shared" si="69"/>
        <v>101.13</v>
      </c>
      <c r="G465" s="1037">
        <f>'Заказ, cкидки и курсы валют'!$J$24*F465</f>
        <v>1282.8340499999999</v>
      </c>
      <c r="H465" s="158">
        <f t="shared" si="70"/>
        <v>8979.84</v>
      </c>
      <c r="I465" s="245"/>
      <c r="J465" s="706"/>
      <c r="L465" s="707"/>
    </row>
    <row r="466" spans="1:12" ht="14.1" customHeight="1">
      <c r="A466" s="250" t="s">
        <v>2183</v>
      </c>
      <c r="B466" s="73" t="s">
        <v>3669</v>
      </c>
      <c r="C466" s="60">
        <v>8.75</v>
      </c>
      <c r="D466" s="86">
        <v>3000</v>
      </c>
      <c r="E466" s="706">
        <v>198.78</v>
      </c>
      <c r="F466" s="740">
        <f t="shared" si="69"/>
        <v>198.78</v>
      </c>
      <c r="G466" s="1037">
        <f>'Заказ, cкидки и курсы валют'!$J$24*F466</f>
        <v>2521.5243</v>
      </c>
      <c r="H466" s="158">
        <f t="shared" si="70"/>
        <v>7564.57</v>
      </c>
      <c r="I466" s="245"/>
      <c r="J466" s="706"/>
      <c r="L466" s="707"/>
    </row>
    <row r="467" spans="1:12" ht="14.1" customHeight="1">
      <c r="A467" s="250" t="s">
        <v>2184</v>
      </c>
      <c r="B467" s="73" t="s">
        <v>3293</v>
      </c>
      <c r="C467" s="60">
        <v>18.2</v>
      </c>
      <c r="D467" s="86">
        <v>1500</v>
      </c>
      <c r="E467" s="706">
        <v>356.21</v>
      </c>
      <c r="F467" s="740">
        <f t="shared" si="69"/>
        <v>356.21</v>
      </c>
      <c r="G467" s="1037">
        <f>'Заказ, cкидки и курсы валют'!$J$24*F467</f>
        <v>4518.5238499999996</v>
      </c>
      <c r="H467" s="158">
        <f t="shared" si="70"/>
        <v>6777.79</v>
      </c>
      <c r="I467" s="245"/>
      <c r="J467" s="706"/>
      <c r="L467" s="707"/>
    </row>
    <row r="468" spans="1:12" ht="14.1" customHeight="1">
      <c r="A468" s="250" t="s">
        <v>2185</v>
      </c>
      <c r="B468" s="73" t="s">
        <v>3294</v>
      </c>
      <c r="C468" s="60">
        <v>27.5</v>
      </c>
      <c r="D468" s="86">
        <v>1000</v>
      </c>
      <c r="E468" s="706">
        <v>671.67</v>
      </c>
      <c r="F468" s="740">
        <f t="shared" si="69"/>
        <v>671.67</v>
      </c>
      <c r="G468" s="1037">
        <f>'Заказ, cкидки и курсы валют'!$J$24*F468</f>
        <v>8520.1339499999995</v>
      </c>
      <c r="H468" s="158">
        <f t="shared" si="70"/>
        <v>8520.1299999999992</v>
      </c>
      <c r="I468" s="245"/>
      <c r="J468" s="706"/>
      <c r="L468" s="707"/>
    </row>
    <row r="469" spans="1:12" ht="14.1" customHeight="1">
      <c r="A469" s="250" t="s">
        <v>2186</v>
      </c>
      <c r="B469" s="73" t="s">
        <v>3295</v>
      </c>
      <c r="C469" s="978">
        <v>42</v>
      </c>
      <c r="D469" s="73">
        <v>600</v>
      </c>
      <c r="E469" s="706">
        <v>868.64</v>
      </c>
      <c r="F469" s="740">
        <f t="shared" si="69"/>
        <v>868.64</v>
      </c>
      <c r="G469" s="1037">
        <f>'Заказ, cкидки и курсы валют'!$J$24*F469</f>
        <v>11018.698400000001</v>
      </c>
      <c r="H469" s="158">
        <f t="shared" si="70"/>
        <v>6611.22</v>
      </c>
      <c r="I469" s="245"/>
      <c r="J469" s="706"/>
      <c r="L469" s="707"/>
    </row>
    <row r="470" spans="1:12" ht="14.1" customHeight="1" thickBot="1">
      <c r="A470" s="282" t="s">
        <v>2187</v>
      </c>
      <c r="B470" s="311" t="s">
        <v>3296</v>
      </c>
      <c r="C470" s="948">
        <v>53</v>
      </c>
      <c r="D470" s="311">
        <v>500</v>
      </c>
      <c r="E470" s="706">
        <v>1344.81</v>
      </c>
      <c r="F470" s="1173">
        <f t="shared" si="69"/>
        <v>1344.81</v>
      </c>
      <c r="G470" s="1174">
        <f>'Заказ, cкидки и курсы валют'!$J$24*F470</f>
        <v>17058.914850000001</v>
      </c>
      <c r="H470" s="214">
        <f t="shared" si="70"/>
        <v>8529.4599999999991</v>
      </c>
      <c r="I470" s="248"/>
      <c r="L470" s="707"/>
    </row>
    <row r="471" spans="1:12" ht="34.5" customHeight="1" thickBot="1">
      <c r="A471" s="14"/>
      <c r="B471" s="98"/>
      <c r="C471" s="134"/>
      <c r="D471" s="98"/>
      <c r="E471" s="741"/>
      <c r="F471" s="711"/>
      <c r="G471" s="152"/>
      <c r="H471" s="14"/>
      <c r="I471" s="14"/>
      <c r="L471" s="707"/>
    </row>
    <row r="472" spans="1:12" ht="15" customHeight="1">
      <c r="A472" s="291"/>
      <c r="B472" s="196"/>
      <c r="C472" s="112"/>
      <c r="D472" s="112" t="s">
        <v>2484</v>
      </c>
      <c r="E472" s="687"/>
      <c r="F472" s="687"/>
      <c r="G472" s="800"/>
      <c r="H472" s="115"/>
      <c r="I472" s="116"/>
      <c r="L472" s="707"/>
    </row>
    <row r="473" spans="1:12" ht="33" customHeight="1">
      <c r="A473" s="292"/>
      <c r="B473" s="17"/>
      <c r="C473" s="118"/>
      <c r="D473" s="118"/>
      <c r="E473" s="1082"/>
      <c r="F473" s="733"/>
      <c r="G473" s="1052"/>
      <c r="H473" s="17"/>
      <c r="I473" s="200"/>
      <c r="L473" s="707"/>
    </row>
    <row r="474" spans="1:12" ht="15" customHeight="1">
      <c r="A474" s="292"/>
      <c r="B474" s="17"/>
      <c r="C474" s="118"/>
      <c r="D474" s="118"/>
      <c r="E474" s="1082"/>
      <c r="F474" s="733"/>
      <c r="G474" s="1052"/>
      <c r="H474" s="17"/>
      <c r="I474" s="200"/>
      <c r="L474" s="707"/>
    </row>
    <row r="475" spans="1:12" ht="15" customHeight="1">
      <c r="A475" s="292"/>
      <c r="B475" s="17"/>
      <c r="C475" s="118"/>
      <c r="D475" s="118"/>
      <c r="E475" s="1082"/>
      <c r="F475" s="733"/>
      <c r="G475" s="1052"/>
      <c r="H475" s="17"/>
      <c r="I475" s="200"/>
      <c r="L475" s="707"/>
    </row>
    <row r="476" spans="1:12" ht="15" customHeight="1" thickBot="1">
      <c r="A476" s="145" t="s">
        <v>7840</v>
      </c>
      <c r="B476" s="146"/>
      <c r="C476" s="121"/>
      <c r="D476" s="204"/>
      <c r="E476" s="1086"/>
      <c r="F476" s="735"/>
      <c r="G476" s="1053"/>
      <c r="H476" s="204"/>
      <c r="I476" s="205"/>
      <c r="L476" s="707"/>
    </row>
    <row r="477" spans="1:12" ht="38.25" customHeight="1">
      <c r="A477" s="228" t="s">
        <v>1036</v>
      </c>
      <c r="B477" s="229" t="s">
        <v>1037</v>
      </c>
      <c r="C477" s="230" t="s">
        <v>679</v>
      </c>
      <c r="D477" s="230" t="s">
        <v>3147</v>
      </c>
      <c r="E477" s="691" t="s">
        <v>11549</v>
      </c>
      <c r="F477" s="737" t="s">
        <v>2796</v>
      </c>
      <c r="G477" s="1039" t="s">
        <v>2644</v>
      </c>
      <c r="H477" s="394" t="s">
        <v>498</v>
      </c>
      <c r="I477" s="232" t="s">
        <v>4274</v>
      </c>
      <c r="L477" s="707"/>
    </row>
    <row r="478" spans="1:12" ht="13.5" thickBot="1">
      <c r="A478" s="221"/>
      <c r="B478" s="223"/>
      <c r="C478" s="226" t="s">
        <v>3648</v>
      </c>
      <c r="D478" s="227" t="s">
        <v>2645</v>
      </c>
      <c r="E478" s="1084" t="s">
        <v>265</v>
      </c>
      <c r="F478" s="739">
        <f>'Заказ, cкидки и курсы валют'!$I$12</f>
        <v>0</v>
      </c>
      <c r="G478" s="1036"/>
      <c r="H478" s="395"/>
      <c r="I478" s="219"/>
      <c r="L478" s="707"/>
    </row>
    <row r="479" spans="1:12" ht="14.1" customHeight="1">
      <c r="A479" s="250" t="s">
        <v>2188</v>
      </c>
      <c r="B479" s="73" t="s">
        <v>3305</v>
      </c>
      <c r="C479" s="977">
        <v>1.5</v>
      </c>
      <c r="D479" s="140">
        <v>1500</v>
      </c>
      <c r="E479" s="712">
        <f>E463*1.2</f>
        <v>78.203999999999994</v>
      </c>
      <c r="F479" s="740">
        <f>ROUND(E479*(1-$F$11),2)</f>
        <v>78.2</v>
      </c>
      <c r="G479" s="1037">
        <f>'Заказ, cкидки и курсы валют'!$J$24*F479</f>
        <v>991.9670000000001</v>
      </c>
      <c r="H479" s="158">
        <f>ROUND((D479/1000)*G479,2)</f>
        <v>1487.95</v>
      </c>
      <c r="I479" s="245"/>
      <c r="L479" s="707"/>
    </row>
    <row r="480" spans="1:12" ht="14.1" customHeight="1">
      <c r="A480" s="250" t="s">
        <v>2189</v>
      </c>
      <c r="B480" s="73" t="s">
        <v>3667</v>
      </c>
      <c r="C480" s="60">
        <v>2.0499999999999998</v>
      </c>
      <c r="D480" s="140">
        <v>1200</v>
      </c>
      <c r="E480" s="712">
        <f t="shared" ref="E480:E486" si="71">E464*1.2</f>
        <v>89.603999999999999</v>
      </c>
      <c r="F480" s="740">
        <f t="shared" ref="F480:F486" si="72">ROUND(E480*(1-$F$11),2)</f>
        <v>89.6</v>
      </c>
      <c r="G480" s="1037">
        <f>'Заказ, cкидки и курсы валют'!$J$24*F480</f>
        <v>1136.576</v>
      </c>
      <c r="H480" s="158">
        <f t="shared" ref="H480:H486" si="73">ROUND((D480/1000)*G480,2)</f>
        <v>1363.89</v>
      </c>
      <c r="I480" s="245"/>
      <c r="L480" s="707"/>
    </row>
    <row r="481" spans="1:12" ht="14.1" customHeight="1">
      <c r="A481" s="250" t="s">
        <v>2190</v>
      </c>
      <c r="B481" s="73" t="s">
        <v>3668</v>
      </c>
      <c r="C481" s="60">
        <v>4.05</v>
      </c>
      <c r="D481" s="140">
        <v>700</v>
      </c>
      <c r="E481" s="712">
        <f t="shared" si="71"/>
        <v>121.35599999999999</v>
      </c>
      <c r="F481" s="740">
        <f t="shared" si="72"/>
        <v>121.36</v>
      </c>
      <c r="G481" s="1037">
        <f>'Заказ, cкидки и курсы валют'!$J$24*F481</f>
        <v>1539.4516000000001</v>
      </c>
      <c r="H481" s="158">
        <f t="shared" si="73"/>
        <v>1077.6199999999999</v>
      </c>
      <c r="I481" s="245"/>
      <c r="L481" s="707"/>
    </row>
    <row r="482" spans="1:12" ht="14.1" customHeight="1">
      <c r="A482" s="250" t="s">
        <v>2191</v>
      </c>
      <c r="B482" s="73" t="s">
        <v>3669</v>
      </c>
      <c r="C482" s="60">
        <v>8.75</v>
      </c>
      <c r="D482" s="140">
        <v>300</v>
      </c>
      <c r="E482" s="712">
        <f t="shared" si="71"/>
        <v>238.536</v>
      </c>
      <c r="F482" s="740">
        <f t="shared" si="72"/>
        <v>238.54</v>
      </c>
      <c r="G482" s="1037">
        <f>'Заказ, cкидки и курсы валют'!$J$24*F482</f>
        <v>3025.8798999999999</v>
      </c>
      <c r="H482" s="158">
        <f t="shared" si="73"/>
        <v>907.76</v>
      </c>
      <c r="I482" s="245"/>
      <c r="L482" s="707"/>
    </row>
    <row r="483" spans="1:12" ht="14.1" customHeight="1">
      <c r="A483" s="250" t="s">
        <v>2192</v>
      </c>
      <c r="B483" s="73" t="s">
        <v>3293</v>
      </c>
      <c r="C483" s="60">
        <v>18.2</v>
      </c>
      <c r="D483" s="140">
        <v>150</v>
      </c>
      <c r="E483" s="712">
        <f t="shared" si="71"/>
        <v>427.45199999999994</v>
      </c>
      <c r="F483" s="740">
        <f t="shared" si="72"/>
        <v>427.45</v>
      </c>
      <c r="G483" s="1037">
        <f>'Заказ, cкидки и курсы валют'!$J$24*F483</f>
        <v>5422.2032500000005</v>
      </c>
      <c r="H483" s="158">
        <f t="shared" si="73"/>
        <v>813.33</v>
      </c>
      <c r="I483" s="245"/>
      <c r="L483" s="707"/>
    </row>
    <row r="484" spans="1:12" ht="14.1" customHeight="1">
      <c r="A484" s="250" t="s">
        <v>2193</v>
      </c>
      <c r="B484" s="73" t="s">
        <v>3294</v>
      </c>
      <c r="C484" s="60">
        <v>27.5</v>
      </c>
      <c r="D484" s="140">
        <v>45</v>
      </c>
      <c r="E484" s="712">
        <f t="shared" si="71"/>
        <v>806.00399999999991</v>
      </c>
      <c r="F484" s="740">
        <f t="shared" si="72"/>
        <v>806</v>
      </c>
      <c r="G484" s="1037">
        <f>'Заказ, cкидки и курсы валют'!$J$24*F484</f>
        <v>10224.11</v>
      </c>
      <c r="H484" s="158">
        <f t="shared" si="73"/>
        <v>460.08</v>
      </c>
      <c r="I484" s="245"/>
      <c r="L484" s="707"/>
    </row>
    <row r="485" spans="1:12" ht="14.1" customHeight="1">
      <c r="A485" s="250" t="s">
        <v>2194</v>
      </c>
      <c r="B485" s="73" t="s">
        <v>3295</v>
      </c>
      <c r="C485" s="978">
        <v>42</v>
      </c>
      <c r="D485" s="141">
        <v>30</v>
      </c>
      <c r="E485" s="712">
        <f t="shared" si="71"/>
        <v>1042.3679999999999</v>
      </c>
      <c r="F485" s="740">
        <f t="shared" si="72"/>
        <v>1042.3699999999999</v>
      </c>
      <c r="G485" s="1037">
        <f>'Заказ, cкидки и курсы валют'!$J$24*F485</f>
        <v>13222.463449999999</v>
      </c>
      <c r="H485" s="158">
        <f t="shared" si="73"/>
        <v>396.67</v>
      </c>
      <c r="I485" s="245"/>
      <c r="L485" s="707"/>
    </row>
    <row r="486" spans="1:12" ht="14.1" customHeight="1" thickBot="1">
      <c r="A486" s="282" t="s">
        <v>2195</v>
      </c>
      <c r="B486" s="311" t="s">
        <v>3296</v>
      </c>
      <c r="C486" s="948">
        <v>53</v>
      </c>
      <c r="D486" s="312">
        <v>30</v>
      </c>
      <c r="E486" s="712">
        <f t="shared" si="71"/>
        <v>1613.7719999999999</v>
      </c>
      <c r="F486" s="1173">
        <f t="shared" si="72"/>
        <v>1613.77</v>
      </c>
      <c r="G486" s="1174">
        <f>'Заказ, cкидки и курсы валют'!$J$24*F486</f>
        <v>20470.672450000002</v>
      </c>
      <c r="H486" s="214">
        <f t="shared" si="73"/>
        <v>614.12</v>
      </c>
      <c r="I486" s="248"/>
      <c r="L486" s="707"/>
    </row>
    <row r="487" spans="1:12" ht="33.75" customHeight="1" thickBot="1">
      <c r="A487" s="14"/>
      <c r="B487" s="98"/>
      <c r="C487" s="134"/>
      <c r="D487" s="98"/>
      <c r="E487" s="741"/>
      <c r="F487" s="711"/>
      <c r="G487" s="152"/>
      <c r="H487" s="14"/>
      <c r="I487" s="14"/>
      <c r="L487" s="707"/>
    </row>
    <row r="488" spans="1:12" ht="13.5" customHeight="1">
      <c r="A488" s="291"/>
      <c r="B488" s="196"/>
      <c r="C488" s="112"/>
      <c r="D488" s="112" t="s">
        <v>2484</v>
      </c>
      <c r="E488" s="687"/>
      <c r="F488" s="687"/>
      <c r="G488" s="800"/>
      <c r="H488" s="115"/>
      <c r="I488" s="116"/>
      <c r="L488" s="707"/>
    </row>
    <row r="489" spans="1:12" ht="34.5" customHeight="1">
      <c r="A489" s="292"/>
      <c r="B489" s="17"/>
      <c r="C489" s="118"/>
      <c r="D489" s="118"/>
      <c r="E489" s="1082"/>
      <c r="F489" s="733"/>
      <c r="G489" s="1052"/>
      <c r="H489" s="17"/>
      <c r="I489" s="200"/>
      <c r="L489" s="707"/>
    </row>
    <row r="490" spans="1:12" ht="13.5" customHeight="1">
      <c r="A490" s="292"/>
      <c r="B490" s="17"/>
      <c r="C490" s="118"/>
      <c r="D490" s="118"/>
      <c r="E490" s="1082"/>
      <c r="F490" s="733"/>
      <c r="G490" s="1052"/>
      <c r="H490" s="17"/>
      <c r="I490" s="200"/>
      <c r="L490" s="707"/>
    </row>
    <row r="491" spans="1:12">
      <c r="A491" s="292"/>
      <c r="B491" s="17"/>
      <c r="C491" s="118"/>
      <c r="D491" s="118"/>
      <c r="E491" s="1082"/>
      <c r="F491" s="733"/>
      <c r="G491" s="1052"/>
      <c r="H491" s="17"/>
      <c r="I491" s="200"/>
      <c r="L491" s="707"/>
    </row>
    <row r="492" spans="1:12" ht="18.75" thickBot="1">
      <c r="A492" s="145" t="s">
        <v>7841</v>
      </c>
      <c r="B492" s="146"/>
      <c r="C492" s="121"/>
      <c r="D492" s="204"/>
      <c r="E492" s="1086"/>
      <c r="F492" s="735"/>
      <c r="G492" s="1053"/>
      <c r="H492" s="204"/>
      <c r="I492" s="205"/>
      <c r="L492" s="707"/>
    </row>
    <row r="493" spans="1:12" ht="42">
      <c r="A493" s="228" t="s">
        <v>1036</v>
      </c>
      <c r="B493" s="229" t="s">
        <v>1037</v>
      </c>
      <c r="C493" s="230" t="s">
        <v>679</v>
      </c>
      <c r="D493" s="230" t="s">
        <v>3147</v>
      </c>
      <c r="E493" s="691" t="s">
        <v>11549</v>
      </c>
      <c r="F493" s="737" t="s">
        <v>2796</v>
      </c>
      <c r="G493" s="1039" t="s">
        <v>2644</v>
      </c>
      <c r="H493" s="394" t="s">
        <v>498</v>
      </c>
      <c r="I493" s="232" t="s">
        <v>4274</v>
      </c>
      <c r="L493" s="707"/>
    </row>
    <row r="494" spans="1:12" ht="13.5" thickBot="1">
      <c r="A494" s="221"/>
      <c r="B494" s="223"/>
      <c r="C494" s="226" t="s">
        <v>3648</v>
      </c>
      <c r="D494" s="227" t="s">
        <v>2645</v>
      </c>
      <c r="E494" s="1084" t="s">
        <v>265</v>
      </c>
      <c r="F494" s="739">
        <f>'Заказ, cкидки и курсы валют'!$I$12</f>
        <v>0</v>
      </c>
      <c r="G494" s="1036"/>
      <c r="H494" s="395"/>
      <c r="I494" s="219"/>
      <c r="L494" s="707"/>
    </row>
    <row r="495" spans="1:12" ht="14.1" customHeight="1">
      <c r="A495" s="250" t="s">
        <v>7999</v>
      </c>
      <c r="B495" s="73" t="s">
        <v>3305</v>
      </c>
      <c r="C495" s="977">
        <v>1.5</v>
      </c>
      <c r="D495" s="85">
        <v>150</v>
      </c>
      <c r="E495" s="712">
        <f>E463*2</f>
        <v>130.34</v>
      </c>
      <c r="F495" s="740">
        <f>ROUND(E495*(1-$F$11),2)</f>
        <v>130.34</v>
      </c>
      <c r="G495" s="1037">
        <f>'Заказ, cкидки и курсы валют'!$J$24*F495</f>
        <v>1653.3629000000001</v>
      </c>
      <c r="H495" s="158">
        <f>ROUND((D495/1000)*G495,2)</f>
        <v>248</v>
      </c>
      <c r="I495" s="245"/>
      <c r="L495" s="707"/>
    </row>
    <row r="496" spans="1:12" ht="14.1" customHeight="1">
      <c r="A496" s="250" t="s">
        <v>8000</v>
      </c>
      <c r="B496" s="73" t="s">
        <v>3667</v>
      </c>
      <c r="C496" s="60">
        <v>2.0499999999999998</v>
      </c>
      <c r="D496" s="85">
        <v>120</v>
      </c>
      <c r="E496" s="712">
        <f t="shared" ref="E496:E502" si="74">E464*2</f>
        <v>149.34</v>
      </c>
      <c r="F496" s="740">
        <f t="shared" ref="F496:F502" si="75">ROUND(E496*(1-$F$11),2)</f>
        <v>149.34</v>
      </c>
      <c r="G496" s="1037">
        <f>'Заказ, cкидки и курсы валют'!$J$24*F496</f>
        <v>1894.3779000000002</v>
      </c>
      <c r="H496" s="158">
        <f t="shared" ref="H496:H502" si="76">ROUND((D496/1000)*G496,2)</f>
        <v>227.33</v>
      </c>
      <c r="I496" s="245"/>
      <c r="L496" s="707"/>
    </row>
    <row r="497" spans="1:12" ht="14.1" customHeight="1">
      <c r="A497" s="250" t="s">
        <v>8001</v>
      </c>
      <c r="B497" s="73" t="s">
        <v>3668</v>
      </c>
      <c r="C497" s="60">
        <v>4.05</v>
      </c>
      <c r="D497" s="85">
        <v>70</v>
      </c>
      <c r="E497" s="712">
        <f t="shared" si="74"/>
        <v>202.26</v>
      </c>
      <c r="F497" s="740">
        <f t="shared" si="75"/>
        <v>202.26</v>
      </c>
      <c r="G497" s="1037">
        <f>'Заказ, cкидки и курсы валют'!$J$24*F497</f>
        <v>2565.6680999999999</v>
      </c>
      <c r="H497" s="158">
        <f t="shared" si="76"/>
        <v>179.6</v>
      </c>
      <c r="I497" s="245"/>
      <c r="L497" s="707"/>
    </row>
    <row r="498" spans="1:12" ht="14.1" customHeight="1">
      <c r="A498" s="250" t="s">
        <v>8002</v>
      </c>
      <c r="B498" s="73" t="s">
        <v>3669</v>
      </c>
      <c r="C498" s="60">
        <v>8.75</v>
      </c>
      <c r="D498" s="85">
        <v>30</v>
      </c>
      <c r="E498" s="712">
        <f t="shared" si="74"/>
        <v>397.56</v>
      </c>
      <c r="F498" s="740">
        <f t="shared" si="75"/>
        <v>397.56</v>
      </c>
      <c r="G498" s="1037">
        <f>'Заказ, cкидки и курсы валют'!$J$24*F498</f>
        <v>5043.0486000000001</v>
      </c>
      <c r="H498" s="158">
        <f t="shared" si="76"/>
        <v>151.29</v>
      </c>
      <c r="I498" s="245"/>
      <c r="L498" s="707"/>
    </row>
    <row r="499" spans="1:12" ht="14.1" customHeight="1">
      <c r="A499" s="250" t="s">
        <v>8003</v>
      </c>
      <c r="B499" s="73" t="s">
        <v>3293</v>
      </c>
      <c r="C499" s="60">
        <v>18.2</v>
      </c>
      <c r="D499" s="85">
        <v>15</v>
      </c>
      <c r="E499" s="712">
        <f t="shared" si="74"/>
        <v>712.42</v>
      </c>
      <c r="F499" s="740">
        <f t="shared" si="75"/>
        <v>712.42</v>
      </c>
      <c r="G499" s="1037">
        <f>'Заказ, cкидки и курсы валют'!$J$24*F499</f>
        <v>9037.0476999999992</v>
      </c>
      <c r="H499" s="158">
        <f t="shared" si="76"/>
        <v>135.56</v>
      </c>
      <c r="I499" s="245"/>
      <c r="J499" s="706"/>
      <c r="L499" s="707"/>
    </row>
    <row r="500" spans="1:12" ht="14.1" customHeight="1">
      <c r="A500" s="250" t="s">
        <v>8004</v>
      </c>
      <c r="B500" s="73" t="s">
        <v>3294</v>
      </c>
      <c r="C500" s="60">
        <v>27.5</v>
      </c>
      <c r="D500" s="85">
        <v>10</v>
      </c>
      <c r="E500" s="712">
        <f t="shared" si="74"/>
        <v>1343.34</v>
      </c>
      <c r="F500" s="740">
        <f t="shared" si="75"/>
        <v>1343.34</v>
      </c>
      <c r="G500" s="1037">
        <f>'Заказ, cкидки и курсы валют'!$J$24*F500</f>
        <v>17040.267899999999</v>
      </c>
      <c r="H500" s="158">
        <f t="shared" si="76"/>
        <v>170.4</v>
      </c>
      <c r="I500" s="245"/>
      <c r="J500" s="706"/>
      <c r="L500" s="707"/>
    </row>
    <row r="501" spans="1:12" ht="14.1" customHeight="1">
      <c r="A501" s="250" t="s">
        <v>8005</v>
      </c>
      <c r="B501" s="73" t="s">
        <v>3295</v>
      </c>
      <c r="C501" s="978">
        <v>42</v>
      </c>
      <c r="D501" s="76">
        <v>6</v>
      </c>
      <c r="E501" s="712">
        <f t="shared" si="74"/>
        <v>1737.28</v>
      </c>
      <c r="F501" s="740">
        <f t="shared" si="75"/>
        <v>1737.28</v>
      </c>
      <c r="G501" s="1037">
        <f>'Заказ, cкидки и курсы валют'!$J$24*F501</f>
        <v>22037.396800000002</v>
      </c>
      <c r="H501" s="158">
        <f t="shared" si="76"/>
        <v>132.22</v>
      </c>
      <c r="I501" s="245"/>
      <c r="J501" s="706"/>
      <c r="L501" s="707"/>
    </row>
    <row r="502" spans="1:12" ht="14.1" customHeight="1" thickBot="1">
      <c r="A502" s="282" t="s">
        <v>8006</v>
      </c>
      <c r="B502" s="311" t="s">
        <v>3296</v>
      </c>
      <c r="C502" s="948">
        <v>53</v>
      </c>
      <c r="D502" s="1491">
        <v>5</v>
      </c>
      <c r="E502" s="712">
        <f t="shared" si="74"/>
        <v>2689.62</v>
      </c>
      <c r="F502" s="1173">
        <f t="shared" si="75"/>
        <v>2689.62</v>
      </c>
      <c r="G502" s="1174">
        <f>'Заказ, cкидки и курсы валют'!$J$24*F502</f>
        <v>34117.829700000002</v>
      </c>
      <c r="H502" s="214">
        <f t="shared" si="76"/>
        <v>170.59</v>
      </c>
      <c r="I502" s="248"/>
      <c r="J502" s="706"/>
      <c r="L502" s="707"/>
    </row>
    <row r="503" spans="1:12" ht="33" customHeight="1" thickBot="1">
      <c r="A503" s="14"/>
      <c r="B503" s="98"/>
      <c r="C503" s="134"/>
      <c r="D503" s="98"/>
      <c r="E503" s="741"/>
      <c r="F503" s="711"/>
      <c r="G503" s="152"/>
      <c r="H503" s="14"/>
      <c r="I503" s="14"/>
      <c r="J503" s="706"/>
      <c r="L503" s="707"/>
    </row>
    <row r="504" spans="1:12" ht="13.5" customHeight="1">
      <c r="A504" s="291"/>
      <c r="B504" s="196"/>
      <c r="C504" s="112"/>
      <c r="D504" s="112" t="s">
        <v>2485</v>
      </c>
      <c r="E504" s="687"/>
      <c r="F504" s="687"/>
      <c r="G504" s="800"/>
      <c r="H504" s="196"/>
      <c r="I504" s="116"/>
      <c r="J504" s="706"/>
      <c r="L504" s="707"/>
    </row>
    <row r="505" spans="1:12" ht="36" customHeight="1">
      <c r="A505" s="292"/>
      <c r="B505" s="17"/>
      <c r="C505" s="118"/>
      <c r="D505" s="118"/>
      <c r="E505" s="1082"/>
      <c r="F505" s="733"/>
      <c r="G505" s="1052"/>
      <c r="H505" s="17"/>
      <c r="I505" s="200"/>
      <c r="J505" s="706"/>
      <c r="L505" s="707"/>
    </row>
    <row r="506" spans="1:12" ht="15">
      <c r="A506" s="292"/>
      <c r="B506" s="17"/>
      <c r="C506" s="118"/>
      <c r="D506" s="118"/>
      <c r="E506" s="1082"/>
      <c r="F506" s="733"/>
      <c r="G506" s="1052"/>
      <c r="H506" s="17"/>
      <c r="I506" s="200"/>
      <c r="J506" s="706"/>
      <c r="L506" s="707"/>
    </row>
    <row r="507" spans="1:12">
      <c r="A507" s="292"/>
      <c r="B507" s="17"/>
      <c r="C507" s="118"/>
      <c r="D507" s="118"/>
      <c r="E507" s="1082"/>
      <c r="F507" s="733"/>
      <c r="G507" s="1052"/>
      <c r="H507" s="17"/>
      <c r="I507" s="200"/>
      <c r="L507" s="707"/>
    </row>
    <row r="508" spans="1:12" ht="18.75" thickBot="1">
      <c r="A508" s="145" t="s">
        <v>7839</v>
      </c>
      <c r="B508" s="204"/>
      <c r="C508" s="120"/>
      <c r="D508" s="120"/>
      <c r="E508" s="1083"/>
      <c r="F508" s="735"/>
      <c r="G508" s="1053"/>
      <c r="H508" s="204"/>
      <c r="I508" s="205"/>
      <c r="L508" s="707"/>
    </row>
    <row r="509" spans="1:12" ht="42">
      <c r="A509" s="228" t="s">
        <v>1036</v>
      </c>
      <c r="B509" s="229" t="s">
        <v>1037</v>
      </c>
      <c r="C509" s="230" t="s">
        <v>679</v>
      </c>
      <c r="D509" s="230" t="s">
        <v>3147</v>
      </c>
      <c r="E509" s="691" t="s">
        <v>11549</v>
      </c>
      <c r="F509" s="737" t="s">
        <v>2796</v>
      </c>
      <c r="G509" s="1039" t="s">
        <v>2644</v>
      </c>
      <c r="H509" s="394" t="s">
        <v>498</v>
      </c>
      <c r="I509" s="232" t="s">
        <v>4274</v>
      </c>
      <c r="L509" s="707"/>
    </row>
    <row r="510" spans="1:12" ht="13.5" thickBot="1">
      <c r="A510" s="221"/>
      <c r="B510" s="223"/>
      <c r="C510" s="226" t="s">
        <v>3648</v>
      </c>
      <c r="D510" s="227" t="s">
        <v>2645</v>
      </c>
      <c r="E510" s="1084" t="s">
        <v>265</v>
      </c>
      <c r="F510" s="739">
        <f>'Заказ, cкидки и курсы валют'!$I$12</f>
        <v>0</v>
      </c>
      <c r="G510" s="1036"/>
      <c r="H510" s="395"/>
      <c r="I510" s="219"/>
      <c r="L510" s="707"/>
    </row>
    <row r="511" spans="1:12" ht="14.1" customHeight="1">
      <c r="A511" s="250" t="s">
        <v>2196</v>
      </c>
      <c r="B511" s="73" t="s">
        <v>3305</v>
      </c>
      <c r="C511" s="60">
        <v>1.2</v>
      </c>
      <c r="D511" s="76">
        <v>18000</v>
      </c>
      <c r="E511" s="706">
        <v>31.54</v>
      </c>
      <c r="F511" s="740">
        <f>ROUND(E511*(1-$F$11),2)</f>
        <v>31.54</v>
      </c>
      <c r="G511" s="1037">
        <f>'Заказ, cкидки и курсы валют'!$J$24*F511</f>
        <v>400.0849</v>
      </c>
      <c r="H511" s="158">
        <f>ROUND((D511/1000)*G511,2)</f>
        <v>7201.53</v>
      </c>
      <c r="I511" s="245"/>
      <c r="L511" s="707"/>
    </row>
    <row r="512" spans="1:12" ht="14.1" customHeight="1">
      <c r="A512" s="250" t="s">
        <v>2197</v>
      </c>
      <c r="B512" s="73" t="s">
        <v>3667</v>
      </c>
      <c r="C512" s="60">
        <v>1.7</v>
      </c>
      <c r="D512" s="87">
        <v>14000</v>
      </c>
      <c r="E512" s="706">
        <v>40.92</v>
      </c>
      <c r="F512" s="740">
        <f t="shared" ref="F512:F518" si="77">ROUND(E512*(1-$F$11),2)</f>
        <v>40.92</v>
      </c>
      <c r="G512" s="1037">
        <f>'Заказ, cкидки и курсы валют'!$J$24*F512</f>
        <v>519.0702</v>
      </c>
      <c r="H512" s="158">
        <f t="shared" ref="H512:H518" si="78">ROUND((D512/1000)*G512,2)</f>
        <v>7266.98</v>
      </c>
      <c r="I512" s="245"/>
      <c r="L512" s="707"/>
    </row>
    <row r="513" spans="1:12" ht="14.1" customHeight="1">
      <c r="A513" s="250" t="s">
        <v>2198</v>
      </c>
      <c r="B513" s="73" t="s">
        <v>3668</v>
      </c>
      <c r="C513" s="60">
        <v>3</v>
      </c>
      <c r="D513" s="87">
        <v>7500</v>
      </c>
      <c r="E513" s="706">
        <v>72.599999999999994</v>
      </c>
      <c r="F513" s="740">
        <f t="shared" si="77"/>
        <v>72.599999999999994</v>
      </c>
      <c r="G513" s="1037">
        <f>'Заказ, cкидки и курсы валют'!$J$24*F513</f>
        <v>920.93099999999993</v>
      </c>
      <c r="H513" s="158">
        <f t="shared" si="78"/>
        <v>6906.98</v>
      </c>
      <c r="I513" s="245"/>
      <c r="L513" s="707"/>
    </row>
    <row r="514" spans="1:12" ht="14.1" customHeight="1">
      <c r="A514" s="250" t="s">
        <v>2199</v>
      </c>
      <c r="B514" s="73" t="s">
        <v>3669</v>
      </c>
      <c r="C514" s="60">
        <v>6.7</v>
      </c>
      <c r="D514" s="87">
        <v>3500</v>
      </c>
      <c r="E514" s="706">
        <v>129.55000000000001</v>
      </c>
      <c r="F514" s="740">
        <f t="shared" si="77"/>
        <v>129.55000000000001</v>
      </c>
      <c r="G514" s="1037">
        <f>'Заказ, cкидки и курсы валют'!$J$24*F514</f>
        <v>1643.3417500000003</v>
      </c>
      <c r="H514" s="158">
        <f t="shared" si="78"/>
        <v>5751.7</v>
      </c>
      <c r="I514" s="245"/>
      <c r="J514" s="706"/>
      <c r="L514" s="707"/>
    </row>
    <row r="515" spans="1:12" ht="14.1" customHeight="1">
      <c r="A515" s="250" t="s">
        <v>2200</v>
      </c>
      <c r="B515" s="73" t="s">
        <v>3293</v>
      </c>
      <c r="C515" s="60">
        <v>10.5</v>
      </c>
      <c r="D515" s="87">
        <v>2000</v>
      </c>
      <c r="E515" s="706">
        <v>208.14</v>
      </c>
      <c r="F515" s="740">
        <f t="shared" si="77"/>
        <v>208.14</v>
      </c>
      <c r="G515" s="1037">
        <f>'Заказ, cкидки и курсы валют'!$J$24*F515</f>
        <v>2640.2559000000001</v>
      </c>
      <c r="H515" s="158">
        <f t="shared" si="78"/>
        <v>5280.51</v>
      </c>
      <c r="I515" s="245"/>
      <c r="J515" s="706"/>
      <c r="L515" s="707"/>
    </row>
    <row r="516" spans="1:12" ht="14.1" customHeight="1">
      <c r="A516" s="250" t="s">
        <v>2201</v>
      </c>
      <c r="B516" s="73" t="s">
        <v>3294</v>
      </c>
      <c r="C516" s="60">
        <v>18.3</v>
      </c>
      <c r="D516" s="87">
        <v>1000</v>
      </c>
      <c r="E516" s="706">
        <v>442.92</v>
      </c>
      <c r="F516" s="740">
        <f t="shared" si="77"/>
        <v>442.92</v>
      </c>
      <c r="G516" s="1037">
        <f>'Заказ, cкидки и курсы валют'!$J$24*F516</f>
        <v>5618.4402</v>
      </c>
      <c r="H516" s="158">
        <f t="shared" si="78"/>
        <v>5618.44</v>
      </c>
      <c r="I516" s="245"/>
      <c r="J516" s="706"/>
      <c r="L516" s="707"/>
    </row>
    <row r="517" spans="1:12" ht="14.1" customHeight="1">
      <c r="A517" s="250" t="s">
        <v>2202</v>
      </c>
      <c r="B517" s="73" t="s">
        <v>3295</v>
      </c>
      <c r="C517" s="60">
        <v>30.2</v>
      </c>
      <c r="D517" s="87">
        <v>800</v>
      </c>
      <c r="E517" s="706">
        <v>571.78</v>
      </c>
      <c r="F517" s="740">
        <f t="shared" si="77"/>
        <v>571.78</v>
      </c>
      <c r="G517" s="1037">
        <f>'Заказ, cкидки и курсы валют'!$J$24*F517</f>
        <v>7253.0293000000001</v>
      </c>
      <c r="H517" s="158">
        <f t="shared" si="78"/>
        <v>5802.42</v>
      </c>
      <c r="I517" s="245"/>
      <c r="J517" s="706"/>
      <c r="L517" s="707"/>
    </row>
    <row r="518" spans="1:12" ht="14.1" customHeight="1" thickBot="1">
      <c r="A518" s="282" t="s">
        <v>2203</v>
      </c>
      <c r="B518" s="311" t="s">
        <v>3296</v>
      </c>
      <c r="C518" s="948">
        <v>43</v>
      </c>
      <c r="D518" s="328">
        <v>500</v>
      </c>
      <c r="E518" s="706">
        <v>839.06</v>
      </c>
      <c r="F518" s="1173">
        <f t="shared" si="77"/>
        <v>839.06</v>
      </c>
      <c r="G518" s="1174">
        <f>'Заказ, cкидки и курсы валют'!$J$24*F518</f>
        <v>10643.4761</v>
      </c>
      <c r="H518" s="214">
        <f t="shared" si="78"/>
        <v>5321.74</v>
      </c>
      <c r="I518" s="248"/>
      <c r="J518" s="706"/>
      <c r="L518" s="707"/>
    </row>
    <row r="519" spans="1:12" ht="33" customHeight="1" thickBot="1">
      <c r="A519" s="14"/>
      <c r="B519" s="98"/>
      <c r="C519" s="97"/>
      <c r="D519" s="135"/>
      <c r="E519" s="741"/>
      <c r="F519" s="711"/>
      <c r="G519" s="152"/>
      <c r="H519" s="14"/>
      <c r="I519" s="14"/>
      <c r="J519" s="706"/>
      <c r="L519" s="707"/>
    </row>
    <row r="520" spans="1:12" ht="13.5" customHeight="1">
      <c r="A520" s="291"/>
      <c r="B520" s="196"/>
      <c r="C520" s="112"/>
      <c r="D520" s="112" t="s">
        <v>2485</v>
      </c>
      <c r="E520" s="687"/>
      <c r="F520" s="687"/>
      <c r="G520" s="800"/>
      <c r="H520" s="196"/>
      <c r="I520" s="116"/>
      <c r="J520" s="706"/>
      <c r="L520" s="707"/>
    </row>
    <row r="521" spans="1:12" ht="15">
      <c r="A521" s="292"/>
      <c r="B521" s="17"/>
      <c r="C521" s="118"/>
      <c r="D521" s="118"/>
      <c r="E521" s="1082"/>
      <c r="F521" s="733"/>
      <c r="G521" s="1052"/>
      <c r="H521" s="17"/>
      <c r="I521" s="200"/>
      <c r="J521" s="706"/>
      <c r="L521" s="707"/>
    </row>
    <row r="522" spans="1:12" ht="15">
      <c r="A522" s="292"/>
      <c r="B522" s="17"/>
      <c r="C522" s="118"/>
      <c r="D522" s="118"/>
      <c r="E522" s="1082"/>
      <c r="F522" s="733"/>
      <c r="G522" s="1052"/>
      <c r="H522" s="17"/>
      <c r="I522" s="200"/>
      <c r="J522" s="706"/>
      <c r="L522" s="707"/>
    </row>
    <row r="523" spans="1:12" ht="15">
      <c r="A523" s="292"/>
      <c r="B523" s="17"/>
      <c r="C523" s="118"/>
      <c r="D523" s="118"/>
      <c r="E523" s="1082"/>
      <c r="F523" s="733"/>
      <c r="G523" s="1052"/>
      <c r="H523" s="17"/>
      <c r="I523" s="200"/>
      <c r="J523" s="706"/>
      <c r="L523" s="707"/>
    </row>
    <row r="524" spans="1:12" ht="18.75" thickBot="1">
      <c r="A524" s="145" t="s">
        <v>7840</v>
      </c>
      <c r="B524" s="146"/>
      <c r="C524" s="121"/>
      <c r="D524" s="204"/>
      <c r="E524" s="1086"/>
      <c r="F524" s="735"/>
      <c r="G524" s="1053"/>
      <c r="H524" s="204"/>
      <c r="I524" s="205"/>
      <c r="J524" s="706"/>
      <c r="L524" s="707"/>
    </row>
    <row r="525" spans="1:12" ht="42">
      <c r="A525" s="228" t="s">
        <v>1036</v>
      </c>
      <c r="B525" s="229" t="s">
        <v>1037</v>
      </c>
      <c r="C525" s="230" t="s">
        <v>679</v>
      </c>
      <c r="D525" s="230" t="s">
        <v>3147</v>
      </c>
      <c r="E525" s="691" t="s">
        <v>11549</v>
      </c>
      <c r="F525" s="737" t="s">
        <v>2796</v>
      </c>
      <c r="G525" s="1039" t="s">
        <v>2644</v>
      </c>
      <c r="H525" s="394" t="s">
        <v>498</v>
      </c>
      <c r="I525" s="232" t="s">
        <v>4274</v>
      </c>
      <c r="J525" s="706"/>
      <c r="L525" s="707"/>
    </row>
    <row r="526" spans="1:12" ht="15.75" thickBot="1">
      <c r="A526" s="221"/>
      <c r="B526" s="223"/>
      <c r="C526" s="226" t="s">
        <v>3648</v>
      </c>
      <c r="D526" s="227" t="s">
        <v>2645</v>
      </c>
      <c r="E526" s="1084" t="s">
        <v>265</v>
      </c>
      <c r="F526" s="739">
        <f>'Заказ, cкидки и курсы валют'!$I$12</f>
        <v>0</v>
      </c>
      <c r="G526" s="1036"/>
      <c r="H526" s="395"/>
      <c r="I526" s="219"/>
      <c r="J526" s="990"/>
      <c r="L526" s="707"/>
    </row>
    <row r="527" spans="1:12" ht="14.1" customHeight="1">
      <c r="A527" s="250" t="s">
        <v>2204</v>
      </c>
      <c r="B527" s="73" t="s">
        <v>3305</v>
      </c>
      <c r="C527" s="60">
        <v>1.2</v>
      </c>
      <c r="D527" s="140">
        <v>1800</v>
      </c>
      <c r="E527" s="712">
        <f>E511*1.2</f>
        <v>37.847999999999999</v>
      </c>
      <c r="F527" s="740">
        <f>ROUND(E527*(1-$F$11),2)</f>
        <v>37.85</v>
      </c>
      <c r="G527" s="1037">
        <f>'Заказ, cкидки и курсы валют'!$J$24*F527</f>
        <v>480.12725000000006</v>
      </c>
      <c r="H527" s="158">
        <f>ROUND((D527/1000)*G527,2)</f>
        <v>864.23</v>
      </c>
      <c r="I527" s="245"/>
      <c r="L527" s="707"/>
    </row>
    <row r="528" spans="1:12" ht="14.1" customHeight="1">
      <c r="A528" s="250" t="s">
        <v>2205</v>
      </c>
      <c r="B528" s="73" t="s">
        <v>3667</v>
      </c>
      <c r="C528" s="60">
        <v>1.7</v>
      </c>
      <c r="D528" s="142">
        <v>1400</v>
      </c>
      <c r="E528" s="712">
        <f t="shared" ref="E528:E534" si="79">E512*1.2</f>
        <v>49.103999999999999</v>
      </c>
      <c r="F528" s="740">
        <f t="shared" ref="F528:F534" si="80">ROUND(E528*(1-$F$11),2)</f>
        <v>49.1</v>
      </c>
      <c r="G528" s="1037">
        <f>'Заказ, cкидки и курсы валют'!$J$24*F528</f>
        <v>622.83350000000007</v>
      </c>
      <c r="H528" s="158">
        <f t="shared" ref="H528:H534" si="81">ROUND((D528/1000)*G528,2)</f>
        <v>871.97</v>
      </c>
      <c r="I528" s="245"/>
      <c r="L528" s="707"/>
    </row>
    <row r="529" spans="1:12" ht="14.1" customHeight="1">
      <c r="A529" s="250" t="s">
        <v>2206</v>
      </c>
      <c r="B529" s="73" t="s">
        <v>3668</v>
      </c>
      <c r="C529" s="60">
        <v>3</v>
      </c>
      <c r="D529" s="142">
        <v>750</v>
      </c>
      <c r="E529" s="712">
        <f t="shared" si="79"/>
        <v>87.11999999999999</v>
      </c>
      <c r="F529" s="740">
        <f t="shared" si="80"/>
        <v>87.12</v>
      </c>
      <c r="G529" s="1037">
        <f>'Заказ, cкидки и курсы валют'!$J$24*F529</f>
        <v>1105.1172000000001</v>
      </c>
      <c r="H529" s="158">
        <f t="shared" si="81"/>
        <v>828.84</v>
      </c>
      <c r="I529" s="245"/>
      <c r="L529" s="707"/>
    </row>
    <row r="530" spans="1:12" ht="14.1" customHeight="1">
      <c r="A530" s="250" t="s">
        <v>2207</v>
      </c>
      <c r="B530" s="73" t="s">
        <v>3669</v>
      </c>
      <c r="C530" s="60">
        <v>6.7</v>
      </c>
      <c r="D530" s="142">
        <v>350</v>
      </c>
      <c r="E530" s="712">
        <f t="shared" si="79"/>
        <v>155.46</v>
      </c>
      <c r="F530" s="740">
        <f t="shared" si="80"/>
        <v>155.46</v>
      </c>
      <c r="G530" s="1037">
        <f>'Заказ, cкидки и курсы валют'!$J$24*F530</f>
        <v>1972.0101000000002</v>
      </c>
      <c r="H530" s="158">
        <f t="shared" si="81"/>
        <v>690.2</v>
      </c>
      <c r="I530" s="245"/>
      <c r="L530" s="707"/>
    </row>
    <row r="531" spans="1:12" ht="14.1" customHeight="1">
      <c r="A531" s="250" t="s">
        <v>2208</v>
      </c>
      <c r="B531" s="73" t="s">
        <v>3293</v>
      </c>
      <c r="C531" s="60">
        <v>10.5</v>
      </c>
      <c r="D531" s="142">
        <v>200</v>
      </c>
      <c r="E531" s="712">
        <f t="shared" si="79"/>
        <v>249.76799999999997</v>
      </c>
      <c r="F531" s="740">
        <f t="shared" si="80"/>
        <v>249.77</v>
      </c>
      <c r="G531" s="1037">
        <f>'Заказ, cкидки и курсы валют'!$J$24*F531</f>
        <v>3168.3324500000003</v>
      </c>
      <c r="H531" s="158">
        <f t="shared" si="81"/>
        <v>633.66999999999996</v>
      </c>
      <c r="I531" s="245"/>
      <c r="L531" s="707"/>
    </row>
    <row r="532" spans="1:12" ht="14.1" customHeight="1">
      <c r="A532" s="250" t="s">
        <v>2209</v>
      </c>
      <c r="B532" s="73" t="s">
        <v>3294</v>
      </c>
      <c r="C532" s="60">
        <v>18.3</v>
      </c>
      <c r="D532" s="142">
        <v>100</v>
      </c>
      <c r="E532" s="712">
        <f t="shared" si="79"/>
        <v>531.50400000000002</v>
      </c>
      <c r="F532" s="740">
        <f t="shared" si="80"/>
        <v>531.5</v>
      </c>
      <c r="G532" s="1037">
        <f>'Заказ, cкидки и курсы валют'!$J$24*F532</f>
        <v>6742.0775000000003</v>
      </c>
      <c r="H532" s="158">
        <f t="shared" si="81"/>
        <v>674.21</v>
      </c>
      <c r="I532" s="245"/>
      <c r="L532" s="707"/>
    </row>
    <row r="533" spans="1:12" ht="14.1" customHeight="1">
      <c r="A533" s="250" t="s">
        <v>2210</v>
      </c>
      <c r="B533" s="73" t="s">
        <v>3295</v>
      </c>
      <c r="C533" s="60">
        <v>30.2</v>
      </c>
      <c r="D533" s="142">
        <v>80</v>
      </c>
      <c r="E533" s="712">
        <f t="shared" si="79"/>
        <v>686.13599999999997</v>
      </c>
      <c r="F533" s="740">
        <f t="shared" si="80"/>
        <v>686.14</v>
      </c>
      <c r="G533" s="1037">
        <f>'Заказ, cкидки и курсы валют'!$J$24*F533</f>
        <v>8703.6859000000004</v>
      </c>
      <c r="H533" s="158">
        <f t="shared" si="81"/>
        <v>696.29</v>
      </c>
      <c r="I533" s="245"/>
      <c r="L533" s="707"/>
    </row>
    <row r="534" spans="1:12" ht="14.1" customHeight="1" thickBot="1">
      <c r="A534" s="282" t="s">
        <v>2211</v>
      </c>
      <c r="B534" s="311" t="s">
        <v>3296</v>
      </c>
      <c r="C534" s="948">
        <v>43</v>
      </c>
      <c r="D534" s="329">
        <v>50</v>
      </c>
      <c r="E534" s="712">
        <f t="shared" si="79"/>
        <v>1006.8719999999998</v>
      </c>
      <c r="F534" s="1173">
        <f t="shared" si="80"/>
        <v>1006.87</v>
      </c>
      <c r="G534" s="1174">
        <f>'Заказ, cкидки и курсы валют'!$J$24*F534</f>
        <v>12772.14595</v>
      </c>
      <c r="H534" s="214">
        <f t="shared" si="81"/>
        <v>638.61</v>
      </c>
      <c r="I534" s="248"/>
      <c r="L534" s="707"/>
    </row>
    <row r="535" spans="1:12" ht="36" customHeight="1" thickBot="1">
      <c r="A535" s="14"/>
      <c r="B535" s="98"/>
      <c r="C535" s="97"/>
      <c r="D535" s="135"/>
      <c r="E535" s="741"/>
      <c r="F535" s="711"/>
      <c r="G535" s="152"/>
      <c r="H535" s="14"/>
      <c r="I535" s="14"/>
      <c r="L535" s="707"/>
    </row>
    <row r="536" spans="1:12" ht="15" customHeight="1">
      <c r="A536" s="291"/>
      <c r="B536" s="196"/>
      <c r="C536" s="112"/>
      <c r="D536" s="112" t="s">
        <v>2485</v>
      </c>
      <c r="E536" s="687"/>
      <c r="F536" s="687"/>
      <c r="G536" s="800"/>
      <c r="H536" s="196"/>
      <c r="I536" s="116"/>
      <c r="L536" s="707"/>
    </row>
    <row r="537" spans="1:12" ht="33" customHeight="1">
      <c r="A537" s="292"/>
      <c r="B537" s="17"/>
      <c r="C537" s="118"/>
      <c r="D537" s="118"/>
      <c r="E537" s="1082"/>
      <c r="F537" s="733"/>
      <c r="G537" s="1052"/>
      <c r="H537" s="17"/>
      <c r="I537" s="200"/>
      <c r="L537" s="707"/>
    </row>
    <row r="538" spans="1:12" ht="15" customHeight="1">
      <c r="A538" s="292"/>
      <c r="B538" s="17"/>
      <c r="C538" s="118"/>
      <c r="D538" s="118"/>
      <c r="E538" s="1082"/>
      <c r="F538" s="733"/>
      <c r="G538" s="1052"/>
      <c r="H538" s="17"/>
      <c r="I538" s="200"/>
      <c r="L538" s="707"/>
    </row>
    <row r="539" spans="1:12" ht="15" customHeight="1">
      <c r="A539" s="292"/>
      <c r="B539" s="17"/>
      <c r="C539" s="118"/>
      <c r="D539" s="118"/>
      <c r="E539" s="1082"/>
      <c r="F539" s="733"/>
      <c r="G539" s="1052"/>
      <c r="H539" s="17"/>
      <c r="I539" s="200"/>
      <c r="L539" s="707"/>
    </row>
    <row r="540" spans="1:12" ht="15" customHeight="1" thickBot="1">
      <c r="A540" s="145" t="s">
        <v>7841</v>
      </c>
      <c r="B540" s="146"/>
      <c r="C540" s="121"/>
      <c r="D540" s="204"/>
      <c r="E540" s="1086"/>
      <c r="F540" s="735"/>
      <c r="G540" s="1053"/>
      <c r="H540" s="204"/>
      <c r="I540" s="205"/>
      <c r="L540" s="707"/>
    </row>
    <row r="541" spans="1:12" ht="36" customHeight="1">
      <c r="A541" s="228" t="s">
        <v>1036</v>
      </c>
      <c r="B541" s="229" t="s">
        <v>1037</v>
      </c>
      <c r="C541" s="230" t="s">
        <v>679</v>
      </c>
      <c r="D541" s="230" t="s">
        <v>3147</v>
      </c>
      <c r="E541" s="691" t="s">
        <v>11549</v>
      </c>
      <c r="F541" s="737" t="s">
        <v>2796</v>
      </c>
      <c r="G541" s="1039" t="s">
        <v>2644</v>
      </c>
      <c r="H541" s="394" t="s">
        <v>498</v>
      </c>
      <c r="I541" s="232" t="s">
        <v>4274</v>
      </c>
      <c r="L541" s="707"/>
    </row>
    <row r="542" spans="1:12" ht="13.5" customHeight="1" thickBot="1">
      <c r="A542" s="221"/>
      <c r="B542" s="223"/>
      <c r="C542" s="226" t="s">
        <v>3648</v>
      </c>
      <c r="D542" s="227" t="s">
        <v>2645</v>
      </c>
      <c r="E542" s="1084" t="s">
        <v>265</v>
      </c>
      <c r="F542" s="739">
        <f>'Заказ, cкидки и курсы валют'!$I$12</f>
        <v>0</v>
      </c>
      <c r="G542" s="1036"/>
      <c r="H542" s="395"/>
      <c r="I542" s="219"/>
      <c r="L542" s="707"/>
    </row>
    <row r="543" spans="1:12" ht="14.1" customHeight="1">
      <c r="A543" s="250" t="s">
        <v>8007</v>
      </c>
      <c r="B543" s="73" t="s">
        <v>3305</v>
      </c>
      <c r="C543" s="60">
        <v>1.2</v>
      </c>
      <c r="D543" s="85">
        <v>100</v>
      </c>
      <c r="E543" s="712">
        <f>E511*2</f>
        <v>63.08</v>
      </c>
      <c r="F543" s="740">
        <f>ROUND(E543*(1-$F$11),2)</f>
        <v>63.08</v>
      </c>
      <c r="G543" s="1037">
        <f>'Заказ, cкидки и курсы валют'!$J$24*F543</f>
        <v>800.16980000000001</v>
      </c>
      <c r="H543" s="158">
        <f>ROUND((D543/1000)*G543,2)</f>
        <v>80.02</v>
      </c>
      <c r="I543" s="245"/>
      <c r="L543" s="707"/>
    </row>
    <row r="544" spans="1:12" ht="14.1" customHeight="1">
      <c r="A544" s="250" t="s">
        <v>8008</v>
      </c>
      <c r="B544" s="73" t="s">
        <v>3667</v>
      </c>
      <c r="C544" s="60">
        <v>1.7</v>
      </c>
      <c r="D544" s="1500">
        <v>100</v>
      </c>
      <c r="E544" s="712">
        <f t="shared" ref="E544:E550" si="82">E512*2</f>
        <v>81.84</v>
      </c>
      <c r="F544" s="740">
        <f t="shared" ref="F544:F550" si="83">ROUND(E544*(1-$F$11),2)</f>
        <v>81.84</v>
      </c>
      <c r="G544" s="1037">
        <f>'Заказ, cкидки и курсы валют'!$J$24*F544</f>
        <v>1038.1404</v>
      </c>
      <c r="H544" s="158">
        <f t="shared" ref="H544:H550" si="84">ROUND((D544/1000)*G544,2)</f>
        <v>103.81</v>
      </c>
      <c r="I544" s="245"/>
      <c r="L544" s="707"/>
    </row>
    <row r="545" spans="1:12" ht="14.1" customHeight="1">
      <c r="A545" s="250" t="s">
        <v>8009</v>
      </c>
      <c r="B545" s="73" t="s">
        <v>3668</v>
      </c>
      <c r="C545" s="60">
        <v>3</v>
      </c>
      <c r="D545" s="1500">
        <v>75</v>
      </c>
      <c r="E545" s="712">
        <f t="shared" si="82"/>
        <v>145.19999999999999</v>
      </c>
      <c r="F545" s="740">
        <f t="shared" si="83"/>
        <v>145.19999999999999</v>
      </c>
      <c r="G545" s="1037">
        <f>'Заказ, cкидки и курсы валют'!$J$24*F545</f>
        <v>1841.8619999999999</v>
      </c>
      <c r="H545" s="158">
        <f t="shared" si="84"/>
        <v>138.13999999999999</v>
      </c>
      <c r="I545" s="245"/>
      <c r="L545" s="707"/>
    </row>
    <row r="546" spans="1:12" ht="14.1" customHeight="1">
      <c r="A546" s="250" t="s">
        <v>8010</v>
      </c>
      <c r="B546" s="73" t="s">
        <v>3669</v>
      </c>
      <c r="C546" s="60">
        <v>6.7</v>
      </c>
      <c r="D546" s="1500">
        <v>35</v>
      </c>
      <c r="E546" s="712">
        <f t="shared" si="82"/>
        <v>259.10000000000002</v>
      </c>
      <c r="F546" s="740">
        <f t="shared" si="83"/>
        <v>259.10000000000002</v>
      </c>
      <c r="G546" s="1037">
        <f>'Заказ, cкидки и курсы валют'!$J$24*F546</f>
        <v>3286.6835000000005</v>
      </c>
      <c r="H546" s="158">
        <f t="shared" si="84"/>
        <v>115.03</v>
      </c>
      <c r="I546" s="245"/>
      <c r="L546" s="707"/>
    </row>
    <row r="547" spans="1:12" ht="14.1" customHeight="1">
      <c r="A547" s="250" t="s">
        <v>8011</v>
      </c>
      <c r="B547" s="73" t="s">
        <v>3293</v>
      </c>
      <c r="C547" s="60">
        <v>10.5</v>
      </c>
      <c r="D547" s="1500">
        <v>20</v>
      </c>
      <c r="E547" s="712">
        <f t="shared" si="82"/>
        <v>416.28</v>
      </c>
      <c r="F547" s="740">
        <f t="shared" si="83"/>
        <v>416.28</v>
      </c>
      <c r="G547" s="1037">
        <f>'Заказ, cкидки и курсы валют'!$J$24*F547</f>
        <v>5280.5118000000002</v>
      </c>
      <c r="H547" s="158">
        <f t="shared" si="84"/>
        <v>105.61</v>
      </c>
      <c r="I547" s="245"/>
      <c r="L547" s="707"/>
    </row>
    <row r="548" spans="1:12" ht="14.1" customHeight="1">
      <c r="A548" s="250" t="s">
        <v>8012</v>
      </c>
      <c r="B548" s="73" t="s">
        <v>3294</v>
      </c>
      <c r="C548" s="60">
        <v>18.3</v>
      </c>
      <c r="D548" s="1500">
        <v>10</v>
      </c>
      <c r="E548" s="712">
        <f t="shared" si="82"/>
        <v>885.84</v>
      </c>
      <c r="F548" s="740">
        <f t="shared" si="83"/>
        <v>885.84</v>
      </c>
      <c r="G548" s="1037">
        <f>'Заказ, cкидки и курсы валют'!$J$24*F548</f>
        <v>11236.8804</v>
      </c>
      <c r="H548" s="158">
        <f t="shared" si="84"/>
        <v>112.37</v>
      </c>
      <c r="I548" s="245"/>
      <c r="L548" s="707"/>
    </row>
    <row r="549" spans="1:12" ht="14.1" customHeight="1">
      <c r="A549" s="250" t="s">
        <v>8013</v>
      </c>
      <c r="B549" s="73" t="s">
        <v>3295</v>
      </c>
      <c r="C549" s="60">
        <v>30.2</v>
      </c>
      <c r="D549" s="1500">
        <v>8</v>
      </c>
      <c r="E549" s="712">
        <f t="shared" si="82"/>
        <v>1143.56</v>
      </c>
      <c r="F549" s="740">
        <f t="shared" si="83"/>
        <v>1143.56</v>
      </c>
      <c r="G549" s="1037">
        <f>'Заказ, cкидки и курсы валют'!$J$24*F549</f>
        <v>14506.0586</v>
      </c>
      <c r="H549" s="158">
        <f t="shared" si="84"/>
        <v>116.05</v>
      </c>
      <c r="I549" s="245"/>
      <c r="L549" s="707"/>
    </row>
    <row r="550" spans="1:12" ht="14.1" customHeight="1" thickBot="1">
      <c r="A550" s="282" t="s">
        <v>8014</v>
      </c>
      <c r="B550" s="311" t="s">
        <v>3296</v>
      </c>
      <c r="C550" s="948">
        <v>43</v>
      </c>
      <c r="D550" s="1501">
        <v>5</v>
      </c>
      <c r="E550" s="712">
        <f t="shared" si="82"/>
        <v>1678.12</v>
      </c>
      <c r="F550" s="1173">
        <f t="shared" si="83"/>
        <v>1678.12</v>
      </c>
      <c r="G550" s="1174">
        <f>'Заказ, cкидки и курсы валют'!$J$24*F550</f>
        <v>21286.9522</v>
      </c>
      <c r="H550" s="214">
        <f t="shared" si="84"/>
        <v>106.43</v>
      </c>
      <c r="I550" s="248"/>
      <c r="L550" s="707"/>
    </row>
    <row r="551" spans="1:12" ht="32.25" customHeight="1" thickBot="1">
      <c r="A551" s="14"/>
      <c r="B551" s="98"/>
      <c r="C551" s="97"/>
      <c r="D551" s="135"/>
      <c r="E551" s="741"/>
      <c r="F551" s="711"/>
      <c r="G551" s="152"/>
      <c r="H551" s="14"/>
      <c r="I551" s="14"/>
      <c r="L551" s="707"/>
    </row>
    <row r="552" spans="1:12" ht="15" customHeight="1">
      <c r="A552" s="291"/>
      <c r="B552" s="196"/>
      <c r="C552" s="112"/>
      <c r="D552" s="112" t="s">
        <v>2486</v>
      </c>
      <c r="E552" s="687"/>
      <c r="F552" s="687"/>
      <c r="G552" s="800"/>
      <c r="H552" s="196"/>
      <c r="I552" s="116"/>
      <c r="L552" s="707"/>
    </row>
    <row r="553" spans="1:12" ht="42" customHeight="1">
      <c r="A553" s="292"/>
      <c r="B553" s="17"/>
      <c r="C553" s="118"/>
      <c r="D553" s="118"/>
      <c r="E553" s="1082"/>
      <c r="F553" s="733"/>
      <c r="G553" s="1052"/>
      <c r="H553" s="17"/>
      <c r="I553" s="200"/>
      <c r="L553" s="707"/>
    </row>
    <row r="554" spans="1:12" ht="15" customHeight="1">
      <c r="A554" s="292"/>
      <c r="B554" s="17"/>
      <c r="C554" s="118"/>
      <c r="D554" s="118"/>
      <c r="E554" s="1082"/>
      <c r="F554" s="733"/>
      <c r="G554" s="1052"/>
      <c r="H554" s="17"/>
      <c r="I554" s="200"/>
      <c r="L554" s="707"/>
    </row>
    <row r="555" spans="1:12" ht="15" customHeight="1">
      <c r="A555" s="292"/>
      <c r="B555" s="17"/>
      <c r="C555" s="118"/>
      <c r="D555" s="118"/>
      <c r="E555" s="1082"/>
      <c r="F555" s="733"/>
      <c r="G555" s="1052"/>
      <c r="H555" s="17"/>
      <c r="I555" s="200"/>
      <c r="L555" s="707"/>
    </row>
    <row r="556" spans="1:12" ht="15" customHeight="1" thickBot="1">
      <c r="A556" s="145" t="s">
        <v>7839</v>
      </c>
      <c r="B556" s="204"/>
      <c r="C556" s="120"/>
      <c r="D556" s="120"/>
      <c r="E556" s="1083"/>
      <c r="F556" s="735"/>
      <c r="G556" s="1053"/>
      <c r="H556" s="204"/>
      <c r="I556" s="205"/>
      <c r="L556" s="707"/>
    </row>
    <row r="557" spans="1:12" ht="37.5" customHeight="1">
      <c r="A557" s="228" t="s">
        <v>1036</v>
      </c>
      <c r="B557" s="229" t="s">
        <v>1037</v>
      </c>
      <c r="C557" s="230" t="s">
        <v>679</v>
      </c>
      <c r="D557" s="230" t="s">
        <v>3147</v>
      </c>
      <c r="E557" s="691" t="s">
        <v>11549</v>
      </c>
      <c r="F557" s="737" t="s">
        <v>2796</v>
      </c>
      <c r="G557" s="1039" t="s">
        <v>2644</v>
      </c>
      <c r="H557" s="394" t="s">
        <v>498</v>
      </c>
      <c r="I557" s="232" t="s">
        <v>4274</v>
      </c>
      <c r="L557" s="707"/>
    </row>
    <row r="558" spans="1:12" ht="13.5" customHeight="1" thickBot="1">
      <c r="A558" s="221"/>
      <c r="B558" s="223"/>
      <c r="C558" s="226" t="s">
        <v>3648</v>
      </c>
      <c r="D558" s="227" t="s">
        <v>2645</v>
      </c>
      <c r="E558" s="1084" t="s">
        <v>265</v>
      </c>
      <c r="F558" s="739">
        <f>'Заказ, cкидки и курсы валют'!$I$12</f>
        <v>0</v>
      </c>
      <c r="G558" s="1036"/>
      <c r="H558" s="395"/>
      <c r="I558" s="219"/>
      <c r="L558" s="707"/>
    </row>
    <row r="559" spans="1:12" ht="13.5" customHeight="1">
      <c r="A559" s="250" t="s">
        <v>2212</v>
      </c>
      <c r="B559" s="40" t="s">
        <v>3305</v>
      </c>
      <c r="C559" s="970">
        <v>3</v>
      </c>
      <c r="D559" s="95">
        <v>7800</v>
      </c>
      <c r="E559" s="706">
        <v>97.93</v>
      </c>
      <c r="F559" s="740">
        <f>ROUND(E559*(1-$F$11),2)</f>
        <v>97.93</v>
      </c>
      <c r="G559" s="1037">
        <f>'Заказ, cкидки и курсы валют'!$J$24*F559</f>
        <v>1242.2420500000001</v>
      </c>
      <c r="H559" s="158">
        <f>ROUND((D559/1000)*G559,2)</f>
        <v>9689.49</v>
      </c>
      <c r="I559" s="245"/>
      <c r="L559" s="707"/>
    </row>
    <row r="560" spans="1:12" ht="15">
      <c r="A560" s="250" t="s">
        <v>2213</v>
      </c>
      <c r="B560" s="40" t="s">
        <v>3667</v>
      </c>
      <c r="C560" s="970">
        <v>3</v>
      </c>
      <c r="D560" s="96">
        <v>8000</v>
      </c>
      <c r="E560" s="706">
        <v>100.96</v>
      </c>
      <c r="F560" s="740">
        <f t="shared" ref="F560:F565" si="85">ROUND(E560*(1-$F$11),2)</f>
        <v>100.96</v>
      </c>
      <c r="G560" s="1037">
        <f>'Заказ, cкидки и курсы валют'!$J$24*F560</f>
        <v>1280.6776</v>
      </c>
      <c r="H560" s="158">
        <f t="shared" ref="H560:H565" si="86">ROUND((D560/1000)*G560,2)</f>
        <v>10245.42</v>
      </c>
      <c r="I560" s="245"/>
      <c r="L560" s="707"/>
    </row>
    <row r="561" spans="1:12" ht="15">
      <c r="A561" s="250" t="s">
        <v>2214</v>
      </c>
      <c r="B561" s="40" t="s">
        <v>3668</v>
      </c>
      <c r="C561" s="970">
        <v>4.5</v>
      </c>
      <c r="D561" s="96">
        <v>5000</v>
      </c>
      <c r="E561" s="706">
        <v>142.06</v>
      </c>
      <c r="F561" s="740">
        <f t="shared" si="85"/>
        <v>142.06</v>
      </c>
      <c r="G561" s="1037">
        <f>'Заказ, cкидки и курсы валют'!$J$24*F561</f>
        <v>1802.0311000000002</v>
      </c>
      <c r="H561" s="158">
        <f t="shared" si="86"/>
        <v>9010.16</v>
      </c>
      <c r="I561" s="245"/>
      <c r="L561" s="707"/>
    </row>
    <row r="562" spans="1:12" ht="15">
      <c r="A562" s="250" t="s">
        <v>2215</v>
      </c>
      <c r="B562" s="40" t="s">
        <v>3669</v>
      </c>
      <c r="C562" s="970">
        <v>6.1</v>
      </c>
      <c r="D562" s="96">
        <v>4000</v>
      </c>
      <c r="E562" s="706">
        <v>185.13</v>
      </c>
      <c r="F562" s="740">
        <f t="shared" si="85"/>
        <v>185.13</v>
      </c>
      <c r="G562" s="1037">
        <f>'Заказ, cкидки и курсы валют'!$J$24*F562</f>
        <v>2348.3740499999999</v>
      </c>
      <c r="H562" s="158">
        <f t="shared" si="86"/>
        <v>9393.5</v>
      </c>
      <c r="I562" s="245"/>
      <c r="L562" s="707"/>
    </row>
    <row r="563" spans="1:12" ht="15">
      <c r="A563" s="250" t="s">
        <v>2216</v>
      </c>
      <c r="B563" s="40" t="s">
        <v>3293</v>
      </c>
      <c r="C563" s="970">
        <v>10</v>
      </c>
      <c r="D563" s="96">
        <v>1500</v>
      </c>
      <c r="E563" s="706">
        <v>306.55</v>
      </c>
      <c r="F563" s="740">
        <f t="shared" si="85"/>
        <v>306.55</v>
      </c>
      <c r="G563" s="1037">
        <f>'Заказ, cкидки и курсы валют'!$J$24*F563</f>
        <v>3888.5867500000004</v>
      </c>
      <c r="H563" s="158">
        <f t="shared" si="86"/>
        <v>5832.88</v>
      </c>
      <c r="I563" s="245"/>
      <c r="L563" s="707"/>
    </row>
    <row r="564" spans="1:12" ht="15">
      <c r="A564" s="250" t="s">
        <v>2217</v>
      </c>
      <c r="B564" s="40" t="s">
        <v>3294</v>
      </c>
      <c r="C564" s="970">
        <v>15.85</v>
      </c>
      <c r="D564" s="485">
        <v>1100</v>
      </c>
      <c r="E564" s="706">
        <v>498.61</v>
      </c>
      <c r="F564" s="740">
        <f t="shared" si="85"/>
        <v>498.61</v>
      </c>
      <c r="G564" s="1037">
        <f>'Заказ, cкидки и курсы валют'!$J$24*F564</f>
        <v>6324.8678500000005</v>
      </c>
      <c r="H564" s="158">
        <f t="shared" si="86"/>
        <v>6957.35</v>
      </c>
      <c r="I564" s="245"/>
      <c r="L564" s="707"/>
    </row>
    <row r="565" spans="1:12" ht="15" customHeight="1" thickBot="1">
      <c r="A565" s="282" t="s">
        <v>2218</v>
      </c>
      <c r="B565" s="317" t="s">
        <v>3296</v>
      </c>
      <c r="C565" s="948">
        <v>55.12</v>
      </c>
      <c r="D565" s="486">
        <v>250</v>
      </c>
      <c r="E565" s="706">
        <v>2745.26</v>
      </c>
      <c r="F565" s="1173">
        <f t="shared" si="85"/>
        <v>2745.26</v>
      </c>
      <c r="G565" s="1174">
        <f>'Заказ, cкидки и курсы валют'!$J$24*F565</f>
        <v>34823.623100000004</v>
      </c>
      <c r="H565" s="214">
        <f t="shared" si="86"/>
        <v>8705.91</v>
      </c>
      <c r="I565" s="248"/>
      <c r="L565" s="707"/>
    </row>
    <row r="566" spans="1:12" ht="35.25" customHeight="1" thickBot="1">
      <c r="A566" s="14"/>
      <c r="B566" s="101"/>
      <c r="C566" s="136"/>
      <c r="D566" s="101"/>
      <c r="E566" s="741"/>
      <c r="F566" s="711"/>
      <c r="G566" s="152"/>
      <c r="H566" s="14"/>
      <c r="I566" s="14"/>
      <c r="L566" s="707"/>
    </row>
    <row r="567" spans="1:12" ht="15" customHeight="1">
      <c r="A567" s="291"/>
      <c r="B567" s="196"/>
      <c r="C567" s="112"/>
      <c r="D567" s="112" t="s">
        <v>2486</v>
      </c>
      <c r="E567" s="687"/>
      <c r="F567" s="687"/>
      <c r="G567" s="800"/>
      <c r="H567" s="196"/>
      <c r="I567" s="116"/>
      <c r="L567" s="707"/>
    </row>
    <row r="568" spans="1:12" ht="31.5" customHeight="1">
      <c r="A568" s="292"/>
      <c r="B568" s="17"/>
      <c r="C568" s="118"/>
      <c r="D568" s="118"/>
      <c r="E568" s="1082"/>
      <c r="F568" s="733"/>
      <c r="G568" s="1052"/>
      <c r="H568" s="17"/>
      <c r="I568" s="200"/>
      <c r="L568" s="707"/>
    </row>
    <row r="569" spans="1:12" ht="15" customHeight="1">
      <c r="A569" s="292"/>
      <c r="B569" s="17"/>
      <c r="C569" s="118"/>
      <c r="D569" s="118"/>
      <c r="E569" s="1082"/>
      <c r="F569" s="733"/>
      <c r="G569" s="1052"/>
      <c r="H569" s="17"/>
      <c r="I569" s="200"/>
      <c r="L569" s="707"/>
    </row>
    <row r="570" spans="1:12" ht="15" customHeight="1">
      <c r="A570" s="292"/>
      <c r="B570" s="17"/>
      <c r="C570" s="118"/>
      <c r="D570" s="118"/>
      <c r="E570" s="1082"/>
      <c r="F570" s="733"/>
      <c r="G570" s="1052"/>
      <c r="H570" s="17"/>
      <c r="I570" s="200"/>
      <c r="J570" s="706"/>
      <c r="L570" s="707"/>
    </row>
    <row r="571" spans="1:12" ht="15" customHeight="1" thickBot="1">
      <c r="A571" s="145" t="s">
        <v>7840</v>
      </c>
      <c r="B571" s="146"/>
      <c r="C571" s="121"/>
      <c r="D571" s="204"/>
      <c r="E571" s="1086"/>
      <c r="F571" s="735"/>
      <c r="G571" s="1053"/>
      <c r="H571" s="204"/>
      <c r="I571" s="205"/>
      <c r="J571" s="706"/>
      <c r="L571" s="707"/>
    </row>
    <row r="572" spans="1:12" ht="37.5" customHeight="1">
      <c r="A572" s="228" t="s">
        <v>1036</v>
      </c>
      <c r="B572" s="229" t="s">
        <v>1037</v>
      </c>
      <c r="C572" s="230" t="s">
        <v>679</v>
      </c>
      <c r="D572" s="230" t="s">
        <v>3147</v>
      </c>
      <c r="E572" s="691" t="s">
        <v>11549</v>
      </c>
      <c r="F572" s="737" t="s">
        <v>2796</v>
      </c>
      <c r="G572" s="1039" t="s">
        <v>2644</v>
      </c>
      <c r="H572" s="394" t="s">
        <v>498</v>
      </c>
      <c r="I572" s="232" t="s">
        <v>4274</v>
      </c>
      <c r="J572" s="706"/>
      <c r="L572" s="707"/>
    </row>
    <row r="573" spans="1:12" ht="13.5" customHeight="1" thickBot="1">
      <c r="A573" s="221"/>
      <c r="B573" s="223"/>
      <c r="C573" s="226" t="s">
        <v>3648</v>
      </c>
      <c r="D573" s="227" t="s">
        <v>2645</v>
      </c>
      <c r="E573" s="1084" t="s">
        <v>265</v>
      </c>
      <c r="F573" s="739">
        <f>'Заказ, cкидки и курсы валют'!$I$12</f>
        <v>0</v>
      </c>
      <c r="G573" s="1036"/>
      <c r="H573" s="395"/>
      <c r="I573" s="219"/>
      <c r="J573" s="706"/>
      <c r="L573" s="707"/>
    </row>
    <row r="574" spans="1:12" ht="14.1" customHeight="1">
      <c r="A574" s="250" t="s">
        <v>2219</v>
      </c>
      <c r="B574" s="40" t="s">
        <v>3305</v>
      </c>
      <c r="C574" s="970">
        <v>3</v>
      </c>
      <c r="D574" s="143">
        <v>1000</v>
      </c>
      <c r="E574" s="712">
        <f>E559*1.2</f>
        <v>117.51600000000001</v>
      </c>
      <c r="F574" s="740">
        <f>ROUND(E574*(1-$F$11),2)</f>
        <v>117.52</v>
      </c>
      <c r="G574" s="1037">
        <f>'Заказ, cкидки и курсы валют'!$J$24*F574</f>
        <v>1490.7411999999999</v>
      </c>
      <c r="H574" s="158">
        <f>ROUND((D574/1000)*G574,2)</f>
        <v>1490.74</v>
      </c>
      <c r="I574" s="245"/>
      <c r="J574" s="706"/>
      <c r="L574" s="707"/>
    </row>
    <row r="575" spans="1:12" ht="14.1" customHeight="1">
      <c r="A575" s="250" t="s">
        <v>2220</v>
      </c>
      <c r="B575" s="40" t="s">
        <v>3667</v>
      </c>
      <c r="C575" s="970">
        <v>3</v>
      </c>
      <c r="D575" s="144">
        <v>800</v>
      </c>
      <c r="E575" s="712">
        <f t="shared" ref="E575:E580" si="87">E560*1.2</f>
        <v>121.15199999999999</v>
      </c>
      <c r="F575" s="740">
        <f t="shared" ref="F575:F580" si="88">ROUND(E575*(1-$F$11),2)</f>
        <v>121.15</v>
      </c>
      <c r="G575" s="1037">
        <f>'Заказ, cкидки и курсы валют'!$J$24*F575</f>
        <v>1536.7877500000002</v>
      </c>
      <c r="H575" s="158">
        <f t="shared" ref="H575:H580" si="89">ROUND((D575/1000)*G575,2)</f>
        <v>1229.43</v>
      </c>
      <c r="I575" s="245"/>
      <c r="J575" s="706"/>
      <c r="L575" s="707"/>
    </row>
    <row r="576" spans="1:12" ht="14.1" customHeight="1">
      <c r="A576" s="250" t="s">
        <v>2221</v>
      </c>
      <c r="B576" s="40" t="s">
        <v>3668</v>
      </c>
      <c r="C576" s="970">
        <v>4.5</v>
      </c>
      <c r="D576" s="144">
        <v>400</v>
      </c>
      <c r="E576" s="712">
        <f t="shared" si="87"/>
        <v>170.47200000000001</v>
      </c>
      <c r="F576" s="740">
        <f t="shared" si="88"/>
        <v>170.47</v>
      </c>
      <c r="G576" s="1037">
        <f>'Заказ, cкидки и курсы валют'!$J$24*F576</f>
        <v>2162.4119500000002</v>
      </c>
      <c r="H576" s="158">
        <f t="shared" si="89"/>
        <v>864.96</v>
      </c>
      <c r="I576" s="245"/>
      <c r="J576" s="706"/>
      <c r="L576" s="707"/>
    </row>
    <row r="577" spans="1:12" ht="14.1" customHeight="1">
      <c r="A577" s="250" t="s">
        <v>2222</v>
      </c>
      <c r="B577" s="40" t="s">
        <v>3669</v>
      </c>
      <c r="C577" s="970">
        <v>6.1</v>
      </c>
      <c r="D577" s="144">
        <v>300</v>
      </c>
      <c r="E577" s="712">
        <f t="shared" si="87"/>
        <v>222.15599999999998</v>
      </c>
      <c r="F577" s="740">
        <f t="shared" si="88"/>
        <v>222.16</v>
      </c>
      <c r="G577" s="1037">
        <f>'Заказ, cкидки и курсы валют'!$J$24*F577</f>
        <v>2818.0996</v>
      </c>
      <c r="H577" s="158">
        <f t="shared" si="89"/>
        <v>845.43</v>
      </c>
      <c r="I577" s="245"/>
      <c r="J577" s="706"/>
      <c r="L577" s="707"/>
    </row>
    <row r="578" spans="1:12" ht="14.1" customHeight="1">
      <c r="A578" s="250" t="s">
        <v>2223</v>
      </c>
      <c r="B578" s="40" t="s">
        <v>3293</v>
      </c>
      <c r="C578" s="970">
        <v>10</v>
      </c>
      <c r="D578" s="144">
        <v>200</v>
      </c>
      <c r="E578" s="712">
        <f t="shared" si="87"/>
        <v>367.86</v>
      </c>
      <c r="F578" s="740">
        <f t="shared" si="88"/>
        <v>367.86</v>
      </c>
      <c r="G578" s="1037">
        <f>'Заказ, cкидки и курсы валют'!$J$24*F578</f>
        <v>4666.3041000000003</v>
      </c>
      <c r="H578" s="158">
        <f t="shared" si="89"/>
        <v>933.26</v>
      </c>
      <c r="I578" s="245"/>
      <c r="J578" s="706"/>
      <c r="L578" s="707"/>
    </row>
    <row r="579" spans="1:12" ht="14.1" customHeight="1">
      <c r="A579" s="250" t="s">
        <v>2224</v>
      </c>
      <c r="B579" s="40" t="s">
        <v>3294</v>
      </c>
      <c r="C579" s="970">
        <v>15.85</v>
      </c>
      <c r="D579" s="487">
        <v>80</v>
      </c>
      <c r="E579" s="712">
        <f t="shared" si="87"/>
        <v>598.33199999999999</v>
      </c>
      <c r="F579" s="740">
        <f t="shared" si="88"/>
        <v>598.33000000000004</v>
      </c>
      <c r="G579" s="1037">
        <f>'Заказ, cкидки и курсы валют'!$J$24*F579</f>
        <v>7589.8160500000013</v>
      </c>
      <c r="H579" s="158">
        <f t="shared" si="89"/>
        <v>607.19000000000005</v>
      </c>
      <c r="I579" s="245"/>
      <c r="J579" s="706"/>
      <c r="L579" s="707"/>
    </row>
    <row r="580" spans="1:12" ht="14.1" customHeight="1" thickBot="1">
      <c r="A580" s="282" t="s">
        <v>2225</v>
      </c>
      <c r="B580" s="317" t="s">
        <v>3296</v>
      </c>
      <c r="C580" s="948">
        <v>55.12</v>
      </c>
      <c r="D580" s="488">
        <v>25</v>
      </c>
      <c r="E580" s="712">
        <f t="shared" si="87"/>
        <v>3294.3120000000004</v>
      </c>
      <c r="F580" s="1173">
        <f t="shared" si="88"/>
        <v>3294.31</v>
      </c>
      <c r="G580" s="1174">
        <f>'Заказ, cкидки и курсы валют'!$J$24*F580</f>
        <v>41788.322350000002</v>
      </c>
      <c r="H580" s="214">
        <f t="shared" si="89"/>
        <v>1044.71</v>
      </c>
      <c r="I580" s="248"/>
      <c r="J580" s="706"/>
      <c r="L580" s="707"/>
    </row>
    <row r="581" spans="1:12" ht="37.5" customHeight="1" thickBot="1">
      <c r="A581" s="14"/>
      <c r="B581" s="101"/>
      <c r="C581" s="136"/>
      <c r="D581" s="101"/>
      <c r="E581" s="741"/>
      <c r="F581" s="711"/>
      <c r="G581" s="152"/>
      <c r="H581" s="14"/>
      <c r="I581" s="14"/>
      <c r="J581" s="706"/>
      <c r="L581" s="707"/>
    </row>
    <row r="582" spans="1:12" ht="15" customHeight="1">
      <c r="A582" s="291"/>
      <c r="B582" s="196"/>
      <c r="C582" s="112"/>
      <c r="D582" s="112" t="s">
        <v>2486</v>
      </c>
      <c r="E582" s="687"/>
      <c r="F582" s="687"/>
      <c r="G582" s="800"/>
      <c r="H582" s="196"/>
      <c r="I582" s="116"/>
      <c r="J582" s="706"/>
      <c r="L582" s="707"/>
    </row>
    <row r="583" spans="1:12" ht="41.25" customHeight="1">
      <c r="A583" s="292"/>
      <c r="B583" s="17"/>
      <c r="C583" s="118"/>
      <c r="D583" s="118"/>
      <c r="E583" s="1082"/>
      <c r="F583" s="733"/>
      <c r="G583" s="1052"/>
      <c r="H583" s="17"/>
      <c r="I583" s="200"/>
      <c r="L583" s="707"/>
    </row>
    <row r="584" spans="1:12" ht="15" customHeight="1">
      <c r="A584" s="292"/>
      <c r="B584" s="17"/>
      <c r="C584" s="118"/>
      <c r="D584" s="118"/>
      <c r="E584" s="1082"/>
      <c r="F584" s="733"/>
      <c r="G584" s="1052"/>
      <c r="H584" s="17"/>
      <c r="I584" s="200"/>
      <c r="L584" s="707"/>
    </row>
    <row r="585" spans="1:12" ht="15" customHeight="1">
      <c r="A585" s="292"/>
      <c r="B585" s="17"/>
      <c r="C585" s="118"/>
      <c r="D585" s="118"/>
      <c r="E585" s="1082"/>
      <c r="F585" s="733"/>
      <c r="G585" s="1052"/>
      <c r="H585" s="17"/>
      <c r="I585" s="200"/>
      <c r="L585" s="707"/>
    </row>
    <row r="586" spans="1:12" ht="15" customHeight="1" thickBot="1">
      <c r="A586" s="145" t="s">
        <v>7841</v>
      </c>
      <c r="B586" s="146"/>
      <c r="C586" s="121"/>
      <c r="D586" s="204"/>
      <c r="E586" s="1086"/>
      <c r="F586" s="735"/>
      <c r="G586" s="1053"/>
      <c r="H586" s="204"/>
      <c r="I586" s="205"/>
      <c r="L586" s="707"/>
    </row>
    <row r="587" spans="1:12" ht="42">
      <c r="A587" s="228" t="s">
        <v>1036</v>
      </c>
      <c r="B587" s="229" t="s">
        <v>1037</v>
      </c>
      <c r="C587" s="230" t="s">
        <v>679</v>
      </c>
      <c r="D587" s="230" t="s">
        <v>3147</v>
      </c>
      <c r="E587" s="691" t="s">
        <v>11549</v>
      </c>
      <c r="F587" s="737" t="s">
        <v>2796</v>
      </c>
      <c r="G587" s="1039" t="s">
        <v>2644</v>
      </c>
      <c r="H587" s="394" t="s">
        <v>498</v>
      </c>
      <c r="I587" s="232" t="s">
        <v>4274</v>
      </c>
      <c r="L587" s="707"/>
    </row>
    <row r="588" spans="1:12" ht="15" customHeight="1" thickBot="1">
      <c r="A588" s="221"/>
      <c r="B588" s="223"/>
      <c r="C588" s="226" t="s">
        <v>3648</v>
      </c>
      <c r="D588" s="227" t="s">
        <v>2645</v>
      </c>
      <c r="E588" s="1084" t="s">
        <v>265</v>
      </c>
      <c r="F588" s="739">
        <f>'Заказ, cкидки и курсы валют'!$I$12</f>
        <v>0</v>
      </c>
      <c r="G588" s="1036"/>
      <c r="H588" s="395"/>
      <c r="I588" s="219"/>
      <c r="L588" s="707"/>
    </row>
    <row r="589" spans="1:12" ht="14.1" customHeight="1">
      <c r="A589" s="250" t="s">
        <v>8015</v>
      </c>
      <c r="B589" s="40" t="s">
        <v>3305</v>
      </c>
      <c r="C589" s="970">
        <v>3</v>
      </c>
      <c r="D589" s="1502">
        <v>50</v>
      </c>
      <c r="E589" s="712">
        <f>E559*2</f>
        <v>195.86</v>
      </c>
      <c r="F589" s="740">
        <f>ROUND(E589*(1-$F$11),2)</f>
        <v>195.86</v>
      </c>
      <c r="G589" s="1037">
        <f>'Заказ, cкидки и курсы валют'!$J$24*F589</f>
        <v>2484.4841000000001</v>
      </c>
      <c r="H589" s="158">
        <f>ROUND((D589/1000)*G589,2)</f>
        <v>124.22</v>
      </c>
      <c r="I589" s="245"/>
      <c r="L589" s="707"/>
    </row>
    <row r="590" spans="1:12" ht="14.1" customHeight="1">
      <c r="A590" s="250" t="s">
        <v>8016</v>
      </c>
      <c r="B590" s="40" t="s">
        <v>3667</v>
      </c>
      <c r="C590" s="970">
        <v>3</v>
      </c>
      <c r="D590" s="1503">
        <v>50</v>
      </c>
      <c r="E590" s="712">
        <f t="shared" ref="E590:E595" si="90">E560*2</f>
        <v>201.92</v>
      </c>
      <c r="F590" s="740">
        <f t="shared" ref="F590:F595" si="91">ROUND(E590*(1-$F$11),2)</f>
        <v>201.92</v>
      </c>
      <c r="G590" s="1037">
        <f>'Заказ, cкидки и курсы валют'!$J$24*F590</f>
        <v>2561.3552</v>
      </c>
      <c r="H590" s="158">
        <f t="shared" ref="H590:H595" si="92">ROUND((D590/1000)*G590,2)</f>
        <v>128.07</v>
      </c>
      <c r="I590" s="245"/>
      <c r="L590" s="707"/>
    </row>
    <row r="591" spans="1:12" ht="14.1" customHeight="1">
      <c r="A591" s="250" t="s">
        <v>8017</v>
      </c>
      <c r="B591" s="40" t="s">
        <v>3668</v>
      </c>
      <c r="C591" s="970">
        <v>4.5</v>
      </c>
      <c r="D591" s="1503">
        <v>50</v>
      </c>
      <c r="E591" s="712">
        <f t="shared" si="90"/>
        <v>284.12</v>
      </c>
      <c r="F591" s="740">
        <f t="shared" si="91"/>
        <v>284.12</v>
      </c>
      <c r="G591" s="1037">
        <f>'Заказ, cкидки и курсы валют'!$J$24*F591</f>
        <v>3604.0622000000003</v>
      </c>
      <c r="H591" s="158">
        <f t="shared" si="92"/>
        <v>180.2</v>
      </c>
      <c r="I591" s="245"/>
      <c r="L591" s="707"/>
    </row>
    <row r="592" spans="1:12" ht="14.1" customHeight="1">
      <c r="A592" s="250" t="s">
        <v>8018</v>
      </c>
      <c r="B592" s="40" t="s">
        <v>3669</v>
      </c>
      <c r="C592" s="970">
        <v>6.1</v>
      </c>
      <c r="D592" s="1503">
        <v>40</v>
      </c>
      <c r="E592" s="712">
        <f t="shared" si="90"/>
        <v>370.26</v>
      </c>
      <c r="F592" s="740">
        <f t="shared" si="91"/>
        <v>370.26</v>
      </c>
      <c r="G592" s="1037">
        <f>'Заказ, cкидки и курсы валют'!$J$24*F592</f>
        <v>4696.7480999999998</v>
      </c>
      <c r="H592" s="158">
        <f t="shared" si="92"/>
        <v>187.87</v>
      </c>
      <c r="I592" s="245"/>
      <c r="L592" s="707"/>
    </row>
    <row r="593" spans="1:12" ht="14.1" customHeight="1">
      <c r="A593" s="250" t="s">
        <v>8019</v>
      </c>
      <c r="B593" s="40" t="s">
        <v>3293</v>
      </c>
      <c r="C593" s="970">
        <v>10</v>
      </c>
      <c r="D593" s="1503">
        <v>15</v>
      </c>
      <c r="E593" s="712">
        <f t="shared" si="90"/>
        <v>613.1</v>
      </c>
      <c r="F593" s="740">
        <f t="shared" si="91"/>
        <v>613.1</v>
      </c>
      <c r="G593" s="1037">
        <f>'Заказ, cкидки и курсы валют'!$J$24*F593</f>
        <v>7777.1735000000008</v>
      </c>
      <c r="H593" s="158">
        <f t="shared" si="92"/>
        <v>116.66</v>
      </c>
      <c r="I593" s="245"/>
      <c r="L593" s="707"/>
    </row>
    <row r="594" spans="1:12" ht="14.1" customHeight="1">
      <c r="A594" s="250" t="s">
        <v>8020</v>
      </c>
      <c r="B594" s="40" t="s">
        <v>3294</v>
      </c>
      <c r="C594" s="970">
        <v>15.85</v>
      </c>
      <c r="D594" s="1504">
        <v>10</v>
      </c>
      <c r="E594" s="712">
        <f t="shared" si="90"/>
        <v>997.22</v>
      </c>
      <c r="F594" s="740">
        <f t="shared" si="91"/>
        <v>997.22</v>
      </c>
      <c r="G594" s="1037">
        <f>'Заказ, cкидки и курсы валют'!$J$24*F594</f>
        <v>12649.735700000001</v>
      </c>
      <c r="H594" s="158">
        <f t="shared" si="92"/>
        <v>126.5</v>
      </c>
      <c r="I594" s="245"/>
      <c r="L594" s="707"/>
    </row>
    <row r="595" spans="1:12" ht="14.1" customHeight="1" thickBot="1">
      <c r="A595" s="282" t="s">
        <v>8021</v>
      </c>
      <c r="B595" s="317" t="s">
        <v>3296</v>
      </c>
      <c r="C595" s="948">
        <v>55.12</v>
      </c>
      <c r="D595" s="1505">
        <v>5</v>
      </c>
      <c r="E595" s="712">
        <f t="shared" si="90"/>
        <v>5490.52</v>
      </c>
      <c r="F595" s="1173">
        <f t="shared" si="91"/>
        <v>5490.52</v>
      </c>
      <c r="G595" s="1174">
        <f>'Заказ, cкидки и курсы валют'!$J$24*F595</f>
        <v>69647.246200000009</v>
      </c>
      <c r="H595" s="214">
        <f t="shared" si="92"/>
        <v>348.24</v>
      </c>
      <c r="I595" s="248"/>
      <c r="L595" s="707"/>
    </row>
    <row r="596" spans="1:12" ht="31.5" customHeight="1" thickBot="1">
      <c r="A596" s="14"/>
      <c r="B596" s="101"/>
      <c r="C596" s="136"/>
      <c r="D596" s="101"/>
      <c r="E596" s="741"/>
      <c r="F596" s="711"/>
      <c r="G596" s="152"/>
      <c r="H596" s="14"/>
      <c r="I596" s="14"/>
      <c r="L596" s="707"/>
    </row>
    <row r="597" spans="1:12" ht="15" customHeight="1">
      <c r="A597" s="291"/>
      <c r="B597" s="196"/>
      <c r="C597" s="112"/>
      <c r="D597" s="112" t="s">
        <v>2487</v>
      </c>
      <c r="E597" s="701"/>
      <c r="F597" s="694"/>
      <c r="G597" s="799"/>
      <c r="H597" s="196"/>
      <c r="I597" s="116"/>
      <c r="L597" s="707"/>
    </row>
    <row r="598" spans="1:12" ht="35.25" customHeight="1">
      <c r="A598" s="292"/>
      <c r="B598" s="17"/>
      <c r="C598" s="118"/>
      <c r="D598" s="118"/>
      <c r="E598" s="1082"/>
      <c r="F598" s="733"/>
      <c r="G598" s="1052"/>
      <c r="H598" s="17"/>
      <c r="I598" s="200"/>
      <c r="L598" s="707"/>
    </row>
    <row r="599" spans="1:12" ht="15" customHeight="1">
      <c r="A599" s="292"/>
      <c r="B599" s="17"/>
      <c r="C599" s="118"/>
      <c r="D599" s="118"/>
      <c r="E599" s="1082"/>
      <c r="F599" s="733"/>
      <c r="G599" s="1052"/>
      <c r="H599" s="17"/>
      <c r="I599" s="200"/>
      <c r="L599" s="707"/>
    </row>
    <row r="600" spans="1:12" ht="13.5" customHeight="1">
      <c r="A600" s="292"/>
      <c r="B600" s="17"/>
      <c r="C600" s="118"/>
      <c r="D600" s="118"/>
      <c r="E600" s="1082"/>
      <c r="F600" s="733"/>
      <c r="G600" s="1052"/>
      <c r="H600" s="17"/>
      <c r="I600" s="200"/>
      <c r="L600" s="707"/>
    </row>
    <row r="601" spans="1:12" ht="19.5" customHeight="1" thickBot="1">
      <c r="A601" s="145" t="s">
        <v>7839</v>
      </c>
      <c r="B601" s="204"/>
      <c r="C601" s="120"/>
      <c r="D601" s="120"/>
      <c r="E601" s="1083"/>
      <c r="F601" s="735"/>
      <c r="G601" s="1053"/>
      <c r="H601" s="204"/>
      <c r="I601" s="205"/>
      <c r="L601" s="707"/>
    </row>
    <row r="602" spans="1:12" ht="42">
      <c r="A602" s="228" t="s">
        <v>1036</v>
      </c>
      <c r="B602" s="229" t="s">
        <v>1037</v>
      </c>
      <c r="C602" s="230" t="s">
        <v>679</v>
      </c>
      <c r="D602" s="230" t="s">
        <v>3147</v>
      </c>
      <c r="E602" s="691" t="s">
        <v>11549</v>
      </c>
      <c r="F602" s="737" t="s">
        <v>2796</v>
      </c>
      <c r="G602" s="1039" t="s">
        <v>2644</v>
      </c>
      <c r="H602" s="394" t="s">
        <v>498</v>
      </c>
      <c r="I602" s="232" t="s">
        <v>4274</v>
      </c>
      <c r="L602" s="707"/>
    </row>
    <row r="603" spans="1:12" ht="13.5" thickBot="1">
      <c r="A603" s="228"/>
      <c r="B603" s="445"/>
      <c r="C603" s="230" t="s">
        <v>3648</v>
      </c>
      <c r="D603" s="446" t="s">
        <v>2645</v>
      </c>
      <c r="E603" s="1084" t="s">
        <v>265</v>
      </c>
      <c r="F603" s="745">
        <f>'Заказ, cкидки и курсы валют'!$I$12</f>
        <v>0</v>
      </c>
      <c r="G603" s="1149"/>
      <c r="H603" s="545"/>
      <c r="I603" s="380"/>
      <c r="L603" s="707"/>
    </row>
    <row r="604" spans="1:12" ht="15">
      <c r="A604" s="389" t="s">
        <v>2226</v>
      </c>
      <c r="B604" s="1221" t="s">
        <v>1014</v>
      </c>
      <c r="C604" s="1219">
        <v>2.2000000000000002</v>
      </c>
      <c r="D604" s="1695">
        <v>6000</v>
      </c>
      <c r="E604" s="706">
        <v>101.89</v>
      </c>
      <c r="F604" s="1187">
        <f>ROUND(E604*(1-$F$11),2)</f>
        <v>101.89</v>
      </c>
      <c r="G604" s="1188">
        <f>'Заказ, cкидки и курсы валют'!$J$24*F604</f>
        <v>1292.4746500000001</v>
      </c>
      <c r="H604" s="443">
        <f>ROUND((D604/1000)*G604,2)</f>
        <v>7754.85</v>
      </c>
      <c r="I604" s="393"/>
      <c r="L604" s="707"/>
    </row>
    <row r="605" spans="1:12" ht="15">
      <c r="A605" s="250" t="s">
        <v>2227</v>
      </c>
      <c r="B605" s="49" t="s">
        <v>1015</v>
      </c>
      <c r="C605" s="60">
        <v>2.75</v>
      </c>
      <c r="D605" s="88">
        <v>6000</v>
      </c>
      <c r="E605" s="706">
        <v>106.78</v>
      </c>
      <c r="F605" s="740">
        <f t="shared" ref="F605:F608" si="93">ROUND(E605*(1-$F$11),2)</f>
        <v>106.78</v>
      </c>
      <c r="G605" s="1037">
        <f>'Заказ, cкидки и курсы валют'!$J$24*F605</f>
        <v>1354.5043000000001</v>
      </c>
      <c r="H605" s="158">
        <f t="shared" ref="H605:H608" si="94">ROUND((D605/1000)*G605,2)</f>
        <v>8127.03</v>
      </c>
      <c r="I605" s="245"/>
      <c r="L605" s="707"/>
    </row>
    <row r="606" spans="1:12" ht="15">
      <c r="A606" s="250" t="s">
        <v>2228</v>
      </c>
      <c r="B606" s="49" t="s">
        <v>1016</v>
      </c>
      <c r="C606" s="60">
        <v>3.6</v>
      </c>
      <c r="D606" s="88">
        <v>4000</v>
      </c>
      <c r="E606" s="706">
        <v>116.01</v>
      </c>
      <c r="F606" s="740">
        <f t="shared" si="93"/>
        <v>116.01</v>
      </c>
      <c r="G606" s="1037">
        <f>'Заказ, cкидки и курсы валют'!$J$24*F606</f>
        <v>1471.5868500000001</v>
      </c>
      <c r="H606" s="158">
        <f t="shared" si="94"/>
        <v>5886.35</v>
      </c>
      <c r="I606" s="245"/>
      <c r="L606" s="707"/>
    </row>
    <row r="607" spans="1:12" ht="15">
      <c r="A607" s="250" t="s">
        <v>2229</v>
      </c>
      <c r="B607" s="49" t="s">
        <v>1017</v>
      </c>
      <c r="C607" s="60">
        <v>5.7</v>
      </c>
      <c r="D607" s="88">
        <v>2500</v>
      </c>
      <c r="E607" s="706">
        <v>192.75</v>
      </c>
      <c r="F607" s="740">
        <f t="shared" si="93"/>
        <v>192.75</v>
      </c>
      <c r="G607" s="1037">
        <f>'Заказ, cкидки и курсы валют'!$J$24*F607</f>
        <v>2445.0337500000001</v>
      </c>
      <c r="H607" s="158">
        <f t="shared" si="94"/>
        <v>6112.58</v>
      </c>
      <c r="I607" s="245"/>
      <c r="L607" s="707"/>
    </row>
    <row r="608" spans="1:12" ht="15" customHeight="1" thickBot="1">
      <c r="A608" s="282" t="s">
        <v>2230</v>
      </c>
      <c r="B608" s="163" t="s">
        <v>1018</v>
      </c>
      <c r="C608" s="948">
        <v>8.5</v>
      </c>
      <c r="D608" s="330">
        <v>1500</v>
      </c>
      <c r="E608" s="706">
        <v>276.19</v>
      </c>
      <c r="F608" s="1173">
        <f t="shared" si="93"/>
        <v>276.19</v>
      </c>
      <c r="G608" s="1174">
        <f>'Заказ, cкидки и курсы валют'!$J$24*F608</f>
        <v>3503.4701500000001</v>
      </c>
      <c r="H608" s="214">
        <f t="shared" si="94"/>
        <v>5255.21</v>
      </c>
      <c r="I608" s="248"/>
      <c r="L608" s="707"/>
    </row>
    <row r="609" spans="1:12" ht="33" customHeight="1" thickBot="1">
      <c r="A609" s="14"/>
      <c r="B609" s="54"/>
      <c r="C609" s="97"/>
      <c r="D609" s="137"/>
      <c r="E609" s="741"/>
      <c r="F609" s="711"/>
      <c r="G609" s="152"/>
      <c r="H609" s="14"/>
      <c r="I609" s="14"/>
      <c r="L609" s="707"/>
    </row>
    <row r="610" spans="1:12" ht="15" customHeight="1">
      <c r="A610" s="291"/>
      <c r="B610" s="196"/>
      <c r="C610" s="112"/>
      <c r="D610" s="112" t="s">
        <v>2487</v>
      </c>
      <c r="E610" s="701"/>
      <c r="F610" s="694"/>
      <c r="G610" s="799"/>
      <c r="H610" s="196"/>
      <c r="I610" s="116"/>
      <c r="L610" s="707"/>
    </row>
    <row r="611" spans="1:12" ht="41.25" customHeight="1">
      <c r="A611" s="292"/>
      <c r="B611" s="17"/>
      <c r="C611" s="118"/>
      <c r="D611" s="118"/>
      <c r="E611" s="1082"/>
      <c r="F611" s="733"/>
      <c r="G611" s="1052"/>
      <c r="H611" s="17"/>
      <c r="I611" s="200"/>
      <c r="L611" s="707"/>
    </row>
    <row r="612" spans="1:12" ht="15" customHeight="1">
      <c r="A612" s="292"/>
      <c r="B612" s="17"/>
      <c r="C612" s="118"/>
      <c r="D612" s="118"/>
      <c r="E612" s="1082"/>
      <c r="F612" s="733"/>
      <c r="G612" s="1052"/>
      <c r="H612" s="17"/>
      <c r="I612" s="200"/>
      <c r="L612" s="707"/>
    </row>
    <row r="613" spans="1:12" ht="13.5" customHeight="1">
      <c r="A613" s="292"/>
      <c r="B613" s="17"/>
      <c r="C613" s="118"/>
      <c r="D613" s="118"/>
      <c r="E613" s="1082"/>
      <c r="F613" s="733"/>
      <c r="G613" s="1052"/>
      <c r="H613" s="17"/>
      <c r="I613" s="200"/>
      <c r="L613" s="707"/>
    </row>
    <row r="614" spans="1:12" ht="13.5" customHeight="1" thickBot="1">
      <c r="A614" s="145" t="s">
        <v>7840</v>
      </c>
      <c r="B614" s="146"/>
      <c r="C614" s="121"/>
      <c r="D614" s="204"/>
      <c r="E614" s="1086"/>
      <c r="F614" s="735"/>
      <c r="G614" s="1053"/>
      <c r="H614" s="204"/>
      <c r="I614" s="205"/>
      <c r="L614" s="707"/>
    </row>
    <row r="615" spans="1:12" ht="33.75" customHeight="1">
      <c r="A615" s="228" t="s">
        <v>1036</v>
      </c>
      <c r="B615" s="229" t="s">
        <v>1037</v>
      </c>
      <c r="C615" s="230" t="s">
        <v>679</v>
      </c>
      <c r="D615" s="230" t="s">
        <v>3147</v>
      </c>
      <c r="E615" s="691" t="s">
        <v>11549</v>
      </c>
      <c r="F615" s="737" t="s">
        <v>2796</v>
      </c>
      <c r="G615" s="1039" t="s">
        <v>2644</v>
      </c>
      <c r="H615" s="394" t="s">
        <v>498</v>
      </c>
      <c r="I615" s="232" t="s">
        <v>4274</v>
      </c>
      <c r="L615" s="707"/>
    </row>
    <row r="616" spans="1:12" ht="13.5" customHeight="1" thickBot="1">
      <c r="A616" s="228"/>
      <c r="B616" s="445"/>
      <c r="C616" s="230" t="s">
        <v>3648</v>
      </c>
      <c r="D616" s="446" t="s">
        <v>2645</v>
      </c>
      <c r="E616" s="1084" t="s">
        <v>265</v>
      </c>
      <c r="F616" s="745">
        <f>'Заказ, cкидки и курсы валют'!$I$12</f>
        <v>0</v>
      </c>
      <c r="G616" s="1149"/>
      <c r="H616" s="545"/>
      <c r="I616" s="380"/>
      <c r="L616" s="707"/>
    </row>
    <row r="617" spans="1:12" ht="14.1" customHeight="1">
      <c r="A617" s="389" t="s">
        <v>2231</v>
      </c>
      <c r="B617" s="1221" t="s">
        <v>1014</v>
      </c>
      <c r="C617" s="1219">
        <v>2.2000000000000002</v>
      </c>
      <c r="D617" s="1578">
        <v>600</v>
      </c>
      <c r="E617" s="1284">
        <f>E604*1.2</f>
        <v>122.268</v>
      </c>
      <c r="F617" s="1187">
        <f>ROUND(E617*(1-$F$11),2)</f>
        <v>122.27</v>
      </c>
      <c r="G617" s="1188">
        <f>'Заказ, cкидки и курсы валют'!$J$24*F617</f>
        <v>1550.99495</v>
      </c>
      <c r="H617" s="443">
        <f>ROUND((D617/1000)*G617,2)</f>
        <v>930.6</v>
      </c>
      <c r="I617" s="393"/>
      <c r="L617" s="707"/>
    </row>
    <row r="618" spans="1:12" ht="14.1" customHeight="1">
      <c r="A618" s="250" t="s">
        <v>2232</v>
      </c>
      <c r="B618" s="49" t="s">
        <v>1015</v>
      </c>
      <c r="C618" s="60">
        <v>2.75</v>
      </c>
      <c r="D618" s="144">
        <v>500</v>
      </c>
      <c r="E618" s="712">
        <f t="shared" ref="E618:E621" si="95">E605*1.2</f>
        <v>128.136</v>
      </c>
      <c r="F618" s="740">
        <f t="shared" ref="F618:F621" si="96">ROUND(E618*(1-$F$11),2)</f>
        <v>128.13999999999999</v>
      </c>
      <c r="G618" s="1037">
        <f>'Заказ, cкидки и курсы валют'!$J$24*F618</f>
        <v>1625.4558999999999</v>
      </c>
      <c r="H618" s="158">
        <f t="shared" ref="H618:H621" si="97">ROUND((D618/1000)*G618,2)</f>
        <v>812.73</v>
      </c>
      <c r="I618" s="245"/>
      <c r="L618" s="707"/>
    </row>
    <row r="619" spans="1:12" ht="14.1" customHeight="1">
      <c r="A619" s="250" t="s">
        <v>2233</v>
      </c>
      <c r="B619" s="49" t="s">
        <v>1016</v>
      </c>
      <c r="C619" s="60">
        <v>3.6</v>
      </c>
      <c r="D619" s="144">
        <v>400</v>
      </c>
      <c r="E619" s="712">
        <f t="shared" si="95"/>
        <v>139.21199999999999</v>
      </c>
      <c r="F619" s="740">
        <f t="shared" si="96"/>
        <v>139.21</v>
      </c>
      <c r="G619" s="1037">
        <f>'Заказ, cкидки и курсы валют'!$J$24*F619</f>
        <v>1765.8788500000001</v>
      </c>
      <c r="H619" s="158">
        <f t="shared" si="97"/>
        <v>706.35</v>
      </c>
      <c r="I619" s="245"/>
      <c r="L619" s="707"/>
    </row>
    <row r="620" spans="1:12" ht="14.1" customHeight="1">
      <c r="A620" s="250" t="s">
        <v>2234</v>
      </c>
      <c r="B620" s="49" t="s">
        <v>1017</v>
      </c>
      <c r="C620" s="60">
        <v>5.7</v>
      </c>
      <c r="D620" s="144">
        <v>250</v>
      </c>
      <c r="E620" s="712">
        <f t="shared" si="95"/>
        <v>231.29999999999998</v>
      </c>
      <c r="F620" s="740">
        <f t="shared" si="96"/>
        <v>231.3</v>
      </c>
      <c r="G620" s="1037">
        <f>'Заказ, cкидки и курсы валют'!$J$24*F620</f>
        <v>2934.0405000000001</v>
      </c>
      <c r="H620" s="158">
        <f t="shared" si="97"/>
        <v>733.51</v>
      </c>
      <c r="I620" s="245"/>
      <c r="L620" s="707"/>
    </row>
    <row r="621" spans="1:12" ht="14.1" customHeight="1" thickBot="1">
      <c r="A621" s="282" t="s">
        <v>2235</v>
      </c>
      <c r="B621" s="163" t="s">
        <v>1018</v>
      </c>
      <c r="C621" s="948">
        <v>8.5</v>
      </c>
      <c r="D621" s="331">
        <v>150</v>
      </c>
      <c r="E621" s="1285">
        <f t="shared" si="95"/>
        <v>331.428</v>
      </c>
      <c r="F621" s="1173">
        <f t="shared" si="96"/>
        <v>331.43</v>
      </c>
      <c r="G621" s="1174">
        <f>'Заказ, cкидки и курсы валют'!$J$24*F621</f>
        <v>4204.1895500000001</v>
      </c>
      <c r="H621" s="214">
        <f t="shared" si="97"/>
        <v>630.63</v>
      </c>
      <c r="I621" s="248"/>
      <c r="L621" s="707"/>
    </row>
    <row r="622" spans="1:12" ht="34.5" customHeight="1" thickBot="1">
      <c r="A622" s="14"/>
      <c r="B622" s="54"/>
      <c r="C622" s="97"/>
      <c r="D622" s="137"/>
      <c r="E622" s="741"/>
      <c r="F622" s="711"/>
      <c r="G622" s="152"/>
      <c r="H622" s="14"/>
      <c r="I622" s="14"/>
      <c r="L622" s="707"/>
    </row>
    <row r="623" spans="1:12" ht="18">
      <c r="A623" s="291"/>
      <c r="B623" s="196"/>
      <c r="C623" s="112"/>
      <c r="D623" s="112" t="s">
        <v>2487</v>
      </c>
      <c r="E623" s="701"/>
      <c r="F623" s="694"/>
      <c r="G623" s="799"/>
      <c r="H623" s="196"/>
      <c r="I623" s="116"/>
    </row>
    <row r="624" spans="1:12">
      <c r="A624" s="292"/>
      <c r="B624" s="17"/>
      <c r="C624" s="118"/>
      <c r="D624" s="118"/>
      <c r="E624" s="1082"/>
      <c r="F624" s="733"/>
      <c r="G624" s="1052"/>
      <c r="H624" s="17"/>
      <c r="I624" s="200"/>
    </row>
    <row r="625" spans="1:9">
      <c r="A625" s="292"/>
      <c r="B625" s="17"/>
      <c r="C625" s="118"/>
      <c r="D625" s="118"/>
      <c r="E625" s="1082"/>
      <c r="F625" s="733"/>
      <c r="G625" s="1052"/>
      <c r="H625" s="17"/>
      <c r="I625" s="200"/>
    </row>
    <row r="626" spans="1:9">
      <c r="A626" s="292"/>
      <c r="B626" s="17"/>
      <c r="C626" s="118"/>
      <c r="D626" s="118"/>
      <c r="E626" s="1082"/>
      <c r="F626" s="733"/>
      <c r="G626" s="1052"/>
      <c r="H626" s="17"/>
      <c r="I626" s="200"/>
    </row>
    <row r="627" spans="1:9" ht="18.75" thickBot="1">
      <c r="A627" s="145" t="s">
        <v>7841</v>
      </c>
      <c r="B627" s="146"/>
      <c r="C627" s="121"/>
      <c r="D627" s="204"/>
      <c r="E627" s="1086"/>
      <c r="F627" s="735"/>
      <c r="G627" s="1053"/>
      <c r="H627" s="204"/>
      <c r="I627" s="205"/>
    </row>
    <row r="628" spans="1:9" ht="42">
      <c r="A628" s="228" t="s">
        <v>1036</v>
      </c>
      <c r="B628" s="229" t="s">
        <v>1037</v>
      </c>
      <c r="C628" s="230" t="s">
        <v>679</v>
      </c>
      <c r="D628" s="230" t="s">
        <v>3147</v>
      </c>
      <c r="E628" s="691" t="s">
        <v>11549</v>
      </c>
      <c r="F628" s="737" t="s">
        <v>2796</v>
      </c>
      <c r="G628" s="1039" t="s">
        <v>2644</v>
      </c>
      <c r="H628" s="394" t="s">
        <v>498</v>
      </c>
      <c r="I628" s="232" t="s">
        <v>4274</v>
      </c>
    </row>
    <row r="629" spans="1:9" ht="13.5" thickBot="1">
      <c r="A629" s="228"/>
      <c r="B629" s="445"/>
      <c r="C629" s="230" t="s">
        <v>3648</v>
      </c>
      <c r="D629" s="446" t="s">
        <v>2645</v>
      </c>
      <c r="E629" s="1084" t="s">
        <v>265</v>
      </c>
      <c r="F629" s="745">
        <f>'Заказ, cкидки и курсы валют'!$I$12</f>
        <v>0</v>
      </c>
      <c r="G629" s="1149"/>
      <c r="H629" s="545"/>
      <c r="I629" s="380"/>
    </row>
    <row r="630" spans="1:9">
      <c r="A630" s="389" t="s">
        <v>8022</v>
      </c>
      <c r="B630" s="1221" t="s">
        <v>1014</v>
      </c>
      <c r="C630" s="1219">
        <v>2.2000000000000002</v>
      </c>
      <c r="D630" s="1696">
        <v>60</v>
      </c>
      <c r="E630" s="1284">
        <f>E604*2</f>
        <v>203.78</v>
      </c>
      <c r="F630" s="1187">
        <f>ROUND(E630*(1-$F$11),2)</f>
        <v>203.78</v>
      </c>
      <c r="G630" s="1188">
        <f>'Заказ, cкидки и курсы валют'!$J$24*F630</f>
        <v>2584.9493000000002</v>
      </c>
      <c r="H630" s="443">
        <f>ROUND((D630/1000)*G630,2)</f>
        <v>155.1</v>
      </c>
      <c r="I630" s="393"/>
    </row>
    <row r="631" spans="1:9">
      <c r="A631" s="250" t="s">
        <v>8023</v>
      </c>
      <c r="B631" s="49" t="s">
        <v>1015</v>
      </c>
      <c r="C631" s="60">
        <v>2.75</v>
      </c>
      <c r="D631" s="1503">
        <v>60</v>
      </c>
      <c r="E631" s="712">
        <f t="shared" ref="E631:E634" si="98">E605*2</f>
        <v>213.56</v>
      </c>
      <c r="F631" s="740">
        <f t="shared" ref="F631:F634" si="99">ROUND(E631*(1-$F$11),2)</f>
        <v>213.56</v>
      </c>
      <c r="G631" s="1037">
        <f>'Заказ, cкидки и курсы валют'!$J$24*F631</f>
        <v>2709.0086000000001</v>
      </c>
      <c r="H631" s="158">
        <f t="shared" ref="H631:H634" si="100">ROUND((D631/1000)*G631,2)</f>
        <v>162.54</v>
      </c>
      <c r="I631" s="245"/>
    </row>
    <row r="632" spans="1:9">
      <c r="A632" s="250" t="s">
        <v>8024</v>
      </c>
      <c r="B632" s="49" t="s">
        <v>1016</v>
      </c>
      <c r="C632" s="60">
        <v>3.6</v>
      </c>
      <c r="D632" s="1503">
        <v>40</v>
      </c>
      <c r="E632" s="712">
        <f t="shared" si="98"/>
        <v>232.02</v>
      </c>
      <c r="F632" s="740">
        <f t="shared" si="99"/>
        <v>232.02</v>
      </c>
      <c r="G632" s="1037">
        <f>'Заказ, cкидки и курсы валют'!$J$24*F632</f>
        <v>2943.1737000000003</v>
      </c>
      <c r="H632" s="158">
        <f t="shared" si="100"/>
        <v>117.73</v>
      </c>
      <c r="I632" s="245"/>
    </row>
    <row r="633" spans="1:9">
      <c r="A633" s="250" t="s">
        <v>8025</v>
      </c>
      <c r="B633" s="49" t="s">
        <v>1017</v>
      </c>
      <c r="C633" s="60">
        <v>5.7</v>
      </c>
      <c r="D633" s="1503">
        <v>25</v>
      </c>
      <c r="E633" s="712">
        <f t="shared" si="98"/>
        <v>385.5</v>
      </c>
      <c r="F633" s="740">
        <f t="shared" si="99"/>
        <v>385.5</v>
      </c>
      <c r="G633" s="1037">
        <f>'Заказ, cкидки и курсы валют'!$J$24*F633</f>
        <v>4890.0675000000001</v>
      </c>
      <c r="H633" s="158">
        <f t="shared" si="100"/>
        <v>122.25</v>
      </c>
      <c r="I633" s="245"/>
    </row>
    <row r="634" spans="1:9" ht="13.5" thickBot="1">
      <c r="A634" s="282" t="s">
        <v>8026</v>
      </c>
      <c r="B634" s="163" t="s">
        <v>1018</v>
      </c>
      <c r="C634" s="948">
        <v>8.5</v>
      </c>
      <c r="D634" s="1506">
        <v>15</v>
      </c>
      <c r="E634" s="1285">
        <f t="shared" si="98"/>
        <v>552.38</v>
      </c>
      <c r="F634" s="1173">
        <f t="shared" si="99"/>
        <v>552.38</v>
      </c>
      <c r="G634" s="1174">
        <f>'Заказ, cкидки и курсы валют'!$J$24*F634</f>
        <v>7006.9403000000002</v>
      </c>
      <c r="H634" s="214">
        <f t="shared" si="100"/>
        <v>105.1</v>
      </c>
      <c r="I634" s="248"/>
    </row>
    <row r="635" spans="1:9" ht="13.5" thickBot="1">
      <c r="A635" s="14"/>
      <c r="B635" s="54"/>
      <c r="C635" s="97"/>
      <c r="D635" s="137"/>
      <c r="E635" s="741"/>
      <c r="F635" s="711"/>
      <c r="G635" s="152"/>
      <c r="H635" s="14"/>
      <c r="I635" s="14"/>
    </row>
    <row r="636" spans="1:9" ht="18">
      <c r="A636" s="291"/>
      <c r="B636" s="196"/>
      <c r="C636" s="112"/>
      <c r="D636" s="112" t="s">
        <v>9657</v>
      </c>
      <c r="E636" s="701"/>
      <c r="F636" s="694"/>
      <c r="G636" s="799"/>
      <c r="H636" s="196"/>
      <c r="I636" s="116"/>
    </row>
    <row r="637" spans="1:9">
      <c r="A637" s="292"/>
      <c r="B637" s="17"/>
      <c r="C637" s="118"/>
      <c r="D637" s="118"/>
      <c r="E637" s="1082"/>
      <c r="F637" s="733"/>
      <c r="G637" s="1052"/>
      <c r="H637" s="17"/>
      <c r="I637" s="200"/>
    </row>
    <row r="638" spans="1:9">
      <c r="A638" s="292"/>
      <c r="B638" s="17"/>
      <c r="C638" s="118"/>
      <c r="D638" s="118"/>
      <c r="E638" s="1082"/>
      <c r="F638" s="733"/>
      <c r="G638" s="1052"/>
      <c r="H638" s="17"/>
      <c r="I638" s="200"/>
    </row>
    <row r="639" spans="1:9">
      <c r="A639" s="292"/>
      <c r="B639" s="17"/>
      <c r="C639" s="118"/>
      <c r="D639" s="118"/>
      <c r="E639" s="1082"/>
      <c r="F639" s="733"/>
      <c r="G639" s="1052"/>
      <c r="H639" s="17"/>
      <c r="I639" s="200"/>
    </row>
    <row r="640" spans="1:9" ht="18.75" thickBot="1">
      <c r="A640" s="145" t="s">
        <v>7839</v>
      </c>
      <c r="B640" s="204"/>
      <c r="C640" s="120"/>
      <c r="D640" s="120"/>
      <c r="E640" s="1083"/>
      <c r="F640" s="735"/>
      <c r="G640" s="1053"/>
      <c r="H640" s="204"/>
      <c r="I640" s="205"/>
    </row>
    <row r="641" spans="1:9" ht="42">
      <c r="A641" s="228" t="s">
        <v>1036</v>
      </c>
      <c r="B641" s="229" t="s">
        <v>1037</v>
      </c>
      <c r="C641" s="230" t="s">
        <v>679</v>
      </c>
      <c r="D641" s="230" t="s">
        <v>3147</v>
      </c>
      <c r="E641" s="691" t="s">
        <v>11549</v>
      </c>
      <c r="F641" s="737" t="s">
        <v>2796</v>
      </c>
      <c r="G641" s="1039" t="s">
        <v>2644</v>
      </c>
      <c r="H641" s="394" t="s">
        <v>498</v>
      </c>
      <c r="I641" s="232" t="s">
        <v>4274</v>
      </c>
    </row>
    <row r="642" spans="1:9" ht="13.5" thickBot="1">
      <c r="A642" s="228"/>
      <c r="B642" s="445"/>
      <c r="C642" s="230" t="s">
        <v>3648</v>
      </c>
      <c r="D642" s="446" t="s">
        <v>2645</v>
      </c>
      <c r="E642" s="1084" t="s">
        <v>265</v>
      </c>
      <c r="F642" s="745">
        <f>'Заказ, cкидки и курсы валют'!$I$12</f>
        <v>0</v>
      </c>
      <c r="G642" s="1149"/>
      <c r="H642" s="545"/>
      <c r="I642" s="380"/>
    </row>
    <row r="643" spans="1:9" ht="15">
      <c r="A643" s="1234" t="s">
        <v>9653</v>
      </c>
      <c r="B643" s="1109" t="s">
        <v>9655</v>
      </c>
      <c r="C643" s="2650">
        <v>6.8</v>
      </c>
      <c r="D643" s="2648">
        <v>3000</v>
      </c>
      <c r="E643" s="2864">
        <v>252.83</v>
      </c>
      <c r="F643" s="1678">
        <f>ROUND(E643*(1-$F$11),2)</f>
        <v>252.83</v>
      </c>
      <c r="G643" s="2268">
        <f>'Заказ, cкидки и курсы валют'!$J$24*F643</f>
        <v>3207.1485500000003</v>
      </c>
      <c r="H643" s="443">
        <f>ROUND((D643/1000)*G643,2)</f>
        <v>9621.4500000000007</v>
      </c>
      <c r="I643" s="393"/>
    </row>
    <row r="644" spans="1:9" ht="15">
      <c r="A644" s="770" t="s">
        <v>9654</v>
      </c>
      <c r="B644" s="1109" t="s">
        <v>9656</v>
      </c>
      <c r="C644" s="2650">
        <v>10</v>
      </c>
      <c r="D644" s="2648">
        <v>2000</v>
      </c>
      <c r="E644" s="2864">
        <v>370.27</v>
      </c>
      <c r="F644" s="1133">
        <f t="shared" ref="F644" si="101">ROUND(E644*(1-$F$11),2)</f>
        <v>370.27</v>
      </c>
      <c r="G644" s="1041">
        <f>'Заказ, cкидки и курсы валют'!$J$24*F644</f>
        <v>4696.8749500000004</v>
      </c>
      <c r="H644" s="158">
        <f t="shared" ref="H644" si="102">ROUND((D644/1000)*G644,2)</f>
        <v>9393.75</v>
      </c>
      <c r="I644" s="245"/>
    </row>
    <row r="645" spans="1:9" ht="15">
      <c r="A645" s="770" t="s">
        <v>11800</v>
      </c>
      <c r="B645" s="1109" t="s">
        <v>11801</v>
      </c>
      <c r="C645" s="2650">
        <v>17</v>
      </c>
      <c r="D645" s="2648">
        <v>1500</v>
      </c>
      <c r="E645" s="2864">
        <v>646.37</v>
      </c>
      <c r="F645" s="1133">
        <f t="shared" ref="F645" si="103">ROUND(E645*(1-$F$11),2)</f>
        <v>646.37</v>
      </c>
      <c r="G645" s="1041">
        <f>'Заказ, cкидки и курсы валют'!$J$24*F645</f>
        <v>8199.2034500000009</v>
      </c>
      <c r="H645" s="158">
        <f t="shared" ref="H645" si="104">ROUND((D645/1000)*G645,2)</f>
        <v>12298.81</v>
      </c>
      <c r="I645" s="245"/>
    </row>
    <row r="646" spans="1:9" ht="15.75" thickBot="1">
      <c r="A646" s="14"/>
      <c r="B646" s="53"/>
      <c r="C646" s="109"/>
      <c r="D646" s="137"/>
      <c r="E646" s="825"/>
      <c r="F646" s="1427"/>
      <c r="G646" s="1040"/>
      <c r="H646" s="23"/>
      <c r="I646" s="14"/>
    </row>
    <row r="647" spans="1:9" ht="18">
      <c r="A647" s="291"/>
      <c r="B647" s="196"/>
      <c r="C647" s="112"/>
      <c r="D647" s="112" t="s">
        <v>9657</v>
      </c>
      <c r="E647" s="701"/>
      <c r="F647" s="694"/>
      <c r="G647" s="799"/>
      <c r="H647" s="196"/>
      <c r="I647" s="116"/>
    </row>
    <row r="648" spans="1:9">
      <c r="A648" s="292"/>
      <c r="B648" s="17"/>
      <c r="C648" s="118"/>
      <c r="D648" s="118"/>
      <c r="E648" s="1082"/>
      <c r="F648" s="733"/>
      <c r="G648" s="1052"/>
      <c r="H648" s="17"/>
      <c r="I648" s="200"/>
    </row>
    <row r="649" spans="1:9">
      <c r="A649" s="292"/>
      <c r="B649" s="17"/>
      <c r="C649" s="118"/>
      <c r="D649" s="118"/>
      <c r="E649" s="1082"/>
      <c r="F649" s="733"/>
      <c r="G649" s="1052"/>
      <c r="H649" s="17"/>
      <c r="I649" s="200"/>
    </row>
    <row r="650" spans="1:9">
      <c r="A650" s="292"/>
      <c r="B650" s="17"/>
      <c r="C650" s="118"/>
      <c r="D650" s="118"/>
      <c r="E650" s="1082"/>
      <c r="F650" s="733"/>
      <c r="G650" s="1052"/>
      <c r="H650" s="17"/>
      <c r="I650" s="200"/>
    </row>
    <row r="651" spans="1:9" ht="18.75" thickBot="1">
      <c r="A651" s="145" t="s">
        <v>7840</v>
      </c>
      <c r="B651" s="204"/>
      <c r="C651" s="120"/>
      <c r="D651" s="120"/>
      <c r="E651" s="1083"/>
      <c r="F651" s="735"/>
      <c r="G651" s="1053"/>
      <c r="H651" s="204"/>
      <c r="I651" s="205"/>
    </row>
    <row r="652" spans="1:9" ht="42">
      <c r="A652" s="228" t="s">
        <v>1036</v>
      </c>
      <c r="B652" s="229" t="s">
        <v>1037</v>
      </c>
      <c r="C652" s="230" t="s">
        <v>679</v>
      </c>
      <c r="D652" s="230" t="s">
        <v>3147</v>
      </c>
      <c r="E652" s="691" t="s">
        <v>11549</v>
      </c>
      <c r="F652" s="737" t="s">
        <v>2796</v>
      </c>
      <c r="G652" s="1039" t="s">
        <v>2644</v>
      </c>
      <c r="H652" s="394" t="s">
        <v>498</v>
      </c>
      <c r="I652" s="232" t="s">
        <v>4274</v>
      </c>
    </row>
    <row r="653" spans="1:9" ht="13.5" thickBot="1">
      <c r="A653" s="228"/>
      <c r="B653" s="445"/>
      <c r="C653" s="230" t="s">
        <v>3648</v>
      </c>
      <c r="D653" s="446" t="s">
        <v>2645</v>
      </c>
      <c r="E653" s="1084" t="s">
        <v>265</v>
      </c>
      <c r="F653" s="745">
        <f>'Заказ, cкидки и курсы валют'!$I$12</f>
        <v>0</v>
      </c>
      <c r="G653" s="1149"/>
      <c r="H653" s="545"/>
      <c r="I653" s="380"/>
    </row>
    <row r="654" spans="1:9" ht="15.75" thickBot="1">
      <c r="A654" s="389" t="s">
        <v>11524</v>
      </c>
      <c r="B654" s="47" t="s">
        <v>9656</v>
      </c>
      <c r="C654" s="60">
        <v>10</v>
      </c>
      <c r="D654" s="88">
        <v>200</v>
      </c>
      <c r="E654" s="825">
        <f>E644*1.2</f>
        <v>444.32399999999996</v>
      </c>
      <c r="F654" s="740">
        <f t="shared" ref="F654" si="105">ROUND(E654*(1-$F$11),2)</f>
        <v>444.32</v>
      </c>
      <c r="G654" s="1037">
        <f>'Заказ, cкидки и курсы валют'!$J$24*F654</f>
        <v>5636.1992</v>
      </c>
      <c r="H654" s="158">
        <f t="shared" ref="H654" si="106">ROUND((D654/1000)*G654,2)</f>
        <v>1127.24</v>
      </c>
      <c r="I654" s="393"/>
    </row>
    <row r="655" spans="1:9" ht="15.75" thickBot="1">
      <c r="A655" s="2308"/>
      <c r="B655" s="53"/>
      <c r="C655" s="109"/>
      <c r="D655" s="137"/>
      <c r="E655" s="825"/>
      <c r="F655" s="1427"/>
      <c r="G655" s="1040"/>
      <c r="H655" s="23"/>
      <c r="I655" s="2309"/>
    </row>
    <row r="656" spans="1:9" ht="18">
      <c r="A656" s="291"/>
      <c r="B656" s="196"/>
      <c r="C656" s="112"/>
      <c r="D656" s="112" t="s">
        <v>9657</v>
      </c>
      <c r="E656" s="701"/>
      <c r="F656" s="694"/>
      <c r="G656" s="799"/>
      <c r="H656" s="196"/>
      <c r="I656" s="116"/>
    </row>
    <row r="657" spans="1:9">
      <c r="A657" s="292"/>
      <c r="B657" s="17"/>
      <c r="C657" s="118"/>
      <c r="D657" s="118"/>
      <c r="E657" s="1082"/>
      <c r="F657" s="733"/>
      <c r="G657" s="1052"/>
      <c r="H657" s="17"/>
      <c r="I657" s="200"/>
    </row>
    <row r="658" spans="1:9">
      <c r="A658" s="292"/>
      <c r="B658" s="17"/>
      <c r="C658" s="118"/>
      <c r="D658" s="118"/>
      <c r="E658" s="1082"/>
      <c r="F658" s="733"/>
      <c r="G658" s="1052"/>
      <c r="H658" s="17"/>
      <c r="I658" s="200"/>
    </row>
    <row r="659" spans="1:9">
      <c r="A659" s="292"/>
      <c r="B659" s="17"/>
      <c r="C659" s="118"/>
      <c r="D659" s="118"/>
      <c r="E659" s="1082"/>
      <c r="F659" s="733"/>
      <c r="G659" s="1052"/>
      <c r="H659" s="17"/>
      <c r="I659" s="200"/>
    </row>
    <row r="660" spans="1:9" ht="18.75" thickBot="1">
      <c r="A660" s="145" t="s">
        <v>7841</v>
      </c>
      <c r="B660" s="204"/>
      <c r="C660" s="120"/>
      <c r="D660" s="120"/>
      <c r="E660" s="1083"/>
      <c r="F660" s="735"/>
      <c r="G660" s="1053"/>
      <c r="H660" s="204"/>
      <c r="I660" s="205"/>
    </row>
    <row r="661" spans="1:9" ht="42">
      <c r="A661" s="228" t="s">
        <v>1036</v>
      </c>
      <c r="B661" s="229" t="s">
        <v>1037</v>
      </c>
      <c r="C661" s="230" t="s">
        <v>679</v>
      </c>
      <c r="D661" s="230" t="s">
        <v>3147</v>
      </c>
      <c r="E661" s="691" t="s">
        <v>11549</v>
      </c>
      <c r="F661" s="737" t="s">
        <v>2796</v>
      </c>
      <c r="G661" s="1039" t="s">
        <v>2644</v>
      </c>
      <c r="H661" s="394" t="s">
        <v>498</v>
      </c>
      <c r="I661" s="232" t="s">
        <v>4274</v>
      </c>
    </row>
    <row r="662" spans="1:9" ht="13.5" thickBot="1">
      <c r="A662" s="228"/>
      <c r="B662" s="445"/>
      <c r="C662" s="230" t="s">
        <v>3648</v>
      </c>
      <c r="D662" s="446" t="s">
        <v>2645</v>
      </c>
      <c r="E662" s="1084" t="s">
        <v>265</v>
      </c>
      <c r="F662" s="745">
        <f>'Заказ, cкидки и курсы валют'!$I$12</f>
        <v>0</v>
      </c>
      <c r="G662" s="1149"/>
      <c r="H662" s="545"/>
      <c r="I662" s="380"/>
    </row>
    <row r="663" spans="1:9" ht="15">
      <c r="A663" s="389" t="s">
        <v>11525</v>
      </c>
      <c r="B663" s="47" t="s">
        <v>9656</v>
      </c>
      <c r="C663" s="60">
        <v>10</v>
      </c>
      <c r="D663" s="88">
        <v>20</v>
      </c>
      <c r="E663" s="825">
        <f>E644*2</f>
        <v>740.54</v>
      </c>
      <c r="F663" s="740">
        <f t="shared" ref="F663" si="107">ROUND(E663*(1-$F$11),2)</f>
        <v>740.54</v>
      </c>
      <c r="G663" s="1037">
        <f>'Заказ, cкидки и курсы валют'!$J$24*F663</f>
        <v>9393.7499000000007</v>
      </c>
      <c r="H663" s="158">
        <f t="shared" ref="H663" si="108">ROUND((D663/1000)*G663,2)</f>
        <v>187.87</v>
      </c>
      <c r="I663" s="393"/>
    </row>
    <row r="664" spans="1:9" ht="15.75" thickBot="1">
      <c r="A664" s="1484"/>
      <c r="B664" s="53"/>
      <c r="C664" s="109"/>
      <c r="D664" s="137"/>
      <c r="E664" s="825"/>
      <c r="F664" s="1427"/>
      <c r="G664" s="1040"/>
      <c r="H664" s="23"/>
      <c r="I664" s="629"/>
    </row>
    <row r="665" spans="1:9" ht="18">
      <c r="A665" s="291"/>
      <c r="B665" s="196"/>
      <c r="C665" s="112"/>
      <c r="D665" s="112" t="s">
        <v>9658</v>
      </c>
      <c r="E665" s="701"/>
      <c r="F665" s="694"/>
      <c r="G665" s="799"/>
      <c r="H665" s="196"/>
      <c r="I665" s="116"/>
    </row>
    <row r="666" spans="1:9">
      <c r="A666" s="292"/>
      <c r="B666" s="17"/>
      <c r="C666" s="118"/>
      <c r="D666" s="118"/>
      <c r="E666" s="1082"/>
      <c r="F666" s="733"/>
      <c r="G666" s="1052"/>
      <c r="H666" s="17"/>
      <c r="I666" s="200"/>
    </row>
    <row r="667" spans="1:9">
      <c r="A667" s="292"/>
      <c r="B667" s="17"/>
      <c r="C667" s="118"/>
      <c r="D667" s="118"/>
      <c r="E667" s="1082"/>
      <c r="F667" s="733"/>
      <c r="G667" s="1052"/>
      <c r="H667" s="17"/>
      <c r="I667" s="200"/>
    </row>
    <row r="668" spans="1:9">
      <c r="A668" s="292"/>
      <c r="B668" s="17"/>
      <c r="C668" s="118"/>
      <c r="D668" s="118"/>
      <c r="E668" s="1082"/>
      <c r="F668" s="733"/>
      <c r="G668" s="1052"/>
      <c r="H668" s="17"/>
      <c r="I668" s="200"/>
    </row>
    <row r="669" spans="1:9" ht="18.75" thickBot="1">
      <c r="A669" s="145" t="s">
        <v>7839</v>
      </c>
      <c r="B669" s="204"/>
      <c r="C669" s="120"/>
      <c r="D669" s="120"/>
      <c r="E669" s="1083"/>
      <c r="F669" s="735"/>
      <c r="G669" s="1053"/>
      <c r="H669" s="204"/>
      <c r="I669" s="205"/>
    </row>
    <row r="670" spans="1:9" ht="42">
      <c r="A670" s="228" t="s">
        <v>1036</v>
      </c>
      <c r="B670" s="229" t="s">
        <v>1037</v>
      </c>
      <c r="C670" s="230" t="s">
        <v>679</v>
      </c>
      <c r="D670" s="230" t="s">
        <v>3147</v>
      </c>
      <c r="E670" s="691" t="s">
        <v>11549</v>
      </c>
      <c r="F670" s="737" t="s">
        <v>2796</v>
      </c>
      <c r="G670" s="1039" t="s">
        <v>2644</v>
      </c>
      <c r="H670" s="394" t="s">
        <v>498</v>
      </c>
      <c r="I670" s="232" t="s">
        <v>4274</v>
      </c>
    </row>
    <row r="671" spans="1:9" ht="13.5" thickBot="1">
      <c r="A671" s="228"/>
      <c r="B671" s="445"/>
      <c r="C671" s="230" t="s">
        <v>3648</v>
      </c>
      <c r="D671" s="446" t="s">
        <v>2645</v>
      </c>
      <c r="E671" s="1084" t="s">
        <v>265</v>
      </c>
      <c r="F671" s="745">
        <f>'Заказ, cкидки и курсы валют'!$I$12</f>
        <v>0</v>
      </c>
      <c r="G671" s="1149"/>
      <c r="H671" s="545"/>
      <c r="I671" s="380"/>
    </row>
    <row r="672" spans="1:9" ht="15">
      <c r="A672" s="389" t="s">
        <v>9660</v>
      </c>
      <c r="B672" s="448" t="s">
        <v>9659</v>
      </c>
      <c r="C672" s="1219">
        <v>10</v>
      </c>
      <c r="D672" s="1695">
        <v>2500</v>
      </c>
      <c r="E672" s="706">
        <v>317.95999999999998</v>
      </c>
      <c r="F672" s="1187">
        <f>ROUND(E672*(1-$F$11),2)</f>
        <v>317.95999999999998</v>
      </c>
      <c r="G672" s="1188">
        <f>'Заказ, cкидки и курсы валют'!$J$24*F672</f>
        <v>4033.3226</v>
      </c>
      <c r="H672" s="443">
        <f>ROUND((D672/1000)*G672,2)</f>
        <v>10083.31</v>
      </c>
      <c r="I672" s="393"/>
    </row>
    <row r="673" spans="1:12" ht="13.5" thickBot="1"/>
    <row r="674" spans="1:12" ht="18">
      <c r="A674" s="291"/>
      <c r="B674" s="196"/>
      <c r="C674" s="112"/>
      <c r="D674" s="112" t="s">
        <v>2488</v>
      </c>
      <c r="E674" s="687"/>
      <c r="F674" s="687"/>
      <c r="G674" s="800"/>
      <c r="H674" s="115"/>
      <c r="I674" s="116"/>
    </row>
    <row r="675" spans="1:12">
      <c r="A675" s="292"/>
      <c r="B675" s="17"/>
      <c r="C675" s="118"/>
      <c r="D675" s="118"/>
      <c r="E675" s="1082"/>
      <c r="F675" s="733"/>
      <c r="G675" s="1052"/>
      <c r="H675" s="17"/>
      <c r="I675" s="200"/>
    </row>
    <row r="676" spans="1:12">
      <c r="A676" s="292"/>
      <c r="B676" s="17"/>
      <c r="C676" s="118"/>
      <c r="D676" s="118"/>
      <c r="E676" s="1082"/>
      <c r="F676" s="733"/>
      <c r="G676" s="1052"/>
      <c r="H676" s="17"/>
      <c r="I676" s="200"/>
    </row>
    <row r="677" spans="1:12">
      <c r="A677" s="292"/>
      <c r="B677" s="17"/>
      <c r="C677" s="118"/>
      <c r="D677" s="118"/>
      <c r="E677" s="1082"/>
      <c r="F677" s="733"/>
      <c r="G677" s="1052"/>
      <c r="H677" s="17"/>
      <c r="I677" s="200"/>
    </row>
    <row r="678" spans="1:12" ht="18.75" thickBot="1">
      <c r="A678" s="145" t="s">
        <v>7839</v>
      </c>
      <c r="B678" s="204"/>
      <c r="C678" s="120"/>
      <c r="D678" s="120"/>
      <c r="E678" s="1083"/>
      <c r="F678" s="735"/>
      <c r="G678" s="1053"/>
      <c r="H678" s="204"/>
      <c r="I678" s="205"/>
    </row>
    <row r="679" spans="1:12" ht="42">
      <c r="A679" s="228" t="s">
        <v>1036</v>
      </c>
      <c r="B679" s="229" t="s">
        <v>1037</v>
      </c>
      <c r="C679" s="230" t="s">
        <v>679</v>
      </c>
      <c r="D679" s="230" t="s">
        <v>3147</v>
      </c>
      <c r="E679" s="691" t="s">
        <v>11548</v>
      </c>
      <c r="F679" s="737" t="s">
        <v>2796</v>
      </c>
      <c r="G679" s="1039" t="s">
        <v>3966</v>
      </c>
      <c r="H679" s="394" t="s">
        <v>498</v>
      </c>
      <c r="I679" s="232" t="s">
        <v>4274</v>
      </c>
    </row>
    <row r="680" spans="1:12" ht="13.5" thickBot="1">
      <c r="A680" s="228"/>
      <c r="B680" s="445"/>
      <c r="C680" s="230" t="s">
        <v>3648</v>
      </c>
      <c r="D680" s="446" t="s">
        <v>3967</v>
      </c>
      <c r="E680" s="1084" t="s">
        <v>265</v>
      </c>
      <c r="F680" s="745">
        <f>'Заказ, cкидки и курсы валют'!$I$12</f>
        <v>0</v>
      </c>
      <c r="G680" s="1149"/>
      <c r="H680" s="545"/>
      <c r="I680" s="380"/>
    </row>
    <row r="681" spans="1:12" ht="14.1" customHeight="1">
      <c r="A681" s="389" t="s">
        <v>2236</v>
      </c>
      <c r="B681" s="1221" t="s">
        <v>1357</v>
      </c>
      <c r="C681" s="1221">
        <v>0.31</v>
      </c>
      <c r="D681" s="1221">
        <v>25</v>
      </c>
      <c r="E681" s="706">
        <v>21.8</v>
      </c>
      <c r="F681" s="1187">
        <f>ROUND(E681*(1-$F$11),2)</f>
        <v>21.8</v>
      </c>
      <c r="G681" s="1188">
        <f>'Заказ, cкидки и курсы валют'!$J$24*F681</f>
        <v>276.53300000000002</v>
      </c>
      <c r="H681" s="443">
        <f>ROUND((D681)*G681,2)</f>
        <v>6913.33</v>
      </c>
      <c r="I681" s="393"/>
    </row>
    <row r="682" spans="1:12" ht="14.1" customHeight="1">
      <c r="A682" s="250" t="s">
        <v>2237</v>
      </c>
      <c r="B682" s="49" t="s">
        <v>1358</v>
      </c>
      <c r="C682" s="49">
        <v>0.44</v>
      </c>
      <c r="D682" s="49">
        <v>25</v>
      </c>
      <c r="E682" s="706">
        <v>21.36</v>
      </c>
      <c r="F682" s="740">
        <f t="shared" ref="F682:F690" si="109">ROUND(E682*(1-$F$11),2)</f>
        <v>21.36</v>
      </c>
      <c r="G682" s="1037">
        <f>'Заказ, cкидки и курсы валют'!$J$24*F682</f>
        <v>270.95159999999998</v>
      </c>
      <c r="H682" s="158">
        <f t="shared" ref="H682:H690" si="110">ROUND((D682)*G682,2)</f>
        <v>6773.79</v>
      </c>
      <c r="I682" s="245"/>
      <c r="L682" s="707"/>
    </row>
    <row r="683" spans="1:12" ht="14.1" customHeight="1">
      <c r="A683" s="250" t="s">
        <v>2238</v>
      </c>
      <c r="B683" s="49" t="s">
        <v>1345</v>
      </c>
      <c r="C683" s="49">
        <v>1.02</v>
      </c>
      <c r="D683" s="49">
        <v>25</v>
      </c>
      <c r="E683" s="706">
        <v>20.56</v>
      </c>
      <c r="F683" s="740">
        <f t="shared" si="109"/>
        <v>20.56</v>
      </c>
      <c r="G683" s="1037">
        <f>'Заказ, cкидки и курсы валют'!$J$24*F683</f>
        <v>260.80360000000002</v>
      </c>
      <c r="H683" s="158">
        <f t="shared" si="110"/>
        <v>6520.09</v>
      </c>
      <c r="I683" s="245"/>
      <c r="L683" s="707"/>
    </row>
    <row r="684" spans="1:12" ht="14.1" customHeight="1">
      <c r="A684" s="250" t="s">
        <v>2239</v>
      </c>
      <c r="B684" s="49" t="s">
        <v>1346</v>
      </c>
      <c r="C684" s="49">
        <v>1.83</v>
      </c>
      <c r="D684" s="49">
        <v>25</v>
      </c>
      <c r="E684" s="706">
        <v>19.309999999999999</v>
      </c>
      <c r="F684" s="740">
        <f t="shared" si="109"/>
        <v>19.309999999999999</v>
      </c>
      <c r="G684" s="1037">
        <f>'Заказ, cкидки и курсы валют'!$J$24*F684</f>
        <v>244.94735</v>
      </c>
      <c r="H684" s="158">
        <f t="shared" si="110"/>
        <v>6123.68</v>
      </c>
      <c r="I684" s="245"/>
      <c r="L684" s="707"/>
    </row>
    <row r="685" spans="1:12" ht="14.1" customHeight="1">
      <c r="A685" s="250" t="s">
        <v>2240</v>
      </c>
      <c r="B685" s="49" t="s">
        <v>1347</v>
      </c>
      <c r="C685" s="49">
        <v>3.57</v>
      </c>
      <c r="D685" s="49">
        <v>25</v>
      </c>
      <c r="E685" s="706">
        <v>19.7</v>
      </c>
      <c r="F685" s="740">
        <f t="shared" si="109"/>
        <v>19.7</v>
      </c>
      <c r="G685" s="1037">
        <f>'Заказ, cкидки и курсы валют'!$J$24*F685</f>
        <v>249.89449999999999</v>
      </c>
      <c r="H685" s="158">
        <f t="shared" si="110"/>
        <v>6247.36</v>
      </c>
      <c r="I685" s="245"/>
      <c r="L685" s="707"/>
    </row>
    <row r="686" spans="1:12" ht="14.1" customHeight="1">
      <c r="A686" s="250" t="s">
        <v>2241</v>
      </c>
      <c r="B686" s="49" t="s">
        <v>1348</v>
      </c>
      <c r="C686" s="49">
        <v>6.27</v>
      </c>
      <c r="D686" s="49">
        <v>25</v>
      </c>
      <c r="E686" s="706">
        <v>18.82</v>
      </c>
      <c r="F686" s="740">
        <f t="shared" si="109"/>
        <v>18.82</v>
      </c>
      <c r="G686" s="1037">
        <f>'Заказ, cкидки и курсы валют'!$J$24*F686</f>
        <v>238.73170000000002</v>
      </c>
      <c r="H686" s="158">
        <f t="shared" si="110"/>
        <v>5968.29</v>
      </c>
      <c r="I686" s="245"/>
      <c r="L686" s="707"/>
    </row>
    <row r="687" spans="1:12" ht="14.1" customHeight="1">
      <c r="A687" s="250" t="s">
        <v>2242</v>
      </c>
      <c r="B687" s="49" t="s">
        <v>3253</v>
      </c>
      <c r="C687" s="49">
        <v>8.61</v>
      </c>
      <c r="D687" s="49">
        <v>25</v>
      </c>
      <c r="E687" s="706">
        <v>18.309999999999999</v>
      </c>
      <c r="F687" s="740">
        <f t="shared" si="109"/>
        <v>18.309999999999999</v>
      </c>
      <c r="G687" s="1037">
        <f>'Заказ, cкидки и курсы валют'!$J$24*F687</f>
        <v>232.26235</v>
      </c>
      <c r="H687" s="158">
        <f t="shared" si="110"/>
        <v>5806.56</v>
      </c>
      <c r="I687" s="245"/>
      <c r="L687" s="707"/>
    </row>
    <row r="688" spans="1:12" ht="14.1" customHeight="1">
      <c r="A688" s="250" t="s">
        <v>2243</v>
      </c>
      <c r="B688" s="49" t="s">
        <v>1349</v>
      </c>
      <c r="C688" s="49">
        <v>11.3</v>
      </c>
      <c r="D688" s="49">
        <v>25</v>
      </c>
      <c r="E688" s="706">
        <v>17.809999999999999</v>
      </c>
      <c r="F688" s="740">
        <f t="shared" si="109"/>
        <v>17.809999999999999</v>
      </c>
      <c r="G688" s="1037">
        <f>'Заказ, cкидки и курсы валют'!$J$24*F688</f>
        <v>225.91985</v>
      </c>
      <c r="H688" s="158">
        <f t="shared" si="110"/>
        <v>5648</v>
      </c>
      <c r="I688" s="245"/>
      <c r="L688" s="707"/>
    </row>
    <row r="689" spans="1:12" ht="14.1" customHeight="1">
      <c r="A689" s="250" t="s">
        <v>2244</v>
      </c>
      <c r="B689" s="49" t="s">
        <v>3254</v>
      </c>
      <c r="C689" s="49">
        <v>14.7</v>
      </c>
      <c r="D689" s="49">
        <v>25</v>
      </c>
      <c r="E689" s="706">
        <v>18.12</v>
      </c>
      <c r="F689" s="740">
        <f t="shared" si="109"/>
        <v>18.12</v>
      </c>
      <c r="G689" s="1037">
        <f>'Заказ, cкидки и курсы валют'!$J$24*F689</f>
        <v>229.85220000000001</v>
      </c>
      <c r="H689" s="158">
        <f t="shared" si="110"/>
        <v>5746.31</v>
      </c>
      <c r="I689" s="245"/>
      <c r="L689" s="707"/>
    </row>
    <row r="690" spans="1:12" ht="14.1" customHeight="1">
      <c r="A690" s="250" t="s">
        <v>2245</v>
      </c>
      <c r="B690" s="49" t="s">
        <v>1350</v>
      </c>
      <c r="C690" s="49">
        <v>17.16</v>
      </c>
      <c r="D690" s="49">
        <v>25</v>
      </c>
      <c r="E690" s="706">
        <v>17.829999999999998</v>
      </c>
      <c r="F690" s="740">
        <f t="shared" si="109"/>
        <v>17.829999999999998</v>
      </c>
      <c r="G690" s="1037">
        <f>'Заказ, cкидки и курсы валют'!$J$24*F690</f>
        <v>226.17354999999998</v>
      </c>
      <c r="H690" s="158">
        <f t="shared" si="110"/>
        <v>5654.34</v>
      </c>
      <c r="I690" s="245"/>
      <c r="L690" s="707"/>
    </row>
    <row r="691" spans="1:12" ht="14.1" customHeight="1">
      <c r="A691" s="250" t="s">
        <v>11223</v>
      </c>
      <c r="B691" s="47" t="s">
        <v>11022</v>
      </c>
      <c r="C691" s="49">
        <v>24</v>
      </c>
      <c r="D691" s="49">
        <v>25</v>
      </c>
      <c r="E691" s="706">
        <v>18.420000000000002</v>
      </c>
      <c r="F691" s="740">
        <f t="shared" ref="F691" si="111">ROUND(E691*(1-$F$11),2)</f>
        <v>18.420000000000002</v>
      </c>
      <c r="G691" s="1037">
        <f>'Заказ, cкидки и курсы валют'!$J$24*F691</f>
        <v>233.65770000000003</v>
      </c>
      <c r="H691" s="158">
        <f t="shared" ref="H691" si="112">ROUND((D691)*G691,2)</f>
        <v>5841.44</v>
      </c>
      <c r="I691" s="245"/>
      <c r="L691" s="707"/>
    </row>
    <row r="692" spans="1:12" ht="14.1" customHeight="1">
      <c r="A692" s="250" t="s">
        <v>2246</v>
      </c>
      <c r="B692" s="49" t="s">
        <v>3255</v>
      </c>
      <c r="C692" s="49">
        <v>32.32</v>
      </c>
      <c r="D692" s="49">
        <v>25</v>
      </c>
      <c r="E692" s="706">
        <v>18.100000000000001</v>
      </c>
      <c r="F692" s="740">
        <f>ROUND(E692*(1-$F$11),2)</f>
        <v>18.100000000000001</v>
      </c>
      <c r="G692" s="1037">
        <f>'Заказ, cкидки и курсы валют'!$J$24*F692</f>
        <v>229.59850000000003</v>
      </c>
      <c r="H692" s="158">
        <f>ROUND((D692)*G692,2)</f>
        <v>5739.96</v>
      </c>
      <c r="I692" s="245"/>
      <c r="L692" s="707"/>
    </row>
    <row r="693" spans="1:12" ht="14.1" customHeight="1">
      <c r="A693" s="250" t="s">
        <v>2247</v>
      </c>
      <c r="B693" s="49" t="s">
        <v>968</v>
      </c>
      <c r="C693" s="49">
        <v>53.61</v>
      </c>
      <c r="D693" s="49">
        <v>25</v>
      </c>
      <c r="E693" s="706">
        <v>17.96</v>
      </c>
      <c r="F693" s="740">
        <f>ROUND(E693*(1-$F$11),2)</f>
        <v>17.96</v>
      </c>
      <c r="G693" s="1037">
        <f>'Заказ, cкидки и курсы валют'!$J$24*F693</f>
        <v>227.82260000000002</v>
      </c>
      <c r="H693" s="158">
        <f>ROUND((D693)*G693,2)</f>
        <v>5695.57</v>
      </c>
      <c r="I693" s="245"/>
      <c r="L693" s="707"/>
    </row>
    <row r="694" spans="1:12" ht="14.1" customHeight="1" thickBot="1">
      <c r="A694" s="282" t="s">
        <v>2248</v>
      </c>
      <c r="B694" s="163" t="s">
        <v>2640</v>
      </c>
      <c r="C694" s="163"/>
      <c r="D694" s="163">
        <v>25</v>
      </c>
      <c r="E694" s="706">
        <v>17.96</v>
      </c>
      <c r="F694" s="1173">
        <f>ROUND(E694*(1-$F$11),2)</f>
        <v>17.96</v>
      </c>
      <c r="G694" s="1174">
        <f>'Заказ, cкидки и курсы валют'!$J$24*F694</f>
        <v>227.82260000000002</v>
      </c>
      <c r="H694" s="214">
        <f>ROUND((D694)*G694,2)</f>
        <v>5695.57</v>
      </c>
      <c r="I694" s="248"/>
      <c r="L694" s="707"/>
    </row>
    <row r="695" spans="1:12" ht="15" customHeight="1" thickBot="1">
      <c r="L695" s="707"/>
    </row>
    <row r="696" spans="1:12" ht="15" customHeight="1">
      <c r="A696" s="291"/>
      <c r="B696" s="196"/>
      <c r="C696" s="112"/>
      <c r="D696" s="112" t="s">
        <v>2488</v>
      </c>
      <c r="E696" s="687"/>
      <c r="F696" s="687"/>
      <c r="G696" s="800"/>
      <c r="H696" s="115"/>
      <c r="I696" s="116"/>
      <c r="L696" s="707"/>
    </row>
    <row r="697" spans="1:12" ht="30.75" customHeight="1">
      <c r="A697" s="292"/>
      <c r="B697" s="17"/>
      <c r="C697" s="118"/>
      <c r="D697" s="118"/>
      <c r="E697" s="1082"/>
      <c r="F697" s="733"/>
      <c r="G697" s="1052"/>
      <c r="H697" s="17"/>
      <c r="I697" s="200"/>
      <c r="L697" s="707"/>
    </row>
    <row r="698" spans="1:12" ht="15" customHeight="1">
      <c r="A698" s="292"/>
      <c r="B698" s="17"/>
      <c r="C698" s="118"/>
      <c r="D698" s="118"/>
      <c r="E698" s="1082"/>
      <c r="F698" s="733"/>
      <c r="G698" s="1052"/>
      <c r="H698" s="17"/>
      <c r="I698" s="200"/>
      <c r="L698" s="707"/>
    </row>
    <row r="699" spans="1:12" ht="13.5" customHeight="1">
      <c r="A699" s="292"/>
      <c r="B699" s="17"/>
      <c r="C699" s="118"/>
      <c r="D699" s="118"/>
      <c r="E699" s="1082"/>
      <c r="F699" s="733"/>
      <c r="G699" s="1052"/>
      <c r="H699" s="17"/>
      <c r="I699" s="200"/>
      <c r="L699" s="707"/>
    </row>
    <row r="700" spans="1:12" ht="13.5" customHeight="1" thickBot="1">
      <c r="A700" s="145" t="s">
        <v>7840</v>
      </c>
      <c r="B700" s="146"/>
      <c r="C700" s="121"/>
      <c r="D700" s="204"/>
      <c r="E700" s="1086"/>
      <c r="F700" s="735"/>
      <c r="G700" s="1053"/>
      <c r="H700" s="204"/>
      <c r="I700" s="205"/>
      <c r="L700" s="707"/>
    </row>
    <row r="701" spans="1:12" ht="36" customHeight="1">
      <c r="A701" s="228" t="s">
        <v>1036</v>
      </c>
      <c r="B701" s="229" t="s">
        <v>1037</v>
      </c>
      <c r="C701" s="230" t="s">
        <v>679</v>
      </c>
      <c r="D701" s="230" t="s">
        <v>3147</v>
      </c>
      <c r="E701" s="691" t="s">
        <v>11548</v>
      </c>
      <c r="F701" s="737" t="s">
        <v>2796</v>
      </c>
      <c r="G701" s="1039" t="s">
        <v>3966</v>
      </c>
      <c r="H701" s="394" t="s">
        <v>498</v>
      </c>
      <c r="I701" s="232" t="s">
        <v>4274</v>
      </c>
      <c r="L701" s="707"/>
    </row>
    <row r="702" spans="1:12" ht="13.5" customHeight="1" thickBot="1">
      <c r="A702" s="228"/>
      <c r="B702" s="445"/>
      <c r="C702" s="230" t="s">
        <v>3648</v>
      </c>
      <c r="D702" s="446" t="s">
        <v>3967</v>
      </c>
      <c r="E702" s="1084" t="s">
        <v>265</v>
      </c>
      <c r="F702" s="745">
        <f>'Заказ, cкидки и курсы валют'!$I$12</f>
        <v>0</v>
      </c>
      <c r="G702" s="1149"/>
      <c r="H702" s="545"/>
      <c r="I702" s="380"/>
      <c r="L702" s="707"/>
    </row>
    <row r="703" spans="1:12" ht="14.1" customHeight="1">
      <c r="A703" s="389" t="s">
        <v>2249</v>
      </c>
      <c r="B703" s="1221" t="s">
        <v>1357</v>
      </c>
      <c r="C703" s="1221">
        <v>0.31</v>
      </c>
      <c r="D703" s="1587">
        <v>3</v>
      </c>
      <c r="E703" s="712">
        <f t="shared" ref="E703:E716" si="113">E681*1.2</f>
        <v>26.16</v>
      </c>
      <c r="F703" s="1415">
        <f t="shared" ref="F703:F713" si="114">ROUND(E703*(1-$F$11),2)</f>
        <v>26.16</v>
      </c>
      <c r="G703" s="1188">
        <f>'Заказ, cкидки и курсы валют'!$J$24*F703</f>
        <v>331.83960000000002</v>
      </c>
      <c r="H703" s="443">
        <f t="shared" ref="H703:H713" si="115">ROUND((D703)*G703,2)</f>
        <v>995.52</v>
      </c>
      <c r="I703" s="393"/>
      <c r="L703" s="707"/>
    </row>
    <row r="704" spans="1:12" ht="14.1" customHeight="1">
      <c r="A704" s="250" t="s">
        <v>2250</v>
      </c>
      <c r="B704" s="49" t="s">
        <v>1358</v>
      </c>
      <c r="C704" s="49">
        <v>0.44</v>
      </c>
      <c r="D704" s="147">
        <v>3</v>
      </c>
      <c r="E704" s="712">
        <f t="shared" si="113"/>
        <v>25.631999999999998</v>
      </c>
      <c r="F704" s="1416">
        <f t="shared" si="114"/>
        <v>25.63</v>
      </c>
      <c r="G704" s="1037">
        <f>'Заказ, cкидки и курсы валют'!$J$24*F704</f>
        <v>325.11655000000002</v>
      </c>
      <c r="H704" s="158">
        <f t="shared" si="115"/>
        <v>975.35</v>
      </c>
      <c r="I704" s="245"/>
      <c r="L704" s="707"/>
    </row>
    <row r="705" spans="1:12" ht="14.1" customHeight="1">
      <c r="A705" s="250" t="s">
        <v>2251</v>
      </c>
      <c r="B705" s="49" t="s">
        <v>1345</v>
      </c>
      <c r="C705" s="49">
        <v>1.02</v>
      </c>
      <c r="D705" s="147">
        <v>3</v>
      </c>
      <c r="E705" s="712">
        <f t="shared" si="113"/>
        <v>24.671999999999997</v>
      </c>
      <c r="F705" s="1416">
        <f t="shared" si="114"/>
        <v>24.67</v>
      </c>
      <c r="G705" s="1037">
        <f>'Заказ, cкидки и курсы валют'!$J$24*F705</f>
        <v>312.93895000000003</v>
      </c>
      <c r="H705" s="158">
        <f t="shared" si="115"/>
        <v>938.82</v>
      </c>
      <c r="I705" s="245"/>
      <c r="L705" s="707"/>
    </row>
    <row r="706" spans="1:12" ht="14.1" customHeight="1">
      <c r="A706" s="250" t="s">
        <v>2252</v>
      </c>
      <c r="B706" s="49" t="s">
        <v>1346</v>
      </c>
      <c r="C706" s="49">
        <v>1.83</v>
      </c>
      <c r="D706" s="147">
        <v>3</v>
      </c>
      <c r="E706" s="712">
        <f t="shared" si="113"/>
        <v>23.171999999999997</v>
      </c>
      <c r="F706" s="1416">
        <f t="shared" si="114"/>
        <v>23.17</v>
      </c>
      <c r="G706" s="1037">
        <f>'Заказ, cкидки и курсы валют'!$J$24*F706</f>
        <v>293.91145000000006</v>
      </c>
      <c r="H706" s="158">
        <f t="shared" si="115"/>
        <v>881.73</v>
      </c>
      <c r="I706" s="245"/>
      <c r="L706" s="707"/>
    </row>
    <row r="707" spans="1:12" ht="14.1" customHeight="1">
      <c r="A707" s="250" t="s">
        <v>2253</v>
      </c>
      <c r="B707" s="49" t="s">
        <v>1347</v>
      </c>
      <c r="C707" s="49">
        <v>3.57</v>
      </c>
      <c r="D707" s="147">
        <v>3</v>
      </c>
      <c r="E707" s="712">
        <f t="shared" si="113"/>
        <v>23.639999999999997</v>
      </c>
      <c r="F707" s="1416">
        <f t="shared" si="114"/>
        <v>23.64</v>
      </c>
      <c r="G707" s="1037">
        <f>'Заказ, cкидки и курсы валют'!$J$24*F707</f>
        <v>299.8734</v>
      </c>
      <c r="H707" s="158">
        <f t="shared" si="115"/>
        <v>899.62</v>
      </c>
      <c r="I707" s="245"/>
      <c r="J707" s="706"/>
      <c r="L707" s="707"/>
    </row>
    <row r="708" spans="1:12" ht="14.1" customHeight="1">
      <c r="A708" s="250" t="s">
        <v>2254</v>
      </c>
      <c r="B708" s="49" t="s">
        <v>1348</v>
      </c>
      <c r="C708" s="49">
        <v>6.27</v>
      </c>
      <c r="D708" s="147">
        <v>3</v>
      </c>
      <c r="E708" s="712">
        <f t="shared" si="113"/>
        <v>22.584</v>
      </c>
      <c r="F708" s="1416">
        <f t="shared" si="114"/>
        <v>22.58</v>
      </c>
      <c r="G708" s="1037">
        <f>'Заказ, cкидки и курсы валют'!$J$24*F708</f>
        <v>286.4273</v>
      </c>
      <c r="H708" s="158">
        <f t="shared" si="115"/>
        <v>859.28</v>
      </c>
      <c r="I708" s="245"/>
      <c r="J708" s="706"/>
      <c r="L708" s="707"/>
    </row>
    <row r="709" spans="1:12" ht="14.1" customHeight="1">
      <c r="A709" s="250" t="s">
        <v>2255</v>
      </c>
      <c r="B709" s="49" t="s">
        <v>3253</v>
      </c>
      <c r="C709" s="49">
        <v>8.61</v>
      </c>
      <c r="D709" s="147">
        <v>3</v>
      </c>
      <c r="E709" s="712">
        <f t="shared" si="113"/>
        <v>21.971999999999998</v>
      </c>
      <c r="F709" s="1416">
        <f t="shared" si="114"/>
        <v>21.97</v>
      </c>
      <c r="G709" s="1037">
        <f>'Заказ, cкидки и курсы валют'!$J$24*F709</f>
        <v>278.68945000000002</v>
      </c>
      <c r="H709" s="158">
        <f t="shared" si="115"/>
        <v>836.07</v>
      </c>
      <c r="I709" s="245"/>
      <c r="J709" s="706"/>
      <c r="L709" s="707"/>
    </row>
    <row r="710" spans="1:12" ht="14.1" customHeight="1">
      <c r="A710" s="250" t="s">
        <v>2256</v>
      </c>
      <c r="B710" s="49" t="s">
        <v>1349</v>
      </c>
      <c r="C710" s="49">
        <v>11.3</v>
      </c>
      <c r="D710" s="147">
        <v>3</v>
      </c>
      <c r="E710" s="712">
        <f t="shared" si="113"/>
        <v>21.371999999999996</v>
      </c>
      <c r="F710" s="1416">
        <f t="shared" si="114"/>
        <v>21.37</v>
      </c>
      <c r="G710" s="1037">
        <f>'Заказ, cкидки и курсы валют'!$J$24*F710</f>
        <v>271.07845000000003</v>
      </c>
      <c r="H710" s="158">
        <f t="shared" si="115"/>
        <v>813.24</v>
      </c>
      <c r="I710" s="245"/>
      <c r="J710" s="706"/>
      <c r="L710" s="707"/>
    </row>
    <row r="711" spans="1:12" ht="14.1" customHeight="1">
      <c r="A711" s="250" t="s">
        <v>2257</v>
      </c>
      <c r="B711" s="49" t="s">
        <v>3254</v>
      </c>
      <c r="C711" s="49">
        <v>14.7</v>
      </c>
      <c r="D711" s="147">
        <v>2.5</v>
      </c>
      <c r="E711" s="712">
        <f t="shared" si="113"/>
        <v>21.744</v>
      </c>
      <c r="F711" s="1416">
        <f t="shared" si="114"/>
        <v>21.74</v>
      </c>
      <c r="G711" s="1037">
        <f>'Заказ, cкидки и курсы валют'!$J$24*F711</f>
        <v>275.77190000000002</v>
      </c>
      <c r="H711" s="158">
        <f t="shared" si="115"/>
        <v>689.43</v>
      </c>
      <c r="I711" s="245"/>
      <c r="J711" s="706"/>
      <c r="L711" s="707"/>
    </row>
    <row r="712" spans="1:12" ht="14.1" customHeight="1">
      <c r="A712" s="250" t="s">
        <v>2258</v>
      </c>
      <c r="B712" s="49" t="s">
        <v>1350</v>
      </c>
      <c r="C712" s="49">
        <v>17.16</v>
      </c>
      <c r="D712" s="147">
        <v>2.5</v>
      </c>
      <c r="E712" s="712">
        <f t="shared" si="113"/>
        <v>21.395999999999997</v>
      </c>
      <c r="F712" s="1416">
        <f t="shared" si="114"/>
        <v>21.4</v>
      </c>
      <c r="G712" s="1037">
        <f>'Заказ, cкидки и курсы валют'!$J$24*F712</f>
        <v>271.459</v>
      </c>
      <c r="H712" s="158">
        <f t="shared" si="115"/>
        <v>678.65</v>
      </c>
      <c r="I712" s="245"/>
      <c r="J712" s="706"/>
      <c r="L712" s="707"/>
    </row>
    <row r="713" spans="1:12" ht="14.1" customHeight="1">
      <c r="A713" s="250" t="s">
        <v>11224</v>
      </c>
      <c r="B713" s="47" t="s">
        <v>11022</v>
      </c>
      <c r="C713" s="49">
        <v>24</v>
      </c>
      <c r="D713" s="147">
        <v>2.5</v>
      </c>
      <c r="E713" s="712">
        <f t="shared" si="113"/>
        <v>22.104000000000003</v>
      </c>
      <c r="F713" s="1416">
        <f t="shared" si="114"/>
        <v>22.1</v>
      </c>
      <c r="G713" s="1037">
        <f>'Заказ, cкидки и курсы валют'!$J$24*F713</f>
        <v>280.33850000000001</v>
      </c>
      <c r="H713" s="158">
        <f t="shared" si="115"/>
        <v>700.85</v>
      </c>
      <c r="I713" s="245"/>
      <c r="J713" s="706"/>
      <c r="L713" s="707"/>
    </row>
    <row r="714" spans="1:12" ht="14.1" customHeight="1">
      <c r="A714" s="250" t="s">
        <v>2259</v>
      </c>
      <c r="B714" s="49" t="s">
        <v>3255</v>
      </c>
      <c r="C714" s="49">
        <v>32.32</v>
      </c>
      <c r="D714" s="147">
        <v>2.5</v>
      </c>
      <c r="E714" s="712">
        <f t="shared" si="113"/>
        <v>21.720000000000002</v>
      </c>
      <c r="F714" s="1416">
        <f t="shared" ref="F714:F716" si="116">ROUND(E714*(1-$F$11),2)</f>
        <v>21.72</v>
      </c>
      <c r="G714" s="1037">
        <f>'Заказ, cкидки и курсы валют'!$J$24*F714</f>
        <v>275.51819999999998</v>
      </c>
      <c r="H714" s="158">
        <f t="shared" ref="H714:H716" si="117">ROUND((D714)*G714,2)</f>
        <v>688.8</v>
      </c>
      <c r="I714" s="245"/>
      <c r="J714" s="706"/>
      <c r="L714" s="707"/>
    </row>
    <row r="715" spans="1:12" ht="14.1" customHeight="1">
      <c r="A715" s="250" t="s">
        <v>2260</v>
      </c>
      <c r="B715" s="49" t="s">
        <v>968</v>
      </c>
      <c r="C715" s="49">
        <v>53.61</v>
      </c>
      <c r="D715" s="147">
        <v>2.5</v>
      </c>
      <c r="E715" s="712">
        <f t="shared" si="113"/>
        <v>21.552</v>
      </c>
      <c r="F715" s="1416">
        <f t="shared" si="116"/>
        <v>21.55</v>
      </c>
      <c r="G715" s="1037">
        <f>'Заказ, cкидки и курсы валют'!$J$24*F715</f>
        <v>273.36175000000003</v>
      </c>
      <c r="H715" s="158">
        <f t="shared" si="117"/>
        <v>683.4</v>
      </c>
      <c r="I715" s="245"/>
      <c r="J715" s="706"/>
      <c r="L715" s="707"/>
    </row>
    <row r="716" spans="1:12" ht="14.1" customHeight="1" thickBot="1">
      <c r="A716" s="282" t="s">
        <v>2261</v>
      </c>
      <c r="B716" s="163" t="s">
        <v>2640</v>
      </c>
      <c r="C716" s="163"/>
      <c r="D716" s="284">
        <v>2.5</v>
      </c>
      <c r="E716" s="712">
        <f t="shared" si="113"/>
        <v>21.552</v>
      </c>
      <c r="F716" s="1417">
        <f t="shared" si="116"/>
        <v>21.55</v>
      </c>
      <c r="G716" s="1174">
        <f>'Заказ, cкидки и курсы валют'!$J$24*F716</f>
        <v>273.36175000000003</v>
      </c>
      <c r="H716" s="214">
        <f t="shared" si="117"/>
        <v>683.4</v>
      </c>
      <c r="I716" s="248"/>
      <c r="J716" s="706"/>
      <c r="L716" s="707"/>
    </row>
    <row r="717" spans="1:12" ht="13.5" customHeight="1" thickBot="1">
      <c r="A717" s="14"/>
      <c r="B717" s="54"/>
      <c r="C717" s="54"/>
      <c r="D717" s="313"/>
      <c r="E717" s="712"/>
      <c r="F717" s="1427"/>
      <c r="G717" s="1040"/>
      <c r="H717" s="23"/>
      <c r="I717" s="14"/>
      <c r="J717" s="706"/>
      <c r="L717" s="707"/>
    </row>
    <row r="718" spans="1:12" ht="13.5" customHeight="1">
      <c r="A718" s="291"/>
      <c r="B718" s="196"/>
      <c r="C718" s="112"/>
      <c r="D718" s="112" t="s">
        <v>6826</v>
      </c>
      <c r="E718" s="687"/>
      <c r="F718" s="687"/>
      <c r="G718" s="800"/>
      <c r="H718" s="1112"/>
      <c r="I718" s="1113"/>
      <c r="J718" s="706"/>
      <c r="L718" s="707"/>
    </row>
    <row r="719" spans="1:12" ht="34.5" customHeight="1">
      <c r="A719" s="292"/>
      <c r="B719" s="17"/>
      <c r="C719" s="118"/>
      <c r="D719" s="118"/>
      <c r="E719" s="1082"/>
      <c r="F719" s="733"/>
      <c r="G719" s="1052"/>
      <c r="H719" s="17"/>
      <c r="I719" s="200"/>
      <c r="J719" s="706"/>
      <c r="L719" s="707"/>
    </row>
    <row r="720" spans="1:12" ht="13.5" customHeight="1">
      <c r="A720" s="292"/>
      <c r="B720" s="17"/>
      <c r="C720" s="118"/>
      <c r="D720" s="118"/>
      <c r="E720" s="1082"/>
      <c r="F720" s="733"/>
      <c r="G720" s="1052"/>
      <c r="H720" s="17"/>
      <c r="I720" s="200"/>
      <c r="J720" s="706"/>
      <c r="L720" s="707"/>
    </row>
    <row r="721" spans="1:12" ht="13.5" customHeight="1">
      <c r="A721" s="292"/>
      <c r="B721" s="17"/>
      <c r="C721" s="118"/>
      <c r="D721" s="118"/>
      <c r="E721" s="1082"/>
      <c r="F721" s="733"/>
      <c r="G721" s="1052"/>
      <c r="H721" s="17"/>
      <c r="I721" s="200"/>
      <c r="J721" s="706"/>
      <c r="L721" s="707"/>
    </row>
    <row r="722" spans="1:12" ht="13.5" customHeight="1" thickBot="1">
      <c r="A722" s="145" t="s">
        <v>7839</v>
      </c>
      <c r="B722" s="204"/>
      <c r="C722" s="120"/>
      <c r="D722" s="120"/>
      <c r="E722" s="1083"/>
      <c r="F722" s="735"/>
      <c r="G722" s="1053"/>
      <c r="H722" s="204"/>
      <c r="I722" s="205"/>
      <c r="J722" s="706"/>
      <c r="L722" s="707"/>
    </row>
    <row r="723" spans="1:12" ht="39.75" customHeight="1">
      <c r="A723" s="228" t="s">
        <v>1036</v>
      </c>
      <c r="B723" s="229" t="s">
        <v>1037</v>
      </c>
      <c r="C723" s="230" t="s">
        <v>679</v>
      </c>
      <c r="D723" s="230" t="s">
        <v>3147</v>
      </c>
      <c r="E723" s="691" t="s">
        <v>11550</v>
      </c>
      <c r="F723" s="737" t="s">
        <v>2796</v>
      </c>
      <c r="G723" s="1039" t="s">
        <v>6828</v>
      </c>
      <c r="H723" s="394" t="s">
        <v>498</v>
      </c>
      <c r="I723" s="232" t="s">
        <v>4274</v>
      </c>
      <c r="J723" s="706"/>
      <c r="L723" s="707"/>
    </row>
    <row r="724" spans="1:12" ht="15.75" thickBot="1">
      <c r="A724" s="228"/>
      <c r="B724" s="445"/>
      <c r="C724" s="230" t="s">
        <v>3648</v>
      </c>
      <c r="D724" s="569" t="s">
        <v>6827</v>
      </c>
      <c r="E724" s="1084" t="s">
        <v>265</v>
      </c>
      <c r="F724" s="745">
        <f>'Заказ, cкидки и курсы валют'!$I$12</f>
        <v>0</v>
      </c>
      <c r="G724" s="1149"/>
      <c r="H724" s="545"/>
      <c r="I724" s="380"/>
      <c r="J724" s="706"/>
      <c r="L724" s="707"/>
    </row>
    <row r="725" spans="1:12" ht="14.1" customHeight="1">
      <c r="A725" s="389" t="s">
        <v>6846</v>
      </c>
      <c r="B725" s="1221" t="s">
        <v>1357</v>
      </c>
      <c r="C725" s="1221">
        <v>0.31</v>
      </c>
      <c r="D725" s="1296">
        <v>87000</v>
      </c>
      <c r="E725" s="706">
        <v>6.74</v>
      </c>
      <c r="F725" s="1187">
        <f>ROUND(E725*(1-$F$11),2)</f>
        <v>6.74</v>
      </c>
      <c r="G725" s="1188">
        <f>'Заказ, cкидки и курсы валют'!$J$24*F725</f>
        <v>85.496900000000011</v>
      </c>
      <c r="H725" s="443">
        <f>ROUND((D725/1000)*G725,2)</f>
        <v>7438.23</v>
      </c>
      <c r="I725" s="393"/>
      <c r="J725" s="706"/>
      <c r="L725" s="707"/>
    </row>
    <row r="726" spans="1:12" ht="14.1" customHeight="1">
      <c r="A726" s="250" t="s">
        <v>6847</v>
      </c>
      <c r="B726" s="49" t="s">
        <v>1358</v>
      </c>
      <c r="C726" s="49">
        <v>0.44</v>
      </c>
      <c r="D726" s="1110">
        <v>63400</v>
      </c>
      <c r="E726" s="706">
        <v>9.84</v>
      </c>
      <c r="F726" s="740">
        <f t="shared" ref="F726:F737" si="118">ROUND(E726*(1-$F$11),2)</f>
        <v>9.84</v>
      </c>
      <c r="G726" s="1037">
        <f>'Заказ, cкидки и курсы валют'!$J$24*F726</f>
        <v>124.82040000000001</v>
      </c>
      <c r="H726" s="158">
        <f t="shared" ref="H726:H737" si="119">ROUND((D726/1000)*G726,2)</f>
        <v>7913.61</v>
      </c>
      <c r="I726" s="245"/>
      <c r="J726" s="706"/>
      <c r="L726" s="707"/>
    </row>
    <row r="727" spans="1:12" ht="14.1" customHeight="1">
      <c r="A727" s="250" t="s">
        <v>6848</v>
      </c>
      <c r="B727" s="49" t="s">
        <v>1345</v>
      </c>
      <c r="C727" s="49">
        <v>1.02</v>
      </c>
      <c r="D727" s="1111">
        <v>25000</v>
      </c>
      <c r="E727" s="706">
        <v>24.92</v>
      </c>
      <c r="F727" s="740">
        <f t="shared" si="118"/>
        <v>24.92</v>
      </c>
      <c r="G727" s="1037">
        <f>'Заказ, cкидки и курсы валют'!$J$24*F727</f>
        <v>316.11020000000002</v>
      </c>
      <c r="H727" s="158">
        <f t="shared" si="119"/>
        <v>7902.76</v>
      </c>
      <c r="I727" s="245"/>
      <c r="L727" s="707"/>
    </row>
    <row r="728" spans="1:12" ht="14.1" customHeight="1">
      <c r="A728" s="250" t="s">
        <v>6849</v>
      </c>
      <c r="B728" s="49" t="s">
        <v>1346</v>
      </c>
      <c r="C728" s="49">
        <v>1.83</v>
      </c>
      <c r="D728" s="1111">
        <v>15000</v>
      </c>
      <c r="E728" s="706">
        <v>37.659999999999997</v>
      </c>
      <c r="F728" s="740">
        <f t="shared" si="118"/>
        <v>37.659999999999997</v>
      </c>
      <c r="G728" s="1037">
        <f>'Заказ, cкидки и курсы валют'!$J$24*F728</f>
        <v>477.71709999999996</v>
      </c>
      <c r="H728" s="158">
        <f t="shared" si="119"/>
        <v>7165.76</v>
      </c>
      <c r="I728" s="245"/>
      <c r="L728" s="707"/>
    </row>
    <row r="729" spans="1:12" ht="14.1" customHeight="1">
      <c r="A729" s="250" t="s">
        <v>6850</v>
      </c>
      <c r="B729" s="49" t="s">
        <v>1347</v>
      </c>
      <c r="C729" s="49">
        <v>3.57</v>
      </c>
      <c r="D729" s="1111">
        <v>8000</v>
      </c>
      <c r="E729" s="706">
        <v>69.77</v>
      </c>
      <c r="F729" s="740">
        <f t="shared" si="118"/>
        <v>69.77</v>
      </c>
      <c r="G729" s="1037">
        <f>'Заказ, cкидки и курсы валют'!$J$24*F729</f>
        <v>885.03245000000004</v>
      </c>
      <c r="H729" s="158">
        <f t="shared" si="119"/>
        <v>7080.26</v>
      </c>
      <c r="I729" s="245"/>
      <c r="L729" s="707"/>
    </row>
    <row r="730" spans="1:12" ht="14.1" customHeight="1">
      <c r="A730" s="250" t="s">
        <v>6851</v>
      </c>
      <c r="B730" s="49" t="s">
        <v>1348</v>
      </c>
      <c r="C730" s="49">
        <v>6.27</v>
      </c>
      <c r="D730" s="1111">
        <v>4300</v>
      </c>
      <c r="E730" s="706">
        <v>127.62</v>
      </c>
      <c r="F730" s="740">
        <f t="shared" si="118"/>
        <v>127.62</v>
      </c>
      <c r="G730" s="1037">
        <f>'Заказ, cкидки и курсы валют'!$J$24*F730</f>
        <v>1618.8597000000002</v>
      </c>
      <c r="H730" s="158">
        <f t="shared" si="119"/>
        <v>6961.1</v>
      </c>
      <c r="I730" s="245"/>
      <c r="L730" s="707"/>
    </row>
    <row r="731" spans="1:12" ht="14.1" customHeight="1">
      <c r="A731" s="250" t="s">
        <v>6852</v>
      </c>
      <c r="B731" s="49" t="s">
        <v>3253</v>
      </c>
      <c r="C731" s="49">
        <v>8.61</v>
      </c>
      <c r="D731" s="1111">
        <v>3000</v>
      </c>
      <c r="E731" s="706">
        <v>163.85</v>
      </c>
      <c r="F731" s="740">
        <f t="shared" si="118"/>
        <v>163.85</v>
      </c>
      <c r="G731" s="1037">
        <f>'Заказ, cкидки и курсы валют'!$J$24*F731</f>
        <v>2078.4372499999999</v>
      </c>
      <c r="H731" s="158">
        <f t="shared" si="119"/>
        <v>6235.31</v>
      </c>
      <c r="I731" s="245"/>
      <c r="L731" s="707"/>
    </row>
    <row r="732" spans="1:12" ht="14.1" customHeight="1">
      <c r="A732" s="250" t="s">
        <v>6853</v>
      </c>
      <c r="B732" s="49" t="s">
        <v>1349</v>
      </c>
      <c r="C732" s="49">
        <v>11.3</v>
      </c>
      <c r="D732" s="1111">
        <v>2200</v>
      </c>
      <c r="E732" s="706">
        <v>213.68</v>
      </c>
      <c r="F732" s="740">
        <f t="shared" si="118"/>
        <v>213.68</v>
      </c>
      <c r="G732" s="1037">
        <f>'Заказ, cкидки и курсы валют'!$J$24*F732</f>
        <v>2710.5308</v>
      </c>
      <c r="H732" s="158">
        <f t="shared" si="119"/>
        <v>5963.17</v>
      </c>
      <c r="I732" s="245"/>
      <c r="J732" s="706"/>
      <c r="L732" s="707"/>
    </row>
    <row r="733" spans="1:12" ht="14.1" customHeight="1">
      <c r="A733" s="250" t="s">
        <v>6854</v>
      </c>
      <c r="B733" s="49" t="s">
        <v>3254</v>
      </c>
      <c r="C733" s="49">
        <v>14.7</v>
      </c>
      <c r="D733" s="1111">
        <v>1800</v>
      </c>
      <c r="E733" s="706">
        <v>328.98</v>
      </c>
      <c r="F733" s="740">
        <f t="shared" si="118"/>
        <v>328.98</v>
      </c>
      <c r="G733" s="1037">
        <f>'Заказ, cкидки и курсы валют'!$J$24*F733</f>
        <v>4173.1113000000005</v>
      </c>
      <c r="H733" s="158">
        <f t="shared" si="119"/>
        <v>7511.6</v>
      </c>
      <c r="I733" s="245"/>
      <c r="J733" s="706"/>
      <c r="L733" s="707"/>
    </row>
    <row r="734" spans="1:12" ht="14.1" customHeight="1">
      <c r="A734" s="250" t="s">
        <v>6855</v>
      </c>
      <c r="B734" s="49" t="s">
        <v>1350</v>
      </c>
      <c r="C734" s="49">
        <v>17.16</v>
      </c>
      <c r="D734" s="1111">
        <v>1500</v>
      </c>
      <c r="E734" s="706">
        <v>375.21</v>
      </c>
      <c r="F734" s="740">
        <f t="shared" si="118"/>
        <v>375.21</v>
      </c>
      <c r="G734" s="1037">
        <f>'Заказ, cкидки и курсы валют'!$J$24*F734</f>
        <v>4759.5388499999999</v>
      </c>
      <c r="H734" s="158">
        <f t="shared" si="119"/>
        <v>7139.31</v>
      </c>
      <c r="I734" s="245"/>
      <c r="J734" s="706"/>
      <c r="L734" s="707"/>
    </row>
    <row r="735" spans="1:12" ht="14.1" customHeight="1">
      <c r="A735" s="250" t="s">
        <v>6856</v>
      </c>
      <c r="B735" s="49" t="s">
        <v>3255</v>
      </c>
      <c r="C735" s="49">
        <v>32.32</v>
      </c>
      <c r="D735" s="1111">
        <v>750</v>
      </c>
      <c r="E735" s="706">
        <v>612.53</v>
      </c>
      <c r="F735" s="740">
        <f t="shared" si="118"/>
        <v>612.53</v>
      </c>
      <c r="G735" s="1037">
        <f>'Заказ, cкидки и курсы валют'!$J$24*F735</f>
        <v>7769.9430499999999</v>
      </c>
      <c r="H735" s="158">
        <f t="shared" si="119"/>
        <v>5827.46</v>
      </c>
      <c r="I735" s="245"/>
      <c r="L735" s="707"/>
    </row>
    <row r="736" spans="1:12" ht="14.1" customHeight="1">
      <c r="A736" s="250" t="s">
        <v>6857</v>
      </c>
      <c r="B736" s="49" t="s">
        <v>968</v>
      </c>
      <c r="C736" s="49">
        <v>53.61</v>
      </c>
      <c r="D736" s="1111">
        <v>500</v>
      </c>
      <c r="E736" s="706">
        <v>1163.8699999999999</v>
      </c>
      <c r="F736" s="740">
        <f t="shared" si="118"/>
        <v>1163.8699999999999</v>
      </c>
      <c r="G736" s="1037">
        <f>'Заказ, cкидки и курсы валют'!$J$24*F736</f>
        <v>14763.690949999998</v>
      </c>
      <c r="H736" s="158">
        <f t="shared" si="119"/>
        <v>7381.85</v>
      </c>
      <c r="I736" s="245"/>
      <c r="L736" s="707"/>
    </row>
    <row r="737" spans="1:9" ht="14.1" customHeight="1" thickBot="1">
      <c r="A737" s="282" t="s">
        <v>6858</v>
      </c>
      <c r="B737" s="163" t="s">
        <v>2640</v>
      </c>
      <c r="C737" s="1297">
        <v>88</v>
      </c>
      <c r="D737" s="1176">
        <v>290</v>
      </c>
      <c r="E737" s="706">
        <v>1742.97</v>
      </c>
      <c r="F737" s="1173">
        <f t="shared" si="118"/>
        <v>1742.97</v>
      </c>
      <c r="G737" s="1174">
        <f>'Заказ, cкидки и курсы валют'!$J$24*F737</f>
        <v>22109.57445</v>
      </c>
      <c r="H737" s="214">
        <f t="shared" si="119"/>
        <v>6411.78</v>
      </c>
      <c r="I737" s="248"/>
    </row>
    <row r="738" spans="1:9" ht="30.75" customHeight="1" thickBot="1">
      <c r="A738" s="14"/>
      <c r="B738" s="54"/>
      <c r="C738" s="54"/>
      <c r="D738" s="313"/>
      <c r="E738" s="712"/>
      <c r="F738" s="1427"/>
      <c r="G738" s="1040"/>
      <c r="H738" s="23"/>
      <c r="I738" s="14"/>
    </row>
    <row r="739" spans="1:9" ht="15" customHeight="1">
      <c r="A739" s="291"/>
      <c r="B739" s="196"/>
      <c r="C739" s="112"/>
      <c r="D739" s="112" t="s">
        <v>6826</v>
      </c>
      <c r="E739" s="687"/>
      <c r="F739" s="687"/>
      <c r="G739" s="800"/>
      <c r="H739" s="1112"/>
      <c r="I739" s="1113"/>
    </row>
    <row r="740" spans="1:9" ht="29.25" customHeight="1">
      <c r="A740" s="292"/>
      <c r="B740" s="17"/>
      <c r="C740" s="118"/>
      <c r="D740" s="118"/>
      <c r="E740" s="1082"/>
      <c r="F740" s="733"/>
      <c r="G740" s="1052"/>
      <c r="H740" s="17"/>
      <c r="I740" s="200"/>
    </row>
    <row r="741" spans="1:9" ht="15" customHeight="1">
      <c r="A741" s="292"/>
      <c r="B741" s="17"/>
      <c r="C741" s="118"/>
      <c r="D741" s="118"/>
      <c r="E741" s="1082"/>
      <c r="F741" s="733"/>
      <c r="G741" s="1052"/>
      <c r="H741" s="17"/>
      <c r="I741" s="200"/>
    </row>
    <row r="742" spans="1:9" ht="15" customHeight="1">
      <c r="A742" s="292"/>
      <c r="B742" s="17"/>
      <c r="C742" s="118"/>
      <c r="D742" s="118"/>
      <c r="E742" s="1082"/>
      <c r="F742" s="733"/>
      <c r="G742" s="1052"/>
      <c r="H742" s="17"/>
      <c r="I742" s="200"/>
    </row>
    <row r="743" spans="1:9" ht="13.5" customHeight="1" thickBot="1">
      <c r="A743" s="145" t="s">
        <v>7841</v>
      </c>
      <c r="B743" s="204"/>
      <c r="C743" s="120"/>
      <c r="D743" s="120"/>
      <c r="E743" s="1083"/>
      <c r="F743" s="735"/>
      <c r="G743" s="1053"/>
      <c r="H743" s="204"/>
      <c r="I743" s="205"/>
    </row>
    <row r="744" spans="1:9" ht="39.75" customHeight="1">
      <c r="A744" s="228" t="s">
        <v>1036</v>
      </c>
      <c r="B744" s="229" t="s">
        <v>1037</v>
      </c>
      <c r="C744" s="230" t="s">
        <v>679</v>
      </c>
      <c r="D744" s="230" t="s">
        <v>3147</v>
      </c>
      <c r="E744" s="691" t="s">
        <v>11550</v>
      </c>
      <c r="F744" s="737" t="s">
        <v>2796</v>
      </c>
      <c r="G744" s="1039" t="s">
        <v>6828</v>
      </c>
      <c r="H744" s="394" t="s">
        <v>498</v>
      </c>
      <c r="I744" s="232" t="s">
        <v>4274</v>
      </c>
    </row>
    <row r="745" spans="1:9" ht="13.5" customHeight="1" thickBot="1">
      <c r="A745" s="228"/>
      <c r="B745" s="445"/>
      <c r="C745" s="230" t="s">
        <v>3648</v>
      </c>
      <c r="D745" s="569" t="s">
        <v>6827</v>
      </c>
      <c r="E745" s="1084" t="s">
        <v>265</v>
      </c>
      <c r="F745" s="745">
        <f>'Заказ, cкидки и курсы валют'!$I$12</f>
        <v>0</v>
      </c>
      <c r="G745" s="1149"/>
      <c r="H745" s="545"/>
      <c r="I745" s="380"/>
    </row>
    <row r="746" spans="1:9" ht="14.1" customHeight="1">
      <c r="A746" s="389" t="s">
        <v>10623</v>
      </c>
      <c r="B746" s="1221" t="s">
        <v>1357</v>
      </c>
      <c r="C746" s="1221">
        <v>0.31</v>
      </c>
      <c r="D746" s="1296">
        <v>200</v>
      </c>
      <c r="E746" s="1123">
        <f>E725*2</f>
        <v>13.48</v>
      </c>
      <c r="F746" s="1187">
        <f>ROUND(E746*(1-$F$11),2)</f>
        <v>13.48</v>
      </c>
      <c r="G746" s="1188">
        <f>'Заказ, cкидки и курсы валют'!$J$24*F746</f>
        <v>170.99380000000002</v>
      </c>
      <c r="H746" s="443">
        <f>ROUND((D746/1000)*G746,2)</f>
        <v>34.200000000000003</v>
      </c>
      <c r="I746" s="393"/>
    </row>
    <row r="747" spans="1:9" ht="14.1" customHeight="1">
      <c r="A747" s="250" t="s">
        <v>10624</v>
      </c>
      <c r="B747" s="49" t="s">
        <v>1358</v>
      </c>
      <c r="C747" s="49">
        <v>0.44</v>
      </c>
      <c r="D747" s="1110">
        <v>200</v>
      </c>
      <c r="E747" s="1123">
        <f>E726*2</f>
        <v>19.68</v>
      </c>
      <c r="F747" s="740">
        <f t="shared" ref="F747:F758" si="120">ROUND(E747*(1-$F$11),2)</f>
        <v>19.68</v>
      </c>
      <c r="G747" s="1037">
        <f>'Заказ, cкидки и курсы валют'!$J$24*F747</f>
        <v>249.64080000000001</v>
      </c>
      <c r="H747" s="158">
        <f t="shared" ref="H747:H758" si="121">ROUND((D747/1000)*G747,2)</f>
        <v>49.93</v>
      </c>
      <c r="I747" s="245"/>
    </row>
    <row r="748" spans="1:9" ht="14.1" customHeight="1">
      <c r="A748" s="250" t="s">
        <v>10625</v>
      </c>
      <c r="B748" s="49" t="s">
        <v>1345</v>
      </c>
      <c r="C748" s="49">
        <v>1.02</v>
      </c>
      <c r="D748" s="1111">
        <v>100</v>
      </c>
      <c r="E748" s="1123">
        <f>E727*2</f>
        <v>49.84</v>
      </c>
      <c r="F748" s="740">
        <f t="shared" si="120"/>
        <v>49.84</v>
      </c>
      <c r="G748" s="1037">
        <f>'Заказ, cкидки и курсы валют'!$J$24*F748</f>
        <v>632.22040000000004</v>
      </c>
      <c r="H748" s="158">
        <f t="shared" si="121"/>
        <v>63.22</v>
      </c>
      <c r="I748" s="245"/>
    </row>
    <row r="749" spans="1:9" ht="14.1" customHeight="1">
      <c r="A749" s="250" t="s">
        <v>10626</v>
      </c>
      <c r="B749" s="49" t="s">
        <v>1346</v>
      </c>
      <c r="C749" s="49">
        <v>1.83</v>
      </c>
      <c r="D749" s="1111">
        <v>100</v>
      </c>
      <c r="E749" s="1123">
        <f>F728*2</f>
        <v>75.319999999999993</v>
      </c>
      <c r="F749" s="740">
        <f t="shared" si="120"/>
        <v>75.319999999999993</v>
      </c>
      <c r="G749" s="1037">
        <f>'Заказ, cкидки и курсы валют'!$J$24*F749</f>
        <v>955.43419999999992</v>
      </c>
      <c r="H749" s="158">
        <f t="shared" si="121"/>
        <v>95.54</v>
      </c>
      <c r="I749" s="245"/>
    </row>
    <row r="750" spans="1:9" ht="14.1" customHeight="1">
      <c r="A750" s="250" t="s">
        <v>10627</v>
      </c>
      <c r="B750" s="49" t="s">
        <v>1347</v>
      </c>
      <c r="C750" s="49">
        <v>3.57</v>
      </c>
      <c r="D750" s="1111">
        <v>50</v>
      </c>
      <c r="E750" s="1123">
        <f>E729*2</f>
        <v>139.54</v>
      </c>
      <c r="F750" s="740">
        <f t="shared" si="120"/>
        <v>139.54</v>
      </c>
      <c r="G750" s="1037">
        <f>'Заказ, cкидки и курсы валют'!$J$24*F750</f>
        <v>1770.0649000000001</v>
      </c>
      <c r="H750" s="158">
        <f t="shared" si="121"/>
        <v>88.5</v>
      </c>
      <c r="I750" s="245"/>
    </row>
    <row r="751" spans="1:9" ht="14.1" customHeight="1">
      <c r="A751" s="250" t="s">
        <v>10628</v>
      </c>
      <c r="B751" s="49" t="s">
        <v>1348</v>
      </c>
      <c r="C751" s="49">
        <v>6.27</v>
      </c>
      <c r="D751" s="1111">
        <v>40</v>
      </c>
      <c r="E751" s="1123">
        <f>E730*2</f>
        <v>255.24</v>
      </c>
      <c r="F751" s="740">
        <f t="shared" si="120"/>
        <v>255.24</v>
      </c>
      <c r="G751" s="1037">
        <f>'Заказ, cкидки и курсы валют'!$J$24*F751</f>
        <v>3237.7194000000004</v>
      </c>
      <c r="H751" s="158">
        <f t="shared" si="121"/>
        <v>129.51</v>
      </c>
      <c r="I751" s="245"/>
    </row>
    <row r="752" spans="1:9" ht="14.1" customHeight="1">
      <c r="A752" s="250" t="s">
        <v>10629</v>
      </c>
      <c r="B752" s="49" t="s">
        <v>3253</v>
      </c>
      <c r="C752" s="49">
        <v>8.61</v>
      </c>
      <c r="D752" s="1111">
        <v>30</v>
      </c>
      <c r="E752" s="1123">
        <f>E731*2</f>
        <v>327.7</v>
      </c>
      <c r="F752" s="740">
        <f t="shared" si="120"/>
        <v>327.7</v>
      </c>
      <c r="G752" s="1037">
        <f>'Заказ, cкидки и курсы валют'!$J$24*F752</f>
        <v>4156.8744999999999</v>
      </c>
      <c r="H752" s="158">
        <f t="shared" si="121"/>
        <v>124.71</v>
      </c>
      <c r="I752" s="245"/>
    </row>
    <row r="753" spans="1:12" ht="14.1" customHeight="1">
      <c r="A753" s="250" t="s">
        <v>10630</v>
      </c>
      <c r="B753" s="49" t="s">
        <v>1349</v>
      </c>
      <c r="C753" s="49">
        <v>11.3</v>
      </c>
      <c r="D753" s="1111">
        <v>20</v>
      </c>
      <c r="E753" s="1123">
        <f>E732*2</f>
        <v>427.36</v>
      </c>
      <c r="F753" s="740">
        <f t="shared" si="120"/>
        <v>427.36</v>
      </c>
      <c r="G753" s="1037">
        <f>'Заказ, cкидки и курсы валют'!$J$24*F753</f>
        <v>5421.0616</v>
      </c>
      <c r="H753" s="158">
        <f t="shared" si="121"/>
        <v>108.42</v>
      </c>
      <c r="I753" s="245"/>
    </row>
    <row r="754" spans="1:12" ht="14.1" customHeight="1">
      <c r="A754" s="250" t="s">
        <v>10631</v>
      </c>
      <c r="B754" s="49" t="s">
        <v>3254</v>
      </c>
      <c r="C754" s="49">
        <v>14.7</v>
      </c>
      <c r="D754" s="1111">
        <v>15</v>
      </c>
      <c r="E754" s="1123">
        <f>E733*2</f>
        <v>657.96</v>
      </c>
      <c r="F754" s="740">
        <f t="shared" si="120"/>
        <v>657.96</v>
      </c>
      <c r="G754" s="1037">
        <f>'Заказ, cкидки и курсы валют'!$J$24*F754</f>
        <v>8346.222600000001</v>
      </c>
      <c r="H754" s="158">
        <f t="shared" si="121"/>
        <v>125.19</v>
      </c>
      <c r="I754" s="245"/>
    </row>
    <row r="755" spans="1:12" ht="14.1" customHeight="1">
      <c r="A755" s="250" t="s">
        <v>10632</v>
      </c>
      <c r="B755" s="49" t="s">
        <v>1350</v>
      </c>
      <c r="C755" s="49">
        <v>17.16</v>
      </c>
      <c r="D755" s="1111">
        <v>10</v>
      </c>
      <c r="E755" s="1123">
        <f>F734*2</f>
        <v>750.42</v>
      </c>
      <c r="F755" s="740">
        <f t="shared" si="120"/>
        <v>750.42</v>
      </c>
      <c r="G755" s="1037">
        <f>'Заказ, cкидки и курсы валют'!$J$24*F755</f>
        <v>9519.0776999999998</v>
      </c>
      <c r="H755" s="158">
        <f t="shared" si="121"/>
        <v>95.19</v>
      </c>
      <c r="I755" s="245"/>
    </row>
    <row r="756" spans="1:12" ht="14.1" customHeight="1">
      <c r="A756" s="250" t="s">
        <v>10633</v>
      </c>
      <c r="B756" s="49" t="s">
        <v>3255</v>
      </c>
      <c r="C756" s="49">
        <v>32.32</v>
      </c>
      <c r="D756" s="1111">
        <v>5</v>
      </c>
      <c r="E756" s="1123">
        <f>E735*2</f>
        <v>1225.06</v>
      </c>
      <c r="F756" s="740">
        <f t="shared" si="120"/>
        <v>1225.06</v>
      </c>
      <c r="G756" s="1037">
        <f>'Заказ, cкидки и курсы валют'!$J$24*F756</f>
        <v>15539.8861</v>
      </c>
      <c r="H756" s="158">
        <f t="shared" si="121"/>
        <v>77.7</v>
      </c>
      <c r="I756" s="245"/>
    </row>
    <row r="757" spans="1:12" ht="14.1" customHeight="1">
      <c r="A757" s="250" t="s">
        <v>10634</v>
      </c>
      <c r="B757" s="49" t="s">
        <v>968</v>
      </c>
      <c r="C757" s="49">
        <v>53.61</v>
      </c>
      <c r="D757" s="1111">
        <v>5</v>
      </c>
      <c r="E757" s="1123">
        <f>E736*2</f>
        <v>2327.7399999999998</v>
      </c>
      <c r="F757" s="740">
        <f t="shared" si="120"/>
        <v>2327.7399999999998</v>
      </c>
      <c r="G757" s="1037">
        <f>'Заказ, cкидки и курсы валют'!$J$24*F757</f>
        <v>29527.381899999997</v>
      </c>
      <c r="H757" s="158">
        <f t="shared" si="121"/>
        <v>147.63999999999999</v>
      </c>
      <c r="I757" s="245"/>
      <c r="J757" s="706"/>
      <c r="L757" s="707"/>
    </row>
    <row r="758" spans="1:12" ht="14.1" customHeight="1" thickBot="1">
      <c r="A758" s="282" t="s">
        <v>10635</v>
      </c>
      <c r="B758" s="163" t="s">
        <v>2640</v>
      </c>
      <c r="C758" s="163"/>
      <c r="D758" s="1176">
        <v>3</v>
      </c>
      <c r="E758" s="1123">
        <f>E737*2</f>
        <v>3485.94</v>
      </c>
      <c r="F758" s="1173">
        <f t="shared" si="120"/>
        <v>3485.94</v>
      </c>
      <c r="G758" s="1174">
        <f>'Заказ, cкидки и курсы валют'!$J$24*F758</f>
        <v>44219.1489</v>
      </c>
      <c r="H758" s="214">
        <f t="shared" si="121"/>
        <v>132.66</v>
      </c>
      <c r="I758" s="248"/>
      <c r="J758" s="706"/>
      <c r="L758" s="707"/>
    </row>
    <row r="759" spans="1:12" ht="15.95" customHeight="1" thickBot="1">
      <c r="J759" s="706"/>
      <c r="L759" s="707"/>
    </row>
    <row r="760" spans="1:12" ht="36.75" customHeight="1">
      <c r="A760" s="291"/>
      <c r="B760" s="196"/>
      <c r="C760" s="2274"/>
      <c r="D760" s="2274"/>
      <c r="E760" s="2275"/>
      <c r="F760" s="2276"/>
      <c r="G760" s="2277"/>
      <c r="H760" s="196"/>
      <c r="I760" s="116"/>
      <c r="J760" s="706"/>
      <c r="L760" s="707"/>
    </row>
    <row r="761" spans="1:12" ht="15.95" customHeight="1">
      <c r="A761" s="292"/>
      <c r="B761" s="17"/>
      <c r="C761" s="118"/>
      <c r="D761" s="118"/>
      <c r="E761" s="1082"/>
      <c r="F761" s="733"/>
      <c r="G761" s="1052"/>
      <c r="H761" s="17"/>
      <c r="I761" s="200"/>
      <c r="J761" s="706"/>
      <c r="L761" s="707"/>
    </row>
    <row r="762" spans="1:12" ht="15.95" customHeight="1">
      <c r="A762" s="292"/>
      <c r="B762" s="17"/>
      <c r="C762" s="118"/>
      <c r="D762" s="118"/>
      <c r="E762" s="1082"/>
      <c r="F762" s="733"/>
      <c r="G762" s="1052"/>
      <c r="H762" s="17"/>
      <c r="I762" s="200"/>
      <c r="J762" s="706"/>
      <c r="L762" s="707"/>
    </row>
    <row r="763" spans="1:12" ht="15.95" customHeight="1" thickBot="1">
      <c r="A763" s="145" t="s">
        <v>7839</v>
      </c>
      <c r="B763" s="204"/>
      <c r="C763" s="120"/>
      <c r="D763" s="120"/>
      <c r="E763" s="1083"/>
      <c r="F763" s="735"/>
      <c r="G763" s="1053"/>
      <c r="H763" s="204"/>
      <c r="I763" s="205"/>
      <c r="J763" s="706"/>
      <c r="L763" s="707"/>
    </row>
    <row r="764" spans="1:12" ht="42" customHeight="1">
      <c r="A764" s="228" t="s">
        <v>1036</v>
      </c>
      <c r="B764" s="229" t="s">
        <v>1037</v>
      </c>
      <c r="C764" s="230" t="s">
        <v>679</v>
      </c>
      <c r="D764" s="230" t="s">
        <v>3147</v>
      </c>
      <c r="E764" s="691" t="s">
        <v>11548</v>
      </c>
      <c r="F764" s="737" t="s">
        <v>2796</v>
      </c>
      <c r="G764" s="1039" t="s">
        <v>3966</v>
      </c>
      <c r="H764" s="394" t="s">
        <v>498</v>
      </c>
      <c r="I764" s="232" t="s">
        <v>4274</v>
      </c>
      <c r="J764" s="706"/>
      <c r="L764" s="707"/>
    </row>
    <row r="765" spans="1:12" ht="13.5" customHeight="1" thickBot="1">
      <c r="A765" s="228"/>
      <c r="B765" s="445"/>
      <c r="C765" s="230" t="s">
        <v>3648</v>
      </c>
      <c r="D765" s="446" t="s">
        <v>3967</v>
      </c>
      <c r="E765" s="1084" t="s">
        <v>265</v>
      </c>
      <c r="F765" s="745">
        <f>'Заказ, cкидки и курсы валют'!$I$12</f>
        <v>0</v>
      </c>
      <c r="G765" s="1149"/>
      <c r="H765" s="545"/>
      <c r="I765" s="380"/>
      <c r="J765" s="706"/>
      <c r="L765" s="707"/>
    </row>
    <row r="766" spans="1:12" ht="13.5" customHeight="1">
      <c r="A766" s="389" t="s">
        <v>2262</v>
      </c>
      <c r="B766" s="1221" t="s">
        <v>1357</v>
      </c>
      <c r="C766" s="1221">
        <v>0.84</v>
      </c>
      <c r="D766" s="1221">
        <v>25</v>
      </c>
      <c r="E766" s="706">
        <v>19.559999999999999</v>
      </c>
      <c r="F766" s="1187">
        <f>ROUND(E766*(1-$F$11),2)</f>
        <v>19.559999999999999</v>
      </c>
      <c r="G766" s="1188">
        <f>'Заказ, cкидки и курсы валют'!$J$24*F766</f>
        <v>248.11859999999999</v>
      </c>
      <c r="H766" s="443">
        <f>ROUND((D766)*G766,2)</f>
        <v>6202.97</v>
      </c>
      <c r="I766" s="393"/>
      <c r="J766" s="706"/>
      <c r="L766" s="707"/>
    </row>
    <row r="767" spans="1:12" ht="13.5" customHeight="1">
      <c r="A767" s="250" t="s">
        <v>2263</v>
      </c>
      <c r="B767" s="49" t="s">
        <v>1358</v>
      </c>
      <c r="C767" s="49">
        <v>1.39</v>
      </c>
      <c r="D767" s="49">
        <v>25</v>
      </c>
      <c r="E767" s="706">
        <v>20.79</v>
      </c>
      <c r="F767" s="740">
        <f t="shared" ref="F767:F775" si="122">ROUND(E767*(1-$F$11),2)</f>
        <v>20.79</v>
      </c>
      <c r="G767" s="1037">
        <f>'Заказ, cкидки и курсы валют'!$J$24*F767</f>
        <v>263.72115000000002</v>
      </c>
      <c r="H767" s="158">
        <f t="shared" ref="H767:H775" si="123">ROUND((D767)*G767,2)</f>
        <v>6593.03</v>
      </c>
      <c r="I767" s="245"/>
      <c r="J767" s="706"/>
      <c r="L767" s="707"/>
    </row>
    <row r="768" spans="1:12" ht="13.5" customHeight="1">
      <c r="A768" s="250" t="s">
        <v>2264</v>
      </c>
      <c r="B768" s="49" t="s">
        <v>1345</v>
      </c>
      <c r="C768" s="49">
        <v>2.68</v>
      </c>
      <c r="D768" s="49">
        <v>25</v>
      </c>
      <c r="E768" s="706">
        <v>20</v>
      </c>
      <c r="F768" s="740">
        <f t="shared" si="122"/>
        <v>20</v>
      </c>
      <c r="G768" s="1037">
        <f>'Заказ, cкидки и курсы валют'!$J$24*F768</f>
        <v>253.70000000000002</v>
      </c>
      <c r="H768" s="158">
        <f t="shared" si="123"/>
        <v>6342.5</v>
      </c>
      <c r="I768" s="245"/>
      <c r="J768" s="706"/>
      <c r="L768" s="707"/>
    </row>
    <row r="769" spans="1:12" ht="15">
      <c r="A769" s="250" t="s">
        <v>2265</v>
      </c>
      <c r="B769" s="49" t="s">
        <v>1346</v>
      </c>
      <c r="C769" s="49">
        <v>5.82</v>
      </c>
      <c r="D769" s="49">
        <v>25</v>
      </c>
      <c r="E769" s="706">
        <v>19.21</v>
      </c>
      <c r="F769" s="740">
        <f t="shared" si="122"/>
        <v>19.21</v>
      </c>
      <c r="G769" s="1037">
        <f>'Заказ, cкидки и курсы валют'!$J$24*F769</f>
        <v>243.67885000000001</v>
      </c>
      <c r="H769" s="158">
        <f t="shared" si="123"/>
        <v>6091.97</v>
      </c>
      <c r="I769" s="245"/>
      <c r="J769" s="706"/>
      <c r="L769" s="707"/>
    </row>
    <row r="770" spans="1:12" ht="15">
      <c r="A770" s="250" t="s">
        <v>2386</v>
      </c>
      <c r="B770" s="49" t="s">
        <v>1347</v>
      </c>
      <c r="C770" s="49">
        <v>11.64</v>
      </c>
      <c r="D770" s="49">
        <v>25</v>
      </c>
      <c r="E770" s="706">
        <v>19.13</v>
      </c>
      <c r="F770" s="740">
        <f t="shared" si="122"/>
        <v>19.13</v>
      </c>
      <c r="G770" s="1037">
        <f>'Заказ, cкидки и курсы валют'!$J$24*F770</f>
        <v>242.66405</v>
      </c>
      <c r="H770" s="158">
        <f t="shared" si="123"/>
        <v>6066.6</v>
      </c>
      <c r="I770" s="245"/>
      <c r="J770" s="706"/>
      <c r="L770" s="707"/>
    </row>
    <row r="771" spans="1:12" ht="15">
      <c r="A771" s="250" t="s">
        <v>2387</v>
      </c>
      <c r="B771" s="49" t="s">
        <v>1348</v>
      </c>
      <c r="C771" s="49">
        <v>20.98</v>
      </c>
      <c r="D771" s="49">
        <v>25</v>
      </c>
      <c r="E771" s="706">
        <v>19.13</v>
      </c>
      <c r="F771" s="740">
        <f t="shared" si="122"/>
        <v>19.13</v>
      </c>
      <c r="G771" s="1037">
        <f>'Заказ, cкидки и курсы валют'!$J$24*F771</f>
        <v>242.66405</v>
      </c>
      <c r="H771" s="158">
        <f t="shared" si="123"/>
        <v>6066.6</v>
      </c>
      <c r="I771" s="245"/>
      <c r="J771" s="706"/>
      <c r="L771" s="707"/>
    </row>
    <row r="772" spans="1:12" ht="15">
      <c r="A772" s="250" t="s">
        <v>2388</v>
      </c>
      <c r="B772" s="49" t="s">
        <v>3253</v>
      </c>
      <c r="C772" s="49">
        <v>30.61</v>
      </c>
      <c r="D772" s="49">
        <v>25</v>
      </c>
      <c r="E772" s="706">
        <v>19.13</v>
      </c>
      <c r="F772" s="740">
        <f t="shared" si="122"/>
        <v>19.13</v>
      </c>
      <c r="G772" s="1037">
        <f>'Заказ, cкидки и курсы валют'!$J$24*F772</f>
        <v>242.66405</v>
      </c>
      <c r="H772" s="158">
        <f t="shared" si="123"/>
        <v>6066.6</v>
      </c>
      <c r="I772" s="245"/>
      <c r="J772" s="706"/>
      <c r="L772" s="707"/>
    </row>
    <row r="773" spans="1:12" ht="15.95" customHeight="1">
      <c r="A773" s="250" t="s">
        <v>2389</v>
      </c>
      <c r="B773" s="49" t="s">
        <v>1349</v>
      </c>
      <c r="C773" s="49">
        <v>39.119999999999997</v>
      </c>
      <c r="D773" s="49">
        <v>25</v>
      </c>
      <c r="E773" s="706">
        <v>17.47</v>
      </c>
      <c r="F773" s="740">
        <f t="shared" si="122"/>
        <v>17.47</v>
      </c>
      <c r="G773" s="1037">
        <f>'Заказ, cкидки и курсы валют'!$J$24*F773</f>
        <v>221.60694999999998</v>
      </c>
      <c r="H773" s="158">
        <f t="shared" si="123"/>
        <v>5540.17</v>
      </c>
      <c r="I773" s="245"/>
      <c r="J773" s="706"/>
      <c r="L773" s="707"/>
    </row>
    <row r="774" spans="1:12" ht="15.75" customHeight="1">
      <c r="A774" s="250" t="s">
        <v>2390</v>
      </c>
      <c r="B774" s="49" t="s">
        <v>3254</v>
      </c>
      <c r="C774" s="49">
        <v>65.12</v>
      </c>
      <c r="D774" s="49">
        <v>25</v>
      </c>
      <c r="E774" s="706">
        <v>19.13</v>
      </c>
      <c r="F774" s="740">
        <f t="shared" si="122"/>
        <v>19.13</v>
      </c>
      <c r="G774" s="1037">
        <f>'Заказ, cкидки и курсы валют'!$J$24*F774</f>
        <v>242.66405</v>
      </c>
      <c r="H774" s="158">
        <f t="shared" si="123"/>
        <v>6066.6</v>
      </c>
      <c r="I774" s="245"/>
      <c r="J774" s="706"/>
      <c r="L774" s="707"/>
    </row>
    <row r="775" spans="1:12" ht="15.95" customHeight="1">
      <c r="A775" s="250" t="s">
        <v>2391</v>
      </c>
      <c r="B775" s="49" t="s">
        <v>1350</v>
      </c>
      <c r="C775" s="49">
        <v>74.69</v>
      </c>
      <c r="D775" s="49">
        <v>25</v>
      </c>
      <c r="E775" s="706">
        <v>19.68</v>
      </c>
      <c r="F775" s="740">
        <f t="shared" si="122"/>
        <v>19.68</v>
      </c>
      <c r="G775" s="1037">
        <f>'Заказ, cкидки и курсы валют'!$J$24*F775</f>
        <v>249.64080000000001</v>
      </c>
      <c r="H775" s="158">
        <f t="shared" si="123"/>
        <v>6241.02</v>
      </c>
      <c r="I775" s="245"/>
      <c r="J775" s="706"/>
      <c r="L775" s="707"/>
    </row>
    <row r="776" spans="1:12" ht="15.95" customHeight="1">
      <c r="A776" s="250" t="s">
        <v>11225</v>
      </c>
      <c r="B776" s="47" t="s">
        <v>11022</v>
      </c>
      <c r="C776" s="49">
        <v>104</v>
      </c>
      <c r="D776" s="49">
        <v>25</v>
      </c>
      <c r="E776" s="706">
        <v>19.68</v>
      </c>
      <c r="F776" s="740">
        <f t="shared" ref="F776" si="124">ROUND(E776*(1-$F$11),2)</f>
        <v>19.68</v>
      </c>
      <c r="G776" s="1037">
        <f>'Заказ, cкидки и курсы валют'!$J$24*F776</f>
        <v>249.64080000000001</v>
      </c>
      <c r="H776" s="158">
        <f t="shared" ref="H776" si="125">ROUND((D776)*G776,2)</f>
        <v>6241.02</v>
      </c>
      <c r="I776" s="245"/>
      <c r="J776" s="706"/>
      <c r="L776" s="707"/>
    </row>
    <row r="777" spans="1:12" ht="15.95" customHeight="1">
      <c r="A777" s="250" t="s">
        <v>2392</v>
      </c>
      <c r="B777" s="49" t="s">
        <v>3255</v>
      </c>
      <c r="C777" s="49">
        <v>134.83000000000001</v>
      </c>
      <c r="D777" s="49">
        <v>25</v>
      </c>
      <c r="E777" s="706">
        <v>19.68</v>
      </c>
      <c r="F777" s="740">
        <f>ROUND(E777*(1-$F$11),2)</f>
        <v>19.68</v>
      </c>
      <c r="G777" s="1037">
        <f>'Заказ, cкидки и курсы валют'!$J$24*F777</f>
        <v>249.64080000000001</v>
      </c>
      <c r="H777" s="158">
        <f>ROUND((D777)*G777,2)</f>
        <v>6241.02</v>
      </c>
      <c r="I777" s="245"/>
      <c r="J777" s="706"/>
      <c r="L777" s="707"/>
    </row>
    <row r="778" spans="1:12" ht="17.25" customHeight="1">
      <c r="A778" s="250" t="s">
        <v>2393</v>
      </c>
      <c r="B778" s="49" t="s">
        <v>968</v>
      </c>
      <c r="C778" s="49">
        <v>273</v>
      </c>
      <c r="D778" s="49">
        <v>25</v>
      </c>
      <c r="E778" s="706">
        <v>19.68</v>
      </c>
      <c r="F778" s="740">
        <f>ROUND(E778*(1-$F$11),2)</f>
        <v>19.68</v>
      </c>
      <c r="G778" s="1037">
        <f>'Заказ, cкидки и курсы валют'!$J$24*F778</f>
        <v>249.64080000000001</v>
      </c>
      <c r="H778" s="158">
        <f>ROUND((D778)*G778,2)</f>
        <v>6241.02</v>
      </c>
      <c r="I778" s="245"/>
      <c r="J778" s="706"/>
      <c r="L778" s="707"/>
    </row>
    <row r="779" spans="1:12" ht="15.95" customHeight="1" thickBot="1">
      <c r="A779" s="282" t="s">
        <v>2394</v>
      </c>
      <c r="B779" s="163" t="s">
        <v>2640</v>
      </c>
      <c r="C779" s="163">
        <v>273</v>
      </c>
      <c r="D779" s="163">
        <v>25</v>
      </c>
      <c r="E779" s="706">
        <v>18.329999999999998</v>
      </c>
      <c r="F779" s="1173">
        <f>ROUND(E779*(1-$F$11),2)</f>
        <v>18.329999999999998</v>
      </c>
      <c r="G779" s="1174">
        <f>'Заказ, cкидки и курсы валют'!$J$24*F779</f>
        <v>232.51604999999998</v>
      </c>
      <c r="H779" s="214">
        <f>ROUND((D779)*G779,2)</f>
        <v>5812.9</v>
      </c>
      <c r="I779" s="248"/>
      <c r="J779" s="706"/>
      <c r="L779" s="707"/>
    </row>
    <row r="780" spans="1:12" ht="15.95" customHeight="1" thickBot="1">
      <c r="J780" s="706"/>
      <c r="L780" s="707"/>
    </row>
    <row r="781" spans="1:12" ht="33.75" customHeight="1">
      <c r="A781" s="291"/>
      <c r="B781" s="196"/>
      <c r="C781" s="112"/>
      <c r="D781" s="112" t="s">
        <v>2489</v>
      </c>
      <c r="E781" s="701"/>
      <c r="F781" s="694"/>
      <c r="G781" s="799"/>
      <c r="H781" s="196"/>
      <c r="I781" s="116"/>
      <c r="J781" s="706"/>
      <c r="L781" s="707"/>
    </row>
    <row r="782" spans="1:12" ht="30" customHeight="1">
      <c r="A782" s="292"/>
      <c r="B782" s="17"/>
      <c r="C782" s="118"/>
      <c r="D782" s="118"/>
      <c r="E782" s="1082"/>
      <c r="F782" s="733"/>
      <c r="G782" s="1052"/>
      <c r="H782" s="17"/>
      <c r="I782" s="200"/>
      <c r="J782" s="706"/>
      <c r="L782" s="707"/>
    </row>
    <row r="783" spans="1:12" ht="15.95" customHeight="1">
      <c r="A783" s="292"/>
      <c r="B783" s="17"/>
      <c r="C783" s="118"/>
      <c r="D783" s="118"/>
      <c r="E783" s="1082"/>
      <c r="F783" s="733"/>
      <c r="G783" s="1052"/>
      <c r="H783" s="17"/>
      <c r="I783" s="200"/>
      <c r="J783" s="706"/>
      <c r="L783" s="707"/>
    </row>
    <row r="784" spans="1:12" ht="15.95" customHeight="1">
      <c r="A784" s="292"/>
      <c r="B784" s="17"/>
      <c r="C784" s="118"/>
      <c r="D784" s="118"/>
      <c r="E784" s="1082"/>
      <c r="F784" s="733"/>
      <c r="G784" s="1052"/>
      <c r="H784" s="17"/>
      <c r="I784" s="200"/>
      <c r="J784" s="706"/>
      <c r="L784" s="707"/>
    </row>
    <row r="785" spans="1:12" ht="15.95" customHeight="1" thickBot="1">
      <c r="A785" s="145" t="s">
        <v>7840</v>
      </c>
      <c r="B785" s="146"/>
      <c r="C785" s="121"/>
      <c r="D785" s="204"/>
      <c r="E785" s="1086"/>
      <c r="F785" s="735"/>
      <c r="G785" s="1053"/>
      <c r="H785" s="204"/>
      <c r="I785" s="205"/>
      <c r="J785" s="706"/>
      <c r="L785" s="707"/>
    </row>
    <row r="786" spans="1:12" ht="33.75" customHeight="1">
      <c r="A786" s="228" t="s">
        <v>1036</v>
      </c>
      <c r="B786" s="229" t="s">
        <v>1037</v>
      </c>
      <c r="C786" s="230" t="s">
        <v>679</v>
      </c>
      <c r="D786" s="230" t="s">
        <v>3147</v>
      </c>
      <c r="E786" s="691" t="s">
        <v>11548</v>
      </c>
      <c r="F786" s="737" t="s">
        <v>2796</v>
      </c>
      <c r="G786" s="1039" t="s">
        <v>3966</v>
      </c>
      <c r="H786" s="394" t="s">
        <v>498</v>
      </c>
      <c r="I786" s="232" t="s">
        <v>4274</v>
      </c>
      <c r="J786" s="706"/>
      <c r="L786" s="707"/>
    </row>
    <row r="787" spans="1:12" ht="13.5" customHeight="1" thickBot="1">
      <c r="A787" s="228"/>
      <c r="B787" s="445"/>
      <c r="C787" s="230" t="s">
        <v>3648</v>
      </c>
      <c r="D787" s="446" t="s">
        <v>3967</v>
      </c>
      <c r="E787" s="1084" t="s">
        <v>265</v>
      </c>
      <c r="F787" s="745">
        <f>'Заказ, cкидки и курсы валют'!$I$12</f>
        <v>0</v>
      </c>
      <c r="G787" s="1149"/>
      <c r="H787" s="545"/>
      <c r="I787" s="380"/>
      <c r="J787" s="706"/>
      <c r="L787" s="707"/>
    </row>
    <row r="788" spans="1:12" ht="14.1" customHeight="1">
      <c r="A788" s="389" t="s">
        <v>2395</v>
      </c>
      <c r="B788" s="1221" t="s">
        <v>1357</v>
      </c>
      <c r="C788" s="1221">
        <v>0.84</v>
      </c>
      <c r="D788" s="1587">
        <v>3</v>
      </c>
      <c r="E788" s="712">
        <f t="shared" ref="E788:E801" si="126">E766*1.2</f>
        <v>23.471999999999998</v>
      </c>
      <c r="F788" s="1415">
        <f t="shared" ref="F788:F801" si="127">ROUND(E788*(1-$F$11),2)</f>
        <v>23.47</v>
      </c>
      <c r="G788" s="1188">
        <f>'Заказ, cкидки и курсы валют'!$J$24*F788</f>
        <v>297.71695</v>
      </c>
      <c r="H788" s="443">
        <f t="shared" ref="H788:H801" si="128">ROUND((D788)*G788,2)</f>
        <v>893.15</v>
      </c>
      <c r="I788" s="393"/>
      <c r="J788" s="706"/>
      <c r="L788" s="707"/>
    </row>
    <row r="789" spans="1:12" ht="14.1" customHeight="1">
      <c r="A789" s="250" t="s">
        <v>2396</v>
      </c>
      <c r="B789" s="49" t="s">
        <v>1358</v>
      </c>
      <c r="C789" s="49">
        <v>1.39</v>
      </c>
      <c r="D789" s="147">
        <v>3</v>
      </c>
      <c r="E789" s="712">
        <f t="shared" si="126"/>
        <v>24.947999999999997</v>
      </c>
      <c r="F789" s="1416">
        <f t="shared" si="127"/>
        <v>24.95</v>
      </c>
      <c r="G789" s="1037">
        <f>'Заказ, cкидки и курсы валют'!$J$24*F789</f>
        <v>316.49074999999999</v>
      </c>
      <c r="H789" s="158">
        <f t="shared" si="128"/>
        <v>949.47</v>
      </c>
      <c r="I789" s="245"/>
      <c r="J789" s="706"/>
      <c r="L789" s="707"/>
    </row>
    <row r="790" spans="1:12" ht="14.1" customHeight="1">
      <c r="A790" s="250" t="s">
        <v>2397</v>
      </c>
      <c r="B790" s="49" t="s">
        <v>1345</v>
      </c>
      <c r="C790" s="49">
        <v>2.68</v>
      </c>
      <c r="D790" s="147">
        <v>3</v>
      </c>
      <c r="E790" s="712">
        <f t="shared" si="126"/>
        <v>24</v>
      </c>
      <c r="F790" s="1416">
        <f t="shared" si="127"/>
        <v>24</v>
      </c>
      <c r="G790" s="1037">
        <f>'Заказ, cкидки и курсы валют'!$J$24*F790</f>
        <v>304.44</v>
      </c>
      <c r="H790" s="158">
        <f t="shared" si="128"/>
        <v>913.32</v>
      </c>
      <c r="I790" s="245"/>
      <c r="J790" s="706"/>
      <c r="L790" s="707"/>
    </row>
    <row r="791" spans="1:12" ht="14.1" customHeight="1">
      <c r="A791" s="250" t="s">
        <v>2398</v>
      </c>
      <c r="B791" s="49" t="s">
        <v>1346</v>
      </c>
      <c r="C791" s="49">
        <v>5.82</v>
      </c>
      <c r="D791" s="147">
        <v>3</v>
      </c>
      <c r="E791" s="712">
        <f t="shared" si="126"/>
        <v>23.052</v>
      </c>
      <c r="F791" s="1416">
        <f t="shared" si="127"/>
        <v>23.05</v>
      </c>
      <c r="G791" s="1037">
        <f>'Заказ, cкидки и курсы валют'!$J$24*F791</f>
        <v>292.38925</v>
      </c>
      <c r="H791" s="158">
        <f t="shared" si="128"/>
        <v>877.17</v>
      </c>
      <c r="I791" s="245"/>
      <c r="J791" s="706"/>
      <c r="L791" s="707"/>
    </row>
    <row r="792" spans="1:12" ht="14.1" customHeight="1">
      <c r="A792" s="250" t="s">
        <v>2399</v>
      </c>
      <c r="B792" s="49" t="s">
        <v>1347</v>
      </c>
      <c r="C792" s="49">
        <v>11.64</v>
      </c>
      <c r="D792" s="147">
        <v>3</v>
      </c>
      <c r="E792" s="712">
        <f t="shared" si="126"/>
        <v>22.956</v>
      </c>
      <c r="F792" s="1416">
        <f t="shared" si="127"/>
        <v>22.96</v>
      </c>
      <c r="G792" s="1037">
        <f>'Заказ, cкидки и курсы валют'!$J$24*F792</f>
        <v>291.24760000000003</v>
      </c>
      <c r="H792" s="158">
        <f t="shared" si="128"/>
        <v>873.74</v>
      </c>
      <c r="I792" s="245"/>
      <c r="J792" s="706"/>
      <c r="L792" s="707"/>
    </row>
    <row r="793" spans="1:12" ht="14.1" customHeight="1">
      <c r="A793" s="250" t="s">
        <v>2400</v>
      </c>
      <c r="B793" s="49" t="s">
        <v>1348</v>
      </c>
      <c r="C793" s="49">
        <v>20.98</v>
      </c>
      <c r="D793" s="147">
        <v>3</v>
      </c>
      <c r="E793" s="712">
        <f t="shared" si="126"/>
        <v>22.956</v>
      </c>
      <c r="F793" s="1416">
        <f t="shared" si="127"/>
        <v>22.96</v>
      </c>
      <c r="G793" s="1037">
        <f>'Заказ, cкидки и курсы валют'!$J$24*F793</f>
        <v>291.24760000000003</v>
      </c>
      <c r="H793" s="158">
        <f t="shared" si="128"/>
        <v>873.74</v>
      </c>
      <c r="I793" s="245"/>
      <c r="J793" s="706"/>
      <c r="L793" s="707"/>
    </row>
    <row r="794" spans="1:12" ht="14.1" customHeight="1">
      <c r="A794" s="250" t="s">
        <v>2401</v>
      </c>
      <c r="B794" s="49" t="s">
        <v>3253</v>
      </c>
      <c r="C794" s="49">
        <v>30.61</v>
      </c>
      <c r="D794" s="147">
        <v>3</v>
      </c>
      <c r="E794" s="712">
        <f t="shared" si="126"/>
        <v>22.956</v>
      </c>
      <c r="F794" s="1416">
        <f t="shared" si="127"/>
        <v>22.96</v>
      </c>
      <c r="G794" s="1037">
        <f>'Заказ, cкидки и курсы валют'!$J$24*F794</f>
        <v>291.24760000000003</v>
      </c>
      <c r="H794" s="158">
        <f t="shared" si="128"/>
        <v>873.74</v>
      </c>
      <c r="I794" s="245"/>
      <c r="L794" s="707"/>
    </row>
    <row r="795" spans="1:12" ht="14.1" customHeight="1">
      <c r="A795" s="250" t="s">
        <v>2402</v>
      </c>
      <c r="B795" s="49" t="s">
        <v>1349</v>
      </c>
      <c r="C795" s="49">
        <v>39.119999999999997</v>
      </c>
      <c r="D795" s="147">
        <v>3</v>
      </c>
      <c r="E795" s="712">
        <f t="shared" si="126"/>
        <v>20.963999999999999</v>
      </c>
      <c r="F795" s="1416">
        <f t="shared" si="127"/>
        <v>20.96</v>
      </c>
      <c r="G795" s="1037">
        <f>'Заказ, cкидки и курсы валют'!$J$24*F795</f>
        <v>265.87760000000003</v>
      </c>
      <c r="H795" s="158">
        <f t="shared" si="128"/>
        <v>797.63</v>
      </c>
      <c r="I795" s="245"/>
      <c r="L795" s="707"/>
    </row>
    <row r="796" spans="1:12" ht="14.1" customHeight="1">
      <c r="A796" s="250" t="s">
        <v>2403</v>
      </c>
      <c r="B796" s="49" t="s">
        <v>3254</v>
      </c>
      <c r="C796" s="49">
        <v>65.12</v>
      </c>
      <c r="D796" s="147">
        <v>2.5</v>
      </c>
      <c r="E796" s="712">
        <f t="shared" si="126"/>
        <v>22.956</v>
      </c>
      <c r="F796" s="1416">
        <f t="shared" si="127"/>
        <v>22.96</v>
      </c>
      <c r="G796" s="1037">
        <f>'Заказ, cкидки и курсы валют'!$J$24*F796</f>
        <v>291.24760000000003</v>
      </c>
      <c r="H796" s="158">
        <f t="shared" si="128"/>
        <v>728.12</v>
      </c>
      <c r="I796" s="245"/>
      <c r="L796" s="707"/>
    </row>
    <row r="797" spans="1:12" ht="14.1" customHeight="1">
      <c r="A797" s="250" t="s">
        <v>2404</v>
      </c>
      <c r="B797" s="49" t="s">
        <v>1350</v>
      </c>
      <c r="C797" s="49">
        <v>74.69</v>
      </c>
      <c r="D797" s="147">
        <v>2.5</v>
      </c>
      <c r="E797" s="712">
        <f t="shared" si="126"/>
        <v>23.616</v>
      </c>
      <c r="F797" s="1416">
        <f t="shared" si="127"/>
        <v>23.62</v>
      </c>
      <c r="G797" s="1037">
        <f>'Заказ, cкидки и курсы валют'!$J$24*F797</f>
        <v>299.61970000000002</v>
      </c>
      <c r="H797" s="158">
        <f t="shared" si="128"/>
        <v>749.05</v>
      </c>
      <c r="I797" s="245"/>
      <c r="L797" s="707"/>
    </row>
    <row r="798" spans="1:12" ht="14.1" customHeight="1">
      <c r="A798" s="250" t="s">
        <v>11226</v>
      </c>
      <c r="B798" s="47" t="s">
        <v>11022</v>
      </c>
      <c r="C798" s="49">
        <v>104</v>
      </c>
      <c r="D798" s="147">
        <v>2.5</v>
      </c>
      <c r="E798" s="712">
        <f t="shared" si="126"/>
        <v>23.616</v>
      </c>
      <c r="F798" s="1416">
        <f t="shared" si="127"/>
        <v>23.62</v>
      </c>
      <c r="G798" s="1037">
        <f>'Заказ, cкидки и курсы валют'!$J$24*F798</f>
        <v>299.61970000000002</v>
      </c>
      <c r="H798" s="158">
        <f t="shared" si="128"/>
        <v>749.05</v>
      </c>
      <c r="I798" s="245"/>
      <c r="L798" s="707"/>
    </row>
    <row r="799" spans="1:12" ht="14.1" customHeight="1">
      <c r="A799" s="250" t="s">
        <v>2405</v>
      </c>
      <c r="B799" s="49" t="s">
        <v>3255</v>
      </c>
      <c r="C799" s="49">
        <v>134.83000000000001</v>
      </c>
      <c r="D799" s="147">
        <v>2.5</v>
      </c>
      <c r="E799" s="712">
        <f t="shared" si="126"/>
        <v>23.616</v>
      </c>
      <c r="F799" s="1416">
        <f t="shared" si="127"/>
        <v>23.62</v>
      </c>
      <c r="G799" s="1037">
        <f>'Заказ, cкидки и курсы валют'!$J$24*F799</f>
        <v>299.61970000000002</v>
      </c>
      <c r="H799" s="158">
        <f t="shared" si="128"/>
        <v>749.05</v>
      </c>
      <c r="I799" s="245"/>
      <c r="L799" s="707"/>
    </row>
    <row r="800" spans="1:12" ht="14.1" customHeight="1">
      <c r="A800" s="250" t="s">
        <v>2406</v>
      </c>
      <c r="B800" s="49" t="s">
        <v>968</v>
      </c>
      <c r="C800" s="49">
        <v>273</v>
      </c>
      <c r="D800" s="147">
        <v>2.5</v>
      </c>
      <c r="E800" s="712">
        <f t="shared" si="126"/>
        <v>23.616</v>
      </c>
      <c r="F800" s="1416">
        <f t="shared" si="127"/>
        <v>23.62</v>
      </c>
      <c r="G800" s="1037">
        <f>'Заказ, cкидки и курсы валют'!$J$24*F800</f>
        <v>299.61970000000002</v>
      </c>
      <c r="H800" s="158">
        <f t="shared" si="128"/>
        <v>749.05</v>
      </c>
      <c r="I800" s="245"/>
      <c r="L800" s="707"/>
    </row>
    <row r="801" spans="1:12" ht="14.1" customHeight="1" thickBot="1">
      <c r="A801" s="282" t="s">
        <v>2407</v>
      </c>
      <c r="B801" s="163" t="s">
        <v>2640</v>
      </c>
      <c r="C801" s="163">
        <v>273</v>
      </c>
      <c r="D801" s="284">
        <v>2.5</v>
      </c>
      <c r="E801" s="712">
        <f t="shared" si="126"/>
        <v>21.995999999999999</v>
      </c>
      <c r="F801" s="1417">
        <f t="shared" si="127"/>
        <v>22</v>
      </c>
      <c r="G801" s="1174">
        <f>'Заказ, cкидки и курсы валют'!$J$24*F801</f>
        <v>279.07</v>
      </c>
      <c r="H801" s="214">
        <f t="shared" si="128"/>
        <v>697.68</v>
      </c>
      <c r="I801" s="248"/>
      <c r="L801" s="707"/>
    </row>
    <row r="802" spans="1:12" ht="30.75" customHeight="1" thickBot="1">
      <c r="L802" s="707"/>
    </row>
    <row r="803" spans="1:12" ht="13.5" customHeight="1">
      <c r="A803" s="291"/>
      <c r="B803" s="196"/>
      <c r="C803" s="112"/>
      <c r="D803" s="112" t="s">
        <v>6829</v>
      </c>
      <c r="E803" s="701"/>
      <c r="F803" s="694"/>
      <c r="G803" s="799"/>
      <c r="H803" s="196"/>
      <c r="I803" s="1113"/>
      <c r="L803" s="707"/>
    </row>
    <row r="804" spans="1:12" ht="31.5" customHeight="1">
      <c r="A804" s="292"/>
      <c r="B804" s="17"/>
      <c r="C804" s="118"/>
      <c r="D804" s="118"/>
      <c r="E804" s="1082"/>
      <c r="F804" s="733"/>
      <c r="G804" s="1052"/>
      <c r="H804" s="17"/>
      <c r="I804" s="200"/>
      <c r="L804" s="707"/>
    </row>
    <row r="805" spans="1:12">
      <c r="A805" s="292"/>
      <c r="B805" s="17"/>
      <c r="C805" s="118"/>
      <c r="D805" s="118"/>
      <c r="E805" s="1082"/>
      <c r="F805" s="733"/>
      <c r="G805" s="1052"/>
      <c r="H805" s="17"/>
      <c r="I805" s="200"/>
      <c r="L805" s="707"/>
    </row>
    <row r="806" spans="1:12" ht="18" customHeight="1">
      <c r="A806" s="2245" t="s">
        <v>11024</v>
      </c>
      <c r="B806" s="2246"/>
      <c r="C806" s="118"/>
      <c r="D806" s="118"/>
      <c r="E806" s="1082"/>
      <c r="F806" s="733"/>
      <c r="G806" s="1052"/>
      <c r="H806" s="17"/>
      <c r="I806" s="200"/>
      <c r="L806" s="707"/>
    </row>
    <row r="807" spans="1:12" ht="12.6" customHeight="1" thickBot="1">
      <c r="A807" s="2247"/>
      <c r="B807" s="2248"/>
      <c r="C807" s="120"/>
      <c r="D807" s="120"/>
      <c r="E807" s="1083"/>
      <c r="F807" s="735"/>
      <c r="G807" s="1053"/>
      <c r="H807" s="204"/>
      <c r="I807" s="205"/>
      <c r="L807" s="707"/>
    </row>
    <row r="808" spans="1:12" ht="42.75" customHeight="1">
      <c r="A808" s="228" t="s">
        <v>1036</v>
      </c>
      <c r="B808" s="229" t="s">
        <v>1037</v>
      </c>
      <c r="C808" s="230" t="s">
        <v>679</v>
      </c>
      <c r="D808" s="230" t="s">
        <v>3147</v>
      </c>
      <c r="E808" s="691" t="s">
        <v>11550</v>
      </c>
      <c r="F808" s="737" t="s">
        <v>2796</v>
      </c>
      <c r="G808" s="1039" t="s">
        <v>6828</v>
      </c>
      <c r="H808" s="394" t="s">
        <v>498</v>
      </c>
      <c r="I808" s="232" t="s">
        <v>4274</v>
      </c>
      <c r="L808" s="707"/>
    </row>
    <row r="809" spans="1:12" ht="12.6" customHeight="1" thickBot="1">
      <c r="A809" s="228"/>
      <c r="B809" s="445"/>
      <c r="C809" s="230" t="s">
        <v>3648</v>
      </c>
      <c r="D809" s="569" t="s">
        <v>6827</v>
      </c>
      <c r="E809" s="1084" t="s">
        <v>265</v>
      </c>
      <c r="F809" s="745">
        <f>'Заказ, cкидки и курсы валют'!$I$12</f>
        <v>0</v>
      </c>
      <c r="G809" s="1149"/>
      <c r="H809" s="545"/>
      <c r="I809" s="380"/>
      <c r="L809" s="707"/>
    </row>
    <row r="810" spans="1:12" ht="14.1" customHeight="1">
      <c r="A810" s="389" t="s">
        <v>6859</v>
      </c>
      <c r="B810" s="1221" t="s">
        <v>1357</v>
      </c>
      <c r="C810" s="1221">
        <v>0.84</v>
      </c>
      <c r="D810" s="1296">
        <v>36200</v>
      </c>
      <c r="E810" s="706">
        <v>14.04</v>
      </c>
      <c r="F810" s="1187">
        <f>ROUND(E810*(1-$F$11),2)</f>
        <v>14.04</v>
      </c>
      <c r="G810" s="1188">
        <f>'Заказ, cкидки и курсы валют'!$J$24*F810</f>
        <v>178.09739999999999</v>
      </c>
      <c r="H810" s="443">
        <f>ROUND((D810/1000)*G810,2)</f>
        <v>6447.13</v>
      </c>
      <c r="I810" s="393"/>
      <c r="L810" s="707"/>
    </row>
    <row r="811" spans="1:12" ht="14.1" customHeight="1">
      <c r="A811" s="250" t="s">
        <v>6860</v>
      </c>
      <c r="B811" s="49" t="s">
        <v>1358</v>
      </c>
      <c r="C811" s="49">
        <v>1.39</v>
      </c>
      <c r="D811" s="1110">
        <v>20000</v>
      </c>
      <c r="E811" s="706">
        <v>30.49</v>
      </c>
      <c r="F811" s="740">
        <f t="shared" ref="F811:F822" si="129">ROUND(E811*(1-$F$11),2)</f>
        <v>30.49</v>
      </c>
      <c r="G811" s="1037">
        <f>'Заказ, cкидки и курсы валют'!$J$24*F811</f>
        <v>386.76564999999999</v>
      </c>
      <c r="H811" s="158">
        <f t="shared" ref="H811:H822" si="130">ROUND((D811/1000)*G811,2)</f>
        <v>7735.31</v>
      </c>
      <c r="I811" s="245"/>
      <c r="L811" s="707"/>
    </row>
    <row r="812" spans="1:12" ht="14.1" customHeight="1">
      <c r="A812" s="250" t="s">
        <v>6861</v>
      </c>
      <c r="B812" s="49" t="s">
        <v>1345</v>
      </c>
      <c r="C812" s="49">
        <v>2.68</v>
      </c>
      <c r="D812" s="1110">
        <v>10000</v>
      </c>
      <c r="E812" s="706">
        <v>61.01</v>
      </c>
      <c r="F812" s="740">
        <f t="shared" si="129"/>
        <v>61.01</v>
      </c>
      <c r="G812" s="1037">
        <f>'Заказ, cкидки и курсы валют'!$J$24*F812</f>
        <v>773.91184999999996</v>
      </c>
      <c r="H812" s="158">
        <f t="shared" si="130"/>
        <v>7739.12</v>
      </c>
      <c r="I812" s="245"/>
      <c r="L812" s="707"/>
    </row>
    <row r="813" spans="1:12" ht="14.1" customHeight="1">
      <c r="A813" s="250" t="s">
        <v>6862</v>
      </c>
      <c r="B813" s="49" t="s">
        <v>1346</v>
      </c>
      <c r="C813" s="49">
        <v>5.82</v>
      </c>
      <c r="D813" s="1110">
        <v>4400</v>
      </c>
      <c r="E813" s="706">
        <v>132.4</v>
      </c>
      <c r="F813" s="740">
        <f t="shared" si="129"/>
        <v>132.4</v>
      </c>
      <c r="G813" s="1037">
        <f>'Заказ, cкидки и курсы валют'!$J$24*F813</f>
        <v>1679.4940000000001</v>
      </c>
      <c r="H813" s="158">
        <f t="shared" si="130"/>
        <v>7389.77</v>
      </c>
      <c r="I813" s="245"/>
      <c r="L813" s="707"/>
    </row>
    <row r="814" spans="1:12" ht="14.1" customHeight="1">
      <c r="A814" s="250" t="s">
        <v>6863</v>
      </c>
      <c r="B814" s="49" t="s">
        <v>1347</v>
      </c>
      <c r="C814" s="49">
        <v>11.64</v>
      </c>
      <c r="D814" s="1110">
        <v>2400</v>
      </c>
      <c r="E814" s="706">
        <v>250.37</v>
      </c>
      <c r="F814" s="740">
        <f t="shared" si="129"/>
        <v>250.37</v>
      </c>
      <c r="G814" s="1037">
        <f>'Заказ, cкидки и курсы валют'!$J$24*F814</f>
        <v>3175.9434500000002</v>
      </c>
      <c r="H814" s="158">
        <f t="shared" si="130"/>
        <v>7622.26</v>
      </c>
      <c r="I814" s="245"/>
      <c r="J814" s="706"/>
      <c r="L814" s="707"/>
    </row>
    <row r="815" spans="1:12" ht="14.1" customHeight="1">
      <c r="A815" s="250" t="s">
        <v>6864</v>
      </c>
      <c r="B815" s="49" t="s">
        <v>1348</v>
      </c>
      <c r="C815" s="49">
        <v>20.98</v>
      </c>
      <c r="D815" s="1110">
        <v>1200</v>
      </c>
      <c r="E815" s="706">
        <v>454.66</v>
      </c>
      <c r="F815" s="740">
        <f t="shared" si="129"/>
        <v>454.66</v>
      </c>
      <c r="G815" s="1037">
        <f>'Заказ, cкидки и курсы валют'!$J$24*F815</f>
        <v>5767.3621000000003</v>
      </c>
      <c r="H815" s="158">
        <f t="shared" si="130"/>
        <v>6920.83</v>
      </c>
      <c r="I815" s="245"/>
      <c r="J815" s="706"/>
      <c r="L815" s="707"/>
    </row>
    <row r="816" spans="1:12" ht="14.1" customHeight="1">
      <c r="A816" s="250" t="s">
        <v>6865</v>
      </c>
      <c r="B816" s="49" t="s">
        <v>3253</v>
      </c>
      <c r="C816" s="49">
        <v>30.61</v>
      </c>
      <c r="D816" s="1110">
        <v>900</v>
      </c>
      <c r="E816" s="706">
        <v>651.72</v>
      </c>
      <c r="F816" s="740">
        <f t="shared" si="129"/>
        <v>651.72</v>
      </c>
      <c r="G816" s="1037">
        <f>'Заказ, cкидки и курсы валют'!$J$24*F816</f>
        <v>8267.0682000000015</v>
      </c>
      <c r="H816" s="158">
        <f t="shared" si="130"/>
        <v>7440.36</v>
      </c>
      <c r="I816" s="245"/>
      <c r="J816" s="706"/>
      <c r="L816" s="707"/>
    </row>
    <row r="817" spans="1:12" ht="14.1" customHeight="1">
      <c r="A817" s="250" t="s">
        <v>6866</v>
      </c>
      <c r="B817" s="49" t="s">
        <v>1349</v>
      </c>
      <c r="C817" s="49">
        <v>39.119999999999997</v>
      </c>
      <c r="D817" s="1110">
        <v>600</v>
      </c>
      <c r="E817" s="706">
        <v>841.85</v>
      </c>
      <c r="F817" s="740">
        <f t="shared" si="129"/>
        <v>841.85</v>
      </c>
      <c r="G817" s="1037">
        <f>'Заказ, cкидки и курсы валют'!$J$24*F817</f>
        <v>10678.867250000001</v>
      </c>
      <c r="H817" s="158">
        <f t="shared" si="130"/>
        <v>6407.32</v>
      </c>
      <c r="I817" s="245"/>
      <c r="J817" s="706"/>
      <c r="L817" s="707"/>
    </row>
    <row r="818" spans="1:12" ht="14.1" customHeight="1">
      <c r="A818" s="250" t="s">
        <v>6867</v>
      </c>
      <c r="B818" s="49" t="s">
        <v>3254</v>
      </c>
      <c r="C818" s="49">
        <v>65.12</v>
      </c>
      <c r="D818" s="1110">
        <v>440</v>
      </c>
      <c r="E818" s="706">
        <v>1338.36</v>
      </c>
      <c r="F818" s="740">
        <f t="shared" si="129"/>
        <v>1338.36</v>
      </c>
      <c r="G818" s="1037">
        <f>'Заказ, cкидки и курсы валют'!$J$24*F818</f>
        <v>16977.096600000001</v>
      </c>
      <c r="H818" s="158">
        <f t="shared" si="130"/>
        <v>7469.92</v>
      </c>
      <c r="I818" s="245"/>
      <c r="J818" s="706"/>
      <c r="L818" s="707"/>
    </row>
    <row r="819" spans="1:12" ht="14.1" customHeight="1">
      <c r="A819" s="250" t="s">
        <v>6868</v>
      </c>
      <c r="B819" s="49" t="s">
        <v>1350</v>
      </c>
      <c r="C819" s="49">
        <v>74.69</v>
      </c>
      <c r="D819" s="1110">
        <v>400</v>
      </c>
      <c r="E819" s="706">
        <v>1532.25</v>
      </c>
      <c r="F819" s="740">
        <f t="shared" si="129"/>
        <v>1532.25</v>
      </c>
      <c r="G819" s="1037">
        <f>'Заказ, cкидки и курсы валют'!$J$24*F819</f>
        <v>19436.591250000001</v>
      </c>
      <c r="H819" s="158">
        <f t="shared" si="130"/>
        <v>7774.64</v>
      </c>
      <c r="I819" s="245"/>
    </row>
    <row r="820" spans="1:12" ht="14.1" customHeight="1">
      <c r="A820" s="250" t="s">
        <v>6869</v>
      </c>
      <c r="B820" s="49" t="s">
        <v>3255</v>
      </c>
      <c r="C820" s="49">
        <v>134.83000000000001</v>
      </c>
      <c r="D820" s="1110">
        <v>210</v>
      </c>
      <c r="E820" s="706">
        <v>2700.32</v>
      </c>
      <c r="F820" s="740">
        <f t="shared" si="129"/>
        <v>2700.32</v>
      </c>
      <c r="G820" s="1037">
        <f>'Заказ, cкидки и курсы валют'!$J$24*F820</f>
        <v>34253.559200000003</v>
      </c>
      <c r="H820" s="158">
        <f t="shared" si="130"/>
        <v>7193.25</v>
      </c>
      <c r="I820" s="245"/>
    </row>
    <row r="821" spans="1:12" ht="14.1" customHeight="1">
      <c r="A821" s="250" t="s">
        <v>6870</v>
      </c>
      <c r="B821" s="49" t="s">
        <v>968</v>
      </c>
      <c r="C821" s="49">
        <v>273</v>
      </c>
      <c r="D821" s="1111">
        <v>110</v>
      </c>
      <c r="E821" s="706">
        <v>5537.51</v>
      </c>
      <c r="F821" s="740">
        <f t="shared" si="129"/>
        <v>5537.51</v>
      </c>
      <c r="G821" s="1037">
        <f>'Заказ, cкидки и курсы валют'!$J$24*F821</f>
        <v>70243.314350000001</v>
      </c>
      <c r="H821" s="158">
        <f t="shared" si="130"/>
        <v>7726.76</v>
      </c>
      <c r="I821" s="245"/>
    </row>
    <row r="822" spans="1:12" ht="14.1" customHeight="1" thickBot="1">
      <c r="A822" s="282" t="s">
        <v>6871</v>
      </c>
      <c r="B822" s="163" t="s">
        <v>2640</v>
      </c>
      <c r="C822" s="163">
        <v>273</v>
      </c>
      <c r="D822" s="1176">
        <v>50</v>
      </c>
      <c r="E822" s="706">
        <v>10863.59</v>
      </c>
      <c r="F822" s="1173">
        <f t="shared" si="129"/>
        <v>10863.59</v>
      </c>
      <c r="G822" s="1174">
        <f>'Заказ, cкидки и курсы валют'!$J$24*F822</f>
        <v>137804.63915</v>
      </c>
      <c r="H822" s="214">
        <f t="shared" si="130"/>
        <v>6890.23</v>
      </c>
      <c r="I822" s="248"/>
    </row>
    <row r="823" spans="1:12" ht="41.25" customHeight="1" thickBot="1">
      <c r="B823" s="707"/>
      <c r="E823" s="680"/>
      <c r="F823"/>
      <c r="G823"/>
    </row>
    <row r="824" spans="1:12" ht="16.5" customHeight="1">
      <c r="A824" s="291"/>
      <c r="B824" s="196"/>
      <c r="C824" s="112"/>
      <c r="D824" s="112" t="s">
        <v>6829</v>
      </c>
      <c r="E824" s="701"/>
      <c r="F824" s="694"/>
      <c r="G824" s="799"/>
      <c r="H824" s="196"/>
      <c r="I824" s="1113"/>
    </row>
    <row r="825" spans="1:12" ht="33.75" customHeight="1">
      <c r="A825" s="292"/>
      <c r="B825" s="17"/>
      <c r="C825" s="118"/>
      <c r="D825" s="118"/>
      <c r="E825" s="1082"/>
      <c r="F825" s="733"/>
      <c r="G825" s="1052"/>
      <c r="H825" s="17"/>
      <c r="I825" s="200"/>
    </row>
    <row r="826" spans="1:12" ht="32.25" customHeight="1">
      <c r="A826" s="292"/>
      <c r="B826" s="17"/>
      <c r="C826" s="118"/>
      <c r="D826" s="118"/>
      <c r="E826" s="1082"/>
      <c r="F826" s="733"/>
      <c r="G826" s="1052"/>
      <c r="H826" s="17"/>
      <c r="I826" s="200"/>
    </row>
    <row r="827" spans="1:12" ht="14.1" customHeight="1">
      <c r="A827" s="292"/>
      <c r="B827" s="17"/>
      <c r="C827" s="118"/>
      <c r="D827" s="118"/>
      <c r="E827" s="1082"/>
      <c r="F827" s="733"/>
      <c r="G827" s="1052"/>
      <c r="H827" s="17"/>
      <c r="I827" s="200"/>
    </row>
    <row r="828" spans="1:12" ht="14.1" customHeight="1" thickBot="1">
      <c r="A828" s="145" t="s">
        <v>7841</v>
      </c>
      <c r="B828" s="204"/>
      <c r="C828" s="120"/>
      <c r="D828" s="120"/>
      <c r="E828" s="1083"/>
      <c r="F828" s="735"/>
      <c r="G828" s="1053"/>
      <c r="H828" s="204"/>
      <c r="I828" s="205"/>
    </row>
    <row r="829" spans="1:12" ht="31.5" customHeight="1">
      <c r="A829" s="228" t="s">
        <v>1036</v>
      </c>
      <c r="B829" s="229" t="s">
        <v>1037</v>
      </c>
      <c r="C829" s="230" t="s">
        <v>679</v>
      </c>
      <c r="D829" s="230" t="s">
        <v>3147</v>
      </c>
      <c r="E829" s="691" t="s">
        <v>11550</v>
      </c>
      <c r="F829" s="737" t="s">
        <v>2796</v>
      </c>
      <c r="G829" s="1039" t="s">
        <v>6828</v>
      </c>
      <c r="H829" s="394" t="s">
        <v>498</v>
      </c>
      <c r="I829" s="232" t="s">
        <v>4274</v>
      </c>
    </row>
    <row r="830" spans="1:12" ht="14.1" customHeight="1" thickBot="1">
      <c r="A830" s="228"/>
      <c r="B830" s="445"/>
      <c r="C830" s="230" t="s">
        <v>3648</v>
      </c>
      <c r="D830" s="569" t="s">
        <v>6827</v>
      </c>
      <c r="E830" s="1084" t="s">
        <v>265</v>
      </c>
      <c r="F830" s="745">
        <f>'Заказ, cкидки и курсы валют'!$I$12</f>
        <v>0</v>
      </c>
      <c r="G830" s="1149"/>
      <c r="H830" s="545"/>
      <c r="I830" s="380"/>
    </row>
    <row r="831" spans="1:12" ht="14.1" customHeight="1">
      <c r="A831" s="389" t="s">
        <v>10636</v>
      </c>
      <c r="B831" s="1221" t="s">
        <v>1357</v>
      </c>
      <c r="C831" s="1221">
        <v>0.84</v>
      </c>
      <c r="D831" s="1296">
        <v>100</v>
      </c>
      <c r="E831" s="1123">
        <f t="shared" ref="E831:E843" si="131">E810*2</f>
        <v>28.08</v>
      </c>
      <c r="F831" s="1187">
        <f>ROUND(E831*(1-$F$11),2)</f>
        <v>28.08</v>
      </c>
      <c r="G831" s="1188">
        <f>'Заказ, cкидки и курсы валют'!$J$24*F831</f>
        <v>356.19479999999999</v>
      </c>
      <c r="H831" s="443">
        <f>ROUND((D831/1000)*G831,2)</f>
        <v>35.619999999999997</v>
      </c>
      <c r="I831" s="393"/>
    </row>
    <row r="832" spans="1:12" ht="14.1" customHeight="1">
      <c r="A832" s="250" t="s">
        <v>10637</v>
      </c>
      <c r="B832" s="49" t="s">
        <v>1358</v>
      </c>
      <c r="C832" s="49">
        <v>1.39</v>
      </c>
      <c r="D832" s="1110">
        <v>100</v>
      </c>
      <c r="E832" s="1123">
        <f t="shared" si="131"/>
        <v>60.98</v>
      </c>
      <c r="F832" s="740">
        <f t="shared" ref="F832:F843" si="132">ROUND(E832*(1-$F$11),2)</f>
        <v>60.98</v>
      </c>
      <c r="G832" s="1037">
        <f>'Заказ, cкидки и курсы валют'!$J$24*F832</f>
        <v>773.53129999999999</v>
      </c>
      <c r="H832" s="158">
        <f t="shared" ref="H832:H843" si="133">ROUND((D832/1000)*G832,2)</f>
        <v>77.349999999999994</v>
      </c>
      <c r="I832" s="245"/>
    </row>
    <row r="833" spans="1:12" ht="14.1" customHeight="1">
      <c r="A833" s="250" t="s">
        <v>10638</v>
      </c>
      <c r="B833" s="49" t="s">
        <v>1345</v>
      </c>
      <c r="C833" s="49">
        <v>2.68</v>
      </c>
      <c r="D833" s="1110">
        <v>100</v>
      </c>
      <c r="E833" s="1123">
        <f t="shared" si="131"/>
        <v>122.02</v>
      </c>
      <c r="F833" s="740">
        <f t="shared" si="132"/>
        <v>122.02</v>
      </c>
      <c r="G833" s="1037">
        <f>'Заказ, cкидки и курсы валют'!$J$24*F833</f>
        <v>1547.8236999999999</v>
      </c>
      <c r="H833" s="158">
        <f t="shared" si="133"/>
        <v>154.78</v>
      </c>
      <c r="I833" s="245"/>
    </row>
    <row r="834" spans="1:12" ht="14.1" customHeight="1">
      <c r="A834" s="250" t="s">
        <v>10639</v>
      </c>
      <c r="B834" s="49" t="s">
        <v>1346</v>
      </c>
      <c r="C834" s="49">
        <v>5.82</v>
      </c>
      <c r="D834" s="1110">
        <v>50</v>
      </c>
      <c r="E834" s="1123">
        <f t="shared" si="131"/>
        <v>264.8</v>
      </c>
      <c r="F834" s="740">
        <f t="shared" si="132"/>
        <v>264.8</v>
      </c>
      <c r="G834" s="1037">
        <f>'Заказ, cкидки и курсы валют'!$J$24*F834</f>
        <v>3358.9880000000003</v>
      </c>
      <c r="H834" s="158">
        <f t="shared" si="133"/>
        <v>167.95</v>
      </c>
      <c r="I834" s="245"/>
    </row>
    <row r="835" spans="1:12" ht="14.1" customHeight="1">
      <c r="A835" s="250" t="s">
        <v>10640</v>
      </c>
      <c r="B835" s="49" t="s">
        <v>1347</v>
      </c>
      <c r="C835" s="49">
        <v>11.64</v>
      </c>
      <c r="D835" s="1110">
        <v>20</v>
      </c>
      <c r="E835" s="1123">
        <f t="shared" si="131"/>
        <v>500.74</v>
      </c>
      <c r="F835" s="740">
        <f t="shared" si="132"/>
        <v>500.74</v>
      </c>
      <c r="G835" s="1037">
        <f>'Заказ, cкидки и курсы валют'!$J$24*F835</f>
        <v>6351.8869000000004</v>
      </c>
      <c r="H835" s="158">
        <f t="shared" si="133"/>
        <v>127.04</v>
      </c>
      <c r="I835" s="245"/>
    </row>
    <row r="836" spans="1:12" ht="14.1" customHeight="1">
      <c r="A836" s="250" t="s">
        <v>10641</v>
      </c>
      <c r="B836" s="49" t="s">
        <v>1348</v>
      </c>
      <c r="C836" s="49">
        <v>20.98</v>
      </c>
      <c r="D836" s="1110">
        <v>10</v>
      </c>
      <c r="E836" s="1123">
        <f t="shared" si="131"/>
        <v>909.32</v>
      </c>
      <c r="F836" s="740">
        <f t="shared" si="132"/>
        <v>909.32</v>
      </c>
      <c r="G836" s="1037">
        <f>'Заказ, cкидки и курсы валют'!$J$24*F836</f>
        <v>11534.724200000001</v>
      </c>
      <c r="H836" s="158">
        <f t="shared" si="133"/>
        <v>115.35</v>
      </c>
      <c r="I836" s="245"/>
    </row>
    <row r="837" spans="1:12" ht="14.1" customHeight="1">
      <c r="A837" s="250" t="s">
        <v>10642</v>
      </c>
      <c r="B837" s="49" t="s">
        <v>3253</v>
      </c>
      <c r="C837" s="49">
        <v>30.61</v>
      </c>
      <c r="D837" s="1110">
        <v>8</v>
      </c>
      <c r="E837" s="1123">
        <f t="shared" si="131"/>
        <v>1303.44</v>
      </c>
      <c r="F837" s="740">
        <f t="shared" si="132"/>
        <v>1303.44</v>
      </c>
      <c r="G837" s="1037">
        <f>'Заказ, cкидки и курсы валют'!$J$24*F837</f>
        <v>16534.136400000003</v>
      </c>
      <c r="H837" s="158">
        <f t="shared" si="133"/>
        <v>132.27000000000001</v>
      </c>
      <c r="I837" s="245"/>
    </row>
    <row r="838" spans="1:12" ht="14.1" customHeight="1">
      <c r="A838" s="250" t="s">
        <v>10643</v>
      </c>
      <c r="B838" s="49" t="s">
        <v>1349</v>
      </c>
      <c r="C838" s="49">
        <v>39.119999999999997</v>
      </c>
      <c r="D838" s="1110">
        <v>6</v>
      </c>
      <c r="E838" s="1123">
        <f t="shared" si="131"/>
        <v>1683.7</v>
      </c>
      <c r="F838" s="740">
        <f t="shared" si="132"/>
        <v>1683.7</v>
      </c>
      <c r="G838" s="1037">
        <f>'Заказ, cкидки и курсы валют'!$J$24*F838</f>
        <v>21357.734500000002</v>
      </c>
      <c r="H838" s="158">
        <f t="shared" si="133"/>
        <v>128.15</v>
      </c>
      <c r="I838" s="245"/>
    </row>
    <row r="839" spans="1:12" ht="14.1" customHeight="1">
      <c r="A839" s="250" t="s">
        <v>10644</v>
      </c>
      <c r="B839" s="49" t="s">
        <v>3254</v>
      </c>
      <c r="C839" s="49">
        <v>65.12</v>
      </c>
      <c r="D839" s="1110">
        <v>4</v>
      </c>
      <c r="E839" s="1123">
        <f t="shared" si="131"/>
        <v>2676.72</v>
      </c>
      <c r="F839" s="740">
        <f t="shared" si="132"/>
        <v>2676.72</v>
      </c>
      <c r="G839" s="1037">
        <f>'Заказ, cкидки и курсы валют'!$J$24*F839</f>
        <v>33954.193200000002</v>
      </c>
      <c r="H839" s="158">
        <f t="shared" si="133"/>
        <v>135.82</v>
      </c>
      <c r="I839" s="245"/>
    </row>
    <row r="840" spans="1:12" ht="14.1" customHeight="1">
      <c r="A840" s="250" t="s">
        <v>10645</v>
      </c>
      <c r="B840" s="49" t="s">
        <v>1350</v>
      </c>
      <c r="C840" s="49">
        <v>74.69</v>
      </c>
      <c r="D840" s="1110">
        <v>3</v>
      </c>
      <c r="E840" s="1123">
        <f t="shared" si="131"/>
        <v>3064.5</v>
      </c>
      <c r="F840" s="740">
        <f t="shared" si="132"/>
        <v>3064.5</v>
      </c>
      <c r="G840" s="1037">
        <f>'Заказ, cкидки и курсы валют'!$J$24*F840</f>
        <v>38873.182500000003</v>
      </c>
      <c r="H840" s="158">
        <f t="shared" si="133"/>
        <v>116.62</v>
      </c>
      <c r="I840" s="245"/>
    </row>
    <row r="841" spans="1:12" ht="14.1" customHeight="1">
      <c r="A841" s="250" t="s">
        <v>10646</v>
      </c>
      <c r="B841" s="49" t="s">
        <v>3255</v>
      </c>
      <c r="C841" s="49">
        <v>134.83000000000001</v>
      </c>
      <c r="D841" s="1110">
        <v>1</v>
      </c>
      <c r="E841" s="1123">
        <f t="shared" si="131"/>
        <v>5400.64</v>
      </c>
      <c r="F841" s="740">
        <f t="shared" si="132"/>
        <v>5400.64</v>
      </c>
      <c r="G841" s="1037">
        <f>'Заказ, cкидки и курсы валют'!$J$24*F841</f>
        <v>68507.118400000007</v>
      </c>
      <c r="H841" s="158">
        <f t="shared" si="133"/>
        <v>68.510000000000005</v>
      </c>
      <c r="I841" s="245"/>
    </row>
    <row r="842" spans="1:12" ht="14.1" customHeight="1">
      <c r="A842" s="250" t="s">
        <v>10647</v>
      </c>
      <c r="B842" s="49" t="s">
        <v>968</v>
      </c>
      <c r="C842" s="49">
        <v>273</v>
      </c>
      <c r="D842" s="1111">
        <v>1</v>
      </c>
      <c r="E842" s="1123">
        <f t="shared" si="131"/>
        <v>11075.02</v>
      </c>
      <c r="F842" s="740">
        <f t="shared" si="132"/>
        <v>11075.02</v>
      </c>
      <c r="G842" s="1037">
        <f>'Заказ, cкидки и курсы валют'!$J$24*F842</f>
        <v>140486.6287</v>
      </c>
      <c r="H842" s="158">
        <f t="shared" si="133"/>
        <v>140.49</v>
      </c>
      <c r="I842" s="245"/>
    </row>
    <row r="843" spans="1:12" ht="14.1" customHeight="1" thickBot="1">
      <c r="A843" s="282" t="s">
        <v>10648</v>
      </c>
      <c r="B843" s="163" t="s">
        <v>2640</v>
      </c>
      <c r="C843" s="163">
        <v>273</v>
      </c>
      <c r="D843" s="1176">
        <v>1</v>
      </c>
      <c r="E843" s="1123">
        <f t="shared" si="131"/>
        <v>21727.18</v>
      </c>
      <c r="F843" s="1173">
        <f t="shared" si="132"/>
        <v>21727.18</v>
      </c>
      <c r="G843" s="1174">
        <f>'Заказ, cкидки и курсы валют'!$J$24*F843</f>
        <v>275609.27830000001</v>
      </c>
      <c r="H843" s="214">
        <f t="shared" si="133"/>
        <v>275.61</v>
      </c>
      <c r="I843" s="248"/>
    </row>
    <row r="844" spans="1:12" ht="13.5" customHeight="1" thickBot="1"/>
    <row r="845" spans="1:12" ht="41.25" customHeight="1">
      <c r="A845" s="291"/>
      <c r="B845" s="196"/>
      <c r="C845" s="112"/>
      <c r="D845" s="112" t="s">
        <v>2490</v>
      </c>
      <c r="E845" s="701"/>
      <c r="F845" s="694"/>
      <c r="G845" s="799"/>
      <c r="H845" s="196"/>
      <c r="I845" s="116"/>
      <c r="L845" s="707"/>
    </row>
    <row r="846" spans="1:12" ht="31.5" customHeight="1">
      <c r="A846" s="292"/>
      <c r="B846" s="17"/>
      <c r="C846" s="118"/>
      <c r="D846" s="118"/>
      <c r="E846" s="1082"/>
      <c r="F846" s="733"/>
      <c r="G846" s="1052"/>
      <c r="H846" s="17"/>
      <c r="I846" s="200"/>
      <c r="L846" s="707"/>
    </row>
    <row r="847" spans="1:12" ht="21.75" customHeight="1">
      <c r="A847" s="292"/>
      <c r="B847" s="17"/>
      <c r="C847" s="118"/>
      <c r="D847" s="118"/>
      <c r="E847" s="1082"/>
      <c r="F847" s="733"/>
      <c r="G847" s="1052"/>
      <c r="H847" s="17"/>
      <c r="I847" s="200"/>
      <c r="L847" s="707"/>
    </row>
    <row r="848" spans="1:12" ht="14.1" customHeight="1">
      <c r="A848" s="292"/>
      <c r="B848" s="17"/>
      <c r="C848" s="118"/>
      <c r="D848" s="118"/>
      <c r="E848" s="1082"/>
      <c r="F848" s="733"/>
      <c r="G848" s="1052"/>
      <c r="H848" s="17"/>
      <c r="I848" s="200"/>
      <c r="L848" s="707"/>
    </row>
    <row r="849" spans="1:12" ht="14.1" customHeight="1" thickBot="1">
      <c r="A849" s="145" t="s">
        <v>7839</v>
      </c>
      <c r="B849" s="204"/>
      <c r="C849" s="120"/>
      <c r="D849" s="120"/>
      <c r="E849" s="1083"/>
      <c r="F849" s="735"/>
      <c r="G849" s="1053"/>
      <c r="H849" s="204"/>
      <c r="I849" s="205"/>
      <c r="L849" s="707"/>
    </row>
    <row r="850" spans="1:12" ht="35.25" customHeight="1">
      <c r="A850" s="228" t="s">
        <v>1036</v>
      </c>
      <c r="B850" s="229" t="s">
        <v>1037</v>
      </c>
      <c r="C850" s="230" t="s">
        <v>679</v>
      </c>
      <c r="D850" s="230" t="s">
        <v>3147</v>
      </c>
      <c r="E850" s="691" t="s">
        <v>11548</v>
      </c>
      <c r="F850" s="737" t="s">
        <v>2796</v>
      </c>
      <c r="G850" s="1039" t="s">
        <v>3966</v>
      </c>
      <c r="H850" s="394" t="s">
        <v>498</v>
      </c>
      <c r="I850" s="232" t="s">
        <v>4274</v>
      </c>
      <c r="L850" s="707"/>
    </row>
    <row r="851" spans="1:12" ht="14.1" customHeight="1" thickBot="1">
      <c r="A851" s="228"/>
      <c r="B851" s="445"/>
      <c r="C851" s="230" t="s">
        <v>3648</v>
      </c>
      <c r="D851" s="446" t="s">
        <v>3967</v>
      </c>
      <c r="E851" s="1084" t="s">
        <v>265</v>
      </c>
      <c r="F851" s="745">
        <f>'Заказ, cкидки и курсы валют'!$I$12</f>
        <v>0</v>
      </c>
      <c r="G851" s="1149"/>
      <c r="H851" s="545"/>
      <c r="I851" s="380"/>
      <c r="L851" s="707"/>
    </row>
    <row r="852" spans="1:12" ht="14.1" customHeight="1">
      <c r="A852" s="389" t="s">
        <v>2408</v>
      </c>
      <c r="B852" s="1206" t="s">
        <v>1357</v>
      </c>
      <c r="C852" s="1298"/>
      <c r="D852" s="1206">
        <v>25</v>
      </c>
      <c r="E852" s="706">
        <v>35.24</v>
      </c>
      <c r="F852" s="1187">
        <f>ROUND(E852*(1-$F$11),2)</f>
        <v>35.24</v>
      </c>
      <c r="G852" s="1188">
        <f>'Заказ, cкидки и курсы валют'!$J$24*F852</f>
        <v>447.01940000000002</v>
      </c>
      <c r="H852" s="443">
        <f>ROUND((D852)*G852,2)</f>
        <v>11175.49</v>
      </c>
      <c r="I852" s="393"/>
      <c r="L852" s="707"/>
    </row>
    <row r="853" spans="1:12" ht="14.1" customHeight="1">
      <c r="A853" s="250" t="s">
        <v>4698</v>
      </c>
      <c r="B853" s="72" t="s">
        <v>1358</v>
      </c>
      <c r="C853" s="72">
        <v>0.23</v>
      </c>
      <c r="D853" s="49">
        <v>25</v>
      </c>
      <c r="E853" s="706">
        <v>30.37</v>
      </c>
      <c r="F853" s="740">
        <f t="shared" ref="F853:F861" si="134">ROUND(E853*(1-$F$11),2)</f>
        <v>30.37</v>
      </c>
      <c r="G853" s="1037">
        <f>'Заказ, cкидки и курсы валют'!$J$24*F853</f>
        <v>385.24345000000005</v>
      </c>
      <c r="H853" s="158">
        <f t="shared" ref="H853:H861" si="135">ROUND((D853)*G853,2)</f>
        <v>9631.09</v>
      </c>
      <c r="I853" s="245"/>
      <c r="L853" s="707"/>
    </row>
    <row r="854" spans="1:12" ht="14.1" customHeight="1">
      <c r="A854" s="250" t="s">
        <v>4699</v>
      </c>
      <c r="B854" s="49" t="s">
        <v>1345</v>
      </c>
      <c r="C854" s="49">
        <v>0.38</v>
      </c>
      <c r="D854" s="49">
        <v>25</v>
      </c>
      <c r="E854" s="706">
        <v>24.74</v>
      </c>
      <c r="F854" s="740">
        <f t="shared" si="134"/>
        <v>24.74</v>
      </c>
      <c r="G854" s="1037">
        <f>'Заказ, cкидки и курсы валют'!$J$24*F854</f>
        <v>313.82689999999997</v>
      </c>
      <c r="H854" s="158">
        <f t="shared" si="135"/>
        <v>7845.67</v>
      </c>
      <c r="I854" s="245"/>
      <c r="L854" s="707"/>
    </row>
    <row r="855" spans="1:12" ht="14.1" customHeight="1">
      <c r="A855" s="250" t="s">
        <v>4700</v>
      </c>
      <c r="B855" s="49" t="s">
        <v>1346</v>
      </c>
      <c r="C855" s="49">
        <v>1.04</v>
      </c>
      <c r="D855" s="49">
        <v>25</v>
      </c>
      <c r="E855" s="706">
        <v>23.72</v>
      </c>
      <c r="F855" s="740">
        <f t="shared" si="134"/>
        <v>23.72</v>
      </c>
      <c r="G855" s="1037">
        <f>'Заказ, cкидки и курсы валют'!$J$24*F855</f>
        <v>300.88819999999998</v>
      </c>
      <c r="H855" s="158">
        <f t="shared" si="135"/>
        <v>7522.21</v>
      </c>
      <c r="I855" s="245"/>
      <c r="L855" s="707"/>
    </row>
    <row r="856" spans="1:12" ht="14.1" customHeight="1">
      <c r="A856" s="250" t="s">
        <v>4701</v>
      </c>
      <c r="B856" s="49" t="s">
        <v>1347</v>
      </c>
      <c r="C856" s="49">
        <v>2.0099999999999998</v>
      </c>
      <c r="D856" s="49">
        <v>25</v>
      </c>
      <c r="E856" s="706">
        <v>21.9</v>
      </c>
      <c r="F856" s="740">
        <f t="shared" si="134"/>
        <v>21.9</v>
      </c>
      <c r="G856" s="1037">
        <f>'Заказ, cкидки и курсы валют'!$J$24*F856</f>
        <v>277.80149999999998</v>
      </c>
      <c r="H856" s="158">
        <f t="shared" si="135"/>
        <v>6945.04</v>
      </c>
      <c r="I856" s="245"/>
      <c r="L856" s="707"/>
    </row>
    <row r="857" spans="1:12" ht="14.1" customHeight="1">
      <c r="A857" s="250" t="s">
        <v>4702</v>
      </c>
      <c r="B857" s="49" t="s">
        <v>1348</v>
      </c>
      <c r="C857" s="49">
        <v>3.45</v>
      </c>
      <c r="D857" s="49">
        <v>25</v>
      </c>
      <c r="E857" s="706">
        <v>22.16</v>
      </c>
      <c r="F857" s="740">
        <f t="shared" si="134"/>
        <v>22.16</v>
      </c>
      <c r="G857" s="1037">
        <f>'Заказ, cкидки и курсы валют'!$J$24*F857</f>
        <v>281.09960000000001</v>
      </c>
      <c r="H857" s="158">
        <f t="shared" si="135"/>
        <v>7027.49</v>
      </c>
      <c r="I857" s="245"/>
      <c r="L857" s="707"/>
    </row>
    <row r="858" spans="1:12" ht="13.5" customHeight="1">
      <c r="A858" s="250" t="s">
        <v>4703</v>
      </c>
      <c r="B858" s="49" t="s">
        <v>3253</v>
      </c>
      <c r="C858" s="49">
        <v>5.35</v>
      </c>
      <c r="D858" s="49">
        <v>25</v>
      </c>
      <c r="E858" s="706">
        <v>21.4</v>
      </c>
      <c r="F858" s="740">
        <f t="shared" si="134"/>
        <v>21.4</v>
      </c>
      <c r="G858" s="1037">
        <f>'Заказ, cкидки и курсы валют'!$J$24*F858</f>
        <v>271.459</v>
      </c>
      <c r="H858" s="158">
        <f t="shared" si="135"/>
        <v>6786.48</v>
      </c>
      <c r="I858" s="245"/>
      <c r="L858" s="707"/>
    </row>
    <row r="859" spans="1:12" ht="14.25" customHeight="1">
      <c r="A859" s="250" t="s">
        <v>4704</v>
      </c>
      <c r="B859" s="49" t="s">
        <v>1349</v>
      </c>
      <c r="C859" s="49">
        <v>8.02</v>
      </c>
      <c r="D859" s="49">
        <v>25</v>
      </c>
      <c r="E859" s="706">
        <v>21.4</v>
      </c>
      <c r="F859" s="740">
        <f t="shared" si="134"/>
        <v>21.4</v>
      </c>
      <c r="G859" s="1037">
        <f>'Заказ, cкидки и курсы валют'!$J$24*F859</f>
        <v>271.459</v>
      </c>
      <c r="H859" s="158">
        <f t="shared" si="135"/>
        <v>6786.48</v>
      </c>
      <c r="I859" s="245"/>
      <c r="L859" s="707"/>
    </row>
    <row r="860" spans="1:12" ht="13.5" customHeight="1">
      <c r="A860" s="250" t="s">
        <v>4705</v>
      </c>
      <c r="B860" s="49" t="s">
        <v>1350</v>
      </c>
      <c r="C860" s="49">
        <v>15.75</v>
      </c>
      <c r="D860" s="49">
        <v>25</v>
      </c>
      <c r="E860" s="706">
        <v>21.4</v>
      </c>
      <c r="F860" s="740">
        <f t="shared" si="134"/>
        <v>21.4</v>
      </c>
      <c r="G860" s="1037">
        <f>'Заказ, cкидки и курсы валют'!$J$24*F860</f>
        <v>271.459</v>
      </c>
      <c r="H860" s="158">
        <f t="shared" si="135"/>
        <v>6786.48</v>
      </c>
      <c r="I860" s="245"/>
      <c r="L860" s="707"/>
    </row>
    <row r="861" spans="1:12" ht="13.5" customHeight="1" thickBot="1">
      <c r="A861" s="282" t="s">
        <v>4706</v>
      </c>
      <c r="B861" s="163" t="s">
        <v>3255</v>
      </c>
      <c r="C861" s="294"/>
      <c r="D861" s="163">
        <v>25</v>
      </c>
      <c r="E861" s="706">
        <v>21.4</v>
      </c>
      <c r="F861" s="1173">
        <f t="shared" si="134"/>
        <v>21.4</v>
      </c>
      <c r="G861" s="1174">
        <f>'Заказ, cкидки и курсы валют'!$J$24*F861</f>
        <v>271.459</v>
      </c>
      <c r="H861" s="214">
        <f t="shared" si="135"/>
        <v>6786.48</v>
      </c>
      <c r="I861" s="248"/>
      <c r="L861" s="707"/>
    </row>
    <row r="862" spans="1:12" ht="13.5" customHeight="1" thickBot="1">
      <c r="A862" s="14"/>
      <c r="B862" s="54"/>
      <c r="C862" s="83"/>
      <c r="D862" s="54"/>
      <c r="E862" s="741"/>
      <c r="F862" s="711"/>
      <c r="G862" s="152"/>
      <c r="H862" s="14"/>
      <c r="I862" s="14"/>
      <c r="L862" s="707"/>
    </row>
    <row r="863" spans="1:12" ht="41.25" customHeight="1">
      <c r="A863" s="291"/>
      <c r="B863" s="196"/>
      <c r="C863" s="112"/>
      <c r="D863" s="112" t="s">
        <v>2490</v>
      </c>
      <c r="E863" s="701"/>
      <c r="F863" s="694"/>
      <c r="G863" s="799"/>
      <c r="H863" s="196"/>
      <c r="I863" s="116"/>
      <c r="L863" s="707"/>
    </row>
    <row r="864" spans="1:12" ht="30.75" customHeight="1">
      <c r="A864" s="292"/>
      <c r="B864" s="17"/>
      <c r="C864" s="118"/>
      <c r="D864" s="118"/>
      <c r="E864" s="1082"/>
      <c r="F864" s="733"/>
      <c r="G864" s="1052"/>
      <c r="H864" s="17"/>
      <c r="I864" s="200"/>
      <c r="L864" s="707"/>
    </row>
    <row r="865" spans="1:12" ht="13.5" customHeight="1">
      <c r="A865" s="292"/>
      <c r="B865" s="17"/>
      <c r="C865" s="118"/>
      <c r="D865" s="118"/>
      <c r="E865" s="1082"/>
      <c r="F865" s="733"/>
      <c r="G865" s="1052"/>
      <c r="H865" s="17"/>
      <c r="I865" s="200"/>
      <c r="L865" s="707"/>
    </row>
    <row r="866" spans="1:12" ht="14.1" customHeight="1">
      <c r="A866" s="292"/>
      <c r="B866" s="17"/>
      <c r="C866" s="118"/>
      <c r="D866" s="118"/>
      <c r="E866" s="1082"/>
      <c r="F866" s="733"/>
      <c r="G866" s="1052"/>
      <c r="H866" s="17"/>
      <c r="I866" s="200"/>
      <c r="L866" s="707"/>
    </row>
    <row r="867" spans="1:12" ht="14.1" customHeight="1" thickBot="1">
      <c r="A867" s="145" t="s">
        <v>7840</v>
      </c>
      <c r="B867" s="146"/>
      <c r="C867" s="121"/>
      <c r="D867" s="204"/>
      <c r="E867" s="1086"/>
      <c r="F867" s="735"/>
      <c r="G867" s="1053"/>
      <c r="H867" s="204"/>
      <c r="I867" s="205"/>
      <c r="L867" s="707"/>
    </row>
    <row r="868" spans="1:12" ht="39.75" customHeight="1">
      <c r="A868" s="228" t="s">
        <v>1036</v>
      </c>
      <c r="B868" s="229" t="s">
        <v>1037</v>
      </c>
      <c r="C868" s="230" t="s">
        <v>679</v>
      </c>
      <c r="D868" s="230" t="s">
        <v>3147</v>
      </c>
      <c r="E868" s="691" t="s">
        <v>11548</v>
      </c>
      <c r="F868" s="737" t="s">
        <v>2796</v>
      </c>
      <c r="G868" s="1039" t="s">
        <v>3966</v>
      </c>
      <c r="H868" s="394" t="s">
        <v>498</v>
      </c>
      <c r="I868" s="232" t="s">
        <v>4274</v>
      </c>
      <c r="L868" s="707"/>
    </row>
    <row r="869" spans="1:12" ht="14.1" customHeight="1" thickBot="1">
      <c r="A869" s="228"/>
      <c r="B869" s="445"/>
      <c r="C869" s="230" t="s">
        <v>3648</v>
      </c>
      <c r="D869" s="446" t="s">
        <v>3967</v>
      </c>
      <c r="E869" s="1084" t="s">
        <v>265</v>
      </c>
      <c r="F869" s="745">
        <f>'Заказ, cкидки и курсы валют'!$I$12</f>
        <v>0</v>
      </c>
      <c r="G869" s="1149"/>
      <c r="H869" s="545"/>
      <c r="I869" s="380"/>
      <c r="L869" s="707"/>
    </row>
    <row r="870" spans="1:12" ht="14.1" customHeight="1">
      <c r="A870" s="389" t="s">
        <v>4707</v>
      </c>
      <c r="B870" s="1206" t="s">
        <v>1357</v>
      </c>
      <c r="C870" s="1298"/>
      <c r="D870" s="1587">
        <v>2.5</v>
      </c>
      <c r="E870" s="712">
        <f>E852*1.2</f>
        <v>42.288000000000004</v>
      </c>
      <c r="F870" s="1415">
        <f>ROUND(E870*(1-$F$11),2)</f>
        <v>42.29</v>
      </c>
      <c r="G870" s="1188">
        <f>'Заказ, cкидки и курсы валют'!$J$24*F870</f>
        <v>536.44865000000004</v>
      </c>
      <c r="H870" s="443">
        <f>ROUND((D870)*G870,2)</f>
        <v>1341.12</v>
      </c>
      <c r="I870" s="393"/>
      <c r="L870" s="707"/>
    </row>
    <row r="871" spans="1:12" ht="14.1" customHeight="1">
      <c r="A871" s="250" t="s">
        <v>4708</v>
      </c>
      <c r="B871" s="72" t="s">
        <v>1358</v>
      </c>
      <c r="C871" s="72">
        <v>0.23</v>
      </c>
      <c r="D871" s="147">
        <v>2.5</v>
      </c>
      <c r="E871" s="712">
        <f t="shared" ref="E871:E879" si="136">E853*1.2</f>
        <v>36.444000000000003</v>
      </c>
      <c r="F871" s="1416">
        <f t="shared" ref="F871:F879" si="137">ROUND(E871*(1-$F$11),2)</f>
        <v>36.44</v>
      </c>
      <c r="G871" s="1037">
        <f>'Заказ, cкидки и курсы валют'!$J$24*F871</f>
        <v>462.2414</v>
      </c>
      <c r="H871" s="158">
        <f t="shared" ref="H871:H879" si="138">ROUND((D871)*G871,2)</f>
        <v>1155.5999999999999</v>
      </c>
      <c r="I871" s="245"/>
      <c r="L871" s="707"/>
    </row>
    <row r="872" spans="1:12" ht="14.1" customHeight="1">
      <c r="A872" s="250" t="s">
        <v>4709</v>
      </c>
      <c r="B872" s="49" t="s">
        <v>1345</v>
      </c>
      <c r="C872" s="49">
        <v>0.38</v>
      </c>
      <c r="D872" s="147">
        <v>2.5</v>
      </c>
      <c r="E872" s="712">
        <f t="shared" si="136"/>
        <v>29.687999999999995</v>
      </c>
      <c r="F872" s="1416">
        <f t="shared" si="137"/>
        <v>29.69</v>
      </c>
      <c r="G872" s="1037">
        <f>'Заказ, cкидки и курсы валют'!$J$24*F872</f>
        <v>376.61765000000003</v>
      </c>
      <c r="H872" s="158">
        <f t="shared" si="138"/>
        <v>941.54</v>
      </c>
      <c r="I872" s="245"/>
      <c r="L872" s="707"/>
    </row>
    <row r="873" spans="1:12" ht="14.1" customHeight="1">
      <c r="A873" s="250" t="s">
        <v>4710</v>
      </c>
      <c r="B873" s="49" t="s">
        <v>1346</v>
      </c>
      <c r="C873" s="49">
        <v>1.04</v>
      </c>
      <c r="D873" s="147">
        <v>2.5</v>
      </c>
      <c r="E873" s="712">
        <f t="shared" si="136"/>
        <v>28.463999999999999</v>
      </c>
      <c r="F873" s="1416">
        <f t="shared" si="137"/>
        <v>28.46</v>
      </c>
      <c r="G873" s="1037">
        <f>'Заказ, cкидки и курсы валют'!$J$24*F873</f>
        <v>361.01510000000002</v>
      </c>
      <c r="H873" s="158">
        <f t="shared" si="138"/>
        <v>902.54</v>
      </c>
      <c r="I873" s="245"/>
      <c r="L873" s="707"/>
    </row>
    <row r="874" spans="1:12" ht="14.1" customHeight="1">
      <c r="A874" s="250" t="s">
        <v>4711</v>
      </c>
      <c r="B874" s="49" t="s">
        <v>1347</v>
      </c>
      <c r="C874" s="49">
        <v>2.0099999999999998</v>
      </c>
      <c r="D874" s="147">
        <v>2.5</v>
      </c>
      <c r="E874" s="712">
        <f t="shared" si="136"/>
        <v>26.279999999999998</v>
      </c>
      <c r="F874" s="1416">
        <f t="shared" si="137"/>
        <v>26.28</v>
      </c>
      <c r="G874" s="1037">
        <f>'Заказ, cкидки и курсы валют'!$J$24*F874</f>
        <v>333.36180000000002</v>
      </c>
      <c r="H874" s="158">
        <f t="shared" si="138"/>
        <v>833.4</v>
      </c>
      <c r="I874" s="245"/>
      <c r="L874" s="707"/>
    </row>
    <row r="875" spans="1:12" ht="14.1" customHeight="1">
      <c r="A875" s="250" t="s">
        <v>4712</v>
      </c>
      <c r="B875" s="49" t="s">
        <v>1348</v>
      </c>
      <c r="C875" s="49">
        <v>3.45</v>
      </c>
      <c r="D875" s="147">
        <v>2.5</v>
      </c>
      <c r="E875" s="712">
        <f t="shared" si="136"/>
        <v>26.591999999999999</v>
      </c>
      <c r="F875" s="1416">
        <f t="shared" si="137"/>
        <v>26.59</v>
      </c>
      <c r="G875" s="1037">
        <f>'Заказ, cкидки и курсы валют'!$J$24*F875</f>
        <v>337.29415</v>
      </c>
      <c r="H875" s="158">
        <f t="shared" si="138"/>
        <v>843.24</v>
      </c>
      <c r="I875" s="245"/>
      <c r="L875" s="707"/>
    </row>
    <row r="876" spans="1:12" ht="14.1" customHeight="1">
      <c r="A876" s="250" t="s">
        <v>4713</v>
      </c>
      <c r="B876" s="49" t="s">
        <v>3253</v>
      </c>
      <c r="C876" s="49">
        <v>5.35</v>
      </c>
      <c r="D876" s="147">
        <v>2.5</v>
      </c>
      <c r="E876" s="712">
        <f t="shared" si="136"/>
        <v>25.679999999999996</v>
      </c>
      <c r="F876" s="1416">
        <f t="shared" si="137"/>
        <v>25.68</v>
      </c>
      <c r="G876" s="1037">
        <f>'Заказ, cкидки и курсы валют'!$J$24*F876</f>
        <v>325.75080000000003</v>
      </c>
      <c r="H876" s="158">
        <f t="shared" si="138"/>
        <v>814.38</v>
      </c>
      <c r="I876" s="245"/>
      <c r="L876" s="707"/>
    </row>
    <row r="877" spans="1:12" ht="14.1" customHeight="1">
      <c r="A877" s="250" t="s">
        <v>4714</v>
      </c>
      <c r="B877" s="49" t="s">
        <v>1349</v>
      </c>
      <c r="C877" s="49">
        <v>8.02</v>
      </c>
      <c r="D877" s="147">
        <v>2.5</v>
      </c>
      <c r="E877" s="712">
        <f t="shared" si="136"/>
        <v>25.679999999999996</v>
      </c>
      <c r="F877" s="1416">
        <f t="shared" si="137"/>
        <v>25.68</v>
      </c>
      <c r="G877" s="1037">
        <f>'Заказ, cкидки и курсы валют'!$J$24*F877</f>
        <v>325.75080000000003</v>
      </c>
      <c r="H877" s="158">
        <f t="shared" si="138"/>
        <v>814.38</v>
      </c>
      <c r="I877" s="245"/>
      <c r="L877" s="707"/>
    </row>
    <row r="878" spans="1:12" ht="14.1" customHeight="1">
      <c r="A878" s="250" t="s">
        <v>4715</v>
      </c>
      <c r="B878" s="49" t="s">
        <v>1350</v>
      </c>
      <c r="C878" s="49">
        <v>15.75</v>
      </c>
      <c r="D878" s="147">
        <v>2.5</v>
      </c>
      <c r="E878" s="712">
        <f t="shared" si="136"/>
        <v>25.679999999999996</v>
      </c>
      <c r="F878" s="1416">
        <f t="shared" si="137"/>
        <v>25.68</v>
      </c>
      <c r="G878" s="1037">
        <f>'Заказ, cкидки и курсы валют'!$J$24*F878</f>
        <v>325.75080000000003</v>
      </c>
      <c r="H878" s="158">
        <f t="shared" si="138"/>
        <v>814.38</v>
      </c>
      <c r="I878" s="245"/>
      <c r="L878" s="707"/>
    </row>
    <row r="879" spans="1:12" ht="14.1" customHeight="1" thickBot="1">
      <c r="A879" s="282" t="s">
        <v>4716</v>
      </c>
      <c r="B879" s="163" t="s">
        <v>3255</v>
      </c>
      <c r="C879" s="294"/>
      <c r="D879" s="284">
        <v>2.5</v>
      </c>
      <c r="E879" s="712">
        <f t="shared" si="136"/>
        <v>25.679999999999996</v>
      </c>
      <c r="F879" s="1417">
        <f t="shared" si="137"/>
        <v>25.68</v>
      </c>
      <c r="G879" s="1174">
        <f>'Заказ, cкидки и курсы валют'!$J$24*F879</f>
        <v>325.75080000000003</v>
      </c>
      <c r="H879" s="214">
        <f t="shared" si="138"/>
        <v>814.38</v>
      </c>
      <c r="I879" s="248"/>
      <c r="L879" s="707"/>
    </row>
    <row r="880" spans="1:12" ht="22.5" customHeight="1" thickBot="1">
      <c r="A880" s="14"/>
      <c r="B880" s="54"/>
      <c r="C880" s="83"/>
      <c r="D880" s="313"/>
      <c r="E880" s="712"/>
      <c r="F880" s="1427"/>
      <c r="G880" s="1040"/>
      <c r="H880" s="23"/>
      <c r="I880" s="14"/>
      <c r="L880" s="707"/>
    </row>
    <row r="881" spans="1:12" ht="18.75" customHeight="1">
      <c r="A881" s="291"/>
      <c r="B881" s="196"/>
      <c r="C881" s="112" t="s">
        <v>2532</v>
      </c>
      <c r="D881" s="112"/>
      <c r="E881" s="1063"/>
      <c r="F881" s="687"/>
      <c r="G881" s="794"/>
      <c r="H881" s="114"/>
      <c r="I881" s="128"/>
      <c r="L881" s="707"/>
    </row>
    <row r="882" spans="1:12" ht="46.5" customHeight="1">
      <c r="A882" s="292"/>
      <c r="B882" s="17"/>
      <c r="C882" s="129" t="s">
        <v>5413</v>
      </c>
      <c r="D882" s="129"/>
      <c r="E882" s="702" t="s">
        <v>2533</v>
      </c>
      <c r="F882" s="688"/>
      <c r="G882" s="132"/>
      <c r="H882" s="132"/>
      <c r="I882" s="133"/>
      <c r="L882" s="707"/>
    </row>
    <row r="883" spans="1:12" ht="30" customHeight="1">
      <c r="A883" s="292"/>
      <c r="B883" s="17"/>
      <c r="C883" s="118"/>
      <c r="D883" s="118"/>
      <c r="E883" s="1082"/>
      <c r="F883" s="733"/>
      <c r="G883" s="1052"/>
      <c r="H883" s="17"/>
      <c r="I883" s="200"/>
      <c r="L883" s="707"/>
    </row>
    <row r="884" spans="1:12" ht="15" customHeight="1">
      <c r="A884" s="292"/>
      <c r="B884" s="17"/>
      <c r="C884" s="118"/>
      <c r="D884" s="118"/>
      <c r="E884" s="1082"/>
      <c r="F884" s="733"/>
      <c r="G884" s="1052"/>
      <c r="H884" s="17"/>
      <c r="I884" s="200"/>
      <c r="L884" s="707"/>
    </row>
    <row r="885" spans="1:12" ht="14.1" customHeight="1">
      <c r="A885" s="292"/>
      <c r="B885" s="17"/>
      <c r="C885" s="118"/>
      <c r="D885" s="118"/>
      <c r="E885" s="1082"/>
      <c r="F885" s="733"/>
      <c r="G885" s="1052"/>
      <c r="H885" s="17"/>
      <c r="I885" s="200"/>
      <c r="L885" s="707"/>
    </row>
    <row r="886" spans="1:12" ht="21.75" customHeight="1" thickBot="1">
      <c r="A886" s="145" t="s">
        <v>7839</v>
      </c>
      <c r="B886" s="204"/>
      <c r="C886" s="120"/>
      <c r="D886" s="120"/>
      <c r="E886" s="1083"/>
      <c r="F886" s="735"/>
      <c r="G886" s="1053"/>
      <c r="H886" s="204"/>
      <c r="I886" s="205"/>
      <c r="L886" s="707"/>
    </row>
    <row r="887" spans="1:12" ht="33.75" customHeight="1">
      <c r="A887" s="228" t="s">
        <v>1036</v>
      </c>
      <c r="B887" s="229" t="s">
        <v>1037</v>
      </c>
      <c r="C887" s="230" t="s">
        <v>679</v>
      </c>
      <c r="D887" s="230" t="s">
        <v>3147</v>
      </c>
      <c r="E887" s="691" t="s">
        <v>11548</v>
      </c>
      <c r="F887" s="737" t="s">
        <v>2796</v>
      </c>
      <c r="G887" s="1039" t="s">
        <v>3966</v>
      </c>
      <c r="H887" s="394" t="s">
        <v>498</v>
      </c>
      <c r="I887" s="232" t="s">
        <v>4274</v>
      </c>
      <c r="L887" s="707"/>
    </row>
    <row r="888" spans="1:12" ht="14.1" customHeight="1" thickBot="1">
      <c r="A888" s="228"/>
      <c r="B888" s="445"/>
      <c r="C888" s="230" t="s">
        <v>3648</v>
      </c>
      <c r="D888" s="446" t="s">
        <v>3967</v>
      </c>
      <c r="E888" s="1084" t="s">
        <v>265</v>
      </c>
      <c r="F888" s="745">
        <f>'Заказ, cкидки и курсы валют'!$I$12</f>
        <v>0</v>
      </c>
      <c r="G888" s="1149"/>
      <c r="H888" s="545"/>
      <c r="I888" s="380"/>
      <c r="L888" s="707"/>
    </row>
    <row r="889" spans="1:12" ht="14.1" customHeight="1">
      <c r="A889" s="389" t="s">
        <v>4717</v>
      </c>
      <c r="B889" s="1221" t="s">
        <v>100</v>
      </c>
      <c r="C889" s="1221">
        <v>5.1100000000000003</v>
      </c>
      <c r="D889" s="1221">
        <v>25</v>
      </c>
      <c r="E889" s="706">
        <v>20.54</v>
      </c>
      <c r="F889" s="1187">
        <f>ROUND(E889*(1-$F$11),2)</f>
        <v>20.54</v>
      </c>
      <c r="G889" s="1188">
        <f>'Заказ, cкидки и курсы валют'!$J$24*F889</f>
        <v>260.54989999999998</v>
      </c>
      <c r="H889" s="443">
        <f>ROUND((D889)*G889,2)</f>
        <v>6513.75</v>
      </c>
      <c r="I889" s="393"/>
      <c r="L889" s="707"/>
    </row>
    <row r="890" spans="1:12" ht="14.1" customHeight="1">
      <c r="A890" s="250" t="s">
        <v>4718</v>
      </c>
      <c r="B890" s="49" t="s">
        <v>101</v>
      </c>
      <c r="C890" s="49">
        <v>5.8</v>
      </c>
      <c r="D890" s="49">
        <v>25</v>
      </c>
      <c r="E890" s="706">
        <v>22.16</v>
      </c>
      <c r="F890" s="740">
        <f t="shared" ref="F890:F918" si="139">ROUND(E890*(1-$F$11),2)</f>
        <v>22.16</v>
      </c>
      <c r="G890" s="1037">
        <f>'Заказ, cкидки и курсы валют'!$J$24*F890</f>
        <v>281.09960000000001</v>
      </c>
      <c r="H890" s="158">
        <f t="shared" ref="H890:H918" si="140">ROUND((D890)*G890,2)</f>
        <v>7027.49</v>
      </c>
      <c r="I890" s="245"/>
      <c r="L890" s="707"/>
    </row>
    <row r="891" spans="1:12" ht="14.1" customHeight="1">
      <c r="A891" s="250" t="s">
        <v>4719</v>
      </c>
      <c r="B891" s="49" t="s">
        <v>1355</v>
      </c>
      <c r="C891" s="49">
        <v>6.65</v>
      </c>
      <c r="D891" s="49">
        <v>25</v>
      </c>
      <c r="E891" s="706">
        <v>20</v>
      </c>
      <c r="F891" s="740">
        <f t="shared" si="139"/>
        <v>20</v>
      </c>
      <c r="G891" s="1037">
        <f>'Заказ, cкидки и курсы валют'!$J$24*F891</f>
        <v>253.70000000000002</v>
      </c>
      <c r="H891" s="158">
        <f t="shared" si="140"/>
        <v>6342.5</v>
      </c>
      <c r="I891" s="245"/>
      <c r="L891" s="707"/>
    </row>
    <row r="892" spans="1:12" ht="14.1" customHeight="1">
      <c r="A892" s="250" t="s">
        <v>4720</v>
      </c>
      <c r="B892" s="49" t="s">
        <v>189</v>
      </c>
      <c r="C892" s="49">
        <v>7.51</v>
      </c>
      <c r="D892" s="49">
        <v>25</v>
      </c>
      <c r="E892" s="706">
        <v>19.95</v>
      </c>
      <c r="F892" s="740">
        <f t="shared" si="139"/>
        <v>19.95</v>
      </c>
      <c r="G892" s="1037">
        <f>'Заказ, cкидки и курсы валют'!$J$24*F892</f>
        <v>253.06575000000001</v>
      </c>
      <c r="H892" s="158">
        <f t="shared" si="140"/>
        <v>6326.64</v>
      </c>
      <c r="I892" s="245"/>
      <c r="L892" s="707"/>
    </row>
    <row r="893" spans="1:12" ht="14.1" customHeight="1">
      <c r="A893" s="250" t="s">
        <v>4721</v>
      </c>
      <c r="B893" s="49" t="s">
        <v>617</v>
      </c>
      <c r="C893" s="49">
        <v>8</v>
      </c>
      <c r="D893" s="49">
        <v>25</v>
      </c>
      <c r="E893" s="706">
        <v>20.16</v>
      </c>
      <c r="F893" s="740">
        <f t="shared" si="139"/>
        <v>20.16</v>
      </c>
      <c r="G893" s="1037">
        <f>'Заказ, cкидки и курсы валют'!$J$24*F893</f>
        <v>255.7296</v>
      </c>
      <c r="H893" s="158">
        <f t="shared" si="140"/>
        <v>6393.24</v>
      </c>
      <c r="I893" s="245"/>
      <c r="L893" s="707"/>
    </row>
    <row r="894" spans="1:12" ht="14.1" customHeight="1">
      <c r="A894" s="250" t="s">
        <v>4722</v>
      </c>
      <c r="B894" s="49" t="s">
        <v>178</v>
      </c>
      <c r="C894" s="49">
        <v>8.23</v>
      </c>
      <c r="D894" s="49">
        <v>25</v>
      </c>
      <c r="E894" s="706">
        <v>20.16</v>
      </c>
      <c r="F894" s="740">
        <f t="shared" si="139"/>
        <v>20.16</v>
      </c>
      <c r="G894" s="1037">
        <f>'Заказ, cкидки и курсы валют'!$J$24*F894</f>
        <v>255.7296</v>
      </c>
      <c r="H894" s="158">
        <f t="shared" si="140"/>
        <v>6393.24</v>
      </c>
      <c r="I894" s="245"/>
      <c r="L894" s="707"/>
    </row>
    <row r="895" spans="1:12" ht="14.1" customHeight="1">
      <c r="A895" s="250" t="s">
        <v>4723</v>
      </c>
      <c r="B895" s="49" t="s">
        <v>84</v>
      </c>
      <c r="C895" s="49">
        <v>10</v>
      </c>
      <c r="D895" s="49">
        <v>25</v>
      </c>
      <c r="E895" s="706">
        <v>19.73</v>
      </c>
      <c r="F895" s="740">
        <f t="shared" si="139"/>
        <v>19.73</v>
      </c>
      <c r="G895" s="1037">
        <f>'Заказ, cкидки и курсы валют'!$J$24*F895</f>
        <v>250.27505000000002</v>
      </c>
      <c r="H895" s="158">
        <f t="shared" si="140"/>
        <v>6256.88</v>
      </c>
      <c r="I895" s="245"/>
      <c r="L895" s="707"/>
    </row>
    <row r="896" spans="1:12" ht="14.1" customHeight="1">
      <c r="A896" s="250" t="s">
        <v>4724</v>
      </c>
      <c r="B896" s="49" t="s">
        <v>179</v>
      </c>
      <c r="C896" s="49">
        <v>11</v>
      </c>
      <c r="D896" s="49">
        <v>25</v>
      </c>
      <c r="E896" s="706">
        <v>19.73</v>
      </c>
      <c r="F896" s="740">
        <f t="shared" si="139"/>
        <v>19.73</v>
      </c>
      <c r="G896" s="1037">
        <f>'Заказ, cкидки и курсы валют'!$J$24*F896</f>
        <v>250.27505000000002</v>
      </c>
      <c r="H896" s="158">
        <f t="shared" si="140"/>
        <v>6256.88</v>
      </c>
      <c r="I896" s="245"/>
      <c r="L896" s="707"/>
    </row>
    <row r="897" spans="1:12" ht="14.1" customHeight="1">
      <c r="A897" s="250" t="s">
        <v>4725</v>
      </c>
      <c r="B897" s="49" t="s">
        <v>180</v>
      </c>
      <c r="C897" s="49">
        <v>12.7</v>
      </c>
      <c r="D897" s="49">
        <v>25</v>
      </c>
      <c r="E897" s="706">
        <v>19.95</v>
      </c>
      <c r="F897" s="740">
        <f t="shared" si="139"/>
        <v>19.95</v>
      </c>
      <c r="G897" s="1037">
        <f>'Заказ, cкидки и курсы валют'!$J$24*F897</f>
        <v>253.06575000000001</v>
      </c>
      <c r="H897" s="158">
        <f t="shared" si="140"/>
        <v>6326.64</v>
      </c>
      <c r="I897" s="245"/>
      <c r="L897" s="707"/>
    </row>
    <row r="898" spans="1:12" ht="14.1" customHeight="1">
      <c r="A898" s="250" t="s">
        <v>4726</v>
      </c>
      <c r="B898" s="49" t="s">
        <v>181</v>
      </c>
      <c r="C898" s="49">
        <v>14.4</v>
      </c>
      <c r="D898" s="49">
        <v>25</v>
      </c>
      <c r="E898" s="706">
        <v>20.39</v>
      </c>
      <c r="F898" s="740">
        <f t="shared" si="139"/>
        <v>20.39</v>
      </c>
      <c r="G898" s="1037">
        <f>'Заказ, cкидки и курсы валют'!$J$24*F898</f>
        <v>258.64715000000001</v>
      </c>
      <c r="H898" s="158">
        <f t="shared" si="140"/>
        <v>6466.18</v>
      </c>
      <c r="I898" s="245"/>
      <c r="L898" s="707"/>
    </row>
    <row r="899" spans="1:12" ht="14.1" customHeight="1">
      <c r="A899" s="250" t="s">
        <v>4727</v>
      </c>
      <c r="B899" s="49" t="s">
        <v>182</v>
      </c>
      <c r="C899" s="49">
        <v>16.2</v>
      </c>
      <c r="D899" s="49">
        <v>25</v>
      </c>
      <c r="E899" s="706">
        <v>19.77</v>
      </c>
      <c r="F899" s="740">
        <f t="shared" si="139"/>
        <v>19.77</v>
      </c>
      <c r="G899" s="1037">
        <f>'Заказ, cкидки и курсы валют'!$J$24*F899</f>
        <v>250.78245000000001</v>
      </c>
      <c r="H899" s="158">
        <f t="shared" si="140"/>
        <v>6269.56</v>
      </c>
      <c r="I899" s="245"/>
      <c r="L899" s="707"/>
    </row>
    <row r="900" spans="1:12" ht="14.1" customHeight="1">
      <c r="A900" s="250" t="s">
        <v>4728</v>
      </c>
      <c r="B900" s="49" t="s">
        <v>183</v>
      </c>
      <c r="C900" s="49">
        <v>18</v>
      </c>
      <c r="D900" s="49">
        <v>25</v>
      </c>
      <c r="E900" s="706">
        <v>20.29</v>
      </c>
      <c r="F900" s="740">
        <f t="shared" si="139"/>
        <v>20.29</v>
      </c>
      <c r="G900" s="1037">
        <f>'Заказ, cкидки и курсы валют'!$J$24*F900</f>
        <v>257.37864999999999</v>
      </c>
      <c r="H900" s="158">
        <f t="shared" si="140"/>
        <v>6434.47</v>
      </c>
      <c r="I900" s="245"/>
      <c r="L900" s="707"/>
    </row>
    <row r="901" spans="1:12" ht="14.1" customHeight="1">
      <c r="A901" s="250" t="s">
        <v>4729</v>
      </c>
      <c r="B901" s="49" t="s">
        <v>184</v>
      </c>
      <c r="C901" s="49">
        <v>19.8</v>
      </c>
      <c r="D901" s="49">
        <v>25</v>
      </c>
      <c r="E901" s="706">
        <v>21.33</v>
      </c>
      <c r="F901" s="740">
        <f t="shared" si="139"/>
        <v>21.33</v>
      </c>
      <c r="G901" s="1037">
        <f>'Заказ, cкидки и курсы валют'!$J$24*F901</f>
        <v>270.57105000000001</v>
      </c>
      <c r="H901" s="158">
        <f t="shared" si="140"/>
        <v>6764.28</v>
      </c>
      <c r="I901" s="245"/>
      <c r="L901" s="707"/>
    </row>
    <row r="902" spans="1:12" ht="14.1" customHeight="1">
      <c r="A902" s="250" t="s">
        <v>4730</v>
      </c>
      <c r="B902" s="49" t="s">
        <v>185</v>
      </c>
      <c r="C902" s="49">
        <v>23.4</v>
      </c>
      <c r="D902" s="49">
        <v>25</v>
      </c>
      <c r="E902" s="706">
        <v>25.97</v>
      </c>
      <c r="F902" s="740">
        <f t="shared" si="139"/>
        <v>25.97</v>
      </c>
      <c r="G902" s="1037">
        <f>'Заказ, cкидки и курсы валют'!$J$24*F902</f>
        <v>329.42944999999997</v>
      </c>
      <c r="H902" s="158">
        <f t="shared" si="140"/>
        <v>8235.74</v>
      </c>
      <c r="I902" s="245"/>
      <c r="L902" s="707"/>
    </row>
    <row r="903" spans="1:12" ht="14.1" customHeight="1">
      <c r="A903" s="250" t="s">
        <v>4731</v>
      </c>
      <c r="B903" s="49" t="s">
        <v>186</v>
      </c>
      <c r="C903" s="49">
        <v>27</v>
      </c>
      <c r="D903" s="49">
        <v>25</v>
      </c>
      <c r="E903" s="706">
        <v>23.48</v>
      </c>
      <c r="F903" s="740">
        <f t="shared" si="139"/>
        <v>23.48</v>
      </c>
      <c r="G903" s="1037">
        <f>'Заказ, cкидки и курсы валют'!$J$24*F903</f>
        <v>297.84380000000004</v>
      </c>
      <c r="H903" s="158">
        <f t="shared" si="140"/>
        <v>7446.1</v>
      </c>
      <c r="I903" s="245"/>
      <c r="L903" s="707"/>
    </row>
    <row r="904" spans="1:12" ht="14.1" customHeight="1">
      <c r="A904" s="250" t="s">
        <v>4732</v>
      </c>
      <c r="B904" s="49" t="s">
        <v>3121</v>
      </c>
      <c r="C904" s="49">
        <v>28.8</v>
      </c>
      <c r="D904" s="49">
        <v>25</v>
      </c>
      <c r="E904" s="706">
        <v>23.48</v>
      </c>
      <c r="F904" s="740">
        <f t="shared" si="139"/>
        <v>23.48</v>
      </c>
      <c r="G904" s="1037">
        <f>'Заказ, cкидки и курсы валют'!$J$24*F904</f>
        <v>297.84380000000004</v>
      </c>
      <c r="H904" s="158">
        <f t="shared" si="140"/>
        <v>7446.1</v>
      </c>
      <c r="I904" s="245"/>
      <c r="L904" s="707"/>
    </row>
    <row r="905" spans="1:12" ht="14.1" customHeight="1">
      <c r="A905" s="250" t="s">
        <v>4733</v>
      </c>
      <c r="B905" s="49" t="s">
        <v>3660</v>
      </c>
      <c r="C905" s="49">
        <v>11.1</v>
      </c>
      <c r="D905" s="49">
        <v>25</v>
      </c>
      <c r="E905" s="706">
        <v>19.66</v>
      </c>
      <c r="F905" s="740">
        <f t="shared" si="139"/>
        <v>19.66</v>
      </c>
      <c r="G905" s="1037">
        <f>'Заказ, cкидки и курсы валют'!$J$24*F905</f>
        <v>249.3871</v>
      </c>
      <c r="H905" s="158">
        <f t="shared" si="140"/>
        <v>6234.68</v>
      </c>
      <c r="I905" s="245"/>
      <c r="L905" s="707"/>
    </row>
    <row r="906" spans="1:12" ht="14.1" customHeight="1">
      <c r="A906" s="250" t="s">
        <v>4734</v>
      </c>
      <c r="B906" s="49" t="s">
        <v>3122</v>
      </c>
      <c r="C906" s="49">
        <v>11.93</v>
      </c>
      <c r="D906" s="49">
        <v>25</v>
      </c>
      <c r="E906" s="706">
        <v>19.07</v>
      </c>
      <c r="F906" s="740">
        <f t="shared" si="139"/>
        <v>19.07</v>
      </c>
      <c r="G906" s="1037">
        <f>'Заказ, cкидки и курсы валют'!$J$24*F906</f>
        <v>241.90295</v>
      </c>
      <c r="H906" s="158">
        <f t="shared" si="140"/>
        <v>6047.57</v>
      </c>
      <c r="I906" s="245"/>
      <c r="L906" s="707"/>
    </row>
    <row r="907" spans="1:12" ht="14.1" customHeight="1">
      <c r="A907" s="250" t="s">
        <v>4735</v>
      </c>
      <c r="B907" s="49" t="s">
        <v>3123</v>
      </c>
      <c r="C907" s="49">
        <v>13.48</v>
      </c>
      <c r="D907" s="49">
        <v>25</v>
      </c>
      <c r="E907" s="706">
        <v>18.649999999999999</v>
      </c>
      <c r="F907" s="740">
        <f t="shared" si="139"/>
        <v>18.649999999999999</v>
      </c>
      <c r="G907" s="1037">
        <f>'Заказ, cкидки и курсы валют'!$J$24*F907</f>
        <v>236.57524999999998</v>
      </c>
      <c r="H907" s="158">
        <f t="shared" si="140"/>
        <v>5914.38</v>
      </c>
      <c r="I907" s="245"/>
      <c r="L907" s="707"/>
    </row>
    <row r="908" spans="1:12" ht="14.1" customHeight="1">
      <c r="A908" s="250" t="s">
        <v>4736</v>
      </c>
      <c r="B908" s="49" t="s">
        <v>618</v>
      </c>
      <c r="C908" s="49">
        <v>15.03</v>
      </c>
      <c r="D908" s="49">
        <v>25</v>
      </c>
      <c r="E908" s="706">
        <v>20</v>
      </c>
      <c r="F908" s="740">
        <f t="shared" si="139"/>
        <v>20</v>
      </c>
      <c r="G908" s="1037">
        <f>'Заказ, cкидки и курсы валют'!$J$24*F908</f>
        <v>253.70000000000002</v>
      </c>
      <c r="H908" s="158">
        <f t="shared" si="140"/>
        <v>6342.5</v>
      </c>
      <c r="I908" s="245"/>
      <c r="L908" s="707"/>
    </row>
    <row r="909" spans="1:12" ht="14.1" customHeight="1">
      <c r="A909" s="250" t="s">
        <v>4737</v>
      </c>
      <c r="B909" s="49" t="s">
        <v>3124</v>
      </c>
      <c r="C909" s="49">
        <v>16.579999999999998</v>
      </c>
      <c r="D909" s="49">
        <v>25</v>
      </c>
      <c r="E909" s="706">
        <v>18.78</v>
      </c>
      <c r="F909" s="740">
        <f t="shared" si="139"/>
        <v>18.78</v>
      </c>
      <c r="G909" s="1037">
        <f>'Заказ, cкидки и курсы валют'!$J$24*F909</f>
        <v>238.22430000000003</v>
      </c>
      <c r="H909" s="158">
        <f t="shared" si="140"/>
        <v>5955.61</v>
      </c>
      <c r="I909" s="245"/>
      <c r="L909" s="707"/>
    </row>
    <row r="910" spans="1:12" ht="14.1" customHeight="1">
      <c r="A910" s="250" t="s">
        <v>4738</v>
      </c>
      <c r="B910" s="49" t="s">
        <v>190</v>
      </c>
      <c r="C910" s="49">
        <v>18.13</v>
      </c>
      <c r="D910" s="49">
        <v>25</v>
      </c>
      <c r="E910" s="706">
        <v>18.649999999999999</v>
      </c>
      <c r="F910" s="740">
        <f t="shared" si="139"/>
        <v>18.649999999999999</v>
      </c>
      <c r="G910" s="1037">
        <f>'Заказ, cкидки и курсы валют'!$J$24*F910</f>
        <v>236.57524999999998</v>
      </c>
      <c r="H910" s="158">
        <f t="shared" si="140"/>
        <v>5914.38</v>
      </c>
      <c r="I910" s="245"/>
      <c r="L910" s="707"/>
    </row>
    <row r="911" spans="1:12" ht="14.1" customHeight="1">
      <c r="A911" s="250" t="s">
        <v>4739</v>
      </c>
      <c r="B911" s="49" t="s">
        <v>1341</v>
      </c>
      <c r="C911" s="49">
        <v>19.690000000000001</v>
      </c>
      <c r="D911" s="49">
        <v>25</v>
      </c>
      <c r="E911" s="706">
        <v>18.649999999999999</v>
      </c>
      <c r="F911" s="740">
        <f t="shared" si="139"/>
        <v>18.649999999999999</v>
      </c>
      <c r="G911" s="1037">
        <f>'Заказ, cкидки и курсы валют'!$J$24*F911</f>
        <v>236.57524999999998</v>
      </c>
      <c r="H911" s="158">
        <f t="shared" si="140"/>
        <v>5914.38</v>
      </c>
      <c r="I911" s="245"/>
      <c r="L911" s="707"/>
    </row>
    <row r="912" spans="1:12" ht="14.1" customHeight="1">
      <c r="A912" s="250" t="s">
        <v>4740</v>
      </c>
      <c r="B912" s="49" t="s">
        <v>191</v>
      </c>
      <c r="C912" s="49">
        <v>21.14</v>
      </c>
      <c r="D912" s="49">
        <v>25</v>
      </c>
      <c r="E912" s="706">
        <v>20</v>
      </c>
      <c r="F912" s="740">
        <f t="shared" si="139"/>
        <v>20</v>
      </c>
      <c r="G912" s="1037">
        <f>'Заказ, cкидки и курсы валют'!$J$24*F912</f>
        <v>253.70000000000002</v>
      </c>
      <c r="H912" s="158">
        <f t="shared" si="140"/>
        <v>6342.5</v>
      </c>
      <c r="I912" s="245"/>
      <c r="L912" s="707"/>
    </row>
    <row r="913" spans="1:12" ht="14.1" customHeight="1">
      <c r="A913" s="250" t="s">
        <v>4741</v>
      </c>
      <c r="B913" s="49" t="s">
        <v>4320</v>
      </c>
      <c r="C913" s="75">
        <v>23.4</v>
      </c>
      <c r="D913" s="49">
        <v>25</v>
      </c>
      <c r="E913" s="706">
        <v>20.329999999999998</v>
      </c>
      <c r="F913" s="740">
        <f t="shared" si="139"/>
        <v>20.329999999999998</v>
      </c>
      <c r="G913" s="1037">
        <f>'Заказ, cкидки и курсы валют'!$J$24*F913</f>
        <v>257.88605000000001</v>
      </c>
      <c r="H913" s="158">
        <f t="shared" si="140"/>
        <v>6447.15</v>
      </c>
      <c r="I913" s="245"/>
      <c r="L913" s="707"/>
    </row>
    <row r="914" spans="1:12" ht="14.1" customHeight="1">
      <c r="A914" s="250" t="s">
        <v>4742</v>
      </c>
      <c r="B914" s="49" t="s">
        <v>192</v>
      </c>
      <c r="C914" s="49">
        <v>24.25</v>
      </c>
      <c r="D914" s="49">
        <v>25</v>
      </c>
      <c r="E914" s="706">
        <v>18.649999999999999</v>
      </c>
      <c r="F914" s="740">
        <f t="shared" si="139"/>
        <v>18.649999999999999</v>
      </c>
      <c r="G914" s="1037">
        <f>'Заказ, cкидки и курсы валют'!$J$24*F914</f>
        <v>236.57524999999998</v>
      </c>
      <c r="H914" s="158">
        <f t="shared" si="140"/>
        <v>5914.38</v>
      </c>
      <c r="I914" s="245"/>
      <c r="L914" s="707"/>
    </row>
    <row r="915" spans="1:12" ht="14.1" customHeight="1">
      <c r="A915" s="250" t="s">
        <v>4743</v>
      </c>
      <c r="B915" s="49" t="s">
        <v>193</v>
      </c>
      <c r="C915" s="49">
        <v>27.35</v>
      </c>
      <c r="D915" s="49">
        <v>25</v>
      </c>
      <c r="E915" s="706">
        <v>18.78</v>
      </c>
      <c r="F915" s="740">
        <f t="shared" si="139"/>
        <v>18.78</v>
      </c>
      <c r="G915" s="1037">
        <f>'Заказ, cкидки и курсы валют'!$J$24*F915</f>
        <v>238.22430000000003</v>
      </c>
      <c r="H915" s="158">
        <f t="shared" si="140"/>
        <v>5955.61</v>
      </c>
      <c r="I915" s="245"/>
      <c r="L915" s="707"/>
    </row>
    <row r="916" spans="1:12" ht="14.1" customHeight="1">
      <c r="A916" s="250" t="s">
        <v>4744</v>
      </c>
      <c r="B916" s="49" t="s">
        <v>194</v>
      </c>
      <c r="C916" s="49">
        <v>30.45</v>
      </c>
      <c r="D916" s="49">
        <v>25</v>
      </c>
      <c r="E916" s="706">
        <v>18.649999999999999</v>
      </c>
      <c r="F916" s="740">
        <f t="shared" si="139"/>
        <v>18.649999999999999</v>
      </c>
      <c r="G916" s="1037">
        <f>'Заказ, cкидки и курсы валют'!$J$24*F916</f>
        <v>236.57524999999998</v>
      </c>
      <c r="H916" s="158">
        <f t="shared" si="140"/>
        <v>5914.38</v>
      </c>
      <c r="I916" s="245"/>
      <c r="L916" s="707"/>
    </row>
    <row r="917" spans="1:12" ht="14.1" customHeight="1">
      <c r="A917" s="250" t="s">
        <v>4745</v>
      </c>
      <c r="B917" s="49" t="s">
        <v>3125</v>
      </c>
      <c r="C917" s="49">
        <v>33.56</v>
      </c>
      <c r="D917" s="49">
        <v>25</v>
      </c>
      <c r="E917" s="706">
        <v>20.170000000000002</v>
      </c>
      <c r="F917" s="740">
        <f t="shared" si="139"/>
        <v>20.170000000000002</v>
      </c>
      <c r="G917" s="1037">
        <f>'Заказ, cкидки и курсы валют'!$J$24*F917</f>
        <v>255.85645000000002</v>
      </c>
      <c r="H917" s="158">
        <f t="shared" si="140"/>
        <v>6396.41</v>
      </c>
      <c r="I917" s="245"/>
      <c r="L917" s="707"/>
    </row>
    <row r="918" spans="1:12" ht="14.1" customHeight="1">
      <c r="A918" s="250" t="s">
        <v>4746</v>
      </c>
      <c r="B918" s="49" t="s">
        <v>195</v>
      </c>
      <c r="C918" s="49">
        <v>36.56</v>
      </c>
      <c r="D918" s="49">
        <v>25</v>
      </c>
      <c r="E918" s="706">
        <v>20</v>
      </c>
      <c r="F918" s="740">
        <f t="shared" si="139"/>
        <v>20</v>
      </c>
      <c r="G918" s="1037">
        <f>'Заказ, cкидки и курсы валют'!$J$24*F918</f>
        <v>253.70000000000002</v>
      </c>
      <c r="H918" s="158">
        <f t="shared" si="140"/>
        <v>6342.5</v>
      </c>
      <c r="I918" s="245"/>
      <c r="L918" s="707"/>
    </row>
    <row r="919" spans="1:12" ht="14.1" customHeight="1">
      <c r="A919" s="250" t="s">
        <v>11025</v>
      </c>
      <c r="B919" s="47" t="s">
        <v>977</v>
      </c>
      <c r="C919" s="49"/>
      <c r="D919" s="49">
        <v>25</v>
      </c>
      <c r="E919" s="706">
        <v>19.63</v>
      </c>
      <c r="F919" s="740">
        <f t="shared" ref="F919" si="141">ROUND(E919*(1-$F$11),2)</f>
        <v>19.63</v>
      </c>
      <c r="G919" s="1037">
        <f>'Заказ, cкидки и курсы валют'!$J$24*F919</f>
        <v>249.00655</v>
      </c>
      <c r="H919" s="158">
        <f t="shared" ref="H919" si="142">ROUND((D919)*G919,2)</f>
        <v>6225.16</v>
      </c>
      <c r="I919" s="245"/>
      <c r="L919" s="707"/>
    </row>
    <row r="920" spans="1:12" ht="14.1" customHeight="1">
      <c r="A920" s="250" t="s">
        <v>4747</v>
      </c>
      <c r="B920" s="49" t="s">
        <v>196</v>
      </c>
      <c r="C920" s="49">
        <v>42.77</v>
      </c>
      <c r="D920" s="49">
        <v>25</v>
      </c>
      <c r="E920" s="706">
        <v>20.83</v>
      </c>
      <c r="F920" s="740">
        <f t="shared" ref="F920:F954" si="143">ROUND(E920*(1-$F$11),2)</f>
        <v>20.83</v>
      </c>
      <c r="G920" s="1037">
        <f>'Заказ, cкидки и курсы валют'!$J$24*F920</f>
        <v>264.22854999999998</v>
      </c>
      <c r="H920" s="158">
        <f t="shared" ref="H920:H954" si="144">ROUND((D920)*G920,2)</f>
        <v>6605.71</v>
      </c>
      <c r="I920" s="245"/>
      <c r="L920" s="707"/>
    </row>
    <row r="921" spans="1:12" ht="14.1" customHeight="1">
      <c r="A921" s="250" t="s">
        <v>4748</v>
      </c>
      <c r="B921" s="49" t="s">
        <v>197</v>
      </c>
      <c r="C921" s="49">
        <v>48.98</v>
      </c>
      <c r="D921" s="49">
        <v>25</v>
      </c>
      <c r="E921" s="706">
        <v>19.02</v>
      </c>
      <c r="F921" s="740">
        <f t="shared" si="143"/>
        <v>19.02</v>
      </c>
      <c r="G921" s="1037">
        <f>'Заказ, cкидки и курсы валют'!$J$24*F921</f>
        <v>241.2687</v>
      </c>
      <c r="H921" s="158">
        <f t="shared" si="144"/>
        <v>6031.72</v>
      </c>
      <c r="I921" s="245"/>
      <c r="L921" s="707"/>
    </row>
    <row r="922" spans="1:12" ht="14.1" customHeight="1">
      <c r="A922" s="250" t="s">
        <v>4749</v>
      </c>
      <c r="B922" s="49" t="s">
        <v>198</v>
      </c>
      <c r="C922" s="49">
        <v>55.19</v>
      </c>
      <c r="D922" s="49">
        <v>25</v>
      </c>
      <c r="E922" s="706">
        <v>20.2</v>
      </c>
      <c r="F922" s="740">
        <f t="shared" si="143"/>
        <v>20.2</v>
      </c>
      <c r="G922" s="1037">
        <f>'Заказ, cкидки и курсы валют'!$J$24*F922</f>
        <v>256.23700000000002</v>
      </c>
      <c r="H922" s="158">
        <f t="shared" si="144"/>
        <v>6405.93</v>
      </c>
      <c r="I922" s="245"/>
      <c r="L922" s="707"/>
    </row>
    <row r="923" spans="1:12" ht="14.1" customHeight="1">
      <c r="A923" s="250" t="s">
        <v>4750</v>
      </c>
      <c r="B923" s="49" t="s">
        <v>199</v>
      </c>
      <c r="C923" s="49">
        <v>61.4</v>
      </c>
      <c r="D923" s="49">
        <v>25</v>
      </c>
      <c r="E923" s="706">
        <v>22.99</v>
      </c>
      <c r="F923" s="740">
        <f t="shared" si="143"/>
        <v>22.99</v>
      </c>
      <c r="G923" s="1037">
        <f>'Заказ, cкидки и курсы валют'!$J$24*F923</f>
        <v>291.62815000000001</v>
      </c>
      <c r="H923" s="158">
        <f t="shared" si="144"/>
        <v>7290.7</v>
      </c>
      <c r="I923" s="245"/>
      <c r="L923" s="707"/>
    </row>
    <row r="924" spans="1:12" ht="14.1" customHeight="1">
      <c r="A924" s="250" t="s">
        <v>4751</v>
      </c>
      <c r="B924" s="49" t="s">
        <v>200</v>
      </c>
      <c r="C924" s="49">
        <v>69.7</v>
      </c>
      <c r="D924" s="49">
        <v>25</v>
      </c>
      <c r="E924" s="706">
        <v>23.98</v>
      </c>
      <c r="F924" s="740">
        <f t="shared" si="143"/>
        <v>23.98</v>
      </c>
      <c r="G924" s="1037">
        <f>'Заказ, cкидки и курсы валют'!$J$24*F924</f>
        <v>304.18630000000002</v>
      </c>
      <c r="H924" s="158">
        <f t="shared" si="144"/>
        <v>7604.66</v>
      </c>
      <c r="I924" s="245"/>
      <c r="L924" s="707"/>
    </row>
    <row r="925" spans="1:12" ht="14.1" customHeight="1">
      <c r="A925" s="250" t="s">
        <v>5412</v>
      </c>
      <c r="B925" s="75" t="s">
        <v>3368</v>
      </c>
      <c r="C925" s="75">
        <v>19.23</v>
      </c>
      <c r="D925" s="75">
        <v>25</v>
      </c>
      <c r="E925" s="706">
        <v>20.27</v>
      </c>
      <c r="F925" s="740">
        <f t="shared" si="143"/>
        <v>20.27</v>
      </c>
      <c r="G925" s="1037">
        <f>'Заказ, cкидки и курсы валют'!$J$24*F925</f>
        <v>257.12495000000001</v>
      </c>
      <c r="H925" s="158">
        <f t="shared" si="144"/>
        <v>6428.12</v>
      </c>
      <c r="I925" s="245"/>
      <c r="L925" s="707"/>
    </row>
    <row r="926" spans="1:12" ht="14.1" customHeight="1">
      <c r="A926" s="250" t="s">
        <v>4752</v>
      </c>
      <c r="B926" s="49" t="s">
        <v>3659</v>
      </c>
      <c r="C926" s="49">
        <v>20.77</v>
      </c>
      <c r="D926" s="49">
        <v>25</v>
      </c>
      <c r="E926" s="706">
        <v>20.16</v>
      </c>
      <c r="F926" s="740">
        <f t="shared" si="143"/>
        <v>20.16</v>
      </c>
      <c r="G926" s="1037">
        <f>'Заказ, cкидки и курсы валют'!$J$24*F926</f>
        <v>255.7296</v>
      </c>
      <c r="H926" s="158">
        <f t="shared" si="144"/>
        <v>6393.24</v>
      </c>
      <c r="I926" s="245"/>
      <c r="L926" s="707"/>
    </row>
    <row r="927" spans="1:12" ht="14.1" customHeight="1">
      <c r="A927" s="250" t="s">
        <v>4753</v>
      </c>
      <c r="B927" s="49" t="s">
        <v>3403</v>
      </c>
      <c r="C927" s="49">
        <v>23.22</v>
      </c>
      <c r="D927" s="49">
        <v>25</v>
      </c>
      <c r="E927" s="706">
        <v>18.91</v>
      </c>
      <c r="F927" s="740">
        <f t="shared" si="143"/>
        <v>18.91</v>
      </c>
      <c r="G927" s="1037">
        <f>'Заказ, cкидки и курсы валют'!$J$24*F927</f>
        <v>239.87335000000002</v>
      </c>
      <c r="H927" s="158">
        <f t="shared" si="144"/>
        <v>5996.83</v>
      </c>
      <c r="I927" s="245"/>
      <c r="L927" s="707"/>
    </row>
    <row r="928" spans="1:12" ht="14.1" customHeight="1">
      <c r="A928" s="250" t="s">
        <v>4754</v>
      </c>
      <c r="B928" s="49" t="s">
        <v>3126</v>
      </c>
      <c r="C928" s="49">
        <v>25.67</v>
      </c>
      <c r="D928" s="49">
        <v>25</v>
      </c>
      <c r="E928" s="706">
        <v>18.48</v>
      </c>
      <c r="F928" s="740">
        <f t="shared" si="143"/>
        <v>18.48</v>
      </c>
      <c r="G928" s="1037">
        <f>'Заказ, cкидки и курсы валют'!$J$24*F928</f>
        <v>234.4188</v>
      </c>
      <c r="H928" s="158">
        <f t="shared" si="144"/>
        <v>5860.47</v>
      </c>
      <c r="I928" s="245"/>
      <c r="L928" s="707"/>
    </row>
    <row r="929" spans="1:12" ht="14.1" customHeight="1">
      <c r="A929" s="250" t="s">
        <v>4755</v>
      </c>
      <c r="B929" s="49" t="s">
        <v>3127</v>
      </c>
      <c r="C929" s="49">
        <v>28.12</v>
      </c>
      <c r="D929" s="49">
        <v>25</v>
      </c>
      <c r="E929" s="706">
        <v>18.38</v>
      </c>
      <c r="F929" s="740">
        <f t="shared" si="143"/>
        <v>18.38</v>
      </c>
      <c r="G929" s="1037">
        <f>'Заказ, cкидки и курсы валют'!$J$24*F929</f>
        <v>233.15029999999999</v>
      </c>
      <c r="H929" s="158">
        <f t="shared" si="144"/>
        <v>5828.76</v>
      </c>
      <c r="I929" s="245"/>
      <c r="L929" s="707"/>
    </row>
    <row r="930" spans="1:12" ht="14.1" customHeight="1">
      <c r="A930" s="250" t="s">
        <v>4756</v>
      </c>
      <c r="B930" s="49" t="s">
        <v>3128</v>
      </c>
      <c r="C930" s="49">
        <v>30.57</v>
      </c>
      <c r="D930" s="49">
        <v>25</v>
      </c>
      <c r="E930" s="706">
        <v>18.38</v>
      </c>
      <c r="F930" s="740">
        <f t="shared" si="143"/>
        <v>18.38</v>
      </c>
      <c r="G930" s="1037">
        <f>'Заказ, cкидки и курсы валют'!$J$24*F930</f>
        <v>233.15029999999999</v>
      </c>
      <c r="H930" s="158">
        <f t="shared" si="144"/>
        <v>5828.76</v>
      </c>
      <c r="I930" s="245"/>
      <c r="L930" s="707"/>
    </row>
    <row r="931" spans="1:12" ht="14.1" customHeight="1">
      <c r="A931" s="250" t="s">
        <v>4757</v>
      </c>
      <c r="B931" s="49" t="s">
        <v>3129</v>
      </c>
      <c r="C931" s="49">
        <v>33.020000000000003</v>
      </c>
      <c r="D931" s="49">
        <v>25</v>
      </c>
      <c r="E931" s="706">
        <v>19.8</v>
      </c>
      <c r="F931" s="740">
        <f t="shared" si="143"/>
        <v>19.8</v>
      </c>
      <c r="G931" s="1037">
        <f>'Заказ, cкидки и курсы валют'!$J$24*F931</f>
        <v>251.16300000000001</v>
      </c>
      <c r="H931" s="158">
        <f t="shared" si="144"/>
        <v>6279.08</v>
      </c>
      <c r="I931" s="245"/>
      <c r="L931" s="707"/>
    </row>
    <row r="932" spans="1:12" ht="14.1" customHeight="1">
      <c r="A932" s="250" t="s">
        <v>4758</v>
      </c>
      <c r="B932" s="49" t="s">
        <v>201</v>
      </c>
      <c r="C932" s="49">
        <v>35.47</v>
      </c>
      <c r="D932" s="49">
        <v>25</v>
      </c>
      <c r="E932" s="706">
        <v>19.8</v>
      </c>
      <c r="F932" s="740">
        <f t="shared" si="143"/>
        <v>19.8</v>
      </c>
      <c r="G932" s="1037">
        <f>'Заказ, cкидки и курсы валют'!$J$24*F932</f>
        <v>251.16300000000001</v>
      </c>
      <c r="H932" s="158">
        <f t="shared" si="144"/>
        <v>6279.08</v>
      </c>
      <c r="I932" s="245"/>
      <c r="L932" s="707"/>
    </row>
    <row r="933" spans="1:12" ht="14.1" customHeight="1">
      <c r="A933" s="250" t="s">
        <v>4759</v>
      </c>
      <c r="B933" s="49" t="s">
        <v>202</v>
      </c>
      <c r="C933" s="49">
        <v>40.47</v>
      </c>
      <c r="D933" s="49">
        <v>25</v>
      </c>
      <c r="E933" s="706">
        <v>17.63</v>
      </c>
      <c r="F933" s="740">
        <f t="shared" si="143"/>
        <v>17.63</v>
      </c>
      <c r="G933" s="1037">
        <f>'Заказ, cкидки и курсы валют'!$J$24*F933</f>
        <v>223.63655</v>
      </c>
      <c r="H933" s="158">
        <f t="shared" si="144"/>
        <v>5590.91</v>
      </c>
      <c r="I933" s="245"/>
      <c r="L933" s="707"/>
    </row>
    <row r="934" spans="1:12" ht="14.1" customHeight="1">
      <c r="A934" s="250" t="s">
        <v>712</v>
      </c>
      <c r="B934" s="75" t="s">
        <v>255</v>
      </c>
      <c r="C934" s="75">
        <v>43.8</v>
      </c>
      <c r="D934" s="49">
        <v>25</v>
      </c>
      <c r="E934" s="706">
        <v>18.38</v>
      </c>
      <c r="F934" s="740">
        <f t="shared" si="143"/>
        <v>18.38</v>
      </c>
      <c r="G934" s="1037">
        <f>'Заказ, cкидки и курсы валют'!$J$24*F934</f>
        <v>233.15029999999999</v>
      </c>
      <c r="H934" s="158">
        <f t="shared" si="144"/>
        <v>5828.76</v>
      </c>
      <c r="I934" s="245"/>
      <c r="L934" s="707"/>
    </row>
    <row r="935" spans="1:12" ht="14.1" customHeight="1">
      <c r="A935" s="250" t="s">
        <v>713</v>
      </c>
      <c r="B935" s="49" t="s">
        <v>615</v>
      </c>
      <c r="C935" s="49">
        <v>45.37</v>
      </c>
      <c r="D935" s="49">
        <v>25</v>
      </c>
      <c r="E935" s="706">
        <v>18.38</v>
      </c>
      <c r="F935" s="740">
        <f t="shared" si="143"/>
        <v>18.38</v>
      </c>
      <c r="G935" s="1037">
        <f>'Заказ, cкидки и курсы валют'!$J$24*F935</f>
        <v>233.15029999999999</v>
      </c>
      <c r="H935" s="158">
        <f t="shared" si="144"/>
        <v>5828.76</v>
      </c>
      <c r="I935" s="245"/>
      <c r="L935" s="707"/>
    </row>
    <row r="936" spans="1:12" ht="14.1" customHeight="1">
      <c r="A936" s="250" t="s">
        <v>714</v>
      </c>
      <c r="B936" s="49" t="s">
        <v>203</v>
      </c>
      <c r="C936" s="49">
        <v>50.27</v>
      </c>
      <c r="D936" s="49">
        <v>25</v>
      </c>
      <c r="E936" s="706">
        <v>18.489999999999998</v>
      </c>
      <c r="F936" s="740">
        <f t="shared" si="143"/>
        <v>18.489999999999998</v>
      </c>
      <c r="G936" s="1037">
        <f>'Заказ, cкидки и курсы валют'!$J$24*F936</f>
        <v>234.54564999999999</v>
      </c>
      <c r="H936" s="158">
        <f t="shared" si="144"/>
        <v>5863.64</v>
      </c>
      <c r="I936" s="245"/>
      <c r="L936" s="707"/>
    </row>
    <row r="937" spans="1:12" ht="14.1" customHeight="1">
      <c r="A937" s="250" t="s">
        <v>715</v>
      </c>
      <c r="B937" s="49" t="s">
        <v>614</v>
      </c>
      <c r="C937" s="75">
        <v>56.3</v>
      </c>
      <c r="D937" s="49">
        <v>25</v>
      </c>
      <c r="E937" s="706">
        <v>17.82</v>
      </c>
      <c r="F937" s="740">
        <f t="shared" si="143"/>
        <v>17.82</v>
      </c>
      <c r="G937" s="1037">
        <f>'Заказ, cкидки и курсы валют'!$J$24*F937</f>
        <v>226.04670000000002</v>
      </c>
      <c r="H937" s="158">
        <f t="shared" si="144"/>
        <v>5651.17</v>
      </c>
      <c r="I937" s="245"/>
      <c r="L937" s="707"/>
    </row>
    <row r="938" spans="1:12" ht="14.1" customHeight="1">
      <c r="A938" s="250" t="s">
        <v>716</v>
      </c>
      <c r="B938" s="49" t="s">
        <v>204</v>
      </c>
      <c r="C938" s="49">
        <v>60.07</v>
      </c>
      <c r="D938" s="49">
        <v>25</v>
      </c>
      <c r="E938" s="706">
        <v>18.920000000000002</v>
      </c>
      <c r="F938" s="740">
        <f t="shared" si="143"/>
        <v>18.920000000000002</v>
      </c>
      <c r="G938" s="1037">
        <f>'Заказ, cкидки и курсы валют'!$J$24*F938</f>
        <v>240.00020000000004</v>
      </c>
      <c r="H938" s="158">
        <f t="shared" si="144"/>
        <v>6000.01</v>
      </c>
      <c r="I938" s="245"/>
      <c r="L938" s="707"/>
    </row>
    <row r="939" spans="1:12" ht="14.1" customHeight="1">
      <c r="A939" s="250" t="s">
        <v>717</v>
      </c>
      <c r="B939" s="49" t="s">
        <v>205</v>
      </c>
      <c r="C939" s="49">
        <v>69.97</v>
      </c>
      <c r="D939" s="49">
        <v>25</v>
      </c>
      <c r="E939" s="706">
        <v>19.8</v>
      </c>
      <c r="F939" s="740">
        <f t="shared" si="143"/>
        <v>19.8</v>
      </c>
      <c r="G939" s="1037">
        <f>'Заказ, cкидки и курсы валют'!$J$24*F939</f>
        <v>251.16300000000001</v>
      </c>
      <c r="H939" s="158">
        <f t="shared" si="144"/>
        <v>6279.08</v>
      </c>
      <c r="I939" s="245"/>
      <c r="L939" s="707"/>
    </row>
    <row r="940" spans="1:12" ht="14.1" customHeight="1">
      <c r="A940" s="250" t="s">
        <v>718</v>
      </c>
      <c r="B940" s="49" t="s">
        <v>206</v>
      </c>
      <c r="C940" s="49">
        <v>79.77</v>
      </c>
      <c r="D940" s="49">
        <v>25</v>
      </c>
      <c r="E940" s="706">
        <v>21.16</v>
      </c>
      <c r="F940" s="740">
        <f t="shared" si="143"/>
        <v>21.16</v>
      </c>
      <c r="G940" s="1037">
        <f>'Заказ, cкидки и курсы валют'!$J$24*F940</f>
        <v>268.41460000000001</v>
      </c>
      <c r="H940" s="158">
        <f t="shared" si="144"/>
        <v>6710.37</v>
      </c>
      <c r="I940" s="245"/>
      <c r="L940" s="707"/>
    </row>
    <row r="941" spans="1:12" ht="14.1" customHeight="1">
      <c r="A941" s="250" t="s">
        <v>719</v>
      </c>
      <c r="B941" s="49" t="s">
        <v>207</v>
      </c>
      <c r="C941" s="49">
        <v>89.57</v>
      </c>
      <c r="D941" s="49">
        <v>25</v>
      </c>
      <c r="E941" s="706">
        <v>21.66</v>
      </c>
      <c r="F941" s="740">
        <f t="shared" si="143"/>
        <v>21.66</v>
      </c>
      <c r="G941" s="1037">
        <f>'Заказ, cкидки и курсы валют'!$J$24*F941</f>
        <v>274.75710000000004</v>
      </c>
      <c r="H941" s="158">
        <f t="shared" si="144"/>
        <v>6868.93</v>
      </c>
      <c r="I941" s="245"/>
      <c r="L941" s="707"/>
    </row>
    <row r="942" spans="1:12" ht="14.1" customHeight="1">
      <c r="A942" s="250" t="s">
        <v>720</v>
      </c>
      <c r="B942" s="49" t="s">
        <v>208</v>
      </c>
      <c r="C942" s="49">
        <v>99.37</v>
      </c>
      <c r="D942" s="49">
        <v>25</v>
      </c>
      <c r="E942" s="706">
        <v>21.66</v>
      </c>
      <c r="F942" s="740">
        <f t="shared" si="143"/>
        <v>21.66</v>
      </c>
      <c r="G942" s="1037">
        <f>'Заказ, cкидки и курсы валют'!$J$24*F942</f>
        <v>274.75710000000004</v>
      </c>
      <c r="H942" s="158">
        <f t="shared" si="144"/>
        <v>6868.93</v>
      </c>
      <c r="I942" s="245"/>
      <c r="L942" s="707"/>
    </row>
    <row r="943" spans="1:12" ht="14.1" customHeight="1">
      <c r="A943" s="250" t="s">
        <v>721</v>
      </c>
      <c r="B943" s="49" t="s">
        <v>209</v>
      </c>
      <c r="C943" s="49">
        <v>131.02000000000001</v>
      </c>
      <c r="D943" s="49">
        <v>25</v>
      </c>
      <c r="E943" s="706">
        <v>21.66</v>
      </c>
      <c r="F943" s="740">
        <f t="shared" si="143"/>
        <v>21.66</v>
      </c>
      <c r="G943" s="1037">
        <f>'Заказ, cкидки и курсы валют'!$J$24*F943</f>
        <v>274.75710000000004</v>
      </c>
      <c r="H943" s="158">
        <f t="shared" si="144"/>
        <v>6868.93</v>
      </c>
      <c r="I943" s="245"/>
      <c r="L943" s="707"/>
    </row>
    <row r="944" spans="1:12" ht="14.1" customHeight="1">
      <c r="A944" s="250" t="s">
        <v>723</v>
      </c>
      <c r="B944" s="49" t="s">
        <v>4321</v>
      </c>
      <c r="C944" s="49">
        <v>31</v>
      </c>
      <c r="D944" s="49">
        <v>25</v>
      </c>
      <c r="E944" s="706">
        <v>19.95</v>
      </c>
      <c r="F944" s="740">
        <f t="shared" si="143"/>
        <v>19.95</v>
      </c>
      <c r="G944" s="1037">
        <f>'Заказ, cкидки и курсы валют'!$J$24*F944</f>
        <v>253.06575000000001</v>
      </c>
      <c r="H944" s="158">
        <f t="shared" si="144"/>
        <v>6326.64</v>
      </c>
      <c r="I944" s="245"/>
      <c r="L944" s="707"/>
    </row>
    <row r="945" spans="1:12" ht="14.1" customHeight="1">
      <c r="A945" s="250" t="s">
        <v>724</v>
      </c>
      <c r="B945" s="49" t="s">
        <v>4322</v>
      </c>
      <c r="C945" s="49">
        <v>34.1</v>
      </c>
      <c r="D945" s="49">
        <v>25</v>
      </c>
      <c r="E945" s="706">
        <v>20.5</v>
      </c>
      <c r="F945" s="740">
        <f t="shared" si="143"/>
        <v>20.5</v>
      </c>
      <c r="G945" s="1037">
        <f>'Заказ, cкидки и курсы валют'!$J$24*F945</f>
        <v>260.04250000000002</v>
      </c>
      <c r="H945" s="158">
        <f t="shared" si="144"/>
        <v>6501.06</v>
      </c>
      <c r="I945" s="245"/>
      <c r="L945" s="707"/>
    </row>
    <row r="946" spans="1:12" ht="14.1" customHeight="1">
      <c r="A946" s="250" t="s">
        <v>725</v>
      </c>
      <c r="B946" s="49" t="s">
        <v>3357</v>
      </c>
      <c r="C946" s="49">
        <v>37.700000000000003</v>
      </c>
      <c r="D946" s="49">
        <v>25</v>
      </c>
      <c r="E946" s="706">
        <v>20</v>
      </c>
      <c r="F946" s="740">
        <f t="shared" si="143"/>
        <v>20</v>
      </c>
      <c r="G946" s="1037">
        <f>'Заказ, cкидки и курсы валют'!$J$24*F946</f>
        <v>253.70000000000002</v>
      </c>
      <c r="H946" s="158">
        <f t="shared" si="144"/>
        <v>6342.5</v>
      </c>
      <c r="I946" s="245"/>
      <c r="L946" s="707"/>
    </row>
    <row r="947" spans="1:12" ht="14.1" customHeight="1">
      <c r="A947" s="250" t="s">
        <v>726</v>
      </c>
      <c r="B947" s="49" t="s">
        <v>1029</v>
      </c>
      <c r="C947" s="72">
        <v>41.3</v>
      </c>
      <c r="D947" s="49">
        <v>25</v>
      </c>
      <c r="E947" s="706">
        <v>18.38</v>
      </c>
      <c r="F947" s="740">
        <f t="shared" si="143"/>
        <v>18.38</v>
      </c>
      <c r="G947" s="1037">
        <f>'Заказ, cкидки и курсы валют'!$J$24*F947</f>
        <v>233.15029999999999</v>
      </c>
      <c r="H947" s="158">
        <f t="shared" si="144"/>
        <v>5828.76</v>
      </c>
      <c r="I947" s="245"/>
      <c r="L947" s="707"/>
    </row>
    <row r="948" spans="1:12" ht="14.1" customHeight="1">
      <c r="A948" s="250" t="s">
        <v>727</v>
      </c>
      <c r="B948" s="49" t="s">
        <v>3130</v>
      </c>
      <c r="C948" s="49">
        <v>44.9</v>
      </c>
      <c r="D948" s="49">
        <v>25</v>
      </c>
      <c r="E948" s="706">
        <v>18.38</v>
      </c>
      <c r="F948" s="740">
        <f t="shared" si="143"/>
        <v>18.38</v>
      </c>
      <c r="G948" s="1037">
        <f>'Заказ, cкидки и курсы валют'!$J$24*F948</f>
        <v>233.15029999999999</v>
      </c>
      <c r="H948" s="158">
        <f t="shared" si="144"/>
        <v>5828.76</v>
      </c>
      <c r="I948" s="245"/>
      <c r="L948" s="707"/>
    </row>
    <row r="949" spans="1:12" ht="14.1" customHeight="1">
      <c r="A949" s="250" t="s">
        <v>728</v>
      </c>
      <c r="B949" s="49" t="s">
        <v>1030</v>
      </c>
      <c r="C949" s="49">
        <v>48.5</v>
      </c>
      <c r="D949" s="49">
        <v>25</v>
      </c>
      <c r="E949" s="706">
        <v>18.489999999999998</v>
      </c>
      <c r="F949" s="740">
        <f t="shared" si="143"/>
        <v>18.489999999999998</v>
      </c>
      <c r="G949" s="1037">
        <f>'Заказ, cкидки и курсы валют'!$J$24*F949</f>
        <v>234.54564999999999</v>
      </c>
      <c r="H949" s="158">
        <f t="shared" si="144"/>
        <v>5863.64</v>
      </c>
      <c r="I949" s="245"/>
      <c r="L949" s="707"/>
    </row>
    <row r="950" spans="1:12" ht="14.1" customHeight="1">
      <c r="A950" s="250" t="s">
        <v>729</v>
      </c>
      <c r="B950" s="49" t="s">
        <v>3131</v>
      </c>
      <c r="C950" s="49">
        <v>52</v>
      </c>
      <c r="D950" s="49">
        <v>25</v>
      </c>
      <c r="E950" s="706">
        <v>17.11</v>
      </c>
      <c r="F950" s="740">
        <f t="shared" si="143"/>
        <v>17.11</v>
      </c>
      <c r="G950" s="1037">
        <f>'Заказ, cкидки и курсы валют'!$J$24*F950</f>
        <v>217.04034999999999</v>
      </c>
      <c r="H950" s="158">
        <f t="shared" si="144"/>
        <v>5426.01</v>
      </c>
      <c r="I950" s="245"/>
      <c r="L950" s="707"/>
    </row>
    <row r="951" spans="1:12" ht="14.1" customHeight="1">
      <c r="A951" s="250" t="s">
        <v>730</v>
      </c>
      <c r="B951" s="75" t="s">
        <v>4323</v>
      </c>
      <c r="C951" s="75">
        <v>55.6</v>
      </c>
      <c r="D951" s="49">
        <v>25</v>
      </c>
      <c r="E951" s="706">
        <v>18.16</v>
      </c>
      <c r="F951" s="740">
        <f t="shared" si="143"/>
        <v>18.16</v>
      </c>
      <c r="G951" s="1037">
        <f>'Заказ, cкидки и курсы валют'!$J$24*F951</f>
        <v>230.3596</v>
      </c>
      <c r="H951" s="158">
        <f t="shared" si="144"/>
        <v>5758.99</v>
      </c>
      <c r="I951" s="245"/>
      <c r="J951" s="706"/>
      <c r="L951" s="707"/>
    </row>
    <row r="952" spans="1:12" ht="14.1" customHeight="1">
      <c r="A952" s="250" t="s">
        <v>731</v>
      </c>
      <c r="B952" s="49" t="s">
        <v>243</v>
      </c>
      <c r="C952" s="49">
        <v>58.2</v>
      </c>
      <c r="D952" s="49">
        <v>25</v>
      </c>
      <c r="E952" s="706">
        <v>18.16</v>
      </c>
      <c r="F952" s="740">
        <f t="shared" si="143"/>
        <v>18.16</v>
      </c>
      <c r="G952" s="1037">
        <f>'Заказ, cкидки и курсы валют'!$J$24*F952</f>
        <v>230.3596</v>
      </c>
      <c r="H952" s="158">
        <f t="shared" si="144"/>
        <v>5758.99</v>
      </c>
      <c r="I952" s="245"/>
      <c r="J952" s="706"/>
      <c r="L952" s="707"/>
    </row>
    <row r="953" spans="1:12" ht="14.1" customHeight="1">
      <c r="A953" s="250" t="s">
        <v>732</v>
      </c>
      <c r="B953" s="49" t="s">
        <v>619</v>
      </c>
      <c r="C953" s="49">
        <v>66.400000000000006</v>
      </c>
      <c r="D953" s="49">
        <v>25</v>
      </c>
      <c r="E953" s="706">
        <v>18.48</v>
      </c>
      <c r="F953" s="740">
        <f t="shared" si="143"/>
        <v>18.48</v>
      </c>
      <c r="G953" s="1037">
        <f>'Заказ, cкидки и курсы валют'!$J$24*F953</f>
        <v>234.4188</v>
      </c>
      <c r="H953" s="158">
        <f t="shared" si="144"/>
        <v>5860.47</v>
      </c>
      <c r="I953" s="245"/>
      <c r="J953" s="706"/>
      <c r="L953" s="707"/>
    </row>
    <row r="954" spans="1:12" ht="14.1" customHeight="1">
      <c r="A954" s="250" t="s">
        <v>733</v>
      </c>
      <c r="B954" s="49" t="s">
        <v>3132</v>
      </c>
      <c r="C954" s="49">
        <v>73.599999999999994</v>
      </c>
      <c r="D954" s="49">
        <v>25</v>
      </c>
      <c r="E954" s="706">
        <v>18.38</v>
      </c>
      <c r="F954" s="740">
        <f t="shared" si="143"/>
        <v>18.38</v>
      </c>
      <c r="G954" s="1037">
        <f>'Заказ, cкидки и курсы валют'!$J$24*F954</f>
        <v>233.15029999999999</v>
      </c>
      <c r="H954" s="158">
        <f t="shared" si="144"/>
        <v>5828.76</v>
      </c>
      <c r="I954" s="245"/>
      <c r="J954" s="706"/>
      <c r="L954" s="707"/>
    </row>
    <row r="955" spans="1:12" ht="14.1" customHeight="1">
      <c r="A955" s="250" t="s">
        <v>734</v>
      </c>
      <c r="B955" s="49" t="s">
        <v>676</v>
      </c>
      <c r="C955" s="49">
        <v>80.8</v>
      </c>
      <c r="D955" s="49">
        <v>25</v>
      </c>
      <c r="E955" s="706">
        <v>17.52</v>
      </c>
      <c r="F955" s="740">
        <f t="shared" ref="F955:F961" si="145">ROUND(E955*(1-$F$11),2)</f>
        <v>17.52</v>
      </c>
      <c r="G955" s="1037">
        <f>'Заказ, cкидки и курсы валют'!$J$24*F955</f>
        <v>222.24119999999999</v>
      </c>
      <c r="H955" s="158">
        <f t="shared" ref="H955:H961" si="146">ROUND((D955)*G955,2)</f>
        <v>5556.03</v>
      </c>
      <c r="I955" s="245"/>
      <c r="J955" s="706"/>
      <c r="L955" s="707"/>
    </row>
    <row r="956" spans="1:12" ht="14.1" customHeight="1">
      <c r="A956" s="250" t="s">
        <v>735</v>
      </c>
      <c r="B956" s="49" t="s">
        <v>1333</v>
      </c>
      <c r="C956" s="49">
        <v>88</v>
      </c>
      <c r="D956" s="49">
        <v>25</v>
      </c>
      <c r="E956" s="706">
        <v>18.489999999999998</v>
      </c>
      <c r="F956" s="740">
        <f t="shared" si="145"/>
        <v>18.489999999999998</v>
      </c>
      <c r="G956" s="1037">
        <f>'Заказ, cкидки и курсы валют'!$J$24*F956</f>
        <v>234.54564999999999</v>
      </c>
      <c r="H956" s="158">
        <f t="shared" si="146"/>
        <v>5863.64</v>
      </c>
      <c r="I956" s="245"/>
      <c r="J956" s="706"/>
      <c r="L956" s="707"/>
    </row>
    <row r="957" spans="1:12" ht="14.1" customHeight="1">
      <c r="A957" s="250" t="s">
        <v>736</v>
      </c>
      <c r="B957" s="49" t="s">
        <v>1334</v>
      </c>
      <c r="C957" s="49">
        <v>102</v>
      </c>
      <c r="D957" s="49">
        <v>25</v>
      </c>
      <c r="E957" s="706">
        <v>19.21</v>
      </c>
      <c r="F957" s="740">
        <f t="shared" si="145"/>
        <v>19.21</v>
      </c>
      <c r="G957" s="1037">
        <f>'Заказ, cкидки и курсы валют'!$J$24*F957</f>
        <v>243.67885000000001</v>
      </c>
      <c r="H957" s="158">
        <f t="shared" si="146"/>
        <v>6091.97</v>
      </c>
      <c r="I957" s="245"/>
      <c r="J957" s="706"/>
      <c r="L957" s="707"/>
    </row>
    <row r="958" spans="1:12" ht="14.1" customHeight="1">
      <c r="A958" s="250" t="s">
        <v>737</v>
      </c>
      <c r="B958" s="49" t="s">
        <v>213</v>
      </c>
      <c r="C958" s="49">
        <v>116</v>
      </c>
      <c r="D958" s="49">
        <v>25</v>
      </c>
      <c r="E958" s="706">
        <v>19.02</v>
      </c>
      <c r="F958" s="740">
        <f t="shared" si="145"/>
        <v>19.02</v>
      </c>
      <c r="G958" s="1037">
        <f>'Заказ, cкидки и курсы валют'!$J$24*F958</f>
        <v>241.2687</v>
      </c>
      <c r="H958" s="158">
        <f t="shared" si="146"/>
        <v>6031.72</v>
      </c>
      <c r="I958" s="245"/>
      <c r="J958" s="706"/>
      <c r="L958" s="707"/>
    </row>
    <row r="959" spans="1:12" ht="14.1" customHeight="1">
      <c r="A959" s="250" t="s">
        <v>738</v>
      </c>
      <c r="B959" s="49" t="s">
        <v>214</v>
      </c>
      <c r="C959" s="49">
        <v>130</v>
      </c>
      <c r="D959" s="49">
        <v>25</v>
      </c>
      <c r="E959" s="706">
        <v>20.53</v>
      </c>
      <c r="F959" s="740">
        <f t="shared" si="145"/>
        <v>20.53</v>
      </c>
      <c r="G959" s="1037">
        <f>'Заказ, cкидки и курсы валют'!$J$24*F959</f>
        <v>260.42305000000005</v>
      </c>
      <c r="H959" s="158">
        <f t="shared" si="146"/>
        <v>6510.58</v>
      </c>
      <c r="I959" s="245"/>
      <c r="J959" s="706"/>
      <c r="L959" s="707"/>
    </row>
    <row r="960" spans="1:12" ht="14.1" customHeight="1">
      <c r="A960" s="250" t="s">
        <v>739</v>
      </c>
      <c r="B960" s="49" t="s">
        <v>215</v>
      </c>
      <c r="C960" s="49">
        <v>149</v>
      </c>
      <c r="D960" s="49">
        <v>25</v>
      </c>
      <c r="E960" s="706">
        <v>20.93</v>
      </c>
      <c r="F960" s="740">
        <f t="shared" si="145"/>
        <v>20.93</v>
      </c>
      <c r="G960" s="1037">
        <f>'Заказ, cкидки и курсы валют'!$J$24*F960</f>
        <v>265.49705</v>
      </c>
      <c r="H960" s="158">
        <f t="shared" si="146"/>
        <v>6637.43</v>
      </c>
      <c r="I960" s="245"/>
      <c r="J960" s="706"/>
      <c r="L960" s="707"/>
    </row>
    <row r="961" spans="1:12" ht="14.1" customHeight="1" thickBot="1">
      <c r="A961" s="282" t="s">
        <v>722</v>
      </c>
      <c r="B961" s="163" t="s">
        <v>216</v>
      </c>
      <c r="C961" s="163">
        <v>158</v>
      </c>
      <c r="D961" s="163">
        <v>25</v>
      </c>
      <c r="E961" s="706">
        <v>19.170000000000002</v>
      </c>
      <c r="F961" s="1173">
        <f t="shared" si="145"/>
        <v>19.170000000000002</v>
      </c>
      <c r="G961" s="1174">
        <f>'Заказ, cкидки и курсы валют'!$J$24*F961</f>
        <v>243.17145000000002</v>
      </c>
      <c r="H961" s="214">
        <f t="shared" si="146"/>
        <v>6079.29</v>
      </c>
      <c r="I961" s="248"/>
      <c r="J961" s="706"/>
      <c r="L961" s="707"/>
    </row>
    <row r="962" spans="1:12" ht="13.5" customHeight="1" thickBot="1">
      <c r="J962" s="706"/>
      <c r="L962" s="707"/>
    </row>
    <row r="963" spans="1:12" ht="13.5" customHeight="1">
      <c r="A963" s="291"/>
      <c r="B963" s="196"/>
      <c r="C963" s="112" t="s">
        <v>2532</v>
      </c>
      <c r="D963" s="112"/>
      <c r="E963" s="1063"/>
      <c r="F963" s="687"/>
      <c r="G963" s="794"/>
      <c r="H963" s="114"/>
      <c r="I963" s="128"/>
      <c r="J963" s="706"/>
      <c r="L963" s="707"/>
    </row>
    <row r="964" spans="1:12" ht="47.25" customHeight="1">
      <c r="A964" s="292"/>
      <c r="B964" s="17"/>
      <c r="C964" s="129"/>
      <c r="D964" s="129"/>
      <c r="E964" s="702" t="s">
        <v>4204</v>
      </c>
      <c r="F964" s="688"/>
      <c r="G964" s="132"/>
      <c r="H964" s="132" t="s">
        <v>2535</v>
      </c>
      <c r="I964" s="133"/>
      <c r="J964" s="706"/>
      <c r="L964" s="707"/>
    </row>
    <row r="965" spans="1:12" ht="42" customHeight="1">
      <c r="A965" s="292"/>
      <c r="B965" s="17"/>
      <c r="C965" s="118"/>
      <c r="D965" s="118"/>
      <c r="E965" s="1082"/>
      <c r="F965" s="733"/>
      <c r="G965" s="1052"/>
      <c r="H965" s="17"/>
      <c r="I965" s="200"/>
      <c r="J965" s="706"/>
      <c r="L965" s="707"/>
    </row>
    <row r="966" spans="1:12" ht="15" customHeight="1">
      <c r="A966" s="292"/>
      <c r="B966" s="17"/>
      <c r="C966" s="118"/>
      <c r="D966" s="118"/>
      <c r="E966" s="1082"/>
      <c r="F966" s="733"/>
      <c r="G966" s="1052"/>
      <c r="H966" s="17"/>
      <c r="I966" s="200"/>
      <c r="J966" s="706"/>
      <c r="L966" s="707"/>
    </row>
    <row r="967" spans="1:12" ht="14.1" customHeight="1">
      <c r="A967" s="292"/>
      <c r="B967" s="17"/>
      <c r="C967" s="118"/>
      <c r="D967" s="118"/>
      <c r="E967" s="1082"/>
      <c r="F967" s="733"/>
      <c r="G967" s="1052"/>
      <c r="H967" s="17"/>
      <c r="I967" s="200"/>
      <c r="J967" s="706"/>
      <c r="L967" s="707"/>
    </row>
    <row r="968" spans="1:12" ht="14.1" customHeight="1" thickBot="1">
      <c r="A968" s="145" t="s">
        <v>7840</v>
      </c>
      <c r="B968" s="146"/>
      <c r="C968" s="121"/>
      <c r="D968" s="204"/>
      <c r="E968" s="1086"/>
      <c r="F968" s="735"/>
      <c r="G968" s="1053"/>
      <c r="H968" s="204"/>
      <c r="I968" s="205"/>
      <c r="J968" s="706"/>
      <c r="L968" s="707"/>
    </row>
    <row r="969" spans="1:12" ht="32.25" customHeight="1">
      <c r="A969" s="228" t="s">
        <v>1036</v>
      </c>
      <c r="B969" s="229" t="s">
        <v>1037</v>
      </c>
      <c r="C969" s="230" t="s">
        <v>679</v>
      </c>
      <c r="D969" s="230" t="s">
        <v>3147</v>
      </c>
      <c r="E969" s="691" t="s">
        <v>11548</v>
      </c>
      <c r="F969" s="737" t="s">
        <v>2796</v>
      </c>
      <c r="G969" s="1039" t="s">
        <v>3966</v>
      </c>
      <c r="H969" s="394" t="s">
        <v>498</v>
      </c>
      <c r="I969" s="232" t="s">
        <v>4274</v>
      </c>
      <c r="J969" s="706"/>
      <c r="L969" s="707"/>
    </row>
    <row r="970" spans="1:12" ht="14.1" customHeight="1" thickBot="1">
      <c r="A970" s="228"/>
      <c r="B970" s="445"/>
      <c r="C970" s="230" t="s">
        <v>3648</v>
      </c>
      <c r="D970" s="446" t="s">
        <v>3967</v>
      </c>
      <c r="E970" s="1084" t="s">
        <v>265</v>
      </c>
      <c r="F970" s="745">
        <f>'Заказ, cкидки и курсы валют'!$I$12</f>
        <v>0</v>
      </c>
      <c r="G970" s="1149"/>
      <c r="H970" s="545"/>
      <c r="I970" s="380"/>
      <c r="J970" s="706"/>
      <c r="L970" s="707"/>
    </row>
    <row r="971" spans="1:12" ht="14.1" customHeight="1">
      <c r="A971" s="389" t="s">
        <v>4552</v>
      </c>
      <c r="B971" s="1221" t="s">
        <v>100</v>
      </c>
      <c r="C971" s="1221">
        <v>5.1100000000000003</v>
      </c>
      <c r="D971" s="1587">
        <v>2.5</v>
      </c>
      <c r="E971" s="712">
        <f>E889*1.2</f>
        <v>24.648</v>
      </c>
      <c r="F971" s="1415">
        <f>ROUND(E971*(1-$F$11),2)</f>
        <v>24.65</v>
      </c>
      <c r="G971" s="1188">
        <f>'Заказ, cкидки и курсы валют'!$J$24*F971</f>
        <v>312.68525</v>
      </c>
      <c r="H971" s="443">
        <f>ROUND((D971)*G971,2)</f>
        <v>781.71</v>
      </c>
      <c r="I971" s="393"/>
      <c r="J971" s="706"/>
      <c r="L971" s="707"/>
    </row>
    <row r="972" spans="1:12" ht="14.1" customHeight="1">
      <c r="A972" s="250" t="s">
        <v>4553</v>
      </c>
      <c r="B972" s="49" t="s">
        <v>101</v>
      </c>
      <c r="C972" s="49">
        <v>5.8</v>
      </c>
      <c r="D972" s="1588">
        <v>2.5</v>
      </c>
      <c r="E972" s="712">
        <f t="shared" ref="E972:E1000" si="147">E890*1.2</f>
        <v>26.591999999999999</v>
      </c>
      <c r="F972" s="1416">
        <f t="shared" ref="F972:F1030" si="148">ROUND(E972*(1-$F$11),2)</f>
        <v>26.59</v>
      </c>
      <c r="G972" s="1037">
        <f>'Заказ, cкидки и курсы валют'!$J$24*F972</f>
        <v>337.29415</v>
      </c>
      <c r="H972" s="158">
        <f t="shared" ref="H972:H1030" si="149">ROUND((D972)*G972,2)</f>
        <v>843.24</v>
      </c>
      <c r="I972" s="245"/>
      <c r="J972" s="706"/>
      <c r="L972" s="707"/>
    </row>
    <row r="973" spans="1:12" ht="14.1" customHeight="1">
      <c r="A973" s="250" t="s">
        <v>4554</v>
      </c>
      <c r="B973" s="49" t="s">
        <v>1355</v>
      </c>
      <c r="C973" s="49">
        <v>6.65</v>
      </c>
      <c r="D973" s="1588">
        <v>2.5</v>
      </c>
      <c r="E973" s="712">
        <f t="shared" si="147"/>
        <v>24</v>
      </c>
      <c r="F973" s="1416">
        <f t="shared" si="148"/>
        <v>24</v>
      </c>
      <c r="G973" s="1037">
        <f>'Заказ, cкидки и курсы валют'!$J$24*F973</f>
        <v>304.44</v>
      </c>
      <c r="H973" s="158">
        <f t="shared" si="149"/>
        <v>761.1</v>
      </c>
      <c r="I973" s="245"/>
      <c r="J973" s="706"/>
      <c r="L973" s="707"/>
    </row>
    <row r="974" spans="1:12" ht="14.1" customHeight="1">
      <c r="A974" s="250" t="s">
        <v>4555</v>
      </c>
      <c r="B974" s="49" t="s">
        <v>189</v>
      </c>
      <c r="C974" s="49">
        <v>7.51</v>
      </c>
      <c r="D974" s="1588">
        <v>2.5</v>
      </c>
      <c r="E974" s="712">
        <f t="shared" si="147"/>
        <v>23.939999999999998</v>
      </c>
      <c r="F974" s="1416">
        <f t="shared" si="148"/>
        <v>23.94</v>
      </c>
      <c r="G974" s="1037">
        <f>'Заказ, cкидки и курсы валют'!$J$24*F974</f>
        <v>303.67890000000006</v>
      </c>
      <c r="H974" s="158">
        <f t="shared" si="149"/>
        <v>759.2</v>
      </c>
      <c r="I974" s="245"/>
      <c r="J974" s="706"/>
      <c r="L974" s="707"/>
    </row>
    <row r="975" spans="1:12" ht="14.1" customHeight="1">
      <c r="A975" s="250" t="s">
        <v>4556</v>
      </c>
      <c r="B975" s="49" t="s">
        <v>617</v>
      </c>
      <c r="C975" s="49">
        <v>8</v>
      </c>
      <c r="D975" s="1588">
        <v>2.5</v>
      </c>
      <c r="E975" s="712">
        <f t="shared" si="147"/>
        <v>24.192</v>
      </c>
      <c r="F975" s="1416">
        <f t="shared" si="148"/>
        <v>24.19</v>
      </c>
      <c r="G975" s="1037">
        <f>'Заказ, cкидки и курсы валют'!$J$24*F975</f>
        <v>306.85015000000004</v>
      </c>
      <c r="H975" s="158">
        <f t="shared" si="149"/>
        <v>767.13</v>
      </c>
      <c r="I975" s="245"/>
      <c r="J975" s="706"/>
      <c r="L975" s="707"/>
    </row>
    <row r="976" spans="1:12" ht="14.1" customHeight="1">
      <c r="A976" s="250" t="s">
        <v>4557</v>
      </c>
      <c r="B976" s="49" t="s">
        <v>178</v>
      </c>
      <c r="C976" s="49">
        <v>8.23</v>
      </c>
      <c r="D976" s="1588">
        <v>2.5</v>
      </c>
      <c r="E976" s="712">
        <f t="shared" si="147"/>
        <v>24.192</v>
      </c>
      <c r="F976" s="1416">
        <f t="shared" si="148"/>
        <v>24.19</v>
      </c>
      <c r="G976" s="1037">
        <f>'Заказ, cкидки и курсы валют'!$J$24*F976</f>
        <v>306.85015000000004</v>
      </c>
      <c r="H976" s="158">
        <f t="shared" si="149"/>
        <v>767.13</v>
      </c>
      <c r="I976" s="245"/>
      <c r="J976" s="706"/>
      <c r="L976" s="707"/>
    </row>
    <row r="977" spans="1:12" ht="14.1" customHeight="1">
      <c r="A977" s="250" t="s">
        <v>4558</v>
      </c>
      <c r="B977" s="49" t="s">
        <v>84</v>
      </c>
      <c r="C977" s="49">
        <v>10</v>
      </c>
      <c r="D977" s="1588">
        <v>2.5</v>
      </c>
      <c r="E977" s="712">
        <f t="shared" si="147"/>
        <v>23.675999999999998</v>
      </c>
      <c r="F977" s="1416">
        <f t="shared" si="148"/>
        <v>23.68</v>
      </c>
      <c r="G977" s="1037">
        <f>'Заказ, cкидки и курсы валют'!$J$24*F977</f>
        <v>300.38080000000002</v>
      </c>
      <c r="H977" s="158">
        <f t="shared" si="149"/>
        <v>750.95</v>
      </c>
      <c r="I977" s="245"/>
      <c r="J977" s="706"/>
      <c r="L977" s="707"/>
    </row>
    <row r="978" spans="1:12" ht="14.1" customHeight="1">
      <c r="A978" s="250" t="s">
        <v>4559</v>
      </c>
      <c r="B978" s="49" t="s">
        <v>179</v>
      </c>
      <c r="C978" s="49">
        <v>11</v>
      </c>
      <c r="D978" s="1588">
        <v>2</v>
      </c>
      <c r="E978" s="712">
        <f t="shared" si="147"/>
        <v>23.675999999999998</v>
      </c>
      <c r="F978" s="1416">
        <f t="shared" si="148"/>
        <v>23.68</v>
      </c>
      <c r="G978" s="1037">
        <f>'Заказ, cкидки и курсы валют'!$J$24*F978</f>
        <v>300.38080000000002</v>
      </c>
      <c r="H978" s="158">
        <f t="shared" si="149"/>
        <v>600.76</v>
      </c>
      <c r="I978" s="245"/>
      <c r="J978" s="706"/>
      <c r="L978" s="707"/>
    </row>
    <row r="979" spans="1:12" ht="14.1" customHeight="1">
      <c r="A979" s="250" t="s">
        <v>4560</v>
      </c>
      <c r="B979" s="49" t="s">
        <v>180</v>
      </c>
      <c r="C979" s="49">
        <v>12.7</v>
      </c>
      <c r="D979" s="1588">
        <v>2</v>
      </c>
      <c r="E979" s="712">
        <f t="shared" si="147"/>
        <v>23.939999999999998</v>
      </c>
      <c r="F979" s="1416">
        <f t="shared" si="148"/>
        <v>23.94</v>
      </c>
      <c r="G979" s="1037">
        <f>'Заказ, cкидки и курсы валют'!$J$24*F979</f>
        <v>303.67890000000006</v>
      </c>
      <c r="H979" s="158">
        <f t="shared" si="149"/>
        <v>607.36</v>
      </c>
      <c r="I979" s="245"/>
      <c r="J979" s="706"/>
      <c r="L979" s="707"/>
    </row>
    <row r="980" spans="1:12" ht="14.1" customHeight="1">
      <c r="A980" s="250" t="s">
        <v>4561</v>
      </c>
      <c r="B980" s="49" t="s">
        <v>181</v>
      </c>
      <c r="C980" s="49">
        <v>14.4</v>
      </c>
      <c r="D980" s="1588">
        <v>2</v>
      </c>
      <c r="E980" s="712">
        <f t="shared" si="147"/>
        <v>24.468</v>
      </c>
      <c r="F980" s="1416">
        <f t="shared" si="148"/>
        <v>24.47</v>
      </c>
      <c r="G980" s="1037">
        <f>'Заказ, cкидки и курсы валют'!$J$24*F980</f>
        <v>310.40195</v>
      </c>
      <c r="H980" s="158">
        <f t="shared" si="149"/>
        <v>620.79999999999995</v>
      </c>
      <c r="I980" s="245"/>
      <c r="J980" s="706"/>
      <c r="L980" s="707"/>
    </row>
    <row r="981" spans="1:12" ht="14.1" customHeight="1">
      <c r="A981" s="250" t="s">
        <v>4562</v>
      </c>
      <c r="B981" s="49" t="s">
        <v>182</v>
      </c>
      <c r="C981" s="49">
        <v>16.2</v>
      </c>
      <c r="D981" s="1588">
        <v>2.5</v>
      </c>
      <c r="E981" s="712">
        <f t="shared" si="147"/>
        <v>23.724</v>
      </c>
      <c r="F981" s="1416">
        <f t="shared" si="148"/>
        <v>23.72</v>
      </c>
      <c r="G981" s="1037">
        <f>'Заказ, cкидки и курсы валют'!$J$24*F981</f>
        <v>300.88819999999998</v>
      </c>
      <c r="H981" s="158">
        <f t="shared" si="149"/>
        <v>752.22</v>
      </c>
      <c r="I981" s="245"/>
      <c r="J981" s="706"/>
      <c r="L981" s="707"/>
    </row>
    <row r="982" spans="1:12" ht="14.1" customHeight="1">
      <c r="A982" s="250" t="s">
        <v>4563</v>
      </c>
      <c r="B982" s="49" t="s">
        <v>183</v>
      </c>
      <c r="C982" s="49">
        <v>18</v>
      </c>
      <c r="D982" s="1588">
        <v>2.5</v>
      </c>
      <c r="E982" s="712">
        <f t="shared" si="147"/>
        <v>24.347999999999999</v>
      </c>
      <c r="F982" s="1416">
        <f t="shared" si="148"/>
        <v>24.35</v>
      </c>
      <c r="G982" s="1037">
        <f>'Заказ, cкидки и курсы валют'!$J$24*F982</f>
        <v>308.87975000000006</v>
      </c>
      <c r="H982" s="158">
        <f t="shared" si="149"/>
        <v>772.2</v>
      </c>
      <c r="I982" s="245"/>
      <c r="L982" s="707"/>
    </row>
    <row r="983" spans="1:12" ht="14.1" customHeight="1">
      <c r="A983" s="250" t="s">
        <v>4564</v>
      </c>
      <c r="B983" s="49" t="s">
        <v>184</v>
      </c>
      <c r="C983" s="49">
        <v>19.8</v>
      </c>
      <c r="D983" s="1588">
        <v>2.5</v>
      </c>
      <c r="E983" s="712">
        <f t="shared" si="147"/>
        <v>25.595999999999997</v>
      </c>
      <c r="F983" s="1416">
        <f t="shared" si="148"/>
        <v>25.6</v>
      </c>
      <c r="G983" s="1037">
        <f>'Заказ, cкидки и курсы валют'!$J$24*F983</f>
        <v>324.73600000000005</v>
      </c>
      <c r="H983" s="158">
        <f t="shared" si="149"/>
        <v>811.84</v>
      </c>
      <c r="I983" s="245"/>
      <c r="J983" s="706"/>
      <c r="L983" s="707"/>
    </row>
    <row r="984" spans="1:12" ht="14.1" customHeight="1">
      <c r="A984" s="250" t="s">
        <v>4565</v>
      </c>
      <c r="B984" s="49" t="s">
        <v>185</v>
      </c>
      <c r="C984" s="49">
        <v>23.4</v>
      </c>
      <c r="D984" s="1588">
        <v>2</v>
      </c>
      <c r="E984" s="712">
        <f t="shared" si="147"/>
        <v>31.163999999999998</v>
      </c>
      <c r="F984" s="1416">
        <f t="shared" si="148"/>
        <v>31.16</v>
      </c>
      <c r="G984" s="1037">
        <f>'Заказ, cкидки и курсы валют'!$J$24*F984</f>
        <v>395.26460000000003</v>
      </c>
      <c r="H984" s="158">
        <f t="shared" si="149"/>
        <v>790.53</v>
      </c>
      <c r="I984" s="245"/>
      <c r="J984" s="706"/>
      <c r="L984" s="707"/>
    </row>
    <row r="985" spans="1:12" ht="14.1" customHeight="1">
      <c r="A985" s="250" t="s">
        <v>4566</v>
      </c>
      <c r="B985" s="49" t="s">
        <v>186</v>
      </c>
      <c r="C985" s="49">
        <v>27</v>
      </c>
      <c r="D985" s="1588">
        <v>2.5</v>
      </c>
      <c r="E985" s="712">
        <f t="shared" si="147"/>
        <v>28.175999999999998</v>
      </c>
      <c r="F985" s="1416">
        <f t="shared" si="148"/>
        <v>28.18</v>
      </c>
      <c r="G985" s="1037">
        <f>'Заказ, cкидки и курсы валют'!$J$24*F985</f>
        <v>357.4633</v>
      </c>
      <c r="H985" s="158">
        <f t="shared" si="149"/>
        <v>893.66</v>
      </c>
      <c r="I985" s="245"/>
      <c r="J985" s="706"/>
      <c r="L985" s="707"/>
    </row>
    <row r="986" spans="1:12" ht="14.1" customHeight="1">
      <c r="A986" s="250" t="s">
        <v>4567</v>
      </c>
      <c r="B986" s="49" t="s">
        <v>3121</v>
      </c>
      <c r="C986" s="49">
        <v>28.8</v>
      </c>
      <c r="D986" s="1588">
        <v>2.5</v>
      </c>
      <c r="E986" s="712">
        <f t="shared" si="147"/>
        <v>28.175999999999998</v>
      </c>
      <c r="F986" s="1416">
        <f t="shared" si="148"/>
        <v>28.18</v>
      </c>
      <c r="G986" s="1037">
        <f>'Заказ, cкидки и курсы валют'!$J$24*F986</f>
        <v>357.4633</v>
      </c>
      <c r="H986" s="158">
        <f t="shared" si="149"/>
        <v>893.66</v>
      </c>
      <c r="I986" s="245"/>
      <c r="J986" s="706"/>
      <c r="L986" s="707"/>
    </row>
    <row r="987" spans="1:12" ht="14.1" customHeight="1">
      <c r="A987" s="250" t="s">
        <v>4568</v>
      </c>
      <c r="B987" s="49" t="s">
        <v>3660</v>
      </c>
      <c r="C987" s="49">
        <v>11.1</v>
      </c>
      <c r="D987" s="1588">
        <v>2.5</v>
      </c>
      <c r="E987" s="712">
        <f t="shared" si="147"/>
        <v>23.591999999999999</v>
      </c>
      <c r="F987" s="1416">
        <f t="shared" si="148"/>
        <v>23.59</v>
      </c>
      <c r="G987" s="1037">
        <f>'Заказ, cкидки и курсы валют'!$J$24*F987</f>
        <v>299.23915</v>
      </c>
      <c r="H987" s="158">
        <f t="shared" si="149"/>
        <v>748.1</v>
      </c>
      <c r="I987" s="245"/>
      <c r="J987" s="706"/>
      <c r="L987" s="707"/>
    </row>
    <row r="988" spans="1:12" ht="14.1" customHeight="1">
      <c r="A988" s="250" t="s">
        <v>4569</v>
      </c>
      <c r="B988" s="49" t="s">
        <v>3122</v>
      </c>
      <c r="C988" s="49">
        <v>11.93</v>
      </c>
      <c r="D988" s="1588">
        <v>2.5</v>
      </c>
      <c r="E988" s="712">
        <f t="shared" si="147"/>
        <v>22.884</v>
      </c>
      <c r="F988" s="1416">
        <f t="shared" si="148"/>
        <v>22.88</v>
      </c>
      <c r="G988" s="1037">
        <f>'Заказ, cкидки и курсы валют'!$J$24*F988</f>
        <v>290.2328</v>
      </c>
      <c r="H988" s="158">
        <f t="shared" si="149"/>
        <v>725.58</v>
      </c>
      <c r="I988" s="245"/>
      <c r="J988" s="706"/>
      <c r="L988" s="707"/>
    </row>
    <row r="989" spans="1:12" ht="14.1" customHeight="1">
      <c r="A989" s="250" t="s">
        <v>4570</v>
      </c>
      <c r="B989" s="49" t="s">
        <v>3123</v>
      </c>
      <c r="C989" s="49">
        <v>13.48</v>
      </c>
      <c r="D989" s="1588">
        <v>2.5</v>
      </c>
      <c r="E989" s="712">
        <f t="shared" si="147"/>
        <v>22.38</v>
      </c>
      <c r="F989" s="1416">
        <f t="shared" si="148"/>
        <v>22.38</v>
      </c>
      <c r="G989" s="1037">
        <f>'Заказ, cкидки и курсы валют'!$J$24*F989</f>
        <v>283.89030000000002</v>
      </c>
      <c r="H989" s="158">
        <f t="shared" si="149"/>
        <v>709.73</v>
      </c>
      <c r="I989" s="245"/>
      <c r="J989" s="706"/>
      <c r="L989" s="707"/>
    </row>
    <row r="990" spans="1:12" ht="14.1" customHeight="1">
      <c r="A990" s="250" t="s">
        <v>4571</v>
      </c>
      <c r="B990" s="49" t="s">
        <v>618</v>
      </c>
      <c r="C990" s="49">
        <v>15.03</v>
      </c>
      <c r="D990" s="1588">
        <v>2.5</v>
      </c>
      <c r="E990" s="712">
        <f t="shared" si="147"/>
        <v>24</v>
      </c>
      <c r="F990" s="1416">
        <f t="shared" si="148"/>
        <v>24</v>
      </c>
      <c r="G990" s="1037">
        <f>'Заказ, cкидки и курсы валют'!$J$24*F990</f>
        <v>304.44</v>
      </c>
      <c r="H990" s="158">
        <f t="shared" si="149"/>
        <v>761.1</v>
      </c>
      <c r="I990" s="245"/>
      <c r="J990" s="706"/>
      <c r="L990" s="707"/>
    </row>
    <row r="991" spans="1:12" ht="14.1" customHeight="1">
      <c r="A991" s="250" t="s">
        <v>4572</v>
      </c>
      <c r="B991" s="49" t="s">
        <v>3124</v>
      </c>
      <c r="C991" s="49">
        <v>16.579999999999998</v>
      </c>
      <c r="D991" s="1588">
        <v>2.5</v>
      </c>
      <c r="E991" s="712">
        <f t="shared" si="147"/>
        <v>22.536000000000001</v>
      </c>
      <c r="F991" s="1416">
        <f t="shared" si="148"/>
        <v>22.54</v>
      </c>
      <c r="G991" s="1037">
        <f>'Заказ, cкидки и курсы валют'!$J$24*F991</f>
        <v>285.91989999999998</v>
      </c>
      <c r="H991" s="158">
        <f t="shared" si="149"/>
        <v>714.8</v>
      </c>
      <c r="I991" s="245"/>
      <c r="J991" s="706"/>
      <c r="L991" s="707"/>
    </row>
    <row r="992" spans="1:12" ht="14.1" customHeight="1">
      <c r="A992" s="250" t="s">
        <v>4573</v>
      </c>
      <c r="B992" s="49" t="s">
        <v>190</v>
      </c>
      <c r="C992" s="49">
        <v>18.13</v>
      </c>
      <c r="D992" s="1588">
        <v>2.5</v>
      </c>
      <c r="E992" s="712">
        <f t="shared" si="147"/>
        <v>22.38</v>
      </c>
      <c r="F992" s="1416">
        <f t="shared" si="148"/>
        <v>22.38</v>
      </c>
      <c r="G992" s="1037">
        <f>'Заказ, cкидки и курсы валют'!$J$24*F992</f>
        <v>283.89030000000002</v>
      </c>
      <c r="H992" s="158">
        <f t="shared" si="149"/>
        <v>709.73</v>
      </c>
      <c r="I992" s="245"/>
      <c r="J992" s="706"/>
      <c r="L992" s="707"/>
    </row>
    <row r="993" spans="1:12" ht="14.1" customHeight="1">
      <c r="A993" s="250" t="s">
        <v>4574</v>
      </c>
      <c r="B993" s="49" t="s">
        <v>1341</v>
      </c>
      <c r="C993" s="49">
        <v>19.690000000000001</v>
      </c>
      <c r="D993" s="1588">
        <v>2.5</v>
      </c>
      <c r="E993" s="712">
        <f t="shared" si="147"/>
        <v>22.38</v>
      </c>
      <c r="F993" s="1416">
        <f t="shared" si="148"/>
        <v>22.38</v>
      </c>
      <c r="G993" s="1037">
        <f>'Заказ, cкидки и курсы валют'!$J$24*F993</f>
        <v>283.89030000000002</v>
      </c>
      <c r="H993" s="158">
        <f t="shared" si="149"/>
        <v>709.73</v>
      </c>
      <c r="I993" s="245"/>
      <c r="J993" s="706"/>
      <c r="L993" s="707"/>
    </row>
    <row r="994" spans="1:12" ht="14.1" customHeight="1">
      <c r="A994" s="250" t="s">
        <v>4575</v>
      </c>
      <c r="B994" s="49" t="s">
        <v>191</v>
      </c>
      <c r="C994" s="49">
        <v>21.14</v>
      </c>
      <c r="D994" s="1588">
        <v>2.5</v>
      </c>
      <c r="E994" s="712">
        <f t="shared" si="147"/>
        <v>24</v>
      </c>
      <c r="F994" s="1416">
        <f t="shared" si="148"/>
        <v>24</v>
      </c>
      <c r="G994" s="1037">
        <f>'Заказ, cкидки и курсы валют'!$J$24*F994</f>
        <v>304.44</v>
      </c>
      <c r="H994" s="158">
        <f t="shared" si="149"/>
        <v>761.1</v>
      </c>
      <c r="I994" s="245"/>
      <c r="J994" s="706"/>
      <c r="L994" s="707"/>
    </row>
    <row r="995" spans="1:12" ht="14.1" customHeight="1">
      <c r="A995" s="250" t="s">
        <v>4576</v>
      </c>
      <c r="B995" s="49" t="s">
        <v>192</v>
      </c>
      <c r="C995" s="49">
        <v>24.25</v>
      </c>
      <c r="D995" s="1588">
        <v>2.5</v>
      </c>
      <c r="E995" s="712">
        <f t="shared" si="147"/>
        <v>24.395999999999997</v>
      </c>
      <c r="F995" s="1416">
        <f t="shared" si="148"/>
        <v>24.4</v>
      </c>
      <c r="G995" s="1037">
        <f>'Заказ, cкидки и курсы валют'!$J$24*F995</f>
        <v>309.51400000000001</v>
      </c>
      <c r="H995" s="158">
        <f t="shared" si="149"/>
        <v>773.79</v>
      </c>
      <c r="I995" s="245"/>
      <c r="J995" s="706"/>
      <c r="L995" s="707"/>
    </row>
    <row r="996" spans="1:12" ht="14.1" customHeight="1">
      <c r="A996" s="250" t="s">
        <v>4577</v>
      </c>
      <c r="B996" s="49" t="s">
        <v>193</v>
      </c>
      <c r="C996" s="49">
        <v>27.35</v>
      </c>
      <c r="D996" s="1588">
        <v>2.5</v>
      </c>
      <c r="E996" s="712">
        <f t="shared" si="147"/>
        <v>22.38</v>
      </c>
      <c r="F996" s="1416">
        <f t="shared" si="148"/>
        <v>22.38</v>
      </c>
      <c r="G996" s="1037">
        <f>'Заказ, cкидки и курсы валют'!$J$24*F996</f>
        <v>283.89030000000002</v>
      </c>
      <c r="H996" s="158">
        <f t="shared" si="149"/>
        <v>709.73</v>
      </c>
      <c r="I996" s="245"/>
      <c r="J996" s="706"/>
      <c r="L996" s="707"/>
    </row>
    <row r="997" spans="1:12" ht="14.1" customHeight="1">
      <c r="A997" s="250" t="s">
        <v>4578</v>
      </c>
      <c r="B997" s="49" t="s">
        <v>194</v>
      </c>
      <c r="C997" s="49">
        <v>30.45</v>
      </c>
      <c r="D997" s="1588">
        <v>2</v>
      </c>
      <c r="E997" s="712">
        <f t="shared" si="147"/>
        <v>22.536000000000001</v>
      </c>
      <c r="F997" s="1416">
        <f t="shared" si="148"/>
        <v>22.54</v>
      </c>
      <c r="G997" s="1037">
        <f>'Заказ, cкидки и курсы валют'!$J$24*F997</f>
        <v>285.91989999999998</v>
      </c>
      <c r="H997" s="158">
        <f t="shared" si="149"/>
        <v>571.84</v>
      </c>
      <c r="I997" s="245"/>
      <c r="J997" s="706"/>
      <c r="L997" s="707"/>
    </row>
    <row r="998" spans="1:12" ht="14.1" customHeight="1">
      <c r="A998" s="250" t="s">
        <v>4579</v>
      </c>
      <c r="B998" s="49" t="s">
        <v>3125</v>
      </c>
      <c r="C998" s="49">
        <v>33.56</v>
      </c>
      <c r="D998" s="1588">
        <v>2</v>
      </c>
      <c r="E998" s="712">
        <f t="shared" si="147"/>
        <v>22.38</v>
      </c>
      <c r="F998" s="1416">
        <f t="shared" si="148"/>
        <v>22.38</v>
      </c>
      <c r="G998" s="1037">
        <f>'Заказ, cкидки и курсы валют'!$J$24*F998</f>
        <v>283.89030000000002</v>
      </c>
      <c r="H998" s="158">
        <f t="shared" si="149"/>
        <v>567.78</v>
      </c>
      <c r="I998" s="245"/>
      <c r="J998" s="706"/>
      <c r="L998" s="707"/>
    </row>
    <row r="999" spans="1:12" ht="14.1" customHeight="1">
      <c r="A999" s="250" t="s">
        <v>4580</v>
      </c>
      <c r="B999" s="49" t="s">
        <v>195</v>
      </c>
      <c r="C999" s="49">
        <v>36.56</v>
      </c>
      <c r="D999" s="1588">
        <v>2.5</v>
      </c>
      <c r="E999" s="712">
        <f t="shared" si="147"/>
        <v>24.204000000000001</v>
      </c>
      <c r="F999" s="1416">
        <f t="shared" si="148"/>
        <v>24.2</v>
      </c>
      <c r="G999" s="1037">
        <f>'Заказ, cкидки и курсы валют'!$J$24*F999</f>
        <v>306.97699999999998</v>
      </c>
      <c r="H999" s="158">
        <f t="shared" si="149"/>
        <v>767.44</v>
      </c>
      <c r="I999" s="245"/>
      <c r="J999" s="706"/>
      <c r="L999" s="707"/>
    </row>
    <row r="1000" spans="1:12" ht="14.1" customHeight="1">
      <c r="A1000" s="250" t="s">
        <v>4581</v>
      </c>
      <c r="B1000" s="49" t="s">
        <v>196</v>
      </c>
      <c r="C1000" s="49">
        <v>42.77</v>
      </c>
      <c r="D1000" s="1588">
        <v>2</v>
      </c>
      <c r="E1000" s="712">
        <f t="shared" si="147"/>
        <v>24</v>
      </c>
      <c r="F1000" s="1416">
        <f t="shared" si="148"/>
        <v>24</v>
      </c>
      <c r="G1000" s="1037">
        <f>'Заказ, cкидки и курсы валют'!$J$24*F1000</f>
        <v>304.44</v>
      </c>
      <c r="H1000" s="158">
        <f t="shared" si="149"/>
        <v>608.88</v>
      </c>
      <c r="I1000" s="245"/>
      <c r="J1000" s="706"/>
      <c r="L1000" s="707"/>
    </row>
    <row r="1001" spans="1:12" ht="14.1" customHeight="1">
      <c r="A1001" s="250" t="s">
        <v>4582</v>
      </c>
      <c r="B1001" s="49" t="s">
        <v>197</v>
      </c>
      <c r="C1001" s="49">
        <v>48.98</v>
      </c>
      <c r="D1001" s="1588">
        <v>2</v>
      </c>
      <c r="E1001" s="712">
        <f t="shared" ref="E1001:E1030" si="150">E920*1.2</f>
        <v>24.995999999999999</v>
      </c>
      <c r="F1001" s="1416">
        <f t="shared" si="148"/>
        <v>25</v>
      </c>
      <c r="G1001" s="1037">
        <f>'Заказ, cкидки и курсы валют'!$J$24*F1001</f>
        <v>317.125</v>
      </c>
      <c r="H1001" s="158">
        <f t="shared" si="149"/>
        <v>634.25</v>
      </c>
      <c r="I1001" s="245"/>
      <c r="J1001" s="706"/>
      <c r="L1001" s="707"/>
    </row>
    <row r="1002" spans="1:12" ht="14.1" customHeight="1">
      <c r="A1002" s="250" t="s">
        <v>5281</v>
      </c>
      <c r="B1002" s="49" t="s">
        <v>3368</v>
      </c>
      <c r="C1002" s="49">
        <v>19.23</v>
      </c>
      <c r="D1002" s="1588">
        <v>2.5</v>
      </c>
      <c r="E1002" s="712">
        <f t="shared" si="150"/>
        <v>22.823999999999998</v>
      </c>
      <c r="F1002" s="1416">
        <f t="shared" si="148"/>
        <v>22.82</v>
      </c>
      <c r="G1002" s="1037">
        <f>'Заказ, cкидки и курсы валют'!$J$24*F1002</f>
        <v>289.4717</v>
      </c>
      <c r="H1002" s="158">
        <f t="shared" si="149"/>
        <v>723.68</v>
      </c>
      <c r="I1002" s="245"/>
      <c r="J1002" s="706"/>
      <c r="L1002" s="707"/>
    </row>
    <row r="1003" spans="1:12" ht="14.1" customHeight="1">
      <c r="A1003" s="250" t="s">
        <v>3670</v>
      </c>
      <c r="B1003" s="49" t="s">
        <v>3659</v>
      </c>
      <c r="C1003" s="49">
        <v>20.77</v>
      </c>
      <c r="D1003" s="1588">
        <v>2.5</v>
      </c>
      <c r="E1003" s="712">
        <f t="shared" si="150"/>
        <v>24.24</v>
      </c>
      <c r="F1003" s="1416">
        <f t="shared" si="148"/>
        <v>24.24</v>
      </c>
      <c r="G1003" s="1037">
        <f>'Заказ, cкидки и курсы валют'!$J$24*F1003</f>
        <v>307.48439999999999</v>
      </c>
      <c r="H1003" s="158">
        <f t="shared" si="149"/>
        <v>768.71</v>
      </c>
      <c r="I1003" s="245"/>
      <c r="J1003" s="706"/>
      <c r="L1003" s="707"/>
    </row>
    <row r="1004" spans="1:12" ht="14.1" customHeight="1">
      <c r="A1004" s="250" t="s">
        <v>3671</v>
      </c>
      <c r="B1004" s="49" t="s">
        <v>3403</v>
      </c>
      <c r="C1004" s="49">
        <v>23.22</v>
      </c>
      <c r="D1004" s="1588">
        <v>2.5</v>
      </c>
      <c r="E1004" s="712">
        <f t="shared" si="150"/>
        <v>27.587999999999997</v>
      </c>
      <c r="F1004" s="1416">
        <f t="shared" si="148"/>
        <v>27.59</v>
      </c>
      <c r="G1004" s="1037">
        <f>'Заказ, cкидки и курсы валют'!$J$24*F1004</f>
        <v>349.97915</v>
      </c>
      <c r="H1004" s="158">
        <f t="shared" si="149"/>
        <v>874.95</v>
      </c>
      <c r="I1004" s="245"/>
      <c r="J1004" s="706"/>
      <c r="L1004" s="707"/>
    </row>
    <row r="1005" spans="1:12" ht="14.1" customHeight="1">
      <c r="A1005" s="250" t="s">
        <v>3672</v>
      </c>
      <c r="B1005" s="49" t="s">
        <v>3126</v>
      </c>
      <c r="C1005" s="49">
        <v>25.67</v>
      </c>
      <c r="D1005" s="1588">
        <v>2.5</v>
      </c>
      <c r="E1005" s="712">
        <f t="shared" si="150"/>
        <v>28.776</v>
      </c>
      <c r="F1005" s="1416">
        <f t="shared" si="148"/>
        <v>28.78</v>
      </c>
      <c r="G1005" s="1037">
        <f>'Заказ, cкидки и курсы валют'!$J$24*F1005</f>
        <v>365.07430000000005</v>
      </c>
      <c r="H1005" s="158">
        <f t="shared" si="149"/>
        <v>912.69</v>
      </c>
      <c r="I1005" s="245"/>
      <c r="J1005" s="706"/>
      <c r="L1005" s="707"/>
    </row>
    <row r="1006" spans="1:12" ht="14.1" customHeight="1">
      <c r="A1006" s="250" t="s">
        <v>3673</v>
      </c>
      <c r="B1006" s="49" t="s">
        <v>3127</v>
      </c>
      <c r="C1006" s="49">
        <v>28.12</v>
      </c>
      <c r="D1006" s="1588">
        <v>2.5</v>
      </c>
      <c r="E1006" s="712">
        <f t="shared" si="150"/>
        <v>24.323999999999998</v>
      </c>
      <c r="F1006" s="1416">
        <f t="shared" si="148"/>
        <v>24.32</v>
      </c>
      <c r="G1006" s="1037">
        <f>'Заказ, cкидки и курсы валют'!$J$24*F1006</f>
        <v>308.49920000000003</v>
      </c>
      <c r="H1006" s="158">
        <f t="shared" si="149"/>
        <v>771.25</v>
      </c>
      <c r="I1006" s="245"/>
      <c r="J1006" s="706"/>
      <c r="L1006" s="707"/>
    </row>
    <row r="1007" spans="1:12" ht="14.1" customHeight="1">
      <c r="A1007" s="250" t="s">
        <v>3674</v>
      </c>
      <c r="B1007" s="49" t="s">
        <v>3128</v>
      </c>
      <c r="C1007" s="49">
        <v>30.57</v>
      </c>
      <c r="D1007" s="1588">
        <v>2.5</v>
      </c>
      <c r="E1007" s="712">
        <f t="shared" si="150"/>
        <v>24.192</v>
      </c>
      <c r="F1007" s="1416">
        <f t="shared" si="148"/>
        <v>24.19</v>
      </c>
      <c r="G1007" s="1037">
        <f>'Заказ, cкидки и курсы валют'!$J$24*F1007</f>
        <v>306.85015000000004</v>
      </c>
      <c r="H1007" s="158">
        <f t="shared" si="149"/>
        <v>767.13</v>
      </c>
      <c r="I1007" s="245"/>
      <c r="J1007" s="706"/>
      <c r="L1007" s="707"/>
    </row>
    <row r="1008" spans="1:12" ht="14.1" customHeight="1">
      <c r="A1008" s="250" t="s">
        <v>3675</v>
      </c>
      <c r="B1008" s="49" t="s">
        <v>3129</v>
      </c>
      <c r="C1008" s="49">
        <v>33.020000000000003</v>
      </c>
      <c r="D1008" s="1588">
        <v>2.5</v>
      </c>
      <c r="E1008" s="712">
        <f t="shared" si="150"/>
        <v>22.692</v>
      </c>
      <c r="F1008" s="1416">
        <f t="shared" si="148"/>
        <v>22.69</v>
      </c>
      <c r="G1008" s="1037">
        <f>'Заказ, cкидки и курсы валют'!$J$24*F1008</f>
        <v>287.82265000000001</v>
      </c>
      <c r="H1008" s="158">
        <f t="shared" si="149"/>
        <v>719.56</v>
      </c>
      <c r="I1008" s="245"/>
      <c r="J1008" s="706"/>
      <c r="L1008" s="707"/>
    </row>
    <row r="1009" spans="1:12" ht="14.1" customHeight="1">
      <c r="A1009" s="250" t="s">
        <v>3676</v>
      </c>
      <c r="B1009" s="49" t="s">
        <v>201</v>
      </c>
      <c r="C1009" s="49">
        <v>35.47</v>
      </c>
      <c r="D1009" s="1588">
        <v>2.5</v>
      </c>
      <c r="E1009" s="712">
        <f t="shared" si="150"/>
        <v>22.175999999999998</v>
      </c>
      <c r="F1009" s="1416">
        <f t="shared" si="148"/>
        <v>22.18</v>
      </c>
      <c r="G1009" s="1037">
        <f>'Заказ, cкидки и курсы валют'!$J$24*F1009</f>
        <v>281.35329999999999</v>
      </c>
      <c r="H1009" s="158">
        <f t="shared" si="149"/>
        <v>703.38</v>
      </c>
      <c r="I1009" s="245"/>
      <c r="J1009" s="706"/>
      <c r="L1009" s="707"/>
    </row>
    <row r="1010" spans="1:12" ht="14.1" customHeight="1">
      <c r="A1010" s="250" t="s">
        <v>3677</v>
      </c>
      <c r="B1010" s="49" t="s">
        <v>202</v>
      </c>
      <c r="C1010" s="49">
        <v>40.47</v>
      </c>
      <c r="D1010" s="1588">
        <v>2.5</v>
      </c>
      <c r="E1010" s="712">
        <f t="shared" si="150"/>
        <v>22.055999999999997</v>
      </c>
      <c r="F1010" s="1416">
        <f t="shared" si="148"/>
        <v>22.06</v>
      </c>
      <c r="G1010" s="1037">
        <f>'Заказ, cкидки и курсы валют'!$J$24*F1010</f>
        <v>279.83109999999999</v>
      </c>
      <c r="H1010" s="158">
        <f t="shared" si="149"/>
        <v>699.58</v>
      </c>
      <c r="I1010" s="245"/>
      <c r="J1010" s="706"/>
      <c r="L1010" s="707"/>
    </row>
    <row r="1011" spans="1:12" ht="14.1" customHeight="1">
      <c r="A1011" s="250" t="s">
        <v>3678</v>
      </c>
      <c r="B1011" s="49" t="s">
        <v>615</v>
      </c>
      <c r="C1011" s="49">
        <v>45.37</v>
      </c>
      <c r="D1011" s="1588">
        <v>2.5</v>
      </c>
      <c r="E1011" s="712">
        <f t="shared" si="150"/>
        <v>22.055999999999997</v>
      </c>
      <c r="F1011" s="1416">
        <f t="shared" si="148"/>
        <v>22.06</v>
      </c>
      <c r="G1011" s="1037">
        <f>'Заказ, cкидки и курсы валют'!$J$24*F1011</f>
        <v>279.83109999999999</v>
      </c>
      <c r="H1011" s="158">
        <f t="shared" si="149"/>
        <v>699.58</v>
      </c>
      <c r="I1011" s="245"/>
      <c r="J1011" s="706"/>
      <c r="L1011" s="707"/>
    </row>
    <row r="1012" spans="1:12" ht="14.1" customHeight="1">
      <c r="A1012" s="250" t="s">
        <v>3679</v>
      </c>
      <c r="B1012" s="49" t="s">
        <v>203</v>
      </c>
      <c r="C1012" s="49">
        <v>50.27</v>
      </c>
      <c r="D1012" s="1588">
        <v>2.5</v>
      </c>
      <c r="E1012" s="712">
        <f t="shared" si="150"/>
        <v>23.76</v>
      </c>
      <c r="F1012" s="1416">
        <f t="shared" si="148"/>
        <v>23.76</v>
      </c>
      <c r="G1012" s="1037">
        <f>'Заказ, cкидки и курсы валют'!$J$24*F1012</f>
        <v>301.39560000000006</v>
      </c>
      <c r="H1012" s="158">
        <f t="shared" si="149"/>
        <v>753.49</v>
      </c>
      <c r="I1012" s="245"/>
      <c r="J1012" s="706"/>
      <c r="L1012" s="707"/>
    </row>
    <row r="1013" spans="1:12" ht="14.1" customHeight="1">
      <c r="A1013" s="250" t="s">
        <v>3680</v>
      </c>
      <c r="B1013" s="75" t="s">
        <v>614</v>
      </c>
      <c r="C1013" s="75">
        <v>56.3</v>
      </c>
      <c r="D1013" s="1588">
        <v>2.5</v>
      </c>
      <c r="E1013" s="712">
        <f t="shared" si="150"/>
        <v>23.76</v>
      </c>
      <c r="F1013" s="1416">
        <f t="shared" si="148"/>
        <v>23.76</v>
      </c>
      <c r="G1013" s="1037">
        <f>'Заказ, cкидки и курсы валют'!$J$24*F1013</f>
        <v>301.39560000000006</v>
      </c>
      <c r="H1013" s="158">
        <f t="shared" si="149"/>
        <v>753.49</v>
      </c>
      <c r="I1013" s="245"/>
      <c r="J1013" s="706"/>
      <c r="L1013" s="707"/>
    </row>
    <row r="1014" spans="1:12" ht="14.1" customHeight="1">
      <c r="A1014" s="250" t="s">
        <v>3681</v>
      </c>
      <c r="B1014" s="49" t="s">
        <v>204</v>
      </c>
      <c r="C1014" s="49">
        <v>60.07</v>
      </c>
      <c r="D1014" s="1588">
        <v>2</v>
      </c>
      <c r="E1014" s="712">
        <f t="shared" si="150"/>
        <v>21.155999999999999</v>
      </c>
      <c r="F1014" s="1416">
        <f t="shared" si="148"/>
        <v>21.16</v>
      </c>
      <c r="G1014" s="1037">
        <f>'Заказ, cкидки и курсы валют'!$J$24*F1014</f>
        <v>268.41460000000001</v>
      </c>
      <c r="H1014" s="158">
        <f t="shared" si="149"/>
        <v>536.83000000000004</v>
      </c>
      <c r="I1014" s="245"/>
      <c r="L1014" s="707"/>
    </row>
    <row r="1015" spans="1:12" ht="14.1" customHeight="1">
      <c r="A1015" s="250" t="s">
        <v>3682</v>
      </c>
      <c r="B1015" s="49" t="s">
        <v>205</v>
      </c>
      <c r="C1015" s="49">
        <v>69.97</v>
      </c>
      <c r="D1015" s="1588">
        <v>2.5</v>
      </c>
      <c r="E1015" s="712">
        <f t="shared" si="150"/>
        <v>22.055999999999997</v>
      </c>
      <c r="F1015" s="1416">
        <f t="shared" si="148"/>
        <v>22.06</v>
      </c>
      <c r="G1015" s="1037">
        <f>'Заказ, cкидки и курсы валют'!$J$24*F1015</f>
        <v>279.83109999999999</v>
      </c>
      <c r="H1015" s="158">
        <f t="shared" si="149"/>
        <v>699.58</v>
      </c>
      <c r="I1015" s="245"/>
      <c r="L1015" s="707"/>
    </row>
    <row r="1016" spans="1:12" ht="14.1" customHeight="1">
      <c r="A1016" s="250" t="s">
        <v>3683</v>
      </c>
      <c r="B1016" s="49" t="s">
        <v>206</v>
      </c>
      <c r="C1016" s="49">
        <v>79.77</v>
      </c>
      <c r="D1016" s="1588">
        <v>2.5</v>
      </c>
      <c r="E1016" s="712">
        <f t="shared" si="150"/>
        <v>22.055999999999997</v>
      </c>
      <c r="F1016" s="1416">
        <f t="shared" si="148"/>
        <v>22.06</v>
      </c>
      <c r="G1016" s="1037">
        <f>'Заказ, cкидки и курсы валют'!$J$24*F1016</f>
        <v>279.83109999999999</v>
      </c>
      <c r="H1016" s="158">
        <f t="shared" si="149"/>
        <v>699.58</v>
      </c>
      <c r="I1016" s="245"/>
      <c r="L1016" s="707"/>
    </row>
    <row r="1017" spans="1:12" ht="14.1" customHeight="1">
      <c r="A1017" s="250" t="s">
        <v>3684</v>
      </c>
      <c r="B1017" s="49" t="s">
        <v>4321</v>
      </c>
      <c r="C1017" s="49">
        <v>31</v>
      </c>
      <c r="D1017" s="1588">
        <v>2.5</v>
      </c>
      <c r="E1017" s="712">
        <f t="shared" si="150"/>
        <v>22.187999999999999</v>
      </c>
      <c r="F1017" s="1416">
        <f t="shared" si="148"/>
        <v>22.19</v>
      </c>
      <c r="G1017" s="1037">
        <f>'Заказ, cкидки и курсы валют'!$J$24*F1017</f>
        <v>281.48015000000004</v>
      </c>
      <c r="H1017" s="158">
        <f t="shared" si="149"/>
        <v>703.7</v>
      </c>
      <c r="I1017" s="245"/>
      <c r="L1017" s="707"/>
    </row>
    <row r="1018" spans="1:12" ht="14.1" customHeight="1">
      <c r="A1018" s="250" t="s">
        <v>3685</v>
      </c>
      <c r="B1018" s="49" t="s">
        <v>4322</v>
      </c>
      <c r="C1018" s="49">
        <v>34.1</v>
      </c>
      <c r="D1018" s="1588">
        <v>2.5</v>
      </c>
      <c r="E1018" s="712">
        <f t="shared" si="150"/>
        <v>21.384</v>
      </c>
      <c r="F1018" s="1416">
        <f t="shared" si="148"/>
        <v>21.38</v>
      </c>
      <c r="G1018" s="1037">
        <f>'Заказ, cкидки и курсы валют'!$J$24*F1018</f>
        <v>271.20530000000002</v>
      </c>
      <c r="H1018" s="158">
        <f t="shared" si="149"/>
        <v>678.01</v>
      </c>
      <c r="I1018" s="245"/>
      <c r="L1018" s="707"/>
    </row>
    <row r="1019" spans="1:12" ht="14.1" customHeight="1">
      <c r="A1019" s="250" t="s">
        <v>3686</v>
      </c>
      <c r="B1019" s="49" t="s">
        <v>3357</v>
      </c>
      <c r="C1019" s="49">
        <v>37.700000000000003</v>
      </c>
      <c r="D1019" s="1588">
        <v>2.5</v>
      </c>
      <c r="E1019" s="712">
        <f t="shared" si="150"/>
        <v>22.704000000000001</v>
      </c>
      <c r="F1019" s="1416">
        <f t="shared" si="148"/>
        <v>22.7</v>
      </c>
      <c r="G1019" s="1037">
        <f>'Заказ, cкидки и курсы валют'!$J$24*F1019</f>
        <v>287.9495</v>
      </c>
      <c r="H1019" s="158">
        <f t="shared" si="149"/>
        <v>719.87</v>
      </c>
      <c r="I1019" s="245"/>
      <c r="L1019" s="707"/>
    </row>
    <row r="1020" spans="1:12" ht="14.1" customHeight="1">
      <c r="A1020" s="250" t="s">
        <v>3687</v>
      </c>
      <c r="B1020" s="49" t="s">
        <v>1029</v>
      </c>
      <c r="C1020" s="72">
        <v>41.3</v>
      </c>
      <c r="D1020" s="1588">
        <v>2.5</v>
      </c>
      <c r="E1020" s="712">
        <f t="shared" si="150"/>
        <v>23.76</v>
      </c>
      <c r="F1020" s="1416">
        <f t="shared" si="148"/>
        <v>23.76</v>
      </c>
      <c r="G1020" s="1037">
        <f>'Заказ, cкидки и курсы валют'!$J$24*F1020</f>
        <v>301.39560000000006</v>
      </c>
      <c r="H1020" s="158">
        <f t="shared" si="149"/>
        <v>753.49</v>
      </c>
      <c r="I1020" s="245"/>
      <c r="L1020" s="707"/>
    </row>
    <row r="1021" spans="1:12" ht="14.1" customHeight="1">
      <c r="A1021" s="250" t="s">
        <v>3688</v>
      </c>
      <c r="B1021" s="49" t="s">
        <v>3130</v>
      </c>
      <c r="C1021" s="49">
        <v>44.9</v>
      </c>
      <c r="D1021" s="1588">
        <v>2.5</v>
      </c>
      <c r="E1021" s="712">
        <f t="shared" si="150"/>
        <v>25.391999999999999</v>
      </c>
      <c r="F1021" s="1416">
        <f t="shared" si="148"/>
        <v>25.39</v>
      </c>
      <c r="G1021" s="1037">
        <f>'Заказ, cкидки и курсы валют'!$J$24*F1021</f>
        <v>322.07215000000002</v>
      </c>
      <c r="H1021" s="158">
        <f t="shared" si="149"/>
        <v>805.18</v>
      </c>
      <c r="I1021" s="245"/>
      <c r="L1021" s="707"/>
    </row>
    <row r="1022" spans="1:12" ht="14.1" customHeight="1">
      <c r="A1022" s="250" t="s">
        <v>3689</v>
      </c>
      <c r="B1022" s="49" t="s">
        <v>3131</v>
      </c>
      <c r="C1022" s="49">
        <v>52</v>
      </c>
      <c r="D1022" s="1588">
        <v>2.5</v>
      </c>
      <c r="E1022" s="712">
        <f t="shared" si="150"/>
        <v>25.992000000000001</v>
      </c>
      <c r="F1022" s="1416">
        <f t="shared" si="148"/>
        <v>25.99</v>
      </c>
      <c r="G1022" s="1037">
        <f>'Заказ, cкидки и курсы валют'!$J$24*F1022</f>
        <v>329.68315000000001</v>
      </c>
      <c r="H1022" s="158">
        <f t="shared" si="149"/>
        <v>824.21</v>
      </c>
      <c r="I1022" s="245"/>
      <c r="L1022" s="707"/>
    </row>
    <row r="1023" spans="1:12" ht="14.1" customHeight="1">
      <c r="A1023" s="250" t="s">
        <v>3690</v>
      </c>
      <c r="B1023" s="75" t="s">
        <v>4323</v>
      </c>
      <c r="C1023" s="75">
        <v>55.6</v>
      </c>
      <c r="D1023" s="1588">
        <v>2.5</v>
      </c>
      <c r="E1023" s="712">
        <f t="shared" si="150"/>
        <v>25.992000000000001</v>
      </c>
      <c r="F1023" s="1416">
        <f t="shared" si="148"/>
        <v>25.99</v>
      </c>
      <c r="G1023" s="1037">
        <f>'Заказ, cкидки и курсы валют'!$J$24*F1023</f>
        <v>329.68315000000001</v>
      </c>
      <c r="H1023" s="158">
        <f t="shared" si="149"/>
        <v>824.21</v>
      </c>
      <c r="I1023" s="245"/>
      <c r="J1023" s="706"/>
      <c r="L1023" s="707"/>
    </row>
    <row r="1024" spans="1:12" ht="14.1" customHeight="1">
      <c r="A1024" s="250" t="s">
        <v>3691</v>
      </c>
      <c r="B1024" s="49" t="s">
        <v>243</v>
      </c>
      <c r="C1024" s="49">
        <v>58.2</v>
      </c>
      <c r="D1024" s="1588">
        <v>2.5</v>
      </c>
      <c r="E1024" s="712">
        <f t="shared" si="150"/>
        <v>25.992000000000001</v>
      </c>
      <c r="F1024" s="1416">
        <f t="shared" si="148"/>
        <v>25.99</v>
      </c>
      <c r="G1024" s="1037">
        <f>'Заказ, cкидки и курсы валют'!$J$24*F1024</f>
        <v>329.68315000000001</v>
      </c>
      <c r="H1024" s="158">
        <f t="shared" si="149"/>
        <v>824.21</v>
      </c>
      <c r="I1024" s="245"/>
      <c r="J1024" s="706"/>
      <c r="L1024" s="707"/>
    </row>
    <row r="1025" spans="1:12" ht="14.1" customHeight="1">
      <c r="A1025" s="250" t="s">
        <v>3692</v>
      </c>
      <c r="B1025" s="49" t="s">
        <v>619</v>
      </c>
      <c r="C1025" s="49">
        <v>66.400000000000006</v>
      </c>
      <c r="D1025" s="1588">
        <v>2.5</v>
      </c>
      <c r="E1025" s="712">
        <f t="shared" si="150"/>
        <v>23.939999999999998</v>
      </c>
      <c r="F1025" s="1416">
        <f t="shared" si="148"/>
        <v>23.94</v>
      </c>
      <c r="G1025" s="1037">
        <f>'Заказ, cкидки и курсы валют'!$J$24*F1025</f>
        <v>303.67890000000006</v>
      </c>
      <c r="H1025" s="158">
        <f t="shared" si="149"/>
        <v>759.2</v>
      </c>
      <c r="I1025" s="245"/>
      <c r="J1025" s="706"/>
      <c r="L1025" s="707"/>
    </row>
    <row r="1026" spans="1:12" ht="14.1" customHeight="1">
      <c r="A1026" s="250" t="s">
        <v>3693</v>
      </c>
      <c r="B1026" s="49" t="s">
        <v>3132</v>
      </c>
      <c r="C1026" s="49">
        <v>73.599999999999994</v>
      </c>
      <c r="D1026" s="1588">
        <v>2.5</v>
      </c>
      <c r="E1026" s="712">
        <f t="shared" si="150"/>
        <v>24.599999999999998</v>
      </c>
      <c r="F1026" s="1416">
        <f t="shared" si="148"/>
        <v>24.6</v>
      </c>
      <c r="G1026" s="1037">
        <f>'Заказ, cкидки и курсы валют'!$J$24*F1026</f>
        <v>312.05100000000004</v>
      </c>
      <c r="H1026" s="158">
        <f t="shared" si="149"/>
        <v>780.13</v>
      </c>
      <c r="I1026" s="245"/>
      <c r="J1026" s="706"/>
      <c r="L1026" s="707"/>
    </row>
    <row r="1027" spans="1:12" ht="14.1" customHeight="1">
      <c r="A1027" s="250" t="s">
        <v>3694</v>
      </c>
      <c r="B1027" s="49" t="s">
        <v>676</v>
      </c>
      <c r="C1027" s="49">
        <v>80.8</v>
      </c>
      <c r="D1027" s="1588">
        <v>2.5</v>
      </c>
      <c r="E1027" s="712">
        <f t="shared" si="150"/>
        <v>24</v>
      </c>
      <c r="F1027" s="1416">
        <f t="shared" si="148"/>
        <v>24</v>
      </c>
      <c r="G1027" s="1037">
        <f>'Заказ, cкидки и курсы валют'!$J$24*F1027</f>
        <v>304.44</v>
      </c>
      <c r="H1027" s="158">
        <f t="shared" si="149"/>
        <v>761.1</v>
      </c>
      <c r="I1027" s="245"/>
      <c r="J1027" s="706"/>
      <c r="L1027" s="707"/>
    </row>
    <row r="1028" spans="1:12" ht="14.1" customHeight="1">
      <c r="A1028" s="250" t="s">
        <v>3695</v>
      </c>
      <c r="B1028" s="49" t="s">
        <v>1333</v>
      </c>
      <c r="C1028" s="49">
        <v>88</v>
      </c>
      <c r="D1028" s="1588">
        <v>2</v>
      </c>
      <c r="E1028" s="712">
        <f t="shared" si="150"/>
        <v>22.055999999999997</v>
      </c>
      <c r="F1028" s="1416">
        <f t="shared" si="148"/>
        <v>22.06</v>
      </c>
      <c r="G1028" s="1037">
        <f>'Заказ, cкидки и курсы валют'!$J$24*F1028</f>
        <v>279.83109999999999</v>
      </c>
      <c r="H1028" s="158">
        <f t="shared" si="149"/>
        <v>559.66</v>
      </c>
      <c r="I1028" s="245"/>
      <c r="J1028" s="706"/>
    </row>
    <row r="1029" spans="1:12" ht="14.1" customHeight="1">
      <c r="A1029" s="250" t="s">
        <v>3696</v>
      </c>
      <c r="B1029" s="49" t="s">
        <v>1334</v>
      </c>
      <c r="C1029" s="49">
        <v>102</v>
      </c>
      <c r="D1029" s="1588">
        <v>2.5</v>
      </c>
      <c r="E1029" s="712">
        <f t="shared" si="150"/>
        <v>22.055999999999997</v>
      </c>
      <c r="F1029" s="1416">
        <f t="shared" si="148"/>
        <v>22.06</v>
      </c>
      <c r="G1029" s="1037">
        <f>'Заказ, cкидки и курсы валют'!$J$24*F1029</f>
        <v>279.83109999999999</v>
      </c>
      <c r="H1029" s="158">
        <f t="shared" si="149"/>
        <v>699.58</v>
      </c>
      <c r="I1029" s="245"/>
      <c r="J1029" s="706"/>
    </row>
    <row r="1030" spans="1:12" ht="14.1" customHeight="1" thickBot="1">
      <c r="A1030" s="282" t="s">
        <v>3697</v>
      </c>
      <c r="B1030" s="163" t="s">
        <v>213</v>
      </c>
      <c r="C1030" s="163">
        <v>116</v>
      </c>
      <c r="D1030" s="1589">
        <v>2.5</v>
      </c>
      <c r="E1030" s="712">
        <f t="shared" si="150"/>
        <v>22.187999999999999</v>
      </c>
      <c r="F1030" s="1417">
        <f t="shared" si="148"/>
        <v>22.19</v>
      </c>
      <c r="G1030" s="1174">
        <f>'Заказ, cкидки и курсы валют'!$J$24*F1030</f>
        <v>281.48015000000004</v>
      </c>
      <c r="H1030" s="214">
        <f t="shared" si="149"/>
        <v>703.7</v>
      </c>
      <c r="I1030" s="248"/>
      <c r="J1030" s="706"/>
    </row>
    <row r="1031" spans="1:12" ht="13.5" customHeight="1">
      <c r="A1031" s="14"/>
      <c r="B1031" s="54"/>
      <c r="C1031" s="54"/>
      <c r="D1031" s="313"/>
      <c r="E1031" s="712"/>
      <c r="F1031" s="1427"/>
      <c r="G1031" s="1040"/>
      <c r="H1031" s="23"/>
      <c r="I1031" s="14"/>
      <c r="J1031" s="706"/>
    </row>
    <row r="1032" spans="1:12" ht="13.5" customHeight="1" thickBot="1">
      <c r="A1032" s="14"/>
      <c r="B1032" s="54"/>
      <c r="C1032" s="54"/>
      <c r="D1032" s="313"/>
      <c r="E1032" s="712"/>
      <c r="F1032" s="1427"/>
      <c r="G1032" s="1040"/>
      <c r="H1032" s="23"/>
      <c r="I1032" s="14"/>
      <c r="J1032" s="706"/>
    </row>
    <row r="1033" spans="1:12" ht="13.5" customHeight="1">
      <c r="A1033" s="291"/>
      <c r="B1033" s="196"/>
      <c r="C1033" s="112" t="s">
        <v>2532</v>
      </c>
      <c r="D1033" s="112"/>
      <c r="E1033" s="1063"/>
      <c r="F1033" s="687"/>
      <c r="G1033" s="794"/>
      <c r="H1033" s="114"/>
      <c r="I1033" s="128"/>
      <c r="J1033" s="706"/>
    </row>
    <row r="1034" spans="1:12" ht="42" customHeight="1">
      <c r="A1034" s="292"/>
      <c r="B1034" s="17"/>
      <c r="C1034" s="129" t="s">
        <v>5413</v>
      </c>
      <c r="D1034" s="129"/>
      <c r="E1034" s="702" t="s">
        <v>2533</v>
      </c>
      <c r="F1034" s="688"/>
      <c r="G1034" s="132"/>
      <c r="H1034" s="1122" t="s">
        <v>6832</v>
      </c>
      <c r="I1034" s="133"/>
      <c r="J1034" s="706"/>
    </row>
    <row r="1035" spans="1:12" ht="30" customHeight="1">
      <c r="A1035" s="292"/>
      <c r="B1035" s="17"/>
      <c r="C1035" s="118"/>
      <c r="D1035" s="118"/>
      <c r="E1035" s="1082"/>
      <c r="F1035" s="733"/>
      <c r="G1035" s="1052"/>
      <c r="H1035" s="17"/>
      <c r="I1035" s="200"/>
      <c r="J1035" s="706"/>
    </row>
    <row r="1036" spans="1:12" ht="14.1" customHeight="1">
      <c r="A1036" s="292"/>
      <c r="B1036" s="17"/>
      <c r="C1036" s="118"/>
      <c r="D1036" s="118"/>
      <c r="E1036" s="1082"/>
      <c r="F1036" s="733"/>
      <c r="G1036" s="1052"/>
      <c r="H1036" s="17"/>
      <c r="I1036" s="200"/>
      <c r="J1036" s="706"/>
    </row>
    <row r="1037" spans="1:12" ht="14.1" customHeight="1">
      <c r="A1037" s="292"/>
      <c r="B1037" s="17"/>
      <c r="C1037" s="118"/>
      <c r="D1037" s="118"/>
      <c r="E1037" s="1082"/>
      <c r="F1037" s="733"/>
      <c r="G1037" s="1052"/>
      <c r="H1037" s="17"/>
      <c r="I1037" s="200"/>
      <c r="J1037" s="706"/>
    </row>
    <row r="1038" spans="1:12" ht="18.75" customHeight="1" thickBot="1">
      <c r="A1038" s="145" t="s">
        <v>7839</v>
      </c>
      <c r="B1038" s="204"/>
      <c r="C1038" s="120"/>
      <c r="D1038" s="120"/>
      <c r="E1038" s="1083"/>
      <c r="F1038" s="735"/>
      <c r="G1038" s="1053"/>
      <c r="H1038" s="204"/>
      <c r="I1038" s="205"/>
      <c r="J1038" s="706"/>
    </row>
    <row r="1039" spans="1:12" ht="33.75" customHeight="1">
      <c r="A1039" s="228" t="s">
        <v>1036</v>
      </c>
      <c r="B1039" s="229" t="s">
        <v>1037</v>
      </c>
      <c r="C1039" s="230" t="s">
        <v>679</v>
      </c>
      <c r="D1039" s="230" t="s">
        <v>3147</v>
      </c>
      <c r="E1039" s="691" t="s">
        <v>11550</v>
      </c>
      <c r="F1039" s="737" t="s">
        <v>2796</v>
      </c>
      <c r="G1039" s="1039" t="s">
        <v>6828</v>
      </c>
      <c r="H1039" s="394" t="s">
        <v>498</v>
      </c>
      <c r="I1039" s="232" t="s">
        <v>4274</v>
      </c>
      <c r="J1039" s="706"/>
    </row>
    <row r="1040" spans="1:12" ht="14.1" customHeight="1" thickBot="1">
      <c r="A1040" s="228"/>
      <c r="B1040" s="445"/>
      <c r="C1040" s="230" t="s">
        <v>3648</v>
      </c>
      <c r="D1040" s="569" t="s">
        <v>6827</v>
      </c>
      <c r="E1040" s="1084" t="s">
        <v>265</v>
      </c>
      <c r="F1040" s="745">
        <f>'Заказ, cкидки и курсы валют'!$I$12</f>
        <v>0</v>
      </c>
      <c r="G1040" s="1149"/>
      <c r="H1040" s="545"/>
      <c r="I1040" s="380"/>
      <c r="J1040" s="706"/>
    </row>
    <row r="1041" spans="1:10" ht="14.1" customHeight="1">
      <c r="A1041" s="389" t="s">
        <v>6872</v>
      </c>
      <c r="B1041" s="1299" t="s">
        <v>100</v>
      </c>
      <c r="C1041" s="1235">
        <v>5.1100000000000003</v>
      </c>
      <c r="D1041" s="1296">
        <v>4500</v>
      </c>
      <c r="E1041" s="706">
        <v>118.43</v>
      </c>
      <c r="F1041" s="1187">
        <f>ROUND(E1041*(1-$F$11),2)</f>
        <v>118.43</v>
      </c>
      <c r="G1041" s="1188">
        <f>'Заказ, cкидки и курсы валют'!$J$24*F1041</f>
        <v>1502.2845500000001</v>
      </c>
      <c r="H1041" s="443">
        <f>ROUND((D1041/1000)*G1041,2)</f>
        <v>6760.28</v>
      </c>
      <c r="I1041" s="393"/>
      <c r="J1041" s="706"/>
    </row>
    <row r="1042" spans="1:10" ht="14.1" customHeight="1">
      <c r="A1042" s="250" t="s">
        <v>6873</v>
      </c>
      <c r="B1042" s="1109" t="s">
        <v>101</v>
      </c>
      <c r="C1042" s="639">
        <v>5.8</v>
      </c>
      <c r="D1042" s="1110">
        <v>4200</v>
      </c>
      <c r="E1042" s="706">
        <v>128.19</v>
      </c>
      <c r="F1042" s="740">
        <f t="shared" ref="F1042:F1105" si="151">ROUND(E1042*(1-$F$11),2)</f>
        <v>128.19</v>
      </c>
      <c r="G1042" s="1037">
        <f>'Заказ, cкидки и курсы валют'!$J$24*F1042</f>
        <v>1626.09015</v>
      </c>
      <c r="H1042" s="158">
        <f t="shared" ref="H1042:H1105" si="152">ROUND((D1042/1000)*G1042,2)</f>
        <v>6829.58</v>
      </c>
      <c r="I1042" s="245"/>
      <c r="J1042" s="706"/>
    </row>
    <row r="1043" spans="1:10" ht="14.1" customHeight="1">
      <c r="A1043" s="250" t="s">
        <v>6874</v>
      </c>
      <c r="B1043" s="1109" t="s">
        <v>1355</v>
      </c>
      <c r="C1043" s="639">
        <v>6.65</v>
      </c>
      <c r="D1043" s="1110">
        <v>3500</v>
      </c>
      <c r="E1043" s="706">
        <v>142.09</v>
      </c>
      <c r="F1043" s="740">
        <f t="shared" si="151"/>
        <v>142.09</v>
      </c>
      <c r="G1043" s="1037">
        <f>'Заказ, cкидки и курсы валют'!$J$24*F1043</f>
        <v>1802.41165</v>
      </c>
      <c r="H1043" s="158">
        <f t="shared" si="152"/>
        <v>6308.44</v>
      </c>
      <c r="I1043" s="245"/>
      <c r="J1043" s="706"/>
    </row>
    <row r="1044" spans="1:10" ht="14.1" customHeight="1">
      <c r="A1044" s="250" t="s">
        <v>6875</v>
      </c>
      <c r="B1044" s="1109" t="s">
        <v>189</v>
      </c>
      <c r="C1044" s="639">
        <v>7.51</v>
      </c>
      <c r="D1044" s="1110">
        <v>3300</v>
      </c>
      <c r="E1044" s="706">
        <v>162.33000000000001</v>
      </c>
      <c r="F1044" s="740">
        <f t="shared" si="151"/>
        <v>162.33000000000001</v>
      </c>
      <c r="G1044" s="1037">
        <f>'Заказ, cкидки и курсы валют'!$J$24*F1044</f>
        <v>2059.1560500000001</v>
      </c>
      <c r="H1044" s="158">
        <f t="shared" si="152"/>
        <v>6795.21</v>
      </c>
      <c r="I1044" s="245"/>
      <c r="J1044" s="706"/>
    </row>
    <row r="1045" spans="1:10" ht="14.1" customHeight="1">
      <c r="A1045" s="250" t="s">
        <v>6876</v>
      </c>
      <c r="B1045" s="1109" t="s">
        <v>617</v>
      </c>
      <c r="C1045" s="639">
        <v>8</v>
      </c>
      <c r="D1045" s="1110">
        <v>2800</v>
      </c>
      <c r="E1045" s="706">
        <v>179.76</v>
      </c>
      <c r="F1045" s="740">
        <f t="shared" si="151"/>
        <v>179.76</v>
      </c>
      <c r="G1045" s="1037">
        <f>'Заказ, cкидки и курсы валют'!$J$24*F1045</f>
        <v>2280.2556</v>
      </c>
      <c r="H1045" s="158">
        <f t="shared" si="152"/>
        <v>6384.72</v>
      </c>
      <c r="I1045" s="245"/>
      <c r="J1045" s="706"/>
    </row>
    <row r="1046" spans="1:10" ht="14.1" customHeight="1">
      <c r="A1046" s="250" t="s">
        <v>6877</v>
      </c>
      <c r="B1046" s="1109" t="s">
        <v>178</v>
      </c>
      <c r="C1046" s="639">
        <v>8.23</v>
      </c>
      <c r="D1046" s="1110">
        <v>2500</v>
      </c>
      <c r="E1046" s="706">
        <v>191.75</v>
      </c>
      <c r="F1046" s="740">
        <f t="shared" si="151"/>
        <v>191.75</v>
      </c>
      <c r="G1046" s="1037">
        <f>'Заказ, cкидки и курсы валют'!$J$24*F1046</f>
        <v>2432.3487500000001</v>
      </c>
      <c r="H1046" s="158">
        <f t="shared" si="152"/>
        <v>6080.87</v>
      </c>
      <c r="I1046" s="245"/>
      <c r="J1046" s="706"/>
    </row>
    <row r="1047" spans="1:10" ht="14.1" customHeight="1">
      <c r="A1047" s="250" t="s">
        <v>6989</v>
      </c>
      <c r="B1047" s="1109" t="s">
        <v>84</v>
      </c>
      <c r="C1047" s="639">
        <v>10</v>
      </c>
      <c r="D1047" s="1110">
        <v>2400</v>
      </c>
      <c r="E1047" s="706">
        <v>210.64</v>
      </c>
      <c r="F1047" s="740">
        <f t="shared" si="151"/>
        <v>210.64</v>
      </c>
      <c r="G1047" s="1037">
        <f>'Заказ, cкидки и курсы валют'!$J$24*F1047</f>
        <v>2671.9683999999997</v>
      </c>
      <c r="H1047" s="158">
        <f t="shared" si="152"/>
        <v>6412.72</v>
      </c>
      <c r="I1047" s="245"/>
      <c r="J1047" s="706"/>
    </row>
    <row r="1048" spans="1:10" ht="14.1" customHeight="1">
      <c r="A1048" s="250" t="s">
        <v>6878</v>
      </c>
      <c r="B1048" s="1109" t="s">
        <v>179</v>
      </c>
      <c r="C1048" s="639">
        <v>11</v>
      </c>
      <c r="D1048" s="1110">
        <v>2300</v>
      </c>
      <c r="E1048" s="706">
        <v>237.45</v>
      </c>
      <c r="F1048" s="740">
        <f t="shared" si="151"/>
        <v>237.45</v>
      </c>
      <c r="G1048" s="1037">
        <f>'Заказ, cкидки и курсы валют'!$J$24*F1048</f>
        <v>3012.0532499999999</v>
      </c>
      <c r="H1048" s="158">
        <f t="shared" si="152"/>
        <v>6927.72</v>
      </c>
      <c r="I1048" s="245"/>
      <c r="J1048" s="706"/>
    </row>
    <row r="1049" spans="1:10" ht="14.1" customHeight="1">
      <c r="A1049" s="250" t="s">
        <v>6879</v>
      </c>
      <c r="B1049" s="1109" t="s">
        <v>180</v>
      </c>
      <c r="C1049" s="639">
        <v>12.7</v>
      </c>
      <c r="D1049" s="1110">
        <v>1800</v>
      </c>
      <c r="E1049" s="706">
        <v>263.64</v>
      </c>
      <c r="F1049" s="740">
        <f t="shared" si="151"/>
        <v>263.64</v>
      </c>
      <c r="G1049" s="1037">
        <f>'Заказ, cкидки и курсы валют'!$J$24*F1049</f>
        <v>3344.2734</v>
      </c>
      <c r="H1049" s="158">
        <f t="shared" si="152"/>
        <v>6019.69</v>
      </c>
      <c r="I1049" s="245"/>
      <c r="J1049" s="706"/>
    </row>
    <row r="1050" spans="1:10" ht="14.1" customHeight="1">
      <c r="A1050" s="250" t="s">
        <v>6880</v>
      </c>
      <c r="B1050" s="1109" t="s">
        <v>181</v>
      </c>
      <c r="C1050" s="639">
        <v>14.4</v>
      </c>
      <c r="D1050" s="1110">
        <v>1600</v>
      </c>
      <c r="E1050" s="706">
        <v>311.13</v>
      </c>
      <c r="F1050" s="740">
        <f t="shared" si="151"/>
        <v>311.13</v>
      </c>
      <c r="G1050" s="1037">
        <f>'Заказ, cкидки и курсы валют'!$J$24*F1050</f>
        <v>3946.6840500000003</v>
      </c>
      <c r="H1050" s="158">
        <f t="shared" si="152"/>
        <v>6314.69</v>
      </c>
      <c r="I1050" s="245"/>
      <c r="J1050" s="706"/>
    </row>
    <row r="1051" spans="1:10" ht="14.1" customHeight="1">
      <c r="A1051" s="250" t="s">
        <v>6881</v>
      </c>
      <c r="B1051" s="1109" t="s">
        <v>182</v>
      </c>
      <c r="C1051" s="639">
        <v>16.2</v>
      </c>
      <c r="D1051" s="1110">
        <v>1400</v>
      </c>
      <c r="E1051" s="706">
        <v>350.35</v>
      </c>
      <c r="F1051" s="740">
        <f t="shared" si="151"/>
        <v>350.35</v>
      </c>
      <c r="G1051" s="1037">
        <f>'Заказ, cкидки и курсы валют'!$J$24*F1051</f>
        <v>4444.1897500000005</v>
      </c>
      <c r="H1051" s="158">
        <f t="shared" si="152"/>
        <v>6221.87</v>
      </c>
      <c r="I1051" s="245"/>
      <c r="J1051" s="706"/>
    </row>
    <row r="1052" spans="1:10" ht="14.1" customHeight="1">
      <c r="A1052" s="250" t="s">
        <v>6882</v>
      </c>
      <c r="B1052" s="1109" t="s">
        <v>183</v>
      </c>
      <c r="C1052" s="639">
        <v>18</v>
      </c>
      <c r="D1052" s="1110">
        <v>1200</v>
      </c>
      <c r="E1052" s="706">
        <v>376.97</v>
      </c>
      <c r="F1052" s="740">
        <f t="shared" si="151"/>
        <v>376.97</v>
      </c>
      <c r="G1052" s="1037">
        <f>'Заказ, cкидки и курсы валют'!$J$24*F1052</f>
        <v>4781.8644500000009</v>
      </c>
      <c r="H1052" s="158">
        <f t="shared" si="152"/>
        <v>5738.24</v>
      </c>
      <c r="I1052" s="245"/>
      <c r="J1052" s="706"/>
    </row>
    <row r="1053" spans="1:10" ht="14.1" customHeight="1">
      <c r="A1053" s="250" t="s">
        <v>6883</v>
      </c>
      <c r="B1053" s="1109" t="s">
        <v>184</v>
      </c>
      <c r="C1053" s="639">
        <v>19.8</v>
      </c>
      <c r="D1053" s="1110">
        <v>1100</v>
      </c>
      <c r="E1053" s="706">
        <v>427.64</v>
      </c>
      <c r="F1053" s="740">
        <f t="shared" si="151"/>
        <v>427.64</v>
      </c>
      <c r="G1053" s="1037">
        <f>'Заказ, cкидки и курсы валют'!$J$24*F1053</f>
        <v>5424.6134000000002</v>
      </c>
      <c r="H1053" s="158">
        <f t="shared" si="152"/>
        <v>5967.07</v>
      </c>
      <c r="I1053" s="245"/>
      <c r="J1053" s="706"/>
    </row>
    <row r="1054" spans="1:10" ht="14.1" customHeight="1">
      <c r="A1054" s="250" t="s">
        <v>6884</v>
      </c>
      <c r="B1054" s="1109" t="s">
        <v>185</v>
      </c>
      <c r="C1054" s="639">
        <v>23.4</v>
      </c>
      <c r="D1054" s="1110">
        <v>900</v>
      </c>
      <c r="E1054" s="706">
        <v>505.59</v>
      </c>
      <c r="F1054" s="740">
        <f t="shared" si="151"/>
        <v>505.59</v>
      </c>
      <c r="G1054" s="1037">
        <f>'Заказ, cкидки и курсы валют'!$J$24*F1054</f>
        <v>6413.4091499999995</v>
      </c>
      <c r="H1054" s="158">
        <f t="shared" si="152"/>
        <v>5772.07</v>
      </c>
      <c r="I1054" s="245"/>
      <c r="J1054" s="706"/>
    </row>
    <row r="1055" spans="1:10" ht="14.1" customHeight="1">
      <c r="A1055" s="250" t="s">
        <v>6885</v>
      </c>
      <c r="B1055" s="1109" t="s">
        <v>186</v>
      </c>
      <c r="C1055" s="639">
        <v>27</v>
      </c>
      <c r="D1055" s="1110">
        <v>800</v>
      </c>
      <c r="E1055" s="706">
        <v>811.14</v>
      </c>
      <c r="F1055" s="740">
        <f t="shared" si="151"/>
        <v>811.14</v>
      </c>
      <c r="G1055" s="1037">
        <f>'Заказ, cкидки и курсы валют'!$J$24*F1055</f>
        <v>10289.3109</v>
      </c>
      <c r="H1055" s="158">
        <f t="shared" si="152"/>
        <v>8231.4500000000007</v>
      </c>
      <c r="I1055" s="245"/>
      <c r="J1055" s="706"/>
    </row>
    <row r="1056" spans="1:10" ht="14.1" customHeight="1">
      <c r="A1056" s="250" t="s">
        <v>6886</v>
      </c>
      <c r="B1056" s="1114" t="s">
        <v>3660</v>
      </c>
      <c r="C1056" s="639">
        <v>11.1</v>
      </c>
      <c r="D1056" s="1111">
        <v>2300</v>
      </c>
      <c r="E1056" s="706">
        <v>226.58</v>
      </c>
      <c r="F1056" s="740">
        <f t="shared" si="151"/>
        <v>226.58</v>
      </c>
      <c r="G1056" s="1037">
        <f>'Заказ, cкидки и курсы валют'!$J$24*F1056</f>
        <v>2874.1673000000001</v>
      </c>
      <c r="H1056" s="158">
        <f t="shared" si="152"/>
        <v>6610.58</v>
      </c>
      <c r="I1056" s="245"/>
      <c r="J1056" s="706"/>
    </row>
    <row r="1057" spans="1:10" ht="14.1" customHeight="1">
      <c r="A1057" s="250" t="s">
        <v>6887</v>
      </c>
      <c r="B1057" s="1109" t="s">
        <v>3122</v>
      </c>
      <c r="C1057" s="639">
        <v>11.93</v>
      </c>
      <c r="D1057" s="1110">
        <v>2000</v>
      </c>
      <c r="E1057" s="706">
        <v>246.07</v>
      </c>
      <c r="F1057" s="740">
        <f t="shared" si="151"/>
        <v>246.07</v>
      </c>
      <c r="G1057" s="1037">
        <f>'Заказ, cкидки и курсы валют'!$J$24*F1057</f>
        <v>3121.39795</v>
      </c>
      <c r="H1057" s="158">
        <f t="shared" si="152"/>
        <v>6242.8</v>
      </c>
      <c r="I1057" s="245"/>
      <c r="J1057" s="706"/>
    </row>
    <row r="1058" spans="1:10" ht="14.1" customHeight="1">
      <c r="A1058" s="250" t="s">
        <v>6888</v>
      </c>
      <c r="B1058" s="1109" t="s">
        <v>3123</v>
      </c>
      <c r="C1058" s="639">
        <v>13.48</v>
      </c>
      <c r="D1058" s="1110">
        <v>1700</v>
      </c>
      <c r="E1058" s="706">
        <v>286.31</v>
      </c>
      <c r="F1058" s="740">
        <f t="shared" si="151"/>
        <v>286.31</v>
      </c>
      <c r="G1058" s="1037">
        <f>'Заказ, cкидки и курсы валют'!$J$24*F1058</f>
        <v>3631.8423500000004</v>
      </c>
      <c r="H1058" s="158">
        <f t="shared" si="152"/>
        <v>6174.13</v>
      </c>
      <c r="I1058" s="245"/>
      <c r="J1058" s="706"/>
    </row>
    <row r="1059" spans="1:10" ht="14.1" customHeight="1">
      <c r="A1059" s="250" t="s">
        <v>6889</v>
      </c>
      <c r="B1059" s="1109" t="s">
        <v>618</v>
      </c>
      <c r="C1059" s="639">
        <v>15.03</v>
      </c>
      <c r="D1059" s="1110">
        <v>1600</v>
      </c>
      <c r="E1059" s="706">
        <v>318.88</v>
      </c>
      <c r="F1059" s="740">
        <f t="shared" si="151"/>
        <v>318.88</v>
      </c>
      <c r="G1059" s="1037">
        <f>'Заказ, cкидки и курсы валют'!$J$24*F1059</f>
        <v>4044.9928</v>
      </c>
      <c r="H1059" s="158">
        <f t="shared" si="152"/>
        <v>6471.99</v>
      </c>
      <c r="I1059" s="245"/>
      <c r="J1059" s="706"/>
    </row>
    <row r="1060" spans="1:10" ht="14.1" customHeight="1">
      <c r="A1060" s="250" t="s">
        <v>6890</v>
      </c>
      <c r="B1060" s="1109" t="s">
        <v>3124</v>
      </c>
      <c r="C1060" s="639">
        <v>16.579999999999998</v>
      </c>
      <c r="D1060" s="1110">
        <v>1400</v>
      </c>
      <c r="E1060" s="706">
        <v>351.85</v>
      </c>
      <c r="F1060" s="740">
        <f t="shared" si="151"/>
        <v>351.85</v>
      </c>
      <c r="G1060" s="1037">
        <f>'Заказ, cкидки и курсы валют'!$J$24*F1060</f>
        <v>4463.2172500000006</v>
      </c>
      <c r="H1060" s="158">
        <f t="shared" si="152"/>
        <v>6248.5</v>
      </c>
      <c r="I1060" s="245"/>
      <c r="J1060" s="706"/>
    </row>
    <row r="1061" spans="1:10" ht="14.1" customHeight="1">
      <c r="A1061" s="250" t="s">
        <v>6891</v>
      </c>
      <c r="B1061" s="1109" t="s">
        <v>190</v>
      </c>
      <c r="C1061" s="639">
        <v>18.13</v>
      </c>
      <c r="D1061" s="1110">
        <v>1200</v>
      </c>
      <c r="E1061" s="706">
        <v>314.64</v>
      </c>
      <c r="F1061" s="740">
        <f t="shared" si="151"/>
        <v>314.64</v>
      </c>
      <c r="G1061" s="1037">
        <f>'Заказ, cкидки и курсы валют'!$J$24*F1061</f>
        <v>3991.2084</v>
      </c>
      <c r="H1061" s="158">
        <f t="shared" si="152"/>
        <v>4789.45</v>
      </c>
      <c r="I1061" s="245"/>
      <c r="J1061" s="706"/>
    </row>
    <row r="1062" spans="1:10" ht="14.1" customHeight="1">
      <c r="A1062" s="250" t="s">
        <v>6892</v>
      </c>
      <c r="B1062" s="1109" t="s">
        <v>1341</v>
      </c>
      <c r="C1062" s="639">
        <v>19.690000000000001</v>
      </c>
      <c r="D1062" s="1110">
        <v>1200</v>
      </c>
      <c r="E1062" s="706">
        <v>417.68</v>
      </c>
      <c r="F1062" s="740">
        <f t="shared" si="151"/>
        <v>417.68</v>
      </c>
      <c r="G1062" s="1037">
        <f>'Заказ, cкидки и курсы валют'!$J$24*F1062</f>
        <v>5298.2708000000002</v>
      </c>
      <c r="H1062" s="158">
        <f t="shared" si="152"/>
        <v>6357.92</v>
      </c>
      <c r="I1062" s="245"/>
      <c r="J1062" s="706"/>
    </row>
    <row r="1063" spans="1:10" ht="14.1" customHeight="1">
      <c r="A1063" s="250" t="s">
        <v>6893</v>
      </c>
      <c r="B1063" s="1109" t="s">
        <v>191</v>
      </c>
      <c r="C1063" s="639">
        <v>21.14</v>
      </c>
      <c r="D1063" s="1110">
        <v>1100</v>
      </c>
      <c r="E1063" s="706">
        <v>431.74</v>
      </c>
      <c r="F1063" s="740">
        <f t="shared" si="151"/>
        <v>431.74</v>
      </c>
      <c r="G1063" s="1037">
        <f>'Заказ, cкидки и курсы валют'!$J$24*F1063</f>
        <v>5476.6219000000001</v>
      </c>
      <c r="H1063" s="158">
        <f t="shared" si="152"/>
        <v>6024.28</v>
      </c>
      <c r="I1063" s="245"/>
      <c r="J1063" s="706"/>
    </row>
    <row r="1064" spans="1:10" ht="14.1" customHeight="1">
      <c r="A1064" s="250" t="s">
        <v>6894</v>
      </c>
      <c r="B1064" s="1109" t="s">
        <v>192</v>
      </c>
      <c r="C1064" s="639">
        <v>24.25</v>
      </c>
      <c r="D1064" s="1110">
        <v>900</v>
      </c>
      <c r="E1064" s="706">
        <v>495.14</v>
      </c>
      <c r="F1064" s="740">
        <f t="shared" si="151"/>
        <v>495.14</v>
      </c>
      <c r="G1064" s="1037">
        <f>'Заказ, cкидки и курсы валют'!$J$24*F1064</f>
        <v>6280.8509000000004</v>
      </c>
      <c r="H1064" s="158">
        <f t="shared" si="152"/>
        <v>5652.77</v>
      </c>
      <c r="I1064" s="245"/>
      <c r="J1064" s="706"/>
    </row>
    <row r="1065" spans="1:10" ht="14.1" customHeight="1">
      <c r="A1065" s="250" t="s">
        <v>6895</v>
      </c>
      <c r="B1065" s="1109" t="s">
        <v>193</v>
      </c>
      <c r="C1065" s="639">
        <v>27.35</v>
      </c>
      <c r="D1065" s="1110">
        <v>850</v>
      </c>
      <c r="E1065" s="706">
        <v>580.29999999999995</v>
      </c>
      <c r="F1065" s="740">
        <f t="shared" si="151"/>
        <v>580.29999999999995</v>
      </c>
      <c r="G1065" s="1037">
        <f>'Заказ, cкидки и курсы валют'!$J$24*F1065</f>
        <v>7361.1054999999997</v>
      </c>
      <c r="H1065" s="158">
        <f t="shared" si="152"/>
        <v>6256.94</v>
      </c>
      <c r="I1065" s="245"/>
      <c r="J1065" s="706"/>
    </row>
    <row r="1066" spans="1:10" ht="14.1" customHeight="1">
      <c r="A1066" s="250" t="s">
        <v>6896</v>
      </c>
      <c r="B1066" s="1109" t="s">
        <v>194</v>
      </c>
      <c r="C1066" s="639">
        <v>30.45</v>
      </c>
      <c r="D1066" s="1110">
        <v>800</v>
      </c>
      <c r="E1066" s="706">
        <v>646.09</v>
      </c>
      <c r="F1066" s="740">
        <f t="shared" si="151"/>
        <v>646.09</v>
      </c>
      <c r="G1066" s="1037">
        <f>'Заказ, cкидки и курсы валют'!$J$24*F1066</f>
        <v>8195.6516500000016</v>
      </c>
      <c r="H1066" s="158">
        <f t="shared" si="152"/>
        <v>6556.52</v>
      </c>
      <c r="I1066" s="245"/>
      <c r="J1066" s="706"/>
    </row>
    <row r="1067" spans="1:10" ht="14.1" customHeight="1">
      <c r="A1067" s="250" t="s">
        <v>6897</v>
      </c>
      <c r="B1067" s="1109" t="s">
        <v>3125</v>
      </c>
      <c r="C1067" s="639">
        <v>33.56</v>
      </c>
      <c r="D1067" s="1110">
        <v>700</v>
      </c>
      <c r="E1067" s="706">
        <v>655.77</v>
      </c>
      <c r="F1067" s="740">
        <f t="shared" si="151"/>
        <v>655.77</v>
      </c>
      <c r="G1067" s="1037">
        <f>'Заказ, cкидки и курсы валют'!$J$24*F1067</f>
        <v>8318.4424500000005</v>
      </c>
      <c r="H1067" s="158">
        <f t="shared" si="152"/>
        <v>5822.91</v>
      </c>
      <c r="I1067" s="245"/>
      <c r="J1067" s="706"/>
    </row>
    <row r="1068" spans="1:10" ht="14.1" customHeight="1">
      <c r="A1068" s="250" t="s">
        <v>6898</v>
      </c>
      <c r="B1068" s="1109" t="s">
        <v>195</v>
      </c>
      <c r="C1068" s="639">
        <v>36.56</v>
      </c>
      <c r="D1068" s="1110">
        <v>620</v>
      </c>
      <c r="E1068" s="706">
        <v>703.7</v>
      </c>
      <c r="F1068" s="740">
        <f t="shared" si="151"/>
        <v>703.7</v>
      </c>
      <c r="G1068" s="1037">
        <f>'Заказ, cкидки и курсы валют'!$J$24*F1068</f>
        <v>8926.4345000000012</v>
      </c>
      <c r="H1068" s="158">
        <f t="shared" si="152"/>
        <v>5534.39</v>
      </c>
      <c r="I1068" s="245"/>
      <c r="J1068" s="706"/>
    </row>
    <row r="1069" spans="1:10" ht="14.1" customHeight="1">
      <c r="A1069" s="250" t="s">
        <v>6899</v>
      </c>
      <c r="B1069" s="1109" t="s">
        <v>196</v>
      </c>
      <c r="C1069" s="639">
        <v>42.77</v>
      </c>
      <c r="D1069" s="1110">
        <v>520</v>
      </c>
      <c r="E1069" s="706">
        <v>839.73</v>
      </c>
      <c r="F1069" s="740">
        <f t="shared" si="151"/>
        <v>839.73</v>
      </c>
      <c r="G1069" s="1037">
        <f>'Заказ, cкидки и курсы валют'!$J$24*F1069</f>
        <v>10651.975050000001</v>
      </c>
      <c r="H1069" s="158">
        <f t="shared" si="152"/>
        <v>5539.03</v>
      </c>
      <c r="I1069" s="245"/>
      <c r="J1069" s="706"/>
    </row>
    <row r="1070" spans="1:10" ht="14.1" customHeight="1">
      <c r="A1070" s="250" t="s">
        <v>6900</v>
      </c>
      <c r="B1070" s="1109" t="s">
        <v>197</v>
      </c>
      <c r="C1070" s="639">
        <v>48.98</v>
      </c>
      <c r="D1070" s="1110">
        <v>450</v>
      </c>
      <c r="E1070" s="706">
        <v>1001.84</v>
      </c>
      <c r="F1070" s="740">
        <f t="shared" si="151"/>
        <v>1001.84</v>
      </c>
      <c r="G1070" s="1037">
        <f>'Заказ, cкидки и курсы валют'!$J$24*F1070</f>
        <v>12708.340400000001</v>
      </c>
      <c r="H1070" s="158">
        <f t="shared" si="152"/>
        <v>5718.75</v>
      </c>
      <c r="I1070" s="245"/>
      <c r="J1070" s="706"/>
    </row>
    <row r="1071" spans="1:10" ht="14.1" customHeight="1">
      <c r="A1071" s="250" t="s">
        <v>6901</v>
      </c>
      <c r="B1071" s="1109" t="s">
        <v>198</v>
      </c>
      <c r="C1071" s="639">
        <v>55.19</v>
      </c>
      <c r="D1071" s="1110">
        <v>400</v>
      </c>
      <c r="E1071" s="706">
        <v>1480.63</v>
      </c>
      <c r="F1071" s="740">
        <f t="shared" si="151"/>
        <v>1480.63</v>
      </c>
      <c r="G1071" s="1037">
        <f>'Заказ, cкидки и курсы валют'!$J$24*F1071</f>
        <v>18781.791550000002</v>
      </c>
      <c r="H1071" s="158">
        <f t="shared" si="152"/>
        <v>7512.72</v>
      </c>
      <c r="I1071" s="245"/>
      <c r="J1071" s="706"/>
    </row>
    <row r="1072" spans="1:10" ht="14.1" customHeight="1">
      <c r="A1072" s="250" t="s">
        <v>6902</v>
      </c>
      <c r="B1072" s="1109" t="s">
        <v>199</v>
      </c>
      <c r="C1072" s="639">
        <v>61.4</v>
      </c>
      <c r="D1072" s="1110">
        <v>350</v>
      </c>
      <c r="E1072" s="706">
        <v>1599.3</v>
      </c>
      <c r="F1072" s="740">
        <f t="shared" si="151"/>
        <v>1599.3</v>
      </c>
      <c r="G1072" s="1037">
        <f>'Заказ, cкидки и курсы валют'!$J$24*F1072</f>
        <v>20287.120500000001</v>
      </c>
      <c r="H1072" s="158">
        <f t="shared" si="152"/>
        <v>7100.49</v>
      </c>
      <c r="I1072" s="245"/>
      <c r="J1072" s="706"/>
    </row>
    <row r="1073" spans="1:10" ht="14.1" customHeight="1">
      <c r="A1073" s="250" t="s">
        <v>6903</v>
      </c>
      <c r="B1073" s="1109" t="s">
        <v>200</v>
      </c>
      <c r="C1073" s="639">
        <v>69.7</v>
      </c>
      <c r="D1073" s="1110">
        <v>320</v>
      </c>
      <c r="E1073" s="706">
        <v>1839.54</v>
      </c>
      <c r="F1073" s="740">
        <f t="shared" si="151"/>
        <v>1839.54</v>
      </c>
      <c r="G1073" s="1037">
        <f>'Заказ, cкидки и курсы валют'!$J$24*F1073</f>
        <v>23334.564900000001</v>
      </c>
      <c r="H1073" s="158">
        <f t="shared" si="152"/>
        <v>7467.06</v>
      </c>
      <c r="I1073" s="245"/>
      <c r="J1073" s="706"/>
    </row>
    <row r="1074" spans="1:10" ht="14.1" customHeight="1">
      <c r="A1074" s="250" t="s">
        <v>6904</v>
      </c>
      <c r="B1074" s="1115" t="s">
        <v>3368</v>
      </c>
      <c r="C1074" s="639">
        <v>19.23</v>
      </c>
      <c r="D1074" s="1116">
        <v>1300</v>
      </c>
      <c r="E1074" s="706">
        <v>394.21</v>
      </c>
      <c r="F1074" s="740">
        <f t="shared" si="151"/>
        <v>394.21</v>
      </c>
      <c r="G1074" s="1037">
        <f>'Заказ, cкидки и курсы валют'!$J$24*F1074</f>
        <v>5000.5538500000002</v>
      </c>
      <c r="H1074" s="158">
        <f t="shared" si="152"/>
        <v>6500.72</v>
      </c>
      <c r="I1074" s="245"/>
      <c r="J1074" s="706"/>
    </row>
    <row r="1075" spans="1:10" ht="14.1" customHeight="1">
      <c r="A1075" s="250" t="s">
        <v>6905</v>
      </c>
      <c r="B1075" s="1114" t="s">
        <v>3659</v>
      </c>
      <c r="C1075" s="639">
        <v>20.77</v>
      </c>
      <c r="D1075" s="1111">
        <v>1200</v>
      </c>
      <c r="E1075" s="706">
        <v>405.3</v>
      </c>
      <c r="F1075" s="740">
        <f t="shared" si="151"/>
        <v>405.3</v>
      </c>
      <c r="G1075" s="1037">
        <f>'Заказ, cкидки и курсы валют'!$J$24*F1075</f>
        <v>5141.2305000000006</v>
      </c>
      <c r="H1075" s="158">
        <f t="shared" si="152"/>
        <v>6169.48</v>
      </c>
      <c r="I1075" s="245"/>
      <c r="J1075" s="706"/>
    </row>
    <row r="1076" spans="1:10" ht="14.1" customHeight="1">
      <c r="A1076" s="250" t="s">
        <v>6906</v>
      </c>
      <c r="B1076" s="1114" t="s">
        <v>3403</v>
      </c>
      <c r="C1076" s="639">
        <v>23.22</v>
      </c>
      <c r="D1076" s="1111">
        <v>1000</v>
      </c>
      <c r="E1076" s="706">
        <v>453.08</v>
      </c>
      <c r="F1076" s="740">
        <f t="shared" si="151"/>
        <v>453.08</v>
      </c>
      <c r="G1076" s="1037">
        <f>'Заказ, cкидки и курсы валют'!$J$24*F1076</f>
        <v>5747.3198000000002</v>
      </c>
      <c r="H1076" s="158">
        <f t="shared" si="152"/>
        <v>5747.32</v>
      </c>
      <c r="I1076" s="245"/>
      <c r="J1076" s="706"/>
    </row>
    <row r="1077" spans="1:10" ht="14.1" customHeight="1">
      <c r="A1077" s="250" t="s">
        <v>6907</v>
      </c>
      <c r="B1077" s="1109" t="s">
        <v>3126</v>
      </c>
      <c r="C1077" s="639">
        <v>25.67</v>
      </c>
      <c r="D1077" s="1110">
        <v>950</v>
      </c>
      <c r="E1077" s="706">
        <v>490.1</v>
      </c>
      <c r="F1077" s="740">
        <f t="shared" si="151"/>
        <v>490.1</v>
      </c>
      <c r="G1077" s="1037">
        <f>'Заказ, cкидки и курсы валют'!$J$24*F1077</f>
        <v>6216.9185000000007</v>
      </c>
      <c r="H1077" s="158">
        <f t="shared" si="152"/>
        <v>5906.07</v>
      </c>
      <c r="I1077" s="245"/>
      <c r="J1077" s="706"/>
    </row>
    <row r="1078" spans="1:10" ht="14.1" customHeight="1">
      <c r="A1078" s="250" t="s">
        <v>6908</v>
      </c>
      <c r="B1078" s="1109" t="s">
        <v>3127</v>
      </c>
      <c r="C1078" s="639">
        <v>28.12</v>
      </c>
      <c r="D1078" s="1110">
        <v>850</v>
      </c>
      <c r="E1078" s="706">
        <v>583.83000000000004</v>
      </c>
      <c r="F1078" s="740">
        <f t="shared" si="151"/>
        <v>583.83000000000004</v>
      </c>
      <c r="G1078" s="1037">
        <f>'Заказ, cкидки и курсы валют'!$J$24*F1078</f>
        <v>7405.8835500000005</v>
      </c>
      <c r="H1078" s="158">
        <f t="shared" si="152"/>
        <v>6295</v>
      </c>
      <c r="I1078" s="245"/>
      <c r="J1078" s="706"/>
    </row>
    <row r="1079" spans="1:10" ht="14.1" customHeight="1">
      <c r="A1079" s="250" t="s">
        <v>6909</v>
      </c>
      <c r="B1079" s="1109" t="s">
        <v>3128</v>
      </c>
      <c r="C1079" s="639">
        <v>30.57</v>
      </c>
      <c r="D1079" s="1110">
        <v>800</v>
      </c>
      <c r="E1079" s="706">
        <v>583.63</v>
      </c>
      <c r="F1079" s="740">
        <f t="shared" si="151"/>
        <v>583.63</v>
      </c>
      <c r="G1079" s="1037">
        <f>'Заказ, cкидки и курсы валют'!$J$24*F1079</f>
        <v>7403.3465500000002</v>
      </c>
      <c r="H1079" s="158">
        <f t="shared" si="152"/>
        <v>5922.68</v>
      </c>
      <c r="I1079" s="245"/>
      <c r="J1079" s="706"/>
    </row>
    <row r="1080" spans="1:10" ht="14.1" customHeight="1">
      <c r="A1080" s="250" t="s">
        <v>6910</v>
      </c>
      <c r="B1080" s="1109" t="s">
        <v>3129</v>
      </c>
      <c r="C1080" s="639">
        <v>33.020000000000003</v>
      </c>
      <c r="D1080" s="1110">
        <v>750</v>
      </c>
      <c r="E1080" s="706">
        <v>674.74</v>
      </c>
      <c r="F1080" s="740">
        <f t="shared" si="151"/>
        <v>674.74</v>
      </c>
      <c r="G1080" s="1037">
        <f>'Заказ, cкидки и курсы валют'!$J$24*F1080</f>
        <v>8559.0769</v>
      </c>
      <c r="H1080" s="158">
        <f t="shared" si="152"/>
        <v>6419.31</v>
      </c>
      <c r="I1080" s="245"/>
      <c r="J1080" s="706"/>
    </row>
    <row r="1081" spans="1:10" ht="14.1" customHeight="1">
      <c r="A1081" s="250" t="s">
        <v>6911</v>
      </c>
      <c r="B1081" s="1109" t="s">
        <v>201</v>
      </c>
      <c r="C1081" s="639">
        <v>35.47</v>
      </c>
      <c r="D1081" s="1110">
        <v>700</v>
      </c>
      <c r="E1081" s="706">
        <v>666.43</v>
      </c>
      <c r="F1081" s="740">
        <f t="shared" si="151"/>
        <v>666.43</v>
      </c>
      <c r="G1081" s="1037">
        <f>'Заказ, cкидки и курсы валют'!$J$24*F1081</f>
        <v>8453.6645499999995</v>
      </c>
      <c r="H1081" s="158">
        <f t="shared" si="152"/>
        <v>5917.57</v>
      </c>
      <c r="I1081" s="245"/>
    </row>
    <row r="1082" spans="1:10" ht="14.1" customHeight="1">
      <c r="A1082" s="250" t="s">
        <v>6912</v>
      </c>
      <c r="B1082" s="1109" t="s">
        <v>202</v>
      </c>
      <c r="C1082" s="639">
        <v>40.47</v>
      </c>
      <c r="D1082" s="1110">
        <v>580</v>
      </c>
      <c r="E1082" s="706">
        <v>840.2</v>
      </c>
      <c r="F1082" s="740">
        <f t="shared" si="151"/>
        <v>840.2</v>
      </c>
      <c r="G1082" s="1037">
        <f>'Заказ, cкидки и курсы валют'!$J$24*F1082</f>
        <v>10657.937000000002</v>
      </c>
      <c r="H1082" s="158">
        <f t="shared" si="152"/>
        <v>6181.6</v>
      </c>
      <c r="I1082" s="245"/>
      <c r="J1082" s="706"/>
    </row>
    <row r="1083" spans="1:10" ht="14.1" customHeight="1">
      <c r="A1083" s="250" t="s">
        <v>6913</v>
      </c>
      <c r="B1083" s="1109" t="s">
        <v>615</v>
      </c>
      <c r="C1083" s="639">
        <v>45.37</v>
      </c>
      <c r="D1083" s="1110">
        <v>520</v>
      </c>
      <c r="E1083" s="706">
        <v>866.12</v>
      </c>
      <c r="F1083" s="740">
        <f t="shared" si="151"/>
        <v>866.12</v>
      </c>
      <c r="G1083" s="1037">
        <f>'Заказ, cкидки и курсы валют'!$J$24*F1083</f>
        <v>10986.7322</v>
      </c>
      <c r="H1083" s="158">
        <f t="shared" si="152"/>
        <v>5713.1</v>
      </c>
      <c r="I1083" s="245"/>
      <c r="J1083" s="706"/>
    </row>
    <row r="1084" spans="1:10" ht="14.1" customHeight="1">
      <c r="A1084" s="250" t="s">
        <v>6914</v>
      </c>
      <c r="B1084" s="1109" t="s">
        <v>203</v>
      </c>
      <c r="C1084" s="639">
        <v>50.27</v>
      </c>
      <c r="D1084" s="1110">
        <v>480</v>
      </c>
      <c r="E1084" s="706">
        <v>895.13</v>
      </c>
      <c r="F1084" s="740">
        <f t="shared" si="151"/>
        <v>895.13</v>
      </c>
      <c r="G1084" s="1037">
        <f>'Заказ, cкидки и курсы валют'!$J$24*F1084</f>
        <v>11354.724050000001</v>
      </c>
      <c r="H1084" s="158">
        <f t="shared" si="152"/>
        <v>5450.27</v>
      </c>
      <c r="I1084" s="245"/>
      <c r="J1084" s="706"/>
    </row>
    <row r="1085" spans="1:10" ht="14.1" customHeight="1">
      <c r="A1085" s="250" t="s">
        <v>6915</v>
      </c>
      <c r="B1085" s="1109" t="s">
        <v>614</v>
      </c>
      <c r="C1085" s="639">
        <v>56.3</v>
      </c>
      <c r="D1085" s="1110">
        <v>400</v>
      </c>
      <c r="E1085" s="706">
        <v>1148.94</v>
      </c>
      <c r="F1085" s="740">
        <f t="shared" si="151"/>
        <v>1148.94</v>
      </c>
      <c r="G1085" s="1037">
        <f>'Заказ, cкидки и курсы валют'!$J$24*F1085</f>
        <v>14574.303900000001</v>
      </c>
      <c r="H1085" s="158">
        <f t="shared" si="152"/>
        <v>5829.72</v>
      </c>
      <c r="I1085" s="245"/>
    </row>
    <row r="1086" spans="1:10" ht="14.1" customHeight="1">
      <c r="A1086" s="250" t="s">
        <v>6916</v>
      </c>
      <c r="B1086" s="1109" t="s">
        <v>204</v>
      </c>
      <c r="C1086" s="639">
        <v>60.07</v>
      </c>
      <c r="D1086" s="1110">
        <v>400</v>
      </c>
      <c r="E1086" s="706">
        <v>1164.48</v>
      </c>
      <c r="F1086" s="740">
        <f t="shared" si="151"/>
        <v>1164.48</v>
      </c>
      <c r="G1086" s="1037">
        <f>'Заказ, cкидки и курсы валют'!$J$24*F1086</f>
        <v>14771.428800000002</v>
      </c>
      <c r="H1086" s="158">
        <f t="shared" si="152"/>
        <v>5908.57</v>
      </c>
      <c r="I1086" s="245"/>
      <c r="J1086" s="706"/>
    </row>
    <row r="1087" spans="1:10" ht="14.1" customHeight="1">
      <c r="A1087" s="250" t="s">
        <v>6917</v>
      </c>
      <c r="B1087" s="1109" t="s">
        <v>205</v>
      </c>
      <c r="C1087" s="639">
        <v>69.97</v>
      </c>
      <c r="D1087" s="1110">
        <v>350</v>
      </c>
      <c r="E1087" s="706">
        <v>1343.5</v>
      </c>
      <c r="F1087" s="740">
        <f t="shared" si="151"/>
        <v>1343.5</v>
      </c>
      <c r="G1087" s="1037">
        <f>'Заказ, cкидки и курсы валют'!$J$24*F1087</f>
        <v>17042.297500000001</v>
      </c>
      <c r="H1087" s="158">
        <f t="shared" si="152"/>
        <v>5964.8</v>
      </c>
      <c r="I1087" s="245"/>
      <c r="J1087" s="706"/>
    </row>
    <row r="1088" spans="1:10" ht="14.1" customHeight="1">
      <c r="A1088" s="250" t="s">
        <v>6918</v>
      </c>
      <c r="B1088" s="1109" t="s">
        <v>206</v>
      </c>
      <c r="C1088" s="639">
        <v>79.77</v>
      </c>
      <c r="D1088" s="1110">
        <v>300</v>
      </c>
      <c r="E1088" s="706">
        <v>1631.02</v>
      </c>
      <c r="F1088" s="740">
        <f t="shared" si="151"/>
        <v>1631.02</v>
      </c>
      <c r="G1088" s="1037">
        <f>'Заказ, cкидки и курсы валют'!$J$24*F1088</f>
        <v>20689.488700000002</v>
      </c>
      <c r="H1088" s="158">
        <f t="shared" si="152"/>
        <v>6206.85</v>
      </c>
      <c r="I1088" s="245"/>
      <c r="J1088" s="706"/>
    </row>
    <row r="1089" spans="1:10" ht="14.1" customHeight="1">
      <c r="A1089" s="250" t="s">
        <v>6919</v>
      </c>
      <c r="B1089" s="1109" t="s">
        <v>207</v>
      </c>
      <c r="C1089" s="639">
        <v>89.57</v>
      </c>
      <c r="D1089" s="1110">
        <v>270</v>
      </c>
      <c r="E1089" s="706">
        <v>1950.37</v>
      </c>
      <c r="F1089" s="740">
        <f t="shared" si="151"/>
        <v>1950.37</v>
      </c>
      <c r="G1089" s="1037">
        <f>'Заказ, cкидки и курсы валют'!$J$24*F1089</f>
        <v>24740.443449999999</v>
      </c>
      <c r="H1089" s="158">
        <f t="shared" si="152"/>
        <v>6679.92</v>
      </c>
      <c r="I1089" s="245"/>
      <c r="J1089" s="706"/>
    </row>
    <row r="1090" spans="1:10" ht="14.1" customHeight="1">
      <c r="A1090" s="250" t="s">
        <v>6920</v>
      </c>
      <c r="B1090" s="1109" t="s">
        <v>208</v>
      </c>
      <c r="C1090" s="639">
        <v>99.37</v>
      </c>
      <c r="D1090" s="1110">
        <v>220</v>
      </c>
      <c r="E1090" s="706">
        <v>2164.21</v>
      </c>
      <c r="F1090" s="740">
        <f t="shared" si="151"/>
        <v>2164.21</v>
      </c>
      <c r="G1090" s="1037">
        <f>'Заказ, cкидки и курсы валют'!$J$24*F1090</f>
        <v>27453.003850000001</v>
      </c>
      <c r="H1090" s="158">
        <f t="shared" si="152"/>
        <v>6039.66</v>
      </c>
      <c r="I1090" s="245"/>
      <c r="J1090" s="706"/>
    </row>
    <row r="1091" spans="1:10" ht="14.1" customHeight="1">
      <c r="A1091" s="250" t="s">
        <v>6921</v>
      </c>
      <c r="B1091" s="1109" t="s">
        <v>209</v>
      </c>
      <c r="C1091" s="639">
        <v>109</v>
      </c>
      <c r="D1091" s="1110">
        <v>200</v>
      </c>
      <c r="E1091" s="706">
        <v>2698.2</v>
      </c>
      <c r="F1091" s="740">
        <f t="shared" si="151"/>
        <v>2698.2</v>
      </c>
      <c r="G1091" s="1037">
        <f>'Заказ, cкидки и курсы валют'!$J$24*F1091</f>
        <v>34226.667000000001</v>
      </c>
      <c r="H1091" s="158">
        <f t="shared" si="152"/>
        <v>6845.33</v>
      </c>
      <c r="I1091" s="245"/>
      <c r="J1091" s="706"/>
    </row>
    <row r="1092" spans="1:10" ht="14.1" customHeight="1">
      <c r="A1092" s="250" t="s">
        <v>6922</v>
      </c>
      <c r="B1092" s="1109" t="s">
        <v>4322</v>
      </c>
      <c r="C1092" s="639">
        <v>34.1</v>
      </c>
      <c r="D1092" s="1110">
        <v>700</v>
      </c>
      <c r="E1092" s="706">
        <v>695.82</v>
      </c>
      <c r="F1092" s="740">
        <f t="shared" si="151"/>
        <v>695.82</v>
      </c>
      <c r="G1092" s="1037">
        <f>'Заказ, cкидки и курсы валют'!$J$24*F1092</f>
        <v>8826.4767000000011</v>
      </c>
      <c r="H1092" s="158">
        <f t="shared" si="152"/>
        <v>6178.53</v>
      </c>
      <c r="I1092" s="245"/>
      <c r="J1092" s="706"/>
    </row>
    <row r="1093" spans="1:10" ht="14.1" customHeight="1">
      <c r="A1093" s="250" t="s">
        <v>6923</v>
      </c>
      <c r="B1093" s="1109" t="s">
        <v>3357</v>
      </c>
      <c r="C1093" s="639">
        <v>37.700000000000003</v>
      </c>
      <c r="D1093" s="1110">
        <v>660</v>
      </c>
      <c r="E1093" s="706">
        <v>769.29</v>
      </c>
      <c r="F1093" s="740">
        <f t="shared" si="151"/>
        <v>769.29</v>
      </c>
      <c r="G1093" s="1037">
        <f>'Заказ, cкидки и курсы валют'!$J$24*F1093</f>
        <v>9758.4436499999993</v>
      </c>
      <c r="H1093" s="158">
        <f t="shared" si="152"/>
        <v>6440.57</v>
      </c>
      <c r="I1093" s="245"/>
      <c r="J1093" s="706"/>
    </row>
    <row r="1094" spans="1:10" ht="14.1" customHeight="1">
      <c r="A1094" s="250" t="s">
        <v>6924</v>
      </c>
      <c r="B1094" s="1109" t="s">
        <v>1029</v>
      </c>
      <c r="C1094" s="1117">
        <v>41.3</v>
      </c>
      <c r="D1094" s="1110">
        <v>600</v>
      </c>
      <c r="E1094" s="706">
        <v>747.09</v>
      </c>
      <c r="F1094" s="740">
        <f t="shared" si="151"/>
        <v>747.09</v>
      </c>
      <c r="G1094" s="1037">
        <f>'Заказ, cкидки и курсы валют'!$J$24*F1094</f>
        <v>9476.8366500000011</v>
      </c>
      <c r="H1094" s="158">
        <f t="shared" si="152"/>
        <v>5686.1</v>
      </c>
      <c r="I1094" s="245"/>
      <c r="J1094" s="706"/>
    </row>
    <row r="1095" spans="1:10" ht="14.1" customHeight="1">
      <c r="A1095" s="250" t="s">
        <v>6925</v>
      </c>
      <c r="B1095" s="1109" t="s">
        <v>3130</v>
      </c>
      <c r="C1095" s="639">
        <v>44.9</v>
      </c>
      <c r="D1095" s="1110">
        <v>550</v>
      </c>
      <c r="E1095" s="706">
        <v>829.9</v>
      </c>
      <c r="F1095" s="740">
        <f t="shared" si="151"/>
        <v>829.9</v>
      </c>
      <c r="G1095" s="1037">
        <f>'Заказ, cкидки и курсы валют'!$J$24*F1095</f>
        <v>10527.281500000001</v>
      </c>
      <c r="H1095" s="158">
        <f t="shared" si="152"/>
        <v>5790</v>
      </c>
      <c r="I1095" s="245"/>
      <c r="J1095" s="706"/>
    </row>
    <row r="1096" spans="1:10" ht="14.1" customHeight="1">
      <c r="A1096" s="250" t="s">
        <v>6926</v>
      </c>
      <c r="B1096" s="1109" t="s">
        <v>1030</v>
      </c>
      <c r="C1096" s="639">
        <v>48.5</v>
      </c>
      <c r="D1096" s="1110">
        <v>500</v>
      </c>
      <c r="E1096" s="706">
        <v>953.37</v>
      </c>
      <c r="F1096" s="740">
        <f t="shared" si="151"/>
        <v>953.37</v>
      </c>
      <c r="G1096" s="1037">
        <f>'Заказ, cкидки и курсы валют'!$J$24*F1096</f>
        <v>12093.498450000001</v>
      </c>
      <c r="H1096" s="158">
        <f t="shared" si="152"/>
        <v>6046.75</v>
      </c>
      <c r="I1096" s="245"/>
      <c r="J1096" s="706"/>
    </row>
    <row r="1097" spans="1:10" ht="14.1" customHeight="1">
      <c r="A1097" s="250" t="s">
        <v>6927</v>
      </c>
      <c r="B1097" s="1109" t="s">
        <v>3131</v>
      </c>
      <c r="C1097" s="639">
        <v>52</v>
      </c>
      <c r="D1097" s="1110">
        <v>480</v>
      </c>
      <c r="E1097" s="706">
        <v>961.13</v>
      </c>
      <c r="F1097" s="740">
        <f t="shared" si="151"/>
        <v>961.13</v>
      </c>
      <c r="G1097" s="1037">
        <f>'Заказ, cкидки и курсы валют'!$J$24*F1097</f>
        <v>12191.93405</v>
      </c>
      <c r="H1097" s="158">
        <f t="shared" si="152"/>
        <v>5852.13</v>
      </c>
      <c r="I1097" s="245"/>
      <c r="J1097" s="706"/>
    </row>
    <row r="1098" spans="1:10" ht="14.1" customHeight="1">
      <c r="A1098" s="250" t="s">
        <v>6928</v>
      </c>
      <c r="B1098" s="1109" t="s">
        <v>4323</v>
      </c>
      <c r="C1098" s="639">
        <v>55.6</v>
      </c>
      <c r="D1098" s="1110">
        <v>450</v>
      </c>
      <c r="E1098" s="706">
        <v>1100.33</v>
      </c>
      <c r="F1098" s="740">
        <f t="shared" si="151"/>
        <v>1100.33</v>
      </c>
      <c r="G1098" s="1037">
        <f>'Заказ, cкидки и курсы валют'!$J$24*F1098</f>
        <v>13957.68605</v>
      </c>
      <c r="H1098" s="158">
        <f t="shared" si="152"/>
        <v>6280.96</v>
      </c>
      <c r="I1098" s="245"/>
      <c r="J1098" s="706"/>
    </row>
    <row r="1099" spans="1:10" ht="14.1" customHeight="1">
      <c r="A1099" s="250" t="s">
        <v>6929</v>
      </c>
      <c r="B1099" s="1109" t="s">
        <v>243</v>
      </c>
      <c r="C1099" s="639">
        <v>58.2</v>
      </c>
      <c r="D1099" s="1110">
        <v>430</v>
      </c>
      <c r="E1099" s="706">
        <v>1187.81</v>
      </c>
      <c r="F1099" s="740">
        <f t="shared" si="151"/>
        <v>1187.81</v>
      </c>
      <c r="G1099" s="1037">
        <f>'Заказ, cкидки и курсы валют'!$J$24*F1099</f>
        <v>15067.369849999999</v>
      </c>
      <c r="H1099" s="158">
        <f t="shared" si="152"/>
        <v>6478.97</v>
      </c>
      <c r="I1099" s="245"/>
      <c r="J1099" s="706"/>
    </row>
    <row r="1100" spans="1:10" ht="14.1" customHeight="1">
      <c r="A1100" s="250" t="s">
        <v>6930</v>
      </c>
      <c r="B1100" s="1109" t="s">
        <v>619</v>
      </c>
      <c r="C1100" s="639">
        <v>66.400000000000006</v>
      </c>
      <c r="D1100" s="1110">
        <v>370</v>
      </c>
      <c r="E1100" s="706">
        <v>1108.67</v>
      </c>
      <c r="F1100" s="740">
        <f t="shared" si="151"/>
        <v>1108.67</v>
      </c>
      <c r="G1100" s="1037">
        <f>'Заказ, cкидки и курсы валют'!$J$24*F1100</f>
        <v>14063.478950000001</v>
      </c>
      <c r="H1100" s="158">
        <f t="shared" si="152"/>
        <v>5203.49</v>
      </c>
      <c r="I1100" s="245"/>
      <c r="J1100" s="706"/>
    </row>
    <row r="1101" spans="1:10" ht="14.1" customHeight="1">
      <c r="A1101" s="250" t="s">
        <v>6931</v>
      </c>
      <c r="B1101" s="1109" t="s">
        <v>3132</v>
      </c>
      <c r="C1101" s="639">
        <v>73.599999999999994</v>
      </c>
      <c r="D1101" s="1110">
        <v>340</v>
      </c>
      <c r="E1101" s="706">
        <v>1502.02</v>
      </c>
      <c r="F1101" s="740">
        <f t="shared" si="151"/>
        <v>1502.02</v>
      </c>
      <c r="G1101" s="1037">
        <f>'Заказ, cкидки и курсы валют'!$J$24*F1101</f>
        <v>19053.1237</v>
      </c>
      <c r="H1101" s="158">
        <f t="shared" si="152"/>
        <v>6478.06</v>
      </c>
      <c r="I1101" s="245"/>
      <c r="J1101" s="706"/>
    </row>
    <row r="1102" spans="1:10" ht="14.1" customHeight="1">
      <c r="A1102" s="250" t="s">
        <v>6932</v>
      </c>
      <c r="B1102" s="1109" t="s">
        <v>676</v>
      </c>
      <c r="C1102" s="639">
        <v>80.8</v>
      </c>
      <c r="D1102" s="1110">
        <v>300</v>
      </c>
      <c r="E1102" s="706">
        <v>1648.95</v>
      </c>
      <c r="F1102" s="740">
        <f t="shared" si="151"/>
        <v>1648.95</v>
      </c>
      <c r="G1102" s="1037">
        <f>'Заказ, cкидки и курсы валют'!$J$24*F1102</f>
        <v>20916.930750000003</v>
      </c>
      <c r="H1102" s="158">
        <f t="shared" si="152"/>
        <v>6275.08</v>
      </c>
      <c r="I1102" s="245"/>
    </row>
    <row r="1103" spans="1:10" ht="14.1" customHeight="1">
      <c r="A1103" s="250" t="s">
        <v>6933</v>
      </c>
      <c r="B1103" s="1109" t="s">
        <v>1333</v>
      </c>
      <c r="C1103" s="639">
        <v>88</v>
      </c>
      <c r="D1103" s="1110">
        <v>280</v>
      </c>
      <c r="E1103" s="706">
        <v>1795.89</v>
      </c>
      <c r="F1103" s="740">
        <f t="shared" si="151"/>
        <v>1795.89</v>
      </c>
      <c r="G1103" s="1037">
        <f>'Заказ, cкидки и курсы валют'!$J$24*F1103</f>
        <v>22780.864650000003</v>
      </c>
      <c r="H1103" s="158">
        <f t="shared" si="152"/>
        <v>6378.64</v>
      </c>
      <c r="I1103" s="245"/>
      <c r="J1103" s="706"/>
    </row>
    <row r="1104" spans="1:10" ht="14.1" customHeight="1">
      <c r="A1104" s="250" t="s">
        <v>6934</v>
      </c>
      <c r="B1104" s="1109" t="s">
        <v>1334</v>
      </c>
      <c r="C1104" s="639">
        <v>102</v>
      </c>
      <c r="D1104" s="1110">
        <v>230</v>
      </c>
      <c r="E1104" s="706">
        <v>1926.78</v>
      </c>
      <c r="F1104" s="740">
        <f t="shared" si="151"/>
        <v>1926.78</v>
      </c>
      <c r="G1104" s="1037">
        <f>'Заказ, cкидки и курсы валют'!$J$24*F1104</f>
        <v>24441.204300000001</v>
      </c>
      <c r="H1104" s="158">
        <f t="shared" si="152"/>
        <v>5621.48</v>
      </c>
      <c r="I1104" s="245"/>
      <c r="J1104" s="706"/>
    </row>
    <row r="1105" spans="1:10" ht="14.1" customHeight="1">
      <c r="A1105" s="250" t="s">
        <v>6935</v>
      </c>
      <c r="B1105" s="1109" t="s">
        <v>213</v>
      </c>
      <c r="C1105" s="639">
        <v>116</v>
      </c>
      <c r="D1105" s="1110">
        <v>210</v>
      </c>
      <c r="E1105" s="706">
        <v>2548.9</v>
      </c>
      <c r="F1105" s="740">
        <f t="shared" si="151"/>
        <v>2548.9</v>
      </c>
      <c r="G1105" s="1037">
        <f>'Заказ, cкидки и курсы валют'!$J$24*F1105</f>
        <v>32332.796500000004</v>
      </c>
      <c r="H1105" s="158">
        <f t="shared" si="152"/>
        <v>6789.89</v>
      </c>
      <c r="I1105" s="245"/>
      <c r="J1105" s="706"/>
    </row>
    <row r="1106" spans="1:10" ht="14.1" customHeight="1">
      <c r="A1106" s="250" t="s">
        <v>6936</v>
      </c>
      <c r="B1106" s="1109" t="s">
        <v>214</v>
      </c>
      <c r="C1106" s="639">
        <v>130</v>
      </c>
      <c r="D1106" s="1110">
        <v>190</v>
      </c>
      <c r="E1106" s="706">
        <v>3013.91</v>
      </c>
      <c r="F1106" s="740">
        <f t="shared" ref="F1106:F1156" si="153">ROUND(E1106*(1-$F$11),2)</f>
        <v>3013.91</v>
      </c>
      <c r="G1106" s="1037">
        <f>'Заказ, cкидки и курсы валют'!$J$24*F1106</f>
        <v>38231.448349999999</v>
      </c>
      <c r="H1106" s="158">
        <f t="shared" ref="H1106:H1156" si="154">ROUND((D1106/1000)*G1106,2)</f>
        <v>7263.98</v>
      </c>
      <c r="I1106" s="245"/>
      <c r="J1106" s="706"/>
    </row>
    <row r="1107" spans="1:10" ht="14.1" customHeight="1">
      <c r="A1107" s="250" t="s">
        <v>6937</v>
      </c>
      <c r="B1107" s="1109" t="s">
        <v>215</v>
      </c>
      <c r="C1107" s="639">
        <v>149</v>
      </c>
      <c r="D1107" s="1110">
        <v>170</v>
      </c>
      <c r="E1107" s="706">
        <v>3174.98</v>
      </c>
      <c r="F1107" s="740">
        <f t="shared" si="153"/>
        <v>3174.98</v>
      </c>
      <c r="G1107" s="1037">
        <f>'Заказ, cкидки и курсы валют'!$J$24*F1107</f>
        <v>40274.621299999999</v>
      </c>
      <c r="H1107" s="158">
        <f t="shared" si="154"/>
        <v>6846.69</v>
      </c>
      <c r="I1107" s="245"/>
      <c r="J1107" s="706"/>
    </row>
    <row r="1108" spans="1:10" ht="14.1" customHeight="1">
      <c r="A1108" s="250" t="s">
        <v>6938</v>
      </c>
      <c r="B1108" s="1109" t="s">
        <v>216</v>
      </c>
      <c r="C1108" s="639">
        <v>158</v>
      </c>
      <c r="D1108" s="1110">
        <v>150</v>
      </c>
      <c r="E1108" s="706">
        <v>3467.48</v>
      </c>
      <c r="F1108" s="740">
        <f t="shared" si="153"/>
        <v>3467.48</v>
      </c>
      <c r="G1108" s="1037">
        <f>'Заказ, cкидки и курсы валют'!$J$24*F1108</f>
        <v>43984.983800000002</v>
      </c>
      <c r="H1108" s="158">
        <f t="shared" si="154"/>
        <v>6597.75</v>
      </c>
      <c r="I1108" s="245"/>
      <c r="J1108" s="706"/>
    </row>
    <row r="1109" spans="1:10" ht="14.1" customHeight="1">
      <c r="A1109" s="250" t="s">
        <v>6939</v>
      </c>
      <c r="B1109" s="1115" t="s">
        <v>4324</v>
      </c>
      <c r="C1109" s="639">
        <v>57.9</v>
      </c>
      <c r="D1109" s="1110">
        <v>430</v>
      </c>
      <c r="E1109" s="706">
        <v>1181.57</v>
      </c>
      <c r="F1109" s="740">
        <f t="shared" si="153"/>
        <v>1181.57</v>
      </c>
      <c r="G1109" s="1037">
        <f>'Заказ, cкидки и курсы валют'!$J$24*F1109</f>
        <v>14988.21545</v>
      </c>
      <c r="H1109" s="158">
        <f t="shared" si="154"/>
        <v>6444.93</v>
      </c>
      <c r="I1109" s="245"/>
      <c r="J1109" s="706"/>
    </row>
    <row r="1110" spans="1:10" ht="14.1" customHeight="1">
      <c r="A1110" s="250" t="s">
        <v>6940</v>
      </c>
      <c r="B1110" s="1109" t="s">
        <v>1023</v>
      </c>
      <c r="C1110" s="639">
        <v>67.900000000000006</v>
      </c>
      <c r="D1110" s="1110">
        <v>360</v>
      </c>
      <c r="E1110" s="706">
        <v>1385.75</v>
      </c>
      <c r="F1110" s="740">
        <f t="shared" si="153"/>
        <v>1385.75</v>
      </c>
      <c r="G1110" s="1037">
        <f>'Заказ, cкидки и курсы валют'!$J$24*F1110</f>
        <v>17578.23875</v>
      </c>
      <c r="H1110" s="158">
        <f t="shared" si="154"/>
        <v>6328.17</v>
      </c>
      <c r="I1110" s="245"/>
      <c r="J1110" s="706"/>
    </row>
    <row r="1111" spans="1:10" ht="14.1" customHeight="1">
      <c r="A1111" s="250" t="s">
        <v>6941</v>
      </c>
      <c r="B1111" s="1109" t="s">
        <v>1024</v>
      </c>
      <c r="C1111" s="639">
        <v>77.900000000000006</v>
      </c>
      <c r="D1111" s="1110">
        <v>320</v>
      </c>
      <c r="E1111" s="706">
        <v>1366.39</v>
      </c>
      <c r="F1111" s="740">
        <f t="shared" si="153"/>
        <v>1366.39</v>
      </c>
      <c r="G1111" s="1037">
        <f>'Заказ, cкидки и курсы валют'!$J$24*F1111</f>
        <v>17332.657150000003</v>
      </c>
      <c r="H1111" s="158">
        <f t="shared" si="154"/>
        <v>5546.45</v>
      </c>
      <c r="I1111" s="245"/>
      <c r="J1111" s="706"/>
    </row>
    <row r="1112" spans="1:10" ht="14.1" customHeight="1">
      <c r="A1112" s="250" t="s">
        <v>6942</v>
      </c>
      <c r="B1112" s="1109" t="s">
        <v>1025</v>
      </c>
      <c r="C1112" s="639">
        <v>87.8</v>
      </c>
      <c r="D1112" s="1110">
        <v>280</v>
      </c>
      <c r="E1112" s="706">
        <v>1791.79</v>
      </c>
      <c r="F1112" s="740">
        <f t="shared" si="153"/>
        <v>1791.79</v>
      </c>
      <c r="G1112" s="1037">
        <f>'Заказ, cкидки и курсы валют'!$J$24*F1112</f>
        <v>22728.85615</v>
      </c>
      <c r="H1112" s="158">
        <f t="shared" si="154"/>
        <v>6364.08</v>
      </c>
      <c r="I1112" s="245"/>
      <c r="J1112" s="706"/>
    </row>
    <row r="1113" spans="1:10" ht="14.1" customHeight="1">
      <c r="A1113" s="250" t="s">
        <v>6943</v>
      </c>
      <c r="B1113" s="1109" t="s">
        <v>3399</v>
      </c>
      <c r="C1113" s="639">
        <v>97.9</v>
      </c>
      <c r="D1113" s="1110">
        <v>250</v>
      </c>
      <c r="E1113" s="706">
        <v>1997.93</v>
      </c>
      <c r="F1113" s="740">
        <f t="shared" si="153"/>
        <v>1997.93</v>
      </c>
      <c r="G1113" s="1037">
        <f>'Заказ, cкидки и курсы валют'!$J$24*F1113</f>
        <v>25343.742050000001</v>
      </c>
      <c r="H1113" s="158">
        <f t="shared" si="154"/>
        <v>6335.94</v>
      </c>
      <c r="I1113" s="245"/>
      <c r="J1113" s="706"/>
    </row>
    <row r="1114" spans="1:10" ht="14.1" customHeight="1">
      <c r="A1114" s="250" t="s">
        <v>6944</v>
      </c>
      <c r="B1114" s="1109" t="s">
        <v>1026</v>
      </c>
      <c r="C1114" s="639">
        <v>107</v>
      </c>
      <c r="D1114" s="1110">
        <v>230</v>
      </c>
      <c r="E1114" s="706">
        <v>2183.5700000000002</v>
      </c>
      <c r="F1114" s="740">
        <f t="shared" si="153"/>
        <v>2183.5700000000002</v>
      </c>
      <c r="G1114" s="1037">
        <f>'Заказ, cкидки и курсы валют'!$J$24*F1114</f>
        <v>27698.585450000002</v>
      </c>
      <c r="H1114" s="158">
        <f t="shared" si="154"/>
        <v>6370.67</v>
      </c>
      <c r="I1114" s="245"/>
      <c r="J1114" s="706"/>
    </row>
    <row r="1115" spans="1:10" ht="14.1" customHeight="1">
      <c r="A1115" s="250" t="s">
        <v>6945</v>
      </c>
      <c r="B1115" s="1109" t="s">
        <v>1027</v>
      </c>
      <c r="C1115" s="639">
        <v>117</v>
      </c>
      <c r="D1115" s="1110">
        <v>210</v>
      </c>
      <c r="E1115" s="706">
        <v>2388.08</v>
      </c>
      <c r="F1115" s="740">
        <f t="shared" si="153"/>
        <v>2388.08</v>
      </c>
      <c r="G1115" s="1037">
        <f>'Заказ, cкидки и курсы валют'!$J$24*F1115</f>
        <v>30292.7948</v>
      </c>
      <c r="H1115" s="158">
        <f t="shared" si="154"/>
        <v>6361.49</v>
      </c>
      <c r="I1115" s="245"/>
      <c r="J1115" s="706"/>
    </row>
    <row r="1116" spans="1:10" ht="14.1" customHeight="1">
      <c r="A1116" s="250" t="s">
        <v>6946</v>
      </c>
      <c r="B1116" s="1109" t="s">
        <v>2651</v>
      </c>
      <c r="C1116" s="639">
        <v>127</v>
      </c>
      <c r="D1116" s="1110">
        <v>190</v>
      </c>
      <c r="E1116" s="706">
        <v>2591.75</v>
      </c>
      <c r="F1116" s="740">
        <f t="shared" si="153"/>
        <v>2591.75</v>
      </c>
      <c r="G1116" s="1037">
        <f>'Заказ, cкидки и курсы валют'!$J$24*F1116</f>
        <v>32876.348750000005</v>
      </c>
      <c r="H1116" s="158">
        <f t="shared" si="154"/>
        <v>6246.51</v>
      </c>
      <c r="I1116" s="245"/>
      <c r="J1116" s="706"/>
    </row>
    <row r="1117" spans="1:10" ht="14.1" customHeight="1">
      <c r="A1117" s="250" t="s">
        <v>6947</v>
      </c>
      <c r="B1117" s="1109" t="s">
        <v>1028</v>
      </c>
      <c r="C1117" s="639">
        <v>147</v>
      </c>
      <c r="D1117" s="1110">
        <v>170</v>
      </c>
      <c r="E1117" s="706">
        <v>2776.86</v>
      </c>
      <c r="F1117" s="740">
        <f t="shared" si="153"/>
        <v>2776.86</v>
      </c>
      <c r="G1117" s="1037">
        <f>'Заказ, cкидки и курсы валют'!$J$24*F1117</f>
        <v>35224.469100000002</v>
      </c>
      <c r="H1117" s="158">
        <f t="shared" si="154"/>
        <v>5988.16</v>
      </c>
      <c r="I1117" s="245"/>
      <c r="J1117" s="706"/>
    </row>
    <row r="1118" spans="1:10" ht="14.1" customHeight="1">
      <c r="A1118" s="250" t="s">
        <v>6948</v>
      </c>
      <c r="B1118" s="1109" t="s">
        <v>997</v>
      </c>
      <c r="C1118" s="639">
        <v>167</v>
      </c>
      <c r="D1118" s="1110">
        <v>150</v>
      </c>
      <c r="E1118" s="706">
        <v>3288.14</v>
      </c>
      <c r="F1118" s="740">
        <f t="shared" si="153"/>
        <v>3288.14</v>
      </c>
      <c r="G1118" s="1037">
        <f>'Заказ, cкидки и курсы валют'!$J$24*F1118</f>
        <v>41710.055899999999</v>
      </c>
      <c r="H1118" s="158">
        <f t="shared" si="154"/>
        <v>6256.51</v>
      </c>
      <c r="I1118" s="245"/>
      <c r="J1118" s="706"/>
    </row>
    <row r="1119" spans="1:10" ht="14.1" customHeight="1">
      <c r="A1119" s="250" t="s">
        <v>6949</v>
      </c>
      <c r="B1119" s="1109" t="s">
        <v>978</v>
      </c>
      <c r="C1119" s="639">
        <v>177</v>
      </c>
      <c r="D1119" s="1110">
        <v>130</v>
      </c>
      <c r="E1119" s="706">
        <v>3547.29</v>
      </c>
      <c r="F1119" s="740">
        <f t="shared" si="153"/>
        <v>3547.29</v>
      </c>
      <c r="G1119" s="1037">
        <f>'Заказ, cкидки и курсы валют'!$J$24*F1119</f>
        <v>44997.373650000001</v>
      </c>
      <c r="H1119" s="158">
        <f t="shared" si="154"/>
        <v>5849.66</v>
      </c>
      <c r="I1119" s="245"/>
      <c r="J1119" s="706"/>
    </row>
    <row r="1120" spans="1:10" ht="14.1" customHeight="1">
      <c r="A1120" s="250" t="s">
        <v>6950</v>
      </c>
      <c r="B1120" s="1109" t="s">
        <v>6264</v>
      </c>
      <c r="C1120" s="768">
        <v>200</v>
      </c>
      <c r="D1120" s="1110">
        <v>120</v>
      </c>
      <c r="E1120" s="706">
        <v>4451.08</v>
      </c>
      <c r="F1120" s="740">
        <f t="shared" si="153"/>
        <v>4451.08</v>
      </c>
      <c r="G1120" s="1037">
        <f>'Заказ, cкидки и курсы валют'!$J$24*F1120</f>
        <v>56461.949800000002</v>
      </c>
      <c r="H1120" s="158">
        <f t="shared" si="154"/>
        <v>6775.43</v>
      </c>
      <c r="I1120" s="245"/>
      <c r="J1120" s="706"/>
    </row>
    <row r="1121" spans="1:10" ht="14.1" customHeight="1">
      <c r="A1121" s="250" t="s">
        <v>6951</v>
      </c>
      <c r="B1121" s="1109" t="s">
        <v>1372</v>
      </c>
      <c r="C1121" s="768">
        <v>220</v>
      </c>
      <c r="D1121" s="1110">
        <v>110</v>
      </c>
      <c r="E1121" s="706">
        <v>4883.9799999999996</v>
      </c>
      <c r="F1121" s="740">
        <f t="shared" si="153"/>
        <v>4883.9799999999996</v>
      </c>
      <c r="G1121" s="1037">
        <f>'Заказ, cкидки и курсы валют'!$J$24*F1121</f>
        <v>61953.2863</v>
      </c>
      <c r="H1121" s="158">
        <f t="shared" si="154"/>
        <v>6814.86</v>
      </c>
      <c r="I1121" s="245"/>
      <c r="J1121" s="706"/>
    </row>
    <row r="1122" spans="1:10" ht="14.1" customHeight="1">
      <c r="A1122" s="250" t="s">
        <v>6952</v>
      </c>
      <c r="B1122" s="1109" t="s">
        <v>3406</v>
      </c>
      <c r="C1122" s="639">
        <v>90.2</v>
      </c>
      <c r="D1122" s="1110">
        <v>290</v>
      </c>
      <c r="E1122" s="706">
        <v>1840.83</v>
      </c>
      <c r="F1122" s="740">
        <f t="shared" si="153"/>
        <v>1840.83</v>
      </c>
      <c r="G1122" s="1037">
        <f>'Заказ, cкидки и курсы валют'!$J$24*F1122</f>
        <v>23350.928550000001</v>
      </c>
      <c r="H1122" s="158">
        <f t="shared" si="154"/>
        <v>6771.77</v>
      </c>
      <c r="I1122" s="245"/>
      <c r="J1122" s="706"/>
    </row>
    <row r="1123" spans="1:10" ht="14.1" customHeight="1">
      <c r="A1123" s="250" t="s">
        <v>6953</v>
      </c>
      <c r="B1123" s="1109" t="s">
        <v>3407</v>
      </c>
      <c r="C1123" s="639">
        <v>103</v>
      </c>
      <c r="D1123" s="1110">
        <v>230</v>
      </c>
      <c r="E1123" s="706">
        <v>2102.0700000000002</v>
      </c>
      <c r="F1123" s="740">
        <f t="shared" si="153"/>
        <v>2102.0700000000002</v>
      </c>
      <c r="G1123" s="1037">
        <f>'Заказ, cкидки и курсы валют'!$J$24*F1123</f>
        <v>26664.757950000003</v>
      </c>
      <c r="H1123" s="158">
        <f t="shared" si="154"/>
        <v>6132.89</v>
      </c>
      <c r="I1123" s="245"/>
      <c r="J1123" s="706"/>
    </row>
    <row r="1124" spans="1:10" ht="14.1" customHeight="1">
      <c r="A1124" s="250" t="s">
        <v>6954</v>
      </c>
      <c r="B1124" s="1109" t="s">
        <v>3408</v>
      </c>
      <c r="C1124" s="639">
        <v>117</v>
      </c>
      <c r="D1124" s="1110">
        <v>220</v>
      </c>
      <c r="E1124" s="706">
        <v>2128.54</v>
      </c>
      <c r="F1124" s="740">
        <f t="shared" si="153"/>
        <v>2128.54</v>
      </c>
      <c r="G1124" s="1037">
        <f>'Заказ, cкидки и курсы валют'!$J$24*F1124</f>
        <v>27000.529900000001</v>
      </c>
      <c r="H1124" s="158">
        <f t="shared" si="154"/>
        <v>5940.12</v>
      </c>
      <c r="I1124" s="245"/>
    </row>
    <row r="1125" spans="1:10" ht="14.1" customHeight="1">
      <c r="A1125" s="250" t="s">
        <v>6955</v>
      </c>
      <c r="B1125" s="1109" t="s">
        <v>3409</v>
      </c>
      <c r="C1125" s="639">
        <v>130</v>
      </c>
      <c r="D1125" s="1110">
        <v>190</v>
      </c>
      <c r="E1125" s="706">
        <v>2402.83</v>
      </c>
      <c r="F1125" s="740">
        <f t="shared" si="153"/>
        <v>2402.83</v>
      </c>
      <c r="G1125" s="1037">
        <f>'Заказ, cкидки и курсы валют'!$J$24*F1125</f>
        <v>30479.898550000002</v>
      </c>
      <c r="H1125" s="158">
        <f t="shared" si="154"/>
        <v>5791.18</v>
      </c>
      <c r="I1125" s="245"/>
      <c r="J1125" s="706"/>
    </row>
    <row r="1126" spans="1:10" ht="14.1" customHeight="1">
      <c r="A1126" s="250" t="s">
        <v>6956</v>
      </c>
      <c r="B1126" s="1109" t="s">
        <v>3400</v>
      </c>
      <c r="C1126" s="639">
        <v>140</v>
      </c>
      <c r="D1126" s="1110">
        <v>170</v>
      </c>
      <c r="E1126" s="706">
        <v>2646.94</v>
      </c>
      <c r="F1126" s="740">
        <f t="shared" si="153"/>
        <v>2646.94</v>
      </c>
      <c r="G1126" s="1037">
        <f>'Заказ, cкидки и курсы валют'!$J$24*F1126</f>
        <v>33576.433900000004</v>
      </c>
      <c r="H1126" s="158">
        <f t="shared" si="154"/>
        <v>5707.99</v>
      </c>
      <c r="I1126" s="245"/>
      <c r="J1126" s="706"/>
    </row>
    <row r="1127" spans="1:10" ht="14.1" customHeight="1">
      <c r="A1127" s="250" t="s">
        <v>6957</v>
      </c>
      <c r="B1127" s="1109" t="s">
        <v>3410</v>
      </c>
      <c r="C1127" s="639">
        <v>157</v>
      </c>
      <c r="D1127" s="1110">
        <v>150</v>
      </c>
      <c r="E1127" s="706">
        <v>3203.94</v>
      </c>
      <c r="F1127" s="740">
        <f t="shared" si="153"/>
        <v>3203.94</v>
      </c>
      <c r="G1127" s="1037">
        <f>'Заказ, cкидки и курсы валют'!$J$24*F1127</f>
        <v>40641.978900000002</v>
      </c>
      <c r="H1127" s="158">
        <f t="shared" si="154"/>
        <v>6096.3</v>
      </c>
      <c r="I1127" s="245"/>
      <c r="J1127" s="706"/>
    </row>
    <row r="1128" spans="1:10" ht="14.1" customHeight="1">
      <c r="A1128" s="250" t="s">
        <v>6958</v>
      </c>
      <c r="B1128" s="1109" t="s">
        <v>3411</v>
      </c>
      <c r="C1128" s="639">
        <v>170</v>
      </c>
      <c r="D1128" s="1110">
        <v>140</v>
      </c>
      <c r="E1128" s="706">
        <v>3431.79</v>
      </c>
      <c r="F1128" s="740">
        <f t="shared" si="153"/>
        <v>3431.79</v>
      </c>
      <c r="G1128" s="1037">
        <f>'Заказ, cкидки и курсы валют'!$J$24*F1128</f>
        <v>43532.256150000001</v>
      </c>
      <c r="H1128" s="158">
        <f t="shared" si="154"/>
        <v>6094.52</v>
      </c>
      <c r="I1128" s="245"/>
      <c r="J1128" s="706"/>
    </row>
    <row r="1129" spans="1:10" ht="14.1" customHeight="1">
      <c r="A1129" s="250" t="s">
        <v>6959</v>
      </c>
      <c r="B1129" s="1109" t="s">
        <v>3141</v>
      </c>
      <c r="C1129" s="639">
        <v>197</v>
      </c>
      <c r="D1129" s="1110">
        <v>120</v>
      </c>
      <c r="E1129" s="706">
        <v>3721.35</v>
      </c>
      <c r="F1129" s="740">
        <f t="shared" si="153"/>
        <v>3721.35</v>
      </c>
      <c r="G1129" s="1037">
        <f>'Заказ, cкидки и курсы валют'!$J$24*F1129</f>
        <v>47205.32475</v>
      </c>
      <c r="H1129" s="158">
        <f t="shared" si="154"/>
        <v>5664.64</v>
      </c>
      <c r="I1129" s="245"/>
      <c r="J1129" s="706"/>
    </row>
    <row r="1130" spans="1:10" ht="14.1" customHeight="1">
      <c r="A1130" s="250" t="s">
        <v>6960</v>
      </c>
      <c r="B1130" s="1109" t="s">
        <v>1337</v>
      </c>
      <c r="C1130" s="639">
        <v>224</v>
      </c>
      <c r="D1130" s="1110">
        <v>110</v>
      </c>
      <c r="E1130" s="706">
        <v>4046.69</v>
      </c>
      <c r="F1130" s="740">
        <f t="shared" si="153"/>
        <v>4046.69</v>
      </c>
      <c r="G1130" s="1037">
        <f>'Заказ, cкидки и курсы валют'!$J$24*F1130</f>
        <v>51332.262650000004</v>
      </c>
      <c r="H1130" s="158">
        <f t="shared" si="154"/>
        <v>5646.55</v>
      </c>
      <c r="I1130" s="245"/>
      <c r="J1130" s="706"/>
    </row>
    <row r="1131" spans="1:10" ht="14.1" customHeight="1">
      <c r="A1131" s="250" t="s">
        <v>6961</v>
      </c>
      <c r="B1131" s="1109" t="s">
        <v>3412</v>
      </c>
      <c r="C1131" s="639">
        <v>250</v>
      </c>
      <c r="D1131" s="1110">
        <v>100</v>
      </c>
      <c r="E1131" s="706">
        <v>4813.22</v>
      </c>
      <c r="F1131" s="740">
        <f t="shared" si="153"/>
        <v>4813.22</v>
      </c>
      <c r="G1131" s="1037">
        <f>'Заказ, cкидки и курсы валют'!$J$24*F1131</f>
        <v>61055.695700000004</v>
      </c>
      <c r="H1131" s="158">
        <f t="shared" si="154"/>
        <v>6105.57</v>
      </c>
      <c r="I1131" s="245"/>
      <c r="J1131" s="706"/>
    </row>
    <row r="1132" spans="1:10" ht="14.1" customHeight="1">
      <c r="A1132" s="250" t="s">
        <v>6962</v>
      </c>
      <c r="B1132" s="1109" t="s">
        <v>249</v>
      </c>
      <c r="C1132" s="639">
        <v>276</v>
      </c>
      <c r="D1132" s="1110">
        <v>80</v>
      </c>
      <c r="E1132" s="706">
        <v>5642.46</v>
      </c>
      <c r="F1132" s="740">
        <f t="shared" si="153"/>
        <v>5642.46</v>
      </c>
      <c r="G1132" s="1037">
        <f>'Заказ, cкидки и курсы валют'!$J$24*F1132</f>
        <v>71574.605100000001</v>
      </c>
      <c r="H1132" s="158">
        <f t="shared" si="154"/>
        <v>5725.97</v>
      </c>
      <c r="I1132" s="245"/>
      <c r="J1132" s="706"/>
    </row>
    <row r="1133" spans="1:10" ht="14.1" customHeight="1">
      <c r="A1133" s="250" t="s">
        <v>6963</v>
      </c>
      <c r="B1133" s="1109" t="s">
        <v>1375</v>
      </c>
      <c r="C1133" s="639">
        <v>298</v>
      </c>
      <c r="D1133" s="1110">
        <v>80</v>
      </c>
      <c r="E1133" s="706">
        <v>6513.03</v>
      </c>
      <c r="F1133" s="740">
        <f t="shared" si="153"/>
        <v>6513.03</v>
      </c>
      <c r="G1133" s="1037">
        <f>'Заказ, cкидки и курсы валют'!$J$24*F1133</f>
        <v>82617.785550000001</v>
      </c>
      <c r="H1133" s="158">
        <f t="shared" si="154"/>
        <v>6609.42</v>
      </c>
      <c r="I1133" s="245"/>
      <c r="J1133" s="706"/>
    </row>
    <row r="1134" spans="1:10" ht="14.1" customHeight="1">
      <c r="A1134" s="250" t="s">
        <v>6964</v>
      </c>
      <c r="B1134" s="1109" t="s">
        <v>3413</v>
      </c>
      <c r="C1134" s="639">
        <v>155</v>
      </c>
      <c r="D1134" s="1110">
        <v>160</v>
      </c>
      <c r="E1134" s="706">
        <v>2910.98</v>
      </c>
      <c r="F1134" s="740">
        <f t="shared" si="153"/>
        <v>2910.98</v>
      </c>
      <c r="G1134" s="1037">
        <f>'Заказ, cкидки и курсы валют'!$J$24*F1134</f>
        <v>36925.781300000002</v>
      </c>
      <c r="H1134" s="158">
        <f t="shared" si="154"/>
        <v>5908.13</v>
      </c>
      <c r="I1134" s="245"/>
      <c r="J1134" s="706"/>
    </row>
    <row r="1135" spans="1:10" ht="14.1" customHeight="1">
      <c r="A1135" s="250" t="s">
        <v>6965</v>
      </c>
      <c r="B1135" s="1109" t="s">
        <v>3414</v>
      </c>
      <c r="C1135" s="639">
        <v>176</v>
      </c>
      <c r="D1135" s="1110">
        <v>140</v>
      </c>
      <c r="E1135" s="706">
        <v>3505.09</v>
      </c>
      <c r="F1135" s="740">
        <f t="shared" si="153"/>
        <v>3505.09</v>
      </c>
      <c r="G1135" s="1037">
        <f>'Заказ, cкидки и курсы валют'!$J$24*F1135</f>
        <v>44462.066650000001</v>
      </c>
      <c r="H1135" s="158">
        <f t="shared" si="154"/>
        <v>6224.69</v>
      </c>
      <c r="I1135" s="245"/>
      <c r="J1135" s="706"/>
    </row>
    <row r="1136" spans="1:10" ht="14.1" customHeight="1">
      <c r="A1136" s="250" t="s">
        <v>6966</v>
      </c>
      <c r="B1136" s="1109" t="s">
        <v>3641</v>
      </c>
      <c r="C1136" s="639">
        <v>196</v>
      </c>
      <c r="D1136" s="1110">
        <v>130</v>
      </c>
      <c r="E1136" s="706">
        <v>3680.99</v>
      </c>
      <c r="F1136" s="740">
        <f t="shared" si="153"/>
        <v>3680.99</v>
      </c>
      <c r="G1136" s="1037">
        <f>'Заказ, cкидки и курсы валют'!$J$24*F1136</f>
        <v>46693.35815</v>
      </c>
      <c r="H1136" s="158">
        <f t="shared" si="154"/>
        <v>6070.14</v>
      </c>
      <c r="I1136" s="245"/>
      <c r="J1136" s="706"/>
    </row>
    <row r="1137" spans="1:12" ht="14.1" customHeight="1">
      <c r="A1137" s="250" t="s">
        <v>6967</v>
      </c>
      <c r="B1137" s="1109" t="s">
        <v>3642</v>
      </c>
      <c r="C1137" s="639">
        <v>217</v>
      </c>
      <c r="D1137" s="1110">
        <v>110</v>
      </c>
      <c r="E1137" s="706">
        <v>4428.4799999999996</v>
      </c>
      <c r="F1137" s="740">
        <f t="shared" si="153"/>
        <v>4428.4799999999996</v>
      </c>
      <c r="G1137" s="1037">
        <f>'Заказ, cкидки и курсы валют'!$J$24*F1137</f>
        <v>56175.268799999998</v>
      </c>
      <c r="H1137" s="158">
        <f t="shared" si="154"/>
        <v>6179.28</v>
      </c>
      <c r="I1137" s="245"/>
    </row>
    <row r="1138" spans="1:12" ht="14.1" customHeight="1">
      <c r="A1138" s="250" t="s">
        <v>6968</v>
      </c>
      <c r="B1138" s="1109" t="s">
        <v>3643</v>
      </c>
      <c r="C1138" s="639">
        <v>238</v>
      </c>
      <c r="D1138" s="1110">
        <v>100</v>
      </c>
      <c r="E1138" s="706">
        <v>4469.7700000000004</v>
      </c>
      <c r="F1138" s="740">
        <f t="shared" si="153"/>
        <v>4469.7700000000004</v>
      </c>
      <c r="G1138" s="1037">
        <f>'Заказ, cкидки и курсы валют'!$J$24*F1138</f>
        <v>56699.032450000006</v>
      </c>
      <c r="H1138" s="158">
        <f t="shared" si="154"/>
        <v>5669.9</v>
      </c>
      <c r="I1138" s="245"/>
    </row>
    <row r="1139" spans="1:12" ht="14.1" customHeight="1">
      <c r="A1139" s="250" t="s">
        <v>6969</v>
      </c>
      <c r="B1139" s="1109" t="s">
        <v>3644</v>
      </c>
      <c r="C1139" s="639">
        <v>258</v>
      </c>
      <c r="D1139" s="1110">
        <v>100</v>
      </c>
      <c r="E1139" s="706">
        <v>4845.38</v>
      </c>
      <c r="F1139" s="740">
        <f t="shared" si="153"/>
        <v>4845.38</v>
      </c>
      <c r="G1139" s="1037">
        <f>'Заказ, cкидки и курсы валют'!$J$24*F1139</f>
        <v>61463.645300000004</v>
      </c>
      <c r="H1139" s="158">
        <f t="shared" si="154"/>
        <v>6146.36</v>
      </c>
      <c r="I1139" s="245"/>
    </row>
    <row r="1140" spans="1:12" ht="14.1" customHeight="1">
      <c r="A1140" s="250" t="s">
        <v>6970</v>
      </c>
      <c r="B1140" s="1109" t="s">
        <v>3645</v>
      </c>
      <c r="C1140" s="639">
        <v>279</v>
      </c>
      <c r="D1140" s="1110">
        <v>90</v>
      </c>
      <c r="E1140" s="706">
        <v>5239.75</v>
      </c>
      <c r="F1140" s="740">
        <f t="shared" si="153"/>
        <v>5239.75</v>
      </c>
      <c r="G1140" s="1037">
        <f>'Заказ, cкидки и курсы валют'!$J$24*F1140</f>
        <v>66466.228750000009</v>
      </c>
      <c r="H1140" s="158">
        <f t="shared" si="154"/>
        <v>5981.96</v>
      </c>
      <c r="I1140" s="245"/>
    </row>
    <row r="1141" spans="1:12" ht="14.1" customHeight="1">
      <c r="A1141" s="250" t="s">
        <v>6971</v>
      </c>
      <c r="B1141" s="1109" t="s">
        <v>3646</v>
      </c>
      <c r="C1141" s="639">
        <v>320</v>
      </c>
      <c r="D1141" s="1110">
        <v>75</v>
      </c>
      <c r="E1141" s="706">
        <v>6372.91</v>
      </c>
      <c r="F1141" s="740">
        <f t="shared" si="153"/>
        <v>6372.91</v>
      </c>
      <c r="G1141" s="1037">
        <f>'Заказ, cкидки и курсы валют'!$J$24*F1141</f>
        <v>80840.36335</v>
      </c>
      <c r="H1141" s="158">
        <f t="shared" si="154"/>
        <v>6063.03</v>
      </c>
      <c r="I1141" s="245"/>
    </row>
    <row r="1142" spans="1:12" ht="14.1" customHeight="1">
      <c r="A1142" s="250" t="s">
        <v>6972</v>
      </c>
      <c r="B1142" s="1109" t="s">
        <v>3398</v>
      </c>
      <c r="C1142" s="639">
        <v>361</v>
      </c>
      <c r="D1142" s="1110">
        <v>70</v>
      </c>
      <c r="E1142" s="706">
        <v>7189.46</v>
      </c>
      <c r="F1142" s="740">
        <f t="shared" si="153"/>
        <v>7189.46</v>
      </c>
      <c r="G1142" s="1037">
        <f>'Заказ, cкидки и курсы валют'!$J$24*F1142</f>
        <v>91198.300100000008</v>
      </c>
      <c r="H1142" s="158">
        <f t="shared" si="154"/>
        <v>6383.88</v>
      </c>
      <c r="I1142" s="245"/>
    </row>
    <row r="1143" spans="1:12" ht="14.1" customHeight="1">
      <c r="A1143" s="250" t="s">
        <v>6973</v>
      </c>
      <c r="B1143" s="1109" t="s">
        <v>1338</v>
      </c>
      <c r="C1143" s="639">
        <v>402</v>
      </c>
      <c r="D1143" s="1110">
        <v>60</v>
      </c>
      <c r="E1143" s="706">
        <v>7880.39</v>
      </c>
      <c r="F1143" s="740">
        <f t="shared" si="153"/>
        <v>7880.39</v>
      </c>
      <c r="G1143" s="1037">
        <f>'Заказ, cкидки и курсы валют'!$J$24*F1143</f>
        <v>99962.74715000001</v>
      </c>
      <c r="H1143" s="158">
        <f t="shared" si="154"/>
        <v>5997.76</v>
      </c>
      <c r="I1143" s="245"/>
    </row>
    <row r="1144" spans="1:12" ht="14.1" customHeight="1">
      <c r="A1144" s="250" t="s">
        <v>6974</v>
      </c>
      <c r="B1144" s="1109" t="s">
        <v>3647</v>
      </c>
      <c r="C1144" s="639">
        <v>442</v>
      </c>
      <c r="D1144" s="1110">
        <v>50</v>
      </c>
      <c r="E1144" s="706">
        <v>9550.5</v>
      </c>
      <c r="F1144" s="740">
        <f t="shared" si="153"/>
        <v>9550.5</v>
      </c>
      <c r="G1144" s="1037">
        <f>'Заказ, cкидки и курсы валют'!$J$24*F1144</f>
        <v>121148.0925</v>
      </c>
      <c r="H1144" s="158">
        <f t="shared" si="154"/>
        <v>6057.4</v>
      </c>
      <c r="I1144" s="245"/>
    </row>
    <row r="1145" spans="1:12" ht="14.1" customHeight="1">
      <c r="A1145" s="250" t="s">
        <v>6975</v>
      </c>
      <c r="B1145" s="1109" t="s">
        <v>1339</v>
      </c>
      <c r="C1145" s="639">
        <v>484</v>
      </c>
      <c r="D1145" s="1110">
        <v>50</v>
      </c>
      <c r="E1145" s="706">
        <v>9549.68</v>
      </c>
      <c r="F1145" s="740">
        <f t="shared" si="153"/>
        <v>9549.68</v>
      </c>
      <c r="G1145" s="1037">
        <f>'Заказ, cкидки и курсы валют'!$J$24*F1145</f>
        <v>121137.69080000001</v>
      </c>
      <c r="H1145" s="158">
        <f t="shared" si="154"/>
        <v>6056.88</v>
      </c>
      <c r="I1145" s="245"/>
    </row>
    <row r="1146" spans="1:12" ht="14.1" customHeight="1">
      <c r="A1146" s="250" t="s">
        <v>6976</v>
      </c>
      <c r="B1146" s="1115" t="s">
        <v>4327</v>
      </c>
      <c r="C1146" s="639">
        <v>274</v>
      </c>
      <c r="D1146" s="1110">
        <v>90</v>
      </c>
      <c r="E1146" s="706">
        <v>6064.9</v>
      </c>
      <c r="F1146" s="740">
        <f t="shared" si="153"/>
        <v>6064.9</v>
      </c>
      <c r="G1146" s="1037">
        <f>'Заказ, cкидки и курсы валют'!$J$24*F1146</f>
        <v>76933.256500000003</v>
      </c>
      <c r="H1146" s="158">
        <f t="shared" si="154"/>
        <v>6923.99</v>
      </c>
      <c r="I1146" s="245"/>
      <c r="J1146" s="706"/>
    </row>
    <row r="1147" spans="1:12" ht="14.1" customHeight="1">
      <c r="A1147" s="250" t="s">
        <v>6977</v>
      </c>
      <c r="B1147" s="1109" t="s">
        <v>969</v>
      </c>
      <c r="C1147" s="639">
        <v>304</v>
      </c>
      <c r="D1147" s="1110">
        <v>80</v>
      </c>
      <c r="E1147" s="706">
        <v>6090.03</v>
      </c>
      <c r="F1147" s="740">
        <f t="shared" si="153"/>
        <v>6090.03</v>
      </c>
      <c r="G1147" s="1037">
        <f>'Заказ, cкидки и курсы валют'!$J$24*F1147</f>
        <v>77252.030549999996</v>
      </c>
      <c r="H1147" s="158">
        <f t="shared" si="154"/>
        <v>6180.16</v>
      </c>
      <c r="I1147" s="245"/>
      <c r="J1147" s="706"/>
    </row>
    <row r="1148" spans="1:12" ht="14.1" customHeight="1">
      <c r="A1148" s="250" t="s">
        <v>6978</v>
      </c>
      <c r="B1148" s="1109" t="s">
        <v>970</v>
      </c>
      <c r="C1148" s="639">
        <v>334</v>
      </c>
      <c r="D1148" s="1110">
        <v>70</v>
      </c>
      <c r="E1148" s="706">
        <v>7385.24</v>
      </c>
      <c r="F1148" s="740">
        <f t="shared" si="153"/>
        <v>7385.24</v>
      </c>
      <c r="G1148" s="1037">
        <f>'Заказ, cкидки и курсы валют'!$J$24*F1148</f>
        <v>93681.769400000005</v>
      </c>
      <c r="H1148" s="158">
        <f t="shared" si="154"/>
        <v>6557.72</v>
      </c>
      <c r="I1148" s="245"/>
      <c r="J1148" s="706"/>
    </row>
    <row r="1149" spans="1:12" ht="14.1" customHeight="1">
      <c r="A1149" s="250" t="s">
        <v>6979</v>
      </c>
      <c r="B1149" s="1109" t="s">
        <v>971</v>
      </c>
      <c r="C1149" s="639">
        <v>363</v>
      </c>
      <c r="D1149" s="1110">
        <v>60</v>
      </c>
      <c r="E1149" s="706">
        <v>7456.24</v>
      </c>
      <c r="F1149" s="740">
        <f t="shared" si="153"/>
        <v>7456.24</v>
      </c>
      <c r="G1149" s="1037">
        <f>'Заказ, cкидки и курсы валют'!$J$24*F1149</f>
        <v>94582.404399999999</v>
      </c>
      <c r="H1149" s="158">
        <f t="shared" si="154"/>
        <v>5674.94</v>
      </c>
      <c r="I1149" s="245"/>
      <c r="J1149" s="706"/>
    </row>
    <row r="1150" spans="1:12" ht="14.1" customHeight="1">
      <c r="A1150" s="250" t="s">
        <v>6980</v>
      </c>
      <c r="B1150" s="1109" t="s">
        <v>972</v>
      </c>
      <c r="C1150" s="639">
        <v>393</v>
      </c>
      <c r="D1150" s="1110">
        <v>60</v>
      </c>
      <c r="E1150" s="706">
        <v>8072.47</v>
      </c>
      <c r="F1150" s="740">
        <f t="shared" si="153"/>
        <v>8072.47</v>
      </c>
      <c r="G1150" s="1037">
        <f>'Заказ, cкидки и курсы валют'!$J$24*F1150</f>
        <v>102399.28195</v>
      </c>
      <c r="H1150" s="158">
        <f t="shared" si="154"/>
        <v>6143.96</v>
      </c>
      <c r="I1150" s="245"/>
      <c r="J1150" s="706"/>
    </row>
    <row r="1151" spans="1:12" ht="14.1" customHeight="1">
      <c r="A1151" s="250" t="s">
        <v>6981</v>
      </c>
      <c r="B1151" s="1109" t="s">
        <v>973</v>
      </c>
      <c r="C1151" s="639">
        <v>423</v>
      </c>
      <c r="D1151" s="1110">
        <v>50</v>
      </c>
      <c r="E1151" s="706">
        <v>8688.69</v>
      </c>
      <c r="F1151" s="740">
        <f t="shared" si="153"/>
        <v>8688.69</v>
      </c>
      <c r="G1151" s="1037">
        <f>'Заказ, cкидки и курсы валют'!$J$24*F1151</f>
        <v>110216.03265000001</v>
      </c>
      <c r="H1151" s="158">
        <f t="shared" si="154"/>
        <v>5510.8</v>
      </c>
      <c r="I1151" s="245"/>
    </row>
    <row r="1152" spans="1:12" ht="14.1" customHeight="1">
      <c r="A1152" s="250" t="s">
        <v>6982</v>
      </c>
      <c r="B1152" s="1109" t="s">
        <v>974</v>
      </c>
      <c r="C1152" s="639">
        <v>483</v>
      </c>
      <c r="D1152" s="1110">
        <v>50</v>
      </c>
      <c r="E1152" s="706">
        <v>10923.55</v>
      </c>
      <c r="F1152" s="740">
        <f t="shared" si="153"/>
        <v>10923.55</v>
      </c>
      <c r="G1152" s="1037">
        <f>'Заказ, cкидки и курсы валют'!$J$24*F1152</f>
        <v>138565.23175000001</v>
      </c>
      <c r="H1152" s="158">
        <f t="shared" si="154"/>
        <v>6928.26</v>
      </c>
      <c r="I1152" s="245"/>
      <c r="J1152" s="706"/>
      <c r="L1152" s="707"/>
    </row>
    <row r="1153" spans="1:12" ht="13.5" customHeight="1">
      <c r="A1153" s="250" t="s">
        <v>6983</v>
      </c>
      <c r="B1153" s="1118" t="s">
        <v>4328</v>
      </c>
      <c r="C1153" s="1120">
        <v>543</v>
      </c>
      <c r="D1153" s="1119">
        <v>45</v>
      </c>
      <c r="E1153" s="706">
        <v>11368.05</v>
      </c>
      <c r="F1153" s="740">
        <f t="shared" si="153"/>
        <v>11368.05</v>
      </c>
      <c r="G1153" s="1037">
        <f>'Заказ, cкидки и курсы валют'!$J$24*F1153</f>
        <v>144203.71424999999</v>
      </c>
      <c r="H1153" s="158">
        <f t="shared" si="154"/>
        <v>6489.17</v>
      </c>
      <c r="I1153" s="366"/>
      <c r="J1153" s="706"/>
      <c r="L1153" s="707"/>
    </row>
    <row r="1154" spans="1:12" ht="13.5" customHeight="1">
      <c r="A1154" s="250" t="s">
        <v>6984</v>
      </c>
      <c r="B1154" s="1056" t="s">
        <v>4329</v>
      </c>
      <c r="C1154" s="639">
        <v>602</v>
      </c>
      <c r="D1154" s="1056">
        <v>40</v>
      </c>
      <c r="E1154" s="706">
        <v>12687.3</v>
      </c>
      <c r="F1154" s="740">
        <f t="shared" si="153"/>
        <v>12687.3</v>
      </c>
      <c r="G1154" s="1037">
        <f>'Заказ, cкидки и курсы валют'!$J$24*F1154</f>
        <v>160938.40049999999</v>
      </c>
      <c r="H1154" s="158">
        <f t="shared" si="154"/>
        <v>6437.54</v>
      </c>
      <c r="I1154" s="245"/>
    </row>
    <row r="1155" spans="1:12" ht="14.25" customHeight="1">
      <c r="A1155" s="250" t="s">
        <v>6985</v>
      </c>
      <c r="B1155" s="1056" t="s">
        <v>6830</v>
      </c>
      <c r="C1155" s="768">
        <v>650</v>
      </c>
      <c r="D1155" s="1056">
        <v>35</v>
      </c>
      <c r="E1155" s="706">
        <v>13413.05</v>
      </c>
      <c r="F1155" s="740">
        <f t="shared" si="153"/>
        <v>13413.05</v>
      </c>
      <c r="G1155" s="1037">
        <f>'Заказ, cкидки и курсы валют'!$J$24*F1155</f>
        <v>170144.53925</v>
      </c>
      <c r="H1155" s="158">
        <f t="shared" si="154"/>
        <v>5955.06</v>
      </c>
      <c r="I1155" s="245"/>
    </row>
    <row r="1156" spans="1:12" ht="13.5" customHeight="1" thickBot="1">
      <c r="A1156" s="282" t="s">
        <v>6986</v>
      </c>
      <c r="B1156" s="1121" t="s">
        <v>6831</v>
      </c>
      <c r="C1156" s="769">
        <v>710</v>
      </c>
      <c r="D1156" s="1121">
        <v>35</v>
      </c>
      <c r="E1156" s="706">
        <v>14866.24</v>
      </c>
      <c r="F1156" s="1173">
        <f t="shared" si="153"/>
        <v>14866.24</v>
      </c>
      <c r="G1156" s="1174">
        <f>'Заказ, cкидки и курсы валют'!$J$24*F1156</f>
        <v>188578.25440000001</v>
      </c>
      <c r="H1156" s="214">
        <f t="shared" si="154"/>
        <v>6600.24</v>
      </c>
      <c r="I1156" s="248"/>
    </row>
    <row r="1157" spans="1:12" ht="13.5" customHeight="1" thickBot="1">
      <c r="A1157" s="35"/>
      <c r="B1157" s="54"/>
      <c r="C1157" s="54"/>
      <c r="D1157" s="54"/>
      <c r="E1157" s="1087"/>
      <c r="F1157" s="711"/>
      <c r="G1157" s="152"/>
      <c r="H1157" s="14"/>
      <c r="I1157" s="14"/>
    </row>
    <row r="1158" spans="1:12" ht="13.5" customHeight="1">
      <c r="A1158" s="291"/>
      <c r="B1158" s="196"/>
      <c r="C1158" s="112" t="s">
        <v>2532</v>
      </c>
      <c r="D1158" s="112"/>
      <c r="E1158" s="1063"/>
      <c r="F1158" s="687"/>
      <c r="G1158" s="794"/>
      <c r="H1158" s="114"/>
      <c r="I1158" s="128"/>
    </row>
    <row r="1159" spans="1:12" ht="39" customHeight="1">
      <c r="A1159" s="292"/>
      <c r="B1159" s="17"/>
      <c r="C1159" s="129" t="s">
        <v>5413</v>
      </c>
      <c r="D1159" s="129"/>
      <c r="E1159" s="702" t="s">
        <v>2533</v>
      </c>
      <c r="F1159" s="688"/>
      <c r="G1159" s="132"/>
      <c r="H1159" s="1122" t="s">
        <v>6832</v>
      </c>
      <c r="I1159" s="133"/>
    </row>
    <row r="1160" spans="1:12" ht="45" customHeight="1">
      <c r="A1160" s="292"/>
      <c r="B1160" s="17"/>
      <c r="C1160" s="118"/>
      <c r="D1160" s="118"/>
      <c r="E1160" s="1082"/>
      <c r="F1160" s="733"/>
      <c r="G1160" s="1052"/>
      <c r="H1160" s="17"/>
      <c r="I1160" s="200"/>
    </row>
    <row r="1161" spans="1:12" ht="14.1" customHeight="1">
      <c r="A1161" s="292"/>
      <c r="B1161" s="17"/>
      <c r="C1161" s="118"/>
      <c r="D1161" s="118"/>
      <c r="E1161" s="1082"/>
      <c r="F1161" s="733"/>
      <c r="G1161" s="1052"/>
      <c r="H1161" s="17"/>
      <c r="I1161" s="200"/>
    </row>
    <row r="1162" spans="1:12" ht="14.1" customHeight="1">
      <c r="A1162" s="292"/>
      <c r="B1162" s="17"/>
      <c r="C1162" s="118"/>
      <c r="D1162" s="118"/>
      <c r="E1162" s="1082"/>
      <c r="F1162" s="733"/>
      <c r="G1162" s="1052"/>
      <c r="H1162" s="17"/>
      <c r="I1162" s="200"/>
    </row>
    <row r="1163" spans="1:12" ht="14.1" customHeight="1" thickBot="1">
      <c r="A1163" s="145" t="s">
        <v>7841</v>
      </c>
      <c r="B1163" s="204"/>
      <c r="C1163" s="120"/>
      <c r="D1163" s="120"/>
      <c r="E1163" s="1083"/>
      <c r="F1163" s="735"/>
      <c r="G1163" s="1053"/>
      <c r="H1163" s="204"/>
      <c r="I1163" s="205"/>
    </row>
    <row r="1164" spans="1:12" ht="34.5" customHeight="1">
      <c r="A1164" s="228" t="s">
        <v>1036</v>
      </c>
      <c r="B1164" s="229" t="s">
        <v>1037</v>
      </c>
      <c r="C1164" s="230" t="s">
        <v>679</v>
      </c>
      <c r="D1164" s="230" t="s">
        <v>3147</v>
      </c>
      <c r="E1164" s="691" t="s">
        <v>11550</v>
      </c>
      <c r="F1164" s="737" t="s">
        <v>2796</v>
      </c>
      <c r="G1164" s="1039" t="s">
        <v>6828</v>
      </c>
      <c r="H1164" s="394" t="s">
        <v>498</v>
      </c>
      <c r="I1164" s="232" t="s">
        <v>4274</v>
      </c>
    </row>
    <row r="1165" spans="1:12" ht="14.1" customHeight="1" thickBot="1">
      <c r="A1165" s="228"/>
      <c r="B1165" s="445"/>
      <c r="C1165" s="230" t="s">
        <v>3648</v>
      </c>
      <c r="D1165" s="569" t="s">
        <v>6827</v>
      </c>
      <c r="E1165" s="1084" t="s">
        <v>265</v>
      </c>
      <c r="F1165" s="745">
        <f>'Заказ, cкидки и курсы валют'!$I$12</f>
        <v>0</v>
      </c>
      <c r="G1165" s="1149"/>
      <c r="H1165" s="545"/>
      <c r="I1165" s="380"/>
    </row>
    <row r="1166" spans="1:12" ht="14.1" customHeight="1">
      <c r="A1166" s="389" t="s">
        <v>10649</v>
      </c>
      <c r="B1166" s="1299" t="s">
        <v>100</v>
      </c>
      <c r="C1166" s="1235">
        <v>5.1100000000000003</v>
      </c>
      <c r="D1166" s="1296">
        <v>50</v>
      </c>
      <c r="E1166" s="1123">
        <f t="shared" ref="E1166:E1197" si="155">E1041*2</f>
        <v>236.86</v>
      </c>
      <c r="F1166" s="1187">
        <f>ROUND(E1166*(1-$F$11),2)</f>
        <v>236.86</v>
      </c>
      <c r="G1166" s="1188">
        <f>'Заказ, cкидки и курсы валют'!$J$24*F1166</f>
        <v>3004.5691000000002</v>
      </c>
      <c r="H1166" s="443">
        <f>ROUND((D1166/1000)*G1166,2)</f>
        <v>150.22999999999999</v>
      </c>
      <c r="I1166" s="393"/>
    </row>
    <row r="1167" spans="1:12" ht="14.1" customHeight="1">
      <c r="A1167" s="250" t="s">
        <v>10650</v>
      </c>
      <c r="B1167" s="1109" t="s">
        <v>101</v>
      </c>
      <c r="C1167" s="639">
        <v>5.8</v>
      </c>
      <c r="D1167" s="1110">
        <v>50</v>
      </c>
      <c r="E1167" s="1123">
        <f t="shared" si="155"/>
        <v>256.38</v>
      </c>
      <c r="F1167" s="740">
        <f t="shared" ref="F1167:F1230" si="156">ROUND(E1167*(1-$F$11),2)</f>
        <v>256.38</v>
      </c>
      <c r="G1167" s="1037">
        <f>'Заказ, cкидки и курсы валют'!$J$24*F1167</f>
        <v>3252.1803</v>
      </c>
      <c r="H1167" s="158">
        <f t="shared" ref="H1167:H1230" si="157">ROUND((D1167/1000)*G1167,2)</f>
        <v>162.61000000000001</v>
      </c>
      <c r="I1167" s="245"/>
    </row>
    <row r="1168" spans="1:12" ht="14.1" customHeight="1">
      <c r="A1168" s="250" t="s">
        <v>10651</v>
      </c>
      <c r="B1168" s="1109" t="s">
        <v>1355</v>
      </c>
      <c r="C1168" s="639">
        <v>6.65</v>
      </c>
      <c r="D1168" s="1110">
        <v>40</v>
      </c>
      <c r="E1168" s="1123">
        <f t="shared" si="155"/>
        <v>284.18</v>
      </c>
      <c r="F1168" s="740">
        <f t="shared" si="156"/>
        <v>284.18</v>
      </c>
      <c r="G1168" s="1037">
        <f>'Заказ, cкидки и курсы валют'!$J$24*F1168</f>
        <v>3604.8233</v>
      </c>
      <c r="H1168" s="158">
        <f t="shared" si="157"/>
        <v>144.19</v>
      </c>
      <c r="I1168" s="245"/>
    </row>
    <row r="1169" spans="1:9" ht="14.1" customHeight="1">
      <c r="A1169" s="250" t="s">
        <v>10652</v>
      </c>
      <c r="B1169" s="1109" t="s">
        <v>189</v>
      </c>
      <c r="C1169" s="639">
        <v>7.51</v>
      </c>
      <c r="D1169" s="1110">
        <v>30</v>
      </c>
      <c r="E1169" s="1123">
        <f t="shared" si="155"/>
        <v>324.66000000000003</v>
      </c>
      <c r="F1169" s="740">
        <f t="shared" si="156"/>
        <v>324.66000000000003</v>
      </c>
      <c r="G1169" s="1037">
        <f>'Заказ, cкидки и курсы валют'!$J$24*F1169</f>
        <v>4118.3121000000001</v>
      </c>
      <c r="H1169" s="158">
        <f t="shared" si="157"/>
        <v>123.55</v>
      </c>
      <c r="I1169" s="245"/>
    </row>
    <row r="1170" spans="1:9" ht="14.1" customHeight="1">
      <c r="A1170" s="250" t="s">
        <v>10653</v>
      </c>
      <c r="B1170" s="1109" t="s">
        <v>617</v>
      </c>
      <c r="C1170" s="639">
        <v>8</v>
      </c>
      <c r="D1170" s="1110">
        <v>30</v>
      </c>
      <c r="E1170" s="1123">
        <f t="shared" si="155"/>
        <v>359.52</v>
      </c>
      <c r="F1170" s="740">
        <f t="shared" si="156"/>
        <v>359.52</v>
      </c>
      <c r="G1170" s="1037">
        <f>'Заказ, cкидки и курсы валют'!$J$24*F1170</f>
        <v>4560.5111999999999</v>
      </c>
      <c r="H1170" s="158">
        <f t="shared" si="157"/>
        <v>136.82</v>
      </c>
      <c r="I1170" s="245"/>
    </row>
    <row r="1171" spans="1:9" ht="14.1" customHeight="1">
      <c r="A1171" s="250" t="s">
        <v>10654</v>
      </c>
      <c r="B1171" s="1109" t="s">
        <v>178</v>
      </c>
      <c r="C1171" s="639">
        <v>8.23</v>
      </c>
      <c r="D1171" s="1110">
        <v>25</v>
      </c>
      <c r="E1171" s="1123">
        <f t="shared" si="155"/>
        <v>383.5</v>
      </c>
      <c r="F1171" s="740">
        <f t="shared" si="156"/>
        <v>383.5</v>
      </c>
      <c r="G1171" s="1037">
        <f>'Заказ, cкидки и курсы валют'!$J$24*F1171</f>
        <v>4864.6975000000002</v>
      </c>
      <c r="H1171" s="158">
        <f t="shared" si="157"/>
        <v>121.62</v>
      </c>
      <c r="I1171" s="245"/>
    </row>
    <row r="1172" spans="1:9" ht="14.1" customHeight="1">
      <c r="A1172" s="250" t="s">
        <v>10655</v>
      </c>
      <c r="B1172" s="1109" t="s">
        <v>84</v>
      </c>
      <c r="C1172" s="639">
        <v>10</v>
      </c>
      <c r="D1172" s="1110">
        <v>25</v>
      </c>
      <c r="E1172" s="1123">
        <f t="shared" si="155"/>
        <v>421.28</v>
      </c>
      <c r="F1172" s="740">
        <f t="shared" si="156"/>
        <v>421.28</v>
      </c>
      <c r="G1172" s="1037">
        <f>'Заказ, cкидки и курсы валют'!$J$24*F1172</f>
        <v>5343.9367999999995</v>
      </c>
      <c r="H1172" s="158">
        <f t="shared" si="157"/>
        <v>133.6</v>
      </c>
      <c r="I1172" s="245"/>
    </row>
    <row r="1173" spans="1:9" ht="14.1" customHeight="1">
      <c r="A1173" s="250" t="s">
        <v>10656</v>
      </c>
      <c r="B1173" s="1109" t="s">
        <v>179</v>
      </c>
      <c r="C1173" s="639">
        <v>11</v>
      </c>
      <c r="D1173" s="1110">
        <v>20</v>
      </c>
      <c r="E1173" s="1123">
        <f t="shared" si="155"/>
        <v>474.9</v>
      </c>
      <c r="F1173" s="740">
        <f t="shared" si="156"/>
        <v>474.9</v>
      </c>
      <c r="G1173" s="1037">
        <f>'Заказ, cкидки и курсы валют'!$J$24*F1173</f>
        <v>6024.1064999999999</v>
      </c>
      <c r="H1173" s="158">
        <f t="shared" si="157"/>
        <v>120.48</v>
      </c>
      <c r="I1173" s="245"/>
    </row>
    <row r="1174" spans="1:9" ht="14.1" customHeight="1">
      <c r="A1174" s="250" t="s">
        <v>10657</v>
      </c>
      <c r="B1174" s="1109" t="s">
        <v>180</v>
      </c>
      <c r="C1174" s="639">
        <v>12.7</v>
      </c>
      <c r="D1174" s="1110">
        <v>20</v>
      </c>
      <c r="E1174" s="1123">
        <f t="shared" si="155"/>
        <v>527.28</v>
      </c>
      <c r="F1174" s="740">
        <f t="shared" si="156"/>
        <v>527.28</v>
      </c>
      <c r="G1174" s="1037">
        <f>'Заказ, cкидки и курсы валют'!$J$24*F1174</f>
        <v>6688.5468000000001</v>
      </c>
      <c r="H1174" s="158">
        <f t="shared" si="157"/>
        <v>133.77000000000001</v>
      </c>
      <c r="I1174" s="245"/>
    </row>
    <row r="1175" spans="1:9" ht="14.1" customHeight="1">
      <c r="A1175" s="250" t="s">
        <v>10658</v>
      </c>
      <c r="B1175" s="1109" t="s">
        <v>181</v>
      </c>
      <c r="C1175" s="639">
        <v>14.4</v>
      </c>
      <c r="D1175" s="1110">
        <v>20</v>
      </c>
      <c r="E1175" s="1123">
        <f t="shared" si="155"/>
        <v>622.26</v>
      </c>
      <c r="F1175" s="740">
        <f t="shared" si="156"/>
        <v>622.26</v>
      </c>
      <c r="G1175" s="1037">
        <f>'Заказ, cкидки и курсы валют'!$J$24*F1175</f>
        <v>7893.3681000000006</v>
      </c>
      <c r="H1175" s="158">
        <f t="shared" si="157"/>
        <v>157.87</v>
      </c>
      <c r="I1175" s="245"/>
    </row>
    <row r="1176" spans="1:9" ht="14.1" customHeight="1">
      <c r="A1176" s="250" t="s">
        <v>10659</v>
      </c>
      <c r="B1176" s="1109" t="s">
        <v>182</v>
      </c>
      <c r="C1176" s="639">
        <v>16.2</v>
      </c>
      <c r="D1176" s="1110">
        <v>15</v>
      </c>
      <c r="E1176" s="1123">
        <f t="shared" si="155"/>
        <v>700.7</v>
      </c>
      <c r="F1176" s="740">
        <f t="shared" si="156"/>
        <v>700.7</v>
      </c>
      <c r="G1176" s="1037">
        <f>'Заказ, cкидки и курсы валют'!$J$24*F1176</f>
        <v>8888.3795000000009</v>
      </c>
      <c r="H1176" s="158">
        <f t="shared" si="157"/>
        <v>133.33000000000001</v>
      </c>
      <c r="I1176" s="245"/>
    </row>
    <row r="1177" spans="1:9" ht="14.1" customHeight="1">
      <c r="A1177" s="250" t="s">
        <v>10660</v>
      </c>
      <c r="B1177" s="1109" t="s">
        <v>183</v>
      </c>
      <c r="C1177" s="639">
        <v>18</v>
      </c>
      <c r="D1177" s="1110">
        <v>15</v>
      </c>
      <c r="E1177" s="1123">
        <f t="shared" si="155"/>
        <v>753.94</v>
      </c>
      <c r="F1177" s="740">
        <f t="shared" si="156"/>
        <v>753.94</v>
      </c>
      <c r="G1177" s="1037">
        <f>'Заказ, cкидки и курсы валют'!$J$24*F1177</f>
        <v>9563.7289000000019</v>
      </c>
      <c r="H1177" s="158">
        <f t="shared" si="157"/>
        <v>143.46</v>
      </c>
      <c r="I1177" s="245"/>
    </row>
    <row r="1178" spans="1:9" ht="14.1" customHeight="1">
      <c r="A1178" s="250" t="s">
        <v>10661</v>
      </c>
      <c r="B1178" s="1109" t="s">
        <v>184</v>
      </c>
      <c r="C1178" s="639">
        <v>19.8</v>
      </c>
      <c r="D1178" s="1110">
        <v>10</v>
      </c>
      <c r="E1178" s="1123">
        <f t="shared" si="155"/>
        <v>855.28</v>
      </c>
      <c r="F1178" s="740">
        <f t="shared" si="156"/>
        <v>855.28</v>
      </c>
      <c r="G1178" s="1037">
        <f>'Заказ, cкидки и курсы валют'!$J$24*F1178</f>
        <v>10849.2268</v>
      </c>
      <c r="H1178" s="158">
        <f t="shared" si="157"/>
        <v>108.49</v>
      </c>
      <c r="I1178" s="245"/>
    </row>
    <row r="1179" spans="1:9" ht="14.1" customHeight="1">
      <c r="A1179" s="250" t="s">
        <v>10662</v>
      </c>
      <c r="B1179" s="1109" t="s">
        <v>185</v>
      </c>
      <c r="C1179" s="639">
        <v>23.4</v>
      </c>
      <c r="D1179" s="1110">
        <v>10</v>
      </c>
      <c r="E1179" s="1123">
        <f t="shared" si="155"/>
        <v>1011.18</v>
      </c>
      <c r="F1179" s="740">
        <f t="shared" si="156"/>
        <v>1011.18</v>
      </c>
      <c r="G1179" s="1037">
        <f>'Заказ, cкидки и курсы валют'!$J$24*F1179</f>
        <v>12826.818299999999</v>
      </c>
      <c r="H1179" s="158">
        <f t="shared" si="157"/>
        <v>128.27000000000001</v>
      </c>
      <c r="I1179" s="245"/>
    </row>
    <row r="1180" spans="1:9" ht="14.1" customHeight="1">
      <c r="A1180" s="250" t="s">
        <v>10663</v>
      </c>
      <c r="B1180" s="1109" t="s">
        <v>186</v>
      </c>
      <c r="C1180" s="639">
        <v>27</v>
      </c>
      <c r="D1180" s="1110">
        <v>10</v>
      </c>
      <c r="E1180" s="1123">
        <f t="shared" si="155"/>
        <v>1622.28</v>
      </c>
      <c r="F1180" s="740">
        <f t="shared" si="156"/>
        <v>1622.28</v>
      </c>
      <c r="G1180" s="1037">
        <f>'Заказ, cкидки и курсы валют'!$J$24*F1180</f>
        <v>20578.621800000001</v>
      </c>
      <c r="H1180" s="158">
        <f t="shared" si="157"/>
        <v>205.79</v>
      </c>
      <c r="I1180" s="245"/>
    </row>
    <row r="1181" spans="1:9" ht="14.1" customHeight="1">
      <c r="A1181" s="250" t="s">
        <v>10664</v>
      </c>
      <c r="B1181" s="1114" t="s">
        <v>3660</v>
      </c>
      <c r="C1181" s="639">
        <v>11.1</v>
      </c>
      <c r="D1181" s="1111">
        <v>20</v>
      </c>
      <c r="E1181" s="1123">
        <f t="shared" si="155"/>
        <v>453.16</v>
      </c>
      <c r="F1181" s="740">
        <f t="shared" si="156"/>
        <v>453.16</v>
      </c>
      <c r="G1181" s="1037">
        <f>'Заказ, cкидки и курсы валют'!$J$24*F1181</f>
        <v>5748.3346000000001</v>
      </c>
      <c r="H1181" s="158">
        <f t="shared" si="157"/>
        <v>114.97</v>
      </c>
      <c r="I1181" s="245"/>
    </row>
    <row r="1182" spans="1:9" ht="14.1" customHeight="1">
      <c r="A1182" s="250" t="s">
        <v>10665</v>
      </c>
      <c r="B1182" s="1109" t="s">
        <v>3122</v>
      </c>
      <c r="C1182" s="639">
        <v>11.93</v>
      </c>
      <c r="D1182" s="1110">
        <v>20</v>
      </c>
      <c r="E1182" s="1123">
        <f t="shared" si="155"/>
        <v>492.14</v>
      </c>
      <c r="F1182" s="740">
        <f t="shared" si="156"/>
        <v>492.14</v>
      </c>
      <c r="G1182" s="1037">
        <f>'Заказ, cкидки и курсы валют'!$J$24*F1182</f>
        <v>6242.7959000000001</v>
      </c>
      <c r="H1182" s="158">
        <f t="shared" si="157"/>
        <v>124.86</v>
      </c>
      <c r="I1182" s="245"/>
    </row>
    <row r="1183" spans="1:9" ht="14.1" customHeight="1">
      <c r="A1183" s="250" t="s">
        <v>10666</v>
      </c>
      <c r="B1183" s="1109" t="s">
        <v>3123</v>
      </c>
      <c r="C1183" s="639">
        <v>13.48</v>
      </c>
      <c r="D1183" s="1110">
        <v>20</v>
      </c>
      <c r="E1183" s="1123">
        <f t="shared" si="155"/>
        <v>572.62</v>
      </c>
      <c r="F1183" s="740">
        <f t="shared" si="156"/>
        <v>572.62</v>
      </c>
      <c r="G1183" s="1037">
        <f>'Заказ, cкидки и курсы валют'!$J$24*F1183</f>
        <v>7263.6847000000007</v>
      </c>
      <c r="H1183" s="158">
        <f t="shared" si="157"/>
        <v>145.27000000000001</v>
      </c>
      <c r="I1183" s="245"/>
    </row>
    <row r="1184" spans="1:9" ht="14.1" customHeight="1">
      <c r="A1184" s="250" t="s">
        <v>10667</v>
      </c>
      <c r="B1184" s="1109" t="s">
        <v>618</v>
      </c>
      <c r="C1184" s="639">
        <v>15.03</v>
      </c>
      <c r="D1184" s="1110">
        <v>15</v>
      </c>
      <c r="E1184" s="1123">
        <f t="shared" si="155"/>
        <v>637.76</v>
      </c>
      <c r="F1184" s="740">
        <f t="shared" si="156"/>
        <v>637.76</v>
      </c>
      <c r="G1184" s="1037">
        <f>'Заказ, cкидки и курсы валют'!$J$24*F1184</f>
        <v>8089.9856</v>
      </c>
      <c r="H1184" s="158">
        <f t="shared" si="157"/>
        <v>121.35</v>
      </c>
      <c r="I1184" s="245"/>
    </row>
    <row r="1185" spans="1:9" ht="14.1" customHeight="1">
      <c r="A1185" s="250" t="s">
        <v>10668</v>
      </c>
      <c r="B1185" s="1109" t="s">
        <v>3124</v>
      </c>
      <c r="C1185" s="639">
        <v>16.579999999999998</v>
      </c>
      <c r="D1185" s="1110">
        <v>15</v>
      </c>
      <c r="E1185" s="1123">
        <f t="shared" si="155"/>
        <v>703.7</v>
      </c>
      <c r="F1185" s="740">
        <f t="shared" si="156"/>
        <v>703.7</v>
      </c>
      <c r="G1185" s="1037">
        <f>'Заказ, cкидки и курсы валют'!$J$24*F1185</f>
        <v>8926.4345000000012</v>
      </c>
      <c r="H1185" s="158">
        <f t="shared" si="157"/>
        <v>133.9</v>
      </c>
      <c r="I1185" s="245"/>
    </row>
    <row r="1186" spans="1:9" ht="14.1" customHeight="1">
      <c r="A1186" s="250" t="s">
        <v>10669</v>
      </c>
      <c r="B1186" s="1109" t="s">
        <v>190</v>
      </c>
      <c r="C1186" s="639">
        <v>18.13</v>
      </c>
      <c r="D1186" s="1110">
        <v>15</v>
      </c>
      <c r="E1186" s="1123">
        <f t="shared" si="155"/>
        <v>629.28</v>
      </c>
      <c r="F1186" s="740">
        <f t="shared" si="156"/>
        <v>629.28</v>
      </c>
      <c r="G1186" s="1037">
        <f>'Заказ, cкидки и курсы валют'!$J$24*F1186</f>
        <v>7982.4168</v>
      </c>
      <c r="H1186" s="158">
        <f t="shared" si="157"/>
        <v>119.74</v>
      </c>
      <c r="I1186" s="245"/>
    </row>
    <row r="1187" spans="1:9" ht="14.1" customHeight="1">
      <c r="A1187" s="250" t="s">
        <v>10670</v>
      </c>
      <c r="B1187" s="1109" t="s">
        <v>1341</v>
      </c>
      <c r="C1187" s="639">
        <v>19.690000000000001</v>
      </c>
      <c r="D1187" s="1110">
        <v>10</v>
      </c>
      <c r="E1187" s="1123">
        <f t="shared" si="155"/>
        <v>835.36</v>
      </c>
      <c r="F1187" s="740">
        <f t="shared" si="156"/>
        <v>835.36</v>
      </c>
      <c r="G1187" s="1037">
        <f>'Заказ, cкидки и курсы валют'!$J$24*F1187</f>
        <v>10596.5416</v>
      </c>
      <c r="H1187" s="158">
        <f t="shared" si="157"/>
        <v>105.97</v>
      </c>
      <c r="I1187" s="245"/>
    </row>
    <row r="1188" spans="1:9" ht="14.1" customHeight="1">
      <c r="A1188" s="250" t="s">
        <v>10671</v>
      </c>
      <c r="B1188" s="1109" t="s">
        <v>191</v>
      </c>
      <c r="C1188" s="639">
        <v>21.14</v>
      </c>
      <c r="D1188" s="1110">
        <v>10</v>
      </c>
      <c r="E1188" s="1123">
        <f t="shared" si="155"/>
        <v>863.48</v>
      </c>
      <c r="F1188" s="740">
        <f t="shared" si="156"/>
        <v>863.48</v>
      </c>
      <c r="G1188" s="1037">
        <f>'Заказ, cкидки и курсы валют'!$J$24*F1188</f>
        <v>10953.2438</v>
      </c>
      <c r="H1188" s="158">
        <f t="shared" si="157"/>
        <v>109.53</v>
      </c>
      <c r="I1188" s="245"/>
    </row>
    <row r="1189" spans="1:9" ht="14.1" customHeight="1">
      <c r="A1189" s="250" t="s">
        <v>10764</v>
      </c>
      <c r="B1189" s="1109" t="s">
        <v>192</v>
      </c>
      <c r="C1189" s="639">
        <v>24.25</v>
      </c>
      <c r="D1189" s="1110">
        <v>10</v>
      </c>
      <c r="E1189" s="1123">
        <f t="shared" si="155"/>
        <v>990.28</v>
      </c>
      <c r="F1189" s="740">
        <f t="shared" si="156"/>
        <v>990.28</v>
      </c>
      <c r="G1189" s="1037">
        <f>'Заказ, cкидки и курсы валют'!$J$24*F1189</f>
        <v>12561.701800000001</v>
      </c>
      <c r="H1189" s="158">
        <f t="shared" si="157"/>
        <v>125.62</v>
      </c>
      <c r="I1189" s="245"/>
    </row>
    <row r="1190" spans="1:9" ht="14.1" customHeight="1">
      <c r="A1190" s="250" t="s">
        <v>10763</v>
      </c>
      <c r="B1190" s="1109" t="s">
        <v>193</v>
      </c>
      <c r="C1190" s="639">
        <v>27.35</v>
      </c>
      <c r="D1190" s="1110">
        <v>10</v>
      </c>
      <c r="E1190" s="1123">
        <f t="shared" si="155"/>
        <v>1160.5999999999999</v>
      </c>
      <c r="F1190" s="740">
        <f t="shared" si="156"/>
        <v>1160.5999999999999</v>
      </c>
      <c r="G1190" s="1037">
        <f>'Заказ, cкидки и курсы валют'!$J$24*F1190</f>
        <v>14722.210999999999</v>
      </c>
      <c r="H1190" s="158">
        <f t="shared" si="157"/>
        <v>147.22</v>
      </c>
      <c r="I1190" s="245"/>
    </row>
    <row r="1191" spans="1:9" ht="14.1" customHeight="1">
      <c r="A1191" s="250" t="s">
        <v>10762</v>
      </c>
      <c r="B1191" s="1109" t="s">
        <v>194</v>
      </c>
      <c r="C1191" s="639">
        <v>30.45</v>
      </c>
      <c r="D1191" s="1110">
        <v>10</v>
      </c>
      <c r="E1191" s="1123">
        <f t="shared" si="155"/>
        <v>1292.18</v>
      </c>
      <c r="F1191" s="740">
        <f t="shared" si="156"/>
        <v>1292.18</v>
      </c>
      <c r="G1191" s="1037">
        <f>'Заказ, cкидки и курсы валют'!$J$24*F1191</f>
        <v>16391.303300000003</v>
      </c>
      <c r="H1191" s="158">
        <f t="shared" si="157"/>
        <v>163.91</v>
      </c>
      <c r="I1191" s="245"/>
    </row>
    <row r="1192" spans="1:9" ht="14.1" customHeight="1">
      <c r="A1192" s="250" t="s">
        <v>10761</v>
      </c>
      <c r="B1192" s="1109" t="s">
        <v>3125</v>
      </c>
      <c r="C1192" s="639">
        <v>33.56</v>
      </c>
      <c r="D1192" s="1110">
        <v>5</v>
      </c>
      <c r="E1192" s="1123">
        <f t="shared" si="155"/>
        <v>1311.54</v>
      </c>
      <c r="F1192" s="740">
        <f t="shared" si="156"/>
        <v>1311.54</v>
      </c>
      <c r="G1192" s="1037">
        <f>'Заказ, cкидки и курсы валют'!$J$24*F1192</f>
        <v>16636.884900000001</v>
      </c>
      <c r="H1192" s="158">
        <f t="shared" si="157"/>
        <v>83.18</v>
      </c>
      <c r="I1192" s="245"/>
    </row>
    <row r="1193" spans="1:9" ht="14.1" customHeight="1">
      <c r="A1193" s="250" t="s">
        <v>10760</v>
      </c>
      <c r="B1193" s="1109" t="s">
        <v>195</v>
      </c>
      <c r="C1193" s="639">
        <v>36.56</v>
      </c>
      <c r="D1193" s="1110">
        <v>5</v>
      </c>
      <c r="E1193" s="1123">
        <f t="shared" si="155"/>
        <v>1407.4</v>
      </c>
      <c r="F1193" s="740">
        <f t="shared" si="156"/>
        <v>1407.4</v>
      </c>
      <c r="G1193" s="1037">
        <f>'Заказ, cкидки и курсы валют'!$J$24*F1193</f>
        <v>17852.869000000002</v>
      </c>
      <c r="H1193" s="158">
        <f t="shared" si="157"/>
        <v>89.26</v>
      </c>
      <c r="I1193" s="245"/>
    </row>
    <row r="1194" spans="1:9" ht="14.1" customHeight="1">
      <c r="A1194" s="250" t="s">
        <v>10759</v>
      </c>
      <c r="B1194" s="1109" t="s">
        <v>196</v>
      </c>
      <c r="C1194" s="639">
        <v>42.77</v>
      </c>
      <c r="D1194" s="1110">
        <v>5</v>
      </c>
      <c r="E1194" s="1123">
        <f t="shared" si="155"/>
        <v>1679.46</v>
      </c>
      <c r="F1194" s="740">
        <f t="shared" si="156"/>
        <v>1679.46</v>
      </c>
      <c r="G1194" s="1037">
        <f>'Заказ, cкидки и курсы валют'!$J$24*F1194</f>
        <v>21303.950100000002</v>
      </c>
      <c r="H1194" s="158">
        <f t="shared" si="157"/>
        <v>106.52</v>
      </c>
      <c r="I1194" s="245"/>
    </row>
    <row r="1195" spans="1:9" ht="14.1" customHeight="1">
      <c r="A1195" s="250" t="s">
        <v>10758</v>
      </c>
      <c r="B1195" s="1109" t="s">
        <v>197</v>
      </c>
      <c r="C1195" s="639">
        <v>48.98</v>
      </c>
      <c r="D1195" s="1110">
        <v>5</v>
      </c>
      <c r="E1195" s="1123">
        <f t="shared" si="155"/>
        <v>2003.68</v>
      </c>
      <c r="F1195" s="740">
        <f t="shared" si="156"/>
        <v>2003.68</v>
      </c>
      <c r="G1195" s="1037">
        <f>'Заказ, cкидки и курсы валют'!$J$24*F1195</f>
        <v>25416.680800000002</v>
      </c>
      <c r="H1195" s="158">
        <f t="shared" si="157"/>
        <v>127.08</v>
      </c>
      <c r="I1195" s="245"/>
    </row>
    <row r="1196" spans="1:9" ht="14.1" customHeight="1">
      <c r="A1196" s="250" t="s">
        <v>10757</v>
      </c>
      <c r="B1196" s="1109" t="s">
        <v>198</v>
      </c>
      <c r="C1196" s="639">
        <v>55.19</v>
      </c>
      <c r="D1196" s="1110">
        <v>5</v>
      </c>
      <c r="E1196" s="1123">
        <f t="shared" si="155"/>
        <v>2961.26</v>
      </c>
      <c r="F1196" s="740">
        <f t="shared" si="156"/>
        <v>2961.26</v>
      </c>
      <c r="G1196" s="1037">
        <f>'Заказ, cкидки и курсы валют'!$J$24*F1196</f>
        <v>37563.583100000003</v>
      </c>
      <c r="H1196" s="158">
        <f t="shared" si="157"/>
        <v>187.82</v>
      </c>
      <c r="I1196" s="245"/>
    </row>
    <row r="1197" spans="1:9" ht="14.1" customHeight="1">
      <c r="A1197" s="250" t="s">
        <v>10756</v>
      </c>
      <c r="B1197" s="1109" t="s">
        <v>199</v>
      </c>
      <c r="C1197" s="639">
        <v>61.4</v>
      </c>
      <c r="D1197" s="1110">
        <v>5</v>
      </c>
      <c r="E1197" s="1123">
        <f t="shared" si="155"/>
        <v>3198.6</v>
      </c>
      <c r="F1197" s="740">
        <f t="shared" si="156"/>
        <v>3198.6</v>
      </c>
      <c r="G1197" s="1037">
        <f>'Заказ, cкидки и курсы валют'!$J$24*F1197</f>
        <v>40574.241000000002</v>
      </c>
      <c r="H1197" s="158">
        <f t="shared" si="157"/>
        <v>202.87</v>
      </c>
      <c r="I1197" s="245"/>
    </row>
    <row r="1198" spans="1:9" ht="14.1" customHeight="1">
      <c r="A1198" s="250" t="s">
        <v>10755</v>
      </c>
      <c r="B1198" s="1109" t="s">
        <v>200</v>
      </c>
      <c r="C1198" s="639">
        <v>69.7</v>
      </c>
      <c r="D1198" s="1110">
        <v>4</v>
      </c>
      <c r="E1198" s="1123">
        <f t="shared" ref="E1198:E1229" si="158">E1073*2</f>
        <v>3679.08</v>
      </c>
      <c r="F1198" s="740">
        <f t="shared" si="156"/>
        <v>3679.08</v>
      </c>
      <c r="G1198" s="1037">
        <f>'Заказ, cкидки и курсы валют'!$J$24*F1198</f>
        <v>46669.129800000002</v>
      </c>
      <c r="H1198" s="158">
        <f t="shared" si="157"/>
        <v>186.68</v>
      </c>
      <c r="I1198" s="245"/>
    </row>
    <row r="1199" spans="1:9" ht="14.1" customHeight="1">
      <c r="A1199" s="250" t="s">
        <v>10754</v>
      </c>
      <c r="B1199" s="1115" t="s">
        <v>3368</v>
      </c>
      <c r="C1199" s="639">
        <v>19.23</v>
      </c>
      <c r="D1199" s="1116">
        <v>15</v>
      </c>
      <c r="E1199" s="1123">
        <f t="shared" si="158"/>
        <v>788.42</v>
      </c>
      <c r="F1199" s="740">
        <f t="shared" si="156"/>
        <v>788.42</v>
      </c>
      <c r="G1199" s="1037">
        <f>'Заказ, cкидки и курсы валют'!$J$24*F1199</f>
        <v>10001.1077</v>
      </c>
      <c r="H1199" s="158">
        <f t="shared" si="157"/>
        <v>150.02000000000001</v>
      </c>
      <c r="I1199" s="245"/>
    </row>
    <row r="1200" spans="1:9" ht="14.1" customHeight="1">
      <c r="A1200" s="250" t="s">
        <v>10753</v>
      </c>
      <c r="B1200" s="1114" t="s">
        <v>3659</v>
      </c>
      <c r="C1200" s="639">
        <v>20.77</v>
      </c>
      <c r="D1200" s="1111">
        <v>10</v>
      </c>
      <c r="E1200" s="1123">
        <f t="shared" si="158"/>
        <v>810.6</v>
      </c>
      <c r="F1200" s="740">
        <f t="shared" si="156"/>
        <v>810.6</v>
      </c>
      <c r="G1200" s="1037">
        <f>'Заказ, cкидки и курсы валют'!$J$24*F1200</f>
        <v>10282.461000000001</v>
      </c>
      <c r="H1200" s="158">
        <f t="shared" si="157"/>
        <v>102.82</v>
      </c>
      <c r="I1200" s="245"/>
    </row>
    <row r="1201" spans="1:9" ht="14.1" customHeight="1">
      <c r="A1201" s="250" t="s">
        <v>10752</v>
      </c>
      <c r="B1201" s="1114" t="s">
        <v>3403</v>
      </c>
      <c r="C1201" s="639">
        <v>23.22</v>
      </c>
      <c r="D1201" s="1111">
        <v>10</v>
      </c>
      <c r="E1201" s="1123">
        <f t="shared" si="158"/>
        <v>906.16</v>
      </c>
      <c r="F1201" s="740">
        <f t="shared" si="156"/>
        <v>906.16</v>
      </c>
      <c r="G1201" s="1037">
        <f>'Заказ, cкидки и курсы валют'!$J$24*F1201</f>
        <v>11494.6396</v>
      </c>
      <c r="H1201" s="158">
        <f t="shared" si="157"/>
        <v>114.95</v>
      </c>
      <c r="I1201" s="245"/>
    </row>
    <row r="1202" spans="1:9" ht="14.1" customHeight="1">
      <c r="A1202" s="250" t="s">
        <v>10751</v>
      </c>
      <c r="B1202" s="1109" t="s">
        <v>3126</v>
      </c>
      <c r="C1202" s="639">
        <v>25.67</v>
      </c>
      <c r="D1202" s="1110">
        <v>10</v>
      </c>
      <c r="E1202" s="1123">
        <f t="shared" si="158"/>
        <v>980.2</v>
      </c>
      <c r="F1202" s="740">
        <f t="shared" si="156"/>
        <v>980.2</v>
      </c>
      <c r="G1202" s="1037">
        <f>'Заказ, cкидки и курсы валют'!$J$24*F1202</f>
        <v>12433.837000000001</v>
      </c>
      <c r="H1202" s="158">
        <f t="shared" si="157"/>
        <v>124.34</v>
      </c>
      <c r="I1202" s="245"/>
    </row>
    <row r="1203" spans="1:9" ht="14.1" customHeight="1">
      <c r="A1203" s="250" t="s">
        <v>10750</v>
      </c>
      <c r="B1203" s="1109" t="s">
        <v>3127</v>
      </c>
      <c r="C1203" s="639">
        <v>28.12</v>
      </c>
      <c r="D1203" s="1110">
        <v>10</v>
      </c>
      <c r="E1203" s="1123">
        <f t="shared" si="158"/>
        <v>1167.6600000000001</v>
      </c>
      <c r="F1203" s="740">
        <f t="shared" si="156"/>
        <v>1167.6600000000001</v>
      </c>
      <c r="G1203" s="1037">
        <f>'Заказ, cкидки и курсы валют'!$J$24*F1203</f>
        <v>14811.767100000001</v>
      </c>
      <c r="H1203" s="158">
        <f t="shared" si="157"/>
        <v>148.12</v>
      </c>
      <c r="I1203" s="245"/>
    </row>
    <row r="1204" spans="1:9" ht="14.1" customHeight="1">
      <c r="A1204" s="250" t="s">
        <v>10749</v>
      </c>
      <c r="B1204" s="1109" t="s">
        <v>3128</v>
      </c>
      <c r="C1204" s="639">
        <v>30.57</v>
      </c>
      <c r="D1204" s="1110">
        <v>10</v>
      </c>
      <c r="E1204" s="1123">
        <f t="shared" si="158"/>
        <v>1167.26</v>
      </c>
      <c r="F1204" s="740">
        <f t="shared" si="156"/>
        <v>1167.26</v>
      </c>
      <c r="G1204" s="1037">
        <f>'Заказ, cкидки и курсы валют'!$J$24*F1204</f>
        <v>14806.6931</v>
      </c>
      <c r="H1204" s="158">
        <f t="shared" si="157"/>
        <v>148.07</v>
      </c>
      <c r="I1204" s="245"/>
    </row>
    <row r="1205" spans="1:9" ht="14.1" customHeight="1">
      <c r="A1205" s="250" t="s">
        <v>10748</v>
      </c>
      <c r="B1205" s="1109" t="s">
        <v>3129</v>
      </c>
      <c r="C1205" s="639">
        <v>33.020000000000003</v>
      </c>
      <c r="D1205" s="1110">
        <v>7</v>
      </c>
      <c r="E1205" s="1123">
        <f t="shared" si="158"/>
        <v>1349.48</v>
      </c>
      <c r="F1205" s="740">
        <f t="shared" si="156"/>
        <v>1349.48</v>
      </c>
      <c r="G1205" s="1037">
        <f>'Заказ, cкидки и курсы валют'!$J$24*F1205</f>
        <v>17118.1538</v>
      </c>
      <c r="H1205" s="158">
        <f t="shared" si="157"/>
        <v>119.83</v>
      </c>
      <c r="I1205" s="245"/>
    </row>
    <row r="1206" spans="1:9" ht="14.1" customHeight="1">
      <c r="A1206" s="250" t="s">
        <v>10747</v>
      </c>
      <c r="B1206" s="1109" t="s">
        <v>201</v>
      </c>
      <c r="C1206" s="639">
        <v>35.47</v>
      </c>
      <c r="D1206" s="1110">
        <v>7</v>
      </c>
      <c r="E1206" s="1123">
        <f t="shared" si="158"/>
        <v>1332.86</v>
      </c>
      <c r="F1206" s="740">
        <f t="shared" si="156"/>
        <v>1332.86</v>
      </c>
      <c r="G1206" s="1037">
        <f>'Заказ, cкидки и курсы валют'!$J$24*F1206</f>
        <v>16907.329099999999</v>
      </c>
      <c r="H1206" s="158">
        <f t="shared" si="157"/>
        <v>118.35</v>
      </c>
      <c r="I1206" s="245"/>
    </row>
    <row r="1207" spans="1:9" ht="14.1" customHeight="1">
      <c r="A1207" s="250" t="s">
        <v>10746</v>
      </c>
      <c r="B1207" s="1109" t="s">
        <v>202</v>
      </c>
      <c r="C1207" s="639">
        <v>40.47</v>
      </c>
      <c r="D1207" s="1110">
        <v>6</v>
      </c>
      <c r="E1207" s="1123">
        <f t="shared" si="158"/>
        <v>1680.4</v>
      </c>
      <c r="F1207" s="740">
        <f t="shared" si="156"/>
        <v>1680.4</v>
      </c>
      <c r="G1207" s="1037">
        <f>'Заказ, cкидки и курсы валют'!$J$24*F1207</f>
        <v>21315.874000000003</v>
      </c>
      <c r="H1207" s="158">
        <f t="shared" si="157"/>
        <v>127.9</v>
      </c>
      <c r="I1207" s="245"/>
    </row>
    <row r="1208" spans="1:9" ht="14.1" customHeight="1">
      <c r="A1208" s="250" t="s">
        <v>10745</v>
      </c>
      <c r="B1208" s="1109" t="s">
        <v>615</v>
      </c>
      <c r="C1208" s="639">
        <v>45.37</v>
      </c>
      <c r="D1208" s="1110">
        <v>6</v>
      </c>
      <c r="E1208" s="1123">
        <f t="shared" si="158"/>
        <v>1732.24</v>
      </c>
      <c r="F1208" s="740">
        <f t="shared" si="156"/>
        <v>1732.24</v>
      </c>
      <c r="G1208" s="1037">
        <f>'Заказ, cкидки и курсы валют'!$J$24*F1208</f>
        <v>21973.464400000001</v>
      </c>
      <c r="H1208" s="158">
        <f t="shared" si="157"/>
        <v>131.84</v>
      </c>
      <c r="I1208" s="245"/>
    </row>
    <row r="1209" spans="1:9" ht="14.1" customHeight="1">
      <c r="A1209" s="250" t="s">
        <v>10744</v>
      </c>
      <c r="B1209" s="1109" t="s">
        <v>203</v>
      </c>
      <c r="C1209" s="639">
        <v>50.27</v>
      </c>
      <c r="D1209" s="1110">
        <v>5</v>
      </c>
      <c r="E1209" s="1123">
        <f t="shared" si="158"/>
        <v>1790.26</v>
      </c>
      <c r="F1209" s="740">
        <f t="shared" si="156"/>
        <v>1790.26</v>
      </c>
      <c r="G1209" s="1037">
        <f>'Заказ, cкидки и курсы валют'!$J$24*F1209</f>
        <v>22709.448100000001</v>
      </c>
      <c r="H1209" s="158">
        <f t="shared" si="157"/>
        <v>113.55</v>
      </c>
      <c r="I1209" s="245"/>
    </row>
    <row r="1210" spans="1:9" ht="14.1" customHeight="1">
      <c r="A1210" s="250" t="s">
        <v>10743</v>
      </c>
      <c r="B1210" s="1109" t="s">
        <v>614</v>
      </c>
      <c r="C1210" s="639">
        <v>56.3</v>
      </c>
      <c r="D1210" s="1110">
        <v>5</v>
      </c>
      <c r="E1210" s="1123">
        <f t="shared" si="158"/>
        <v>2297.88</v>
      </c>
      <c r="F1210" s="740">
        <f t="shared" si="156"/>
        <v>2297.88</v>
      </c>
      <c r="G1210" s="1037">
        <f>'Заказ, cкидки и курсы валют'!$J$24*F1210</f>
        <v>29148.607800000002</v>
      </c>
      <c r="H1210" s="158">
        <f t="shared" si="157"/>
        <v>145.74</v>
      </c>
      <c r="I1210" s="245"/>
    </row>
    <row r="1211" spans="1:9" ht="14.1" customHeight="1">
      <c r="A1211" s="250" t="s">
        <v>10742</v>
      </c>
      <c r="B1211" s="1109" t="s">
        <v>204</v>
      </c>
      <c r="C1211" s="639">
        <v>60.07</v>
      </c>
      <c r="D1211" s="1110">
        <v>4</v>
      </c>
      <c r="E1211" s="1123">
        <f t="shared" si="158"/>
        <v>2328.96</v>
      </c>
      <c r="F1211" s="740">
        <f t="shared" si="156"/>
        <v>2328.96</v>
      </c>
      <c r="G1211" s="1037">
        <f>'Заказ, cкидки и курсы валют'!$J$24*F1211</f>
        <v>29542.857600000003</v>
      </c>
      <c r="H1211" s="158">
        <f t="shared" si="157"/>
        <v>118.17</v>
      </c>
      <c r="I1211" s="245"/>
    </row>
    <row r="1212" spans="1:9" ht="14.1" customHeight="1">
      <c r="A1212" s="250" t="s">
        <v>10741</v>
      </c>
      <c r="B1212" s="1109" t="s">
        <v>205</v>
      </c>
      <c r="C1212" s="639">
        <v>69.97</v>
      </c>
      <c r="D1212" s="1110">
        <v>4</v>
      </c>
      <c r="E1212" s="1123">
        <f t="shared" si="158"/>
        <v>2687</v>
      </c>
      <c r="F1212" s="740">
        <f t="shared" si="156"/>
        <v>2687</v>
      </c>
      <c r="G1212" s="1037">
        <f>'Заказ, cкидки и курсы валют'!$J$24*F1212</f>
        <v>34084.595000000001</v>
      </c>
      <c r="H1212" s="158">
        <f t="shared" si="157"/>
        <v>136.34</v>
      </c>
      <c r="I1212" s="245"/>
    </row>
    <row r="1213" spans="1:9" ht="14.1" customHeight="1">
      <c r="A1213" s="250" t="s">
        <v>10740</v>
      </c>
      <c r="B1213" s="1109" t="s">
        <v>206</v>
      </c>
      <c r="C1213" s="639">
        <v>79.77</v>
      </c>
      <c r="D1213" s="1110">
        <v>3</v>
      </c>
      <c r="E1213" s="1123">
        <f t="shared" si="158"/>
        <v>3262.04</v>
      </c>
      <c r="F1213" s="740">
        <f t="shared" si="156"/>
        <v>3262.04</v>
      </c>
      <c r="G1213" s="1037">
        <f>'Заказ, cкидки и курсы валют'!$J$24*F1213</f>
        <v>41378.977400000003</v>
      </c>
      <c r="H1213" s="158">
        <f t="shared" si="157"/>
        <v>124.14</v>
      </c>
      <c r="I1213" s="245"/>
    </row>
    <row r="1214" spans="1:9" ht="14.1" customHeight="1">
      <c r="A1214" s="250" t="s">
        <v>10739</v>
      </c>
      <c r="B1214" s="1109" t="s">
        <v>207</v>
      </c>
      <c r="C1214" s="639">
        <v>89.57</v>
      </c>
      <c r="D1214" s="1110">
        <v>3</v>
      </c>
      <c r="E1214" s="1123">
        <f t="shared" si="158"/>
        <v>3900.74</v>
      </c>
      <c r="F1214" s="740">
        <f t="shared" si="156"/>
        <v>3900.74</v>
      </c>
      <c r="G1214" s="1037">
        <f>'Заказ, cкидки и курсы валют'!$J$24*F1214</f>
        <v>49480.886899999998</v>
      </c>
      <c r="H1214" s="158">
        <f t="shared" si="157"/>
        <v>148.44</v>
      </c>
      <c r="I1214" s="245"/>
    </row>
    <row r="1215" spans="1:9" ht="14.1" customHeight="1">
      <c r="A1215" s="250" t="s">
        <v>10738</v>
      </c>
      <c r="B1215" s="1109" t="s">
        <v>208</v>
      </c>
      <c r="C1215" s="639">
        <v>99.37</v>
      </c>
      <c r="D1215" s="1110">
        <v>3</v>
      </c>
      <c r="E1215" s="1123">
        <f t="shared" si="158"/>
        <v>4328.42</v>
      </c>
      <c r="F1215" s="740">
        <f t="shared" si="156"/>
        <v>4328.42</v>
      </c>
      <c r="G1215" s="1037">
        <f>'Заказ, cкидки и курсы валют'!$J$24*F1215</f>
        <v>54906.007700000002</v>
      </c>
      <c r="H1215" s="158">
        <f t="shared" si="157"/>
        <v>164.72</v>
      </c>
      <c r="I1215" s="245"/>
    </row>
    <row r="1216" spans="1:9" ht="14.1" customHeight="1">
      <c r="A1216" s="250" t="s">
        <v>10737</v>
      </c>
      <c r="B1216" s="1109" t="s">
        <v>209</v>
      </c>
      <c r="C1216" s="639">
        <v>109</v>
      </c>
      <c r="D1216" s="1110">
        <v>2</v>
      </c>
      <c r="E1216" s="1123">
        <f t="shared" si="158"/>
        <v>5396.4</v>
      </c>
      <c r="F1216" s="740">
        <f t="shared" si="156"/>
        <v>5396.4</v>
      </c>
      <c r="G1216" s="1037">
        <f>'Заказ, cкидки и курсы валют'!$J$24*F1216</f>
        <v>68453.334000000003</v>
      </c>
      <c r="H1216" s="158">
        <f t="shared" si="157"/>
        <v>136.91</v>
      </c>
      <c r="I1216" s="245"/>
    </row>
    <row r="1217" spans="1:9" ht="14.1" customHeight="1">
      <c r="A1217" s="250" t="s">
        <v>10736</v>
      </c>
      <c r="B1217" s="1109" t="s">
        <v>4322</v>
      </c>
      <c r="C1217" s="639">
        <v>34.1</v>
      </c>
      <c r="D1217" s="1110">
        <v>10</v>
      </c>
      <c r="E1217" s="1123">
        <f t="shared" si="158"/>
        <v>1391.64</v>
      </c>
      <c r="F1217" s="740">
        <f t="shared" si="156"/>
        <v>1391.64</v>
      </c>
      <c r="G1217" s="1037">
        <f>'Заказ, cкидки и курсы валют'!$J$24*F1217</f>
        <v>17652.953400000002</v>
      </c>
      <c r="H1217" s="158">
        <f t="shared" si="157"/>
        <v>176.53</v>
      </c>
      <c r="I1217" s="245"/>
    </row>
    <row r="1218" spans="1:9" ht="14.1" customHeight="1">
      <c r="A1218" s="250" t="s">
        <v>10735</v>
      </c>
      <c r="B1218" s="1109" t="s">
        <v>3357</v>
      </c>
      <c r="C1218" s="639">
        <v>37.700000000000003</v>
      </c>
      <c r="D1218" s="1110">
        <v>7</v>
      </c>
      <c r="E1218" s="1123">
        <f t="shared" si="158"/>
        <v>1538.58</v>
      </c>
      <c r="F1218" s="740">
        <f t="shared" si="156"/>
        <v>1538.58</v>
      </c>
      <c r="G1218" s="1037">
        <f>'Заказ, cкидки и курсы валют'!$J$24*F1218</f>
        <v>19516.887299999999</v>
      </c>
      <c r="H1218" s="158">
        <f t="shared" si="157"/>
        <v>136.62</v>
      </c>
      <c r="I1218" s="245"/>
    </row>
    <row r="1219" spans="1:9" ht="14.1" customHeight="1">
      <c r="A1219" s="250" t="s">
        <v>10734</v>
      </c>
      <c r="B1219" s="1109" t="s">
        <v>1029</v>
      </c>
      <c r="C1219" s="1117">
        <v>41.3</v>
      </c>
      <c r="D1219" s="1110">
        <v>6</v>
      </c>
      <c r="E1219" s="1123">
        <f t="shared" si="158"/>
        <v>1494.18</v>
      </c>
      <c r="F1219" s="740">
        <f t="shared" si="156"/>
        <v>1494.18</v>
      </c>
      <c r="G1219" s="1037">
        <f>'Заказ, cкидки и курсы валют'!$J$24*F1219</f>
        <v>18953.673300000002</v>
      </c>
      <c r="H1219" s="158">
        <f t="shared" si="157"/>
        <v>113.72</v>
      </c>
      <c r="I1219" s="245"/>
    </row>
    <row r="1220" spans="1:9" ht="14.1" customHeight="1">
      <c r="A1220" s="250" t="s">
        <v>10733</v>
      </c>
      <c r="B1220" s="1109" t="s">
        <v>3130</v>
      </c>
      <c r="C1220" s="639">
        <v>44.9</v>
      </c>
      <c r="D1220" s="1110">
        <v>5</v>
      </c>
      <c r="E1220" s="1123">
        <f t="shared" si="158"/>
        <v>1659.8</v>
      </c>
      <c r="F1220" s="740">
        <f t="shared" si="156"/>
        <v>1659.8</v>
      </c>
      <c r="G1220" s="1037">
        <f>'Заказ, cкидки и курсы валют'!$J$24*F1220</f>
        <v>21054.563000000002</v>
      </c>
      <c r="H1220" s="158">
        <f t="shared" si="157"/>
        <v>105.27</v>
      </c>
      <c r="I1220" s="245"/>
    </row>
    <row r="1221" spans="1:9" ht="14.1" customHeight="1">
      <c r="A1221" s="250" t="s">
        <v>10732</v>
      </c>
      <c r="B1221" s="1109" t="s">
        <v>1030</v>
      </c>
      <c r="C1221" s="639">
        <v>48.5</v>
      </c>
      <c r="D1221" s="1110">
        <v>5</v>
      </c>
      <c r="E1221" s="1123">
        <f t="shared" si="158"/>
        <v>1906.74</v>
      </c>
      <c r="F1221" s="740">
        <f t="shared" si="156"/>
        <v>1906.74</v>
      </c>
      <c r="G1221" s="1037">
        <f>'Заказ, cкидки и курсы валют'!$J$24*F1221</f>
        <v>24186.996900000002</v>
      </c>
      <c r="H1221" s="158">
        <f t="shared" si="157"/>
        <v>120.93</v>
      </c>
      <c r="I1221" s="245"/>
    </row>
    <row r="1222" spans="1:9" ht="14.1" customHeight="1">
      <c r="A1222" s="250" t="s">
        <v>10731</v>
      </c>
      <c r="B1222" s="1109" t="s">
        <v>3131</v>
      </c>
      <c r="C1222" s="639">
        <v>52</v>
      </c>
      <c r="D1222" s="1110">
        <v>5</v>
      </c>
      <c r="E1222" s="1123">
        <f t="shared" si="158"/>
        <v>1922.26</v>
      </c>
      <c r="F1222" s="740">
        <f t="shared" si="156"/>
        <v>1922.26</v>
      </c>
      <c r="G1222" s="1037">
        <f>'Заказ, cкидки и курсы валют'!$J$24*F1222</f>
        <v>24383.8681</v>
      </c>
      <c r="H1222" s="158">
        <f t="shared" si="157"/>
        <v>121.92</v>
      </c>
      <c r="I1222" s="245"/>
    </row>
    <row r="1223" spans="1:9" ht="14.1" customHeight="1">
      <c r="A1223" s="250" t="s">
        <v>10730</v>
      </c>
      <c r="B1223" s="1109" t="s">
        <v>4323</v>
      </c>
      <c r="C1223" s="639">
        <v>55.6</v>
      </c>
      <c r="D1223" s="1110">
        <v>5</v>
      </c>
      <c r="E1223" s="1123">
        <f t="shared" si="158"/>
        <v>2200.66</v>
      </c>
      <c r="F1223" s="740">
        <f t="shared" si="156"/>
        <v>2200.66</v>
      </c>
      <c r="G1223" s="1037">
        <f>'Заказ, cкидки и курсы валют'!$J$24*F1223</f>
        <v>27915.372100000001</v>
      </c>
      <c r="H1223" s="158">
        <f t="shared" si="157"/>
        <v>139.58000000000001</v>
      </c>
      <c r="I1223" s="245"/>
    </row>
    <row r="1224" spans="1:9" ht="14.1" customHeight="1">
      <c r="A1224" s="250" t="s">
        <v>10729</v>
      </c>
      <c r="B1224" s="1109" t="s">
        <v>243</v>
      </c>
      <c r="C1224" s="639">
        <v>58.2</v>
      </c>
      <c r="D1224" s="1110">
        <v>4</v>
      </c>
      <c r="E1224" s="1123">
        <f t="shared" si="158"/>
        <v>2375.62</v>
      </c>
      <c r="F1224" s="740">
        <f t="shared" si="156"/>
        <v>2375.62</v>
      </c>
      <c r="G1224" s="1037">
        <f>'Заказ, cкидки и курсы валют'!$J$24*F1224</f>
        <v>30134.739699999998</v>
      </c>
      <c r="H1224" s="158">
        <f t="shared" si="157"/>
        <v>120.54</v>
      </c>
      <c r="I1224" s="245"/>
    </row>
    <row r="1225" spans="1:9" ht="14.1" customHeight="1">
      <c r="A1225" s="250" t="s">
        <v>10728</v>
      </c>
      <c r="B1225" s="1109" t="s">
        <v>619</v>
      </c>
      <c r="C1225" s="639">
        <v>66.400000000000006</v>
      </c>
      <c r="D1225" s="1110">
        <v>4</v>
      </c>
      <c r="E1225" s="1123">
        <f t="shared" si="158"/>
        <v>2217.34</v>
      </c>
      <c r="F1225" s="740">
        <f t="shared" si="156"/>
        <v>2217.34</v>
      </c>
      <c r="G1225" s="1037">
        <f>'Заказ, cкидки и курсы валют'!$J$24*F1225</f>
        <v>28126.957900000001</v>
      </c>
      <c r="H1225" s="158">
        <f t="shared" si="157"/>
        <v>112.51</v>
      </c>
      <c r="I1225" s="245"/>
    </row>
    <row r="1226" spans="1:9" ht="14.1" customHeight="1">
      <c r="A1226" s="250" t="s">
        <v>10727</v>
      </c>
      <c r="B1226" s="1109" t="s">
        <v>3132</v>
      </c>
      <c r="C1226" s="639">
        <v>73.599999999999994</v>
      </c>
      <c r="D1226" s="1110">
        <v>3</v>
      </c>
      <c r="E1226" s="1123">
        <f t="shared" si="158"/>
        <v>3004.04</v>
      </c>
      <c r="F1226" s="740">
        <f t="shared" si="156"/>
        <v>3004.04</v>
      </c>
      <c r="G1226" s="1037">
        <f>'Заказ, cкидки и курсы валют'!$J$24*F1226</f>
        <v>38106.2474</v>
      </c>
      <c r="H1226" s="158">
        <f t="shared" si="157"/>
        <v>114.32</v>
      </c>
      <c r="I1226" s="245"/>
    </row>
    <row r="1227" spans="1:9" ht="14.1" customHeight="1">
      <c r="A1227" s="250" t="s">
        <v>10726</v>
      </c>
      <c r="B1227" s="1109" t="s">
        <v>676</v>
      </c>
      <c r="C1227" s="639">
        <v>80.8</v>
      </c>
      <c r="D1227" s="1110">
        <v>3</v>
      </c>
      <c r="E1227" s="1123">
        <f t="shared" si="158"/>
        <v>3297.9</v>
      </c>
      <c r="F1227" s="740">
        <f t="shared" si="156"/>
        <v>3297.9</v>
      </c>
      <c r="G1227" s="1037">
        <f>'Заказ, cкидки и курсы валют'!$J$24*F1227</f>
        <v>41833.861500000006</v>
      </c>
      <c r="H1227" s="158">
        <f t="shared" si="157"/>
        <v>125.5</v>
      </c>
      <c r="I1227" s="245"/>
    </row>
    <row r="1228" spans="1:9" ht="14.1" customHeight="1">
      <c r="A1228" s="250" t="s">
        <v>10725</v>
      </c>
      <c r="B1228" s="1109" t="s">
        <v>1333</v>
      </c>
      <c r="C1228" s="639">
        <v>88</v>
      </c>
      <c r="D1228" s="1110">
        <v>3</v>
      </c>
      <c r="E1228" s="1123">
        <f t="shared" si="158"/>
        <v>3591.78</v>
      </c>
      <c r="F1228" s="740">
        <f t="shared" si="156"/>
        <v>3591.78</v>
      </c>
      <c r="G1228" s="1037">
        <f>'Заказ, cкидки и курсы валют'!$J$24*F1228</f>
        <v>45561.729300000006</v>
      </c>
      <c r="H1228" s="158">
        <f t="shared" si="157"/>
        <v>136.69</v>
      </c>
      <c r="I1228" s="245"/>
    </row>
    <row r="1229" spans="1:9" ht="14.1" customHeight="1">
      <c r="A1229" s="250" t="s">
        <v>10724</v>
      </c>
      <c r="B1229" s="1109" t="s">
        <v>1334</v>
      </c>
      <c r="C1229" s="639">
        <v>102</v>
      </c>
      <c r="D1229" s="1110">
        <v>3</v>
      </c>
      <c r="E1229" s="1123">
        <f t="shared" si="158"/>
        <v>3853.56</v>
      </c>
      <c r="F1229" s="740">
        <f t="shared" si="156"/>
        <v>3853.56</v>
      </c>
      <c r="G1229" s="1037">
        <f>'Заказ, cкидки и курсы валют'!$J$24*F1229</f>
        <v>48882.408600000002</v>
      </c>
      <c r="H1229" s="158">
        <f t="shared" si="157"/>
        <v>146.65</v>
      </c>
      <c r="I1229" s="245"/>
    </row>
    <row r="1230" spans="1:9" ht="14.1" customHeight="1">
      <c r="A1230" s="250" t="s">
        <v>10723</v>
      </c>
      <c r="B1230" s="1109" t="s">
        <v>213</v>
      </c>
      <c r="C1230" s="639">
        <v>116</v>
      </c>
      <c r="D1230" s="1110">
        <v>2</v>
      </c>
      <c r="E1230" s="1123">
        <f t="shared" ref="E1230:E1261" si="159">E1105*2</f>
        <v>5097.8</v>
      </c>
      <c r="F1230" s="740">
        <f t="shared" si="156"/>
        <v>5097.8</v>
      </c>
      <c r="G1230" s="1037">
        <f>'Заказ, cкидки и курсы валют'!$J$24*F1230</f>
        <v>64665.593000000008</v>
      </c>
      <c r="H1230" s="158">
        <f t="shared" si="157"/>
        <v>129.33000000000001</v>
      </c>
      <c r="I1230" s="245"/>
    </row>
    <row r="1231" spans="1:9" ht="14.1" customHeight="1">
      <c r="A1231" s="250" t="s">
        <v>10722</v>
      </c>
      <c r="B1231" s="1109" t="s">
        <v>214</v>
      </c>
      <c r="C1231" s="639">
        <v>130</v>
      </c>
      <c r="D1231" s="1110">
        <v>2</v>
      </c>
      <c r="E1231" s="1123">
        <f t="shared" si="159"/>
        <v>6027.82</v>
      </c>
      <c r="F1231" s="740">
        <f t="shared" ref="F1231:F1281" si="160">ROUND(E1231*(1-$F$11),2)</f>
        <v>6027.82</v>
      </c>
      <c r="G1231" s="1037">
        <f>'Заказ, cкидки и курсы валют'!$J$24*F1231</f>
        <v>76462.896699999998</v>
      </c>
      <c r="H1231" s="158">
        <f t="shared" ref="H1231:H1280" si="161">ROUND((D1231/1000)*G1231,2)</f>
        <v>152.93</v>
      </c>
      <c r="I1231" s="245"/>
    </row>
    <row r="1232" spans="1:9" ht="14.1" customHeight="1">
      <c r="A1232" s="250" t="s">
        <v>10721</v>
      </c>
      <c r="B1232" s="1109" t="s">
        <v>215</v>
      </c>
      <c r="C1232" s="639">
        <v>149</v>
      </c>
      <c r="D1232" s="1110">
        <v>2</v>
      </c>
      <c r="E1232" s="1123">
        <f t="shared" si="159"/>
        <v>6349.96</v>
      </c>
      <c r="F1232" s="740">
        <f t="shared" si="160"/>
        <v>6349.96</v>
      </c>
      <c r="G1232" s="1037">
        <f>'Заказ, cкидки и курсы валют'!$J$24*F1232</f>
        <v>80549.242599999998</v>
      </c>
      <c r="H1232" s="158">
        <f t="shared" si="161"/>
        <v>161.1</v>
      </c>
      <c r="I1232" s="245"/>
    </row>
    <row r="1233" spans="1:9" ht="14.1" customHeight="1">
      <c r="A1233" s="250" t="s">
        <v>10720</v>
      </c>
      <c r="B1233" s="1109" t="s">
        <v>216</v>
      </c>
      <c r="C1233" s="639">
        <v>158</v>
      </c>
      <c r="D1233" s="1110">
        <v>2</v>
      </c>
      <c r="E1233" s="1123">
        <f t="shared" si="159"/>
        <v>6934.96</v>
      </c>
      <c r="F1233" s="740">
        <f t="shared" si="160"/>
        <v>6934.96</v>
      </c>
      <c r="G1233" s="1037">
        <f>'Заказ, cкидки и курсы валют'!$J$24*F1233</f>
        <v>87969.967600000004</v>
      </c>
      <c r="H1233" s="158">
        <f t="shared" si="161"/>
        <v>175.94</v>
      </c>
      <c r="I1233" s="245"/>
    </row>
    <row r="1234" spans="1:9" ht="14.1" customHeight="1">
      <c r="A1234" s="250" t="s">
        <v>10719</v>
      </c>
      <c r="B1234" s="1115" t="s">
        <v>4324</v>
      </c>
      <c r="C1234" s="639">
        <v>57.9</v>
      </c>
      <c r="D1234" s="1110">
        <v>5</v>
      </c>
      <c r="E1234" s="1123">
        <f t="shared" si="159"/>
        <v>2363.14</v>
      </c>
      <c r="F1234" s="740">
        <f t="shared" si="160"/>
        <v>2363.14</v>
      </c>
      <c r="G1234" s="1037">
        <f>'Заказ, cкидки и курсы валют'!$J$24*F1234</f>
        <v>29976.430899999999</v>
      </c>
      <c r="H1234" s="158">
        <f t="shared" si="161"/>
        <v>149.88</v>
      </c>
      <c r="I1234" s="245"/>
    </row>
    <row r="1235" spans="1:9" ht="14.1" customHeight="1">
      <c r="A1235" s="250" t="s">
        <v>10718</v>
      </c>
      <c r="B1235" s="1109" t="s">
        <v>1023</v>
      </c>
      <c r="C1235" s="639">
        <v>67.900000000000006</v>
      </c>
      <c r="D1235" s="1110">
        <v>4</v>
      </c>
      <c r="E1235" s="1123">
        <f t="shared" si="159"/>
        <v>2771.5</v>
      </c>
      <c r="F1235" s="740">
        <f t="shared" si="160"/>
        <v>2771.5</v>
      </c>
      <c r="G1235" s="1037">
        <f>'Заказ, cкидки и курсы валют'!$J$24*F1235</f>
        <v>35156.477500000001</v>
      </c>
      <c r="H1235" s="158">
        <f t="shared" si="161"/>
        <v>140.63</v>
      </c>
      <c r="I1235" s="245"/>
    </row>
    <row r="1236" spans="1:9" ht="14.1" customHeight="1">
      <c r="A1236" s="250" t="s">
        <v>10717</v>
      </c>
      <c r="B1236" s="1109" t="s">
        <v>1024</v>
      </c>
      <c r="C1236" s="639">
        <v>77.900000000000006</v>
      </c>
      <c r="D1236" s="1110">
        <v>3</v>
      </c>
      <c r="E1236" s="1123">
        <f t="shared" si="159"/>
        <v>2732.78</v>
      </c>
      <c r="F1236" s="740">
        <f t="shared" si="160"/>
        <v>2732.78</v>
      </c>
      <c r="G1236" s="1037">
        <f>'Заказ, cкидки и курсы валют'!$J$24*F1236</f>
        <v>34665.314300000005</v>
      </c>
      <c r="H1236" s="158">
        <f t="shared" si="161"/>
        <v>104</v>
      </c>
      <c r="I1236" s="245"/>
    </row>
    <row r="1237" spans="1:9" ht="14.1" customHeight="1">
      <c r="A1237" s="250" t="s">
        <v>10716</v>
      </c>
      <c r="B1237" s="1109" t="s">
        <v>1025</v>
      </c>
      <c r="C1237" s="639">
        <v>87.8</v>
      </c>
      <c r="D1237" s="1110">
        <v>3</v>
      </c>
      <c r="E1237" s="1123">
        <f t="shared" si="159"/>
        <v>3583.58</v>
      </c>
      <c r="F1237" s="740">
        <f t="shared" si="160"/>
        <v>3583.58</v>
      </c>
      <c r="G1237" s="1037">
        <f>'Заказ, cкидки и курсы валют'!$J$24*F1237</f>
        <v>45457.712299999999</v>
      </c>
      <c r="H1237" s="158">
        <f t="shared" si="161"/>
        <v>136.37</v>
      </c>
      <c r="I1237" s="245"/>
    </row>
    <row r="1238" spans="1:9" ht="14.1" customHeight="1">
      <c r="A1238" s="250" t="s">
        <v>10715</v>
      </c>
      <c r="B1238" s="1109" t="s">
        <v>3399</v>
      </c>
      <c r="C1238" s="639">
        <v>97.9</v>
      </c>
      <c r="D1238" s="1110">
        <v>3</v>
      </c>
      <c r="E1238" s="1123">
        <f t="shared" si="159"/>
        <v>3995.86</v>
      </c>
      <c r="F1238" s="740">
        <f t="shared" si="160"/>
        <v>3995.86</v>
      </c>
      <c r="G1238" s="1037">
        <f>'Заказ, cкидки и курсы валют'!$J$24*F1238</f>
        <v>50687.484100000001</v>
      </c>
      <c r="H1238" s="158">
        <f t="shared" si="161"/>
        <v>152.06</v>
      </c>
      <c r="I1238" s="245"/>
    </row>
    <row r="1239" spans="1:9" ht="14.1" customHeight="1">
      <c r="A1239" s="250" t="s">
        <v>10714</v>
      </c>
      <c r="B1239" s="1109" t="s">
        <v>1026</v>
      </c>
      <c r="C1239" s="639">
        <v>107</v>
      </c>
      <c r="D1239" s="1110">
        <v>3</v>
      </c>
      <c r="E1239" s="1123">
        <f t="shared" si="159"/>
        <v>4367.1400000000003</v>
      </c>
      <c r="F1239" s="740">
        <f t="shared" si="160"/>
        <v>4367.1400000000003</v>
      </c>
      <c r="G1239" s="1037">
        <f>'Заказ, cкидки и курсы валют'!$J$24*F1239</f>
        <v>55397.170900000005</v>
      </c>
      <c r="H1239" s="158">
        <f t="shared" si="161"/>
        <v>166.19</v>
      </c>
      <c r="I1239" s="245"/>
    </row>
    <row r="1240" spans="1:9" ht="14.1" customHeight="1">
      <c r="A1240" s="250" t="s">
        <v>10713</v>
      </c>
      <c r="B1240" s="1109" t="s">
        <v>1027</v>
      </c>
      <c r="C1240" s="639">
        <v>117</v>
      </c>
      <c r="D1240" s="1110">
        <v>3</v>
      </c>
      <c r="E1240" s="1123">
        <f t="shared" si="159"/>
        <v>4776.16</v>
      </c>
      <c r="F1240" s="740">
        <f t="shared" si="160"/>
        <v>4776.16</v>
      </c>
      <c r="G1240" s="1037">
        <f>'Заказ, cкидки и курсы валют'!$J$24*F1240</f>
        <v>60585.589599999999</v>
      </c>
      <c r="H1240" s="158">
        <f t="shared" si="161"/>
        <v>181.76</v>
      </c>
      <c r="I1240" s="245"/>
    </row>
    <row r="1241" spans="1:9" ht="14.1" customHeight="1">
      <c r="A1241" s="250" t="s">
        <v>10712</v>
      </c>
      <c r="B1241" s="1109" t="s">
        <v>2651</v>
      </c>
      <c r="C1241" s="639">
        <v>127</v>
      </c>
      <c r="D1241" s="1110">
        <v>2</v>
      </c>
      <c r="E1241" s="1123">
        <f t="shared" si="159"/>
        <v>5183.5</v>
      </c>
      <c r="F1241" s="740">
        <f t="shared" si="160"/>
        <v>5183.5</v>
      </c>
      <c r="G1241" s="1037">
        <f>'Заказ, cкидки и курсы валют'!$J$24*F1241</f>
        <v>65752.697500000009</v>
      </c>
      <c r="H1241" s="158">
        <f t="shared" si="161"/>
        <v>131.51</v>
      </c>
      <c r="I1241" s="245"/>
    </row>
    <row r="1242" spans="1:9" ht="14.1" customHeight="1">
      <c r="A1242" s="250" t="s">
        <v>10711</v>
      </c>
      <c r="B1242" s="1109" t="s">
        <v>1028</v>
      </c>
      <c r="C1242" s="639">
        <v>147</v>
      </c>
      <c r="D1242" s="1110">
        <v>2</v>
      </c>
      <c r="E1242" s="1123">
        <f t="shared" si="159"/>
        <v>5553.72</v>
      </c>
      <c r="F1242" s="740">
        <f t="shared" si="160"/>
        <v>5553.72</v>
      </c>
      <c r="G1242" s="1037">
        <f>'Заказ, cкидки и курсы валют'!$J$24*F1242</f>
        <v>70448.938200000004</v>
      </c>
      <c r="H1242" s="158">
        <f t="shared" si="161"/>
        <v>140.9</v>
      </c>
      <c r="I1242" s="245"/>
    </row>
    <row r="1243" spans="1:9" ht="14.1" customHeight="1">
      <c r="A1243" s="250" t="s">
        <v>10710</v>
      </c>
      <c r="B1243" s="1109" t="s">
        <v>997</v>
      </c>
      <c r="C1243" s="639">
        <v>167</v>
      </c>
      <c r="D1243" s="1110">
        <v>2</v>
      </c>
      <c r="E1243" s="1123">
        <f t="shared" si="159"/>
        <v>6576.28</v>
      </c>
      <c r="F1243" s="740">
        <f t="shared" si="160"/>
        <v>6576.28</v>
      </c>
      <c r="G1243" s="1037">
        <f>'Заказ, cкидки и курсы валют'!$J$24*F1243</f>
        <v>83420.111799999999</v>
      </c>
      <c r="H1243" s="158">
        <f t="shared" si="161"/>
        <v>166.84</v>
      </c>
      <c r="I1243" s="245"/>
    </row>
    <row r="1244" spans="1:9" ht="14.1" customHeight="1">
      <c r="A1244" s="250" t="s">
        <v>10709</v>
      </c>
      <c r="B1244" s="1109" t="s">
        <v>978</v>
      </c>
      <c r="C1244" s="639">
        <v>177</v>
      </c>
      <c r="D1244" s="1110">
        <v>2</v>
      </c>
      <c r="E1244" s="1123">
        <f t="shared" si="159"/>
        <v>7094.58</v>
      </c>
      <c r="F1244" s="740">
        <f t="shared" si="160"/>
        <v>7094.58</v>
      </c>
      <c r="G1244" s="1037">
        <f>'Заказ, cкидки и курсы валют'!$J$24*F1244</f>
        <v>89994.747300000003</v>
      </c>
      <c r="H1244" s="158">
        <f t="shared" si="161"/>
        <v>179.99</v>
      </c>
      <c r="I1244" s="245"/>
    </row>
    <row r="1245" spans="1:9" ht="14.1" customHeight="1">
      <c r="A1245" s="250" t="s">
        <v>10708</v>
      </c>
      <c r="B1245" s="1109" t="s">
        <v>6264</v>
      </c>
      <c r="C1245" s="768">
        <v>200</v>
      </c>
      <c r="D1245" s="1110">
        <v>2</v>
      </c>
      <c r="E1245" s="1123">
        <f t="shared" si="159"/>
        <v>8902.16</v>
      </c>
      <c r="F1245" s="740">
        <f t="shared" si="160"/>
        <v>8902.16</v>
      </c>
      <c r="G1245" s="1037">
        <f>'Заказ, cкидки и курсы валют'!$J$24*F1245</f>
        <v>112923.8996</v>
      </c>
      <c r="H1245" s="158">
        <f t="shared" si="161"/>
        <v>225.85</v>
      </c>
      <c r="I1245" s="245"/>
    </row>
    <row r="1246" spans="1:9" ht="14.1" customHeight="1">
      <c r="A1246" s="250" t="s">
        <v>10707</v>
      </c>
      <c r="B1246" s="1109" t="s">
        <v>1372</v>
      </c>
      <c r="C1246" s="768">
        <v>220</v>
      </c>
      <c r="D1246" s="1110">
        <v>2</v>
      </c>
      <c r="E1246" s="1123">
        <f t="shared" si="159"/>
        <v>9767.9599999999991</v>
      </c>
      <c r="F1246" s="740">
        <f t="shared" si="160"/>
        <v>9767.9599999999991</v>
      </c>
      <c r="G1246" s="1037">
        <f>'Заказ, cкидки и курсы валют'!$J$24*F1246</f>
        <v>123906.5726</v>
      </c>
      <c r="H1246" s="158">
        <f t="shared" si="161"/>
        <v>247.81</v>
      </c>
      <c r="I1246" s="245"/>
    </row>
    <row r="1247" spans="1:9" ht="14.1" customHeight="1">
      <c r="A1247" s="250" t="s">
        <v>10706</v>
      </c>
      <c r="B1247" s="1109" t="s">
        <v>3406</v>
      </c>
      <c r="C1247" s="639">
        <v>90.2</v>
      </c>
      <c r="D1247" s="1110">
        <v>2</v>
      </c>
      <c r="E1247" s="1123">
        <f t="shared" si="159"/>
        <v>3681.66</v>
      </c>
      <c r="F1247" s="740">
        <f t="shared" si="160"/>
        <v>3681.66</v>
      </c>
      <c r="G1247" s="1037">
        <f>'Заказ, cкидки и курсы валют'!$J$24*F1247</f>
        <v>46701.857100000001</v>
      </c>
      <c r="H1247" s="158">
        <f t="shared" si="161"/>
        <v>93.4</v>
      </c>
      <c r="I1247" s="245"/>
    </row>
    <row r="1248" spans="1:9" ht="14.1" customHeight="1">
      <c r="A1248" s="250" t="s">
        <v>10705</v>
      </c>
      <c r="B1248" s="1109" t="s">
        <v>3407</v>
      </c>
      <c r="C1248" s="639">
        <v>103</v>
      </c>
      <c r="D1248" s="1110">
        <v>2</v>
      </c>
      <c r="E1248" s="1123">
        <f t="shared" si="159"/>
        <v>4204.1400000000003</v>
      </c>
      <c r="F1248" s="740">
        <f t="shared" si="160"/>
        <v>4204.1400000000003</v>
      </c>
      <c r="G1248" s="1037">
        <f>'Заказ, cкидки и курсы валют'!$J$24*F1248</f>
        <v>53329.515900000006</v>
      </c>
      <c r="H1248" s="158">
        <f t="shared" si="161"/>
        <v>106.66</v>
      </c>
      <c r="I1248" s="245"/>
    </row>
    <row r="1249" spans="1:9" ht="14.1" customHeight="1">
      <c r="A1249" s="250" t="s">
        <v>10704</v>
      </c>
      <c r="B1249" s="1109" t="s">
        <v>3408</v>
      </c>
      <c r="C1249" s="639">
        <v>117</v>
      </c>
      <c r="D1249" s="1110">
        <v>2</v>
      </c>
      <c r="E1249" s="1123">
        <f t="shared" si="159"/>
        <v>4257.08</v>
      </c>
      <c r="F1249" s="740">
        <f t="shared" si="160"/>
        <v>4257.08</v>
      </c>
      <c r="G1249" s="1037">
        <f>'Заказ, cкидки и курсы валют'!$J$24*F1249</f>
        <v>54001.059800000003</v>
      </c>
      <c r="H1249" s="158">
        <f t="shared" si="161"/>
        <v>108</v>
      </c>
      <c r="I1249" s="245"/>
    </row>
    <row r="1250" spans="1:9" ht="14.1" customHeight="1">
      <c r="A1250" s="250" t="s">
        <v>10703</v>
      </c>
      <c r="B1250" s="1109" t="s">
        <v>3409</v>
      </c>
      <c r="C1250" s="639">
        <v>130</v>
      </c>
      <c r="D1250" s="1110">
        <v>2</v>
      </c>
      <c r="E1250" s="1123">
        <f t="shared" si="159"/>
        <v>4805.66</v>
      </c>
      <c r="F1250" s="740">
        <f t="shared" si="160"/>
        <v>4805.66</v>
      </c>
      <c r="G1250" s="1037">
        <f>'Заказ, cкидки и курсы валют'!$J$24*F1250</f>
        <v>60959.797100000003</v>
      </c>
      <c r="H1250" s="158">
        <f t="shared" si="161"/>
        <v>121.92</v>
      </c>
      <c r="I1250" s="245"/>
    </row>
    <row r="1251" spans="1:9" ht="14.1" customHeight="1">
      <c r="A1251" s="250" t="s">
        <v>10702</v>
      </c>
      <c r="B1251" s="1109" t="s">
        <v>3400</v>
      </c>
      <c r="C1251" s="639">
        <v>140</v>
      </c>
      <c r="D1251" s="1110">
        <v>2</v>
      </c>
      <c r="E1251" s="1123">
        <f t="shared" si="159"/>
        <v>5293.88</v>
      </c>
      <c r="F1251" s="740">
        <f t="shared" si="160"/>
        <v>5293.88</v>
      </c>
      <c r="G1251" s="1037">
        <f>'Заказ, cкидки и курсы валют'!$J$24*F1251</f>
        <v>67152.867800000007</v>
      </c>
      <c r="H1251" s="158">
        <f t="shared" si="161"/>
        <v>134.31</v>
      </c>
      <c r="I1251" s="245"/>
    </row>
    <row r="1252" spans="1:9" ht="14.1" customHeight="1">
      <c r="A1252" s="250" t="s">
        <v>10701</v>
      </c>
      <c r="B1252" s="1109" t="s">
        <v>3410</v>
      </c>
      <c r="C1252" s="639">
        <v>157</v>
      </c>
      <c r="D1252" s="1110">
        <v>2</v>
      </c>
      <c r="E1252" s="1123">
        <f t="shared" si="159"/>
        <v>6407.88</v>
      </c>
      <c r="F1252" s="740">
        <f t="shared" si="160"/>
        <v>6407.88</v>
      </c>
      <c r="G1252" s="1037">
        <f>'Заказ, cкидки и курсы валют'!$J$24*F1252</f>
        <v>81283.957800000004</v>
      </c>
      <c r="H1252" s="158">
        <f t="shared" si="161"/>
        <v>162.57</v>
      </c>
      <c r="I1252" s="245"/>
    </row>
    <row r="1253" spans="1:9" ht="14.1" customHeight="1">
      <c r="A1253" s="250" t="s">
        <v>10700</v>
      </c>
      <c r="B1253" s="1109" t="s">
        <v>3411</v>
      </c>
      <c r="C1253" s="639">
        <v>170</v>
      </c>
      <c r="D1253" s="1110">
        <v>2</v>
      </c>
      <c r="E1253" s="1123">
        <f t="shared" si="159"/>
        <v>6863.58</v>
      </c>
      <c r="F1253" s="740">
        <f t="shared" si="160"/>
        <v>6863.58</v>
      </c>
      <c r="G1253" s="1037">
        <f>'Заказ, cкидки и курсы валют'!$J$24*F1253</f>
        <v>87064.512300000002</v>
      </c>
      <c r="H1253" s="158">
        <f t="shared" si="161"/>
        <v>174.13</v>
      </c>
      <c r="I1253" s="245"/>
    </row>
    <row r="1254" spans="1:9" ht="14.1" customHeight="1">
      <c r="A1254" s="250" t="s">
        <v>10699</v>
      </c>
      <c r="B1254" s="1109" t="s">
        <v>3141</v>
      </c>
      <c r="C1254" s="639">
        <v>197</v>
      </c>
      <c r="D1254" s="1110">
        <v>2</v>
      </c>
      <c r="E1254" s="1123">
        <f t="shared" si="159"/>
        <v>7442.7</v>
      </c>
      <c r="F1254" s="740">
        <f t="shared" si="160"/>
        <v>7442.7</v>
      </c>
      <c r="G1254" s="1037">
        <f>'Заказ, cкидки и курсы валют'!$J$24*F1254</f>
        <v>94410.6495</v>
      </c>
      <c r="H1254" s="158">
        <f t="shared" si="161"/>
        <v>188.82</v>
      </c>
      <c r="I1254" s="245"/>
    </row>
    <row r="1255" spans="1:9" ht="14.1" customHeight="1">
      <c r="A1255" s="250" t="s">
        <v>10698</v>
      </c>
      <c r="B1255" s="1109" t="s">
        <v>1337</v>
      </c>
      <c r="C1255" s="639">
        <v>224</v>
      </c>
      <c r="D1255" s="1110">
        <v>2</v>
      </c>
      <c r="E1255" s="1123">
        <f t="shared" si="159"/>
        <v>8093.38</v>
      </c>
      <c r="F1255" s="740">
        <f t="shared" si="160"/>
        <v>8093.38</v>
      </c>
      <c r="G1255" s="1037">
        <f>'Заказ, cкидки и курсы валют'!$J$24*F1255</f>
        <v>102664.52530000001</v>
      </c>
      <c r="H1255" s="158">
        <f t="shared" si="161"/>
        <v>205.33</v>
      </c>
      <c r="I1255" s="245"/>
    </row>
    <row r="1256" spans="1:9" ht="14.1" customHeight="1">
      <c r="A1256" s="250" t="s">
        <v>10697</v>
      </c>
      <c r="B1256" s="1109" t="s">
        <v>3412</v>
      </c>
      <c r="C1256" s="639">
        <v>250</v>
      </c>
      <c r="D1256" s="1110">
        <v>2</v>
      </c>
      <c r="E1256" s="1123">
        <f t="shared" si="159"/>
        <v>9626.44</v>
      </c>
      <c r="F1256" s="740">
        <f t="shared" si="160"/>
        <v>9626.44</v>
      </c>
      <c r="G1256" s="1037">
        <f>'Заказ, cкидки и курсы валют'!$J$24*F1256</f>
        <v>122111.39140000001</v>
      </c>
      <c r="H1256" s="158">
        <f t="shared" si="161"/>
        <v>244.22</v>
      </c>
      <c r="I1256" s="245"/>
    </row>
    <row r="1257" spans="1:9" ht="14.1" customHeight="1">
      <c r="A1257" s="250" t="s">
        <v>10696</v>
      </c>
      <c r="B1257" s="1109" t="s">
        <v>249</v>
      </c>
      <c r="C1257" s="639">
        <v>276</v>
      </c>
      <c r="D1257" s="1110">
        <v>2</v>
      </c>
      <c r="E1257" s="1123">
        <f t="shared" si="159"/>
        <v>11284.92</v>
      </c>
      <c r="F1257" s="740">
        <f t="shared" si="160"/>
        <v>11284.92</v>
      </c>
      <c r="G1257" s="1037">
        <f>'Заказ, cкидки и курсы валют'!$J$24*F1257</f>
        <v>143149.2102</v>
      </c>
      <c r="H1257" s="158">
        <f t="shared" si="161"/>
        <v>286.3</v>
      </c>
      <c r="I1257" s="245"/>
    </row>
    <row r="1258" spans="1:9" ht="14.1" customHeight="1">
      <c r="A1258" s="250" t="s">
        <v>10695</v>
      </c>
      <c r="B1258" s="1109" t="s">
        <v>1375</v>
      </c>
      <c r="C1258" s="639">
        <v>298</v>
      </c>
      <c r="D1258" s="1110">
        <v>2</v>
      </c>
      <c r="E1258" s="1123">
        <f t="shared" si="159"/>
        <v>13026.06</v>
      </c>
      <c r="F1258" s="740">
        <f t="shared" si="160"/>
        <v>13026.06</v>
      </c>
      <c r="G1258" s="1037">
        <f>'Заказ, cкидки и курсы валют'!$J$24*F1258</f>
        <v>165235.5711</v>
      </c>
      <c r="H1258" s="158">
        <f t="shared" si="161"/>
        <v>330.47</v>
      </c>
      <c r="I1258" s="245"/>
    </row>
    <row r="1259" spans="1:9" ht="14.1" customHeight="1">
      <c r="A1259" s="250" t="s">
        <v>10694</v>
      </c>
      <c r="B1259" s="1109" t="s">
        <v>3413</v>
      </c>
      <c r="C1259" s="639">
        <v>155</v>
      </c>
      <c r="D1259" s="1110">
        <v>2</v>
      </c>
      <c r="E1259" s="1123">
        <f t="shared" si="159"/>
        <v>5821.96</v>
      </c>
      <c r="F1259" s="740">
        <f t="shared" si="160"/>
        <v>5821.96</v>
      </c>
      <c r="G1259" s="1037">
        <f>'Заказ, cкидки и курсы валют'!$J$24*F1259</f>
        <v>73851.562600000005</v>
      </c>
      <c r="H1259" s="158">
        <f t="shared" si="161"/>
        <v>147.69999999999999</v>
      </c>
      <c r="I1259" s="245"/>
    </row>
    <row r="1260" spans="1:9" ht="14.1" customHeight="1">
      <c r="A1260" s="250" t="s">
        <v>10693</v>
      </c>
      <c r="B1260" s="1109" t="s">
        <v>3414</v>
      </c>
      <c r="C1260" s="639">
        <v>176</v>
      </c>
      <c r="D1260" s="1110">
        <v>2</v>
      </c>
      <c r="E1260" s="1123">
        <f t="shared" si="159"/>
        <v>7010.18</v>
      </c>
      <c r="F1260" s="740">
        <f t="shared" si="160"/>
        <v>7010.18</v>
      </c>
      <c r="G1260" s="1037">
        <f>'Заказ, cкидки и курсы валют'!$J$24*F1260</f>
        <v>88924.133300000001</v>
      </c>
      <c r="H1260" s="158">
        <f t="shared" si="161"/>
        <v>177.85</v>
      </c>
      <c r="I1260" s="245"/>
    </row>
    <row r="1261" spans="1:9" ht="14.1" customHeight="1">
      <c r="A1261" s="250" t="s">
        <v>10692</v>
      </c>
      <c r="B1261" s="1109" t="s">
        <v>3641</v>
      </c>
      <c r="C1261" s="639">
        <v>196</v>
      </c>
      <c r="D1261" s="1110">
        <v>2</v>
      </c>
      <c r="E1261" s="1123">
        <f t="shared" si="159"/>
        <v>7361.98</v>
      </c>
      <c r="F1261" s="740">
        <f t="shared" si="160"/>
        <v>7361.98</v>
      </c>
      <c r="G1261" s="1037">
        <f>'Заказ, cкидки и курсы валют'!$J$24*F1261</f>
        <v>93386.7163</v>
      </c>
      <c r="H1261" s="158">
        <f t="shared" si="161"/>
        <v>186.77</v>
      </c>
      <c r="I1261" s="245"/>
    </row>
    <row r="1262" spans="1:9" ht="14.1" customHeight="1">
      <c r="A1262" s="250" t="s">
        <v>10691</v>
      </c>
      <c r="B1262" s="1109" t="s">
        <v>3642</v>
      </c>
      <c r="C1262" s="639">
        <v>217</v>
      </c>
      <c r="D1262" s="1110">
        <v>2</v>
      </c>
      <c r="E1262" s="1123">
        <f t="shared" ref="E1262:E1281" si="162">E1137*2</f>
        <v>8856.9599999999991</v>
      </c>
      <c r="F1262" s="740">
        <f t="shared" si="160"/>
        <v>8856.9599999999991</v>
      </c>
      <c r="G1262" s="1037">
        <f>'Заказ, cкидки и курсы валют'!$J$24*F1262</f>
        <v>112350.5376</v>
      </c>
      <c r="H1262" s="158">
        <f t="shared" si="161"/>
        <v>224.7</v>
      </c>
      <c r="I1262" s="245"/>
    </row>
    <row r="1263" spans="1:9" ht="14.1" customHeight="1">
      <c r="A1263" s="250" t="s">
        <v>10690</v>
      </c>
      <c r="B1263" s="1109" t="s">
        <v>3643</v>
      </c>
      <c r="C1263" s="639">
        <v>238</v>
      </c>
      <c r="D1263" s="1110">
        <v>2</v>
      </c>
      <c r="E1263" s="1123">
        <f t="shared" si="162"/>
        <v>8939.5400000000009</v>
      </c>
      <c r="F1263" s="740">
        <f t="shared" si="160"/>
        <v>8939.5400000000009</v>
      </c>
      <c r="G1263" s="1037">
        <f>'Заказ, cкидки и курсы валют'!$J$24*F1263</f>
        <v>113398.06490000001</v>
      </c>
      <c r="H1263" s="158">
        <f t="shared" si="161"/>
        <v>226.8</v>
      </c>
      <c r="I1263" s="245"/>
    </row>
    <row r="1264" spans="1:9" ht="14.1" customHeight="1">
      <c r="A1264" s="250" t="s">
        <v>10689</v>
      </c>
      <c r="B1264" s="1109" t="s">
        <v>3644</v>
      </c>
      <c r="C1264" s="639">
        <v>258</v>
      </c>
      <c r="D1264" s="1110">
        <v>2</v>
      </c>
      <c r="E1264" s="1123">
        <f t="shared" si="162"/>
        <v>9690.76</v>
      </c>
      <c r="F1264" s="740">
        <f t="shared" si="160"/>
        <v>9690.76</v>
      </c>
      <c r="G1264" s="1037">
        <f>'Заказ, cкидки и курсы валют'!$J$24*F1264</f>
        <v>122927.29060000001</v>
      </c>
      <c r="H1264" s="158">
        <f t="shared" si="161"/>
        <v>245.85</v>
      </c>
      <c r="I1264" s="245"/>
    </row>
    <row r="1265" spans="1:10" ht="14.1" customHeight="1">
      <c r="A1265" s="250" t="s">
        <v>10688</v>
      </c>
      <c r="B1265" s="1109" t="s">
        <v>3645</v>
      </c>
      <c r="C1265" s="639">
        <v>279</v>
      </c>
      <c r="D1265" s="1110">
        <v>2</v>
      </c>
      <c r="E1265" s="1123">
        <f t="shared" si="162"/>
        <v>10479.5</v>
      </c>
      <c r="F1265" s="740">
        <f t="shared" si="160"/>
        <v>10479.5</v>
      </c>
      <c r="G1265" s="1037">
        <f>'Заказ, cкидки и курсы валют'!$J$24*F1265</f>
        <v>132932.45750000002</v>
      </c>
      <c r="H1265" s="158">
        <f t="shared" si="161"/>
        <v>265.86</v>
      </c>
      <c r="I1265" s="245"/>
    </row>
    <row r="1266" spans="1:10" ht="14.1" customHeight="1">
      <c r="A1266" s="250" t="s">
        <v>10687</v>
      </c>
      <c r="B1266" s="1109" t="s">
        <v>3646</v>
      </c>
      <c r="C1266" s="639">
        <v>320</v>
      </c>
      <c r="D1266" s="1110">
        <v>2</v>
      </c>
      <c r="E1266" s="1123">
        <f t="shared" si="162"/>
        <v>12745.82</v>
      </c>
      <c r="F1266" s="740">
        <f t="shared" si="160"/>
        <v>12745.82</v>
      </c>
      <c r="G1266" s="1037">
        <f>'Заказ, cкидки и курсы валют'!$J$24*F1266</f>
        <v>161680.7267</v>
      </c>
      <c r="H1266" s="158">
        <f t="shared" si="161"/>
        <v>323.36</v>
      </c>
      <c r="I1266" s="245"/>
    </row>
    <row r="1267" spans="1:10" ht="14.1" customHeight="1">
      <c r="A1267" s="250" t="s">
        <v>10686</v>
      </c>
      <c r="B1267" s="1109" t="s">
        <v>3398</v>
      </c>
      <c r="C1267" s="639">
        <v>361</v>
      </c>
      <c r="D1267" s="1110">
        <v>2</v>
      </c>
      <c r="E1267" s="1123">
        <f t="shared" si="162"/>
        <v>14378.92</v>
      </c>
      <c r="F1267" s="740">
        <f t="shared" si="160"/>
        <v>14378.92</v>
      </c>
      <c r="G1267" s="1037">
        <f>'Заказ, cкидки и курсы валют'!$J$24*F1267</f>
        <v>182396.60020000002</v>
      </c>
      <c r="H1267" s="158">
        <f t="shared" si="161"/>
        <v>364.79</v>
      </c>
      <c r="I1267" s="245"/>
    </row>
    <row r="1268" spans="1:10" ht="14.1" customHeight="1">
      <c r="A1268" s="250" t="s">
        <v>10685</v>
      </c>
      <c r="B1268" s="1109" t="s">
        <v>1338</v>
      </c>
      <c r="C1268" s="639">
        <v>402</v>
      </c>
      <c r="D1268" s="1110">
        <v>2</v>
      </c>
      <c r="E1268" s="1123">
        <f t="shared" si="162"/>
        <v>15760.78</v>
      </c>
      <c r="F1268" s="740">
        <f t="shared" si="160"/>
        <v>15760.78</v>
      </c>
      <c r="G1268" s="1037">
        <f>'Заказ, cкидки и курсы валют'!$J$24*F1268</f>
        <v>199925.49430000002</v>
      </c>
      <c r="H1268" s="158">
        <f t="shared" si="161"/>
        <v>399.85</v>
      </c>
      <c r="I1268" s="245"/>
    </row>
    <row r="1269" spans="1:10" ht="14.1" customHeight="1">
      <c r="A1269" s="250" t="s">
        <v>10684</v>
      </c>
      <c r="B1269" s="1109" t="s">
        <v>3647</v>
      </c>
      <c r="C1269" s="639">
        <v>442</v>
      </c>
      <c r="D1269" s="1110">
        <v>2</v>
      </c>
      <c r="E1269" s="1123">
        <f t="shared" si="162"/>
        <v>19101</v>
      </c>
      <c r="F1269" s="740">
        <f t="shared" si="160"/>
        <v>19101</v>
      </c>
      <c r="G1269" s="1037">
        <f>'Заказ, cкидки и курсы валют'!$J$24*F1269</f>
        <v>242296.185</v>
      </c>
      <c r="H1269" s="158">
        <f t="shared" si="161"/>
        <v>484.59</v>
      </c>
      <c r="I1269" s="245"/>
    </row>
    <row r="1270" spans="1:10" ht="14.1" customHeight="1">
      <c r="A1270" s="250" t="s">
        <v>10683</v>
      </c>
      <c r="B1270" s="1109" t="s">
        <v>1339</v>
      </c>
      <c r="C1270" s="639">
        <v>484</v>
      </c>
      <c r="D1270" s="1110">
        <v>2</v>
      </c>
      <c r="E1270" s="1123">
        <f t="shared" si="162"/>
        <v>19099.36</v>
      </c>
      <c r="F1270" s="740">
        <f t="shared" si="160"/>
        <v>19099.36</v>
      </c>
      <c r="G1270" s="1037">
        <f>'Заказ, cкидки и курсы валют'!$J$24*F1270</f>
        <v>242275.38160000002</v>
      </c>
      <c r="H1270" s="158">
        <f t="shared" si="161"/>
        <v>484.55</v>
      </c>
      <c r="I1270" s="245"/>
    </row>
    <row r="1271" spans="1:10" ht="14.1" customHeight="1">
      <c r="A1271" s="250" t="s">
        <v>10682</v>
      </c>
      <c r="B1271" s="1115" t="s">
        <v>4327</v>
      </c>
      <c r="C1271" s="639">
        <v>274</v>
      </c>
      <c r="D1271" s="1110">
        <v>2</v>
      </c>
      <c r="E1271" s="1123">
        <f t="shared" si="162"/>
        <v>12129.8</v>
      </c>
      <c r="F1271" s="740">
        <f t="shared" si="160"/>
        <v>12129.8</v>
      </c>
      <c r="G1271" s="1037">
        <f>'Заказ, cкидки и курсы валют'!$J$24*F1271</f>
        <v>153866.51300000001</v>
      </c>
      <c r="H1271" s="158">
        <f t="shared" si="161"/>
        <v>307.73</v>
      </c>
      <c r="I1271" s="245"/>
    </row>
    <row r="1272" spans="1:10" ht="14.1" customHeight="1">
      <c r="A1272" s="250" t="s">
        <v>10681</v>
      </c>
      <c r="B1272" s="1109" t="s">
        <v>969</v>
      </c>
      <c r="C1272" s="639">
        <v>304</v>
      </c>
      <c r="D1272" s="1110">
        <v>2</v>
      </c>
      <c r="E1272" s="1123">
        <f t="shared" si="162"/>
        <v>12180.06</v>
      </c>
      <c r="F1272" s="740">
        <f t="shared" si="160"/>
        <v>12180.06</v>
      </c>
      <c r="G1272" s="1037">
        <f>'Заказ, cкидки и курсы валют'!$J$24*F1272</f>
        <v>154504.06109999999</v>
      </c>
      <c r="H1272" s="158">
        <f t="shared" si="161"/>
        <v>309.01</v>
      </c>
      <c r="I1272" s="245"/>
    </row>
    <row r="1273" spans="1:10" ht="14.1" customHeight="1">
      <c r="A1273" s="250" t="s">
        <v>10680</v>
      </c>
      <c r="B1273" s="1109" t="s">
        <v>970</v>
      </c>
      <c r="C1273" s="639">
        <v>334</v>
      </c>
      <c r="D1273" s="1110">
        <v>2</v>
      </c>
      <c r="E1273" s="1123">
        <f t="shared" si="162"/>
        <v>14770.48</v>
      </c>
      <c r="F1273" s="740">
        <f t="shared" si="160"/>
        <v>14770.48</v>
      </c>
      <c r="G1273" s="1037">
        <f>'Заказ, cкидки и курсы валют'!$J$24*F1273</f>
        <v>187363.53880000001</v>
      </c>
      <c r="H1273" s="158">
        <f t="shared" si="161"/>
        <v>374.73</v>
      </c>
      <c r="I1273" s="245"/>
    </row>
    <row r="1274" spans="1:10" ht="14.1" customHeight="1">
      <c r="A1274" s="250" t="s">
        <v>10679</v>
      </c>
      <c r="B1274" s="1109" t="s">
        <v>971</v>
      </c>
      <c r="C1274" s="639">
        <v>363</v>
      </c>
      <c r="D1274" s="1110">
        <v>2</v>
      </c>
      <c r="E1274" s="1123">
        <f t="shared" si="162"/>
        <v>14912.48</v>
      </c>
      <c r="F1274" s="740">
        <f t="shared" si="160"/>
        <v>14912.48</v>
      </c>
      <c r="G1274" s="1037">
        <f>'Заказ, cкидки и курсы валют'!$J$24*F1274</f>
        <v>189164.8088</v>
      </c>
      <c r="H1274" s="158">
        <f t="shared" si="161"/>
        <v>378.33</v>
      </c>
      <c r="I1274" s="245"/>
    </row>
    <row r="1275" spans="1:10" ht="14.1" customHeight="1">
      <c r="A1275" s="250" t="s">
        <v>10678</v>
      </c>
      <c r="B1275" s="1109" t="s">
        <v>972</v>
      </c>
      <c r="C1275" s="639">
        <v>393</v>
      </c>
      <c r="D1275" s="1110">
        <v>2</v>
      </c>
      <c r="E1275" s="1123">
        <f t="shared" si="162"/>
        <v>16144.94</v>
      </c>
      <c r="F1275" s="740">
        <f t="shared" si="160"/>
        <v>16144.94</v>
      </c>
      <c r="G1275" s="1037">
        <f>'Заказ, cкидки и курсы валют'!$J$24*F1275</f>
        <v>204798.56390000001</v>
      </c>
      <c r="H1275" s="158">
        <f t="shared" si="161"/>
        <v>409.6</v>
      </c>
      <c r="I1275" s="245"/>
    </row>
    <row r="1276" spans="1:10" ht="14.1" customHeight="1">
      <c r="A1276" s="250" t="s">
        <v>10677</v>
      </c>
      <c r="B1276" s="1109" t="s">
        <v>973</v>
      </c>
      <c r="C1276" s="639">
        <v>423</v>
      </c>
      <c r="D1276" s="1110">
        <v>2</v>
      </c>
      <c r="E1276" s="1123">
        <f t="shared" si="162"/>
        <v>17377.38</v>
      </c>
      <c r="F1276" s="740">
        <f t="shared" si="160"/>
        <v>17377.38</v>
      </c>
      <c r="G1276" s="1037">
        <f>'Заказ, cкидки и курсы валют'!$J$24*F1276</f>
        <v>220432.06530000002</v>
      </c>
      <c r="H1276" s="158">
        <f t="shared" si="161"/>
        <v>440.86</v>
      </c>
      <c r="I1276" s="245"/>
    </row>
    <row r="1277" spans="1:10" ht="14.1" customHeight="1">
      <c r="A1277" s="250" t="s">
        <v>10676</v>
      </c>
      <c r="B1277" s="1109" t="s">
        <v>974</v>
      </c>
      <c r="C1277" s="639">
        <v>483</v>
      </c>
      <c r="D1277" s="1110">
        <v>2</v>
      </c>
      <c r="E1277" s="1123">
        <f t="shared" si="162"/>
        <v>21847.1</v>
      </c>
      <c r="F1277" s="740">
        <f t="shared" si="160"/>
        <v>21847.1</v>
      </c>
      <c r="G1277" s="1037">
        <f>'Заказ, cкидки и курсы валют'!$J$24*F1277</f>
        <v>277130.46350000001</v>
      </c>
      <c r="H1277" s="158">
        <f t="shared" si="161"/>
        <v>554.26</v>
      </c>
      <c r="I1277" s="245"/>
    </row>
    <row r="1278" spans="1:10" ht="14.1" customHeight="1">
      <c r="A1278" s="250" t="s">
        <v>10675</v>
      </c>
      <c r="B1278" s="1118" t="s">
        <v>4328</v>
      </c>
      <c r="C1278" s="1120">
        <v>543</v>
      </c>
      <c r="D1278" s="1119">
        <v>2</v>
      </c>
      <c r="E1278" s="1123">
        <f t="shared" si="162"/>
        <v>22736.1</v>
      </c>
      <c r="F1278" s="740">
        <f t="shared" si="160"/>
        <v>22736.1</v>
      </c>
      <c r="G1278" s="1037">
        <f>'Заказ, cкидки и курсы валют'!$J$24*F1278</f>
        <v>288407.42849999998</v>
      </c>
      <c r="H1278" s="158">
        <f t="shared" si="161"/>
        <v>576.80999999999995</v>
      </c>
      <c r="I1278" s="366"/>
      <c r="J1278" s="706"/>
    </row>
    <row r="1279" spans="1:10" ht="14.1" customHeight="1">
      <c r="A1279" s="250" t="s">
        <v>10673</v>
      </c>
      <c r="B1279" s="1056" t="s">
        <v>4329</v>
      </c>
      <c r="C1279" s="639">
        <v>602</v>
      </c>
      <c r="D1279" s="1110">
        <v>2</v>
      </c>
      <c r="E1279" s="1123">
        <f t="shared" si="162"/>
        <v>25374.6</v>
      </c>
      <c r="F1279" s="740">
        <f t="shared" si="160"/>
        <v>25374.6</v>
      </c>
      <c r="G1279" s="1037">
        <f>'Заказ, cкидки и курсы валют'!$J$24*F1279</f>
        <v>321876.80099999998</v>
      </c>
      <c r="H1279" s="158">
        <f t="shared" si="161"/>
        <v>643.75</v>
      </c>
      <c r="I1279" s="245"/>
      <c r="J1279" s="706"/>
    </row>
    <row r="1280" spans="1:10" ht="14.1" customHeight="1">
      <c r="A1280" s="250" t="s">
        <v>10674</v>
      </c>
      <c r="B1280" s="1056" t="s">
        <v>6830</v>
      </c>
      <c r="C1280" s="768">
        <v>650</v>
      </c>
      <c r="D1280" s="1110">
        <v>2</v>
      </c>
      <c r="E1280" s="1123">
        <f t="shared" si="162"/>
        <v>26826.1</v>
      </c>
      <c r="F1280" s="740">
        <f t="shared" si="160"/>
        <v>26826.1</v>
      </c>
      <c r="G1280" s="1037">
        <f>'Заказ, cкидки и курсы валют'!$J$24*F1280</f>
        <v>340289.0785</v>
      </c>
      <c r="H1280" s="158">
        <f t="shared" si="161"/>
        <v>680.58</v>
      </c>
      <c r="I1280" s="245"/>
      <c r="J1280" s="706"/>
    </row>
    <row r="1281" spans="1:10" ht="14.25" customHeight="1" thickBot="1">
      <c r="A1281" s="282" t="s">
        <v>10672</v>
      </c>
      <c r="B1281" s="1121" t="s">
        <v>6831</v>
      </c>
      <c r="C1281" s="769">
        <v>710</v>
      </c>
      <c r="D1281" s="1507">
        <v>2</v>
      </c>
      <c r="E1281" s="1123">
        <f t="shared" si="162"/>
        <v>29732.48</v>
      </c>
      <c r="F1281" s="1173">
        <f t="shared" si="160"/>
        <v>29732.48</v>
      </c>
      <c r="G1281" s="1174">
        <f>'Заказ, cкидки и курсы валют'!$J$24*F1281</f>
        <v>377156.50880000001</v>
      </c>
      <c r="H1281" s="214">
        <f>ROUND((D1281/1000)*G1281,2)</f>
        <v>754.31</v>
      </c>
      <c r="I1281" s="248"/>
      <c r="J1281" s="706"/>
    </row>
    <row r="1282" spans="1:10" ht="14.1" customHeight="1">
      <c r="J1282" s="706"/>
    </row>
    <row r="1283" spans="1:10" ht="14.1" customHeight="1" thickBot="1">
      <c r="J1283" s="706"/>
    </row>
    <row r="1284" spans="1:10" ht="14.1" customHeight="1">
      <c r="A1284" s="291"/>
      <c r="B1284" s="196"/>
      <c r="C1284" s="112" t="s">
        <v>2532</v>
      </c>
      <c r="D1284" s="112"/>
      <c r="E1284" s="1063"/>
      <c r="F1284" s="687"/>
      <c r="G1284" s="794"/>
      <c r="H1284" s="114"/>
      <c r="I1284" s="128"/>
      <c r="J1284" s="706"/>
    </row>
    <row r="1285" spans="1:10" ht="39" customHeight="1">
      <c r="A1285" s="292"/>
      <c r="B1285" s="17"/>
      <c r="C1285" s="129" t="s">
        <v>5414</v>
      </c>
      <c r="D1285" s="129"/>
      <c r="E1285" s="702" t="s">
        <v>2534</v>
      </c>
      <c r="F1285" s="688"/>
      <c r="G1285" s="132"/>
      <c r="H1285" s="132" t="s">
        <v>2535</v>
      </c>
      <c r="I1285" s="133"/>
      <c r="J1285" s="706"/>
    </row>
    <row r="1286" spans="1:10" ht="30" customHeight="1">
      <c r="A1286" s="292"/>
      <c r="B1286" s="17"/>
      <c r="C1286" s="118"/>
      <c r="D1286" s="118"/>
      <c r="E1286" s="1082"/>
      <c r="F1286" s="733"/>
      <c r="G1286" s="1052"/>
      <c r="H1286" s="17"/>
      <c r="I1286" s="200"/>
      <c r="J1286" s="706"/>
    </row>
    <row r="1287" spans="1:10" ht="14.1" customHeight="1">
      <c r="A1287" s="292"/>
      <c r="B1287" s="17"/>
      <c r="C1287" s="118"/>
      <c r="D1287" s="118"/>
      <c r="E1287" s="1082"/>
      <c r="F1287" s="733"/>
      <c r="G1287" s="1052"/>
      <c r="H1287" s="17"/>
      <c r="I1287" s="200"/>
      <c r="J1287" s="706"/>
    </row>
    <row r="1288" spans="1:10" ht="14.1" customHeight="1">
      <c r="A1288" s="292"/>
      <c r="B1288" s="17"/>
      <c r="C1288" s="118"/>
      <c r="D1288" s="118"/>
      <c r="E1288" s="1082"/>
      <c r="F1288" s="733"/>
      <c r="G1288" s="1052"/>
      <c r="H1288" s="17"/>
      <c r="I1288" s="200"/>
      <c r="J1288" s="706"/>
    </row>
    <row r="1289" spans="1:10" ht="22.5" customHeight="1" thickBot="1">
      <c r="A1289" s="145" t="s">
        <v>7839</v>
      </c>
      <c r="B1289" s="204"/>
      <c r="C1289" s="120"/>
      <c r="D1289" s="120"/>
      <c r="E1289" s="1083"/>
      <c r="F1289" s="735"/>
      <c r="G1289" s="1053"/>
      <c r="H1289" s="204"/>
      <c r="I1289" s="205"/>
      <c r="J1289" s="706"/>
    </row>
    <row r="1290" spans="1:10" ht="36" customHeight="1">
      <c r="A1290" s="228" t="s">
        <v>1036</v>
      </c>
      <c r="B1290" s="229" t="s">
        <v>1037</v>
      </c>
      <c r="C1290" s="230" t="s">
        <v>679</v>
      </c>
      <c r="D1290" s="230" t="s">
        <v>3147</v>
      </c>
      <c r="E1290" s="691" t="s">
        <v>11548</v>
      </c>
      <c r="F1290" s="737" t="s">
        <v>2796</v>
      </c>
      <c r="G1290" s="1039" t="s">
        <v>3966</v>
      </c>
      <c r="H1290" s="394" t="s">
        <v>498</v>
      </c>
      <c r="I1290" s="232" t="s">
        <v>4274</v>
      </c>
      <c r="J1290" s="706"/>
    </row>
    <row r="1291" spans="1:10" ht="14.1" customHeight="1" thickBot="1">
      <c r="A1291" s="228"/>
      <c r="B1291" s="445"/>
      <c r="C1291" s="230" t="s">
        <v>3648</v>
      </c>
      <c r="D1291" s="446" t="s">
        <v>3967</v>
      </c>
      <c r="E1291" s="1084" t="s">
        <v>265</v>
      </c>
      <c r="F1291" s="745">
        <f>'Заказ, cкидки и курсы валют'!$I$12</f>
        <v>0</v>
      </c>
      <c r="G1291" s="1149"/>
      <c r="H1291" s="545"/>
      <c r="I1291" s="380"/>
      <c r="J1291" s="706"/>
    </row>
    <row r="1292" spans="1:10" ht="14.1" customHeight="1">
      <c r="A1292" s="1234" t="s">
        <v>5415</v>
      </c>
      <c r="B1292" s="1334" t="s">
        <v>100</v>
      </c>
      <c r="C1292" s="1218">
        <v>5.1100000000000003</v>
      </c>
      <c r="D1292" s="1218">
        <v>25</v>
      </c>
      <c r="E1292" s="2610">
        <v>24.8</v>
      </c>
      <c r="F1292" s="1678">
        <f>ROUND(E1292*(1-$F$11),2)</f>
        <v>24.8</v>
      </c>
      <c r="G1292" s="2268">
        <f>'Заказ, cкидки и курсы валют'!$J$24*F1292</f>
        <v>314.58800000000002</v>
      </c>
      <c r="H1292" s="1796">
        <f>ROUND((D1292)*G1292,2)</f>
        <v>7864.7</v>
      </c>
      <c r="I1292" s="393"/>
      <c r="J1292" s="706"/>
    </row>
    <row r="1293" spans="1:10" ht="14.1" customHeight="1">
      <c r="A1293" s="770" t="s">
        <v>5416</v>
      </c>
      <c r="B1293" s="1056" t="s">
        <v>101</v>
      </c>
      <c r="C1293" s="765">
        <v>5.8</v>
      </c>
      <c r="D1293" s="765">
        <v>25</v>
      </c>
      <c r="E1293" s="2604">
        <v>24.26</v>
      </c>
      <c r="F1293" s="1133">
        <f t="shared" ref="F1293:F1326" si="163">ROUND(E1293*(1-$F$11),2)</f>
        <v>24.26</v>
      </c>
      <c r="G1293" s="1041">
        <f>'Заказ, cкидки и курсы валют'!$J$24*F1293</f>
        <v>307.73810000000003</v>
      </c>
      <c r="H1293" s="641">
        <f t="shared" ref="H1293:H1326" si="164">ROUND((D1293)*G1293,2)</f>
        <v>7693.45</v>
      </c>
      <c r="I1293" s="245"/>
      <c r="J1293" s="706"/>
    </row>
    <row r="1294" spans="1:10" ht="14.1" customHeight="1">
      <c r="A1294" s="770" t="s">
        <v>5417</v>
      </c>
      <c r="B1294" s="1056" t="s">
        <v>1355</v>
      </c>
      <c r="C1294" s="765">
        <v>6.65</v>
      </c>
      <c r="D1294" s="765">
        <v>25</v>
      </c>
      <c r="E1294" s="2604">
        <v>23.8</v>
      </c>
      <c r="F1294" s="1133">
        <f t="shared" si="163"/>
        <v>23.8</v>
      </c>
      <c r="G1294" s="1041">
        <f>'Заказ, cкидки и курсы валют'!$J$24*F1294</f>
        <v>301.90300000000002</v>
      </c>
      <c r="H1294" s="641">
        <f t="shared" si="164"/>
        <v>7547.58</v>
      </c>
      <c r="I1294" s="245"/>
    </row>
    <row r="1295" spans="1:10" ht="14.1" customHeight="1">
      <c r="A1295" s="770" t="s">
        <v>5418</v>
      </c>
      <c r="B1295" s="1056" t="s">
        <v>189</v>
      </c>
      <c r="C1295" s="765">
        <v>7.51</v>
      </c>
      <c r="D1295" s="765">
        <v>25</v>
      </c>
      <c r="E1295" s="2604">
        <v>23.93</v>
      </c>
      <c r="F1295" s="1133">
        <f t="shared" si="163"/>
        <v>23.93</v>
      </c>
      <c r="G1295" s="1041">
        <f>'Заказ, cкидки и курсы валют'!$J$24*F1295</f>
        <v>303.55205000000001</v>
      </c>
      <c r="H1295" s="641">
        <f t="shared" si="164"/>
        <v>7588.8</v>
      </c>
      <c r="I1295" s="245"/>
      <c r="J1295" s="706"/>
    </row>
    <row r="1296" spans="1:10" ht="14.1" customHeight="1">
      <c r="A1296" s="770" t="s">
        <v>5419</v>
      </c>
      <c r="B1296" s="1056" t="s">
        <v>617</v>
      </c>
      <c r="C1296" s="765">
        <v>8</v>
      </c>
      <c r="D1296" s="765">
        <v>25</v>
      </c>
      <c r="E1296" s="2604">
        <v>23.93</v>
      </c>
      <c r="F1296" s="1133">
        <f t="shared" si="163"/>
        <v>23.93</v>
      </c>
      <c r="G1296" s="1041">
        <f>'Заказ, cкидки и курсы валют'!$J$24*F1296</f>
        <v>303.55205000000001</v>
      </c>
      <c r="H1296" s="641">
        <f t="shared" si="164"/>
        <v>7588.8</v>
      </c>
      <c r="I1296" s="245"/>
      <c r="J1296" s="706"/>
    </row>
    <row r="1297" spans="1:10" ht="14.1" customHeight="1">
      <c r="A1297" s="770" t="s">
        <v>5420</v>
      </c>
      <c r="B1297" s="1056" t="s">
        <v>178</v>
      </c>
      <c r="C1297" s="765">
        <v>8.23</v>
      </c>
      <c r="D1297" s="765">
        <v>25</v>
      </c>
      <c r="E1297" s="2604">
        <v>23.73</v>
      </c>
      <c r="F1297" s="1133">
        <f t="shared" si="163"/>
        <v>23.73</v>
      </c>
      <c r="G1297" s="1041">
        <f>'Заказ, cкидки и курсы валют'!$J$24*F1297</f>
        <v>301.01505000000003</v>
      </c>
      <c r="H1297" s="641">
        <f t="shared" si="164"/>
        <v>7525.38</v>
      </c>
      <c r="I1297" s="245"/>
      <c r="J1297" s="706"/>
    </row>
    <row r="1298" spans="1:10" ht="14.1" customHeight="1">
      <c r="A1298" s="770" t="s">
        <v>5421</v>
      </c>
      <c r="B1298" s="1056" t="s">
        <v>84</v>
      </c>
      <c r="C1298" s="765">
        <v>10</v>
      </c>
      <c r="D1298" s="765">
        <v>25</v>
      </c>
      <c r="E1298" s="2604">
        <v>24.65</v>
      </c>
      <c r="F1298" s="1133">
        <f t="shared" si="163"/>
        <v>24.65</v>
      </c>
      <c r="G1298" s="1041">
        <f>'Заказ, cкидки и курсы валют'!$J$24*F1298</f>
        <v>312.68525</v>
      </c>
      <c r="H1298" s="641">
        <f t="shared" si="164"/>
        <v>7817.13</v>
      </c>
      <c r="I1298" s="245"/>
      <c r="J1298" s="706"/>
    </row>
    <row r="1299" spans="1:10" ht="14.1" customHeight="1">
      <c r="A1299" s="770" t="s">
        <v>5422</v>
      </c>
      <c r="B1299" s="1056" t="s">
        <v>179</v>
      </c>
      <c r="C1299" s="765">
        <v>11</v>
      </c>
      <c r="D1299" s="765">
        <v>25</v>
      </c>
      <c r="E1299" s="2604">
        <v>23.73</v>
      </c>
      <c r="F1299" s="1133">
        <f t="shared" si="163"/>
        <v>23.73</v>
      </c>
      <c r="G1299" s="1041">
        <f>'Заказ, cкидки и курсы валют'!$J$24*F1299</f>
        <v>301.01505000000003</v>
      </c>
      <c r="H1299" s="641">
        <f t="shared" si="164"/>
        <v>7525.38</v>
      </c>
      <c r="I1299" s="245"/>
      <c r="J1299" s="706"/>
    </row>
    <row r="1300" spans="1:10" ht="14.1" customHeight="1">
      <c r="A1300" s="770" t="s">
        <v>5423</v>
      </c>
      <c r="B1300" s="1056" t="s">
        <v>180</v>
      </c>
      <c r="C1300" s="765">
        <v>12.7</v>
      </c>
      <c r="D1300" s="765">
        <v>25</v>
      </c>
      <c r="E1300" s="2604">
        <v>23.73</v>
      </c>
      <c r="F1300" s="1133">
        <f t="shared" si="163"/>
        <v>23.73</v>
      </c>
      <c r="G1300" s="1041">
        <f>'Заказ, cкидки и курсы валют'!$J$24*F1300</f>
        <v>301.01505000000003</v>
      </c>
      <c r="H1300" s="641">
        <f t="shared" si="164"/>
        <v>7525.38</v>
      </c>
      <c r="I1300" s="245"/>
      <c r="J1300" s="706"/>
    </row>
    <row r="1301" spans="1:10" ht="14.1" customHeight="1">
      <c r="A1301" s="770" t="s">
        <v>5424</v>
      </c>
      <c r="B1301" s="1056" t="s">
        <v>181</v>
      </c>
      <c r="C1301" s="765">
        <v>14.4</v>
      </c>
      <c r="D1301" s="765">
        <v>25</v>
      </c>
      <c r="E1301" s="2604">
        <v>24.48</v>
      </c>
      <c r="F1301" s="1133">
        <f t="shared" si="163"/>
        <v>24.48</v>
      </c>
      <c r="G1301" s="1041">
        <f>'Заказ, cкидки и курсы валют'!$J$24*F1301</f>
        <v>310.52879999999999</v>
      </c>
      <c r="H1301" s="641">
        <f t="shared" si="164"/>
        <v>7763.22</v>
      </c>
      <c r="I1301" s="245"/>
      <c r="J1301" s="706"/>
    </row>
    <row r="1302" spans="1:10" ht="14.1" customHeight="1">
      <c r="A1302" s="770" t="s">
        <v>5425</v>
      </c>
      <c r="B1302" s="1056" t="s">
        <v>182</v>
      </c>
      <c r="C1302" s="765">
        <v>16.2</v>
      </c>
      <c r="D1302" s="765">
        <v>25</v>
      </c>
      <c r="E1302" s="2604">
        <v>24.65</v>
      </c>
      <c r="F1302" s="1133">
        <f t="shared" si="163"/>
        <v>24.65</v>
      </c>
      <c r="G1302" s="1041">
        <f>'Заказ, cкидки и курсы валют'!$J$24*F1302</f>
        <v>312.68525</v>
      </c>
      <c r="H1302" s="641">
        <f t="shared" si="164"/>
        <v>7817.13</v>
      </c>
      <c r="I1302" s="245"/>
      <c r="J1302" s="706"/>
    </row>
    <row r="1303" spans="1:10" ht="14.1" customHeight="1">
      <c r="A1303" s="770" t="s">
        <v>5426</v>
      </c>
      <c r="B1303" s="1056" t="s">
        <v>183</v>
      </c>
      <c r="C1303" s="765">
        <v>18</v>
      </c>
      <c r="D1303" s="765">
        <v>25</v>
      </c>
      <c r="E1303" s="2604">
        <v>24.38</v>
      </c>
      <c r="F1303" s="1133">
        <f t="shared" si="163"/>
        <v>24.38</v>
      </c>
      <c r="G1303" s="1041">
        <f>'Заказ, cкидки и курсы валют'!$J$24*F1303</f>
        <v>309.26029999999997</v>
      </c>
      <c r="H1303" s="641">
        <f t="shared" si="164"/>
        <v>7731.51</v>
      </c>
      <c r="I1303" s="245"/>
      <c r="J1303" s="706"/>
    </row>
    <row r="1304" spans="1:10" ht="14.1" customHeight="1">
      <c r="A1304" s="770" t="s">
        <v>5427</v>
      </c>
      <c r="B1304" s="1056" t="s">
        <v>184</v>
      </c>
      <c r="C1304" s="765">
        <v>19.8</v>
      </c>
      <c r="D1304" s="765">
        <v>25</v>
      </c>
      <c r="E1304" s="2604">
        <v>25.33</v>
      </c>
      <c r="F1304" s="1133">
        <f t="shared" si="163"/>
        <v>25.33</v>
      </c>
      <c r="G1304" s="1041">
        <f>'Заказ, cкидки и курсы валют'!$J$24*F1304</f>
        <v>321.31104999999997</v>
      </c>
      <c r="H1304" s="641">
        <f t="shared" si="164"/>
        <v>8032.78</v>
      </c>
      <c r="I1304" s="245"/>
      <c r="J1304" s="706"/>
    </row>
    <row r="1305" spans="1:10" ht="14.1" customHeight="1">
      <c r="A1305" s="770" t="s">
        <v>5428</v>
      </c>
      <c r="B1305" s="1056" t="s">
        <v>185</v>
      </c>
      <c r="C1305" s="765">
        <v>23.4</v>
      </c>
      <c r="D1305" s="765">
        <v>25</v>
      </c>
      <c r="E1305" s="2604">
        <v>28.07</v>
      </c>
      <c r="F1305" s="1133">
        <f t="shared" si="163"/>
        <v>28.07</v>
      </c>
      <c r="G1305" s="1041">
        <f>'Заказ, cкидки и курсы валют'!$J$24*F1305</f>
        <v>356.06795</v>
      </c>
      <c r="H1305" s="641">
        <f t="shared" si="164"/>
        <v>8901.7000000000007</v>
      </c>
      <c r="I1305" s="245"/>
      <c r="J1305" s="706"/>
    </row>
    <row r="1306" spans="1:10" ht="14.1" customHeight="1">
      <c r="A1306" s="770" t="s">
        <v>5429</v>
      </c>
      <c r="B1306" s="1056" t="s">
        <v>186</v>
      </c>
      <c r="C1306" s="765">
        <v>27</v>
      </c>
      <c r="D1306" s="765">
        <v>25</v>
      </c>
      <c r="E1306" s="2604">
        <v>31.28</v>
      </c>
      <c r="F1306" s="1133">
        <f t="shared" si="163"/>
        <v>31.28</v>
      </c>
      <c r="G1306" s="1041">
        <f>'Заказ, cкидки и курсы валют'!$J$24*F1306</f>
        <v>396.78680000000003</v>
      </c>
      <c r="H1306" s="641">
        <f t="shared" si="164"/>
        <v>9919.67</v>
      </c>
      <c r="I1306" s="245"/>
      <c r="J1306" s="706"/>
    </row>
    <row r="1307" spans="1:10" ht="14.1" customHeight="1">
      <c r="A1307" s="770" t="s">
        <v>5430</v>
      </c>
      <c r="B1307" s="1056" t="s">
        <v>3121</v>
      </c>
      <c r="C1307" s="765">
        <v>28.8</v>
      </c>
      <c r="D1307" s="765">
        <v>25</v>
      </c>
      <c r="E1307" s="2604">
        <v>28.07</v>
      </c>
      <c r="F1307" s="1133">
        <f t="shared" si="163"/>
        <v>28.07</v>
      </c>
      <c r="G1307" s="1041">
        <f>'Заказ, cкидки и курсы валют'!$J$24*F1307</f>
        <v>356.06795</v>
      </c>
      <c r="H1307" s="641">
        <f t="shared" si="164"/>
        <v>8901.7000000000007</v>
      </c>
      <c r="I1307" s="245"/>
      <c r="J1307" s="706"/>
    </row>
    <row r="1308" spans="1:10" ht="14.1" customHeight="1">
      <c r="A1308" s="770" t="s">
        <v>5431</v>
      </c>
      <c r="B1308" s="826" t="s">
        <v>3660</v>
      </c>
      <c r="C1308" s="765">
        <v>11.1</v>
      </c>
      <c r="D1308" s="765">
        <v>25</v>
      </c>
      <c r="E1308" s="2604">
        <v>23.63</v>
      </c>
      <c r="F1308" s="1133">
        <f t="shared" si="163"/>
        <v>23.63</v>
      </c>
      <c r="G1308" s="1041">
        <f>'Заказ, cкидки и курсы валют'!$J$24*F1308</f>
        <v>299.74655000000001</v>
      </c>
      <c r="H1308" s="641">
        <f t="shared" si="164"/>
        <v>7493.66</v>
      </c>
      <c r="I1308" s="245"/>
      <c r="J1308" s="706"/>
    </row>
    <row r="1309" spans="1:10" ht="14.1" customHeight="1">
      <c r="A1309" s="770" t="s">
        <v>5432</v>
      </c>
      <c r="B1309" s="1056" t="s">
        <v>3122</v>
      </c>
      <c r="C1309" s="765">
        <v>11.93</v>
      </c>
      <c r="D1309" s="765">
        <v>25</v>
      </c>
      <c r="E1309" s="2604">
        <v>22.83</v>
      </c>
      <c r="F1309" s="1133">
        <f t="shared" si="163"/>
        <v>22.83</v>
      </c>
      <c r="G1309" s="1041">
        <f>'Заказ, cкидки и курсы валют'!$J$24*F1309</f>
        <v>289.59854999999999</v>
      </c>
      <c r="H1309" s="641">
        <f t="shared" si="164"/>
        <v>7239.96</v>
      </c>
      <c r="I1309" s="245"/>
      <c r="J1309" s="706"/>
    </row>
    <row r="1310" spans="1:10" ht="14.1" customHeight="1">
      <c r="A1310" s="770" t="s">
        <v>5433</v>
      </c>
      <c r="B1310" s="1056" t="s">
        <v>3123</v>
      </c>
      <c r="C1310" s="765">
        <v>13.48</v>
      </c>
      <c r="D1310" s="765">
        <v>25</v>
      </c>
      <c r="E1310" s="2604">
        <v>22.53</v>
      </c>
      <c r="F1310" s="1133">
        <f t="shared" si="163"/>
        <v>22.53</v>
      </c>
      <c r="G1310" s="1041">
        <f>'Заказ, cкидки и курсы валют'!$J$24*F1310</f>
        <v>285.79305000000005</v>
      </c>
      <c r="H1310" s="641">
        <f t="shared" si="164"/>
        <v>7144.83</v>
      </c>
      <c r="I1310" s="245"/>
      <c r="J1310" s="706"/>
    </row>
    <row r="1311" spans="1:10" ht="14.1" customHeight="1">
      <c r="A1311" s="770" t="s">
        <v>5434</v>
      </c>
      <c r="B1311" s="1056" t="s">
        <v>618</v>
      </c>
      <c r="C1311" s="765">
        <v>15.03</v>
      </c>
      <c r="D1311" s="765">
        <v>25</v>
      </c>
      <c r="E1311" s="2604">
        <v>22.53</v>
      </c>
      <c r="F1311" s="1133">
        <f t="shared" si="163"/>
        <v>22.53</v>
      </c>
      <c r="G1311" s="1041">
        <f>'Заказ, cкидки и курсы валют'!$J$24*F1311</f>
        <v>285.79305000000005</v>
      </c>
      <c r="H1311" s="641">
        <f t="shared" si="164"/>
        <v>7144.83</v>
      </c>
      <c r="I1311" s="245"/>
      <c r="J1311" s="706"/>
    </row>
    <row r="1312" spans="1:10" ht="14.1" customHeight="1">
      <c r="A1312" s="770" t="s">
        <v>5435</v>
      </c>
      <c r="B1312" s="1056" t="s">
        <v>3124</v>
      </c>
      <c r="C1312" s="765">
        <v>16.579999999999998</v>
      </c>
      <c r="D1312" s="765">
        <v>25</v>
      </c>
      <c r="E1312" s="2604">
        <v>22.53</v>
      </c>
      <c r="F1312" s="1133">
        <f t="shared" si="163"/>
        <v>22.53</v>
      </c>
      <c r="G1312" s="1041">
        <f>'Заказ, cкидки и курсы валют'!$J$24*F1312</f>
        <v>285.79305000000005</v>
      </c>
      <c r="H1312" s="641">
        <f t="shared" si="164"/>
        <v>7144.83</v>
      </c>
      <c r="I1312" s="245"/>
      <c r="J1312" s="706"/>
    </row>
    <row r="1313" spans="1:10" ht="14.1" customHeight="1">
      <c r="A1313" s="770" t="s">
        <v>5436</v>
      </c>
      <c r="B1313" s="1056" t="s">
        <v>190</v>
      </c>
      <c r="C1313" s="765">
        <v>18.13</v>
      </c>
      <c r="D1313" s="765">
        <v>25</v>
      </c>
      <c r="E1313" s="2604">
        <v>21.71</v>
      </c>
      <c r="F1313" s="1133">
        <f t="shared" si="163"/>
        <v>21.71</v>
      </c>
      <c r="G1313" s="1041">
        <f>'Заказ, cкидки и курсы валют'!$J$24*F1313</f>
        <v>275.39135000000005</v>
      </c>
      <c r="H1313" s="641">
        <f t="shared" si="164"/>
        <v>6884.78</v>
      </c>
      <c r="I1313" s="245"/>
      <c r="J1313" s="706"/>
    </row>
    <row r="1314" spans="1:10" ht="14.1" customHeight="1">
      <c r="A1314" s="770" t="s">
        <v>5437</v>
      </c>
      <c r="B1314" s="1056" t="s">
        <v>1341</v>
      </c>
      <c r="C1314" s="765">
        <v>19.690000000000001</v>
      </c>
      <c r="D1314" s="765">
        <v>25</v>
      </c>
      <c r="E1314" s="2604">
        <v>22.53</v>
      </c>
      <c r="F1314" s="1133">
        <f t="shared" si="163"/>
        <v>22.53</v>
      </c>
      <c r="G1314" s="1041">
        <f>'Заказ, cкидки и курсы валют'!$J$24*F1314</f>
        <v>285.79305000000005</v>
      </c>
      <c r="H1314" s="641">
        <f t="shared" si="164"/>
        <v>7144.83</v>
      </c>
      <c r="I1314" s="245"/>
      <c r="J1314" s="706"/>
    </row>
    <row r="1315" spans="1:10" ht="14.1" customHeight="1">
      <c r="A1315" s="770" t="s">
        <v>5438</v>
      </c>
      <c r="B1315" s="1056" t="s">
        <v>191</v>
      </c>
      <c r="C1315" s="765">
        <v>21.14</v>
      </c>
      <c r="D1315" s="765">
        <v>25</v>
      </c>
      <c r="E1315" s="2604">
        <v>22.83</v>
      </c>
      <c r="F1315" s="1133">
        <f t="shared" si="163"/>
        <v>22.83</v>
      </c>
      <c r="G1315" s="1041">
        <f>'Заказ, cкидки и курсы валют'!$J$24*F1315</f>
        <v>289.59854999999999</v>
      </c>
      <c r="H1315" s="641">
        <f t="shared" si="164"/>
        <v>7239.96</v>
      </c>
      <c r="I1315" s="245"/>
      <c r="J1315" s="706"/>
    </row>
    <row r="1316" spans="1:10" ht="14.1" customHeight="1">
      <c r="A1316" s="770" t="s">
        <v>5439</v>
      </c>
      <c r="B1316" s="1056" t="s">
        <v>4320</v>
      </c>
      <c r="C1316" s="765">
        <v>23.4</v>
      </c>
      <c r="D1316" s="765">
        <v>25</v>
      </c>
      <c r="E1316" s="2604">
        <v>22.83</v>
      </c>
      <c r="F1316" s="1133">
        <f t="shared" si="163"/>
        <v>22.83</v>
      </c>
      <c r="G1316" s="1041">
        <f>'Заказ, cкидки и курсы валют'!$J$24*F1316</f>
        <v>289.59854999999999</v>
      </c>
      <c r="H1316" s="641">
        <f t="shared" si="164"/>
        <v>7239.96</v>
      </c>
      <c r="I1316" s="245"/>
      <c r="J1316" s="706"/>
    </row>
    <row r="1317" spans="1:10" ht="14.1" customHeight="1">
      <c r="A1317" s="770" t="s">
        <v>5440</v>
      </c>
      <c r="B1317" s="1056" t="s">
        <v>192</v>
      </c>
      <c r="C1317" s="765">
        <v>24.25</v>
      </c>
      <c r="D1317" s="765">
        <v>25</v>
      </c>
      <c r="E1317" s="2604">
        <v>22.83</v>
      </c>
      <c r="F1317" s="1133">
        <f t="shared" si="163"/>
        <v>22.83</v>
      </c>
      <c r="G1317" s="1041">
        <f>'Заказ, cкидки и курсы валют'!$J$24*F1317</f>
        <v>289.59854999999999</v>
      </c>
      <c r="H1317" s="641">
        <f t="shared" si="164"/>
        <v>7239.96</v>
      </c>
      <c r="I1317" s="245"/>
      <c r="J1317" s="706"/>
    </row>
    <row r="1318" spans="1:10" ht="14.1" customHeight="1">
      <c r="A1318" s="770" t="s">
        <v>5441</v>
      </c>
      <c r="B1318" s="1056" t="s">
        <v>193</v>
      </c>
      <c r="C1318" s="765">
        <v>27.35</v>
      </c>
      <c r="D1318" s="765">
        <v>25</v>
      </c>
      <c r="E1318" s="2604">
        <v>22.83</v>
      </c>
      <c r="F1318" s="1133">
        <f t="shared" si="163"/>
        <v>22.83</v>
      </c>
      <c r="G1318" s="1041">
        <f>'Заказ, cкидки и курсы валют'!$J$24*F1318</f>
        <v>289.59854999999999</v>
      </c>
      <c r="H1318" s="641">
        <f t="shared" si="164"/>
        <v>7239.96</v>
      </c>
      <c r="I1318" s="245"/>
      <c r="J1318" s="706"/>
    </row>
    <row r="1319" spans="1:10" ht="14.1" customHeight="1">
      <c r="A1319" s="770" t="s">
        <v>5442</v>
      </c>
      <c r="B1319" s="1056" t="s">
        <v>194</v>
      </c>
      <c r="C1319" s="765">
        <v>30.45</v>
      </c>
      <c r="D1319" s="765">
        <v>25</v>
      </c>
      <c r="E1319" s="2604">
        <v>22.92</v>
      </c>
      <c r="F1319" s="1133">
        <f t="shared" si="163"/>
        <v>22.92</v>
      </c>
      <c r="G1319" s="1041">
        <f>'Заказ, cкидки и курсы валют'!$J$24*F1319</f>
        <v>290.74020000000002</v>
      </c>
      <c r="H1319" s="641">
        <f t="shared" si="164"/>
        <v>7268.51</v>
      </c>
      <c r="I1319" s="245"/>
      <c r="J1319" s="706"/>
    </row>
    <row r="1320" spans="1:10" ht="14.1" customHeight="1">
      <c r="A1320" s="770" t="s">
        <v>5443</v>
      </c>
      <c r="B1320" s="1056" t="s">
        <v>3125</v>
      </c>
      <c r="C1320" s="765">
        <v>33.56</v>
      </c>
      <c r="D1320" s="765">
        <v>25</v>
      </c>
      <c r="E1320" s="2604">
        <v>23.65</v>
      </c>
      <c r="F1320" s="1133">
        <f t="shared" si="163"/>
        <v>23.65</v>
      </c>
      <c r="G1320" s="1041">
        <f>'Заказ, cкидки и курсы валют'!$J$24*F1320</f>
        <v>300.00024999999999</v>
      </c>
      <c r="H1320" s="641">
        <f t="shared" si="164"/>
        <v>7500.01</v>
      </c>
      <c r="I1320" s="245"/>
      <c r="J1320" s="706"/>
    </row>
    <row r="1321" spans="1:10" ht="14.1" customHeight="1">
      <c r="A1321" s="770" t="s">
        <v>5444</v>
      </c>
      <c r="B1321" s="1056" t="s">
        <v>195</v>
      </c>
      <c r="C1321" s="765">
        <v>36.56</v>
      </c>
      <c r="D1321" s="765">
        <v>25</v>
      </c>
      <c r="E1321" s="2604">
        <v>21.43</v>
      </c>
      <c r="F1321" s="1133">
        <f t="shared" si="163"/>
        <v>21.43</v>
      </c>
      <c r="G1321" s="1041">
        <f>'Заказ, cкидки и курсы валют'!$J$24*F1321</f>
        <v>271.83955000000003</v>
      </c>
      <c r="H1321" s="641">
        <f t="shared" si="164"/>
        <v>6795.99</v>
      </c>
      <c r="I1321" s="245"/>
      <c r="J1321" s="706"/>
    </row>
    <row r="1322" spans="1:10" ht="14.1" customHeight="1">
      <c r="A1322" s="770" t="s">
        <v>5445</v>
      </c>
      <c r="B1322" s="1056" t="s">
        <v>196</v>
      </c>
      <c r="C1322" s="765">
        <v>42.77</v>
      </c>
      <c r="D1322" s="765">
        <v>25</v>
      </c>
      <c r="E1322" s="2604">
        <v>22.92</v>
      </c>
      <c r="F1322" s="1133">
        <f t="shared" si="163"/>
        <v>22.92</v>
      </c>
      <c r="G1322" s="1041">
        <f>'Заказ, cкидки и курсы валют'!$J$24*F1322</f>
        <v>290.74020000000002</v>
      </c>
      <c r="H1322" s="641">
        <f t="shared" si="164"/>
        <v>7268.51</v>
      </c>
      <c r="I1322" s="245"/>
      <c r="J1322" s="706"/>
    </row>
    <row r="1323" spans="1:10" ht="14.1" customHeight="1">
      <c r="A1323" s="770" t="s">
        <v>5446</v>
      </c>
      <c r="B1323" s="1056" t="s">
        <v>197</v>
      </c>
      <c r="C1323" s="765">
        <v>48.98</v>
      </c>
      <c r="D1323" s="765">
        <v>25</v>
      </c>
      <c r="E1323" s="2604">
        <v>22.92</v>
      </c>
      <c r="F1323" s="1133">
        <f t="shared" si="163"/>
        <v>22.92</v>
      </c>
      <c r="G1323" s="1041">
        <f>'Заказ, cкидки и курсы валют'!$J$24*F1323</f>
        <v>290.74020000000002</v>
      </c>
      <c r="H1323" s="641">
        <f t="shared" si="164"/>
        <v>7268.51</v>
      </c>
      <c r="I1323" s="245"/>
      <c r="J1323" s="706"/>
    </row>
    <row r="1324" spans="1:10" ht="14.1" customHeight="1">
      <c r="A1324" s="770" t="s">
        <v>5447</v>
      </c>
      <c r="B1324" s="1056" t="s">
        <v>198</v>
      </c>
      <c r="C1324" s="765">
        <v>55.19</v>
      </c>
      <c r="D1324" s="765">
        <v>25</v>
      </c>
      <c r="E1324" s="2604">
        <v>26.31</v>
      </c>
      <c r="F1324" s="1133">
        <f t="shared" si="163"/>
        <v>26.31</v>
      </c>
      <c r="G1324" s="1041">
        <f>'Заказ, cкидки и курсы валют'!$J$24*F1324</f>
        <v>333.74234999999999</v>
      </c>
      <c r="H1324" s="641">
        <f t="shared" si="164"/>
        <v>8343.56</v>
      </c>
      <c r="I1324" s="245"/>
      <c r="J1324" s="706"/>
    </row>
    <row r="1325" spans="1:10" ht="14.1" customHeight="1">
      <c r="A1325" s="770" t="s">
        <v>5448</v>
      </c>
      <c r="B1325" s="1056" t="s">
        <v>199</v>
      </c>
      <c r="C1325" s="765">
        <v>61.4</v>
      </c>
      <c r="D1325" s="765">
        <v>25</v>
      </c>
      <c r="E1325" s="2604">
        <v>24.53</v>
      </c>
      <c r="F1325" s="1133">
        <f t="shared" si="163"/>
        <v>24.53</v>
      </c>
      <c r="G1325" s="1041">
        <f>'Заказ, cкидки и курсы валют'!$J$24*F1325</f>
        <v>311.16305</v>
      </c>
      <c r="H1325" s="641">
        <f t="shared" si="164"/>
        <v>7779.08</v>
      </c>
      <c r="I1325" s="245"/>
      <c r="J1325" s="706"/>
    </row>
    <row r="1326" spans="1:10" ht="14.1" customHeight="1">
      <c r="A1326" s="770" t="s">
        <v>5449</v>
      </c>
      <c r="B1326" s="1056" t="s">
        <v>200</v>
      </c>
      <c r="C1326" s="765">
        <v>69.7</v>
      </c>
      <c r="D1326" s="765">
        <v>25</v>
      </c>
      <c r="E1326" s="2604">
        <v>27.63</v>
      </c>
      <c r="F1326" s="1133">
        <f t="shared" si="163"/>
        <v>27.63</v>
      </c>
      <c r="G1326" s="1041">
        <f>'Заказ, cкидки и курсы валют'!$J$24*F1326</f>
        <v>350.48655000000002</v>
      </c>
      <c r="H1326" s="641">
        <f t="shared" si="164"/>
        <v>8762.16</v>
      </c>
      <c r="I1326" s="245"/>
      <c r="J1326" s="706"/>
    </row>
    <row r="1327" spans="1:10" ht="14.1" customHeight="1">
      <c r="A1327" s="770" t="s">
        <v>9747</v>
      </c>
      <c r="B1327" s="826" t="s">
        <v>3368</v>
      </c>
      <c r="C1327" s="765">
        <v>19.23</v>
      </c>
      <c r="D1327" s="765">
        <v>25</v>
      </c>
      <c r="E1327" s="2604">
        <v>24.3</v>
      </c>
      <c r="F1327" s="1133">
        <f t="shared" ref="F1327:F1357" si="165">ROUND(E1327*(1-$F$11),2)</f>
        <v>24.3</v>
      </c>
      <c r="G1327" s="1041">
        <f>'Заказ, cкидки и курсы валют'!$J$24*F1327</f>
        <v>308.24549999999999</v>
      </c>
      <c r="H1327" s="641">
        <f t="shared" ref="H1327:H1357" si="166">ROUND((D1327)*G1327,2)</f>
        <v>7706.14</v>
      </c>
      <c r="I1327" s="245"/>
      <c r="J1327" s="706"/>
    </row>
    <row r="1328" spans="1:10" ht="14.1" customHeight="1">
      <c r="A1328" s="770" t="s">
        <v>5450</v>
      </c>
      <c r="B1328" s="826" t="s">
        <v>3659</v>
      </c>
      <c r="C1328" s="765">
        <v>20.77</v>
      </c>
      <c r="D1328" s="765">
        <v>25</v>
      </c>
      <c r="E1328" s="2604">
        <v>23.12</v>
      </c>
      <c r="F1328" s="1133">
        <f t="shared" si="165"/>
        <v>23.12</v>
      </c>
      <c r="G1328" s="1041">
        <f>'Заказ, cкидки и курсы валют'!$J$24*F1328</f>
        <v>293.27720000000005</v>
      </c>
      <c r="H1328" s="641">
        <f t="shared" si="166"/>
        <v>7331.93</v>
      </c>
      <c r="I1328" s="245"/>
      <c r="J1328" s="706"/>
    </row>
    <row r="1329" spans="1:10" ht="14.1" customHeight="1">
      <c r="A1329" s="770" t="s">
        <v>5451</v>
      </c>
      <c r="B1329" s="826" t="s">
        <v>3403</v>
      </c>
      <c r="C1329" s="765">
        <v>23.22</v>
      </c>
      <c r="D1329" s="765">
        <v>25</v>
      </c>
      <c r="E1329" s="2604">
        <v>22.83</v>
      </c>
      <c r="F1329" s="1133">
        <f t="shared" si="165"/>
        <v>22.83</v>
      </c>
      <c r="G1329" s="1041">
        <f>'Заказ, cкидки и курсы валют'!$J$24*F1329</f>
        <v>289.59854999999999</v>
      </c>
      <c r="H1329" s="641">
        <f t="shared" si="166"/>
        <v>7239.96</v>
      </c>
      <c r="I1329" s="245"/>
      <c r="J1329" s="706"/>
    </row>
    <row r="1330" spans="1:10" ht="14.1" customHeight="1">
      <c r="A1330" s="770" t="s">
        <v>5452</v>
      </c>
      <c r="B1330" s="1056" t="s">
        <v>3126</v>
      </c>
      <c r="C1330" s="765">
        <v>25.67</v>
      </c>
      <c r="D1330" s="765">
        <v>25</v>
      </c>
      <c r="E1330" s="2604">
        <v>22.23</v>
      </c>
      <c r="F1330" s="1133">
        <f t="shared" si="165"/>
        <v>22.23</v>
      </c>
      <c r="G1330" s="1041">
        <f>'Заказ, cкидки и курсы валют'!$J$24*F1330</f>
        <v>281.98755</v>
      </c>
      <c r="H1330" s="641">
        <f t="shared" si="166"/>
        <v>7049.69</v>
      </c>
      <c r="I1330" s="245"/>
      <c r="J1330" s="706"/>
    </row>
    <row r="1331" spans="1:10" ht="14.1" customHeight="1">
      <c r="A1331" s="770" t="s">
        <v>5453</v>
      </c>
      <c r="B1331" s="1056" t="s">
        <v>3127</v>
      </c>
      <c r="C1331" s="765">
        <v>28.12</v>
      </c>
      <c r="D1331" s="765">
        <v>25</v>
      </c>
      <c r="E1331" s="2604">
        <v>22.23</v>
      </c>
      <c r="F1331" s="1133">
        <f t="shared" si="165"/>
        <v>22.23</v>
      </c>
      <c r="G1331" s="1041">
        <f>'Заказ, cкидки и курсы валют'!$J$24*F1331</f>
        <v>281.98755</v>
      </c>
      <c r="H1331" s="641">
        <f t="shared" si="166"/>
        <v>7049.69</v>
      </c>
      <c r="I1331" s="245"/>
      <c r="J1331" s="706"/>
    </row>
    <row r="1332" spans="1:10" ht="14.1" customHeight="1">
      <c r="A1332" s="770" t="s">
        <v>5454</v>
      </c>
      <c r="B1332" s="1056" t="s">
        <v>3128</v>
      </c>
      <c r="C1332" s="765">
        <v>30.57</v>
      </c>
      <c r="D1332" s="765">
        <v>25</v>
      </c>
      <c r="E1332" s="2604">
        <v>22.23</v>
      </c>
      <c r="F1332" s="1133">
        <f t="shared" si="165"/>
        <v>22.23</v>
      </c>
      <c r="G1332" s="1041">
        <f>'Заказ, cкидки и курсы валют'!$J$24*F1332</f>
        <v>281.98755</v>
      </c>
      <c r="H1332" s="641">
        <f t="shared" si="166"/>
        <v>7049.69</v>
      </c>
      <c r="I1332" s="245"/>
      <c r="J1332" s="706"/>
    </row>
    <row r="1333" spans="1:10" ht="14.1" customHeight="1">
      <c r="A1333" s="770" t="s">
        <v>5455</v>
      </c>
      <c r="B1333" s="1056" t="s">
        <v>3129</v>
      </c>
      <c r="C1333" s="765">
        <v>33.020000000000003</v>
      </c>
      <c r="D1333" s="765">
        <v>25</v>
      </c>
      <c r="E1333" s="2604">
        <v>22.23</v>
      </c>
      <c r="F1333" s="1133">
        <f t="shared" si="165"/>
        <v>22.23</v>
      </c>
      <c r="G1333" s="1041">
        <f>'Заказ, cкидки и курсы валют'!$J$24*F1333</f>
        <v>281.98755</v>
      </c>
      <c r="H1333" s="641">
        <f t="shared" si="166"/>
        <v>7049.69</v>
      </c>
      <c r="I1333" s="245"/>
      <c r="J1333" s="706"/>
    </row>
    <row r="1334" spans="1:10" ht="14.1" customHeight="1">
      <c r="A1334" s="770" t="s">
        <v>5456</v>
      </c>
      <c r="B1334" s="1056" t="s">
        <v>201</v>
      </c>
      <c r="C1334" s="765">
        <v>35.47</v>
      </c>
      <c r="D1334" s="765">
        <v>25</v>
      </c>
      <c r="E1334" s="2604">
        <v>21.23</v>
      </c>
      <c r="F1334" s="1133">
        <f t="shared" si="165"/>
        <v>21.23</v>
      </c>
      <c r="G1334" s="1041">
        <f>'Заказ, cкидки и курсы валют'!$J$24*F1334</f>
        <v>269.30255</v>
      </c>
      <c r="H1334" s="641">
        <f t="shared" si="166"/>
        <v>6732.56</v>
      </c>
      <c r="I1334" s="245"/>
      <c r="J1334" s="706"/>
    </row>
    <row r="1335" spans="1:10" ht="14.1" customHeight="1">
      <c r="A1335" s="770" t="s">
        <v>5457</v>
      </c>
      <c r="B1335" s="1056" t="s">
        <v>1342</v>
      </c>
      <c r="C1335" s="765">
        <v>38.700000000000003</v>
      </c>
      <c r="D1335" s="765">
        <v>25</v>
      </c>
      <c r="E1335" s="2604">
        <v>21.23</v>
      </c>
      <c r="F1335" s="1133">
        <f t="shared" si="165"/>
        <v>21.23</v>
      </c>
      <c r="G1335" s="1041">
        <f>'Заказ, cкидки и курсы валют'!$J$24*F1335</f>
        <v>269.30255</v>
      </c>
      <c r="H1335" s="641">
        <f t="shared" si="166"/>
        <v>6732.56</v>
      </c>
      <c r="I1335" s="245"/>
      <c r="J1335" s="706"/>
    </row>
    <row r="1336" spans="1:10" ht="14.1" customHeight="1">
      <c r="A1336" s="770" t="s">
        <v>5458</v>
      </c>
      <c r="B1336" s="1056" t="s">
        <v>202</v>
      </c>
      <c r="C1336" s="765">
        <v>40.47</v>
      </c>
      <c r="D1336" s="765">
        <v>25</v>
      </c>
      <c r="E1336" s="2604">
        <v>22.23</v>
      </c>
      <c r="F1336" s="1133">
        <f t="shared" si="165"/>
        <v>22.23</v>
      </c>
      <c r="G1336" s="1041">
        <f>'Заказ, cкидки и курсы валют'!$J$24*F1336</f>
        <v>281.98755</v>
      </c>
      <c r="H1336" s="641">
        <f t="shared" si="166"/>
        <v>7049.69</v>
      </c>
      <c r="I1336" s="245"/>
      <c r="J1336" s="706"/>
    </row>
    <row r="1337" spans="1:10" ht="14.1" customHeight="1">
      <c r="A1337" s="770" t="s">
        <v>5459</v>
      </c>
      <c r="B1337" s="1056" t="s">
        <v>255</v>
      </c>
      <c r="C1337" s="765">
        <v>43.8</v>
      </c>
      <c r="D1337" s="765">
        <v>25</v>
      </c>
      <c r="E1337" s="2604">
        <v>22.66</v>
      </c>
      <c r="F1337" s="1133">
        <f t="shared" si="165"/>
        <v>22.66</v>
      </c>
      <c r="G1337" s="1041">
        <f>'Заказ, cкидки и курсы валют'!$J$24*F1337</f>
        <v>287.44210000000004</v>
      </c>
      <c r="H1337" s="641">
        <f t="shared" si="166"/>
        <v>7186.05</v>
      </c>
      <c r="I1337" s="245"/>
      <c r="J1337" s="706"/>
    </row>
    <row r="1338" spans="1:10" ht="14.1" customHeight="1">
      <c r="A1338" s="770" t="s">
        <v>5460</v>
      </c>
      <c r="B1338" s="1056" t="s">
        <v>615</v>
      </c>
      <c r="C1338" s="765">
        <v>45.37</v>
      </c>
      <c r="D1338" s="765">
        <v>25</v>
      </c>
      <c r="E1338" s="2604">
        <v>22.82</v>
      </c>
      <c r="F1338" s="1133">
        <f t="shared" si="165"/>
        <v>22.82</v>
      </c>
      <c r="G1338" s="1041">
        <f>'Заказ, cкидки и курсы валют'!$J$24*F1338</f>
        <v>289.4717</v>
      </c>
      <c r="H1338" s="641">
        <f t="shared" si="166"/>
        <v>7236.79</v>
      </c>
      <c r="I1338" s="245"/>
      <c r="J1338" s="706"/>
    </row>
    <row r="1339" spans="1:10" ht="14.1" customHeight="1">
      <c r="A1339" s="770" t="s">
        <v>5461</v>
      </c>
      <c r="B1339" s="1056" t="s">
        <v>203</v>
      </c>
      <c r="C1339" s="765">
        <v>50.27</v>
      </c>
      <c r="D1339" s="765">
        <v>25</v>
      </c>
      <c r="E1339" s="2604">
        <v>22.23</v>
      </c>
      <c r="F1339" s="1133">
        <f t="shared" si="165"/>
        <v>22.23</v>
      </c>
      <c r="G1339" s="1041">
        <f>'Заказ, cкидки и курсы валют'!$J$24*F1339</f>
        <v>281.98755</v>
      </c>
      <c r="H1339" s="641">
        <f t="shared" si="166"/>
        <v>7049.69</v>
      </c>
      <c r="I1339" s="245"/>
      <c r="J1339" s="706"/>
    </row>
    <row r="1340" spans="1:10" ht="14.1" customHeight="1">
      <c r="A1340" s="770" t="s">
        <v>5462</v>
      </c>
      <c r="B1340" s="1056" t="s">
        <v>614</v>
      </c>
      <c r="C1340" s="765">
        <v>56.3</v>
      </c>
      <c r="D1340" s="765">
        <v>25</v>
      </c>
      <c r="E1340" s="2604">
        <v>21.96</v>
      </c>
      <c r="F1340" s="1133">
        <f t="shared" si="165"/>
        <v>21.96</v>
      </c>
      <c r="G1340" s="1041">
        <f>'Заказ, cкидки и курсы валют'!$J$24*F1340</f>
        <v>278.56260000000003</v>
      </c>
      <c r="H1340" s="641">
        <f t="shared" si="166"/>
        <v>6964.07</v>
      </c>
      <c r="I1340" s="245"/>
      <c r="J1340" s="706"/>
    </row>
    <row r="1341" spans="1:10" ht="14.1" customHeight="1">
      <c r="A1341" s="770" t="s">
        <v>5463</v>
      </c>
      <c r="B1341" s="1056" t="s">
        <v>204</v>
      </c>
      <c r="C1341" s="765">
        <v>60.07</v>
      </c>
      <c r="D1341" s="765">
        <v>25</v>
      </c>
      <c r="E1341" s="2604">
        <v>22.92</v>
      </c>
      <c r="F1341" s="1133">
        <f t="shared" si="165"/>
        <v>22.92</v>
      </c>
      <c r="G1341" s="1041">
        <f>'Заказ, cкидки и курсы валют'!$J$24*F1341</f>
        <v>290.74020000000002</v>
      </c>
      <c r="H1341" s="641">
        <f t="shared" si="166"/>
        <v>7268.51</v>
      </c>
      <c r="I1341" s="245"/>
      <c r="J1341" s="706"/>
    </row>
    <row r="1342" spans="1:10" ht="14.1" customHeight="1">
      <c r="A1342" s="770" t="s">
        <v>5464</v>
      </c>
      <c r="B1342" s="1056" t="s">
        <v>205</v>
      </c>
      <c r="C1342" s="765">
        <v>69.97</v>
      </c>
      <c r="D1342" s="765">
        <v>25</v>
      </c>
      <c r="E1342" s="2604">
        <v>22.92</v>
      </c>
      <c r="F1342" s="1133">
        <f t="shared" si="165"/>
        <v>22.92</v>
      </c>
      <c r="G1342" s="1041">
        <f>'Заказ, cкидки и курсы валют'!$J$24*F1342</f>
        <v>290.74020000000002</v>
      </c>
      <c r="H1342" s="641">
        <f t="shared" si="166"/>
        <v>7268.51</v>
      </c>
      <c r="I1342" s="245"/>
      <c r="J1342" s="706"/>
    </row>
    <row r="1343" spans="1:10" ht="14.1" customHeight="1">
      <c r="A1343" s="770" t="s">
        <v>5465</v>
      </c>
      <c r="B1343" s="1056" t="s">
        <v>206</v>
      </c>
      <c r="C1343" s="765">
        <v>79.77</v>
      </c>
      <c r="D1343" s="765">
        <v>25</v>
      </c>
      <c r="E1343" s="2604">
        <v>21.99</v>
      </c>
      <c r="F1343" s="1133">
        <f t="shared" si="165"/>
        <v>21.99</v>
      </c>
      <c r="G1343" s="1041">
        <f>'Заказ, cкидки и курсы валют'!$J$24*F1343</f>
        <v>278.94315</v>
      </c>
      <c r="H1343" s="641">
        <f t="shared" si="166"/>
        <v>6973.58</v>
      </c>
      <c r="I1343" s="245"/>
      <c r="J1343" s="706"/>
    </row>
    <row r="1344" spans="1:10" ht="14.1" customHeight="1">
      <c r="A1344" s="770" t="s">
        <v>5466</v>
      </c>
      <c r="B1344" s="1056" t="s">
        <v>207</v>
      </c>
      <c r="C1344" s="765">
        <v>89.57</v>
      </c>
      <c r="D1344" s="765">
        <v>25</v>
      </c>
      <c r="E1344" s="2604">
        <v>25.48</v>
      </c>
      <c r="F1344" s="1133">
        <f t="shared" si="165"/>
        <v>25.48</v>
      </c>
      <c r="G1344" s="1041">
        <f>'Заказ, cкидки и курсы валют'!$J$24*F1344</f>
        <v>323.21379999999999</v>
      </c>
      <c r="H1344" s="641">
        <f t="shared" si="166"/>
        <v>8080.35</v>
      </c>
      <c r="I1344" s="245"/>
      <c r="J1344" s="706"/>
    </row>
    <row r="1345" spans="1:10" ht="14.1" customHeight="1">
      <c r="A1345" s="770" t="s">
        <v>5467</v>
      </c>
      <c r="B1345" s="1056" t="s">
        <v>208</v>
      </c>
      <c r="C1345" s="765">
        <v>99.37</v>
      </c>
      <c r="D1345" s="765">
        <v>25</v>
      </c>
      <c r="E1345" s="2604">
        <v>24.97</v>
      </c>
      <c r="F1345" s="1133">
        <f t="shared" si="165"/>
        <v>24.97</v>
      </c>
      <c r="G1345" s="1041">
        <f>'Заказ, cкидки и курсы валют'!$J$24*F1345</f>
        <v>316.74444999999997</v>
      </c>
      <c r="H1345" s="641">
        <f t="shared" si="166"/>
        <v>7918.61</v>
      </c>
      <c r="I1345" s="245"/>
      <c r="J1345" s="706"/>
    </row>
    <row r="1346" spans="1:10" ht="14.1" customHeight="1">
      <c r="A1346" s="770" t="s">
        <v>5468</v>
      </c>
      <c r="B1346" s="1056" t="s">
        <v>209</v>
      </c>
      <c r="C1346" s="765">
        <v>131.02000000000001</v>
      </c>
      <c r="D1346" s="765">
        <v>25</v>
      </c>
      <c r="E1346" s="2604">
        <v>26.31</v>
      </c>
      <c r="F1346" s="1133">
        <f t="shared" si="165"/>
        <v>26.31</v>
      </c>
      <c r="G1346" s="1041">
        <f>'Заказ, cкидки и курсы валют'!$J$24*F1346</f>
        <v>333.74234999999999</v>
      </c>
      <c r="H1346" s="641">
        <f t="shared" si="166"/>
        <v>8343.56</v>
      </c>
      <c r="I1346" s="245"/>
      <c r="J1346" s="706"/>
    </row>
    <row r="1347" spans="1:10" ht="14.1" customHeight="1">
      <c r="A1347" s="770" t="s">
        <v>5469</v>
      </c>
      <c r="B1347" s="1056" t="s">
        <v>4321</v>
      </c>
      <c r="C1347" s="765">
        <v>31</v>
      </c>
      <c r="D1347" s="765">
        <v>25</v>
      </c>
      <c r="E1347" s="2604">
        <v>21.91</v>
      </c>
      <c r="F1347" s="1133">
        <f t="shared" si="165"/>
        <v>21.91</v>
      </c>
      <c r="G1347" s="1041">
        <f>'Заказ, cкидки и курсы валют'!$J$24*F1347</f>
        <v>277.92835000000002</v>
      </c>
      <c r="H1347" s="641">
        <f t="shared" si="166"/>
        <v>6948.21</v>
      </c>
      <c r="I1347" s="245"/>
      <c r="J1347" s="706"/>
    </row>
    <row r="1348" spans="1:10" ht="14.1" customHeight="1">
      <c r="A1348" s="770" t="s">
        <v>5470</v>
      </c>
      <c r="B1348" s="1056" t="s">
        <v>4322</v>
      </c>
      <c r="C1348" s="765">
        <v>34.1</v>
      </c>
      <c r="D1348" s="765">
        <v>25</v>
      </c>
      <c r="E1348" s="2604">
        <v>23.12</v>
      </c>
      <c r="F1348" s="1133">
        <f t="shared" si="165"/>
        <v>23.12</v>
      </c>
      <c r="G1348" s="1041">
        <f>'Заказ, cкидки и курсы валют'!$J$24*F1348</f>
        <v>293.27720000000005</v>
      </c>
      <c r="H1348" s="641">
        <f t="shared" si="166"/>
        <v>7331.93</v>
      </c>
      <c r="I1348" s="245"/>
      <c r="J1348" s="706"/>
    </row>
    <row r="1349" spans="1:10" ht="14.1" customHeight="1">
      <c r="A1349" s="770" t="s">
        <v>5471</v>
      </c>
      <c r="B1349" s="826" t="s">
        <v>3357</v>
      </c>
      <c r="C1349" s="765">
        <v>37.700000000000003</v>
      </c>
      <c r="D1349" s="765">
        <v>25</v>
      </c>
      <c r="E1349" s="2604">
        <v>22.23</v>
      </c>
      <c r="F1349" s="1133">
        <f t="shared" si="165"/>
        <v>22.23</v>
      </c>
      <c r="G1349" s="1041">
        <f>'Заказ, cкидки и курсы валют'!$J$24*F1349</f>
        <v>281.98755</v>
      </c>
      <c r="H1349" s="641">
        <f t="shared" si="166"/>
        <v>7049.69</v>
      </c>
      <c r="I1349" s="245"/>
      <c r="J1349" s="706"/>
    </row>
    <row r="1350" spans="1:10" ht="14.1" customHeight="1">
      <c r="A1350" s="770" t="s">
        <v>5472</v>
      </c>
      <c r="B1350" s="826" t="s">
        <v>1029</v>
      </c>
      <c r="C1350" s="771">
        <v>41.3</v>
      </c>
      <c r="D1350" s="765">
        <v>25</v>
      </c>
      <c r="E1350" s="2604">
        <v>21.23</v>
      </c>
      <c r="F1350" s="1133">
        <f t="shared" si="165"/>
        <v>21.23</v>
      </c>
      <c r="G1350" s="1041">
        <f>'Заказ, cкидки и курсы валют'!$J$24*F1350</f>
        <v>269.30255</v>
      </c>
      <c r="H1350" s="641">
        <f t="shared" si="166"/>
        <v>6732.56</v>
      </c>
      <c r="I1350" s="245"/>
      <c r="J1350" s="706"/>
    </row>
    <row r="1351" spans="1:10" ht="14.1" customHeight="1">
      <c r="A1351" s="770" t="s">
        <v>5473</v>
      </c>
      <c r="B1351" s="1056" t="s">
        <v>3130</v>
      </c>
      <c r="C1351" s="765">
        <v>44.9</v>
      </c>
      <c r="D1351" s="765">
        <v>25</v>
      </c>
      <c r="E1351" s="2604">
        <v>22.23</v>
      </c>
      <c r="F1351" s="1133">
        <f t="shared" si="165"/>
        <v>22.23</v>
      </c>
      <c r="G1351" s="1041">
        <f>'Заказ, cкидки и курсы валют'!$J$24*F1351</f>
        <v>281.98755</v>
      </c>
      <c r="H1351" s="641">
        <f t="shared" si="166"/>
        <v>7049.69</v>
      </c>
      <c r="I1351" s="245"/>
      <c r="J1351" s="706"/>
    </row>
    <row r="1352" spans="1:10" ht="14.1" customHeight="1">
      <c r="A1352" s="770" t="s">
        <v>5474</v>
      </c>
      <c r="B1352" s="1056" t="s">
        <v>1030</v>
      </c>
      <c r="C1352" s="765">
        <v>48.5</v>
      </c>
      <c r="D1352" s="765">
        <v>25</v>
      </c>
      <c r="E1352" s="2604">
        <v>22.23</v>
      </c>
      <c r="F1352" s="1133">
        <f t="shared" si="165"/>
        <v>22.23</v>
      </c>
      <c r="G1352" s="1041">
        <f>'Заказ, cкидки и курсы валют'!$J$24*F1352</f>
        <v>281.98755</v>
      </c>
      <c r="H1352" s="641">
        <f t="shared" si="166"/>
        <v>7049.69</v>
      </c>
      <c r="I1352" s="245"/>
      <c r="J1352" s="706"/>
    </row>
    <row r="1353" spans="1:10" ht="14.1" customHeight="1">
      <c r="A1353" s="770" t="s">
        <v>5475</v>
      </c>
      <c r="B1353" s="1056" t="s">
        <v>3131</v>
      </c>
      <c r="C1353" s="765">
        <v>52</v>
      </c>
      <c r="D1353" s="765">
        <v>25</v>
      </c>
      <c r="E1353" s="2604">
        <v>22.23</v>
      </c>
      <c r="F1353" s="1133">
        <f t="shared" si="165"/>
        <v>22.23</v>
      </c>
      <c r="G1353" s="1041">
        <f>'Заказ, cкидки и курсы валют'!$J$24*F1353</f>
        <v>281.98755</v>
      </c>
      <c r="H1353" s="641">
        <f t="shared" si="166"/>
        <v>7049.69</v>
      </c>
      <c r="I1353" s="245"/>
      <c r="J1353" s="706"/>
    </row>
    <row r="1354" spans="1:10" ht="14.1" customHeight="1">
      <c r="A1354" s="770" t="s">
        <v>5476</v>
      </c>
      <c r="B1354" s="1056" t="s">
        <v>4323</v>
      </c>
      <c r="C1354" s="765">
        <v>55.6</v>
      </c>
      <c r="D1354" s="765">
        <v>25</v>
      </c>
      <c r="E1354" s="2604">
        <v>22.43</v>
      </c>
      <c r="F1354" s="1133">
        <f t="shared" si="165"/>
        <v>22.43</v>
      </c>
      <c r="G1354" s="1041">
        <f>'Заказ, cкидки и курсы валют'!$J$24*F1354</f>
        <v>284.52455000000003</v>
      </c>
      <c r="H1354" s="641">
        <f t="shared" si="166"/>
        <v>7113.11</v>
      </c>
      <c r="I1354" s="245"/>
      <c r="J1354" s="706"/>
    </row>
    <row r="1355" spans="1:10" ht="14.1" customHeight="1">
      <c r="A1355" s="770" t="s">
        <v>5477</v>
      </c>
      <c r="B1355" s="1056" t="s">
        <v>243</v>
      </c>
      <c r="C1355" s="765">
        <v>58.2</v>
      </c>
      <c r="D1355" s="765">
        <v>25</v>
      </c>
      <c r="E1355" s="2604">
        <v>21.96</v>
      </c>
      <c r="F1355" s="1133">
        <f t="shared" si="165"/>
        <v>21.96</v>
      </c>
      <c r="G1355" s="1041">
        <f>'Заказ, cкидки и курсы валют'!$J$24*F1355</f>
        <v>278.56260000000003</v>
      </c>
      <c r="H1355" s="641">
        <f t="shared" si="166"/>
        <v>6964.07</v>
      </c>
      <c r="I1355" s="245"/>
    </row>
    <row r="1356" spans="1:10" ht="14.1" customHeight="1">
      <c r="A1356" s="770" t="s">
        <v>5478</v>
      </c>
      <c r="B1356" s="1056" t="s">
        <v>619</v>
      </c>
      <c r="C1356" s="765">
        <v>66.400000000000006</v>
      </c>
      <c r="D1356" s="765">
        <v>25</v>
      </c>
      <c r="E1356" s="2604">
        <v>21.23</v>
      </c>
      <c r="F1356" s="1133">
        <f t="shared" si="165"/>
        <v>21.23</v>
      </c>
      <c r="G1356" s="1041">
        <f>'Заказ, cкидки и курсы валют'!$J$24*F1356</f>
        <v>269.30255</v>
      </c>
      <c r="H1356" s="641">
        <f t="shared" si="166"/>
        <v>6732.56</v>
      </c>
      <c r="I1356" s="245"/>
    </row>
    <row r="1357" spans="1:10" ht="14.1" customHeight="1">
      <c r="A1357" s="770" t="s">
        <v>5479</v>
      </c>
      <c r="B1357" s="1056" t="s">
        <v>3132</v>
      </c>
      <c r="C1357" s="765">
        <v>73.599999999999994</v>
      </c>
      <c r="D1357" s="765">
        <v>25</v>
      </c>
      <c r="E1357" s="2604">
        <v>22.66</v>
      </c>
      <c r="F1357" s="1133">
        <f t="shared" si="165"/>
        <v>22.66</v>
      </c>
      <c r="G1357" s="1041">
        <f>'Заказ, cкидки и курсы валют'!$J$24*F1357</f>
        <v>287.44210000000004</v>
      </c>
      <c r="H1357" s="641">
        <f t="shared" si="166"/>
        <v>7186.05</v>
      </c>
      <c r="I1357" s="245"/>
    </row>
    <row r="1358" spans="1:10" ht="14.1" customHeight="1">
      <c r="A1358" s="770" t="s">
        <v>5480</v>
      </c>
      <c r="B1358" s="1056" t="s">
        <v>676</v>
      </c>
      <c r="C1358" s="765">
        <v>80.8</v>
      </c>
      <c r="D1358" s="765">
        <v>25</v>
      </c>
      <c r="E1358" s="2604">
        <v>22.23</v>
      </c>
      <c r="F1358" s="1133">
        <f t="shared" ref="F1358:F1375" si="167">ROUND(E1358*(1-$F$11),2)</f>
        <v>22.23</v>
      </c>
      <c r="G1358" s="1041">
        <f>'Заказ, cкидки и курсы валют'!$J$24*F1358</f>
        <v>281.98755</v>
      </c>
      <c r="H1358" s="641">
        <f t="shared" ref="H1358:H1375" si="168">ROUND((D1358)*G1358,2)</f>
        <v>7049.69</v>
      </c>
      <c r="I1358" s="245"/>
    </row>
    <row r="1359" spans="1:10" ht="14.1" customHeight="1">
      <c r="A1359" s="770" t="s">
        <v>5481</v>
      </c>
      <c r="B1359" s="1056" t="s">
        <v>1333</v>
      </c>
      <c r="C1359" s="765">
        <v>88</v>
      </c>
      <c r="D1359" s="765">
        <v>25</v>
      </c>
      <c r="E1359" s="2604">
        <v>22.92</v>
      </c>
      <c r="F1359" s="1133">
        <f t="shared" si="167"/>
        <v>22.92</v>
      </c>
      <c r="G1359" s="1041">
        <f>'Заказ, cкидки и курсы валют'!$J$24*F1359</f>
        <v>290.74020000000002</v>
      </c>
      <c r="H1359" s="641">
        <f t="shared" si="168"/>
        <v>7268.51</v>
      </c>
      <c r="I1359" s="245"/>
    </row>
    <row r="1360" spans="1:10" ht="14.1" customHeight="1">
      <c r="A1360" s="770" t="s">
        <v>5482</v>
      </c>
      <c r="B1360" s="1056" t="s">
        <v>1334</v>
      </c>
      <c r="C1360" s="765">
        <v>102</v>
      </c>
      <c r="D1360" s="765">
        <v>25</v>
      </c>
      <c r="E1360" s="2604">
        <v>22.92</v>
      </c>
      <c r="F1360" s="1133">
        <f t="shared" si="167"/>
        <v>22.92</v>
      </c>
      <c r="G1360" s="1041">
        <f>'Заказ, cкидки и курсы валют'!$J$24*F1360</f>
        <v>290.74020000000002</v>
      </c>
      <c r="H1360" s="641">
        <f t="shared" si="168"/>
        <v>7268.51</v>
      </c>
      <c r="I1360" s="245"/>
    </row>
    <row r="1361" spans="1:10" ht="14.1" customHeight="1">
      <c r="A1361" s="770" t="s">
        <v>5483</v>
      </c>
      <c r="B1361" s="1056" t="s">
        <v>213</v>
      </c>
      <c r="C1361" s="765">
        <v>116</v>
      </c>
      <c r="D1361" s="765">
        <v>25</v>
      </c>
      <c r="E1361" s="2604">
        <v>23.31</v>
      </c>
      <c r="F1361" s="1133">
        <f t="shared" si="167"/>
        <v>23.31</v>
      </c>
      <c r="G1361" s="1041">
        <f>'Заказ, cкидки и курсы валют'!$J$24*F1361</f>
        <v>295.68734999999998</v>
      </c>
      <c r="H1361" s="641">
        <f t="shared" si="168"/>
        <v>7392.18</v>
      </c>
      <c r="I1361" s="245"/>
    </row>
    <row r="1362" spans="1:10" ht="14.1" customHeight="1">
      <c r="A1362" s="770" t="s">
        <v>5484</v>
      </c>
      <c r="B1362" s="1056" t="s">
        <v>214</v>
      </c>
      <c r="C1362" s="765">
        <v>130</v>
      </c>
      <c r="D1362" s="765">
        <v>25</v>
      </c>
      <c r="E1362" s="2604">
        <v>24.53</v>
      </c>
      <c r="F1362" s="1133">
        <f t="shared" si="167"/>
        <v>24.53</v>
      </c>
      <c r="G1362" s="1041">
        <f>'Заказ, cкидки и курсы валют'!$J$24*F1362</f>
        <v>311.16305</v>
      </c>
      <c r="H1362" s="641">
        <f t="shared" si="168"/>
        <v>7779.08</v>
      </c>
      <c r="I1362" s="245"/>
    </row>
    <row r="1363" spans="1:10" ht="14.1" customHeight="1">
      <c r="A1363" s="770" t="s">
        <v>5485</v>
      </c>
      <c r="B1363" s="1056" t="s">
        <v>215</v>
      </c>
      <c r="C1363" s="765">
        <v>149</v>
      </c>
      <c r="D1363" s="765">
        <v>25</v>
      </c>
      <c r="E1363" s="2604">
        <v>25.48</v>
      </c>
      <c r="F1363" s="1133">
        <f t="shared" si="167"/>
        <v>25.48</v>
      </c>
      <c r="G1363" s="1041">
        <f>'Заказ, cкидки и курсы валют'!$J$24*F1363</f>
        <v>323.21379999999999</v>
      </c>
      <c r="H1363" s="641">
        <f t="shared" si="168"/>
        <v>8080.35</v>
      </c>
      <c r="I1363" s="245"/>
    </row>
    <row r="1364" spans="1:10" ht="14.1" customHeight="1">
      <c r="A1364" s="770" t="s">
        <v>5486</v>
      </c>
      <c r="B1364" s="1056" t="s">
        <v>216</v>
      </c>
      <c r="C1364" s="765">
        <v>158</v>
      </c>
      <c r="D1364" s="765">
        <v>25</v>
      </c>
      <c r="E1364" s="2604">
        <v>22.92</v>
      </c>
      <c r="F1364" s="1133">
        <f t="shared" si="167"/>
        <v>22.92</v>
      </c>
      <c r="G1364" s="1041">
        <f>'Заказ, cкидки и курсы валют'!$J$24*F1364</f>
        <v>290.74020000000002</v>
      </c>
      <c r="H1364" s="641">
        <f t="shared" si="168"/>
        <v>7268.51</v>
      </c>
      <c r="I1364" s="245"/>
      <c r="J1364" s="706"/>
    </row>
    <row r="1365" spans="1:10" ht="14.1" customHeight="1">
      <c r="A1365" s="770" t="s">
        <v>740</v>
      </c>
      <c r="B1365" s="1056" t="s">
        <v>4324</v>
      </c>
      <c r="C1365" s="765">
        <v>57.9</v>
      </c>
      <c r="D1365" s="765">
        <v>25</v>
      </c>
      <c r="E1365" s="2604">
        <v>22.43</v>
      </c>
      <c r="F1365" s="1133">
        <f t="shared" si="167"/>
        <v>22.43</v>
      </c>
      <c r="G1365" s="1041">
        <f>'Заказ, cкидки и курсы валют'!$J$24*F1365</f>
        <v>284.52455000000003</v>
      </c>
      <c r="H1365" s="641">
        <f t="shared" si="168"/>
        <v>7113.11</v>
      </c>
      <c r="I1365" s="245"/>
    </row>
    <row r="1366" spans="1:10" ht="14.1" customHeight="1">
      <c r="A1366" s="770" t="s">
        <v>741</v>
      </c>
      <c r="B1366" s="1056" t="s">
        <v>1023</v>
      </c>
      <c r="C1366" s="765">
        <v>67.900000000000006</v>
      </c>
      <c r="D1366" s="765">
        <v>25</v>
      </c>
      <c r="E1366" s="2604">
        <v>22.23</v>
      </c>
      <c r="F1366" s="1133">
        <f t="shared" si="167"/>
        <v>22.23</v>
      </c>
      <c r="G1366" s="1041">
        <f>'Заказ, cкидки и курсы валют'!$J$24*F1366</f>
        <v>281.98755</v>
      </c>
      <c r="H1366" s="641">
        <f t="shared" si="168"/>
        <v>7049.69</v>
      </c>
      <c r="I1366" s="245"/>
      <c r="J1366" s="706"/>
    </row>
    <row r="1367" spans="1:10" ht="14.1" customHeight="1">
      <c r="A1367" s="770" t="s">
        <v>742</v>
      </c>
      <c r="B1367" s="1056" t="s">
        <v>1024</v>
      </c>
      <c r="C1367" s="765">
        <v>77.900000000000006</v>
      </c>
      <c r="D1367" s="765">
        <v>25</v>
      </c>
      <c r="E1367" s="2604">
        <v>22.23</v>
      </c>
      <c r="F1367" s="1133">
        <f t="shared" si="167"/>
        <v>22.23</v>
      </c>
      <c r="G1367" s="1041">
        <f>'Заказ, cкидки и курсы валют'!$J$24*F1367</f>
        <v>281.98755</v>
      </c>
      <c r="H1367" s="641">
        <f t="shared" si="168"/>
        <v>7049.69</v>
      </c>
      <c r="I1367" s="245"/>
      <c r="J1367" s="706"/>
    </row>
    <row r="1368" spans="1:10" ht="14.1" customHeight="1">
      <c r="A1368" s="770" t="s">
        <v>743</v>
      </c>
      <c r="B1368" s="1056" t="s">
        <v>1025</v>
      </c>
      <c r="C1368" s="765">
        <v>87.8</v>
      </c>
      <c r="D1368" s="765">
        <v>25</v>
      </c>
      <c r="E1368" s="2604">
        <v>22.23</v>
      </c>
      <c r="F1368" s="1133">
        <f t="shared" si="167"/>
        <v>22.23</v>
      </c>
      <c r="G1368" s="1041">
        <f>'Заказ, cкидки и курсы валют'!$J$24*F1368</f>
        <v>281.98755</v>
      </c>
      <c r="H1368" s="641">
        <f t="shared" si="168"/>
        <v>7049.69</v>
      </c>
      <c r="I1368" s="245"/>
      <c r="J1368" s="706"/>
    </row>
    <row r="1369" spans="1:10" ht="14.1" customHeight="1">
      <c r="A1369" s="770" t="s">
        <v>744</v>
      </c>
      <c r="B1369" s="1056" t="s">
        <v>3399</v>
      </c>
      <c r="C1369" s="765">
        <v>97.9</v>
      </c>
      <c r="D1369" s="765">
        <v>25</v>
      </c>
      <c r="E1369" s="2604">
        <v>21.97</v>
      </c>
      <c r="F1369" s="1133">
        <f t="shared" si="167"/>
        <v>21.97</v>
      </c>
      <c r="G1369" s="1041">
        <f>'Заказ, cкидки и курсы валют'!$J$24*F1369</f>
        <v>278.68945000000002</v>
      </c>
      <c r="H1369" s="641">
        <f t="shared" si="168"/>
        <v>6967.24</v>
      </c>
      <c r="I1369" s="245"/>
    </row>
    <row r="1370" spans="1:10" ht="14.1" customHeight="1">
      <c r="A1370" s="770" t="s">
        <v>745</v>
      </c>
      <c r="B1370" s="1056" t="s">
        <v>1026</v>
      </c>
      <c r="C1370" s="765">
        <v>107</v>
      </c>
      <c r="D1370" s="765">
        <v>25</v>
      </c>
      <c r="E1370" s="2604">
        <v>21.97</v>
      </c>
      <c r="F1370" s="1133">
        <f t="shared" si="167"/>
        <v>21.97</v>
      </c>
      <c r="G1370" s="1041">
        <f>'Заказ, cкидки и курсы валют'!$J$24*F1370</f>
        <v>278.68945000000002</v>
      </c>
      <c r="H1370" s="641">
        <f t="shared" si="168"/>
        <v>6967.24</v>
      </c>
      <c r="I1370" s="245"/>
    </row>
    <row r="1371" spans="1:10" ht="14.1" customHeight="1">
      <c r="A1371" s="770" t="s">
        <v>746</v>
      </c>
      <c r="B1371" s="1056" t="s">
        <v>1027</v>
      </c>
      <c r="C1371" s="765">
        <v>117</v>
      </c>
      <c r="D1371" s="765">
        <v>25</v>
      </c>
      <c r="E1371" s="2604">
        <v>22.82</v>
      </c>
      <c r="F1371" s="1133">
        <f t="shared" si="167"/>
        <v>22.82</v>
      </c>
      <c r="G1371" s="1041">
        <f>'Заказ, cкидки и курсы валют'!$J$24*F1371</f>
        <v>289.4717</v>
      </c>
      <c r="H1371" s="641">
        <f t="shared" si="168"/>
        <v>7236.79</v>
      </c>
      <c r="I1371" s="245"/>
    </row>
    <row r="1372" spans="1:10" ht="14.1" customHeight="1">
      <c r="A1372" s="770" t="s">
        <v>747</v>
      </c>
      <c r="B1372" s="1056" t="s">
        <v>2651</v>
      </c>
      <c r="C1372" s="765">
        <v>127</v>
      </c>
      <c r="D1372" s="765">
        <v>25</v>
      </c>
      <c r="E1372" s="2604">
        <v>23.17</v>
      </c>
      <c r="F1372" s="1133">
        <f t="shared" si="167"/>
        <v>23.17</v>
      </c>
      <c r="G1372" s="1041">
        <f>'Заказ, cкидки и курсы валют'!$J$24*F1372</f>
        <v>293.91145000000006</v>
      </c>
      <c r="H1372" s="641">
        <f t="shared" si="168"/>
        <v>7347.79</v>
      </c>
      <c r="I1372" s="245"/>
    </row>
    <row r="1373" spans="1:10" ht="14.1" customHeight="1">
      <c r="A1373" s="770" t="s">
        <v>748</v>
      </c>
      <c r="B1373" s="1056" t="s">
        <v>1028</v>
      </c>
      <c r="C1373" s="765">
        <v>147</v>
      </c>
      <c r="D1373" s="765">
        <v>25</v>
      </c>
      <c r="E1373" s="2604">
        <v>22.83</v>
      </c>
      <c r="F1373" s="1133">
        <f t="shared" si="167"/>
        <v>22.83</v>
      </c>
      <c r="G1373" s="1041">
        <f>'Заказ, cкидки и курсы валют'!$J$24*F1373</f>
        <v>289.59854999999999</v>
      </c>
      <c r="H1373" s="641">
        <f t="shared" si="168"/>
        <v>7239.96</v>
      </c>
      <c r="I1373" s="245"/>
    </row>
    <row r="1374" spans="1:10" ht="14.1" customHeight="1">
      <c r="A1374" s="770" t="s">
        <v>749</v>
      </c>
      <c r="B1374" s="1056" t="s">
        <v>997</v>
      </c>
      <c r="C1374" s="765">
        <v>167</v>
      </c>
      <c r="D1374" s="765">
        <v>25</v>
      </c>
      <c r="E1374" s="2604">
        <v>21.82</v>
      </c>
      <c r="F1374" s="1133">
        <f t="shared" si="167"/>
        <v>21.82</v>
      </c>
      <c r="G1374" s="1041">
        <f>'Заказ, cкидки и курсы валют'!$J$24*F1374</f>
        <v>276.7867</v>
      </c>
      <c r="H1374" s="641">
        <f t="shared" si="168"/>
        <v>6919.67</v>
      </c>
      <c r="I1374" s="245"/>
    </row>
    <row r="1375" spans="1:10" ht="14.1" customHeight="1">
      <c r="A1375" s="770" t="s">
        <v>750</v>
      </c>
      <c r="B1375" s="1056" t="s">
        <v>978</v>
      </c>
      <c r="C1375" s="765">
        <v>177</v>
      </c>
      <c r="D1375" s="765">
        <v>25</v>
      </c>
      <c r="E1375" s="2604">
        <v>21.77</v>
      </c>
      <c r="F1375" s="1133">
        <f t="shared" si="167"/>
        <v>21.77</v>
      </c>
      <c r="G1375" s="1041">
        <f>'Заказ, cкидки и курсы валют'!$J$24*F1375</f>
        <v>276.15244999999999</v>
      </c>
      <c r="H1375" s="641">
        <f t="shared" si="168"/>
        <v>6903.81</v>
      </c>
      <c r="I1375" s="245"/>
    </row>
    <row r="1376" spans="1:10" ht="14.1" customHeight="1">
      <c r="A1376" s="770" t="s">
        <v>11802</v>
      </c>
      <c r="B1376" s="1056" t="s">
        <v>6264</v>
      </c>
      <c r="C1376" s="765">
        <v>177</v>
      </c>
      <c r="D1376" s="765">
        <v>25</v>
      </c>
      <c r="E1376" s="2604">
        <v>23.41</v>
      </c>
      <c r="F1376" s="1133">
        <f t="shared" ref="F1376:F1377" si="169">ROUND(E1376*(1-$F$11),2)</f>
        <v>23.41</v>
      </c>
      <c r="G1376" s="1041">
        <f>'Заказ, cкидки и курсы валют'!$J$24*F1376</f>
        <v>296.95585</v>
      </c>
      <c r="H1376" s="641">
        <f t="shared" ref="H1376:H1377" si="170">ROUND((D1376)*G1376,2)</f>
        <v>7423.9</v>
      </c>
      <c r="I1376" s="245"/>
      <c r="J1376" s="706"/>
    </row>
    <row r="1377" spans="1:10" ht="14.1" customHeight="1">
      <c r="A1377" s="770" t="s">
        <v>11803</v>
      </c>
      <c r="B1377" s="1056" t="s">
        <v>1372</v>
      </c>
      <c r="C1377" s="765">
        <v>177</v>
      </c>
      <c r="D1377" s="765">
        <v>25</v>
      </c>
      <c r="E1377" s="2604">
        <v>23.41</v>
      </c>
      <c r="F1377" s="1133">
        <f t="shared" si="169"/>
        <v>23.41</v>
      </c>
      <c r="G1377" s="1041">
        <f>'Заказ, cкидки и курсы валют'!$J$24*F1377</f>
        <v>296.95585</v>
      </c>
      <c r="H1377" s="641">
        <f t="shared" si="170"/>
        <v>7423.9</v>
      </c>
      <c r="I1377" s="245"/>
      <c r="J1377" s="706"/>
    </row>
    <row r="1378" spans="1:10" ht="14.1" customHeight="1">
      <c r="A1378" s="770" t="s">
        <v>751</v>
      </c>
      <c r="B1378" s="1056" t="s">
        <v>2641</v>
      </c>
      <c r="C1378" s="765"/>
      <c r="D1378" s="765">
        <v>25</v>
      </c>
      <c r="E1378" s="2604">
        <v>22.83</v>
      </c>
      <c r="F1378" s="1133">
        <f t="shared" ref="F1378:F1416" si="171">ROUND(E1378*(1-$F$11),2)</f>
        <v>22.83</v>
      </c>
      <c r="G1378" s="1041">
        <f>'Заказ, cкидки и курсы валют'!$J$24*F1378</f>
        <v>289.59854999999999</v>
      </c>
      <c r="H1378" s="641">
        <f t="shared" ref="H1378:H1416" si="172">ROUND((D1378)*G1378,2)</f>
        <v>7239.96</v>
      </c>
      <c r="I1378" s="245"/>
      <c r="J1378" s="706"/>
    </row>
    <row r="1379" spans="1:10" ht="14.1" customHeight="1">
      <c r="A1379" s="770" t="s">
        <v>752</v>
      </c>
      <c r="B1379" s="1056" t="s">
        <v>3406</v>
      </c>
      <c r="C1379" s="765">
        <v>90.2</v>
      </c>
      <c r="D1379" s="765">
        <v>25</v>
      </c>
      <c r="E1379" s="2604">
        <v>22.23</v>
      </c>
      <c r="F1379" s="1133">
        <f t="shared" si="171"/>
        <v>22.23</v>
      </c>
      <c r="G1379" s="1041">
        <f>'Заказ, cкидки и курсы валют'!$J$24*F1379</f>
        <v>281.98755</v>
      </c>
      <c r="H1379" s="641">
        <f t="shared" si="172"/>
        <v>7049.69</v>
      </c>
      <c r="I1379" s="245"/>
      <c r="J1379" s="706"/>
    </row>
    <row r="1380" spans="1:10" ht="14.1" customHeight="1">
      <c r="A1380" s="770" t="s">
        <v>753</v>
      </c>
      <c r="B1380" s="1056" t="s">
        <v>3369</v>
      </c>
      <c r="C1380" s="765">
        <v>95</v>
      </c>
      <c r="D1380" s="765">
        <v>25</v>
      </c>
      <c r="E1380" s="2604">
        <v>21.97</v>
      </c>
      <c r="F1380" s="1133">
        <f t="shared" si="171"/>
        <v>21.97</v>
      </c>
      <c r="G1380" s="1041">
        <f>'Заказ, cкидки и курсы валют'!$J$24*F1380</f>
        <v>278.68945000000002</v>
      </c>
      <c r="H1380" s="641">
        <f t="shared" si="172"/>
        <v>6967.24</v>
      </c>
      <c r="I1380" s="245"/>
      <c r="J1380" s="706"/>
    </row>
    <row r="1381" spans="1:10" ht="14.1" customHeight="1">
      <c r="A1381" s="770" t="s">
        <v>754</v>
      </c>
      <c r="B1381" s="1056" t="s">
        <v>3407</v>
      </c>
      <c r="C1381" s="765">
        <v>103</v>
      </c>
      <c r="D1381" s="765">
        <v>25</v>
      </c>
      <c r="E1381" s="2604">
        <v>22.23</v>
      </c>
      <c r="F1381" s="1133">
        <f t="shared" si="171"/>
        <v>22.23</v>
      </c>
      <c r="G1381" s="1041">
        <f>'Заказ, cкидки и курсы валют'!$J$24*F1381</f>
        <v>281.98755</v>
      </c>
      <c r="H1381" s="641">
        <f t="shared" si="172"/>
        <v>7049.69</v>
      </c>
      <c r="I1381" s="245"/>
      <c r="J1381" s="706"/>
    </row>
    <row r="1382" spans="1:10" ht="14.1" customHeight="1">
      <c r="A1382" s="770" t="s">
        <v>755</v>
      </c>
      <c r="B1382" s="1056" t="s">
        <v>4325</v>
      </c>
      <c r="C1382" s="765">
        <v>110</v>
      </c>
      <c r="D1382" s="765">
        <v>25</v>
      </c>
      <c r="E1382" s="2604">
        <v>22.23</v>
      </c>
      <c r="F1382" s="1133">
        <f t="shared" si="171"/>
        <v>22.23</v>
      </c>
      <c r="G1382" s="1041">
        <f>'Заказ, cкидки и курсы валют'!$J$24*F1382</f>
        <v>281.98755</v>
      </c>
      <c r="H1382" s="641">
        <f t="shared" si="172"/>
        <v>7049.69</v>
      </c>
      <c r="I1382" s="245"/>
      <c r="J1382" s="706"/>
    </row>
    <row r="1383" spans="1:10" ht="14.1" customHeight="1">
      <c r="A1383" s="770" t="s">
        <v>756</v>
      </c>
      <c r="B1383" s="1056" t="s">
        <v>3408</v>
      </c>
      <c r="C1383" s="765">
        <v>117</v>
      </c>
      <c r="D1383" s="765">
        <v>25</v>
      </c>
      <c r="E1383" s="2604">
        <v>22.23</v>
      </c>
      <c r="F1383" s="1133">
        <f t="shared" si="171"/>
        <v>22.23</v>
      </c>
      <c r="G1383" s="1041">
        <f>'Заказ, cкидки и курсы валют'!$J$24*F1383</f>
        <v>281.98755</v>
      </c>
      <c r="H1383" s="641">
        <f t="shared" si="172"/>
        <v>7049.69</v>
      </c>
      <c r="I1383" s="245"/>
      <c r="J1383" s="706"/>
    </row>
    <row r="1384" spans="1:10" ht="14.1" customHeight="1">
      <c r="A1384" s="770" t="s">
        <v>757</v>
      </c>
      <c r="B1384" s="1056" t="s">
        <v>3409</v>
      </c>
      <c r="C1384" s="765">
        <v>130</v>
      </c>
      <c r="D1384" s="765">
        <v>25</v>
      </c>
      <c r="E1384" s="2604">
        <v>22.23</v>
      </c>
      <c r="F1384" s="1133">
        <f t="shared" si="171"/>
        <v>22.23</v>
      </c>
      <c r="G1384" s="1041">
        <f>'Заказ, cкидки и курсы валют'!$J$24*F1384</f>
        <v>281.98755</v>
      </c>
      <c r="H1384" s="641">
        <f t="shared" si="172"/>
        <v>7049.69</v>
      </c>
      <c r="I1384" s="245"/>
      <c r="J1384" s="706"/>
    </row>
    <row r="1385" spans="1:10" ht="14.1" customHeight="1">
      <c r="A1385" s="770" t="s">
        <v>758</v>
      </c>
      <c r="B1385" s="1056" t="s">
        <v>3400</v>
      </c>
      <c r="C1385" s="765">
        <v>140</v>
      </c>
      <c r="D1385" s="765">
        <v>25</v>
      </c>
      <c r="E1385" s="2604">
        <v>22.23</v>
      </c>
      <c r="F1385" s="1133">
        <f t="shared" si="171"/>
        <v>22.23</v>
      </c>
      <c r="G1385" s="1041">
        <f>'Заказ, cкидки и курсы валют'!$J$24*F1385</f>
        <v>281.98755</v>
      </c>
      <c r="H1385" s="641">
        <f t="shared" si="172"/>
        <v>7049.69</v>
      </c>
      <c r="I1385" s="245"/>
      <c r="J1385" s="706"/>
    </row>
    <row r="1386" spans="1:10" ht="14.1" customHeight="1">
      <c r="A1386" s="770" t="s">
        <v>759</v>
      </c>
      <c r="B1386" s="1056" t="s">
        <v>3410</v>
      </c>
      <c r="C1386" s="765">
        <v>157</v>
      </c>
      <c r="D1386" s="765">
        <v>25</v>
      </c>
      <c r="E1386" s="2604">
        <v>22.23</v>
      </c>
      <c r="F1386" s="1133">
        <f t="shared" si="171"/>
        <v>22.23</v>
      </c>
      <c r="G1386" s="1041">
        <f>'Заказ, cкидки и курсы валют'!$J$24*F1386</f>
        <v>281.98755</v>
      </c>
      <c r="H1386" s="641">
        <f t="shared" si="172"/>
        <v>7049.69</v>
      </c>
      <c r="I1386" s="245"/>
      <c r="J1386" s="706"/>
    </row>
    <row r="1387" spans="1:10" ht="14.1" customHeight="1">
      <c r="A1387" s="770" t="s">
        <v>760</v>
      </c>
      <c r="B1387" s="1056" t="s">
        <v>3411</v>
      </c>
      <c r="C1387" s="765">
        <v>170</v>
      </c>
      <c r="D1387" s="765">
        <v>25</v>
      </c>
      <c r="E1387" s="2604">
        <v>22.23</v>
      </c>
      <c r="F1387" s="1133">
        <f t="shared" si="171"/>
        <v>22.23</v>
      </c>
      <c r="G1387" s="1041">
        <f>'Заказ, cкидки и курсы валют'!$J$24*F1387</f>
        <v>281.98755</v>
      </c>
      <c r="H1387" s="641">
        <f t="shared" si="172"/>
        <v>7049.69</v>
      </c>
      <c r="I1387" s="245"/>
      <c r="J1387" s="706"/>
    </row>
    <row r="1388" spans="1:10" ht="14.1" customHeight="1">
      <c r="A1388" s="770" t="s">
        <v>761</v>
      </c>
      <c r="B1388" s="1056" t="s">
        <v>3141</v>
      </c>
      <c r="C1388" s="765">
        <v>197</v>
      </c>
      <c r="D1388" s="765">
        <v>25</v>
      </c>
      <c r="E1388" s="2604">
        <v>22.83</v>
      </c>
      <c r="F1388" s="1133">
        <f t="shared" si="171"/>
        <v>22.83</v>
      </c>
      <c r="G1388" s="1041">
        <f>'Заказ, cкидки и курсы валют'!$J$24*F1388</f>
        <v>289.59854999999999</v>
      </c>
      <c r="H1388" s="641">
        <f t="shared" si="172"/>
        <v>7239.96</v>
      </c>
      <c r="I1388" s="245"/>
      <c r="J1388" s="706"/>
    </row>
    <row r="1389" spans="1:10" ht="14.1" customHeight="1">
      <c r="A1389" s="770" t="s">
        <v>762</v>
      </c>
      <c r="B1389" s="1056" t="s">
        <v>1337</v>
      </c>
      <c r="C1389" s="765">
        <v>224</v>
      </c>
      <c r="D1389" s="765">
        <v>25</v>
      </c>
      <c r="E1389" s="2604">
        <v>22.83</v>
      </c>
      <c r="F1389" s="1133">
        <f t="shared" si="171"/>
        <v>22.83</v>
      </c>
      <c r="G1389" s="1041">
        <f>'Заказ, cкидки и курсы валют'!$J$24*F1389</f>
        <v>289.59854999999999</v>
      </c>
      <c r="H1389" s="641">
        <f t="shared" si="172"/>
        <v>7239.96</v>
      </c>
      <c r="I1389" s="245"/>
      <c r="J1389" s="706"/>
    </row>
    <row r="1390" spans="1:10" ht="14.1" customHeight="1">
      <c r="A1390" s="770" t="s">
        <v>763</v>
      </c>
      <c r="B1390" s="1056" t="s">
        <v>3412</v>
      </c>
      <c r="C1390" s="765">
        <v>250</v>
      </c>
      <c r="D1390" s="765">
        <v>25</v>
      </c>
      <c r="E1390" s="2604">
        <v>23.12</v>
      </c>
      <c r="F1390" s="1133">
        <f t="shared" si="171"/>
        <v>23.12</v>
      </c>
      <c r="G1390" s="1041">
        <f>'Заказ, cкидки и курсы валют'!$J$24*F1390</f>
        <v>293.27720000000005</v>
      </c>
      <c r="H1390" s="641">
        <f t="shared" si="172"/>
        <v>7331.93</v>
      </c>
      <c r="I1390" s="245"/>
      <c r="J1390" s="706"/>
    </row>
    <row r="1391" spans="1:10" ht="14.1" customHeight="1">
      <c r="A1391" s="770" t="s">
        <v>764</v>
      </c>
      <c r="B1391" s="1056" t="s">
        <v>249</v>
      </c>
      <c r="C1391" s="765">
        <v>276</v>
      </c>
      <c r="D1391" s="765">
        <v>25</v>
      </c>
      <c r="E1391" s="2604">
        <v>24.1</v>
      </c>
      <c r="F1391" s="1133">
        <f t="shared" si="171"/>
        <v>24.1</v>
      </c>
      <c r="G1391" s="1041">
        <f>'Заказ, cкидки и курсы валют'!$J$24*F1391</f>
        <v>305.70850000000002</v>
      </c>
      <c r="H1391" s="641">
        <f t="shared" si="172"/>
        <v>7642.71</v>
      </c>
      <c r="I1391" s="245"/>
      <c r="J1391" s="706"/>
    </row>
    <row r="1392" spans="1:10" ht="14.1" customHeight="1">
      <c r="A1392" s="770" t="s">
        <v>765</v>
      </c>
      <c r="B1392" s="1056" t="s">
        <v>1375</v>
      </c>
      <c r="C1392" s="765">
        <v>298</v>
      </c>
      <c r="D1392" s="765">
        <v>25</v>
      </c>
      <c r="E1392" s="2604">
        <v>25.31</v>
      </c>
      <c r="F1392" s="1133">
        <f t="shared" si="171"/>
        <v>25.31</v>
      </c>
      <c r="G1392" s="1041">
        <f>'Заказ, cкидки и курсы валют'!$J$24*F1392</f>
        <v>321.05734999999999</v>
      </c>
      <c r="H1392" s="641">
        <f t="shared" si="172"/>
        <v>8026.43</v>
      </c>
      <c r="I1392" s="245"/>
      <c r="J1392" s="706"/>
    </row>
    <row r="1393" spans="1:10" ht="14.1" customHeight="1">
      <c r="A1393" s="770" t="s">
        <v>766</v>
      </c>
      <c r="B1393" s="1056" t="s">
        <v>3413</v>
      </c>
      <c r="C1393" s="765">
        <v>155</v>
      </c>
      <c r="D1393" s="765">
        <v>25</v>
      </c>
      <c r="E1393" s="2604">
        <v>22.43</v>
      </c>
      <c r="F1393" s="1133">
        <f t="shared" si="171"/>
        <v>22.43</v>
      </c>
      <c r="G1393" s="1041">
        <f>'Заказ, cкидки и курсы валют'!$J$24*F1393</f>
        <v>284.52455000000003</v>
      </c>
      <c r="H1393" s="641">
        <f t="shared" si="172"/>
        <v>7113.11</v>
      </c>
      <c r="I1393" s="245"/>
      <c r="J1393" s="706"/>
    </row>
    <row r="1394" spans="1:10" ht="14.1" customHeight="1">
      <c r="A1394" s="770" t="s">
        <v>4531</v>
      </c>
      <c r="B1394" s="1056" t="s">
        <v>3414</v>
      </c>
      <c r="C1394" s="765">
        <v>176</v>
      </c>
      <c r="D1394" s="765">
        <v>25</v>
      </c>
      <c r="E1394" s="2604">
        <v>22.23</v>
      </c>
      <c r="F1394" s="1133">
        <f t="shared" si="171"/>
        <v>22.23</v>
      </c>
      <c r="G1394" s="1041">
        <f>'Заказ, cкидки и курсы валют'!$J$24*F1394</f>
        <v>281.98755</v>
      </c>
      <c r="H1394" s="641">
        <f t="shared" si="172"/>
        <v>7049.69</v>
      </c>
      <c r="I1394" s="245"/>
      <c r="J1394" s="706"/>
    </row>
    <row r="1395" spans="1:10" ht="14.1" customHeight="1">
      <c r="A1395" s="770" t="s">
        <v>4532</v>
      </c>
      <c r="B1395" s="1056" t="s">
        <v>4326</v>
      </c>
      <c r="C1395" s="765">
        <v>186</v>
      </c>
      <c r="D1395" s="765">
        <v>25</v>
      </c>
      <c r="E1395" s="2604">
        <v>22.23</v>
      </c>
      <c r="F1395" s="1133">
        <f t="shared" si="171"/>
        <v>22.23</v>
      </c>
      <c r="G1395" s="1041">
        <f>'Заказ, cкидки и курсы валют'!$J$24*F1395</f>
        <v>281.98755</v>
      </c>
      <c r="H1395" s="641">
        <f t="shared" si="172"/>
        <v>7049.69</v>
      </c>
      <c r="I1395" s="245"/>
      <c r="J1395" s="706"/>
    </row>
    <row r="1396" spans="1:10" ht="14.1" customHeight="1">
      <c r="A1396" s="770" t="s">
        <v>4533</v>
      </c>
      <c r="B1396" s="1056" t="s">
        <v>3641</v>
      </c>
      <c r="C1396" s="765">
        <v>196</v>
      </c>
      <c r="D1396" s="765">
        <v>25</v>
      </c>
      <c r="E1396" s="2604">
        <v>22.23</v>
      </c>
      <c r="F1396" s="1133">
        <f t="shared" si="171"/>
        <v>22.23</v>
      </c>
      <c r="G1396" s="1041">
        <f>'Заказ, cкидки и курсы валют'!$J$24*F1396</f>
        <v>281.98755</v>
      </c>
      <c r="H1396" s="641">
        <f t="shared" si="172"/>
        <v>7049.69</v>
      </c>
      <c r="I1396" s="245"/>
      <c r="J1396" s="706"/>
    </row>
    <row r="1397" spans="1:10" ht="14.1" customHeight="1">
      <c r="A1397" s="770" t="s">
        <v>4534</v>
      </c>
      <c r="B1397" s="1056" t="s">
        <v>3642</v>
      </c>
      <c r="C1397" s="765">
        <v>217</v>
      </c>
      <c r="D1397" s="765">
        <v>25</v>
      </c>
      <c r="E1397" s="2604">
        <v>22.23</v>
      </c>
      <c r="F1397" s="1133">
        <f t="shared" si="171"/>
        <v>22.23</v>
      </c>
      <c r="G1397" s="1041">
        <f>'Заказ, cкидки и курсы валют'!$J$24*F1397</f>
        <v>281.98755</v>
      </c>
      <c r="H1397" s="641">
        <f t="shared" si="172"/>
        <v>7049.69</v>
      </c>
      <c r="I1397" s="245"/>
      <c r="J1397" s="706"/>
    </row>
    <row r="1398" spans="1:10" ht="14.1" customHeight="1">
      <c r="A1398" s="770" t="s">
        <v>4535</v>
      </c>
      <c r="B1398" s="1056" t="s">
        <v>3643</v>
      </c>
      <c r="C1398" s="765">
        <v>238</v>
      </c>
      <c r="D1398" s="765">
        <v>25</v>
      </c>
      <c r="E1398" s="2604">
        <v>22.23</v>
      </c>
      <c r="F1398" s="1133">
        <f t="shared" si="171"/>
        <v>22.23</v>
      </c>
      <c r="G1398" s="1041">
        <f>'Заказ, cкидки и курсы валют'!$J$24*F1398</f>
        <v>281.98755</v>
      </c>
      <c r="H1398" s="641">
        <f t="shared" si="172"/>
        <v>7049.69</v>
      </c>
      <c r="I1398" s="245"/>
      <c r="J1398" s="706"/>
    </row>
    <row r="1399" spans="1:10" ht="14.1" customHeight="1">
      <c r="A1399" s="770" t="s">
        <v>4536</v>
      </c>
      <c r="B1399" s="1056" t="s">
        <v>3644</v>
      </c>
      <c r="C1399" s="765">
        <v>258</v>
      </c>
      <c r="D1399" s="765">
        <v>25</v>
      </c>
      <c r="E1399" s="2604">
        <v>22.23</v>
      </c>
      <c r="F1399" s="1133">
        <f t="shared" si="171"/>
        <v>22.23</v>
      </c>
      <c r="G1399" s="1041">
        <f>'Заказ, cкидки и курсы валют'!$J$24*F1399</f>
        <v>281.98755</v>
      </c>
      <c r="H1399" s="641">
        <f t="shared" si="172"/>
        <v>7049.69</v>
      </c>
      <c r="I1399" s="245"/>
      <c r="J1399" s="706"/>
    </row>
    <row r="1400" spans="1:10" ht="14.1" customHeight="1">
      <c r="A1400" s="770" t="s">
        <v>4537</v>
      </c>
      <c r="B1400" s="1056" t="s">
        <v>3645</v>
      </c>
      <c r="C1400" s="765">
        <v>279</v>
      </c>
      <c r="D1400" s="765">
        <v>25</v>
      </c>
      <c r="E1400" s="2604">
        <v>22.23</v>
      </c>
      <c r="F1400" s="1133">
        <f t="shared" si="171"/>
        <v>22.23</v>
      </c>
      <c r="G1400" s="1041">
        <f>'Заказ, cкидки и курсы валют'!$J$24*F1400</f>
        <v>281.98755</v>
      </c>
      <c r="H1400" s="641">
        <f t="shared" si="172"/>
        <v>7049.69</v>
      </c>
      <c r="I1400" s="245"/>
      <c r="J1400" s="706"/>
    </row>
    <row r="1401" spans="1:10" ht="14.1" customHeight="1">
      <c r="A1401" s="770" t="s">
        <v>4538</v>
      </c>
      <c r="B1401" s="1056" t="s">
        <v>3646</v>
      </c>
      <c r="C1401" s="765">
        <v>320</v>
      </c>
      <c r="D1401" s="765">
        <v>25</v>
      </c>
      <c r="E1401" s="2604">
        <v>22.83</v>
      </c>
      <c r="F1401" s="1133">
        <f t="shared" si="171"/>
        <v>22.83</v>
      </c>
      <c r="G1401" s="1041">
        <f>'Заказ, cкидки и курсы валют'!$J$24*F1401</f>
        <v>289.59854999999999</v>
      </c>
      <c r="H1401" s="641">
        <f t="shared" si="172"/>
        <v>7239.96</v>
      </c>
      <c r="I1401" s="245"/>
      <c r="J1401" s="706"/>
    </row>
    <row r="1402" spans="1:10" ht="14.1" customHeight="1">
      <c r="A1402" s="770" t="s">
        <v>4539</v>
      </c>
      <c r="B1402" s="1056" t="s">
        <v>3398</v>
      </c>
      <c r="C1402" s="765">
        <v>361</v>
      </c>
      <c r="D1402" s="765">
        <v>25</v>
      </c>
      <c r="E1402" s="2604">
        <v>22.83</v>
      </c>
      <c r="F1402" s="1133">
        <f t="shared" si="171"/>
        <v>22.83</v>
      </c>
      <c r="G1402" s="1041">
        <f>'Заказ, cкидки и курсы валют'!$J$24*F1402</f>
        <v>289.59854999999999</v>
      </c>
      <c r="H1402" s="641">
        <f t="shared" si="172"/>
        <v>7239.96</v>
      </c>
      <c r="I1402" s="245"/>
      <c r="J1402" s="706"/>
    </row>
    <row r="1403" spans="1:10" ht="14.1" customHeight="1">
      <c r="A1403" s="770" t="s">
        <v>4540</v>
      </c>
      <c r="B1403" s="1056" t="s">
        <v>1338</v>
      </c>
      <c r="C1403" s="765">
        <v>402</v>
      </c>
      <c r="D1403" s="765">
        <v>25</v>
      </c>
      <c r="E1403" s="2604">
        <v>23.12</v>
      </c>
      <c r="F1403" s="1133">
        <f t="shared" si="171"/>
        <v>23.12</v>
      </c>
      <c r="G1403" s="1041">
        <f>'Заказ, cкидки и курсы валют'!$J$24*F1403</f>
        <v>293.27720000000005</v>
      </c>
      <c r="H1403" s="641">
        <f t="shared" si="172"/>
        <v>7331.93</v>
      </c>
      <c r="I1403" s="245"/>
      <c r="J1403" s="706"/>
    </row>
    <row r="1404" spans="1:10" ht="14.1" customHeight="1">
      <c r="A1404" s="770" t="s">
        <v>4541</v>
      </c>
      <c r="B1404" s="1056" t="s">
        <v>3647</v>
      </c>
      <c r="C1404" s="765">
        <v>442</v>
      </c>
      <c r="D1404" s="765">
        <v>25</v>
      </c>
      <c r="E1404" s="2604">
        <v>23.12</v>
      </c>
      <c r="F1404" s="1133">
        <f t="shared" si="171"/>
        <v>23.12</v>
      </c>
      <c r="G1404" s="1041">
        <f>'Заказ, cкидки и курсы валют'!$J$24*F1404</f>
        <v>293.27720000000005</v>
      </c>
      <c r="H1404" s="641">
        <f t="shared" si="172"/>
        <v>7331.93</v>
      </c>
      <c r="I1404" s="245"/>
      <c r="J1404" s="706"/>
    </row>
    <row r="1405" spans="1:10" ht="14.1" customHeight="1">
      <c r="A1405" s="770" t="s">
        <v>4542</v>
      </c>
      <c r="B1405" s="1056" t="s">
        <v>1339</v>
      </c>
      <c r="C1405" s="765">
        <v>484</v>
      </c>
      <c r="D1405" s="765">
        <v>25</v>
      </c>
      <c r="E1405" s="2604">
        <v>23.42</v>
      </c>
      <c r="F1405" s="1133">
        <f t="shared" si="171"/>
        <v>23.42</v>
      </c>
      <c r="G1405" s="1041">
        <f>'Заказ, cкидки и курсы валют'!$J$24*F1405</f>
        <v>297.08270000000005</v>
      </c>
      <c r="H1405" s="641">
        <f t="shared" si="172"/>
        <v>7427.07</v>
      </c>
      <c r="I1405" s="245"/>
      <c r="J1405" s="706"/>
    </row>
    <row r="1406" spans="1:10" ht="14.1" customHeight="1">
      <c r="A1406" s="770" t="s">
        <v>4543</v>
      </c>
      <c r="B1406" s="1056" t="s">
        <v>4327</v>
      </c>
      <c r="C1406" s="765">
        <v>274</v>
      </c>
      <c r="D1406" s="765">
        <v>25</v>
      </c>
      <c r="E1406" s="2604">
        <v>25.33</v>
      </c>
      <c r="F1406" s="1133">
        <f t="shared" si="171"/>
        <v>25.33</v>
      </c>
      <c r="G1406" s="1041">
        <f>'Заказ, cкидки и курсы валют'!$J$24*F1406</f>
        <v>321.31104999999997</v>
      </c>
      <c r="H1406" s="641">
        <f t="shared" si="172"/>
        <v>8032.78</v>
      </c>
      <c r="I1406" s="245"/>
      <c r="J1406" s="706"/>
    </row>
    <row r="1407" spans="1:10" ht="14.1" customHeight="1">
      <c r="A1407" s="770" t="s">
        <v>4544</v>
      </c>
      <c r="B1407" s="1056" t="s">
        <v>969</v>
      </c>
      <c r="C1407" s="765">
        <v>304</v>
      </c>
      <c r="D1407" s="765">
        <v>25</v>
      </c>
      <c r="E1407" s="2604">
        <v>24.6</v>
      </c>
      <c r="F1407" s="1133">
        <f t="shared" si="171"/>
        <v>24.6</v>
      </c>
      <c r="G1407" s="1041">
        <f>'Заказ, cкидки и курсы валют'!$J$24*F1407</f>
        <v>312.05100000000004</v>
      </c>
      <c r="H1407" s="641">
        <f t="shared" si="172"/>
        <v>7801.28</v>
      </c>
      <c r="I1407" s="245"/>
      <c r="J1407" s="706"/>
    </row>
    <row r="1408" spans="1:10" ht="14.1" customHeight="1">
      <c r="A1408" s="770" t="s">
        <v>4545</v>
      </c>
      <c r="B1408" s="1056" t="s">
        <v>970</v>
      </c>
      <c r="C1408" s="765">
        <v>334</v>
      </c>
      <c r="D1408" s="765">
        <v>25</v>
      </c>
      <c r="E1408" s="2604">
        <v>23.57</v>
      </c>
      <c r="F1408" s="1133">
        <f t="shared" si="171"/>
        <v>23.57</v>
      </c>
      <c r="G1408" s="1041">
        <f>'Заказ, cкидки и курсы валют'!$J$24*F1408</f>
        <v>298.98545000000001</v>
      </c>
      <c r="H1408" s="641">
        <f t="shared" si="172"/>
        <v>7474.64</v>
      </c>
      <c r="I1408" s="245"/>
      <c r="J1408" s="706"/>
    </row>
    <row r="1409" spans="1:10" ht="14.1" customHeight="1">
      <c r="A1409" s="770" t="s">
        <v>4546</v>
      </c>
      <c r="B1409" s="1056" t="s">
        <v>971</v>
      </c>
      <c r="C1409" s="765">
        <v>363</v>
      </c>
      <c r="D1409" s="765">
        <v>25</v>
      </c>
      <c r="E1409" s="2604">
        <v>23.57</v>
      </c>
      <c r="F1409" s="1133">
        <f t="shared" si="171"/>
        <v>23.57</v>
      </c>
      <c r="G1409" s="1041">
        <f>'Заказ, cкидки и курсы валют'!$J$24*F1409</f>
        <v>298.98545000000001</v>
      </c>
      <c r="H1409" s="641">
        <f t="shared" si="172"/>
        <v>7474.64</v>
      </c>
      <c r="I1409" s="245"/>
      <c r="J1409" s="706"/>
    </row>
    <row r="1410" spans="1:10" ht="14.1" customHeight="1">
      <c r="A1410" s="770" t="s">
        <v>4547</v>
      </c>
      <c r="B1410" s="1056" t="s">
        <v>972</v>
      </c>
      <c r="C1410" s="765">
        <v>393</v>
      </c>
      <c r="D1410" s="765">
        <v>25</v>
      </c>
      <c r="E1410" s="2604">
        <v>23.57</v>
      </c>
      <c r="F1410" s="1133">
        <f t="shared" si="171"/>
        <v>23.57</v>
      </c>
      <c r="G1410" s="1041">
        <f>'Заказ, cкидки и курсы валют'!$J$24*F1410</f>
        <v>298.98545000000001</v>
      </c>
      <c r="H1410" s="641">
        <f t="shared" si="172"/>
        <v>7474.64</v>
      </c>
      <c r="I1410" s="245"/>
      <c r="J1410" s="706"/>
    </row>
    <row r="1411" spans="1:10" ht="14.1" customHeight="1">
      <c r="A1411" s="770" t="s">
        <v>4548</v>
      </c>
      <c r="B1411" s="1056" t="s">
        <v>973</v>
      </c>
      <c r="C1411" s="765">
        <v>423</v>
      </c>
      <c r="D1411" s="765">
        <v>25</v>
      </c>
      <c r="E1411" s="2604">
        <v>23.57</v>
      </c>
      <c r="F1411" s="1133">
        <f t="shared" si="171"/>
        <v>23.57</v>
      </c>
      <c r="G1411" s="1041">
        <f>'Заказ, cкидки и курсы валют'!$J$24*F1411</f>
        <v>298.98545000000001</v>
      </c>
      <c r="H1411" s="641">
        <f t="shared" si="172"/>
        <v>7474.64</v>
      </c>
      <c r="I1411" s="245"/>
      <c r="J1411" s="706"/>
    </row>
    <row r="1412" spans="1:10" ht="14.1" customHeight="1">
      <c r="A1412" s="770" t="s">
        <v>4549</v>
      </c>
      <c r="B1412" s="1056" t="s">
        <v>974</v>
      </c>
      <c r="C1412" s="765">
        <v>483</v>
      </c>
      <c r="D1412" s="765">
        <v>25</v>
      </c>
      <c r="E1412" s="2604">
        <v>23.57</v>
      </c>
      <c r="F1412" s="1133">
        <f t="shared" si="171"/>
        <v>23.57</v>
      </c>
      <c r="G1412" s="1041">
        <f>'Заказ, cкидки и курсы валют'!$J$24*F1412</f>
        <v>298.98545000000001</v>
      </c>
      <c r="H1412" s="641">
        <f t="shared" si="172"/>
        <v>7474.64</v>
      </c>
      <c r="I1412" s="245"/>
      <c r="J1412" s="706"/>
    </row>
    <row r="1413" spans="1:10" ht="14.1" customHeight="1">
      <c r="A1413" s="770" t="s">
        <v>4550</v>
      </c>
      <c r="B1413" s="1056" t="s">
        <v>4328</v>
      </c>
      <c r="C1413" s="765">
        <v>543</v>
      </c>
      <c r="D1413" s="765">
        <v>25</v>
      </c>
      <c r="E1413" s="2604">
        <v>23.86</v>
      </c>
      <c r="F1413" s="1133">
        <f t="shared" si="171"/>
        <v>23.86</v>
      </c>
      <c r="G1413" s="1041">
        <f>'Заказ, cкидки и курсы валют'!$J$24*F1413</f>
        <v>302.66410000000002</v>
      </c>
      <c r="H1413" s="641">
        <f t="shared" si="172"/>
        <v>7566.6</v>
      </c>
      <c r="I1413" s="245"/>
      <c r="J1413" s="706"/>
    </row>
    <row r="1414" spans="1:10" ht="14.1" customHeight="1">
      <c r="A1414" s="770" t="s">
        <v>4551</v>
      </c>
      <c r="B1414" s="1056" t="s">
        <v>4329</v>
      </c>
      <c r="C1414" s="765">
        <v>602</v>
      </c>
      <c r="D1414" s="765">
        <v>25</v>
      </c>
      <c r="E1414" s="2604">
        <v>24.16</v>
      </c>
      <c r="F1414" s="1133">
        <f t="shared" si="171"/>
        <v>24.16</v>
      </c>
      <c r="G1414" s="1041">
        <f>'Заказ, cкидки и курсы валют'!$J$24*F1414</f>
        <v>306.46960000000001</v>
      </c>
      <c r="H1414" s="641">
        <f t="shared" si="172"/>
        <v>7661.74</v>
      </c>
      <c r="I1414" s="245"/>
      <c r="J1414" s="706"/>
    </row>
    <row r="1415" spans="1:10" ht="14.1" customHeight="1">
      <c r="A1415" s="770" t="s">
        <v>11804</v>
      </c>
      <c r="B1415" s="1056" t="s">
        <v>6830</v>
      </c>
      <c r="C1415" s="765">
        <v>602</v>
      </c>
      <c r="D1415" s="765">
        <v>25</v>
      </c>
      <c r="E1415" s="2604">
        <v>24.16</v>
      </c>
      <c r="F1415" s="1133">
        <f t="shared" si="171"/>
        <v>24.16</v>
      </c>
      <c r="G1415" s="1041">
        <f>'Заказ, cкидки и курсы валют'!$J$24*F1415</f>
        <v>306.46960000000001</v>
      </c>
      <c r="H1415" s="641">
        <f t="shared" si="172"/>
        <v>7661.74</v>
      </c>
      <c r="I1415" s="245"/>
      <c r="J1415" s="706"/>
    </row>
    <row r="1416" spans="1:10" ht="14.1" customHeight="1" thickBot="1">
      <c r="A1416" s="803" t="s">
        <v>11805</v>
      </c>
      <c r="B1416" s="1121" t="s">
        <v>6831</v>
      </c>
      <c r="C1416" s="766">
        <v>602</v>
      </c>
      <c r="D1416" s="766">
        <v>25</v>
      </c>
      <c r="E1416" s="2611">
        <v>24.16</v>
      </c>
      <c r="F1416" s="1758">
        <f t="shared" si="171"/>
        <v>24.16</v>
      </c>
      <c r="G1416" s="1759">
        <f>'Заказ, cкидки и курсы валют'!$J$24*F1416</f>
        <v>306.46960000000001</v>
      </c>
      <c r="H1416" s="1760">
        <f t="shared" si="172"/>
        <v>7661.74</v>
      </c>
      <c r="I1416" s="248"/>
      <c r="J1416" s="706"/>
    </row>
    <row r="1417" spans="1:10" ht="14.1" customHeight="1" thickBot="1">
      <c r="A1417" s="14"/>
      <c r="B1417" s="54"/>
      <c r="C1417" s="54"/>
      <c r="D1417" s="54"/>
      <c r="E1417" s="741"/>
      <c r="F1417" s="711"/>
      <c r="G1417" s="152"/>
      <c r="H1417" s="14"/>
      <c r="I1417" s="14"/>
      <c r="J1417" s="706"/>
    </row>
    <row r="1418" spans="1:10" ht="14.1" customHeight="1">
      <c r="A1418" s="291"/>
      <c r="B1418" s="196"/>
      <c r="C1418" s="112" t="s">
        <v>2532</v>
      </c>
      <c r="D1418" s="112"/>
      <c r="E1418" s="1063"/>
      <c r="F1418" s="687"/>
      <c r="G1418" s="794"/>
      <c r="H1418" s="114"/>
      <c r="I1418" s="128"/>
      <c r="J1418" s="706"/>
    </row>
    <row r="1419" spans="1:10" ht="15.75" customHeight="1">
      <c r="A1419" s="292"/>
      <c r="B1419" s="17"/>
      <c r="C1419" s="129" t="s">
        <v>9230</v>
      </c>
      <c r="D1419" s="129"/>
      <c r="E1419" s="702" t="s">
        <v>9231</v>
      </c>
      <c r="F1419" s="688"/>
      <c r="G1419" s="132"/>
      <c r="H1419" s="132" t="s">
        <v>2535</v>
      </c>
      <c r="I1419" s="133"/>
      <c r="J1419" s="706"/>
    </row>
    <row r="1420" spans="1:10" ht="14.1" customHeight="1">
      <c r="A1420" s="292"/>
      <c r="B1420" s="17"/>
      <c r="C1420" s="118"/>
      <c r="D1420" s="118"/>
      <c r="E1420" s="1082"/>
      <c r="F1420" s="733"/>
      <c r="G1420" s="1052"/>
      <c r="H1420" s="17"/>
      <c r="I1420" s="200"/>
      <c r="J1420" s="706"/>
    </row>
    <row r="1421" spans="1:10" ht="14.1" customHeight="1">
      <c r="A1421" s="292"/>
      <c r="B1421" s="17"/>
      <c r="C1421" s="118"/>
      <c r="D1421" s="118"/>
      <c r="E1421" s="1082"/>
      <c r="F1421" s="733"/>
      <c r="G1421" s="1052"/>
      <c r="H1421" s="17"/>
      <c r="I1421" s="200"/>
      <c r="J1421" s="706"/>
    </row>
    <row r="1422" spans="1:10" ht="14.1" customHeight="1">
      <c r="A1422" s="292"/>
      <c r="B1422" s="17"/>
      <c r="C1422" s="118"/>
      <c r="D1422" s="118"/>
      <c r="E1422" s="1082"/>
      <c r="F1422" s="733"/>
      <c r="G1422" s="1052"/>
      <c r="H1422" s="17"/>
      <c r="I1422" s="200"/>
      <c r="J1422" s="706"/>
    </row>
    <row r="1423" spans="1:10" ht="20.25" customHeight="1" thickBot="1">
      <c r="A1423" s="145" t="s">
        <v>7839</v>
      </c>
      <c r="B1423" s="204"/>
      <c r="C1423" s="120"/>
      <c r="D1423" s="120"/>
      <c r="E1423" s="1083"/>
      <c r="F1423" s="735"/>
      <c r="G1423" s="1053"/>
      <c r="H1423" s="204"/>
      <c r="I1423" s="205"/>
      <c r="J1423" s="706"/>
    </row>
    <row r="1424" spans="1:10" ht="36" customHeight="1">
      <c r="A1424" s="228" t="s">
        <v>1036</v>
      </c>
      <c r="B1424" s="229" t="s">
        <v>1037</v>
      </c>
      <c r="C1424" s="230" t="s">
        <v>679</v>
      </c>
      <c r="D1424" s="230" t="s">
        <v>3147</v>
      </c>
      <c r="E1424" s="691" t="s">
        <v>11548</v>
      </c>
      <c r="F1424" s="737" t="s">
        <v>2796</v>
      </c>
      <c r="G1424" s="1039" t="s">
        <v>3966</v>
      </c>
      <c r="H1424" s="394" t="s">
        <v>498</v>
      </c>
      <c r="I1424" s="232" t="s">
        <v>4274</v>
      </c>
      <c r="J1424" s="706"/>
    </row>
    <row r="1425" spans="1:10" ht="14.1" customHeight="1" thickBot="1">
      <c r="A1425" s="228"/>
      <c r="B1425" s="445"/>
      <c r="C1425" s="230" t="s">
        <v>3648</v>
      </c>
      <c r="D1425" s="446" t="s">
        <v>3967</v>
      </c>
      <c r="E1425" s="1084" t="s">
        <v>265</v>
      </c>
      <c r="F1425" s="745">
        <f>'Заказ, cкидки и курсы валют'!$I$12</f>
        <v>0</v>
      </c>
      <c r="G1425" s="1149"/>
      <c r="H1425" s="545"/>
      <c r="I1425" s="380"/>
      <c r="J1425" s="706"/>
    </row>
    <row r="1426" spans="1:10" ht="14.1" customHeight="1">
      <c r="A1426" s="1234" t="s">
        <v>11806</v>
      </c>
      <c r="B1426" s="1334" t="s">
        <v>84</v>
      </c>
      <c r="C1426" s="1218"/>
      <c r="D1426" s="1218">
        <v>25</v>
      </c>
      <c r="E1426" s="2610">
        <v>23.83</v>
      </c>
      <c r="F1426" s="1678">
        <f t="shared" ref="F1426:F1443" si="173">ROUND(E1426*(1-$F$11),2)</f>
        <v>23.83</v>
      </c>
      <c r="G1426" s="2268">
        <f>'Заказ, cкидки и курсы валют'!$J$24*F1426</f>
        <v>302.28354999999999</v>
      </c>
      <c r="H1426" s="1796">
        <f t="shared" ref="H1426:H1443" si="174">ROUND((D1426)*G1426,2)</f>
        <v>7557.09</v>
      </c>
      <c r="I1426" s="393"/>
      <c r="J1426" s="706"/>
    </row>
    <row r="1427" spans="1:10" ht="14.1" customHeight="1">
      <c r="A1427" s="770" t="s">
        <v>11807</v>
      </c>
      <c r="B1427" s="1056" t="s">
        <v>179</v>
      </c>
      <c r="C1427" s="765"/>
      <c r="D1427" s="765">
        <v>25</v>
      </c>
      <c r="E1427" s="2604">
        <v>23.83</v>
      </c>
      <c r="F1427" s="1133">
        <f t="shared" si="173"/>
        <v>23.83</v>
      </c>
      <c r="G1427" s="1041">
        <f>'Заказ, cкидки и курсы валют'!$J$24*F1427</f>
        <v>302.28354999999999</v>
      </c>
      <c r="H1427" s="641">
        <f t="shared" si="174"/>
        <v>7557.09</v>
      </c>
      <c r="I1427" s="245"/>
      <c r="J1427" s="706"/>
    </row>
    <row r="1428" spans="1:10" ht="14.1" customHeight="1">
      <c r="A1428" s="770" t="s">
        <v>11808</v>
      </c>
      <c r="B1428" s="1056" t="s">
        <v>180</v>
      </c>
      <c r="C1428" s="765"/>
      <c r="D1428" s="765">
        <v>25</v>
      </c>
      <c r="E1428" s="2604">
        <v>23.83</v>
      </c>
      <c r="F1428" s="1133">
        <f t="shared" si="173"/>
        <v>23.83</v>
      </c>
      <c r="G1428" s="1041">
        <f>'Заказ, cкидки и курсы валют'!$J$24*F1428</f>
        <v>302.28354999999999</v>
      </c>
      <c r="H1428" s="641">
        <f t="shared" si="174"/>
        <v>7557.09</v>
      </c>
      <c r="I1428" s="245"/>
      <c r="J1428" s="706"/>
    </row>
    <row r="1429" spans="1:10" ht="14.1" customHeight="1">
      <c r="A1429" s="770" t="s">
        <v>11809</v>
      </c>
      <c r="B1429" s="1056" t="s">
        <v>181</v>
      </c>
      <c r="C1429" s="765"/>
      <c r="D1429" s="765">
        <v>25</v>
      </c>
      <c r="E1429" s="2604">
        <v>23.83</v>
      </c>
      <c r="F1429" s="1133">
        <f t="shared" si="173"/>
        <v>23.83</v>
      </c>
      <c r="G1429" s="1041">
        <f>'Заказ, cкидки и курсы валют'!$J$24*F1429</f>
        <v>302.28354999999999</v>
      </c>
      <c r="H1429" s="641">
        <f t="shared" si="174"/>
        <v>7557.09</v>
      </c>
      <c r="I1429" s="245"/>
      <c r="J1429" s="706"/>
    </row>
    <row r="1430" spans="1:10" ht="14.1" customHeight="1">
      <c r="A1430" s="770" t="s">
        <v>11810</v>
      </c>
      <c r="B1430" s="1056" t="s">
        <v>182</v>
      </c>
      <c r="C1430" s="765"/>
      <c r="D1430" s="765">
        <v>25</v>
      </c>
      <c r="E1430" s="2604">
        <v>23.83</v>
      </c>
      <c r="F1430" s="1133">
        <f t="shared" si="173"/>
        <v>23.83</v>
      </c>
      <c r="G1430" s="1041">
        <f>'Заказ, cкидки и курсы валют'!$J$24*F1430</f>
        <v>302.28354999999999</v>
      </c>
      <c r="H1430" s="641">
        <f t="shared" si="174"/>
        <v>7557.09</v>
      </c>
      <c r="I1430" s="245"/>
      <c r="J1430" s="706"/>
    </row>
    <row r="1431" spans="1:10" ht="14.1" customHeight="1">
      <c r="A1431" s="770" t="s">
        <v>11811</v>
      </c>
      <c r="B1431" s="1056" t="s">
        <v>183</v>
      </c>
      <c r="C1431" s="765"/>
      <c r="D1431" s="765">
        <v>25</v>
      </c>
      <c r="E1431" s="2604">
        <v>25.96</v>
      </c>
      <c r="F1431" s="1133">
        <f t="shared" si="173"/>
        <v>25.96</v>
      </c>
      <c r="G1431" s="1041">
        <f>'Заказ, cкидки и курсы валют'!$J$24*F1431</f>
        <v>329.30260000000004</v>
      </c>
      <c r="H1431" s="641">
        <f t="shared" si="174"/>
        <v>8232.57</v>
      </c>
      <c r="I1431" s="245"/>
      <c r="J1431" s="706"/>
    </row>
    <row r="1432" spans="1:10" ht="14.1" customHeight="1">
      <c r="A1432" s="770" t="s">
        <v>11812</v>
      </c>
      <c r="B1432" s="1056" t="s">
        <v>184</v>
      </c>
      <c r="C1432" s="765"/>
      <c r="D1432" s="765">
        <v>25</v>
      </c>
      <c r="E1432" s="2604">
        <v>25.96</v>
      </c>
      <c r="F1432" s="1133">
        <f t="shared" si="173"/>
        <v>25.96</v>
      </c>
      <c r="G1432" s="1041">
        <f>'Заказ, cкидки и курсы валют'!$J$24*F1432</f>
        <v>329.30260000000004</v>
      </c>
      <c r="H1432" s="641">
        <f t="shared" si="174"/>
        <v>8232.57</v>
      </c>
      <c r="I1432" s="245"/>
      <c r="J1432" s="706"/>
    </row>
    <row r="1433" spans="1:10" ht="14.1" customHeight="1">
      <c r="A1433" s="770" t="s">
        <v>11813</v>
      </c>
      <c r="B1433" s="1056" t="s">
        <v>185</v>
      </c>
      <c r="C1433" s="765"/>
      <c r="D1433" s="765">
        <v>25</v>
      </c>
      <c r="E1433" s="2604">
        <v>25.96</v>
      </c>
      <c r="F1433" s="1133">
        <f t="shared" si="173"/>
        <v>25.96</v>
      </c>
      <c r="G1433" s="1041">
        <f>'Заказ, cкидки и курсы валют'!$J$24*F1433</f>
        <v>329.30260000000004</v>
      </c>
      <c r="H1433" s="641">
        <f t="shared" si="174"/>
        <v>8232.57</v>
      </c>
      <c r="I1433" s="245"/>
      <c r="J1433" s="706"/>
    </row>
    <row r="1434" spans="1:10" ht="14.1" customHeight="1">
      <c r="A1434" s="770" t="s">
        <v>11814</v>
      </c>
      <c r="B1434" s="1056" t="s">
        <v>186</v>
      </c>
      <c r="C1434" s="765"/>
      <c r="D1434" s="765">
        <v>25</v>
      </c>
      <c r="E1434" s="2604">
        <v>26.78</v>
      </c>
      <c r="F1434" s="1133">
        <f t="shared" si="173"/>
        <v>26.78</v>
      </c>
      <c r="G1434" s="1041">
        <f>'Заказ, cкидки и курсы валют'!$J$24*F1434</f>
        <v>339.70430000000005</v>
      </c>
      <c r="H1434" s="641">
        <f t="shared" si="174"/>
        <v>8492.61</v>
      </c>
      <c r="I1434" s="245"/>
      <c r="J1434" s="706"/>
    </row>
    <row r="1435" spans="1:10" ht="14.1" customHeight="1">
      <c r="A1435" s="770" t="s">
        <v>11815</v>
      </c>
      <c r="B1435" s="1056" t="s">
        <v>3121</v>
      </c>
      <c r="C1435" s="765"/>
      <c r="D1435" s="765">
        <v>25</v>
      </c>
      <c r="E1435" s="2604">
        <v>26.78</v>
      </c>
      <c r="F1435" s="1133">
        <f t="shared" si="173"/>
        <v>26.78</v>
      </c>
      <c r="G1435" s="1041">
        <f>'Заказ, cкидки и курсы валют'!$J$24*F1435</f>
        <v>339.70430000000005</v>
      </c>
      <c r="H1435" s="641">
        <f t="shared" si="174"/>
        <v>8492.61</v>
      </c>
      <c r="I1435" s="245"/>
      <c r="J1435" s="706"/>
    </row>
    <row r="1436" spans="1:10" ht="14.1" customHeight="1">
      <c r="A1436" s="770" t="s">
        <v>9257</v>
      </c>
      <c r="B1436" s="1056" t="s">
        <v>3660</v>
      </c>
      <c r="C1436" s="765">
        <v>5.1100000000000003</v>
      </c>
      <c r="D1436" s="765">
        <v>25</v>
      </c>
      <c r="E1436" s="2604">
        <v>28.95</v>
      </c>
      <c r="F1436" s="1133">
        <f t="shared" si="173"/>
        <v>28.95</v>
      </c>
      <c r="G1436" s="1041">
        <f>'Заказ, cкидки и курсы валют'!$J$24*F1436</f>
        <v>367.23075</v>
      </c>
      <c r="H1436" s="641">
        <f t="shared" si="174"/>
        <v>9180.77</v>
      </c>
      <c r="I1436" s="245"/>
      <c r="J1436" s="706"/>
    </row>
    <row r="1437" spans="1:10" ht="14.1" customHeight="1">
      <c r="A1437" s="770" t="s">
        <v>9256</v>
      </c>
      <c r="B1437" s="1056" t="s">
        <v>3122</v>
      </c>
      <c r="C1437" s="765">
        <v>5.8</v>
      </c>
      <c r="D1437" s="765">
        <v>25</v>
      </c>
      <c r="E1437" s="2604">
        <v>24.06</v>
      </c>
      <c r="F1437" s="1133">
        <f t="shared" si="173"/>
        <v>24.06</v>
      </c>
      <c r="G1437" s="1041">
        <f>'Заказ, cкидки и курсы валют'!$J$24*F1437</f>
        <v>305.2011</v>
      </c>
      <c r="H1437" s="641">
        <f t="shared" si="174"/>
        <v>7630.03</v>
      </c>
      <c r="I1437" s="245"/>
      <c r="J1437" s="706"/>
    </row>
    <row r="1438" spans="1:10" ht="14.1" customHeight="1">
      <c r="A1438" s="770" t="s">
        <v>9258</v>
      </c>
      <c r="B1438" s="1056" t="s">
        <v>3123</v>
      </c>
      <c r="C1438" s="765">
        <v>6.65</v>
      </c>
      <c r="D1438" s="765">
        <v>25</v>
      </c>
      <c r="E1438" s="2604">
        <v>24.59</v>
      </c>
      <c r="F1438" s="1133">
        <f t="shared" si="173"/>
        <v>24.59</v>
      </c>
      <c r="G1438" s="1041">
        <f>'Заказ, cкидки и курсы валют'!$J$24*F1438</f>
        <v>311.92415</v>
      </c>
      <c r="H1438" s="641">
        <f t="shared" si="174"/>
        <v>7798.1</v>
      </c>
      <c r="I1438" s="245"/>
    </row>
    <row r="1439" spans="1:10" ht="14.1" customHeight="1">
      <c r="A1439" s="770" t="s">
        <v>9259</v>
      </c>
      <c r="B1439" s="1056" t="s">
        <v>618</v>
      </c>
      <c r="C1439" s="765">
        <v>7.51</v>
      </c>
      <c r="D1439" s="765">
        <v>25</v>
      </c>
      <c r="E1439" s="2604">
        <v>28.6</v>
      </c>
      <c r="F1439" s="1133">
        <f t="shared" si="173"/>
        <v>28.6</v>
      </c>
      <c r="G1439" s="1041">
        <f>'Заказ, cкидки и курсы валют'!$J$24*F1439</f>
        <v>362.79100000000005</v>
      </c>
      <c r="H1439" s="641">
        <f t="shared" si="174"/>
        <v>9069.7800000000007</v>
      </c>
      <c r="I1439" s="245"/>
    </row>
    <row r="1440" spans="1:10" ht="14.1" customHeight="1">
      <c r="A1440" s="770" t="s">
        <v>9260</v>
      </c>
      <c r="B1440" s="1056" t="s">
        <v>3124</v>
      </c>
      <c r="C1440" s="765">
        <v>8</v>
      </c>
      <c r="D1440" s="765">
        <v>25</v>
      </c>
      <c r="E1440" s="2604">
        <v>27.87</v>
      </c>
      <c r="F1440" s="1133">
        <f t="shared" si="173"/>
        <v>27.87</v>
      </c>
      <c r="G1440" s="1041">
        <f>'Заказ, cкидки и курсы валют'!$J$24*F1440</f>
        <v>353.53095000000002</v>
      </c>
      <c r="H1440" s="641">
        <f t="shared" si="174"/>
        <v>8838.27</v>
      </c>
      <c r="I1440" s="245"/>
    </row>
    <row r="1441" spans="1:10" ht="14.1" customHeight="1">
      <c r="A1441" s="770" t="s">
        <v>9261</v>
      </c>
      <c r="B1441" s="1056" t="s">
        <v>190</v>
      </c>
      <c r="C1441" s="765">
        <v>8.23</v>
      </c>
      <c r="D1441" s="765">
        <v>25</v>
      </c>
      <c r="E1441" s="2604">
        <v>27.91</v>
      </c>
      <c r="F1441" s="1133">
        <f t="shared" si="173"/>
        <v>27.91</v>
      </c>
      <c r="G1441" s="1041">
        <f>'Заказ, cкидки и курсы валют'!$J$24*F1441</f>
        <v>354.03835000000004</v>
      </c>
      <c r="H1441" s="641">
        <f t="shared" si="174"/>
        <v>8850.9599999999991</v>
      </c>
      <c r="I1441" s="245"/>
    </row>
    <row r="1442" spans="1:10" ht="14.1" customHeight="1">
      <c r="A1442" s="770" t="s">
        <v>9262</v>
      </c>
      <c r="B1442" s="1056" t="s">
        <v>1341</v>
      </c>
      <c r="C1442" s="765">
        <v>10</v>
      </c>
      <c r="D1442" s="765">
        <v>25</v>
      </c>
      <c r="E1442" s="2604">
        <v>28.6</v>
      </c>
      <c r="F1442" s="1133">
        <f t="shared" si="173"/>
        <v>28.6</v>
      </c>
      <c r="G1442" s="1041">
        <f>'Заказ, cкидки и курсы валют'!$J$24*F1442</f>
        <v>362.79100000000005</v>
      </c>
      <c r="H1442" s="641">
        <f t="shared" si="174"/>
        <v>9069.7800000000007</v>
      </c>
      <c r="I1442" s="245"/>
    </row>
    <row r="1443" spans="1:10" ht="14.1" customHeight="1">
      <c r="A1443" s="770" t="s">
        <v>9263</v>
      </c>
      <c r="B1443" s="1056" t="s">
        <v>191</v>
      </c>
      <c r="C1443" s="765">
        <v>11</v>
      </c>
      <c r="D1443" s="765">
        <v>25</v>
      </c>
      <c r="E1443" s="2604">
        <v>28.6</v>
      </c>
      <c r="F1443" s="1133">
        <f t="shared" si="173"/>
        <v>28.6</v>
      </c>
      <c r="G1443" s="1041">
        <f>'Заказ, cкидки и курсы валют'!$J$24*F1443</f>
        <v>362.79100000000005</v>
      </c>
      <c r="H1443" s="641">
        <f t="shared" si="174"/>
        <v>9069.7800000000007</v>
      </c>
      <c r="I1443" s="245"/>
    </row>
    <row r="1444" spans="1:10" ht="14.1" customHeight="1">
      <c r="A1444" s="770" t="s">
        <v>11816</v>
      </c>
      <c r="B1444" s="1056" t="s">
        <v>4320</v>
      </c>
      <c r="C1444" s="765"/>
      <c r="D1444" s="765">
        <v>25</v>
      </c>
      <c r="E1444" s="2604">
        <v>22.57</v>
      </c>
      <c r="F1444" s="1133">
        <f t="shared" ref="F1444" si="175">ROUND(E1444*(1-$F$11),2)</f>
        <v>22.57</v>
      </c>
      <c r="G1444" s="1041">
        <f>'Заказ, cкидки и курсы валют'!$J$24*F1444</f>
        <v>286.30045000000001</v>
      </c>
      <c r="H1444" s="641">
        <f t="shared" ref="H1444" si="176">ROUND((D1444)*G1444,2)</f>
        <v>7157.51</v>
      </c>
      <c r="I1444" s="245"/>
    </row>
    <row r="1445" spans="1:10" ht="14.1" customHeight="1">
      <c r="A1445" s="770" t="s">
        <v>9264</v>
      </c>
      <c r="B1445" s="1056" t="s">
        <v>192</v>
      </c>
      <c r="C1445" s="765">
        <v>12.7</v>
      </c>
      <c r="D1445" s="765">
        <v>25</v>
      </c>
      <c r="E1445" s="2604">
        <v>27.91</v>
      </c>
      <c r="F1445" s="1133">
        <f t="shared" ref="F1445:F1476" si="177">ROUND(E1445*(1-$F$11),2)</f>
        <v>27.91</v>
      </c>
      <c r="G1445" s="1041">
        <f>'Заказ, cкидки и курсы валют'!$J$24*F1445</f>
        <v>354.03835000000004</v>
      </c>
      <c r="H1445" s="641">
        <f t="shared" ref="H1445:H1476" si="178">ROUND((D1445)*G1445,2)</f>
        <v>8850.9599999999991</v>
      </c>
      <c r="I1445" s="245"/>
    </row>
    <row r="1446" spans="1:10" ht="14.1" customHeight="1">
      <c r="A1446" s="770" t="s">
        <v>9265</v>
      </c>
      <c r="B1446" s="1056" t="s">
        <v>193</v>
      </c>
      <c r="C1446" s="765">
        <v>14.4</v>
      </c>
      <c r="D1446" s="765">
        <v>25</v>
      </c>
      <c r="E1446" s="2604">
        <v>27.91</v>
      </c>
      <c r="F1446" s="1133">
        <f t="shared" si="177"/>
        <v>27.91</v>
      </c>
      <c r="G1446" s="1041">
        <f>'Заказ, cкидки и курсы валют'!$J$24*F1446</f>
        <v>354.03835000000004</v>
      </c>
      <c r="H1446" s="641">
        <f t="shared" si="178"/>
        <v>8850.9599999999991</v>
      </c>
      <c r="I1446" s="245"/>
      <c r="J1446" s="706"/>
    </row>
    <row r="1447" spans="1:10" ht="14.1" customHeight="1">
      <c r="A1447" s="770" t="s">
        <v>9266</v>
      </c>
      <c r="B1447" s="1056" t="s">
        <v>194</v>
      </c>
      <c r="C1447" s="765">
        <v>16.2</v>
      </c>
      <c r="D1447" s="765">
        <v>25</v>
      </c>
      <c r="E1447" s="2604">
        <v>28.6</v>
      </c>
      <c r="F1447" s="1133">
        <f t="shared" si="177"/>
        <v>28.6</v>
      </c>
      <c r="G1447" s="1041">
        <f>'Заказ, cкидки и курсы валют'!$J$24*F1447</f>
        <v>362.79100000000005</v>
      </c>
      <c r="H1447" s="641">
        <f t="shared" si="178"/>
        <v>9069.7800000000007</v>
      </c>
      <c r="I1447" s="245"/>
      <c r="J1447" s="706"/>
    </row>
    <row r="1448" spans="1:10" ht="14.1" customHeight="1">
      <c r="A1448" s="770" t="s">
        <v>9267</v>
      </c>
      <c r="B1448" s="1056" t="s">
        <v>3125</v>
      </c>
      <c r="C1448" s="765">
        <v>18</v>
      </c>
      <c r="D1448" s="765">
        <v>25</v>
      </c>
      <c r="E1448" s="2604">
        <v>28.6</v>
      </c>
      <c r="F1448" s="1133">
        <f t="shared" si="177"/>
        <v>28.6</v>
      </c>
      <c r="G1448" s="1041">
        <f>'Заказ, cкидки и курсы валют'!$J$24*F1448</f>
        <v>362.79100000000005</v>
      </c>
      <c r="H1448" s="641">
        <f t="shared" si="178"/>
        <v>9069.7800000000007</v>
      </c>
      <c r="I1448" s="245"/>
      <c r="J1448" s="706"/>
    </row>
    <row r="1449" spans="1:10" ht="14.1" customHeight="1">
      <c r="A1449" s="770" t="s">
        <v>9268</v>
      </c>
      <c r="B1449" s="1056" t="s">
        <v>195</v>
      </c>
      <c r="C1449" s="765">
        <v>19.8</v>
      </c>
      <c r="D1449" s="765">
        <v>25</v>
      </c>
      <c r="E1449" s="2604">
        <v>28.95</v>
      </c>
      <c r="F1449" s="1133">
        <f t="shared" si="177"/>
        <v>28.95</v>
      </c>
      <c r="G1449" s="1041">
        <f>'Заказ, cкидки и курсы валют'!$J$24*F1449</f>
        <v>367.23075</v>
      </c>
      <c r="H1449" s="641">
        <f t="shared" si="178"/>
        <v>9180.77</v>
      </c>
      <c r="I1449" s="245"/>
      <c r="J1449" s="706"/>
    </row>
    <row r="1450" spans="1:10" ht="14.1" customHeight="1">
      <c r="A1450" s="770" t="s">
        <v>9269</v>
      </c>
      <c r="B1450" s="1056" t="s">
        <v>196</v>
      </c>
      <c r="C1450" s="765">
        <v>23.4</v>
      </c>
      <c r="D1450" s="765">
        <v>25</v>
      </c>
      <c r="E1450" s="2604">
        <v>26.49</v>
      </c>
      <c r="F1450" s="1133">
        <f t="shared" si="177"/>
        <v>26.49</v>
      </c>
      <c r="G1450" s="1041">
        <f>'Заказ, cкидки и курсы валют'!$J$24*F1450</f>
        <v>336.02564999999998</v>
      </c>
      <c r="H1450" s="641">
        <f t="shared" si="178"/>
        <v>8400.64</v>
      </c>
      <c r="I1450" s="245"/>
      <c r="J1450" s="706"/>
    </row>
    <row r="1451" spans="1:10" ht="14.1" customHeight="1">
      <c r="A1451" s="770" t="s">
        <v>9270</v>
      </c>
      <c r="B1451" s="1056" t="s">
        <v>197</v>
      </c>
      <c r="C1451" s="765">
        <v>27</v>
      </c>
      <c r="D1451" s="765">
        <v>25</v>
      </c>
      <c r="E1451" s="2604">
        <v>28.95</v>
      </c>
      <c r="F1451" s="1133">
        <f t="shared" si="177"/>
        <v>28.95</v>
      </c>
      <c r="G1451" s="1041">
        <f>'Заказ, cкидки и курсы валют'!$J$24*F1451</f>
        <v>367.23075</v>
      </c>
      <c r="H1451" s="641">
        <f t="shared" si="178"/>
        <v>9180.77</v>
      </c>
      <c r="I1451" s="245"/>
      <c r="J1451" s="706"/>
    </row>
    <row r="1452" spans="1:10" ht="14.1" customHeight="1">
      <c r="A1452" s="770" t="s">
        <v>11817</v>
      </c>
      <c r="B1452" s="1056" t="s">
        <v>198</v>
      </c>
      <c r="C1452" s="765"/>
      <c r="D1452" s="765">
        <v>25</v>
      </c>
      <c r="E1452" s="2604">
        <v>27.22</v>
      </c>
      <c r="F1452" s="1133">
        <f t="shared" si="177"/>
        <v>27.22</v>
      </c>
      <c r="G1452" s="1041">
        <f>'Заказ, cкидки и курсы валют'!$J$24*F1452</f>
        <v>345.28570000000002</v>
      </c>
      <c r="H1452" s="641">
        <f t="shared" si="178"/>
        <v>8632.14</v>
      </c>
      <c r="I1452" s="245"/>
      <c r="J1452" s="706"/>
    </row>
    <row r="1453" spans="1:10" ht="14.1" customHeight="1">
      <c r="A1453" s="770" t="s">
        <v>11818</v>
      </c>
      <c r="B1453" s="1056" t="s">
        <v>199</v>
      </c>
      <c r="C1453" s="765"/>
      <c r="D1453" s="765">
        <v>25</v>
      </c>
      <c r="E1453" s="2604">
        <v>27.22</v>
      </c>
      <c r="F1453" s="1133">
        <f t="shared" si="177"/>
        <v>27.22</v>
      </c>
      <c r="G1453" s="1041">
        <f>'Заказ, cкидки и курсы валют'!$J$24*F1453</f>
        <v>345.28570000000002</v>
      </c>
      <c r="H1453" s="641">
        <f t="shared" si="178"/>
        <v>8632.14</v>
      </c>
      <c r="I1453" s="245"/>
      <c r="J1453" s="706"/>
    </row>
    <row r="1454" spans="1:10" ht="14.1" customHeight="1">
      <c r="A1454" s="770" t="s">
        <v>11819</v>
      </c>
      <c r="B1454" s="1056" t="s">
        <v>200</v>
      </c>
      <c r="C1454" s="765"/>
      <c r="D1454" s="765">
        <v>25</v>
      </c>
      <c r="E1454" s="2604">
        <v>27.22</v>
      </c>
      <c r="F1454" s="1133">
        <f t="shared" si="177"/>
        <v>27.22</v>
      </c>
      <c r="G1454" s="1041">
        <f>'Заказ, cкидки и курсы валют'!$J$24*F1454</f>
        <v>345.28570000000002</v>
      </c>
      <c r="H1454" s="641">
        <f t="shared" si="178"/>
        <v>8632.14</v>
      </c>
      <c r="I1454" s="245"/>
      <c r="J1454" s="706"/>
    </row>
    <row r="1455" spans="1:10" ht="14.1" customHeight="1">
      <c r="A1455" s="770" t="s">
        <v>9271</v>
      </c>
      <c r="B1455" s="1056" t="s">
        <v>3368</v>
      </c>
      <c r="C1455" s="765">
        <v>28.8</v>
      </c>
      <c r="D1455" s="765">
        <v>25</v>
      </c>
      <c r="E1455" s="2604">
        <v>27.85</v>
      </c>
      <c r="F1455" s="1133">
        <f t="shared" si="177"/>
        <v>27.85</v>
      </c>
      <c r="G1455" s="1041">
        <f>'Заказ, cкидки и курсы валют'!$J$24*F1455</f>
        <v>353.27725000000004</v>
      </c>
      <c r="H1455" s="641">
        <f t="shared" si="178"/>
        <v>8831.93</v>
      </c>
      <c r="I1455" s="245"/>
      <c r="J1455" s="706"/>
    </row>
    <row r="1456" spans="1:10" ht="14.1" customHeight="1">
      <c r="A1456" s="770" t="s">
        <v>9272</v>
      </c>
      <c r="B1456" s="1056" t="s">
        <v>3659</v>
      </c>
      <c r="C1456" s="765">
        <v>11.1</v>
      </c>
      <c r="D1456" s="765">
        <v>25</v>
      </c>
      <c r="E1456" s="2604">
        <v>28.43</v>
      </c>
      <c r="F1456" s="1133">
        <f t="shared" si="177"/>
        <v>28.43</v>
      </c>
      <c r="G1456" s="1041">
        <f>'Заказ, cкидки и курсы валют'!$J$24*F1456</f>
        <v>360.63454999999999</v>
      </c>
      <c r="H1456" s="641">
        <f t="shared" si="178"/>
        <v>9015.86</v>
      </c>
      <c r="I1456" s="245"/>
    </row>
    <row r="1457" spans="1:10" ht="14.1" customHeight="1">
      <c r="A1457" s="770" t="s">
        <v>9273</v>
      </c>
      <c r="B1457" s="1056" t="s">
        <v>3403</v>
      </c>
      <c r="C1457" s="765">
        <v>11.93</v>
      </c>
      <c r="D1457" s="765">
        <v>25</v>
      </c>
      <c r="E1457" s="2604">
        <v>25.52</v>
      </c>
      <c r="F1457" s="1133">
        <f t="shared" si="177"/>
        <v>25.52</v>
      </c>
      <c r="G1457" s="1041">
        <f>'Заказ, cкидки и курсы валют'!$J$24*F1457</f>
        <v>323.72120000000001</v>
      </c>
      <c r="H1457" s="641">
        <f t="shared" si="178"/>
        <v>8093.03</v>
      </c>
      <c r="I1457" s="245"/>
      <c r="J1457" s="706"/>
    </row>
    <row r="1458" spans="1:10" ht="14.1" customHeight="1">
      <c r="A1458" s="770" t="s">
        <v>9274</v>
      </c>
      <c r="B1458" s="1056" t="s">
        <v>3126</v>
      </c>
      <c r="C1458" s="765">
        <v>13.48</v>
      </c>
      <c r="D1458" s="765">
        <v>25</v>
      </c>
      <c r="E1458" s="2604">
        <v>26.25</v>
      </c>
      <c r="F1458" s="1133">
        <f t="shared" si="177"/>
        <v>26.25</v>
      </c>
      <c r="G1458" s="1041">
        <f>'Заказ, cкидки и курсы валют'!$J$24*F1458</f>
        <v>332.98124999999999</v>
      </c>
      <c r="H1458" s="641">
        <f t="shared" si="178"/>
        <v>8324.5300000000007</v>
      </c>
      <c r="I1458" s="245"/>
      <c r="J1458" s="706"/>
    </row>
    <row r="1459" spans="1:10" ht="14.1" customHeight="1">
      <c r="A1459" s="770" t="s">
        <v>9275</v>
      </c>
      <c r="B1459" s="1056" t="s">
        <v>3127</v>
      </c>
      <c r="C1459" s="765">
        <v>15.03</v>
      </c>
      <c r="D1459" s="765">
        <v>25</v>
      </c>
      <c r="E1459" s="2604">
        <v>26.25</v>
      </c>
      <c r="F1459" s="1133">
        <f t="shared" si="177"/>
        <v>26.25</v>
      </c>
      <c r="G1459" s="1041">
        <f>'Заказ, cкидки и курсы валют'!$J$24*F1459</f>
        <v>332.98124999999999</v>
      </c>
      <c r="H1459" s="641">
        <f t="shared" si="178"/>
        <v>8324.5300000000007</v>
      </c>
      <c r="I1459" s="245"/>
      <c r="J1459" s="706"/>
    </row>
    <row r="1460" spans="1:10" ht="14.1" customHeight="1">
      <c r="A1460" s="770" t="s">
        <v>9276</v>
      </c>
      <c r="B1460" s="1056" t="s">
        <v>3128</v>
      </c>
      <c r="C1460" s="765">
        <v>16.579999999999998</v>
      </c>
      <c r="D1460" s="765">
        <v>25</v>
      </c>
      <c r="E1460" s="2604">
        <v>26.25</v>
      </c>
      <c r="F1460" s="1133">
        <f t="shared" si="177"/>
        <v>26.25</v>
      </c>
      <c r="G1460" s="1041">
        <f>'Заказ, cкидки и курсы валют'!$J$24*F1460</f>
        <v>332.98124999999999</v>
      </c>
      <c r="H1460" s="641">
        <f t="shared" si="178"/>
        <v>8324.5300000000007</v>
      </c>
      <c r="I1460" s="245"/>
      <c r="J1460" s="706"/>
    </row>
    <row r="1461" spans="1:10" ht="14.1" customHeight="1">
      <c r="A1461" s="770" t="s">
        <v>9277</v>
      </c>
      <c r="B1461" s="1056" t="s">
        <v>3129</v>
      </c>
      <c r="C1461" s="765">
        <v>18.13</v>
      </c>
      <c r="D1461" s="765">
        <v>25</v>
      </c>
      <c r="E1461" s="2604">
        <v>26.25</v>
      </c>
      <c r="F1461" s="1133">
        <f t="shared" si="177"/>
        <v>26.25</v>
      </c>
      <c r="G1461" s="1041">
        <f>'Заказ, cкидки и курсы валют'!$J$24*F1461</f>
        <v>332.98124999999999</v>
      </c>
      <c r="H1461" s="641">
        <f t="shared" si="178"/>
        <v>8324.5300000000007</v>
      </c>
      <c r="I1461" s="245"/>
      <c r="J1461" s="706"/>
    </row>
    <row r="1462" spans="1:10" ht="14.1" customHeight="1">
      <c r="A1462" s="770" t="s">
        <v>9278</v>
      </c>
      <c r="B1462" s="1056" t="s">
        <v>201</v>
      </c>
      <c r="C1462" s="765">
        <v>19.690000000000001</v>
      </c>
      <c r="D1462" s="765">
        <v>25</v>
      </c>
      <c r="E1462" s="2604">
        <v>26.25</v>
      </c>
      <c r="F1462" s="1133">
        <f t="shared" si="177"/>
        <v>26.25</v>
      </c>
      <c r="G1462" s="1041">
        <f>'Заказ, cкидки и курсы валют'!$J$24*F1462</f>
        <v>332.98124999999999</v>
      </c>
      <c r="H1462" s="641">
        <f t="shared" si="178"/>
        <v>8324.5300000000007</v>
      </c>
      <c r="I1462" s="245"/>
      <c r="J1462" s="706"/>
    </row>
    <row r="1463" spans="1:10" ht="14.1" customHeight="1">
      <c r="A1463" s="770" t="s">
        <v>11820</v>
      </c>
      <c r="B1463" s="1056" t="s">
        <v>1342</v>
      </c>
      <c r="C1463" s="765"/>
      <c r="D1463" s="765">
        <v>25</v>
      </c>
      <c r="E1463" s="2604">
        <v>26.25</v>
      </c>
      <c r="F1463" s="1133">
        <f t="shared" si="177"/>
        <v>26.25</v>
      </c>
      <c r="G1463" s="1041">
        <f>'Заказ, cкидки и курсы валют'!$J$24*F1463</f>
        <v>332.98124999999999</v>
      </c>
      <c r="H1463" s="641">
        <f t="shared" si="178"/>
        <v>8324.5300000000007</v>
      </c>
      <c r="I1463" s="245"/>
      <c r="J1463" s="706"/>
    </row>
    <row r="1464" spans="1:10" ht="14.1" customHeight="1">
      <c r="A1464" s="770" t="s">
        <v>9279</v>
      </c>
      <c r="B1464" s="1056" t="s">
        <v>202</v>
      </c>
      <c r="C1464" s="765">
        <v>21.14</v>
      </c>
      <c r="D1464" s="765">
        <v>25</v>
      </c>
      <c r="E1464" s="2604">
        <v>26.25</v>
      </c>
      <c r="F1464" s="1133">
        <f t="shared" si="177"/>
        <v>26.25</v>
      </c>
      <c r="G1464" s="1041">
        <f>'Заказ, cкидки и курсы валют'!$J$24*F1464</f>
        <v>332.98124999999999</v>
      </c>
      <c r="H1464" s="641">
        <f t="shared" si="178"/>
        <v>8324.5300000000007</v>
      </c>
      <c r="I1464" s="245"/>
      <c r="J1464" s="706"/>
    </row>
    <row r="1465" spans="1:10" ht="14.1" customHeight="1">
      <c r="A1465" s="770" t="s">
        <v>11821</v>
      </c>
      <c r="B1465" s="1056" t="s">
        <v>255</v>
      </c>
      <c r="C1465" s="765"/>
      <c r="D1465" s="765">
        <v>25</v>
      </c>
      <c r="E1465" s="2604">
        <v>26.25</v>
      </c>
      <c r="F1465" s="1133">
        <f t="shared" si="177"/>
        <v>26.25</v>
      </c>
      <c r="G1465" s="1041">
        <f>'Заказ, cкидки и курсы валют'!$J$24*F1465</f>
        <v>332.98124999999999</v>
      </c>
      <c r="H1465" s="641">
        <f t="shared" si="178"/>
        <v>8324.5300000000007</v>
      </c>
      <c r="I1465" s="245"/>
      <c r="J1465" s="706"/>
    </row>
    <row r="1466" spans="1:10" ht="14.1" customHeight="1">
      <c r="A1466" s="770" t="s">
        <v>9280</v>
      </c>
      <c r="B1466" s="1056" t="s">
        <v>615</v>
      </c>
      <c r="C1466" s="765">
        <v>23.4</v>
      </c>
      <c r="D1466" s="765">
        <v>25</v>
      </c>
      <c r="E1466" s="2604">
        <v>28.08</v>
      </c>
      <c r="F1466" s="1133">
        <f t="shared" si="177"/>
        <v>28.08</v>
      </c>
      <c r="G1466" s="1041">
        <f>'Заказ, cкидки и курсы валют'!$J$24*F1466</f>
        <v>356.19479999999999</v>
      </c>
      <c r="H1466" s="641">
        <f t="shared" si="178"/>
        <v>8904.8700000000008</v>
      </c>
      <c r="I1466" s="245"/>
      <c r="J1466" s="706"/>
    </row>
    <row r="1467" spans="1:10" ht="14.1" customHeight="1">
      <c r="A1467" s="770" t="s">
        <v>9281</v>
      </c>
      <c r="B1467" s="1056" t="s">
        <v>203</v>
      </c>
      <c r="C1467" s="765">
        <v>24.25</v>
      </c>
      <c r="D1467" s="765">
        <v>25</v>
      </c>
      <c r="E1467" s="2604">
        <v>24.39</v>
      </c>
      <c r="F1467" s="1133">
        <f t="shared" si="177"/>
        <v>24.39</v>
      </c>
      <c r="G1467" s="1041">
        <f>'Заказ, cкидки и курсы валют'!$J$24*F1467</f>
        <v>309.38715000000002</v>
      </c>
      <c r="H1467" s="641">
        <f t="shared" si="178"/>
        <v>7734.68</v>
      </c>
      <c r="I1467" s="245"/>
      <c r="J1467" s="706"/>
    </row>
    <row r="1468" spans="1:10" ht="14.1" customHeight="1">
      <c r="A1468" s="770" t="s">
        <v>9282</v>
      </c>
      <c r="B1468" s="1056" t="s">
        <v>614</v>
      </c>
      <c r="C1468" s="765">
        <v>27.35</v>
      </c>
      <c r="D1468" s="765">
        <v>25</v>
      </c>
      <c r="E1468" s="2604">
        <v>28.08</v>
      </c>
      <c r="F1468" s="1133">
        <f t="shared" si="177"/>
        <v>28.08</v>
      </c>
      <c r="G1468" s="1041">
        <f>'Заказ, cкидки и курсы валют'!$J$24*F1468</f>
        <v>356.19479999999999</v>
      </c>
      <c r="H1468" s="641">
        <f t="shared" si="178"/>
        <v>8904.8700000000008</v>
      </c>
      <c r="I1468" s="245"/>
      <c r="J1468" s="706"/>
    </row>
    <row r="1469" spans="1:10" ht="14.1" customHeight="1">
      <c r="A1469" s="770" t="s">
        <v>9283</v>
      </c>
      <c r="B1469" s="1056" t="s">
        <v>204</v>
      </c>
      <c r="C1469" s="765">
        <v>30.45</v>
      </c>
      <c r="D1469" s="765">
        <v>25</v>
      </c>
      <c r="E1469" s="2604">
        <v>25.23</v>
      </c>
      <c r="F1469" s="1133">
        <f t="shared" si="177"/>
        <v>25.23</v>
      </c>
      <c r="G1469" s="1041">
        <f>'Заказ, cкидки и курсы валют'!$J$24*F1469</f>
        <v>320.04255000000001</v>
      </c>
      <c r="H1469" s="641">
        <f t="shared" si="178"/>
        <v>8001.06</v>
      </c>
      <c r="I1469" s="245"/>
      <c r="J1469" s="706"/>
    </row>
    <row r="1470" spans="1:10" ht="14.1" customHeight="1">
      <c r="A1470" s="770" t="s">
        <v>9284</v>
      </c>
      <c r="B1470" s="1056" t="s">
        <v>205</v>
      </c>
      <c r="C1470" s="765">
        <v>33.56</v>
      </c>
      <c r="D1470" s="765">
        <v>25</v>
      </c>
      <c r="E1470" s="2604">
        <v>27.41</v>
      </c>
      <c r="F1470" s="1133">
        <f t="shared" si="177"/>
        <v>27.41</v>
      </c>
      <c r="G1470" s="1041">
        <f>'Заказ, cкидки и курсы валют'!$J$24*F1470</f>
        <v>347.69585000000001</v>
      </c>
      <c r="H1470" s="641">
        <f t="shared" si="178"/>
        <v>8692.4</v>
      </c>
      <c r="I1470" s="245"/>
      <c r="J1470" s="706"/>
    </row>
    <row r="1471" spans="1:10" ht="14.1" customHeight="1">
      <c r="A1471" s="770" t="s">
        <v>9285</v>
      </c>
      <c r="B1471" s="1056" t="s">
        <v>206</v>
      </c>
      <c r="C1471" s="765">
        <v>36.56</v>
      </c>
      <c r="D1471" s="765">
        <v>25</v>
      </c>
      <c r="E1471" s="2604">
        <v>28.08</v>
      </c>
      <c r="F1471" s="1133">
        <f t="shared" si="177"/>
        <v>28.08</v>
      </c>
      <c r="G1471" s="1041">
        <f>'Заказ, cкидки и курсы валют'!$J$24*F1471</f>
        <v>356.19479999999999</v>
      </c>
      <c r="H1471" s="641">
        <f t="shared" si="178"/>
        <v>8904.8700000000008</v>
      </c>
      <c r="I1471" s="245"/>
      <c r="J1471" s="706"/>
    </row>
    <row r="1472" spans="1:10" ht="14.1" customHeight="1">
      <c r="A1472" s="770" t="s">
        <v>9286</v>
      </c>
      <c r="B1472" s="1056" t="s">
        <v>207</v>
      </c>
      <c r="C1472" s="765">
        <v>42.77</v>
      </c>
      <c r="D1472" s="765">
        <v>25</v>
      </c>
      <c r="E1472" s="2604">
        <v>29.12</v>
      </c>
      <c r="F1472" s="1133">
        <f t="shared" si="177"/>
        <v>29.12</v>
      </c>
      <c r="G1472" s="1041">
        <f>'Заказ, cкидки и курсы валют'!$J$24*F1472</f>
        <v>369.38720000000001</v>
      </c>
      <c r="H1472" s="641">
        <f t="shared" si="178"/>
        <v>9234.68</v>
      </c>
      <c r="I1472" s="245"/>
      <c r="J1472" s="706"/>
    </row>
    <row r="1473" spans="1:10" ht="14.1" customHeight="1">
      <c r="A1473" s="770" t="s">
        <v>9287</v>
      </c>
      <c r="B1473" s="1056" t="s">
        <v>208</v>
      </c>
      <c r="C1473" s="765">
        <v>48.98</v>
      </c>
      <c r="D1473" s="765">
        <v>25</v>
      </c>
      <c r="E1473" s="2604">
        <v>29.64</v>
      </c>
      <c r="F1473" s="1133">
        <f t="shared" si="177"/>
        <v>29.64</v>
      </c>
      <c r="G1473" s="1041">
        <f>'Заказ, cкидки и курсы валют'!$J$24*F1473</f>
        <v>375.98340000000002</v>
      </c>
      <c r="H1473" s="641">
        <f t="shared" si="178"/>
        <v>9399.59</v>
      </c>
      <c r="I1473" s="245"/>
      <c r="J1473" s="706"/>
    </row>
    <row r="1474" spans="1:10" ht="14.1" customHeight="1">
      <c r="A1474" s="770" t="s">
        <v>9288</v>
      </c>
      <c r="B1474" s="1056" t="s">
        <v>209</v>
      </c>
      <c r="C1474" s="765">
        <v>55.19</v>
      </c>
      <c r="D1474" s="765">
        <v>25</v>
      </c>
      <c r="E1474" s="2604">
        <v>29.64</v>
      </c>
      <c r="F1474" s="1133">
        <f t="shared" si="177"/>
        <v>29.64</v>
      </c>
      <c r="G1474" s="1041">
        <f>'Заказ, cкидки и курсы валют'!$J$24*F1474</f>
        <v>375.98340000000002</v>
      </c>
      <c r="H1474" s="641">
        <f t="shared" si="178"/>
        <v>9399.59</v>
      </c>
      <c r="I1474" s="245"/>
      <c r="J1474" s="706"/>
    </row>
    <row r="1475" spans="1:10" ht="14.1" customHeight="1">
      <c r="A1475" s="770" t="s">
        <v>9289</v>
      </c>
      <c r="B1475" s="1056" t="s">
        <v>4321</v>
      </c>
      <c r="C1475" s="765">
        <v>61.4</v>
      </c>
      <c r="D1475" s="765">
        <v>25</v>
      </c>
      <c r="E1475" s="2604">
        <v>27.91</v>
      </c>
      <c r="F1475" s="1133">
        <f t="shared" si="177"/>
        <v>27.91</v>
      </c>
      <c r="G1475" s="1041">
        <f>'Заказ, cкидки и курсы валют'!$J$24*F1475</f>
        <v>354.03835000000004</v>
      </c>
      <c r="H1475" s="641">
        <f t="shared" si="178"/>
        <v>8850.9599999999991</v>
      </c>
      <c r="I1475" s="245"/>
      <c r="J1475" s="706"/>
    </row>
    <row r="1476" spans="1:10" ht="14.1" customHeight="1">
      <c r="A1476" s="770" t="s">
        <v>9290</v>
      </c>
      <c r="B1476" s="1056" t="s">
        <v>4322</v>
      </c>
      <c r="C1476" s="765">
        <v>69.7</v>
      </c>
      <c r="D1476" s="765">
        <v>25</v>
      </c>
      <c r="E1476" s="2604">
        <v>24.63</v>
      </c>
      <c r="F1476" s="1133">
        <f t="shared" si="177"/>
        <v>24.63</v>
      </c>
      <c r="G1476" s="1041">
        <f>'Заказ, cкидки и курсы валют'!$J$24*F1476</f>
        <v>312.43155000000002</v>
      </c>
      <c r="H1476" s="641">
        <f t="shared" si="178"/>
        <v>7810.79</v>
      </c>
      <c r="I1476" s="245"/>
      <c r="J1476" s="706"/>
    </row>
    <row r="1477" spans="1:10" ht="14.1" customHeight="1">
      <c r="A1477" s="770" t="s">
        <v>9291</v>
      </c>
      <c r="B1477" s="1056" t="s">
        <v>3357</v>
      </c>
      <c r="C1477" s="765">
        <v>20.77</v>
      </c>
      <c r="D1477" s="765">
        <v>25</v>
      </c>
      <c r="E1477" s="2604">
        <v>24.63</v>
      </c>
      <c r="F1477" s="1133">
        <f t="shared" ref="F1477:F1505" si="179">ROUND(E1477*(1-$F$11),2)</f>
        <v>24.63</v>
      </c>
      <c r="G1477" s="1041">
        <f>'Заказ, cкидки и курсы валют'!$J$24*F1477</f>
        <v>312.43155000000002</v>
      </c>
      <c r="H1477" s="641">
        <f t="shared" ref="H1477:H1505" si="180">ROUND((D1477)*G1477,2)</f>
        <v>7810.79</v>
      </c>
      <c r="I1477" s="245"/>
      <c r="J1477" s="706"/>
    </row>
    <row r="1478" spans="1:10" ht="14.1" customHeight="1">
      <c r="A1478" s="770" t="s">
        <v>9292</v>
      </c>
      <c r="B1478" s="1056" t="s">
        <v>1029</v>
      </c>
      <c r="C1478" s="765">
        <v>23.22</v>
      </c>
      <c r="D1478" s="765">
        <v>25</v>
      </c>
      <c r="E1478" s="2604">
        <v>24.06</v>
      </c>
      <c r="F1478" s="1133">
        <f t="shared" si="179"/>
        <v>24.06</v>
      </c>
      <c r="G1478" s="1041">
        <f>'Заказ, cкидки и курсы валют'!$J$24*F1478</f>
        <v>305.2011</v>
      </c>
      <c r="H1478" s="641">
        <f t="shared" si="180"/>
        <v>7630.03</v>
      </c>
      <c r="I1478" s="245"/>
      <c r="J1478" s="706"/>
    </row>
    <row r="1479" spans="1:10" ht="14.1" customHeight="1">
      <c r="A1479" s="770" t="s">
        <v>9293</v>
      </c>
      <c r="B1479" s="1056" t="s">
        <v>3130</v>
      </c>
      <c r="C1479" s="765">
        <v>25.67</v>
      </c>
      <c r="D1479" s="765">
        <v>25</v>
      </c>
      <c r="E1479" s="2604">
        <v>26.25</v>
      </c>
      <c r="F1479" s="1133">
        <f t="shared" si="179"/>
        <v>26.25</v>
      </c>
      <c r="G1479" s="1041">
        <f>'Заказ, cкидки и курсы валют'!$J$24*F1479</f>
        <v>332.98124999999999</v>
      </c>
      <c r="H1479" s="641">
        <f t="shared" si="180"/>
        <v>8324.5300000000007</v>
      </c>
      <c r="I1479" s="245"/>
      <c r="J1479" s="706"/>
    </row>
    <row r="1480" spans="1:10" ht="14.1" customHeight="1">
      <c r="A1480" s="770" t="s">
        <v>9294</v>
      </c>
      <c r="B1480" s="1056" t="s">
        <v>1030</v>
      </c>
      <c r="C1480" s="765">
        <v>28.12</v>
      </c>
      <c r="D1480" s="765">
        <v>25</v>
      </c>
      <c r="E1480" s="2604">
        <v>24.21</v>
      </c>
      <c r="F1480" s="1133">
        <f t="shared" si="179"/>
        <v>24.21</v>
      </c>
      <c r="G1480" s="1041">
        <f>'Заказ, cкидки и курсы валют'!$J$24*F1480</f>
        <v>307.10385000000002</v>
      </c>
      <c r="H1480" s="641">
        <f t="shared" si="180"/>
        <v>7677.6</v>
      </c>
      <c r="I1480" s="245"/>
      <c r="J1480" s="706"/>
    </row>
    <row r="1481" spans="1:10" ht="14.1" customHeight="1">
      <c r="A1481" s="770" t="s">
        <v>9295</v>
      </c>
      <c r="B1481" s="1056" t="s">
        <v>3131</v>
      </c>
      <c r="C1481" s="765">
        <v>30.57</v>
      </c>
      <c r="D1481" s="765">
        <v>25</v>
      </c>
      <c r="E1481" s="2604">
        <v>27.56</v>
      </c>
      <c r="F1481" s="1133">
        <f t="shared" si="179"/>
        <v>27.56</v>
      </c>
      <c r="G1481" s="1041">
        <f>'Заказ, cкидки и курсы валют'!$J$24*F1481</f>
        <v>349.59859999999998</v>
      </c>
      <c r="H1481" s="641">
        <f t="shared" si="180"/>
        <v>8739.9699999999993</v>
      </c>
      <c r="I1481" s="245"/>
      <c r="J1481" s="706"/>
    </row>
    <row r="1482" spans="1:10" ht="14.1" customHeight="1">
      <c r="A1482" s="770" t="s">
        <v>11822</v>
      </c>
      <c r="B1482" s="1056" t="s">
        <v>4323</v>
      </c>
      <c r="C1482" s="765"/>
      <c r="D1482" s="765">
        <v>25</v>
      </c>
      <c r="E1482" s="2604">
        <v>27.56</v>
      </c>
      <c r="F1482" s="1133">
        <f t="shared" si="179"/>
        <v>27.56</v>
      </c>
      <c r="G1482" s="1041">
        <f>'Заказ, cкидки и курсы валют'!$J$24*F1482</f>
        <v>349.59859999999998</v>
      </c>
      <c r="H1482" s="641">
        <f t="shared" si="180"/>
        <v>8739.9699999999993</v>
      </c>
      <c r="I1482" s="245"/>
      <c r="J1482" s="706"/>
    </row>
    <row r="1483" spans="1:10" ht="14.1" customHeight="1">
      <c r="A1483" s="770" t="s">
        <v>9296</v>
      </c>
      <c r="B1483" s="1056" t="s">
        <v>243</v>
      </c>
      <c r="C1483" s="765">
        <v>33.020000000000003</v>
      </c>
      <c r="D1483" s="765">
        <v>25</v>
      </c>
      <c r="E1483" s="2604">
        <v>24.21</v>
      </c>
      <c r="F1483" s="1133">
        <f t="shared" si="179"/>
        <v>24.21</v>
      </c>
      <c r="G1483" s="1041">
        <f>'Заказ, cкидки и курсы валют'!$J$24*F1483</f>
        <v>307.10385000000002</v>
      </c>
      <c r="H1483" s="641">
        <f t="shared" si="180"/>
        <v>7677.6</v>
      </c>
      <c r="I1483" s="245"/>
      <c r="J1483" s="706"/>
    </row>
    <row r="1484" spans="1:10" ht="14.1" customHeight="1">
      <c r="A1484" s="770" t="s">
        <v>9297</v>
      </c>
      <c r="B1484" s="1056" t="s">
        <v>619</v>
      </c>
      <c r="C1484" s="765">
        <v>35.47</v>
      </c>
      <c r="D1484" s="765">
        <v>25</v>
      </c>
      <c r="E1484" s="2604">
        <v>25.52</v>
      </c>
      <c r="F1484" s="1133">
        <f t="shared" si="179"/>
        <v>25.52</v>
      </c>
      <c r="G1484" s="1041">
        <f>'Заказ, cкидки и курсы валют'!$J$24*F1484</f>
        <v>323.72120000000001</v>
      </c>
      <c r="H1484" s="641">
        <f t="shared" si="180"/>
        <v>8093.03</v>
      </c>
      <c r="I1484" s="245"/>
      <c r="J1484" s="706"/>
    </row>
    <row r="1485" spans="1:10" ht="14.1" customHeight="1">
      <c r="A1485" s="770" t="s">
        <v>9298</v>
      </c>
      <c r="B1485" s="1056" t="s">
        <v>3132</v>
      </c>
      <c r="C1485" s="765">
        <v>38.700000000000003</v>
      </c>
      <c r="D1485" s="765">
        <v>25</v>
      </c>
      <c r="E1485" s="2604">
        <v>24.06</v>
      </c>
      <c r="F1485" s="1133">
        <f t="shared" si="179"/>
        <v>24.06</v>
      </c>
      <c r="G1485" s="1041">
        <f>'Заказ, cкидки и курсы валют'!$J$24*F1485</f>
        <v>305.2011</v>
      </c>
      <c r="H1485" s="641">
        <f t="shared" si="180"/>
        <v>7630.03</v>
      </c>
      <c r="I1485" s="245"/>
      <c r="J1485" s="706"/>
    </row>
    <row r="1486" spans="1:10" ht="14.1" customHeight="1">
      <c r="A1486" s="770" t="s">
        <v>9299</v>
      </c>
      <c r="B1486" s="1056" t="s">
        <v>676</v>
      </c>
      <c r="C1486" s="765">
        <v>40.47</v>
      </c>
      <c r="D1486" s="765">
        <v>25</v>
      </c>
      <c r="E1486" s="2604">
        <v>27.91</v>
      </c>
      <c r="F1486" s="1133">
        <f t="shared" si="179"/>
        <v>27.91</v>
      </c>
      <c r="G1486" s="1041">
        <f>'Заказ, cкидки и курсы валют'!$J$24*F1486</f>
        <v>354.03835000000004</v>
      </c>
      <c r="H1486" s="641">
        <f t="shared" si="180"/>
        <v>8850.9599999999991</v>
      </c>
      <c r="I1486" s="245"/>
      <c r="J1486" s="706"/>
    </row>
    <row r="1487" spans="1:10" ht="14.1" customHeight="1">
      <c r="A1487" s="770" t="s">
        <v>9300</v>
      </c>
      <c r="B1487" s="1056" t="s">
        <v>1333</v>
      </c>
      <c r="C1487" s="765">
        <v>43.8</v>
      </c>
      <c r="D1487" s="765">
        <v>25</v>
      </c>
      <c r="E1487" s="2604">
        <v>27.91</v>
      </c>
      <c r="F1487" s="1133">
        <f t="shared" si="179"/>
        <v>27.91</v>
      </c>
      <c r="G1487" s="1041">
        <f>'Заказ, cкидки и курсы валют'!$J$24*F1487</f>
        <v>354.03835000000004</v>
      </c>
      <c r="H1487" s="641">
        <f t="shared" si="180"/>
        <v>8850.9599999999991</v>
      </c>
      <c r="I1487" s="245"/>
    </row>
    <row r="1488" spans="1:10" ht="14.1" customHeight="1">
      <c r="A1488" s="770" t="s">
        <v>9301</v>
      </c>
      <c r="B1488" s="1056" t="s">
        <v>1334</v>
      </c>
      <c r="C1488" s="765">
        <v>45.37</v>
      </c>
      <c r="D1488" s="765">
        <v>25</v>
      </c>
      <c r="E1488" s="2604">
        <v>27.91</v>
      </c>
      <c r="F1488" s="1133">
        <f t="shared" si="179"/>
        <v>27.91</v>
      </c>
      <c r="G1488" s="1041">
        <f>'Заказ, cкидки и курсы валют'!$J$24*F1488</f>
        <v>354.03835000000004</v>
      </c>
      <c r="H1488" s="641">
        <f t="shared" si="180"/>
        <v>8850.9599999999991</v>
      </c>
      <c r="I1488" s="245"/>
    </row>
    <row r="1489" spans="1:10" ht="14.1" customHeight="1">
      <c r="A1489" s="770" t="s">
        <v>9302</v>
      </c>
      <c r="B1489" s="1056" t="s">
        <v>213</v>
      </c>
      <c r="C1489" s="765">
        <v>50.27</v>
      </c>
      <c r="D1489" s="765">
        <v>25</v>
      </c>
      <c r="E1489" s="2604">
        <v>28.88</v>
      </c>
      <c r="F1489" s="1133">
        <f t="shared" si="179"/>
        <v>28.88</v>
      </c>
      <c r="G1489" s="1041">
        <f>'Заказ, cкидки и курсы валют'!$J$24*F1489</f>
        <v>366.34280000000001</v>
      </c>
      <c r="H1489" s="641">
        <f t="shared" si="180"/>
        <v>9158.57</v>
      </c>
      <c r="I1489" s="245"/>
    </row>
    <row r="1490" spans="1:10" ht="14.1" customHeight="1">
      <c r="A1490" s="770" t="s">
        <v>9303</v>
      </c>
      <c r="B1490" s="1056" t="s">
        <v>214</v>
      </c>
      <c r="C1490" s="765">
        <v>56.3</v>
      </c>
      <c r="D1490" s="765">
        <v>25</v>
      </c>
      <c r="E1490" s="2604">
        <v>28.88</v>
      </c>
      <c r="F1490" s="1133">
        <f t="shared" si="179"/>
        <v>28.88</v>
      </c>
      <c r="G1490" s="1041">
        <f>'Заказ, cкидки и курсы валют'!$J$24*F1490</f>
        <v>366.34280000000001</v>
      </c>
      <c r="H1490" s="641">
        <f t="shared" si="180"/>
        <v>9158.57</v>
      </c>
      <c r="I1490" s="245"/>
    </row>
    <row r="1491" spans="1:10" ht="14.1" customHeight="1">
      <c r="A1491" s="770" t="s">
        <v>9304</v>
      </c>
      <c r="B1491" s="1056" t="s">
        <v>215</v>
      </c>
      <c r="C1491" s="765">
        <v>60.07</v>
      </c>
      <c r="D1491" s="765">
        <v>25</v>
      </c>
      <c r="E1491" s="2604">
        <v>28.78</v>
      </c>
      <c r="F1491" s="1133">
        <f t="shared" si="179"/>
        <v>28.78</v>
      </c>
      <c r="G1491" s="1041">
        <f>'Заказ, cкидки и курсы валют'!$J$24*F1491</f>
        <v>365.07430000000005</v>
      </c>
      <c r="H1491" s="641">
        <f t="shared" si="180"/>
        <v>9126.86</v>
      </c>
      <c r="I1491" s="245"/>
    </row>
    <row r="1492" spans="1:10" ht="14.1" customHeight="1">
      <c r="A1492" s="770" t="s">
        <v>9305</v>
      </c>
      <c r="B1492" s="1056" t="s">
        <v>216</v>
      </c>
      <c r="C1492" s="765">
        <v>69.97</v>
      </c>
      <c r="D1492" s="765">
        <v>25</v>
      </c>
      <c r="E1492" s="2604">
        <v>28.78</v>
      </c>
      <c r="F1492" s="1133">
        <f t="shared" si="179"/>
        <v>28.78</v>
      </c>
      <c r="G1492" s="1041">
        <f>'Заказ, cкидки и курсы валют'!$J$24*F1492</f>
        <v>365.07430000000005</v>
      </c>
      <c r="H1492" s="641">
        <f t="shared" si="180"/>
        <v>9126.86</v>
      </c>
      <c r="I1492" s="245"/>
    </row>
    <row r="1493" spans="1:10" ht="14.1" customHeight="1">
      <c r="A1493" s="770" t="s">
        <v>9306</v>
      </c>
      <c r="B1493" s="1056" t="s">
        <v>4324</v>
      </c>
      <c r="C1493" s="765">
        <v>79.77</v>
      </c>
      <c r="D1493" s="765">
        <v>25</v>
      </c>
      <c r="E1493" s="2604">
        <v>27.91</v>
      </c>
      <c r="F1493" s="1133">
        <f t="shared" si="179"/>
        <v>27.91</v>
      </c>
      <c r="G1493" s="1041">
        <f>'Заказ, cкидки и курсы валют'!$J$24*F1493</f>
        <v>354.03835000000004</v>
      </c>
      <c r="H1493" s="641">
        <f t="shared" si="180"/>
        <v>8850.9599999999991</v>
      </c>
      <c r="I1493" s="245"/>
    </row>
    <row r="1494" spans="1:10" ht="14.1" customHeight="1">
      <c r="A1494" s="770" t="s">
        <v>9307</v>
      </c>
      <c r="B1494" s="1056" t="s">
        <v>1023</v>
      </c>
      <c r="C1494" s="765">
        <v>89.57</v>
      </c>
      <c r="D1494" s="765">
        <v>25</v>
      </c>
      <c r="E1494" s="2604">
        <v>27.56</v>
      </c>
      <c r="F1494" s="1133">
        <f t="shared" si="179"/>
        <v>27.56</v>
      </c>
      <c r="G1494" s="1041">
        <f>'Заказ, cкидки и курсы валют'!$J$24*F1494</f>
        <v>349.59859999999998</v>
      </c>
      <c r="H1494" s="641">
        <f t="shared" si="180"/>
        <v>8739.9699999999993</v>
      </c>
      <c r="I1494" s="245"/>
    </row>
    <row r="1495" spans="1:10" ht="14.1" customHeight="1">
      <c r="A1495" s="770" t="s">
        <v>9308</v>
      </c>
      <c r="B1495" s="1056" t="s">
        <v>1024</v>
      </c>
      <c r="C1495" s="765">
        <v>99.37</v>
      </c>
      <c r="D1495" s="765">
        <v>25</v>
      </c>
      <c r="E1495" s="2604">
        <v>24.21</v>
      </c>
      <c r="F1495" s="1133">
        <f t="shared" si="179"/>
        <v>24.21</v>
      </c>
      <c r="G1495" s="1041">
        <f>'Заказ, cкидки и курсы валют'!$J$24*F1495</f>
        <v>307.10385000000002</v>
      </c>
      <c r="H1495" s="641">
        <f t="shared" si="180"/>
        <v>7677.6</v>
      </c>
      <c r="I1495" s="245"/>
      <c r="J1495" s="706"/>
    </row>
    <row r="1496" spans="1:10" ht="14.1" customHeight="1">
      <c r="A1496" s="770" t="s">
        <v>9309</v>
      </c>
      <c r="B1496" s="1056" t="s">
        <v>1025</v>
      </c>
      <c r="C1496" s="765">
        <v>131.02000000000001</v>
      </c>
      <c r="D1496" s="765">
        <v>25</v>
      </c>
      <c r="E1496" s="2604">
        <v>26.25</v>
      </c>
      <c r="F1496" s="1133">
        <f t="shared" si="179"/>
        <v>26.25</v>
      </c>
      <c r="G1496" s="1041">
        <f>'Заказ, cкидки и курсы валют'!$J$24*F1496</f>
        <v>332.98124999999999</v>
      </c>
      <c r="H1496" s="641">
        <f t="shared" si="180"/>
        <v>8324.5300000000007</v>
      </c>
      <c r="I1496" s="245"/>
      <c r="J1496" s="706"/>
    </row>
    <row r="1497" spans="1:10" ht="14.1" customHeight="1">
      <c r="A1497" s="770" t="s">
        <v>9310</v>
      </c>
      <c r="B1497" s="1056" t="s">
        <v>3399</v>
      </c>
      <c r="C1497" s="765">
        <v>31</v>
      </c>
      <c r="D1497" s="765">
        <v>25</v>
      </c>
      <c r="E1497" s="2604">
        <v>24.21</v>
      </c>
      <c r="F1497" s="1133">
        <f t="shared" si="179"/>
        <v>24.21</v>
      </c>
      <c r="G1497" s="1041">
        <f>'Заказ, cкидки и курсы валют'!$J$24*F1497</f>
        <v>307.10385000000002</v>
      </c>
      <c r="H1497" s="641">
        <f t="shared" si="180"/>
        <v>7677.6</v>
      </c>
      <c r="I1497" s="245"/>
      <c r="J1497" s="706"/>
    </row>
    <row r="1498" spans="1:10" ht="14.1" customHeight="1">
      <c r="A1498" s="770" t="s">
        <v>9311</v>
      </c>
      <c r="B1498" s="1056" t="s">
        <v>1026</v>
      </c>
      <c r="C1498" s="765">
        <v>34.1</v>
      </c>
      <c r="D1498" s="765">
        <v>25</v>
      </c>
      <c r="E1498" s="2604">
        <v>27.56</v>
      </c>
      <c r="F1498" s="1133">
        <f t="shared" si="179"/>
        <v>27.56</v>
      </c>
      <c r="G1498" s="1041">
        <f>'Заказ, cкидки и курсы валют'!$J$24*F1498</f>
        <v>349.59859999999998</v>
      </c>
      <c r="H1498" s="641">
        <f t="shared" si="180"/>
        <v>8739.9699999999993</v>
      </c>
      <c r="I1498" s="245"/>
      <c r="J1498" s="706"/>
    </row>
    <row r="1499" spans="1:10" ht="14.1" customHeight="1">
      <c r="A1499" s="770" t="s">
        <v>9312</v>
      </c>
      <c r="B1499" s="1056" t="s">
        <v>1027</v>
      </c>
      <c r="C1499" s="765">
        <v>37.700000000000003</v>
      </c>
      <c r="D1499" s="765">
        <v>25</v>
      </c>
      <c r="E1499" s="2604">
        <v>27.91</v>
      </c>
      <c r="F1499" s="1133">
        <f t="shared" si="179"/>
        <v>27.91</v>
      </c>
      <c r="G1499" s="1041">
        <f>'Заказ, cкидки и курсы валют'!$J$24*F1499</f>
        <v>354.03835000000004</v>
      </c>
      <c r="H1499" s="641">
        <f t="shared" si="180"/>
        <v>8850.9599999999991</v>
      </c>
      <c r="I1499" s="245"/>
      <c r="J1499" s="706"/>
    </row>
    <row r="1500" spans="1:10" ht="14.1" customHeight="1">
      <c r="A1500" s="770" t="s">
        <v>9313</v>
      </c>
      <c r="B1500" s="1056" t="s">
        <v>2651</v>
      </c>
      <c r="C1500" s="771">
        <v>41.3</v>
      </c>
      <c r="D1500" s="765">
        <v>25</v>
      </c>
      <c r="E1500" s="2604">
        <v>27.91</v>
      </c>
      <c r="F1500" s="1133">
        <f t="shared" si="179"/>
        <v>27.91</v>
      </c>
      <c r="G1500" s="1041">
        <f>'Заказ, cкидки и курсы валют'!$J$24*F1500</f>
        <v>354.03835000000004</v>
      </c>
      <c r="H1500" s="641">
        <f t="shared" si="180"/>
        <v>8850.9599999999991</v>
      </c>
      <c r="I1500" s="245"/>
      <c r="J1500" s="706"/>
    </row>
    <row r="1501" spans="1:10" ht="14.1" customHeight="1">
      <c r="A1501" s="770" t="s">
        <v>9314</v>
      </c>
      <c r="B1501" s="1056" t="s">
        <v>1028</v>
      </c>
      <c r="C1501" s="765">
        <v>44.9</v>
      </c>
      <c r="D1501" s="765">
        <v>25</v>
      </c>
      <c r="E1501" s="2604">
        <v>27.41</v>
      </c>
      <c r="F1501" s="1133">
        <f t="shared" si="179"/>
        <v>27.41</v>
      </c>
      <c r="G1501" s="1041">
        <f>'Заказ, cкидки и курсы валют'!$J$24*F1501</f>
        <v>347.69585000000001</v>
      </c>
      <c r="H1501" s="641">
        <f t="shared" si="180"/>
        <v>8692.4</v>
      </c>
      <c r="I1501" s="245"/>
      <c r="J1501" s="706"/>
    </row>
    <row r="1502" spans="1:10" ht="14.1" customHeight="1">
      <c r="A1502" s="770" t="s">
        <v>9315</v>
      </c>
      <c r="B1502" s="1056" t="s">
        <v>997</v>
      </c>
      <c r="C1502" s="765">
        <v>48.5</v>
      </c>
      <c r="D1502" s="765">
        <v>25</v>
      </c>
      <c r="E1502" s="2604">
        <v>27.56</v>
      </c>
      <c r="F1502" s="1133">
        <f t="shared" si="179"/>
        <v>27.56</v>
      </c>
      <c r="G1502" s="1041">
        <f>'Заказ, cкидки и курсы валют'!$J$24*F1502</f>
        <v>349.59859999999998</v>
      </c>
      <c r="H1502" s="641">
        <f t="shared" si="180"/>
        <v>8739.9699999999993</v>
      </c>
      <c r="I1502" s="245"/>
      <c r="J1502" s="706"/>
    </row>
    <row r="1503" spans="1:10" ht="14.1" customHeight="1">
      <c r="A1503" s="770" t="s">
        <v>9316</v>
      </c>
      <c r="B1503" s="1056" t="s">
        <v>978</v>
      </c>
      <c r="C1503" s="765">
        <v>52</v>
      </c>
      <c r="D1503" s="765">
        <v>25</v>
      </c>
      <c r="E1503" s="2604">
        <v>24.47</v>
      </c>
      <c r="F1503" s="1133">
        <f t="shared" si="179"/>
        <v>24.47</v>
      </c>
      <c r="G1503" s="1041">
        <f>'Заказ, cкидки и курсы валют'!$J$24*F1503</f>
        <v>310.40195</v>
      </c>
      <c r="H1503" s="641">
        <f t="shared" si="180"/>
        <v>7760.05</v>
      </c>
      <c r="I1503" s="245"/>
      <c r="J1503" s="706"/>
    </row>
    <row r="1504" spans="1:10" ht="14.1" customHeight="1">
      <c r="A1504" s="770" t="s">
        <v>9317</v>
      </c>
      <c r="B1504" s="1056" t="s">
        <v>6264</v>
      </c>
      <c r="C1504" s="765">
        <v>55.6</v>
      </c>
      <c r="D1504" s="765">
        <v>25</v>
      </c>
      <c r="E1504" s="2604">
        <v>29.44</v>
      </c>
      <c r="F1504" s="1133">
        <f t="shared" si="179"/>
        <v>29.44</v>
      </c>
      <c r="G1504" s="1041">
        <f>'Заказ, cкидки и курсы валют'!$J$24*F1504</f>
        <v>373.44640000000004</v>
      </c>
      <c r="H1504" s="641">
        <f t="shared" si="180"/>
        <v>9336.16</v>
      </c>
      <c r="I1504" s="245"/>
      <c r="J1504" s="706"/>
    </row>
    <row r="1505" spans="1:10" ht="14.1" customHeight="1">
      <c r="A1505" s="770" t="s">
        <v>9318</v>
      </c>
      <c r="B1505" s="1056" t="s">
        <v>1372</v>
      </c>
      <c r="C1505" s="765">
        <v>58.2</v>
      </c>
      <c r="D1505" s="765">
        <v>25</v>
      </c>
      <c r="E1505" s="2604">
        <v>28.88</v>
      </c>
      <c r="F1505" s="1133">
        <f t="shared" si="179"/>
        <v>28.88</v>
      </c>
      <c r="G1505" s="1041">
        <f>'Заказ, cкидки и курсы валют'!$J$24*F1505</f>
        <v>366.34280000000001</v>
      </c>
      <c r="H1505" s="641">
        <f t="shared" si="180"/>
        <v>9158.57</v>
      </c>
      <c r="I1505" s="245"/>
    </row>
    <row r="1506" spans="1:10" ht="14.1" customHeight="1">
      <c r="A1506" s="770" t="s">
        <v>11823</v>
      </c>
      <c r="B1506" s="1056" t="s">
        <v>2641</v>
      </c>
      <c r="C1506" s="765"/>
      <c r="D1506" s="765">
        <v>25</v>
      </c>
      <c r="E1506" s="2604">
        <v>26.25</v>
      </c>
      <c r="F1506" s="1133">
        <f t="shared" ref="F1506" si="181">ROUND(E1506*(1-$F$11),2)</f>
        <v>26.25</v>
      </c>
      <c r="G1506" s="1041">
        <f>'Заказ, cкидки и курсы валют'!$J$24*F1506</f>
        <v>332.98124999999999</v>
      </c>
      <c r="H1506" s="641">
        <f t="shared" ref="H1506" si="182">ROUND((D1506)*G1506,2)</f>
        <v>8324.5300000000007</v>
      </c>
      <c r="I1506" s="245"/>
      <c r="J1506" s="706"/>
    </row>
    <row r="1507" spans="1:10" ht="14.1" customHeight="1">
      <c r="A1507" s="770" t="s">
        <v>9319</v>
      </c>
      <c r="B1507" s="1056" t="s">
        <v>3406</v>
      </c>
      <c r="C1507" s="765">
        <v>66.400000000000006</v>
      </c>
      <c r="D1507" s="765">
        <v>25</v>
      </c>
      <c r="E1507" s="2604">
        <v>26.25</v>
      </c>
      <c r="F1507" s="1133">
        <f>ROUND(E1507*(1-$F$11),2)</f>
        <v>26.25</v>
      </c>
      <c r="G1507" s="1041">
        <f>'Заказ, cкидки и курсы валют'!$J$24*F1507</f>
        <v>332.98124999999999</v>
      </c>
      <c r="H1507" s="641">
        <f>ROUND((D1507)*G1507,2)</f>
        <v>8324.5300000000007</v>
      </c>
      <c r="I1507" s="245"/>
      <c r="J1507" s="706"/>
    </row>
    <row r="1508" spans="1:10" ht="14.1" customHeight="1">
      <c r="A1508" s="770" t="s">
        <v>9320</v>
      </c>
      <c r="B1508" s="1056" t="s">
        <v>3407</v>
      </c>
      <c r="C1508" s="765">
        <v>73.599999999999994</v>
      </c>
      <c r="D1508" s="765">
        <v>25</v>
      </c>
      <c r="E1508" s="2604">
        <v>27.56</v>
      </c>
      <c r="F1508" s="1133">
        <f>ROUND(E1508*(1-$F$11),2)</f>
        <v>27.56</v>
      </c>
      <c r="G1508" s="1041">
        <f>'Заказ, cкидки и курсы валют'!$J$24*F1508</f>
        <v>349.59859999999998</v>
      </c>
      <c r="H1508" s="641">
        <f>ROUND((D1508)*G1508,2)</f>
        <v>8739.9699999999993</v>
      </c>
      <c r="I1508" s="245"/>
      <c r="J1508" s="706"/>
    </row>
    <row r="1509" spans="1:10" ht="14.1" customHeight="1">
      <c r="A1509" s="770" t="s">
        <v>11824</v>
      </c>
      <c r="B1509" s="1056" t="s">
        <v>4325</v>
      </c>
      <c r="C1509" s="765"/>
      <c r="D1509" s="765">
        <v>25</v>
      </c>
      <c r="E1509" s="2604">
        <v>26.25</v>
      </c>
      <c r="F1509" s="1133">
        <f>ROUND(E1509*(1-$F$11),2)</f>
        <v>26.25</v>
      </c>
      <c r="G1509" s="1041">
        <f>'Заказ, cкидки и курсы валют'!$J$24*F1509</f>
        <v>332.98124999999999</v>
      </c>
      <c r="H1509" s="641">
        <f>ROUND((D1509)*G1509,2)</f>
        <v>8324.5300000000007</v>
      </c>
      <c r="I1509" s="245"/>
      <c r="J1509" s="706"/>
    </row>
    <row r="1510" spans="1:10" ht="14.1" customHeight="1">
      <c r="A1510" s="770" t="s">
        <v>9321</v>
      </c>
      <c r="B1510" s="1056" t="s">
        <v>3408</v>
      </c>
      <c r="C1510" s="765">
        <v>80.8</v>
      </c>
      <c r="D1510" s="765">
        <v>25</v>
      </c>
      <c r="E1510" s="2604">
        <v>27.56</v>
      </c>
      <c r="F1510" s="1133">
        <f t="shared" ref="F1510:F1564" si="183">ROUND(E1510*(1-$F$11),2)</f>
        <v>27.56</v>
      </c>
      <c r="G1510" s="1041">
        <f>'Заказ, cкидки и курсы валют'!$J$24*F1510</f>
        <v>349.59859999999998</v>
      </c>
      <c r="H1510" s="641">
        <f t="shared" ref="H1510:H1564" si="184">ROUND((D1510)*G1510,2)</f>
        <v>8739.9699999999993</v>
      </c>
      <c r="I1510" s="245"/>
      <c r="J1510" s="706"/>
    </row>
    <row r="1511" spans="1:10" ht="14.1" customHeight="1">
      <c r="A1511" s="770" t="s">
        <v>9322</v>
      </c>
      <c r="B1511" s="1056" t="s">
        <v>3409</v>
      </c>
      <c r="C1511" s="765">
        <v>88</v>
      </c>
      <c r="D1511" s="765">
        <v>25</v>
      </c>
      <c r="E1511" s="2604">
        <v>26.25</v>
      </c>
      <c r="F1511" s="1133">
        <f t="shared" si="183"/>
        <v>26.25</v>
      </c>
      <c r="G1511" s="1041">
        <f>'Заказ, cкидки и курсы валют'!$J$24*F1511</f>
        <v>332.98124999999999</v>
      </c>
      <c r="H1511" s="641">
        <f t="shared" si="184"/>
        <v>8324.5300000000007</v>
      </c>
      <c r="I1511" s="245"/>
      <c r="J1511" s="706"/>
    </row>
    <row r="1512" spans="1:10" ht="14.1" customHeight="1">
      <c r="A1512" s="770" t="s">
        <v>9323</v>
      </c>
      <c r="B1512" s="1056" t="s">
        <v>3400</v>
      </c>
      <c r="C1512" s="765">
        <v>102</v>
      </c>
      <c r="D1512" s="765">
        <v>25</v>
      </c>
      <c r="E1512" s="2604">
        <v>26.25</v>
      </c>
      <c r="F1512" s="1133">
        <f t="shared" si="183"/>
        <v>26.25</v>
      </c>
      <c r="G1512" s="1041">
        <f>'Заказ, cкидки и курсы валют'!$J$24*F1512</f>
        <v>332.98124999999999</v>
      </c>
      <c r="H1512" s="641">
        <f t="shared" si="184"/>
        <v>8324.5300000000007</v>
      </c>
      <c r="I1512" s="245"/>
      <c r="J1512" s="706"/>
    </row>
    <row r="1513" spans="1:10" ht="14.1" customHeight="1">
      <c r="A1513" s="770" t="s">
        <v>9324</v>
      </c>
      <c r="B1513" s="1056" t="s">
        <v>3410</v>
      </c>
      <c r="C1513" s="765">
        <v>116</v>
      </c>
      <c r="D1513" s="765">
        <v>25</v>
      </c>
      <c r="E1513" s="2604">
        <v>26.25</v>
      </c>
      <c r="F1513" s="1133">
        <f t="shared" si="183"/>
        <v>26.25</v>
      </c>
      <c r="G1513" s="1041">
        <f>'Заказ, cкидки и курсы валют'!$J$24*F1513</f>
        <v>332.98124999999999</v>
      </c>
      <c r="H1513" s="641">
        <f t="shared" si="184"/>
        <v>8324.5300000000007</v>
      </c>
      <c r="I1513" s="245"/>
      <c r="J1513" s="706"/>
    </row>
    <row r="1514" spans="1:10" ht="14.1" customHeight="1">
      <c r="A1514" s="770" t="s">
        <v>9325</v>
      </c>
      <c r="B1514" s="1056" t="s">
        <v>3411</v>
      </c>
      <c r="C1514" s="765">
        <v>130</v>
      </c>
      <c r="D1514" s="765">
        <v>25</v>
      </c>
      <c r="E1514" s="2604">
        <v>26.25</v>
      </c>
      <c r="F1514" s="1133">
        <f t="shared" si="183"/>
        <v>26.25</v>
      </c>
      <c r="G1514" s="1041">
        <f>'Заказ, cкидки и курсы валют'!$J$24*F1514</f>
        <v>332.98124999999999</v>
      </c>
      <c r="H1514" s="641">
        <f t="shared" si="184"/>
        <v>8324.5300000000007</v>
      </c>
      <c r="I1514" s="245"/>
      <c r="J1514" s="706"/>
    </row>
    <row r="1515" spans="1:10" ht="14.1" customHeight="1">
      <c r="A1515" s="770" t="s">
        <v>9326</v>
      </c>
      <c r="B1515" s="1056" t="s">
        <v>3141</v>
      </c>
      <c r="C1515" s="765">
        <v>149</v>
      </c>
      <c r="D1515" s="765">
        <v>25</v>
      </c>
      <c r="E1515" s="2604">
        <v>27.4</v>
      </c>
      <c r="F1515" s="1133">
        <f t="shared" si="183"/>
        <v>27.4</v>
      </c>
      <c r="G1515" s="1041">
        <f>'Заказ, cкидки и курсы валют'!$J$24*F1515</f>
        <v>347.56900000000002</v>
      </c>
      <c r="H1515" s="641">
        <f t="shared" si="184"/>
        <v>8689.23</v>
      </c>
      <c r="I1515" s="245"/>
      <c r="J1515" s="706"/>
    </row>
    <row r="1516" spans="1:10" ht="14.1" customHeight="1">
      <c r="A1516" s="770" t="s">
        <v>9327</v>
      </c>
      <c r="B1516" s="1056" t="s">
        <v>1337</v>
      </c>
      <c r="C1516" s="765">
        <v>158</v>
      </c>
      <c r="D1516" s="765">
        <v>25</v>
      </c>
      <c r="E1516" s="2604">
        <v>24.21</v>
      </c>
      <c r="F1516" s="1133">
        <f t="shared" si="183"/>
        <v>24.21</v>
      </c>
      <c r="G1516" s="1041">
        <f>'Заказ, cкидки и курсы валют'!$J$24*F1516</f>
        <v>307.10385000000002</v>
      </c>
      <c r="H1516" s="641">
        <f t="shared" si="184"/>
        <v>7677.6</v>
      </c>
      <c r="I1516" s="245"/>
      <c r="J1516" s="706"/>
    </row>
    <row r="1517" spans="1:10" ht="14.1" customHeight="1">
      <c r="A1517" s="770" t="s">
        <v>9328</v>
      </c>
      <c r="B1517" s="1056" t="s">
        <v>3412</v>
      </c>
      <c r="C1517" s="765">
        <v>57.9</v>
      </c>
      <c r="D1517" s="765">
        <v>25</v>
      </c>
      <c r="E1517" s="2604">
        <v>24.82</v>
      </c>
      <c r="F1517" s="1133">
        <f t="shared" si="183"/>
        <v>24.82</v>
      </c>
      <c r="G1517" s="1041">
        <f>'Заказ, cкидки и курсы валют'!$J$24*F1517</f>
        <v>314.8417</v>
      </c>
      <c r="H1517" s="641">
        <f t="shared" si="184"/>
        <v>7871.04</v>
      </c>
      <c r="I1517" s="245"/>
      <c r="J1517" s="706"/>
    </row>
    <row r="1518" spans="1:10" ht="14.1" customHeight="1">
      <c r="A1518" s="770" t="s">
        <v>9329</v>
      </c>
      <c r="B1518" s="1056" t="s">
        <v>249</v>
      </c>
      <c r="C1518" s="765">
        <v>67.900000000000006</v>
      </c>
      <c r="D1518" s="765">
        <v>25</v>
      </c>
      <c r="E1518" s="2604">
        <v>28.78</v>
      </c>
      <c r="F1518" s="1133">
        <f t="shared" si="183"/>
        <v>28.78</v>
      </c>
      <c r="G1518" s="1041">
        <f>'Заказ, cкидки и курсы валют'!$J$24*F1518</f>
        <v>365.07430000000005</v>
      </c>
      <c r="H1518" s="641">
        <f t="shared" si="184"/>
        <v>9126.86</v>
      </c>
      <c r="I1518" s="245"/>
      <c r="J1518" s="706"/>
    </row>
    <row r="1519" spans="1:10" ht="14.1" customHeight="1">
      <c r="A1519" s="770" t="s">
        <v>9330</v>
      </c>
      <c r="B1519" s="1056" t="s">
        <v>1375</v>
      </c>
      <c r="C1519" s="765">
        <v>77.900000000000006</v>
      </c>
      <c r="D1519" s="765">
        <v>25</v>
      </c>
      <c r="E1519" s="2604">
        <v>26.97</v>
      </c>
      <c r="F1519" s="1133">
        <f t="shared" si="183"/>
        <v>26.97</v>
      </c>
      <c r="G1519" s="1041">
        <f>'Заказ, cкидки и курсы валют'!$J$24*F1519</f>
        <v>342.11444999999998</v>
      </c>
      <c r="H1519" s="641">
        <f t="shared" si="184"/>
        <v>8552.86</v>
      </c>
      <c r="I1519" s="245"/>
      <c r="J1519" s="706"/>
    </row>
    <row r="1520" spans="1:10" ht="14.1" customHeight="1">
      <c r="A1520" s="770" t="s">
        <v>9331</v>
      </c>
      <c r="B1520" s="1056" t="s">
        <v>3413</v>
      </c>
      <c r="C1520" s="765">
        <v>87.8</v>
      </c>
      <c r="D1520" s="765">
        <v>25</v>
      </c>
      <c r="E1520" s="2604">
        <v>25.66</v>
      </c>
      <c r="F1520" s="1133">
        <f t="shared" si="183"/>
        <v>25.66</v>
      </c>
      <c r="G1520" s="1041">
        <f>'Заказ, cкидки и курсы валют'!$J$24*F1520</f>
        <v>325.49709999999999</v>
      </c>
      <c r="H1520" s="641">
        <f t="shared" si="184"/>
        <v>8137.43</v>
      </c>
      <c r="I1520" s="245"/>
      <c r="J1520" s="706"/>
    </row>
    <row r="1521" spans="1:10" ht="14.1" customHeight="1">
      <c r="A1521" s="770" t="s">
        <v>9332</v>
      </c>
      <c r="B1521" s="1056" t="s">
        <v>3414</v>
      </c>
      <c r="C1521" s="765">
        <v>97.9</v>
      </c>
      <c r="D1521" s="765">
        <v>25</v>
      </c>
      <c r="E1521" s="2604">
        <v>26.52</v>
      </c>
      <c r="F1521" s="1133">
        <f t="shared" si="183"/>
        <v>26.52</v>
      </c>
      <c r="G1521" s="1041">
        <f>'Заказ, cкидки и курсы валют'!$J$24*F1521</f>
        <v>336.40620000000001</v>
      </c>
      <c r="H1521" s="641">
        <f t="shared" si="184"/>
        <v>8410.16</v>
      </c>
      <c r="I1521" s="245"/>
      <c r="J1521" s="706"/>
    </row>
    <row r="1522" spans="1:10" ht="14.1" customHeight="1">
      <c r="A1522" s="770" t="s">
        <v>9333</v>
      </c>
      <c r="B1522" s="1056" t="s">
        <v>3641</v>
      </c>
      <c r="C1522" s="765">
        <v>107</v>
      </c>
      <c r="D1522" s="765">
        <v>25</v>
      </c>
      <c r="E1522" s="2604">
        <v>26.25</v>
      </c>
      <c r="F1522" s="1133">
        <f t="shared" si="183"/>
        <v>26.25</v>
      </c>
      <c r="G1522" s="1041">
        <f>'Заказ, cкидки и курсы валют'!$J$24*F1522</f>
        <v>332.98124999999999</v>
      </c>
      <c r="H1522" s="641">
        <f t="shared" si="184"/>
        <v>8324.5300000000007</v>
      </c>
      <c r="I1522" s="245"/>
      <c r="J1522" s="706"/>
    </row>
    <row r="1523" spans="1:10" ht="14.1" customHeight="1">
      <c r="A1523" s="770" t="s">
        <v>9334</v>
      </c>
      <c r="B1523" s="1056" t="s">
        <v>3642</v>
      </c>
      <c r="C1523" s="765">
        <v>117</v>
      </c>
      <c r="D1523" s="765">
        <v>25</v>
      </c>
      <c r="E1523" s="2604">
        <v>26.25</v>
      </c>
      <c r="F1523" s="1133">
        <f t="shared" si="183"/>
        <v>26.25</v>
      </c>
      <c r="G1523" s="1041">
        <f>'Заказ, cкидки и курсы валют'!$J$24*F1523</f>
        <v>332.98124999999999</v>
      </c>
      <c r="H1523" s="641">
        <f t="shared" si="184"/>
        <v>8324.5300000000007</v>
      </c>
      <c r="I1523" s="245"/>
      <c r="J1523" s="706"/>
    </row>
    <row r="1524" spans="1:10" ht="14.1" customHeight="1">
      <c r="A1524" s="770" t="s">
        <v>9335</v>
      </c>
      <c r="B1524" s="1056" t="s">
        <v>3643</v>
      </c>
      <c r="C1524" s="765">
        <v>127</v>
      </c>
      <c r="D1524" s="765">
        <v>25</v>
      </c>
      <c r="E1524" s="2604">
        <v>26.25</v>
      </c>
      <c r="F1524" s="1133">
        <f t="shared" si="183"/>
        <v>26.25</v>
      </c>
      <c r="G1524" s="1041">
        <f>'Заказ, cкидки и курсы валют'!$J$24*F1524</f>
        <v>332.98124999999999</v>
      </c>
      <c r="H1524" s="641">
        <f t="shared" si="184"/>
        <v>8324.5300000000007</v>
      </c>
      <c r="I1524" s="245"/>
      <c r="J1524" s="706"/>
    </row>
    <row r="1525" spans="1:10" ht="14.1" customHeight="1">
      <c r="A1525" s="770" t="s">
        <v>9336</v>
      </c>
      <c r="B1525" s="1056" t="s">
        <v>3644</v>
      </c>
      <c r="C1525" s="765">
        <v>147</v>
      </c>
      <c r="D1525" s="765">
        <v>25</v>
      </c>
      <c r="E1525" s="2604">
        <v>25.38</v>
      </c>
      <c r="F1525" s="1133">
        <f t="shared" si="183"/>
        <v>25.38</v>
      </c>
      <c r="G1525" s="1041">
        <f>'Заказ, cкидки и курсы валют'!$J$24*F1525</f>
        <v>321.94529999999997</v>
      </c>
      <c r="H1525" s="641">
        <f t="shared" si="184"/>
        <v>8048.63</v>
      </c>
      <c r="I1525" s="245"/>
      <c r="J1525" s="706"/>
    </row>
    <row r="1526" spans="1:10" ht="14.1" customHeight="1">
      <c r="A1526" s="770" t="s">
        <v>9337</v>
      </c>
      <c r="B1526" s="1056" t="s">
        <v>3645</v>
      </c>
      <c r="C1526" s="765">
        <v>167</v>
      </c>
      <c r="D1526" s="765">
        <v>25</v>
      </c>
      <c r="E1526" s="2604">
        <v>26.25</v>
      </c>
      <c r="F1526" s="1133">
        <f t="shared" si="183"/>
        <v>26.25</v>
      </c>
      <c r="G1526" s="1041">
        <f>'Заказ, cкидки и курсы валют'!$J$24*F1526</f>
        <v>332.98124999999999</v>
      </c>
      <c r="H1526" s="641">
        <f t="shared" si="184"/>
        <v>8324.5300000000007</v>
      </c>
      <c r="I1526" s="245"/>
      <c r="J1526" s="706"/>
    </row>
    <row r="1527" spans="1:10" ht="14.1" customHeight="1">
      <c r="A1527" s="770" t="s">
        <v>9338</v>
      </c>
      <c r="B1527" s="1056" t="s">
        <v>3646</v>
      </c>
      <c r="C1527" s="765">
        <v>177</v>
      </c>
      <c r="D1527" s="765">
        <v>25</v>
      </c>
      <c r="E1527" s="2604">
        <v>26</v>
      </c>
      <c r="F1527" s="1133">
        <f t="shared" si="183"/>
        <v>26</v>
      </c>
      <c r="G1527" s="1041">
        <f>'Заказ, cкидки и курсы валют'!$J$24*F1527</f>
        <v>329.81</v>
      </c>
      <c r="H1527" s="641">
        <f t="shared" si="184"/>
        <v>8245.25</v>
      </c>
      <c r="I1527" s="245"/>
      <c r="J1527" s="706"/>
    </row>
    <row r="1528" spans="1:10" ht="14.1" customHeight="1">
      <c r="A1528" s="770" t="s">
        <v>9339</v>
      </c>
      <c r="B1528" s="1056" t="s">
        <v>3398</v>
      </c>
      <c r="C1528" s="639">
        <v>185</v>
      </c>
      <c r="D1528" s="765">
        <v>25</v>
      </c>
      <c r="E1528" s="2604">
        <v>26.25</v>
      </c>
      <c r="F1528" s="1133">
        <f t="shared" si="183"/>
        <v>26.25</v>
      </c>
      <c r="G1528" s="1041">
        <f>'Заказ, cкидки и курсы валют'!$J$24*F1528</f>
        <v>332.98124999999999</v>
      </c>
      <c r="H1528" s="641">
        <f t="shared" si="184"/>
        <v>8324.5300000000007</v>
      </c>
      <c r="I1528" s="245"/>
      <c r="J1528" s="706"/>
    </row>
    <row r="1529" spans="1:10" ht="14.1" customHeight="1">
      <c r="A1529" s="770" t="s">
        <v>9340</v>
      </c>
      <c r="B1529" s="1056" t="s">
        <v>1338</v>
      </c>
      <c r="C1529" s="765">
        <v>90.2</v>
      </c>
      <c r="D1529" s="765">
        <v>25</v>
      </c>
      <c r="E1529" s="2604">
        <v>25.14</v>
      </c>
      <c r="F1529" s="1133">
        <f t="shared" si="183"/>
        <v>25.14</v>
      </c>
      <c r="G1529" s="1041">
        <f>'Заказ, cкидки и курсы валют'!$J$24*F1529</f>
        <v>318.90090000000004</v>
      </c>
      <c r="H1529" s="641">
        <f t="shared" si="184"/>
        <v>7972.52</v>
      </c>
      <c r="I1529" s="245"/>
    </row>
    <row r="1530" spans="1:10" ht="14.1" customHeight="1">
      <c r="A1530" s="770" t="s">
        <v>9341</v>
      </c>
      <c r="B1530" s="1056" t="s">
        <v>3647</v>
      </c>
      <c r="C1530" s="765">
        <v>95</v>
      </c>
      <c r="D1530" s="765">
        <v>25</v>
      </c>
      <c r="E1530" s="2604">
        <v>26.54</v>
      </c>
      <c r="F1530" s="1133">
        <f t="shared" si="183"/>
        <v>26.54</v>
      </c>
      <c r="G1530" s="1041">
        <f>'Заказ, cкидки и курсы валют'!$J$24*F1530</f>
        <v>336.65989999999999</v>
      </c>
      <c r="H1530" s="641">
        <f t="shared" si="184"/>
        <v>8416.5</v>
      </c>
      <c r="I1530" s="245"/>
    </row>
    <row r="1531" spans="1:10" ht="14.1" customHeight="1">
      <c r="A1531" s="770" t="s">
        <v>9342</v>
      </c>
      <c r="B1531" s="1056" t="s">
        <v>1339</v>
      </c>
      <c r="C1531" s="765">
        <v>103</v>
      </c>
      <c r="D1531" s="765">
        <v>25</v>
      </c>
      <c r="E1531" s="2604">
        <v>26.83</v>
      </c>
      <c r="F1531" s="1133">
        <f t="shared" si="183"/>
        <v>26.83</v>
      </c>
      <c r="G1531" s="1041">
        <f>'Заказ, cкидки и курсы валют'!$J$24*F1531</f>
        <v>340.33855</v>
      </c>
      <c r="H1531" s="641">
        <f t="shared" si="184"/>
        <v>8508.4599999999991</v>
      </c>
      <c r="I1531" s="245"/>
    </row>
    <row r="1532" spans="1:10" ht="14.1" customHeight="1">
      <c r="A1532" s="770" t="s">
        <v>9343</v>
      </c>
      <c r="B1532" s="1056" t="s">
        <v>9232</v>
      </c>
      <c r="C1532" s="765">
        <v>110</v>
      </c>
      <c r="D1532" s="765">
        <v>25</v>
      </c>
      <c r="E1532" s="2604">
        <v>30.15</v>
      </c>
      <c r="F1532" s="1133">
        <f t="shared" si="183"/>
        <v>30.15</v>
      </c>
      <c r="G1532" s="1041">
        <f>'Заказ, cкидки и курсы валют'!$J$24*F1532</f>
        <v>382.45274999999998</v>
      </c>
      <c r="H1532" s="641">
        <f t="shared" si="184"/>
        <v>9561.32</v>
      </c>
      <c r="I1532" s="245"/>
    </row>
    <row r="1533" spans="1:10" ht="14.1" customHeight="1">
      <c r="A1533" s="770" t="s">
        <v>9344</v>
      </c>
      <c r="B1533" s="1056" t="s">
        <v>4327</v>
      </c>
      <c r="C1533" s="765">
        <v>117</v>
      </c>
      <c r="D1533" s="765">
        <v>25</v>
      </c>
      <c r="E1533" s="2604">
        <v>30.15</v>
      </c>
      <c r="F1533" s="1133">
        <f t="shared" si="183"/>
        <v>30.15</v>
      </c>
      <c r="G1533" s="1041">
        <f>'Заказ, cкидки и курсы валют'!$J$24*F1533</f>
        <v>382.45274999999998</v>
      </c>
      <c r="H1533" s="641">
        <f t="shared" si="184"/>
        <v>9561.32</v>
      </c>
      <c r="I1533" s="245"/>
    </row>
    <row r="1534" spans="1:10" ht="14.1" customHeight="1">
      <c r="A1534" s="770" t="s">
        <v>9345</v>
      </c>
      <c r="B1534" s="1056" t="s">
        <v>969</v>
      </c>
      <c r="C1534" s="765">
        <v>130</v>
      </c>
      <c r="D1534" s="765">
        <v>25</v>
      </c>
      <c r="E1534" s="2604">
        <v>27.09</v>
      </c>
      <c r="F1534" s="1133">
        <f t="shared" si="183"/>
        <v>27.09</v>
      </c>
      <c r="G1534" s="1041">
        <f>'Заказ, cкидки и курсы валют'!$J$24*F1534</f>
        <v>343.63665000000003</v>
      </c>
      <c r="H1534" s="641">
        <f t="shared" si="184"/>
        <v>8590.92</v>
      </c>
      <c r="I1534" s="245"/>
    </row>
    <row r="1535" spans="1:10" ht="14.1" customHeight="1">
      <c r="A1535" s="770" t="s">
        <v>9346</v>
      </c>
      <c r="B1535" s="1056" t="s">
        <v>970</v>
      </c>
      <c r="C1535" s="765">
        <v>140</v>
      </c>
      <c r="D1535" s="765">
        <v>25</v>
      </c>
      <c r="E1535" s="2604">
        <v>25.61</v>
      </c>
      <c r="F1535" s="1133">
        <f t="shared" si="183"/>
        <v>25.61</v>
      </c>
      <c r="G1535" s="1041">
        <f>'Заказ, cкидки и курсы валют'!$J$24*F1535</f>
        <v>324.86284999999998</v>
      </c>
      <c r="H1535" s="641">
        <f t="shared" si="184"/>
        <v>8121.57</v>
      </c>
      <c r="I1535" s="245"/>
    </row>
    <row r="1536" spans="1:10" ht="14.1" customHeight="1">
      <c r="A1536" s="770" t="s">
        <v>9347</v>
      </c>
      <c r="B1536" s="1056" t="s">
        <v>971</v>
      </c>
      <c r="C1536" s="765">
        <v>157</v>
      </c>
      <c r="D1536" s="765">
        <v>25</v>
      </c>
      <c r="E1536" s="2604">
        <v>27.99</v>
      </c>
      <c r="F1536" s="1133">
        <f t="shared" si="183"/>
        <v>27.99</v>
      </c>
      <c r="G1536" s="1041">
        <f>'Заказ, cкидки и курсы валют'!$J$24*F1536</f>
        <v>355.05315000000002</v>
      </c>
      <c r="H1536" s="641">
        <f t="shared" si="184"/>
        <v>8876.33</v>
      </c>
      <c r="I1536" s="245"/>
    </row>
    <row r="1537" spans="1:10" ht="14.1" customHeight="1">
      <c r="A1537" s="770" t="s">
        <v>9348</v>
      </c>
      <c r="B1537" s="1056" t="s">
        <v>972</v>
      </c>
      <c r="C1537" s="765">
        <v>170</v>
      </c>
      <c r="D1537" s="765">
        <v>25</v>
      </c>
      <c r="E1537" s="2604">
        <v>27.99</v>
      </c>
      <c r="F1537" s="1133">
        <f t="shared" si="183"/>
        <v>27.99</v>
      </c>
      <c r="G1537" s="1041">
        <f>'Заказ, cкидки и курсы валют'!$J$24*F1537</f>
        <v>355.05315000000002</v>
      </c>
      <c r="H1537" s="641">
        <f t="shared" si="184"/>
        <v>8876.33</v>
      </c>
      <c r="I1537" s="245"/>
      <c r="J1537" s="706"/>
    </row>
    <row r="1538" spans="1:10" ht="14.1" customHeight="1">
      <c r="A1538" s="770" t="s">
        <v>9349</v>
      </c>
      <c r="B1538" s="1056" t="s">
        <v>973</v>
      </c>
      <c r="C1538" s="765">
        <v>197</v>
      </c>
      <c r="D1538" s="765">
        <v>25</v>
      </c>
      <c r="E1538" s="2604">
        <v>27.99</v>
      </c>
      <c r="F1538" s="1133">
        <f t="shared" si="183"/>
        <v>27.99</v>
      </c>
      <c r="G1538" s="1041">
        <f>'Заказ, cкидки и курсы валют'!$J$24*F1538</f>
        <v>355.05315000000002</v>
      </c>
      <c r="H1538" s="641">
        <f t="shared" si="184"/>
        <v>8876.33</v>
      </c>
      <c r="I1538" s="245"/>
      <c r="J1538" s="706"/>
    </row>
    <row r="1539" spans="1:10" ht="14.1" customHeight="1">
      <c r="A1539" s="770" t="s">
        <v>9350</v>
      </c>
      <c r="B1539" s="1056" t="s">
        <v>974</v>
      </c>
      <c r="C1539" s="765">
        <v>224</v>
      </c>
      <c r="D1539" s="765">
        <v>25</v>
      </c>
      <c r="E1539" s="2604">
        <v>26.71</v>
      </c>
      <c r="F1539" s="1133">
        <f t="shared" si="183"/>
        <v>26.71</v>
      </c>
      <c r="G1539" s="1041">
        <f>'Заказ, cкидки и курсы валют'!$J$24*F1539</f>
        <v>338.81635</v>
      </c>
      <c r="H1539" s="641">
        <f t="shared" si="184"/>
        <v>8470.41</v>
      </c>
      <c r="I1539" s="245"/>
      <c r="J1539" s="706"/>
    </row>
    <row r="1540" spans="1:10" ht="14.1" customHeight="1">
      <c r="A1540" s="770" t="s">
        <v>9351</v>
      </c>
      <c r="B1540" s="1056" t="s">
        <v>4328</v>
      </c>
      <c r="C1540" s="765">
        <v>250</v>
      </c>
      <c r="D1540" s="765">
        <v>25</v>
      </c>
      <c r="E1540" s="2604">
        <v>28.29</v>
      </c>
      <c r="F1540" s="1133">
        <f t="shared" si="183"/>
        <v>28.29</v>
      </c>
      <c r="G1540" s="1041">
        <f>'Заказ, cкидки и курсы валют'!$J$24*F1540</f>
        <v>358.85865000000001</v>
      </c>
      <c r="H1540" s="641">
        <f t="shared" si="184"/>
        <v>8971.4699999999993</v>
      </c>
      <c r="I1540" s="245"/>
      <c r="J1540" s="706"/>
    </row>
    <row r="1541" spans="1:10" ht="14.1" customHeight="1">
      <c r="A1541" s="770" t="s">
        <v>9352</v>
      </c>
      <c r="B1541" s="1056" t="s">
        <v>4329</v>
      </c>
      <c r="C1541" s="765">
        <v>276</v>
      </c>
      <c r="D1541" s="765">
        <v>25</v>
      </c>
      <c r="E1541" s="2604">
        <v>28.58</v>
      </c>
      <c r="F1541" s="1133">
        <f t="shared" si="183"/>
        <v>28.58</v>
      </c>
      <c r="G1541" s="1041">
        <f>'Заказ, cкидки и курсы валют'!$J$24*F1541</f>
        <v>362.53730000000002</v>
      </c>
      <c r="H1541" s="641">
        <f t="shared" si="184"/>
        <v>9063.43</v>
      </c>
      <c r="I1541" s="245"/>
      <c r="J1541" s="706"/>
    </row>
    <row r="1542" spans="1:10" ht="14.1" customHeight="1">
      <c r="A1542" s="770" t="s">
        <v>9353</v>
      </c>
      <c r="B1542" s="1056" t="s">
        <v>6830</v>
      </c>
      <c r="C1542" s="765">
        <v>298</v>
      </c>
      <c r="D1542" s="765">
        <v>25</v>
      </c>
      <c r="E1542" s="2604">
        <v>26.23</v>
      </c>
      <c r="F1542" s="1133">
        <f t="shared" si="183"/>
        <v>26.23</v>
      </c>
      <c r="G1542" s="1041">
        <f>'Заказ, cкидки и курсы валют'!$J$24*F1542</f>
        <v>332.72755000000001</v>
      </c>
      <c r="H1542" s="641">
        <f t="shared" si="184"/>
        <v>8318.19</v>
      </c>
      <c r="I1542" s="245"/>
      <c r="J1542" s="706"/>
    </row>
    <row r="1543" spans="1:10" ht="14.1" customHeight="1">
      <c r="A1543" s="770" t="s">
        <v>9354</v>
      </c>
      <c r="B1543" s="1056" t="s">
        <v>6831</v>
      </c>
      <c r="C1543" s="765">
        <v>155</v>
      </c>
      <c r="D1543" s="765">
        <v>25</v>
      </c>
      <c r="E1543" s="2604">
        <v>26.23</v>
      </c>
      <c r="F1543" s="1133">
        <f t="shared" si="183"/>
        <v>26.23</v>
      </c>
      <c r="G1543" s="1041">
        <f>'Заказ, cкидки и курсы валют'!$J$24*F1543</f>
        <v>332.72755000000001</v>
      </c>
      <c r="H1543" s="641">
        <f t="shared" si="184"/>
        <v>8318.19</v>
      </c>
      <c r="I1543" s="245"/>
      <c r="J1543" s="706"/>
    </row>
    <row r="1544" spans="1:10" ht="14.1" customHeight="1">
      <c r="A1544" s="770" t="s">
        <v>9355</v>
      </c>
      <c r="B1544" s="1056" t="s">
        <v>9233</v>
      </c>
      <c r="C1544" s="765">
        <v>176</v>
      </c>
      <c r="D1544" s="765">
        <v>25</v>
      </c>
      <c r="E1544" s="2604">
        <v>26.97</v>
      </c>
      <c r="F1544" s="1133">
        <f t="shared" si="183"/>
        <v>26.97</v>
      </c>
      <c r="G1544" s="1041">
        <f>'Заказ, cкидки и курсы валют'!$J$24*F1544</f>
        <v>342.11444999999998</v>
      </c>
      <c r="H1544" s="641">
        <f t="shared" si="184"/>
        <v>8552.86</v>
      </c>
      <c r="I1544" s="245"/>
      <c r="J1544" s="706"/>
    </row>
    <row r="1545" spans="1:10" ht="14.1" customHeight="1">
      <c r="A1545" s="770" t="s">
        <v>9356</v>
      </c>
      <c r="B1545" s="1056" t="s">
        <v>9234</v>
      </c>
      <c r="C1545" s="765">
        <v>186</v>
      </c>
      <c r="D1545" s="765">
        <v>25</v>
      </c>
      <c r="E1545" s="2604">
        <v>30.96</v>
      </c>
      <c r="F1545" s="1133">
        <f t="shared" si="183"/>
        <v>30.96</v>
      </c>
      <c r="G1545" s="1041">
        <f>'Заказ, cкидки и курсы валют'!$J$24*F1545</f>
        <v>392.72760000000005</v>
      </c>
      <c r="H1545" s="641">
        <f t="shared" si="184"/>
        <v>9818.19</v>
      </c>
      <c r="I1545" s="245"/>
      <c r="J1545" s="706"/>
    </row>
    <row r="1546" spans="1:10" ht="14.1" customHeight="1">
      <c r="A1546" s="770" t="s">
        <v>9357</v>
      </c>
      <c r="B1546" s="1056" t="s">
        <v>9235</v>
      </c>
      <c r="C1546" s="765">
        <v>196</v>
      </c>
      <c r="D1546" s="765">
        <v>25</v>
      </c>
      <c r="E1546" s="2604">
        <v>27.98</v>
      </c>
      <c r="F1546" s="1133">
        <f t="shared" si="183"/>
        <v>27.98</v>
      </c>
      <c r="G1546" s="1041">
        <f>'Заказ, cкидки и курсы валют'!$J$24*F1546</f>
        <v>354.92630000000003</v>
      </c>
      <c r="H1546" s="641">
        <f t="shared" si="184"/>
        <v>8873.16</v>
      </c>
      <c r="I1546" s="245"/>
      <c r="J1546" s="706"/>
    </row>
    <row r="1547" spans="1:10" ht="14.1" customHeight="1">
      <c r="A1547" s="770" t="s">
        <v>9358</v>
      </c>
      <c r="B1547" s="1056" t="s">
        <v>9236</v>
      </c>
      <c r="C1547" s="765">
        <v>217</v>
      </c>
      <c r="D1547" s="765">
        <v>25</v>
      </c>
      <c r="E1547" s="2604">
        <v>25.96</v>
      </c>
      <c r="F1547" s="1133">
        <f t="shared" si="183"/>
        <v>25.96</v>
      </c>
      <c r="G1547" s="1041">
        <f>'Заказ, cкидки и курсы валют'!$J$24*F1547</f>
        <v>329.30260000000004</v>
      </c>
      <c r="H1547" s="641">
        <f t="shared" si="184"/>
        <v>8232.57</v>
      </c>
      <c r="I1547" s="245"/>
      <c r="J1547" s="990"/>
    </row>
    <row r="1548" spans="1:10" ht="14.1" customHeight="1">
      <c r="A1548" s="770" t="s">
        <v>9359</v>
      </c>
      <c r="B1548" s="1056" t="s">
        <v>9237</v>
      </c>
      <c r="C1548" s="765">
        <v>238</v>
      </c>
      <c r="D1548" s="765">
        <v>25</v>
      </c>
      <c r="E1548" s="2604">
        <v>25.96</v>
      </c>
      <c r="F1548" s="1133">
        <f t="shared" si="183"/>
        <v>25.96</v>
      </c>
      <c r="G1548" s="1041">
        <f>'Заказ, cкидки и курсы валют'!$J$24*F1548</f>
        <v>329.30260000000004</v>
      </c>
      <c r="H1548" s="641">
        <f t="shared" si="184"/>
        <v>8232.57</v>
      </c>
      <c r="I1548" s="245"/>
      <c r="J1548" s="706"/>
    </row>
    <row r="1549" spans="1:10" ht="14.1" customHeight="1">
      <c r="A1549" s="770" t="s">
        <v>9360</v>
      </c>
      <c r="B1549" s="1056" t="s">
        <v>9238</v>
      </c>
      <c r="C1549" s="765">
        <v>258</v>
      </c>
      <c r="D1549" s="765">
        <v>25</v>
      </c>
      <c r="E1549" s="2604">
        <v>25.76</v>
      </c>
      <c r="F1549" s="1133">
        <f t="shared" si="183"/>
        <v>25.76</v>
      </c>
      <c r="G1549" s="1041">
        <f>'Заказ, cкидки и курсы валют'!$J$24*F1549</f>
        <v>326.76560000000001</v>
      </c>
      <c r="H1549" s="641">
        <f t="shared" si="184"/>
        <v>8169.14</v>
      </c>
      <c r="I1549" s="245"/>
      <c r="J1549" s="706"/>
    </row>
    <row r="1550" spans="1:10" ht="14.1" customHeight="1">
      <c r="A1550" s="770" t="s">
        <v>9361</v>
      </c>
      <c r="B1550" s="1056" t="s">
        <v>9239</v>
      </c>
      <c r="C1550" s="765">
        <v>279</v>
      </c>
      <c r="D1550" s="765">
        <v>25</v>
      </c>
      <c r="E1550" s="2604">
        <v>25.76</v>
      </c>
      <c r="F1550" s="1133">
        <f t="shared" si="183"/>
        <v>25.76</v>
      </c>
      <c r="G1550" s="1041">
        <f>'Заказ, cкидки и курсы валют'!$J$24*F1550</f>
        <v>326.76560000000001</v>
      </c>
      <c r="H1550" s="641">
        <f t="shared" si="184"/>
        <v>8169.14</v>
      </c>
      <c r="I1550" s="245"/>
      <c r="J1550" s="706"/>
    </row>
    <row r="1551" spans="1:10" ht="14.1" customHeight="1">
      <c r="A1551" s="770" t="s">
        <v>9362</v>
      </c>
      <c r="B1551" s="1056" t="s">
        <v>9240</v>
      </c>
      <c r="C1551" s="765">
        <v>320</v>
      </c>
      <c r="D1551" s="765">
        <v>25</v>
      </c>
      <c r="E1551" s="2604">
        <v>26.08</v>
      </c>
      <c r="F1551" s="1133">
        <f t="shared" si="183"/>
        <v>26.08</v>
      </c>
      <c r="G1551" s="1041">
        <f>'Заказ, cкидки и курсы валют'!$J$24*F1551</f>
        <v>330.82479999999998</v>
      </c>
      <c r="H1551" s="641">
        <f t="shared" si="184"/>
        <v>8270.6200000000008</v>
      </c>
      <c r="I1551" s="245"/>
      <c r="J1551" s="706"/>
    </row>
    <row r="1552" spans="1:10" ht="14.1" customHeight="1">
      <c r="A1552" s="770" t="s">
        <v>9363</v>
      </c>
      <c r="B1552" s="1056" t="s">
        <v>9241</v>
      </c>
      <c r="C1552" s="765">
        <v>361</v>
      </c>
      <c r="D1552" s="765">
        <v>25</v>
      </c>
      <c r="E1552" s="2604">
        <v>26.08</v>
      </c>
      <c r="F1552" s="1133">
        <f t="shared" si="183"/>
        <v>26.08</v>
      </c>
      <c r="G1552" s="1041">
        <f>'Заказ, cкидки и курсы валют'!$J$24*F1552</f>
        <v>330.82479999999998</v>
      </c>
      <c r="H1552" s="641">
        <f t="shared" si="184"/>
        <v>8270.6200000000008</v>
      </c>
      <c r="I1552" s="245"/>
      <c r="J1552" s="706"/>
    </row>
    <row r="1553" spans="1:10" ht="14.1" customHeight="1">
      <c r="A1553" s="770" t="s">
        <v>9364</v>
      </c>
      <c r="B1553" s="1056" t="s">
        <v>9242</v>
      </c>
      <c r="C1553" s="765">
        <v>402</v>
      </c>
      <c r="D1553" s="765">
        <v>25</v>
      </c>
      <c r="E1553" s="2604">
        <v>26.25</v>
      </c>
      <c r="F1553" s="1133">
        <f t="shared" si="183"/>
        <v>26.25</v>
      </c>
      <c r="G1553" s="1041">
        <f>'Заказ, cкидки и курсы валют'!$J$24*F1553</f>
        <v>332.98124999999999</v>
      </c>
      <c r="H1553" s="641">
        <f t="shared" si="184"/>
        <v>8324.5300000000007</v>
      </c>
      <c r="I1553" s="245"/>
      <c r="J1553" s="706"/>
    </row>
    <row r="1554" spans="1:10" ht="14.1" customHeight="1">
      <c r="A1554" s="770" t="s">
        <v>9365</v>
      </c>
      <c r="B1554" s="1056" t="s">
        <v>1382</v>
      </c>
      <c r="C1554" s="765">
        <v>442</v>
      </c>
      <c r="D1554" s="765">
        <v>25</v>
      </c>
      <c r="E1554" s="2604">
        <v>26.08</v>
      </c>
      <c r="F1554" s="1133">
        <f t="shared" si="183"/>
        <v>26.08</v>
      </c>
      <c r="G1554" s="1041">
        <f>'Заказ, cкидки и курсы валют'!$J$24*F1554</f>
        <v>330.82479999999998</v>
      </c>
      <c r="H1554" s="641">
        <f t="shared" si="184"/>
        <v>8270.6200000000008</v>
      </c>
      <c r="I1554" s="245"/>
      <c r="J1554" s="706"/>
    </row>
    <row r="1555" spans="1:10" ht="14.1" customHeight="1">
      <c r="A1555" s="770" t="s">
        <v>9366</v>
      </c>
      <c r="B1555" s="1056" t="s">
        <v>9243</v>
      </c>
      <c r="C1555" s="765">
        <v>484</v>
      </c>
      <c r="D1555" s="765">
        <v>25</v>
      </c>
      <c r="E1555" s="2604">
        <v>28.49</v>
      </c>
      <c r="F1555" s="1133">
        <f t="shared" si="183"/>
        <v>28.49</v>
      </c>
      <c r="G1555" s="1041">
        <f>'Заказ, cкидки и курсы валют'!$J$24*F1555</f>
        <v>361.39564999999999</v>
      </c>
      <c r="H1555" s="641">
        <f t="shared" si="184"/>
        <v>9034.89</v>
      </c>
      <c r="I1555" s="245"/>
      <c r="J1555" s="706"/>
    </row>
    <row r="1556" spans="1:10" ht="14.1" customHeight="1">
      <c r="A1556" s="770" t="s">
        <v>9367</v>
      </c>
      <c r="B1556" s="1056" t="s">
        <v>9244</v>
      </c>
      <c r="C1556" s="765">
        <v>274</v>
      </c>
      <c r="D1556" s="765">
        <v>25</v>
      </c>
      <c r="E1556" s="2604">
        <v>27.98</v>
      </c>
      <c r="F1556" s="1133">
        <f t="shared" si="183"/>
        <v>27.98</v>
      </c>
      <c r="G1556" s="1041">
        <f>'Заказ, cкидки и курсы валют'!$J$24*F1556</f>
        <v>354.92630000000003</v>
      </c>
      <c r="H1556" s="641">
        <f t="shared" si="184"/>
        <v>8873.16</v>
      </c>
      <c r="I1556" s="245"/>
      <c r="J1556" s="706"/>
    </row>
    <row r="1557" spans="1:10" ht="14.1" customHeight="1">
      <c r="A1557" s="770" t="s">
        <v>9521</v>
      </c>
      <c r="B1557" s="1056" t="s">
        <v>9245</v>
      </c>
      <c r="C1557" s="765">
        <v>304</v>
      </c>
      <c r="D1557" s="765">
        <v>25</v>
      </c>
      <c r="E1557" s="2604">
        <v>26.08</v>
      </c>
      <c r="F1557" s="1133">
        <f t="shared" si="183"/>
        <v>26.08</v>
      </c>
      <c r="G1557" s="1041">
        <f>'Заказ, cкидки и курсы валют'!$J$24*F1557</f>
        <v>330.82479999999998</v>
      </c>
      <c r="H1557" s="641">
        <f t="shared" si="184"/>
        <v>8270.6200000000008</v>
      </c>
      <c r="I1557" s="245"/>
      <c r="J1557" s="706"/>
    </row>
    <row r="1558" spans="1:10" ht="14.1" customHeight="1">
      <c r="A1558" s="770" t="s">
        <v>9368</v>
      </c>
      <c r="B1558" s="1056" t="s">
        <v>9246</v>
      </c>
      <c r="C1558" s="765">
        <v>334</v>
      </c>
      <c r="D1558" s="765">
        <v>25</v>
      </c>
      <c r="E1558" s="2604">
        <v>28.18</v>
      </c>
      <c r="F1558" s="1133">
        <f t="shared" si="183"/>
        <v>28.18</v>
      </c>
      <c r="G1558" s="1041">
        <f>'Заказ, cкидки и курсы валют'!$J$24*F1558</f>
        <v>357.4633</v>
      </c>
      <c r="H1558" s="641">
        <f t="shared" si="184"/>
        <v>8936.58</v>
      </c>
      <c r="I1558" s="245"/>
      <c r="J1558" s="706"/>
    </row>
    <row r="1559" spans="1:10" ht="14.1" customHeight="1">
      <c r="A1559" s="770" t="s">
        <v>9369</v>
      </c>
      <c r="B1559" s="1056" t="s">
        <v>9247</v>
      </c>
      <c r="C1559" s="765">
        <v>363</v>
      </c>
      <c r="D1559" s="765">
        <v>25</v>
      </c>
      <c r="E1559" s="2604">
        <v>27.91</v>
      </c>
      <c r="F1559" s="1133">
        <f t="shared" si="183"/>
        <v>27.91</v>
      </c>
      <c r="G1559" s="1041">
        <f>'Заказ, cкидки и курсы валют'!$J$24*F1559</f>
        <v>354.03835000000004</v>
      </c>
      <c r="H1559" s="641">
        <f t="shared" si="184"/>
        <v>8850.9599999999991</v>
      </c>
      <c r="I1559" s="245"/>
      <c r="J1559" s="706"/>
    </row>
    <row r="1560" spans="1:10" ht="14.1" customHeight="1">
      <c r="A1560" s="770" t="s">
        <v>9370</v>
      </c>
      <c r="B1560" s="1056" t="s">
        <v>9248</v>
      </c>
      <c r="C1560" s="765">
        <v>393</v>
      </c>
      <c r="D1560" s="765">
        <v>25</v>
      </c>
      <c r="E1560" s="2604">
        <v>28.18</v>
      </c>
      <c r="F1560" s="1133">
        <f t="shared" si="183"/>
        <v>28.18</v>
      </c>
      <c r="G1560" s="1041">
        <f>'Заказ, cкидки и курсы валют'!$J$24*F1560</f>
        <v>357.4633</v>
      </c>
      <c r="H1560" s="641">
        <f t="shared" si="184"/>
        <v>8936.58</v>
      </c>
      <c r="I1560" s="245"/>
      <c r="J1560" s="706"/>
    </row>
    <row r="1561" spans="1:10" ht="14.1" customHeight="1">
      <c r="A1561" s="770" t="s">
        <v>9371</v>
      </c>
      <c r="B1561" s="1056" t="s">
        <v>9249</v>
      </c>
      <c r="C1561" s="765">
        <v>423</v>
      </c>
      <c r="D1561" s="765">
        <v>25</v>
      </c>
      <c r="E1561" s="2604">
        <v>25.96</v>
      </c>
      <c r="F1561" s="1133">
        <f t="shared" si="183"/>
        <v>25.96</v>
      </c>
      <c r="G1561" s="1041">
        <f>'Заказ, cкидки и курсы валют'!$J$24*F1561</f>
        <v>329.30260000000004</v>
      </c>
      <c r="H1561" s="641">
        <f t="shared" si="184"/>
        <v>8232.57</v>
      </c>
      <c r="I1561" s="245"/>
      <c r="J1561" s="706"/>
    </row>
    <row r="1562" spans="1:10" ht="14.1" customHeight="1">
      <c r="A1562" s="770" t="s">
        <v>9372</v>
      </c>
      <c r="B1562" s="1056" t="s">
        <v>9250</v>
      </c>
      <c r="C1562" s="765">
        <v>483</v>
      </c>
      <c r="D1562" s="765">
        <v>25</v>
      </c>
      <c r="E1562" s="2604">
        <v>26.25</v>
      </c>
      <c r="F1562" s="1133">
        <f t="shared" si="183"/>
        <v>26.25</v>
      </c>
      <c r="G1562" s="1041">
        <f>'Заказ, cкидки и курсы валют'!$J$24*F1562</f>
        <v>332.98124999999999</v>
      </c>
      <c r="H1562" s="641">
        <f t="shared" si="184"/>
        <v>8324.5300000000007</v>
      </c>
      <c r="I1562" s="245"/>
      <c r="J1562" s="706"/>
    </row>
    <row r="1563" spans="1:10" ht="14.1" customHeight="1">
      <c r="A1563" s="770" t="s">
        <v>9373</v>
      </c>
      <c r="B1563" s="1056" t="s">
        <v>9251</v>
      </c>
      <c r="C1563" s="765">
        <v>543</v>
      </c>
      <c r="D1563" s="765">
        <v>25</v>
      </c>
      <c r="E1563" s="2604">
        <v>28.43</v>
      </c>
      <c r="F1563" s="1133">
        <f t="shared" si="183"/>
        <v>28.43</v>
      </c>
      <c r="G1563" s="1041">
        <f>'Заказ, cкидки и курсы валют'!$J$24*F1563</f>
        <v>360.63454999999999</v>
      </c>
      <c r="H1563" s="641">
        <f t="shared" si="184"/>
        <v>9015.86</v>
      </c>
      <c r="I1563" s="245"/>
      <c r="J1563" s="706"/>
    </row>
    <row r="1564" spans="1:10" ht="14.1" customHeight="1">
      <c r="A1564" s="770" t="s">
        <v>9375</v>
      </c>
      <c r="B1564" s="1056" t="s">
        <v>9252</v>
      </c>
      <c r="C1564" s="765">
        <v>602</v>
      </c>
      <c r="D1564" s="765">
        <v>25</v>
      </c>
      <c r="E1564" s="2604">
        <v>27.26</v>
      </c>
      <c r="F1564" s="1133">
        <f t="shared" si="183"/>
        <v>27.26</v>
      </c>
      <c r="G1564" s="1041">
        <f>'Заказ, cкидки и курсы валют'!$J$24*F1564</f>
        <v>345.79310000000004</v>
      </c>
      <c r="H1564" s="641">
        <f t="shared" si="184"/>
        <v>8644.83</v>
      </c>
      <c r="I1564" s="245"/>
      <c r="J1564" s="706"/>
    </row>
    <row r="1565" spans="1:10" ht="14.1" customHeight="1">
      <c r="A1565" s="770" t="s">
        <v>9374</v>
      </c>
      <c r="B1565" s="1056" t="s">
        <v>9253</v>
      </c>
      <c r="C1565" s="765"/>
      <c r="D1565" s="765">
        <v>25</v>
      </c>
      <c r="E1565" s="2604">
        <v>29.45</v>
      </c>
      <c r="F1565" s="1133">
        <f t="shared" ref="F1565:F1567" si="185">ROUND(E1565*(1-$F$11),2)</f>
        <v>29.45</v>
      </c>
      <c r="G1565" s="1041">
        <f>'Заказ, cкидки и курсы валют'!$J$24*F1565</f>
        <v>373.57325000000003</v>
      </c>
      <c r="H1565" s="641">
        <f t="shared" ref="H1565:H1567" si="186">ROUND((D1565)*G1565,2)</f>
        <v>9339.33</v>
      </c>
      <c r="I1565" s="245"/>
      <c r="J1565" s="706"/>
    </row>
    <row r="1566" spans="1:10" ht="14.1" customHeight="1">
      <c r="A1566" s="770" t="s">
        <v>9376</v>
      </c>
      <c r="B1566" s="1056" t="s">
        <v>9254</v>
      </c>
      <c r="C1566" s="765"/>
      <c r="D1566" s="765">
        <v>25</v>
      </c>
      <c r="E1566" s="2604">
        <v>29.45</v>
      </c>
      <c r="F1566" s="1133">
        <f t="shared" si="185"/>
        <v>29.45</v>
      </c>
      <c r="G1566" s="1041">
        <f>'Заказ, cкидки и курсы валют'!$J$24*F1566</f>
        <v>373.57325000000003</v>
      </c>
      <c r="H1566" s="641">
        <f t="shared" si="186"/>
        <v>9339.33</v>
      </c>
      <c r="I1566" s="245"/>
      <c r="J1566" s="706"/>
    </row>
    <row r="1567" spans="1:10" ht="14.1" customHeight="1" thickBot="1">
      <c r="A1567" s="803" t="s">
        <v>9377</v>
      </c>
      <c r="B1567" s="1121" t="s">
        <v>9255</v>
      </c>
      <c r="C1567" s="766"/>
      <c r="D1567" s="766">
        <v>25</v>
      </c>
      <c r="E1567" s="2611">
        <v>29.45</v>
      </c>
      <c r="F1567" s="1758">
        <f t="shared" si="185"/>
        <v>29.45</v>
      </c>
      <c r="G1567" s="1759">
        <f>'Заказ, cкидки и курсы валют'!$J$24*F1567</f>
        <v>373.57325000000003</v>
      </c>
      <c r="H1567" s="1760">
        <f t="shared" si="186"/>
        <v>9339.33</v>
      </c>
      <c r="I1567" s="248"/>
      <c r="J1567" s="706"/>
    </row>
    <row r="1568" spans="1:10" ht="14.1" customHeight="1" thickBot="1">
      <c r="J1568" s="706"/>
    </row>
    <row r="1569" spans="1:10" ht="14.1" customHeight="1">
      <c r="A1569" s="291"/>
      <c r="B1569" s="196"/>
      <c r="C1569" s="112" t="s">
        <v>10563</v>
      </c>
      <c r="D1569" s="112"/>
      <c r="E1569" s="1063"/>
      <c r="F1569" s="687"/>
      <c r="G1569" s="794"/>
      <c r="H1569" s="114"/>
      <c r="I1569" s="128"/>
      <c r="J1569" s="706"/>
    </row>
    <row r="1570" spans="1:10" ht="14.1" customHeight="1">
      <c r="A1570" s="292"/>
      <c r="B1570" s="17"/>
      <c r="C1570" s="129" t="s">
        <v>5414</v>
      </c>
      <c r="D1570" s="129"/>
      <c r="E1570" s="702" t="s">
        <v>2534</v>
      </c>
      <c r="F1570" s="688"/>
      <c r="G1570" s="132"/>
      <c r="H1570" s="132" t="s">
        <v>9378</v>
      </c>
      <c r="I1570" s="133"/>
    </row>
    <row r="1571" spans="1:10" ht="14.1" customHeight="1">
      <c r="A1571" s="292"/>
      <c r="B1571" s="17"/>
      <c r="C1571" s="118"/>
      <c r="D1571" s="118"/>
      <c r="E1571" s="1082"/>
      <c r="F1571" s="733"/>
      <c r="G1571" s="1052"/>
      <c r="H1571" s="17"/>
      <c r="I1571" s="200"/>
    </row>
    <row r="1572" spans="1:10" ht="14.1" customHeight="1">
      <c r="A1572" s="292"/>
      <c r="B1572" s="17"/>
      <c r="C1572" s="118"/>
      <c r="D1572" s="118"/>
      <c r="E1572" s="1082"/>
      <c r="F1572" s="733"/>
      <c r="G1572" s="1052"/>
      <c r="H1572" s="17"/>
      <c r="I1572" s="200"/>
    </row>
    <row r="1573" spans="1:10" ht="14.1" customHeight="1">
      <c r="A1573" s="292"/>
      <c r="B1573" s="17"/>
      <c r="C1573" s="118"/>
      <c r="D1573" s="118"/>
      <c r="E1573" s="1082"/>
      <c r="F1573" s="733"/>
      <c r="G1573" s="1052"/>
      <c r="H1573" s="17"/>
      <c r="I1573" s="200"/>
    </row>
    <row r="1574" spans="1:10" ht="20.25" customHeight="1" thickBot="1">
      <c r="A1574" s="145" t="s">
        <v>7839</v>
      </c>
      <c r="B1574" s="204"/>
      <c r="C1574" s="120"/>
      <c r="D1574" s="120"/>
      <c r="E1574" s="1083"/>
      <c r="F1574" s="735"/>
      <c r="G1574" s="1053"/>
      <c r="H1574" s="204"/>
      <c r="I1574" s="205"/>
    </row>
    <row r="1575" spans="1:10" ht="40.5" customHeight="1">
      <c r="A1575" s="228" t="s">
        <v>1036</v>
      </c>
      <c r="B1575" s="229" t="s">
        <v>1037</v>
      </c>
      <c r="C1575" s="230" t="s">
        <v>679</v>
      </c>
      <c r="D1575" s="230" t="s">
        <v>3147</v>
      </c>
      <c r="E1575" s="691" t="s">
        <v>11548</v>
      </c>
      <c r="F1575" s="737" t="s">
        <v>2796</v>
      </c>
      <c r="G1575" s="1039" t="s">
        <v>3966</v>
      </c>
      <c r="H1575" s="394" t="s">
        <v>498</v>
      </c>
      <c r="I1575" s="232" t="s">
        <v>4274</v>
      </c>
    </row>
    <row r="1576" spans="1:10" ht="20.25" customHeight="1" thickBot="1">
      <c r="A1576" s="228"/>
      <c r="B1576" s="445"/>
      <c r="C1576" s="230" t="s">
        <v>3648</v>
      </c>
      <c r="D1576" s="446" t="s">
        <v>3967</v>
      </c>
      <c r="E1576" s="1084" t="s">
        <v>265</v>
      </c>
      <c r="F1576" s="745">
        <f>'Заказ, cкидки и курсы валют'!$I$12</f>
        <v>0</v>
      </c>
      <c r="G1576" s="1149"/>
      <c r="H1576" s="545"/>
      <c r="I1576" s="380"/>
    </row>
    <row r="1577" spans="1:10" ht="14.1" customHeight="1">
      <c r="A1577" s="389" t="s">
        <v>9396</v>
      </c>
      <c r="B1577" s="1334" t="s">
        <v>3665</v>
      </c>
      <c r="C1577" s="1221">
        <v>5.1100000000000003</v>
      </c>
      <c r="D1577" s="1221">
        <v>25</v>
      </c>
      <c r="E1577" s="706">
        <v>26.86</v>
      </c>
      <c r="F1577" s="1187">
        <f>ROUND(E1577*(1-$F$11),2)</f>
        <v>26.86</v>
      </c>
      <c r="G1577" s="1188">
        <f>'Заказ, cкидки и курсы валют'!$J$24*F1577</f>
        <v>340.71910000000003</v>
      </c>
      <c r="H1577" s="443">
        <f>ROUND((D1577)*G1577,2)</f>
        <v>8517.98</v>
      </c>
      <c r="I1577" s="393"/>
    </row>
    <row r="1578" spans="1:10" ht="14.1" customHeight="1">
      <c r="A1578" s="250" t="s">
        <v>9397</v>
      </c>
      <c r="B1578" s="1056" t="s">
        <v>3998</v>
      </c>
      <c r="C1578" s="49">
        <v>5.8</v>
      </c>
      <c r="D1578" s="49">
        <v>25</v>
      </c>
      <c r="E1578" s="706">
        <v>26.86</v>
      </c>
      <c r="F1578" s="740">
        <f t="shared" ref="F1578:F1589" si="187">ROUND(E1578*(1-$F$11),2)</f>
        <v>26.86</v>
      </c>
      <c r="G1578" s="1037">
        <f>'Заказ, cкидки и курсы валют'!$J$24*F1578</f>
        <v>340.71910000000003</v>
      </c>
      <c r="H1578" s="158">
        <f t="shared" ref="H1578:H1589" si="188">ROUND((D1578)*G1578,2)</f>
        <v>8517.98</v>
      </c>
      <c r="I1578" s="245"/>
    </row>
    <row r="1579" spans="1:10" ht="14.1" customHeight="1">
      <c r="A1579" s="250" t="s">
        <v>9398</v>
      </c>
      <c r="B1579" s="1056" t="s">
        <v>100</v>
      </c>
      <c r="C1579" s="49">
        <v>6.65</v>
      </c>
      <c r="D1579" s="49">
        <v>25</v>
      </c>
      <c r="E1579" s="706">
        <v>26.34</v>
      </c>
      <c r="F1579" s="740">
        <f t="shared" si="187"/>
        <v>26.34</v>
      </c>
      <c r="G1579" s="1037">
        <f>'Заказ, cкидки и курсы валют'!$J$24*F1579</f>
        <v>334.12290000000002</v>
      </c>
      <c r="H1579" s="158">
        <f t="shared" si="188"/>
        <v>8353.07</v>
      </c>
      <c r="I1579" s="245"/>
    </row>
    <row r="1580" spans="1:10" ht="14.1" customHeight="1">
      <c r="A1580" s="250" t="s">
        <v>9399</v>
      </c>
      <c r="B1580" s="1056" t="s">
        <v>9379</v>
      </c>
      <c r="C1580" s="49">
        <v>7.51</v>
      </c>
      <c r="D1580" s="49">
        <v>25</v>
      </c>
      <c r="E1580" s="706">
        <v>26.34</v>
      </c>
      <c r="F1580" s="740">
        <f t="shared" si="187"/>
        <v>26.34</v>
      </c>
      <c r="G1580" s="1037">
        <f>'Заказ, cкидки и курсы валют'!$J$24*F1580</f>
        <v>334.12290000000002</v>
      </c>
      <c r="H1580" s="158">
        <f t="shared" si="188"/>
        <v>8353.07</v>
      </c>
      <c r="I1580" s="245"/>
    </row>
    <row r="1581" spans="1:10" ht="14.1" customHeight="1">
      <c r="A1581" s="250" t="s">
        <v>9400</v>
      </c>
      <c r="B1581" s="1056" t="s">
        <v>101</v>
      </c>
      <c r="C1581" s="49">
        <v>8</v>
      </c>
      <c r="D1581" s="49">
        <v>25</v>
      </c>
      <c r="E1581" s="706">
        <v>26.34</v>
      </c>
      <c r="F1581" s="740">
        <f t="shared" si="187"/>
        <v>26.34</v>
      </c>
      <c r="G1581" s="1037">
        <f>'Заказ, cкидки и курсы валют'!$J$24*F1581</f>
        <v>334.12290000000002</v>
      </c>
      <c r="H1581" s="158">
        <f t="shared" si="188"/>
        <v>8353.07</v>
      </c>
      <c r="I1581" s="245"/>
    </row>
    <row r="1582" spans="1:10" ht="14.1" customHeight="1">
      <c r="A1582" s="250" t="s">
        <v>9401</v>
      </c>
      <c r="B1582" s="1056" t="s">
        <v>1355</v>
      </c>
      <c r="C1582" s="49">
        <v>8.23</v>
      </c>
      <c r="D1582" s="49">
        <v>25</v>
      </c>
      <c r="E1582" s="706">
        <v>24.71</v>
      </c>
      <c r="F1582" s="740">
        <f t="shared" si="187"/>
        <v>24.71</v>
      </c>
      <c r="G1582" s="1037">
        <f>'Заказ, cкидки и курсы валют'!$J$24*F1582</f>
        <v>313.44635</v>
      </c>
      <c r="H1582" s="158">
        <f t="shared" si="188"/>
        <v>7836.16</v>
      </c>
      <c r="I1582" s="245"/>
    </row>
    <row r="1583" spans="1:10" ht="14.1" customHeight="1">
      <c r="A1583" s="250" t="s">
        <v>9389</v>
      </c>
      <c r="B1583" s="1056" t="s">
        <v>189</v>
      </c>
      <c r="C1583" s="49">
        <v>10</v>
      </c>
      <c r="D1583" s="49">
        <v>25</v>
      </c>
      <c r="E1583" s="706">
        <v>25.82</v>
      </c>
      <c r="F1583" s="740">
        <f t="shared" si="187"/>
        <v>25.82</v>
      </c>
      <c r="G1583" s="1037">
        <f>'Заказ, cкидки и курсы валют'!$J$24*F1583</f>
        <v>327.52670000000001</v>
      </c>
      <c r="H1583" s="158">
        <f t="shared" si="188"/>
        <v>8188.17</v>
      </c>
      <c r="I1583" s="245"/>
    </row>
    <row r="1584" spans="1:10" ht="14.1" customHeight="1">
      <c r="A1584" s="250" t="s">
        <v>9390</v>
      </c>
      <c r="B1584" s="1056" t="s">
        <v>617</v>
      </c>
      <c r="C1584" s="49">
        <v>11</v>
      </c>
      <c r="D1584" s="49">
        <v>25</v>
      </c>
      <c r="E1584" s="706">
        <v>25.82</v>
      </c>
      <c r="F1584" s="740">
        <f t="shared" si="187"/>
        <v>25.82</v>
      </c>
      <c r="G1584" s="1037">
        <f>'Заказ, cкидки и курсы валют'!$J$24*F1584</f>
        <v>327.52670000000001</v>
      </c>
      <c r="H1584" s="158">
        <f t="shared" si="188"/>
        <v>8188.17</v>
      </c>
      <c r="I1584" s="245"/>
    </row>
    <row r="1585" spans="1:9" ht="14.1" customHeight="1">
      <c r="A1585" s="250" t="s">
        <v>9391</v>
      </c>
      <c r="B1585" s="1056" t="s">
        <v>178</v>
      </c>
      <c r="C1585" s="49">
        <v>12.7</v>
      </c>
      <c r="D1585" s="49">
        <v>25</v>
      </c>
      <c r="E1585" s="706">
        <v>25.82</v>
      </c>
      <c r="F1585" s="740">
        <f t="shared" si="187"/>
        <v>25.82</v>
      </c>
      <c r="G1585" s="1037">
        <f>'Заказ, cкидки и курсы валют'!$J$24*F1585</f>
        <v>327.52670000000001</v>
      </c>
      <c r="H1585" s="158">
        <f t="shared" si="188"/>
        <v>8188.17</v>
      </c>
      <c r="I1585" s="245"/>
    </row>
    <row r="1586" spans="1:9" ht="14.1" customHeight="1">
      <c r="A1586" s="250" t="s">
        <v>9392</v>
      </c>
      <c r="B1586" s="1056" t="s">
        <v>84</v>
      </c>
      <c r="C1586" s="49">
        <v>14.4</v>
      </c>
      <c r="D1586" s="49">
        <v>25</v>
      </c>
      <c r="E1586" s="706">
        <v>25.82</v>
      </c>
      <c r="F1586" s="740">
        <f t="shared" si="187"/>
        <v>25.82</v>
      </c>
      <c r="G1586" s="1037">
        <f>'Заказ, cкидки и курсы валют'!$J$24*F1586</f>
        <v>327.52670000000001</v>
      </c>
      <c r="H1586" s="158">
        <f t="shared" si="188"/>
        <v>8188.17</v>
      </c>
      <c r="I1586" s="245"/>
    </row>
    <row r="1587" spans="1:9" ht="14.1" customHeight="1">
      <c r="A1587" s="250" t="s">
        <v>9393</v>
      </c>
      <c r="B1587" s="1056" t="s">
        <v>179</v>
      </c>
      <c r="C1587" s="49">
        <v>16.2</v>
      </c>
      <c r="D1587" s="49">
        <v>25</v>
      </c>
      <c r="E1587" s="706">
        <v>25.82</v>
      </c>
      <c r="F1587" s="740">
        <f t="shared" si="187"/>
        <v>25.82</v>
      </c>
      <c r="G1587" s="1037">
        <f>'Заказ, cкидки и курсы валют'!$J$24*F1587</f>
        <v>327.52670000000001</v>
      </c>
      <c r="H1587" s="158">
        <f t="shared" si="188"/>
        <v>8188.17</v>
      </c>
      <c r="I1587" s="245"/>
    </row>
    <row r="1588" spans="1:9" ht="14.1" customHeight="1">
      <c r="A1588" s="250" t="s">
        <v>9394</v>
      </c>
      <c r="B1588" s="1056" t="s">
        <v>180</v>
      </c>
      <c r="C1588" s="49">
        <v>18</v>
      </c>
      <c r="D1588" s="49">
        <v>25</v>
      </c>
      <c r="E1588" s="706">
        <v>25.82</v>
      </c>
      <c r="F1588" s="740">
        <f t="shared" si="187"/>
        <v>25.82</v>
      </c>
      <c r="G1588" s="1037">
        <f>'Заказ, cкидки и курсы валют'!$J$24*F1588</f>
        <v>327.52670000000001</v>
      </c>
      <c r="H1588" s="158">
        <f t="shared" si="188"/>
        <v>8188.17</v>
      </c>
      <c r="I1588" s="245"/>
    </row>
    <row r="1589" spans="1:9" ht="14.1" customHeight="1">
      <c r="A1589" s="250" t="s">
        <v>9395</v>
      </c>
      <c r="B1589" s="1056" t="s">
        <v>181</v>
      </c>
      <c r="C1589" s="49">
        <v>19.8</v>
      </c>
      <c r="D1589" s="49">
        <v>25</v>
      </c>
      <c r="E1589" s="706">
        <v>25.82</v>
      </c>
      <c r="F1589" s="740">
        <f t="shared" si="187"/>
        <v>25.82</v>
      </c>
      <c r="G1589" s="1037">
        <f>'Заказ, cкидки и курсы валют'!$J$24*F1589</f>
        <v>327.52670000000001</v>
      </c>
      <c r="H1589" s="158">
        <f t="shared" si="188"/>
        <v>8188.17</v>
      </c>
      <c r="I1589" s="245"/>
    </row>
    <row r="1590" spans="1:9" ht="14.1" customHeight="1">
      <c r="A1590" s="250" t="s">
        <v>11825</v>
      </c>
      <c r="B1590" s="1056" t="s">
        <v>182</v>
      </c>
      <c r="C1590" s="49"/>
      <c r="D1590" s="49">
        <v>25</v>
      </c>
      <c r="E1590" s="706">
        <v>25.82</v>
      </c>
      <c r="F1590" s="740">
        <f t="shared" ref="F1590" si="189">ROUND(E1590*(1-$F$11),2)</f>
        <v>25.82</v>
      </c>
      <c r="G1590" s="1037">
        <f>'Заказ, cкидки и курсы валют'!$J$24*F1590</f>
        <v>327.52670000000001</v>
      </c>
      <c r="H1590" s="158">
        <f t="shared" ref="H1590" si="190">ROUND((D1590)*G1590,2)</f>
        <v>8188.17</v>
      </c>
      <c r="I1590" s="245"/>
    </row>
    <row r="1591" spans="1:9" ht="14.1" customHeight="1">
      <c r="A1591" s="250" t="s">
        <v>11317</v>
      </c>
      <c r="B1591" s="1056" t="s">
        <v>183</v>
      </c>
      <c r="C1591" s="49">
        <v>20.7</v>
      </c>
      <c r="D1591" s="49">
        <v>25</v>
      </c>
      <c r="E1591" s="706">
        <v>27.18</v>
      </c>
      <c r="F1591" s="740">
        <f t="shared" ref="F1591" si="191">ROUND(E1591*(1-$F$11),2)</f>
        <v>27.18</v>
      </c>
      <c r="G1591" s="1037">
        <f>'Заказ, cкидки и курсы валют'!$J$24*F1591</f>
        <v>344.7783</v>
      </c>
      <c r="H1591" s="158">
        <f t="shared" ref="H1591" si="192">ROUND((D1591)*G1591,2)</f>
        <v>8619.4599999999991</v>
      </c>
      <c r="I1591" s="245"/>
    </row>
    <row r="1592" spans="1:9" ht="14.1" customHeight="1">
      <c r="A1592" s="250" t="s">
        <v>9402</v>
      </c>
      <c r="B1592" s="1056" t="s">
        <v>3660</v>
      </c>
      <c r="C1592" s="49">
        <v>23.4</v>
      </c>
      <c r="D1592" s="49">
        <v>25</v>
      </c>
      <c r="E1592" s="706">
        <v>25.82</v>
      </c>
      <c r="F1592" s="740">
        <f t="shared" ref="F1592:F1599" si="193">ROUND(E1592*(1-$F$11),2)</f>
        <v>25.82</v>
      </c>
      <c r="G1592" s="1037">
        <f>'Заказ, cкидки и курсы валют'!$J$24*F1592</f>
        <v>327.52670000000001</v>
      </c>
      <c r="H1592" s="158">
        <f t="shared" ref="H1592:H1599" si="194">ROUND((D1592)*G1592,2)</f>
        <v>8188.17</v>
      </c>
      <c r="I1592" s="245"/>
    </row>
    <row r="1593" spans="1:9" ht="14.1" customHeight="1">
      <c r="A1593" s="250" t="s">
        <v>9403</v>
      </c>
      <c r="B1593" s="1056" t="s">
        <v>3122</v>
      </c>
      <c r="C1593" s="49">
        <v>27</v>
      </c>
      <c r="D1593" s="49">
        <v>25</v>
      </c>
      <c r="E1593" s="706">
        <v>25.82</v>
      </c>
      <c r="F1593" s="740">
        <f t="shared" si="193"/>
        <v>25.82</v>
      </c>
      <c r="G1593" s="1037">
        <f>'Заказ, cкидки и курсы валют'!$J$24*F1593</f>
        <v>327.52670000000001</v>
      </c>
      <c r="H1593" s="158">
        <f t="shared" si="194"/>
        <v>8188.17</v>
      </c>
      <c r="I1593" s="245"/>
    </row>
    <row r="1594" spans="1:9" ht="14.1" customHeight="1">
      <c r="A1594" s="250" t="s">
        <v>9404</v>
      </c>
      <c r="B1594" s="1056" t="s">
        <v>3123</v>
      </c>
      <c r="C1594" s="49">
        <v>28.8</v>
      </c>
      <c r="D1594" s="49">
        <v>25</v>
      </c>
      <c r="E1594" s="706">
        <v>25.3</v>
      </c>
      <c r="F1594" s="740">
        <f t="shared" si="193"/>
        <v>25.3</v>
      </c>
      <c r="G1594" s="1037">
        <f>'Заказ, cкидки и курсы валют'!$J$24*F1594</f>
        <v>320.93049999999999</v>
      </c>
      <c r="H1594" s="158">
        <f t="shared" si="194"/>
        <v>8023.26</v>
      </c>
      <c r="I1594" s="245"/>
    </row>
    <row r="1595" spans="1:9" ht="14.1" customHeight="1">
      <c r="A1595" s="250" t="s">
        <v>9405</v>
      </c>
      <c r="B1595" s="1056" t="s">
        <v>618</v>
      </c>
      <c r="C1595" s="49">
        <v>11.1</v>
      </c>
      <c r="D1595" s="49">
        <v>25</v>
      </c>
      <c r="E1595" s="706">
        <v>24.78</v>
      </c>
      <c r="F1595" s="740">
        <f t="shared" si="193"/>
        <v>24.78</v>
      </c>
      <c r="G1595" s="1037">
        <f>'Заказ, cкидки и курсы валют'!$J$24*F1595</f>
        <v>314.33430000000004</v>
      </c>
      <c r="H1595" s="158">
        <f t="shared" si="194"/>
        <v>7858.36</v>
      </c>
      <c r="I1595" s="245"/>
    </row>
    <row r="1596" spans="1:9" ht="14.1" customHeight="1">
      <c r="A1596" s="250" t="s">
        <v>9406</v>
      </c>
      <c r="B1596" s="826" t="s">
        <v>3124</v>
      </c>
      <c r="C1596" s="49">
        <v>11.93</v>
      </c>
      <c r="D1596" s="49">
        <v>25</v>
      </c>
      <c r="E1596" s="706">
        <v>23.13</v>
      </c>
      <c r="F1596" s="740">
        <f t="shared" si="193"/>
        <v>23.13</v>
      </c>
      <c r="G1596" s="1037">
        <f>'Заказ, cкидки и курсы валют'!$J$24*F1596</f>
        <v>293.40404999999998</v>
      </c>
      <c r="H1596" s="158">
        <f t="shared" si="194"/>
        <v>7335.1</v>
      </c>
      <c r="I1596" s="245"/>
    </row>
    <row r="1597" spans="1:9" ht="14.1" customHeight="1">
      <c r="A1597" s="250" t="s">
        <v>9408</v>
      </c>
      <c r="B1597" s="1056" t="s">
        <v>190</v>
      </c>
      <c r="C1597" s="49">
        <v>13.48</v>
      </c>
      <c r="D1597" s="49">
        <v>25</v>
      </c>
      <c r="E1597" s="706">
        <v>24.78</v>
      </c>
      <c r="F1597" s="740">
        <f t="shared" si="193"/>
        <v>24.78</v>
      </c>
      <c r="G1597" s="1037">
        <f>'Заказ, cкидки и курсы валют'!$J$24*F1597</f>
        <v>314.33430000000004</v>
      </c>
      <c r="H1597" s="158">
        <f t="shared" si="194"/>
        <v>7858.36</v>
      </c>
      <c r="I1597" s="245"/>
    </row>
    <row r="1598" spans="1:9" ht="14.1" customHeight="1">
      <c r="A1598" s="250" t="s">
        <v>9407</v>
      </c>
      <c r="B1598" s="1056" t="s">
        <v>1341</v>
      </c>
      <c r="C1598" s="49">
        <v>15.03</v>
      </c>
      <c r="D1598" s="49">
        <v>25</v>
      </c>
      <c r="E1598" s="706">
        <v>24.78</v>
      </c>
      <c r="F1598" s="740">
        <f t="shared" si="193"/>
        <v>24.78</v>
      </c>
      <c r="G1598" s="1037">
        <f>'Заказ, cкидки и курсы валют'!$J$24*F1598</f>
        <v>314.33430000000004</v>
      </c>
      <c r="H1598" s="158">
        <f t="shared" si="194"/>
        <v>7858.36</v>
      </c>
      <c r="I1598" s="245"/>
    </row>
    <row r="1599" spans="1:9" ht="14.1" customHeight="1">
      <c r="A1599" s="250" t="s">
        <v>9409</v>
      </c>
      <c r="B1599" s="1056" t="s">
        <v>191</v>
      </c>
      <c r="C1599" s="49">
        <v>16.579999999999998</v>
      </c>
      <c r="D1599" s="49">
        <v>25</v>
      </c>
      <c r="E1599" s="706">
        <v>22.84</v>
      </c>
      <c r="F1599" s="740">
        <f t="shared" si="193"/>
        <v>22.84</v>
      </c>
      <c r="G1599" s="1037">
        <f>'Заказ, cкидки и курсы валют'!$J$24*F1599</f>
        <v>289.72540000000004</v>
      </c>
      <c r="H1599" s="158">
        <f t="shared" si="194"/>
        <v>7243.14</v>
      </c>
      <c r="I1599" s="245"/>
    </row>
    <row r="1600" spans="1:9" ht="14.1" customHeight="1">
      <c r="A1600" s="250" t="s">
        <v>11027</v>
      </c>
      <c r="B1600" s="1056" t="s">
        <v>4320</v>
      </c>
      <c r="C1600" s="49">
        <v>17</v>
      </c>
      <c r="D1600" s="49">
        <v>25</v>
      </c>
      <c r="E1600" s="706">
        <v>23.74</v>
      </c>
      <c r="F1600" s="740">
        <f t="shared" ref="F1600:F1633" si="195">ROUND(E1600*(1-$F$11),2)</f>
        <v>23.74</v>
      </c>
      <c r="G1600" s="1037">
        <f>'Заказ, cкидки и курсы валют'!$J$24*F1600</f>
        <v>301.14189999999996</v>
      </c>
      <c r="H1600" s="158">
        <f t="shared" ref="H1600:H1633" si="196">ROUND((D1600)*G1600,2)</f>
        <v>7528.55</v>
      </c>
      <c r="I1600" s="245"/>
    </row>
    <row r="1601" spans="1:10" ht="14.1" customHeight="1">
      <c r="A1601" s="250" t="s">
        <v>9410</v>
      </c>
      <c r="B1601" s="1056" t="s">
        <v>192</v>
      </c>
      <c r="C1601" s="49">
        <v>18.13</v>
      </c>
      <c r="D1601" s="49">
        <v>25</v>
      </c>
      <c r="E1601" s="706">
        <v>23.56</v>
      </c>
      <c r="F1601" s="740">
        <f t="shared" si="195"/>
        <v>23.56</v>
      </c>
      <c r="G1601" s="1037">
        <f>'Заказ, cкидки и курсы валют'!$J$24*F1601</f>
        <v>298.85859999999997</v>
      </c>
      <c r="H1601" s="158">
        <f t="shared" si="196"/>
        <v>7471.47</v>
      </c>
      <c r="I1601" s="245"/>
    </row>
    <row r="1602" spans="1:10" ht="14.1" customHeight="1">
      <c r="A1602" s="250" t="s">
        <v>11028</v>
      </c>
      <c r="B1602" s="1056" t="s">
        <v>237</v>
      </c>
      <c r="C1602" s="49">
        <v>18.7</v>
      </c>
      <c r="D1602" s="49">
        <v>25</v>
      </c>
      <c r="E1602" s="706">
        <v>23.74</v>
      </c>
      <c r="F1602" s="740">
        <f t="shared" si="195"/>
        <v>23.74</v>
      </c>
      <c r="G1602" s="1037">
        <f>'Заказ, cкидки и курсы валют'!$J$24*F1602</f>
        <v>301.14189999999996</v>
      </c>
      <c r="H1602" s="158">
        <f t="shared" si="196"/>
        <v>7528.55</v>
      </c>
      <c r="I1602" s="245"/>
    </row>
    <row r="1603" spans="1:10" ht="14.1" customHeight="1">
      <c r="A1603" s="250" t="s">
        <v>9411</v>
      </c>
      <c r="B1603" s="1056" t="s">
        <v>193</v>
      </c>
      <c r="C1603" s="49">
        <v>19.690000000000001</v>
      </c>
      <c r="D1603" s="49">
        <v>25</v>
      </c>
      <c r="E1603" s="706">
        <v>23.56</v>
      </c>
      <c r="F1603" s="740">
        <f t="shared" si="195"/>
        <v>23.56</v>
      </c>
      <c r="G1603" s="1037">
        <f>'Заказ, cкидки и курсы валют'!$J$24*F1603</f>
        <v>298.85859999999997</v>
      </c>
      <c r="H1603" s="158">
        <f t="shared" si="196"/>
        <v>7471.47</v>
      </c>
      <c r="I1603" s="245"/>
    </row>
    <row r="1604" spans="1:10" ht="14.1" customHeight="1">
      <c r="A1604" s="250" t="s">
        <v>9412</v>
      </c>
      <c r="B1604" s="1056" t="s">
        <v>194</v>
      </c>
      <c r="C1604" s="49">
        <v>21.14</v>
      </c>
      <c r="D1604" s="49">
        <v>25</v>
      </c>
      <c r="E1604" s="706">
        <v>23.45</v>
      </c>
      <c r="F1604" s="740">
        <f t="shared" si="195"/>
        <v>23.45</v>
      </c>
      <c r="G1604" s="1037">
        <f>'Заказ, cкидки и курсы валют'!$J$24*F1604</f>
        <v>297.46325000000002</v>
      </c>
      <c r="H1604" s="158">
        <f t="shared" si="196"/>
        <v>7436.58</v>
      </c>
      <c r="I1604" s="245"/>
    </row>
    <row r="1605" spans="1:10" ht="14.1" customHeight="1">
      <c r="A1605" s="250" t="s">
        <v>9413</v>
      </c>
      <c r="B1605" s="1056" t="s">
        <v>3125</v>
      </c>
      <c r="C1605" s="49">
        <v>23.4</v>
      </c>
      <c r="D1605" s="49">
        <v>25</v>
      </c>
      <c r="E1605" s="706">
        <v>24.78</v>
      </c>
      <c r="F1605" s="740">
        <f t="shared" si="195"/>
        <v>24.78</v>
      </c>
      <c r="G1605" s="1037">
        <f>'Заказ, cкидки и курсы валют'!$J$24*F1605</f>
        <v>314.33430000000004</v>
      </c>
      <c r="H1605" s="158">
        <f t="shared" si="196"/>
        <v>7858.36</v>
      </c>
      <c r="I1605" s="245"/>
    </row>
    <row r="1606" spans="1:10" ht="14.1" customHeight="1">
      <c r="A1606" s="250" t="s">
        <v>9438</v>
      </c>
      <c r="B1606" s="1056" t="s">
        <v>195</v>
      </c>
      <c r="C1606" s="49">
        <v>24.25</v>
      </c>
      <c r="D1606" s="49">
        <v>25</v>
      </c>
      <c r="E1606" s="706">
        <v>23.04</v>
      </c>
      <c r="F1606" s="740">
        <f t="shared" si="195"/>
        <v>23.04</v>
      </c>
      <c r="G1606" s="1037">
        <f>'Заказ, cкидки и курсы валют'!$J$24*F1606</f>
        <v>292.26240000000001</v>
      </c>
      <c r="H1606" s="158">
        <f t="shared" si="196"/>
        <v>7306.56</v>
      </c>
      <c r="I1606" s="245"/>
    </row>
    <row r="1607" spans="1:10" ht="14.1" customHeight="1">
      <c r="A1607" s="250" t="s">
        <v>9414</v>
      </c>
      <c r="B1607" s="1056" t="s">
        <v>3368</v>
      </c>
      <c r="C1607" s="49">
        <v>27.35</v>
      </c>
      <c r="D1607" s="49">
        <v>25</v>
      </c>
      <c r="E1607" s="706">
        <v>24.78</v>
      </c>
      <c r="F1607" s="740">
        <f t="shared" si="195"/>
        <v>24.78</v>
      </c>
      <c r="G1607" s="1037">
        <f>'Заказ, cкидки и курсы валют'!$J$24*F1607</f>
        <v>314.33430000000004</v>
      </c>
      <c r="H1607" s="158">
        <f t="shared" si="196"/>
        <v>7858.36</v>
      </c>
      <c r="I1607" s="245"/>
    </row>
    <row r="1608" spans="1:10" ht="14.1" customHeight="1">
      <c r="A1608" s="250" t="s">
        <v>9415</v>
      </c>
      <c r="B1608" s="1056" t="s">
        <v>3659</v>
      </c>
      <c r="C1608" s="49">
        <v>30.45</v>
      </c>
      <c r="D1608" s="49">
        <v>25</v>
      </c>
      <c r="E1608" s="706">
        <v>24.78</v>
      </c>
      <c r="F1608" s="740">
        <f t="shared" si="195"/>
        <v>24.78</v>
      </c>
      <c r="G1608" s="1037">
        <f>'Заказ, cкидки и курсы валют'!$J$24*F1608</f>
        <v>314.33430000000004</v>
      </c>
      <c r="H1608" s="158">
        <f t="shared" si="196"/>
        <v>7858.36</v>
      </c>
      <c r="I1608" s="245"/>
    </row>
    <row r="1609" spans="1:10" ht="14.1" customHeight="1">
      <c r="A1609" s="250" t="s">
        <v>9416</v>
      </c>
      <c r="B1609" s="1056" t="s">
        <v>3403</v>
      </c>
      <c r="C1609" s="49">
        <v>33.56</v>
      </c>
      <c r="D1609" s="49">
        <v>25</v>
      </c>
      <c r="E1609" s="706">
        <v>24.78</v>
      </c>
      <c r="F1609" s="740">
        <f t="shared" si="195"/>
        <v>24.78</v>
      </c>
      <c r="G1609" s="1037">
        <f>'Заказ, cкидки и курсы валют'!$J$24*F1609</f>
        <v>314.33430000000004</v>
      </c>
      <c r="H1609" s="158">
        <f t="shared" si="196"/>
        <v>7858.36</v>
      </c>
      <c r="I1609" s="245"/>
      <c r="J1609" s="706"/>
    </row>
    <row r="1610" spans="1:10" ht="14.1" customHeight="1">
      <c r="A1610" s="250" t="s">
        <v>9417</v>
      </c>
      <c r="B1610" s="1056" t="s">
        <v>3126</v>
      </c>
      <c r="C1610" s="49">
        <v>36.56</v>
      </c>
      <c r="D1610" s="49">
        <v>25</v>
      </c>
      <c r="E1610" s="706">
        <v>24.78</v>
      </c>
      <c r="F1610" s="740">
        <f t="shared" si="195"/>
        <v>24.78</v>
      </c>
      <c r="G1610" s="1037">
        <f>'Заказ, cкидки и курсы валют'!$J$24*F1610</f>
        <v>314.33430000000004</v>
      </c>
      <c r="H1610" s="158">
        <f t="shared" si="196"/>
        <v>7858.36</v>
      </c>
      <c r="I1610" s="245"/>
      <c r="J1610" s="706"/>
    </row>
    <row r="1611" spans="1:10" ht="14.1" customHeight="1">
      <c r="A1611" s="250" t="s">
        <v>9418</v>
      </c>
      <c r="B1611" s="1056" t="s">
        <v>3127</v>
      </c>
      <c r="C1611" s="49">
        <v>42.77</v>
      </c>
      <c r="D1611" s="49">
        <v>25</v>
      </c>
      <c r="E1611" s="706">
        <v>22.22</v>
      </c>
      <c r="F1611" s="740">
        <f t="shared" si="195"/>
        <v>22.22</v>
      </c>
      <c r="G1611" s="1037">
        <f>'Заказ, cкидки и курсы валют'!$J$24*F1611</f>
        <v>281.86070000000001</v>
      </c>
      <c r="H1611" s="158">
        <f t="shared" si="196"/>
        <v>7046.52</v>
      </c>
      <c r="I1611" s="245"/>
      <c r="J1611" s="706"/>
    </row>
    <row r="1612" spans="1:10" ht="14.1" customHeight="1">
      <c r="A1612" s="250" t="s">
        <v>9419</v>
      </c>
      <c r="B1612" s="1056" t="s">
        <v>3128</v>
      </c>
      <c r="C1612" s="49">
        <v>48.98</v>
      </c>
      <c r="D1612" s="49">
        <v>25</v>
      </c>
      <c r="E1612" s="706">
        <v>24.78</v>
      </c>
      <c r="F1612" s="740">
        <f t="shared" si="195"/>
        <v>24.78</v>
      </c>
      <c r="G1612" s="1037">
        <f>'Заказ, cкидки и курсы валют'!$J$24*F1612</f>
        <v>314.33430000000004</v>
      </c>
      <c r="H1612" s="158">
        <f t="shared" si="196"/>
        <v>7858.36</v>
      </c>
      <c r="I1612" s="245"/>
      <c r="J1612" s="706"/>
    </row>
    <row r="1613" spans="1:10" ht="14.1" customHeight="1">
      <c r="A1613" s="250" t="s">
        <v>9420</v>
      </c>
      <c r="B1613" s="1056" t="s">
        <v>3129</v>
      </c>
      <c r="C1613" s="49">
        <v>55.19</v>
      </c>
      <c r="D1613" s="49">
        <v>25</v>
      </c>
      <c r="E1613" s="706">
        <v>24.78</v>
      </c>
      <c r="F1613" s="740">
        <f t="shared" si="195"/>
        <v>24.78</v>
      </c>
      <c r="G1613" s="1037">
        <f>'Заказ, cкидки и курсы валют'!$J$24*F1613</f>
        <v>314.33430000000004</v>
      </c>
      <c r="H1613" s="158">
        <f t="shared" si="196"/>
        <v>7858.36</v>
      </c>
      <c r="I1613" s="245"/>
      <c r="J1613" s="706"/>
    </row>
    <row r="1614" spans="1:10" ht="14.1" customHeight="1">
      <c r="A1614" s="250" t="s">
        <v>9421</v>
      </c>
      <c r="B1614" s="1056" t="s">
        <v>201</v>
      </c>
      <c r="C1614" s="49">
        <v>61.4</v>
      </c>
      <c r="D1614" s="49">
        <v>25</v>
      </c>
      <c r="E1614" s="706">
        <v>24.78</v>
      </c>
      <c r="F1614" s="740">
        <f t="shared" si="195"/>
        <v>24.78</v>
      </c>
      <c r="G1614" s="1037">
        <f>'Заказ, cкидки и курсы валют'!$J$24*F1614</f>
        <v>314.33430000000004</v>
      </c>
      <c r="H1614" s="158">
        <f t="shared" si="196"/>
        <v>7858.36</v>
      </c>
      <c r="I1614" s="245"/>
      <c r="J1614" s="706"/>
    </row>
    <row r="1615" spans="1:10" ht="14.1" customHeight="1">
      <c r="A1615" s="250" t="s">
        <v>9422</v>
      </c>
      <c r="B1615" s="1056" t="s">
        <v>202</v>
      </c>
      <c r="C1615" s="49">
        <v>69.7</v>
      </c>
      <c r="D1615" s="49">
        <v>25</v>
      </c>
      <c r="E1615" s="706">
        <v>23.13</v>
      </c>
      <c r="F1615" s="740">
        <f t="shared" si="195"/>
        <v>23.13</v>
      </c>
      <c r="G1615" s="1037">
        <f>'Заказ, cкидки и курсы валют'!$J$24*F1615</f>
        <v>293.40404999999998</v>
      </c>
      <c r="H1615" s="158">
        <f t="shared" si="196"/>
        <v>7335.1</v>
      </c>
      <c r="I1615" s="245"/>
      <c r="J1615" s="706"/>
    </row>
    <row r="1616" spans="1:10" ht="14.1" customHeight="1">
      <c r="A1616" s="250" t="s">
        <v>9423</v>
      </c>
      <c r="B1616" s="1056" t="s">
        <v>615</v>
      </c>
      <c r="C1616" s="49">
        <v>20.77</v>
      </c>
      <c r="D1616" s="49">
        <v>25</v>
      </c>
      <c r="E1616" s="706">
        <v>22.58</v>
      </c>
      <c r="F1616" s="740">
        <f t="shared" si="195"/>
        <v>22.58</v>
      </c>
      <c r="G1616" s="1037">
        <f>'Заказ, cкидки и курсы валют'!$J$24*F1616</f>
        <v>286.4273</v>
      </c>
      <c r="H1616" s="158">
        <f t="shared" si="196"/>
        <v>7160.68</v>
      </c>
      <c r="I1616" s="245"/>
      <c r="J1616" s="706"/>
    </row>
    <row r="1617" spans="1:10" ht="14.1" customHeight="1">
      <c r="A1617" s="250" t="s">
        <v>9424</v>
      </c>
      <c r="B1617" s="826" t="s">
        <v>203</v>
      </c>
      <c r="C1617" s="49">
        <v>23.22</v>
      </c>
      <c r="D1617" s="49">
        <v>25</v>
      </c>
      <c r="E1617" s="706">
        <v>23.92</v>
      </c>
      <c r="F1617" s="740">
        <f t="shared" si="195"/>
        <v>23.92</v>
      </c>
      <c r="G1617" s="1037">
        <f>'Заказ, cкидки и курсы валют'!$J$24*F1617</f>
        <v>303.42520000000002</v>
      </c>
      <c r="H1617" s="158">
        <f t="shared" si="196"/>
        <v>7585.63</v>
      </c>
      <c r="I1617" s="245"/>
      <c r="J1617" s="706"/>
    </row>
    <row r="1618" spans="1:10" ht="14.1" customHeight="1">
      <c r="A1618" s="250" t="s">
        <v>9425</v>
      </c>
      <c r="B1618" s="826" t="s">
        <v>614</v>
      </c>
      <c r="C1618" s="49">
        <v>25.67</v>
      </c>
      <c r="D1618" s="49">
        <v>25</v>
      </c>
      <c r="E1618" s="706">
        <v>23.98</v>
      </c>
      <c r="F1618" s="740">
        <f t="shared" si="195"/>
        <v>23.98</v>
      </c>
      <c r="G1618" s="1037">
        <f>'Заказ, cкидки и курсы валют'!$J$24*F1618</f>
        <v>304.18630000000002</v>
      </c>
      <c r="H1618" s="158">
        <f t="shared" si="196"/>
        <v>7604.66</v>
      </c>
      <c r="I1618" s="245"/>
      <c r="J1618" s="706"/>
    </row>
    <row r="1619" spans="1:10" ht="14.1" customHeight="1">
      <c r="A1619" s="250" t="s">
        <v>9426</v>
      </c>
      <c r="B1619" s="1056" t="s">
        <v>204</v>
      </c>
      <c r="C1619" s="49">
        <v>28.12</v>
      </c>
      <c r="D1619" s="49">
        <v>25</v>
      </c>
      <c r="E1619" s="706">
        <v>22.84</v>
      </c>
      <c r="F1619" s="740">
        <f t="shared" si="195"/>
        <v>22.84</v>
      </c>
      <c r="G1619" s="1037">
        <f>'Заказ, cкидки и курсы валют'!$J$24*F1619</f>
        <v>289.72540000000004</v>
      </c>
      <c r="H1619" s="158">
        <f t="shared" si="196"/>
        <v>7243.14</v>
      </c>
      <c r="I1619" s="245"/>
      <c r="J1619" s="706"/>
    </row>
    <row r="1620" spans="1:10" ht="14.1" customHeight="1">
      <c r="A1620" s="250" t="s">
        <v>9427</v>
      </c>
      <c r="B1620" s="1056" t="s">
        <v>205</v>
      </c>
      <c r="C1620" s="49">
        <v>30.57</v>
      </c>
      <c r="D1620" s="49">
        <v>25</v>
      </c>
      <c r="E1620" s="706">
        <v>23.94</v>
      </c>
      <c r="F1620" s="740">
        <f t="shared" si="195"/>
        <v>23.94</v>
      </c>
      <c r="G1620" s="1037">
        <f>'Заказ, cкидки и курсы валют'!$J$24*F1620</f>
        <v>303.67890000000006</v>
      </c>
      <c r="H1620" s="158">
        <f t="shared" si="196"/>
        <v>7591.97</v>
      </c>
      <c r="I1620" s="245"/>
      <c r="J1620" s="706"/>
    </row>
    <row r="1621" spans="1:10" ht="14.1" customHeight="1">
      <c r="A1621" s="250" t="s">
        <v>9428</v>
      </c>
      <c r="B1621" s="1056" t="s">
        <v>206</v>
      </c>
      <c r="C1621" s="49">
        <v>33.020000000000003</v>
      </c>
      <c r="D1621" s="49">
        <v>25</v>
      </c>
      <c r="E1621" s="706">
        <v>23.94</v>
      </c>
      <c r="F1621" s="740">
        <f t="shared" si="195"/>
        <v>23.94</v>
      </c>
      <c r="G1621" s="1037">
        <f>'Заказ, cкидки и курсы валют'!$J$24*F1621</f>
        <v>303.67890000000006</v>
      </c>
      <c r="H1621" s="158">
        <f t="shared" si="196"/>
        <v>7591.97</v>
      </c>
      <c r="I1621" s="245"/>
      <c r="J1621" s="706"/>
    </row>
    <row r="1622" spans="1:10" ht="14.1" customHeight="1">
      <c r="A1622" s="250" t="s">
        <v>9429</v>
      </c>
      <c r="B1622" s="1056" t="s">
        <v>4321</v>
      </c>
      <c r="C1622" s="49">
        <v>35.47</v>
      </c>
      <c r="D1622" s="49">
        <v>25</v>
      </c>
      <c r="E1622" s="706">
        <v>24.78</v>
      </c>
      <c r="F1622" s="740">
        <f t="shared" si="195"/>
        <v>24.78</v>
      </c>
      <c r="G1622" s="1037">
        <f>'Заказ, cкидки и курсы валют'!$J$24*F1622</f>
        <v>314.33430000000004</v>
      </c>
      <c r="H1622" s="158">
        <f t="shared" si="196"/>
        <v>7858.36</v>
      </c>
      <c r="I1622" s="245"/>
      <c r="J1622" s="706"/>
    </row>
    <row r="1623" spans="1:10" ht="14.1" customHeight="1">
      <c r="A1623" s="250" t="s">
        <v>9430</v>
      </c>
      <c r="B1623" s="1056" t="s">
        <v>4322</v>
      </c>
      <c r="C1623" s="49">
        <v>38.700000000000003</v>
      </c>
      <c r="D1623" s="49">
        <v>25</v>
      </c>
      <c r="E1623" s="706">
        <v>24.78</v>
      </c>
      <c r="F1623" s="740">
        <f t="shared" si="195"/>
        <v>24.78</v>
      </c>
      <c r="G1623" s="1037">
        <f>'Заказ, cкидки и курсы валют'!$J$24*F1623</f>
        <v>314.33430000000004</v>
      </c>
      <c r="H1623" s="158">
        <f t="shared" si="196"/>
        <v>7858.36</v>
      </c>
      <c r="I1623" s="245"/>
      <c r="J1623" s="706"/>
    </row>
    <row r="1624" spans="1:10" ht="14.1" customHeight="1">
      <c r="A1624" s="250" t="s">
        <v>9431</v>
      </c>
      <c r="B1624" s="1056" t="s">
        <v>3357</v>
      </c>
      <c r="C1624" s="49">
        <v>40.47</v>
      </c>
      <c r="D1624" s="49">
        <v>25</v>
      </c>
      <c r="E1624" s="706">
        <v>24.78</v>
      </c>
      <c r="F1624" s="740">
        <f t="shared" si="195"/>
        <v>24.78</v>
      </c>
      <c r="G1624" s="1037">
        <f>'Заказ, cкидки и курсы валют'!$J$24*F1624</f>
        <v>314.33430000000004</v>
      </c>
      <c r="H1624" s="158">
        <f t="shared" si="196"/>
        <v>7858.36</v>
      </c>
      <c r="I1624" s="245"/>
      <c r="J1624" s="706"/>
    </row>
    <row r="1625" spans="1:10" ht="14.1" customHeight="1">
      <c r="A1625" s="250" t="s">
        <v>9432</v>
      </c>
      <c r="B1625" s="1056" t="s">
        <v>1029</v>
      </c>
      <c r="C1625" s="49">
        <v>43.8</v>
      </c>
      <c r="D1625" s="49">
        <v>25</v>
      </c>
      <c r="E1625" s="706">
        <v>24.78</v>
      </c>
      <c r="F1625" s="740">
        <f t="shared" si="195"/>
        <v>24.78</v>
      </c>
      <c r="G1625" s="1037">
        <f>'Заказ, cкидки и курсы валют'!$J$24*F1625</f>
        <v>314.33430000000004</v>
      </c>
      <c r="H1625" s="158">
        <f t="shared" si="196"/>
        <v>7858.36</v>
      </c>
      <c r="I1625" s="245"/>
      <c r="J1625" s="706"/>
    </row>
    <row r="1626" spans="1:10" ht="14.1" customHeight="1">
      <c r="A1626" s="250" t="s">
        <v>9433</v>
      </c>
      <c r="B1626" s="1056" t="s">
        <v>3130</v>
      </c>
      <c r="C1626" s="49">
        <v>45.37</v>
      </c>
      <c r="D1626" s="49">
        <v>25</v>
      </c>
      <c r="E1626" s="706">
        <v>24.78</v>
      </c>
      <c r="F1626" s="740">
        <f t="shared" si="195"/>
        <v>24.78</v>
      </c>
      <c r="G1626" s="1037">
        <f>'Заказ, cкидки и курсы валют'!$J$24*F1626</f>
        <v>314.33430000000004</v>
      </c>
      <c r="H1626" s="158">
        <f t="shared" si="196"/>
        <v>7858.36</v>
      </c>
      <c r="I1626" s="245"/>
      <c r="J1626" s="706"/>
    </row>
    <row r="1627" spans="1:10" ht="14.1" customHeight="1">
      <c r="A1627" s="250" t="s">
        <v>9434</v>
      </c>
      <c r="B1627" s="1056" t="s">
        <v>3131</v>
      </c>
      <c r="C1627" s="49">
        <v>50.27</v>
      </c>
      <c r="D1627" s="49">
        <v>25</v>
      </c>
      <c r="E1627" s="706">
        <v>24.78</v>
      </c>
      <c r="F1627" s="740">
        <f t="shared" si="195"/>
        <v>24.78</v>
      </c>
      <c r="G1627" s="1037">
        <f>'Заказ, cкидки и курсы валют'!$J$24*F1627</f>
        <v>314.33430000000004</v>
      </c>
      <c r="H1627" s="158">
        <f t="shared" si="196"/>
        <v>7858.36</v>
      </c>
      <c r="I1627" s="245"/>
    </row>
    <row r="1628" spans="1:10" ht="14.1" customHeight="1">
      <c r="A1628" s="250" t="s">
        <v>9435</v>
      </c>
      <c r="B1628" s="1056" t="s">
        <v>243</v>
      </c>
      <c r="C1628" s="49">
        <v>56.3</v>
      </c>
      <c r="D1628" s="49">
        <v>25</v>
      </c>
      <c r="E1628" s="706">
        <v>24.78</v>
      </c>
      <c r="F1628" s="740">
        <f t="shared" si="195"/>
        <v>24.78</v>
      </c>
      <c r="G1628" s="1037">
        <f>'Заказ, cкидки и курсы валют'!$J$24*F1628</f>
        <v>314.33430000000004</v>
      </c>
      <c r="H1628" s="158">
        <f t="shared" si="196"/>
        <v>7858.36</v>
      </c>
      <c r="I1628" s="245"/>
    </row>
    <row r="1629" spans="1:10" ht="14.1" customHeight="1">
      <c r="A1629" s="250" t="s">
        <v>9436</v>
      </c>
      <c r="B1629" s="1056" t="s">
        <v>619</v>
      </c>
      <c r="C1629" s="49">
        <v>60.07</v>
      </c>
      <c r="D1629" s="49">
        <v>25</v>
      </c>
      <c r="E1629" s="706">
        <v>23.98</v>
      </c>
      <c r="F1629" s="740">
        <f t="shared" si="195"/>
        <v>23.98</v>
      </c>
      <c r="G1629" s="1037">
        <f>'Заказ, cкидки и курсы валют'!$J$24*F1629</f>
        <v>304.18630000000002</v>
      </c>
      <c r="H1629" s="158">
        <f t="shared" si="196"/>
        <v>7604.66</v>
      </c>
      <c r="I1629" s="245"/>
    </row>
    <row r="1630" spans="1:10" ht="14.1" customHeight="1">
      <c r="A1630" s="250" t="s">
        <v>9437</v>
      </c>
      <c r="B1630" s="1056" t="s">
        <v>3132</v>
      </c>
      <c r="C1630" s="49">
        <v>69.97</v>
      </c>
      <c r="D1630" s="49">
        <v>25</v>
      </c>
      <c r="E1630" s="706">
        <v>23.13</v>
      </c>
      <c r="F1630" s="740">
        <f t="shared" si="195"/>
        <v>23.13</v>
      </c>
      <c r="G1630" s="1037">
        <f>'Заказ, cкидки и курсы валют'!$J$24*F1630</f>
        <v>293.40404999999998</v>
      </c>
      <c r="H1630" s="158">
        <f t="shared" si="196"/>
        <v>7335.1</v>
      </c>
      <c r="I1630" s="245"/>
    </row>
    <row r="1631" spans="1:10" ht="14.1" customHeight="1">
      <c r="A1631" s="250" t="s">
        <v>9439</v>
      </c>
      <c r="B1631" s="1056" t="s">
        <v>676</v>
      </c>
      <c r="C1631" s="49">
        <v>79.77</v>
      </c>
      <c r="D1631" s="49">
        <v>25</v>
      </c>
      <c r="E1631" s="706">
        <v>24.78</v>
      </c>
      <c r="F1631" s="740">
        <f t="shared" si="195"/>
        <v>24.78</v>
      </c>
      <c r="G1631" s="1037">
        <f>'Заказ, cкидки и курсы валют'!$J$24*F1631</f>
        <v>314.33430000000004</v>
      </c>
      <c r="H1631" s="158">
        <f t="shared" si="196"/>
        <v>7858.36</v>
      </c>
      <c r="I1631" s="245"/>
    </row>
    <row r="1632" spans="1:10" ht="14.1" customHeight="1">
      <c r="A1632" s="250" t="s">
        <v>9440</v>
      </c>
      <c r="B1632" s="1056" t="s">
        <v>1333</v>
      </c>
      <c r="C1632" s="49">
        <v>89.57</v>
      </c>
      <c r="D1632" s="49">
        <v>25</v>
      </c>
      <c r="E1632" s="706">
        <v>22.58</v>
      </c>
      <c r="F1632" s="740">
        <f t="shared" si="195"/>
        <v>22.58</v>
      </c>
      <c r="G1632" s="1037">
        <f>'Заказ, cкидки и курсы валют'!$J$24*F1632</f>
        <v>286.4273</v>
      </c>
      <c r="H1632" s="158">
        <f t="shared" si="196"/>
        <v>7160.68</v>
      </c>
      <c r="I1632" s="245"/>
    </row>
    <row r="1633" spans="1:9" ht="14.1" customHeight="1">
      <c r="A1633" s="250" t="s">
        <v>9441</v>
      </c>
      <c r="B1633" s="1056" t="s">
        <v>1334</v>
      </c>
      <c r="C1633" s="49">
        <v>99.37</v>
      </c>
      <c r="D1633" s="49">
        <v>25</v>
      </c>
      <c r="E1633" s="706">
        <v>25.34</v>
      </c>
      <c r="F1633" s="740">
        <f t="shared" si="195"/>
        <v>25.34</v>
      </c>
      <c r="G1633" s="1037">
        <f>'Заказ, cкидки и курсы валют'!$J$24*F1633</f>
        <v>321.43790000000001</v>
      </c>
      <c r="H1633" s="158">
        <f t="shared" si="196"/>
        <v>8035.95</v>
      </c>
      <c r="I1633" s="245"/>
    </row>
    <row r="1634" spans="1:9" ht="14.1" customHeight="1">
      <c r="A1634" s="250" t="s">
        <v>10491</v>
      </c>
      <c r="B1634" s="1056" t="s">
        <v>213</v>
      </c>
      <c r="C1634" s="49">
        <v>131.02000000000001</v>
      </c>
      <c r="D1634" s="49">
        <v>25</v>
      </c>
      <c r="E1634" s="706">
        <v>23.94</v>
      </c>
      <c r="F1634" s="740">
        <f t="shared" ref="F1634" si="197">ROUND(E1634*(1-$F$11),2)</f>
        <v>23.94</v>
      </c>
      <c r="G1634" s="1037">
        <f>'Заказ, cкидки и курсы валют'!$J$24*F1634</f>
        <v>303.67890000000006</v>
      </c>
      <c r="H1634" s="158">
        <f t="shared" ref="H1634" si="198">ROUND((D1634)*G1634,2)</f>
        <v>7591.97</v>
      </c>
      <c r="I1634" s="245"/>
    </row>
    <row r="1635" spans="1:9" ht="14.1" customHeight="1">
      <c r="A1635" s="250" t="s">
        <v>9442</v>
      </c>
      <c r="B1635" s="1056" t="s">
        <v>214</v>
      </c>
      <c r="C1635" s="49">
        <v>131.02000000000001</v>
      </c>
      <c r="D1635" s="49">
        <v>25</v>
      </c>
      <c r="E1635" s="706">
        <v>23.06</v>
      </c>
      <c r="F1635" s="740">
        <f t="shared" ref="F1635:F1671" si="199">ROUND(E1635*(1-$F$11),2)</f>
        <v>23.06</v>
      </c>
      <c r="G1635" s="1037">
        <f>'Заказ, cкидки и курсы валют'!$J$24*F1635</f>
        <v>292.51609999999999</v>
      </c>
      <c r="H1635" s="158">
        <f t="shared" ref="H1635:H1671" si="200">ROUND((D1635)*G1635,2)</f>
        <v>7312.9</v>
      </c>
      <c r="I1635" s="245"/>
    </row>
    <row r="1636" spans="1:9" ht="14.1" customHeight="1">
      <c r="A1636" s="250" t="s">
        <v>9443</v>
      </c>
      <c r="B1636" s="1056" t="s">
        <v>4324</v>
      </c>
      <c r="C1636" s="49">
        <v>31</v>
      </c>
      <c r="D1636" s="49">
        <v>25</v>
      </c>
      <c r="E1636" s="706">
        <v>24.78</v>
      </c>
      <c r="F1636" s="740">
        <f t="shared" si="199"/>
        <v>24.78</v>
      </c>
      <c r="G1636" s="1037">
        <f>'Заказ, cкидки и курсы валют'!$J$24*F1636</f>
        <v>314.33430000000004</v>
      </c>
      <c r="H1636" s="158">
        <f t="shared" si="200"/>
        <v>7858.36</v>
      </c>
      <c r="I1636" s="245"/>
    </row>
    <row r="1637" spans="1:9" ht="14.1" customHeight="1">
      <c r="A1637" s="250" t="s">
        <v>9444</v>
      </c>
      <c r="B1637" s="1056" t="s">
        <v>1023</v>
      </c>
      <c r="C1637" s="49">
        <v>34.1</v>
      </c>
      <c r="D1637" s="49">
        <v>25</v>
      </c>
      <c r="E1637" s="706">
        <v>22.81</v>
      </c>
      <c r="F1637" s="740">
        <f t="shared" si="199"/>
        <v>22.81</v>
      </c>
      <c r="G1637" s="1037">
        <f>'Заказ, cкидки и курсы валют'!$J$24*F1637</f>
        <v>289.34485000000001</v>
      </c>
      <c r="H1637" s="158">
        <f t="shared" si="200"/>
        <v>7233.62</v>
      </c>
      <c r="I1637" s="245"/>
    </row>
    <row r="1638" spans="1:9" ht="14.1" customHeight="1">
      <c r="A1638" s="250" t="s">
        <v>9445</v>
      </c>
      <c r="B1638" s="1056" t="s">
        <v>1024</v>
      </c>
      <c r="C1638" s="49">
        <v>37.700000000000003</v>
      </c>
      <c r="D1638" s="49">
        <v>25</v>
      </c>
      <c r="E1638" s="706">
        <v>24.78</v>
      </c>
      <c r="F1638" s="740">
        <f t="shared" si="199"/>
        <v>24.78</v>
      </c>
      <c r="G1638" s="1037">
        <f>'Заказ, cкидки и курсы валют'!$J$24*F1638</f>
        <v>314.33430000000004</v>
      </c>
      <c r="H1638" s="158">
        <f t="shared" si="200"/>
        <v>7858.36</v>
      </c>
      <c r="I1638" s="245"/>
    </row>
    <row r="1639" spans="1:9" ht="14.1" customHeight="1">
      <c r="A1639" s="250" t="s">
        <v>9446</v>
      </c>
      <c r="B1639" s="1056" t="s">
        <v>1025</v>
      </c>
      <c r="C1639" s="72">
        <v>41.3</v>
      </c>
      <c r="D1639" s="49">
        <v>25</v>
      </c>
      <c r="E1639" s="706">
        <v>24.78</v>
      </c>
      <c r="F1639" s="740">
        <f t="shared" si="199"/>
        <v>24.78</v>
      </c>
      <c r="G1639" s="1037">
        <f>'Заказ, cкидки и курсы валют'!$J$24*F1639</f>
        <v>314.33430000000004</v>
      </c>
      <c r="H1639" s="158">
        <f t="shared" si="200"/>
        <v>7858.36</v>
      </c>
      <c r="I1639" s="245"/>
    </row>
    <row r="1640" spans="1:9" ht="14.1" customHeight="1">
      <c r="A1640" s="250" t="s">
        <v>9447</v>
      </c>
      <c r="B1640" s="826" t="s">
        <v>3399</v>
      </c>
      <c r="C1640" s="49">
        <v>44.9</v>
      </c>
      <c r="D1640" s="49">
        <v>25</v>
      </c>
      <c r="E1640" s="706">
        <v>24.78</v>
      </c>
      <c r="F1640" s="740">
        <f t="shared" si="199"/>
        <v>24.78</v>
      </c>
      <c r="G1640" s="1037">
        <f>'Заказ, cкидки и курсы валют'!$J$24*F1640</f>
        <v>314.33430000000004</v>
      </c>
      <c r="H1640" s="158">
        <f t="shared" si="200"/>
        <v>7858.36</v>
      </c>
      <c r="I1640" s="245"/>
    </row>
    <row r="1641" spans="1:9" ht="14.1" customHeight="1">
      <c r="A1641" s="250" t="s">
        <v>9448</v>
      </c>
      <c r="B1641" s="826" t="s">
        <v>1026</v>
      </c>
      <c r="C1641" s="49">
        <v>48.5</v>
      </c>
      <c r="D1641" s="49">
        <v>25</v>
      </c>
      <c r="E1641" s="706">
        <v>24.78</v>
      </c>
      <c r="F1641" s="740">
        <f t="shared" si="199"/>
        <v>24.78</v>
      </c>
      <c r="G1641" s="1037">
        <f>'Заказ, cкидки и курсы валют'!$J$24*F1641</f>
        <v>314.33430000000004</v>
      </c>
      <c r="H1641" s="158">
        <f t="shared" si="200"/>
        <v>7858.36</v>
      </c>
      <c r="I1641" s="245"/>
    </row>
    <row r="1642" spans="1:9" ht="14.1" customHeight="1">
      <c r="A1642" s="250" t="s">
        <v>9449</v>
      </c>
      <c r="B1642" s="1056" t="s">
        <v>1027</v>
      </c>
      <c r="C1642" s="49">
        <v>52</v>
      </c>
      <c r="D1642" s="49">
        <v>25</v>
      </c>
      <c r="E1642" s="706">
        <v>24.78</v>
      </c>
      <c r="F1642" s="740">
        <f t="shared" si="199"/>
        <v>24.78</v>
      </c>
      <c r="G1642" s="1037">
        <f>'Заказ, cкидки и курсы валют'!$J$24*F1642</f>
        <v>314.33430000000004</v>
      </c>
      <c r="H1642" s="158">
        <f t="shared" si="200"/>
        <v>7858.36</v>
      </c>
      <c r="I1642" s="245"/>
    </row>
    <row r="1643" spans="1:9" ht="14.1" customHeight="1">
      <c r="A1643" s="250" t="s">
        <v>9450</v>
      </c>
      <c r="B1643" s="1056" t="s">
        <v>2651</v>
      </c>
      <c r="C1643" s="49">
        <v>55.6</v>
      </c>
      <c r="D1643" s="49">
        <v>25</v>
      </c>
      <c r="E1643" s="706">
        <v>23.13</v>
      </c>
      <c r="F1643" s="740">
        <f t="shared" si="199"/>
        <v>23.13</v>
      </c>
      <c r="G1643" s="1037">
        <f>'Заказ, cкидки и курсы валют'!$J$24*F1643</f>
        <v>293.40404999999998</v>
      </c>
      <c r="H1643" s="158">
        <f t="shared" si="200"/>
        <v>7335.1</v>
      </c>
      <c r="I1643" s="245"/>
    </row>
    <row r="1644" spans="1:9" ht="14.1" customHeight="1">
      <c r="A1644" s="250" t="s">
        <v>9451</v>
      </c>
      <c r="B1644" s="1056" t="s">
        <v>1028</v>
      </c>
      <c r="C1644" s="49">
        <v>58.2</v>
      </c>
      <c r="D1644" s="49">
        <v>25</v>
      </c>
      <c r="E1644" s="706">
        <v>23.95</v>
      </c>
      <c r="F1644" s="740">
        <f t="shared" si="199"/>
        <v>23.95</v>
      </c>
      <c r="G1644" s="1037">
        <f>'Заказ, cкидки и курсы валют'!$J$24*F1644</f>
        <v>303.80574999999999</v>
      </c>
      <c r="H1644" s="158">
        <f t="shared" si="200"/>
        <v>7595.14</v>
      </c>
      <c r="I1644" s="245"/>
    </row>
    <row r="1645" spans="1:9" ht="14.1" customHeight="1">
      <c r="A1645" s="250" t="s">
        <v>9452</v>
      </c>
      <c r="B1645" s="1056" t="s">
        <v>2641</v>
      </c>
      <c r="C1645" s="49">
        <v>66.400000000000006</v>
      </c>
      <c r="D1645" s="49">
        <v>25</v>
      </c>
      <c r="E1645" s="706">
        <v>24.78</v>
      </c>
      <c r="F1645" s="740">
        <f t="shared" si="199"/>
        <v>24.78</v>
      </c>
      <c r="G1645" s="1037">
        <f>'Заказ, cкидки и курсы валют'!$J$24*F1645</f>
        <v>314.33430000000004</v>
      </c>
      <c r="H1645" s="158">
        <f t="shared" si="200"/>
        <v>7858.36</v>
      </c>
      <c r="I1645" s="245"/>
    </row>
    <row r="1646" spans="1:9" ht="14.1" customHeight="1">
      <c r="A1646" s="250" t="s">
        <v>9453</v>
      </c>
      <c r="B1646" s="1056" t="s">
        <v>3406</v>
      </c>
      <c r="C1646" s="49">
        <v>73.599999999999994</v>
      </c>
      <c r="D1646" s="49">
        <v>25</v>
      </c>
      <c r="E1646" s="706">
        <v>24.78</v>
      </c>
      <c r="F1646" s="740">
        <f t="shared" si="199"/>
        <v>24.78</v>
      </c>
      <c r="G1646" s="1037">
        <f>'Заказ, cкидки и курсы валют'!$J$24*F1646</f>
        <v>314.33430000000004</v>
      </c>
      <c r="H1646" s="158">
        <f t="shared" si="200"/>
        <v>7858.36</v>
      </c>
      <c r="I1646" s="245"/>
    </row>
    <row r="1647" spans="1:9" ht="14.1" customHeight="1">
      <c r="A1647" s="250" t="s">
        <v>11029</v>
      </c>
      <c r="B1647" s="1056" t="s">
        <v>3369</v>
      </c>
      <c r="C1647" s="49">
        <v>76</v>
      </c>
      <c r="D1647" s="49">
        <v>25</v>
      </c>
      <c r="E1647" s="706">
        <v>24.08</v>
      </c>
      <c r="F1647" s="740">
        <f t="shared" si="199"/>
        <v>24.08</v>
      </c>
      <c r="G1647" s="1037">
        <f>'Заказ, cкидки и курсы валют'!$J$24*F1647</f>
        <v>305.45479999999998</v>
      </c>
      <c r="H1647" s="158">
        <f t="shared" si="200"/>
        <v>7636.37</v>
      </c>
      <c r="I1647" s="245"/>
    </row>
    <row r="1648" spans="1:9" ht="14.1" customHeight="1">
      <c r="A1648" s="250" t="s">
        <v>9454</v>
      </c>
      <c r="B1648" s="1056" t="s">
        <v>3407</v>
      </c>
      <c r="C1648" s="49">
        <v>80.8</v>
      </c>
      <c r="D1648" s="49">
        <v>25</v>
      </c>
      <c r="E1648" s="706">
        <v>24.78</v>
      </c>
      <c r="F1648" s="740">
        <f t="shared" si="199"/>
        <v>24.78</v>
      </c>
      <c r="G1648" s="1037">
        <f>'Заказ, cкидки и курсы валют'!$J$24*F1648</f>
        <v>314.33430000000004</v>
      </c>
      <c r="H1648" s="158">
        <f t="shared" si="200"/>
        <v>7858.36</v>
      </c>
      <c r="I1648" s="245"/>
    </row>
    <row r="1649" spans="1:9" ht="14.1" customHeight="1">
      <c r="A1649" s="250" t="s">
        <v>9455</v>
      </c>
      <c r="B1649" s="1056" t="s">
        <v>3408</v>
      </c>
      <c r="C1649" s="49">
        <v>88</v>
      </c>
      <c r="D1649" s="49">
        <v>25</v>
      </c>
      <c r="E1649" s="706">
        <v>24.78</v>
      </c>
      <c r="F1649" s="740">
        <f t="shared" si="199"/>
        <v>24.78</v>
      </c>
      <c r="G1649" s="1037">
        <f>'Заказ, cкидки и курсы валют'!$J$24*F1649</f>
        <v>314.33430000000004</v>
      </c>
      <c r="H1649" s="158">
        <f t="shared" si="200"/>
        <v>7858.36</v>
      </c>
      <c r="I1649" s="245"/>
    </row>
    <row r="1650" spans="1:9" ht="14.1" customHeight="1">
      <c r="A1650" s="250" t="s">
        <v>9456</v>
      </c>
      <c r="B1650" s="1056" t="s">
        <v>3409</v>
      </c>
      <c r="C1650" s="49">
        <v>102</v>
      </c>
      <c r="D1650" s="49">
        <v>25</v>
      </c>
      <c r="E1650" s="706">
        <v>24.78</v>
      </c>
      <c r="F1650" s="740">
        <f t="shared" si="199"/>
        <v>24.78</v>
      </c>
      <c r="G1650" s="1037">
        <f>'Заказ, cкидки и курсы валют'!$J$24*F1650</f>
        <v>314.33430000000004</v>
      </c>
      <c r="H1650" s="158">
        <f t="shared" si="200"/>
        <v>7858.36</v>
      </c>
      <c r="I1650" s="245"/>
    </row>
    <row r="1651" spans="1:9" ht="14.1" customHeight="1">
      <c r="A1651" s="250" t="s">
        <v>9457</v>
      </c>
      <c r="B1651" s="1056" t="s">
        <v>3400</v>
      </c>
      <c r="C1651" s="49">
        <v>116</v>
      </c>
      <c r="D1651" s="49">
        <v>25</v>
      </c>
      <c r="E1651" s="706">
        <v>24.78</v>
      </c>
      <c r="F1651" s="740">
        <f t="shared" si="199"/>
        <v>24.78</v>
      </c>
      <c r="G1651" s="1037">
        <f>'Заказ, cкидки и курсы валют'!$J$24*F1651</f>
        <v>314.33430000000004</v>
      </c>
      <c r="H1651" s="158">
        <f t="shared" si="200"/>
        <v>7858.36</v>
      </c>
      <c r="I1651" s="245"/>
    </row>
    <row r="1652" spans="1:9" ht="14.1" customHeight="1">
      <c r="A1652" s="250" t="s">
        <v>9458</v>
      </c>
      <c r="B1652" s="1056" t="s">
        <v>3410</v>
      </c>
      <c r="C1652" s="49">
        <v>130</v>
      </c>
      <c r="D1652" s="49">
        <v>25</v>
      </c>
      <c r="E1652" s="706">
        <v>22.61</v>
      </c>
      <c r="F1652" s="740">
        <f t="shared" si="199"/>
        <v>22.61</v>
      </c>
      <c r="G1652" s="1037">
        <f>'Заказ, cкидки и курсы валют'!$J$24*F1652</f>
        <v>286.80785000000003</v>
      </c>
      <c r="H1652" s="158">
        <f t="shared" si="200"/>
        <v>7170.2</v>
      </c>
      <c r="I1652" s="245"/>
    </row>
    <row r="1653" spans="1:9" ht="14.1" customHeight="1">
      <c r="A1653" s="250" t="s">
        <v>9459</v>
      </c>
      <c r="B1653" s="1056" t="s">
        <v>3411</v>
      </c>
      <c r="C1653" s="49">
        <v>149</v>
      </c>
      <c r="D1653" s="49">
        <v>25</v>
      </c>
      <c r="E1653" s="706">
        <v>24.78</v>
      </c>
      <c r="F1653" s="740">
        <f t="shared" si="199"/>
        <v>24.78</v>
      </c>
      <c r="G1653" s="1037">
        <f>'Заказ, cкидки и курсы валют'!$J$24*F1653</f>
        <v>314.33430000000004</v>
      </c>
      <c r="H1653" s="158">
        <f t="shared" si="200"/>
        <v>7858.36</v>
      </c>
      <c r="I1653" s="245"/>
    </row>
    <row r="1654" spans="1:9" ht="14.1" customHeight="1">
      <c r="A1654" s="250" t="s">
        <v>9460</v>
      </c>
      <c r="B1654" s="1056" t="s">
        <v>3141</v>
      </c>
      <c r="C1654" s="49">
        <v>158</v>
      </c>
      <c r="D1654" s="49">
        <v>25</v>
      </c>
      <c r="E1654" s="706">
        <v>23.13</v>
      </c>
      <c r="F1654" s="740">
        <f t="shared" si="199"/>
        <v>23.13</v>
      </c>
      <c r="G1654" s="1037">
        <f>'Заказ, cкидки и курсы валют'!$J$24*F1654</f>
        <v>293.40404999999998</v>
      </c>
      <c r="H1654" s="158">
        <f t="shared" si="200"/>
        <v>7335.1</v>
      </c>
      <c r="I1654" s="245"/>
    </row>
    <row r="1655" spans="1:9" ht="14.1" customHeight="1">
      <c r="A1655" s="250" t="s">
        <v>9461</v>
      </c>
      <c r="B1655" s="1056" t="s">
        <v>1337</v>
      </c>
      <c r="C1655" s="49">
        <v>57.9</v>
      </c>
      <c r="D1655" s="49">
        <v>25</v>
      </c>
      <c r="E1655" s="706">
        <v>23.92</v>
      </c>
      <c r="F1655" s="740">
        <f t="shared" si="199"/>
        <v>23.92</v>
      </c>
      <c r="G1655" s="1037">
        <f>'Заказ, cкидки и курсы валют'!$J$24*F1655</f>
        <v>303.42520000000002</v>
      </c>
      <c r="H1655" s="158">
        <f t="shared" si="200"/>
        <v>7585.63</v>
      </c>
      <c r="I1655" s="245"/>
    </row>
    <row r="1656" spans="1:9" ht="14.1" customHeight="1">
      <c r="A1656" s="250" t="s">
        <v>9462</v>
      </c>
      <c r="B1656" s="1056" t="s">
        <v>3412</v>
      </c>
      <c r="C1656" s="49">
        <v>67.900000000000006</v>
      </c>
      <c r="D1656" s="49">
        <v>25</v>
      </c>
      <c r="E1656" s="706">
        <v>24.47</v>
      </c>
      <c r="F1656" s="740">
        <f t="shared" si="199"/>
        <v>24.47</v>
      </c>
      <c r="G1656" s="1037">
        <f>'Заказ, cкидки и курсы валют'!$J$24*F1656</f>
        <v>310.40195</v>
      </c>
      <c r="H1656" s="158">
        <f t="shared" si="200"/>
        <v>7760.05</v>
      </c>
      <c r="I1656" s="245"/>
    </row>
    <row r="1657" spans="1:9" ht="14.1" customHeight="1">
      <c r="A1657" s="250" t="s">
        <v>9463</v>
      </c>
      <c r="B1657" s="1056" t="s">
        <v>249</v>
      </c>
      <c r="C1657" s="49">
        <v>77.900000000000006</v>
      </c>
      <c r="D1657" s="49">
        <v>25</v>
      </c>
      <c r="E1657" s="706">
        <v>25.37</v>
      </c>
      <c r="F1657" s="740">
        <f t="shared" si="199"/>
        <v>25.37</v>
      </c>
      <c r="G1657" s="1037">
        <f>'Заказ, cкидки и курсы валют'!$J$24*F1657</f>
        <v>321.81845000000004</v>
      </c>
      <c r="H1657" s="158">
        <f t="shared" si="200"/>
        <v>8045.46</v>
      </c>
      <c r="I1657" s="245"/>
    </row>
    <row r="1658" spans="1:9" ht="14.1" customHeight="1">
      <c r="A1658" s="250" t="s">
        <v>9464</v>
      </c>
      <c r="B1658" s="1056" t="s">
        <v>1375</v>
      </c>
      <c r="C1658" s="49">
        <v>87.8</v>
      </c>
      <c r="D1658" s="49">
        <v>25</v>
      </c>
      <c r="E1658" s="706">
        <v>25.3</v>
      </c>
      <c r="F1658" s="740">
        <f t="shared" si="199"/>
        <v>25.3</v>
      </c>
      <c r="G1658" s="1037">
        <f>'Заказ, cкидки и курсы валют'!$J$24*F1658</f>
        <v>320.93049999999999</v>
      </c>
      <c r="H1658" s="158">
        <f t="shared" si="200"/>
        <v>8023.26</v>
      </c>
      <c r="I1658" s="245"/>
    </row>
    <row r="1659" spans="1:9" ht="14.1" customHeight="1">
      <c r="A1659" s="250" t="s">
        <v>9465</v>
      </c>
      <c r="B1659" s="1056" t="s">
        <v>9380</v>
      </c>
      <c r="C1659" s="49">
        <v>97.9</v>
      </c>
      <c r="D1659" s="49">
        <v>25</v>
      </c>
      <c r="E1659" s="706">
        <v>23.13</v>
      </c>
      <c r="F1659" s="740">
        <f t="shared" si="199"/>
        <v>23.13</v>
      </c>
      <c r="G1659" s="1037">
        <f>'Заказ, cкидки и курсы валют'!$J$24*F1659</f>
        <v>293.40404999999998</v>
      </c>
      <c r="H1659" s="158">
        <f t="shared" si="200"/>
        <v>7335.1</v>
      </c>
      <c r="I1659" s="245"/>
    </row>
    <row r="1660" spans="1:9" ht="14.1" customHeight="1">
      <c r="A1660" s="250" t="s">
        <v>9466</v>
      </c>
      <c r="B1660" s="1056" t="s">
        <v>9381</v>
      </c>
      <c r="C1660" s="49">
        <v>107</v>
      </c>
      <c r="D1660" s="49">
        <v>25</v>
      </c>
      <c r="E1660" s="706">
        <v>22.16</v>
      </c>
      <c r="F1660" s="740">
        <f t="shared" si="199"/>
        <v>22.16</v>
      </c>
      <c r="G1660" s="1037">
        <f>'Заказ, cкидки и курсы валют'!$J$24*F1660</f>
        <v>281.09960000000001</v>
      </c>
      <c r="H1660" s="158">
        <f t="shared" si="200"/>
        <v>7027.49</v>
      </c>
      <c r="I1660" s="245"/>
    </row>
    <row r="1661" spans="1:9" ht="14.1" customHeight="1">
      <c r="A1661" s="250" t="s">
        <v>9467</v>
      </c>
      <c r="B1661" s="1056" t="s">
        <v>9382</v>
      </c>
      <c r="C1661" s="49">
        <v>117</v>
      </c>
      <c r="D1661" s="49">
        <v>25</v>
      </c>
      <c r="E1661" s="706">
        <v>24.78</v>
      </c>
      <c r="F1661" s="740">
        <f t="shared" si="199"/>
        <v>24.78</v>
      </c>
      <c r="G1661" s="1037">
        <f>'Заказ, cкидки и курсы валют'!$J$24*F1661</f>
        <v>314.33430000000004</v>
      </c>
      <c r="H1661" s="158">
        <f t="shared" si="200"/>
        <v>7858.36</v>
      </c>
      <c r="I1661" s="245"/>
    </row>
    <row r="1662" spans="1:9" ht="14.1" customHeight="1">
      <c r="A1662" s="250" t="s">
        <v>9468</v>
      </c>
      <c r="B1662" s="1056" t="s">
        <v>9383</v>
      </c>
      <c r="C1662" s="49">
        <v>127</v>
      </c>
      <c r="D1662" s="49">
        <v>25</v>
      </c>
      <c r="E1662" s="706">
        <v>23.98</v>
      </c>
      <c r="F1662" s="740">
        <f t="shared" si="199"/>
        <v>23.98</v>
      </c>
      <c r="G1662" s="1037">
        <f>'Заказ, cкидки и курсы валют'!$J$24*F1662</f>
        <v>304.18630000000002</v>
      </c>
      <c r="H1662" s="158">
        <f t="shared" si="200"/>
        <v>7604.66</v>
      </c>
      <c r="I1662" s="245"/>
    </row>
    <row r="1663" spans="1:9" ht="14.1" customHeight="1">
      <c r="A1663" s="250" t="s">
        <v>9469</v>
      </c>
      <c r="B1663" s="1056" t="s">
        <v>9384</v>
      </c>
      <c r="C1663" s="49">
        <v>147</v>
      </c>
      <c r="D1663" s="49">
        <v>25</v>
      </c>
      <c r="E1663" s="706">
        <v>23.98</v>
      </c>
      <c r="F1663" s="740">
        <f t="shared" si="199"/>
        <v>23.98</v>
      </c>
      <c r="G1663" s="1037">
        <f>'Заказ, cкидки и курсы валют'!$J$24*F1663</f>
        <v>304.18630000000002</v>
      </c>
      <c r="H1663" s="158">
        <f t="shared" si="200"/>
        <v>7604.66</v>
      </c>
      <c r="I1663" s="245"/>
    </row>
    <row r="1664" spans="1:9" ht="14.1" customHeight="1">
      <c r="A1664" s="250" t="s">
        <v>9470</v>
      </c>
      <c r="B1664" s="1056" t="s">
        <v>9385</v>
      </c>
      <c r="C1664" s="49">
        <v>167</v>
      </c>
      <c r="D1664" s="49">
        <v>25</v>
      </c>
      <c r="E1664" s="706">
        <v>23.92</v>
      </c>
      <c r="F1664" s="740">
        <f t="shared" si="199"/>
        <v>23.92</v>
      </c>
      <c r="G1664" s="1037">
        <f>'Заказ, cкидки и курсы валют'!$J$24*F1664</f>
        <v>303.42520000000002</v>
      </c>
      <c r="H1664" s="158">
        <f t="shared" si="200"/>
        <v>7585.63</v>
      </c>
      <c r="I1664" s="245"/>
    </row>
    <row r="1665" spans="1:9" ht="14.1" customHeight="1">
      <c r="A1665" s="250" t="s">
        <v>9471</v>
      </c>
      <c r="B1665" s="1056" t="s">
        <v>9386</v>
      </c>
      <c r="C1665" s="49">
        <v>177</v>
      </c>
      <c r="D1665" s="49">
        <v>25</v>
      </c>
      <c r="E1665" s="706">
        <v>24.79</v>
      </c>
      <c r="F1665" s="740">
        <f t="shared" si="199"/>
        <v>24.79</v>
      </c>
      <c r="G1665" s="1037">
        <f>'Заказ, cкидки и курсы валют'!$J$24*F1665</f>
        <v>314.46114999999998</v>
      </c>
      <c r="H1665" s="158">
        <f t="shared" si="200"/>
        <v>7861.53</v>
      </c>
      <c r="I1665" s="245"/>
    </row>
    <row r="1666" spans="1:9" ht="14.1" customHeight="1">
      <c r="A1666" s="250" t="s">
        <v>9472</v>
      </c>
      <c r="B1666" s="1056" t="s">
        <v>9387</v>
      </c>
      <c r="C1666" s="49">
        <v>185</v>
      </c>
      <c r="D1666" s="49">
        <v>25</v>
      </c>
      <c r="E1666" s="706">
        <v>22.46</v>
      </c>
      <c r="F1666" s="740">
        <f t="shared" si="199"/>
        <v>22.46</v>
      </c>
      <c r="G1666" s="1037">
        <f>'Заказ, cкидки и курсы валют'!$J$24*F1666</f>
        <v>284.9051</v>
      </c>
      <c r="H1666" s="158">
        <f t="shared" si="200"/>
        <v>7122.63</v>
      </c>
      <c r="I1666" s="245"/>
    </row>
    <row r="1667" spans="1:9" ht="14.1" customHeight="1">
      <c r="A1667" s="250" t="s">
        <v>9520</v>
      </c>
      <c r="B1667" s="1056" t="s">
        <v>9388</v>
      </c>
      <c r="C1667" s="49">
        <v>190.2</v>
      </c>
      <c r="D1667" s="49">
        <v>25</v>
      </c>
      <c r="E1667" s="706">
        <v>24.63</v>
      </c>
      <c r="F1667" s="740">
        <f t="shared" si="199"/>
        <v>24.63</v>
      </c>
      <c r="G1667" s="1037">
        <f>'Заказ, cкидки и курсы валют'!$J$24*F1667</f>
        <v>312.43155000000002</v>
      </c>
      <c r="H1667" s="158">
        <f t="shared" si="200"/>
        <v>7810.79</v>
      </c>
      <c r="I1667" s="245"/>
    </row>
    <row r="1668" spans="1:9" ht="14.1" customHeight="1">
      <c r="A1668" s="250" t="s">
        <v>9473</v>
      </c>
      <c r="B1668" s="1056" t="s">
        <v>3413</v>
      </c>
      <c r="C1668" s="49">
        <v>95</v>
      </c>
      <c r="D1668" s="49">
        <v>25</v>
      </c>
      <c r="E1668" s="706">
        <v>26</v>
      </c>
      <c r="F1668" s="740">
        <f t="shared" si="199"/>
        <v>26</v>
      </c>
      <c r="G1668" s="1037">
        <f>'Заказ, cкидки и курсы валют'!$J$24*F1668</f>
        <v>329.81</v>
      </c>
      <c r="H1668" s="158">
        <f t="shared" si="200"/>
        <v>8245.25</v>
      </c>
      <c r="I1668" s="245"/>
    </row>
    <row r="1669" spans="1:9" ht="14.1" customHeight="1">
      <c r="A1669" s="250" t="s">
        <v>9474</v>
      </c>
      <c r="B1669" s="1056" t="s">
        <v>3414</v>
      </c>
      <c r="C1669" s="49">
        <v>103</v>
      </c>
      <c r="D1669" s="49">
        <v>25</v>
      </c>
      <c r="E1669" s="706">
        <v>26</v>
      </c>
      <c r="F1669" s="740">
        <f t="shared" si="199"/>
        <v>26</v>
      </c>
      <c r="G1669" s="1037">
        <f>'Заказ, cкидки и курсы валют'!$J$24*F1669</f>
        <v>329.81</v>
      </c>
      <c r="H1669" s="158">
        <f t="shared" si="200"/>
        <v>8245.25</v>
      </c>
      <c r="I1669" s="245"/>
    </row>
    <row r="1670" spans="1:9" ht="14.1" customHeight="1">
      <c r="A1670" s="250" t="s">
        <v>9475</v>
      </c>
      <c r="B1670" s="1056" t="s">
        <v>3641</v>
      </c>
      <c r="C1670" s="49">
        <v>110</v>
      </c>
      <c r="D1670" s="49">
        <v>25</v>
      </c>
      <c r="E1670" s="706">
        <v>23.13</v>
      </c>
      <c r="F1670" s="740">
        <f t="shared" si="199"/>
        <v>23.13</v>
      </c>
      <c r="G1670" s="1037">
        <f>'Заказ, cкидки и курсы валют'!$J$24*F1670</f>
        <v>293.40404999999998</v>
      </c>
      <c r="H1670" s="158">
        <f t="shared" si="200"/>
        <v>7335.1</v>
      </c>
      <c r="I1670" s="245"/>
    </row>
    <row r="1671" spans="1:9" ht="14.1" customHeight="1">
      <c r="A1671" s="250" t="s">
        <v>11030</v>
      </c>
      <c r="B1671" s="1056" t="s">
        <v>11026</v>
      </c>
      <c r="C1671" s="49">
        <v>114</v>
      </c>
      <c r="D1671" s="49">
        <v>25</v>
      </c>
      <c r="E1671" s="706">
        <v>23.92</v>
      </c>
      <c r="F1671" s="740">
        <f t="shared" si="199"/>
        <v>23.92</v>
      </c>
      <c r="G1671" s="1037">
        <f>'Заказ, cкидки и курсы валют'!$J$24*F1671</f>
        <v>303.42520000000002</v>
      </c>
      <c r="H1671" s="158">
        <f t="shared" si="200"/>
        <v>7585.63</v>
      </c>
      <c r="I1671" s="245"/>
    </row>
    <row r="1672" spans="1:9" ht="14.1" customHeight="1">
      <c r="A1672" s="250" t="s">
        <v>9476</v>
      </c>
      <c r="B1672" s="1056" t="s">
        <v>3642</v>
      </c>
      <c r="C1672" s="49">
        <v>117</v>
      </c>
      <c r="D1672" s="49">
        <v>25</v>
      </c>
      <c r="E1672" s="706">
        <v>23.13</v>
      </c>
      <c r="F1672" s="740">
        <f t="shared" ref="F1672:F1703" si="201">ROUND(E1672*(1-$F$11),2)</f>
        <v>23.13</v>
      </c>
      <c r="G1672" s="1037">
        <f>'Заказ, cкидки и курсы валют'!$J$24*F1672</f>
        <v>293.40404999999998</v>
      </c>
      <c r="H1672" s="158">
        <f t="shared" ref="H1672:H1703" si="202">ROUND((D1672)*G1672,2)</f>
        <v>7335.1</v>
      </c>
      <c r="I1672" s="245"/>
    </row>
    <row r="1673" spans="1:9" ht="14.1" customHeight="1">
      <c r="A1673" s="250" t="s">
        <v>9477</v>
      </c>
      <c r="B1673" s="1056" t="s">
        <v>3643</v>
      </c>
      <c r="C1673" s="49">
        <v>130</v>
      </c>
      <c r="D1673" s="49">
        <v>25</v>
      </c>
      <c r="E1673" s="706">
        <v>26</v>
      </c>
      <c r="F1673" s="740">
        <f t="shared" si="201"/>
        <v>26</v>
      </c>
      <c r="G1673" s="1037">
        <f>'Заказ, cкидки и курсы валют'!$J$24*F1673</f>
        <v>329.81</v>
      </c>
      <c r="H1673" s="158">
        <f t="shared" si="202"/>
        <v>8245.25</v>
      </c>
      <c r="I1673" s="245"/>
    </row>
    <row r="1674" spans="1:9" ht="14.1" customHeight="1">
      <c r="A1674" s="250" t="s">
        <v>9478</v>
      </c>
      <c r="B1674" s="1056" t="s">
        <v>3644</v>
      </c>
      <c r="C1674" s="49">
        <v>140</v>
      </c>
      <c r="D1674" s="49">
        <v>25</v>
      </c>
      <c r="E1674" s="706">
        <v>23.92</v>
      </c>
      <c r="F1674" s="740">
        <f t="shared" si="201"/>
        <v>23.92</v>
      </c>
      <c r="G1674" s="1037">
        <f>'Заказ, cкидки и курсы валют'!$J$24*F1674</f>
        <v>303.42520000000002</v>
      </c>
      <c r="H1674" s="158">
        <f t="shared" si="202"/>
        <v>7585.63</v>
      </c>
      <c r="I1674" s="245"/>
    </row>
    <row r="1675" spans="1:9" ht="14.1" customHeight="1">
      <c r="A1675" s="250" t="s">
        <v>9479</v>
      </c>
      <c r="B1675" s="1056" t="s">
        <v>3645</v>
      </c>
      <c r="C1675" s="49">
        <v>157</v>
      </c>
      <c r="D1675" s="49">
        <v>25</v>
      </c>
      <c r="E1675" s="706">
        <v>23.92</v>
      </c>
      <c r="F1675" s="740">
        <f t="shared" si="201"/>
        <v>23.92</v>
      </c>
      <c r="G1675" s="1037">
        <f>'Заказ, cкидки и курсы валют'!$J$24*F1675</f>
        <v>303.42520000000002</v>
      </c>
      <c r="H1675" s="158">
        <f t="shared" si="202"/>
        <v>7585.63</v>
      </c>
      <c r="I1675" s="245"/>
    </row>
    <row r="1676" spans="1:9" ht="14.1" customHeight="1">
      <c r="A1676" s="250" t="s">
        <v>9480</v>
      </c>
      <c r="B1676" s="1056" t="s">
        <v>3646</v>
      </c>
      <c r="C1676" s="49">
        <v>170</v>
      </c>
      <c r="D1676" s="49">
        <v>25</v>
      </c>
      <c r="E1676" s="706">
        <v>23.92</v>
      </c>
      <c r="F1676" s="740">
        <f t="shared" si="201"/>
        <v>23.92</v>
      </c>
      <c r="G1676" s="1037">
        <f>'Заказ, cкидки и курсы валют'!$J$24*F1676</f>
        <v>303.42520000000002</v>
      </c>
      <c r="H1676" s="158">
        <f t="shared" si="202"/>
        <v>7585.63</v>
      </c>
      <c r="I1676" s="245"/>
    </row>
    <row r="1677" spans="1:9" ht="14.1" customHeight="1">
      <c r="A1677" s="250" t="s">
        <v>9481</v>
      </c>
      <c r="B1677" s="1056" t="s">
        <v>3398</v>
      </c>
      <c r="C1677" s="49">
        <v>197</v>
      </c>
      <c r="D1677" s="49">
        <v>25</v>
      </c>
      <c r="E1677" s="706">
        <v>23.92</v>
      </c>
      <c r="F1677" s="740">
        <f t="shared" si="201"/>
        <v>23.92</v>
      </c>
      <c r="G1677" s="1037">
        <f>'Заказ, cкидки и курсы валют'!$J$24*F1677</f>
        <v>303.42520000000002</v>
      </c>
      <c r="H1677" s="158">
        <f t="shared" si="202"/>
        <v>7585.63</v>
      </c>
      <c r="I1677" s="245"/>
    </row>
    <row r="1678" spans="1:9" ht="14.1" customHeight="1">
      <c r="A1678" s="250" t="s">
        <v>9482</v>
      </c>
      <c r="B1678" s="1056" t="s">
        <v>1338</v>
      </c>
      <c r="C1678" s="49">
        <v>224</v>
      </c>
      <c r="D1678" s="49">
        <v>25</v>
      </c>
      <c r="E1678" s="706">
        <v>22.84</v>
      </c>
      <c r="F1678" s="740">
        <f t="shared" si="201"/>
        <v>22.84</v>
      </c>
      <c r="G1678" s="1037">
        <f>'Заказ, cкидки и курсы валют'!$J$24*F1678</f>
        <v>289.72540000000004</v>
      </c>
      <c r="H1678" s="158">
        <f t="shared" si="202"/>
        <v>7243.14</v>
      </c>
      <c r="I1678" s="245"/>
    </row>
    <row r="1679" spans="1:9" ht="14.1" customHeight="1">
      <c r="A1679" s="250" t="s">
        <v>9483</v>
      </c>
      <c r="B1679" s="1056" t="s">
        <v>3647</v>
      </c>
      <c r="C1679" s="49">
        <v>250</v>
      </c>
      <c r="D1679" s="49">
        <v>25</v>
      </c>
      <c r="E1679" s="706">
        <v>22.46</v>
      </c>
      <c r="F1679" s="740">
        <f t="shared" si="201"/>
        <v>22.46</v>
      </c>
      <c r="G1679" s="1037">
        <f>'Заказ, cкидки и курсы валют'!$J$24*F1679</f>
        <v>284.9051</v>
      </c>
      <c r="H1679" s="158">
        <f t="shared" si="202"/>
        <v>7122.63</v>
      </c>
      <c r="I1679" s="245"/>
    </row>
    <row r="1680" spans="1:9" ht="14.1" customHeight="1">
      <c r="A1680" s="250" t="s">
        <v>9484</v>
      </c>
      <c r="B1680" s="1056" t="s">
        <v>1339</v>
      </c>
      <c r="C1680" s="49">
        <v>276</v>
      </c>
      <c r="D1680" s="49">
        <v>25</v>
      </c>
      <c r="E1680" s="706">
        <v>27.04</v>
      </c>
      <c r="F1680" s="740">
        <f t="shared" si="201"/>
        <v>27.04</v>
      </c>
      <c r="G1680" s="1037">
        <f>'Заказ, cкидки и курсы валют'!$J$24*F1680</f>
        <v>343.00240000000002</v>
      </c>
      <c r="H1680" s="158">
        <f t="shared" si="202"/>
        <v>8575.06</v>
      </c>
      <c r="I1680" s="245"/>
    </row>
    <row r="1681" spans="1:9" ht="14.1" customHeight="1">
      <c r="A1681" s="250" t="s">
        <v>9485</v>
      </c>
      <c r="B1681" s="1056" t="s">
        <v>4327</v>
      </c>
      <c r="C1681" s="49">
        <v>298</v>
      </c>
      <c r="D1681" s="49">
        <v>25</v>
      </c>
      <c r="E1681" s="706">
        <v>27.39</v>
      </c>
      <c r="F1681" s="740">
        <f t="shared" si="201"/>
        <v>27.39</v>
      </c>
      <c r="G1681" s="1037">
        <f>'Заказ, cкидки и курсы валют'!$J$24*F1681</f>
        <v>347.44215000000003</v>
      </c>
      <c r="H1681" s="158">
        <f t="shared" si="202"/>
        <v>8686.0499999999993</v>
      </c>
      <c r="I1681" s="245"/>
    </row>
    <row r="1682" spans="1:9" ht="14.1" customHeight="1">
      <c r="A1682" s="250" t="s">
        <v>9486</v>
      </c>
      <c r="B1682" s="1056" t="s">
        <v>969</v>
      </c>
      <c r="C1682" s="49">
        <v>155</v>
      </c>
      <c r="D1682" s="49">
        <v>25</v>
      </c>
      <c r="E1682" s="706">
        <v>24.03</v>
      </c>
      <c r="F1682" s="740">
        <f t="shared" si="201"/>
        <v>24.03</v>
      </c>
      <c r="G1682" s="1037">
        <f>'Заказ, cкидки и курсы валют'!$J$24*F1682</f>
        <v>304.82055000000003</v>
      </c>
      <c r="H1682" s="158">
        <f t="shared" si="202"/>
        <v>7620.51</v>
      </c>
      <c r="I1682" s="245"/>
    </row>
    <row r="1683" spans="1:9" ht="14.1" customHeight="1">
      <c r="A1683" s="250" t="s">
        <v>9489</v>
      </c>
      <c r="B1683" s="1056" t="s">
        <v>9488</v>
      </c>
      <c r="C1683" s="49">
        <v>176</v>
      </c>
      <c r="D1683" s="49">
        <v>25</v>
      </c>
      <c r="E1683" s="706">
        <v>27.39</v>
      </c>
      <c r="F1683" s="740">
        <f t="shared" si="201"/>
        <v>27.39</v>
      </c>
      <c r="G1683" s="1037">
        <f>'Заказ, cкидки и курсы валют'!$J$24*F1683</f>
        <v>347.44215000000003</v>
      </c>
      <c r="H1683" s="158">
        <f t="shared" si="202"/>
        <v>8686.0499999999993</v>
      </c>
      <c r="I1683" s="245"/>
    </row>
    <row r="1684" spans="1:9" ht="14.1" customHeight="1">
      <c r="A1684" s="250" t="s">
        <v>9487</v>
      </c>
      <c r="B1684" s="1056" t="s">
        <v>970</v>
      </c>
      <c r="C1684" s="49">
        <v>186</v>
      </c>
      <c r="D1684" s="49">
        <v>25</v>
      </c>
      <c r="E1684" s="706">
        <v>27.39</v>
      </c>
      <c r="F1684" s="740">
        <f t="shared" si="201"/>
        <v>27.39</v>
      </c>
      <c r="G1684" s="1037">
        <f>'Заказ, cкидки и курсы валют'!$J$24*F1684</f>
        <v>347.44215000000003</v>
      </c>
      <c r="H1684" s="158">
        <f t="shared" si="202"/>
        <v>8686.0499999999993</v>
      </c>
      <c r="I1684" s="245"/>
    </row>
    <row r="1685" spans="1:9" ht="14.1" customHeight="1">
      <c r="A1685" s="250" t="s">
        <v>9490</v>
      </c>
      <c r="B1685" s="1056" t="s">
        <v>971</v>
      </c>
      <c r="C1685" s="49">
        <v>196</v>
      </c>
      <c r="D1685" s="49">
        <v>25</v>
      </c>
      <c r="E1685" s="706">
        <v>24.24</v>
      </c>
      <c r="F1685" s="740">
        <f t="shared" si="201"/>
        <v>24.24</v>
      </c>
      <c r="G1685" s="1037">
        <f>'Заказ, cкидки и курсы валют'!$J$24*F1685</f>
        <v>307.48439999999999</v>
      </c>
      <c r="H1685" s="158">
        <f t="shared" si="202"/>
        <v>7687.11</v>
      </c>
      <c r="I1685" s="245"/>
    </row>
    <row r="1686" spans="1:9" ht="14.1" customHeight="1">
      <c r="A1686" s="250" t="s">
        <v>9491</v>
      </c>
      <c r="B1686" s="1056" t="s">
        <v>972</v>
      </c>
      <c r="C1686" s="49">
        <v>217</v>
      </c>
      <c r="D1686" s="49">
        <v>25</v>
      </c>
      <c r="E1686" s="706">
        <v>27.39</v>
      </c>
      <c r="F1686" s="740">
        <f t="shared" si="201"/>
        <v>27.39</v>
      </c>
      <c r="G1686" s="1037">
        <f>'Заказ, cкидки и курсы валют'!$J$24*F1686</f>
        <v>347.44215000000003</v>
      </c>
      <c r="H1686" s="158">
        <f t="shared" si="202"/>
        <v>8686.0499999999993</v>
      </c>
      <c r="I1686" s="245"/>
    </row>
    <row r="1687" spans="1:9" ht="14.1" customHeight="1">
      <c r="A1687" s="250" t="s">
        <v>9492</v>
      </c>
      <c r="B1687" s="1056" t="s">
        <v>973</v>
      </c>
      <c r="C1687" s="49">
        <v>238</v>
      </c>
      <c r="D1687" s="49">
        <v>25</v>
      </c>
      <c r="E1687" s="706">
        <v>25.67</v>
      </c>
      <c r="F1687" s="740">
        <f t="shared" si="201"/>
        <v>25.67</v>
      </c>
      <c r="G1687" s="1037">
        <f>'Заказ, cкидки и курсы валют'!$J$24*F1687</f>
        <v>325.62395000000004</v>
      </c>
      <c r="H1687" s="158">
        <f t="shared" si="202"/>
        <v>8140.6</v>
      </c>
      <c r="I1687" s="245"/>
    </row>
    <row r="1688" spans="1:9" ht="14.1" customHeight="1">
      <c r="A1688" s="250" t="s">
        <v>9493</v>
      </c>
      <c r="B1688" s="1056" t="s">
        <v>974</v>
      </c>
      <c r="C1688" s="49">
        <v>258</v>
      </c>
      <c r="D1688" s="49">
        <v>25</v>
      </c>
      <c r="E1688" s="706">
        <v>24.35</v>
      </c>
      <c r="F1688" s="740">
        <f t="shared" si="201"/>
        <v>24.35</v>
      </c>
      <c r="G1688" s="1037">
        <f>'Заказ, cкидки и курсы валют'!$J$24*F1688</f>
        <v>308.87975000000006</v>
      </c>
      <c r="H1688" s="158">
        <f t="shared" si="202"/>
        <v>7721.99</v>
      </c>
      <c r="I1688" s="245"/>
    </row>
    <row r="1689" spans="1:9" ht="14.1" customHeight="1">
      <c r="A1689" s="250" t="s">
        <v>9494</v>
      </c>
      <c r="B1689" s="1056" t="s">
        <v>4328</v>
      </c>
      <c r="C1689" s="49">
        <v>279</v>
      </c>
      <c r="D1689" s="49">
        <v>25</v>
      </c>
      <c r="E1689" s="706">
        <v>23.92</v>
      </c>
      <c r="F1689" s="740">
        <f t="shared" si="201"/>
        <v>23.92</v>
      </c>
      <c r="G1689" s="1037">
        <f>'Заказ, cкидки и курсы валют'!$J$24*F1689</f>
        <v>303.42520000000002</v>
      </c>
      <c r="H1689" s="158">
        <f t="shared" si="202"/>
        <v>7585.63</v>
      </c>
      <c r="I1689" s="245"/>
    </row>
    <row r="1690" spans="1:9" ht="14.1" customHeight="1">
      <c r="A1690" s="250" t="s">
        <v>9495</v>
      </c>
      <c r="B1690" s="1056" t="s">
        <v>4329</v>
      </c>
      <c r="C1690" s="49">
        <v>320</v>
      </c>
      <c r="D1690" s="49">
        <v>25</v>
      </c>
      <c r="E1690" s="706">
        <v>27.04</v>
      </c>
      <c r="F1690" s="740">
        <f t="shared" si="201"/>
        <v>27.04</v>
      </c>
      <c r="G1690" s="1037">
        <f>'Заказ, cкидки и курсы валют'!$J$24*F1690</f>
        <v>343.00240000000002</v>
      </c>
      <c r="H1690" s="158">
        <f t="shared" si="202"/>
        <v>8575.06</v>
      </c>
      <c r="I1690" s="245"/>
    </row>
    <row r="1691" spans="1:9" ht="14.1" customHeight="1">
      <c r="A1691" s="250" t="s">
        <v>9496</v>
      </c>
      <c r="B1691" s="1056" t="s">
        <v>6830</v>
      </c>
      <c r="C1691" s="49">
        <v>361</v>
      </c>
      <c r="D1691" s="49">
        <v>25</v>
      </c>
      <c r="E1691" s="706">
        <v>27.04</v>
      </c>
      <c r="F1691" s="740">
        <f t="shared" si="201"/>
        <v>27.04</v>
      </c>
      <c r="G1691" s="1037">
        <f>'Заказ, cкидки и курсы валют'!$J$24*F1691</f>
        <v>343.00240000000002</v>
      </c>
      <c r="H1691" s="158">
        <f t="shared" si="202"/>
        <v>8575.06</v>
      </c>
      <c r="I1691" s="245"/>
    </row>
    <row r="1692" spans="1:9" ht="14.1" customHeight="1">
      <c r="A1692" s="250" t="s">
        <v>9497</v>
      </c>
      <c r="B1692" s="1056" t="s">
        <v>6831</v>
      </c>
      <c r="C1692" s="49">
        <v>402</v>
      </c>
      <c r="D1692" s="49">
        <v>25</v>
      </c>
      <c r="E1692" s="706">
        <v>27.04</v>
      </c>
      <c r="F1692" s="740">
        <f t="shared" si="201"/>
        <v>27.04</v>
      </c>
      <c r="G1692" s="1037">
        <f>'Заказ, cкидки и курсы валют'!$J$24*F1692</f>
        <v>343.00240000000002</v>
      </c>
      <c r="H1692" s="158">
        <f t="shared" si="202"/>
        <v>8575.06</v>
      </c>
      <c r="I1692" s="245"/>
    </row>
    <row r="1693" spans="1:9" ht="14.1" customHeight="1">
      <c r="A1693" s="250" t="s">
        <v>9498</v>
      </c>
      <c r="B1693" s="1056" t="s">
        <v>9234</v>
      </c>
      <c r="C1693" s="49">
        <v>442</v>
      </c>
      <c r="D1693" s="49">
        <v>25</v>
      </c>
      <c r="E1693" s="706">
        <v>27.39</v>
      </c>
      <c r="F1693" s="740">
        <f t="shared" si="201"/>
        <v>27.39</v>
      </c>
      <c r="G1693" s="1037">
        <f>'Заказ, cкидки и курсы валют'!$J$24*F1693</f>
        <v>347.44215000000003</v>
      </c>
      <c r="H1693" s="158">
        <f t="shared" si="202"/>
        <v>8686.0499999999993</v>
      </c>
      <c r="I1693" s="245"/>
    </row>
    <row r="1694" spans="1:9" ht="14.1" customHeight="1">
      <c r="A1694" s="250" t="s">
        <v>9499</v>
      </c>
      <c r="B1694" s="1056" t="s">
        <v>9235</v>
      </c>
      <c r="C1694" s="49">
        <v>484</v>
      </c>
      <c r="D1694" s="49">
        <v>25</v>
      </c>
      <c r="E1694" s="706">
        <v>24.03</v>
      </c>
      <c r="F1694" s="740">
        <f t="shared" si="201"/>
        <v>24.03</v>
      </c>
      <c r="G1694" s="1037">
        <f>'Заказ, cкидки и курсы валют'!$J$24*F1694</f>
        <v>304.82055000000003</v>
      </c>
      <c r="H1694" s="158">
        <f t="shared" si="202"/>
        <v>7620.51</v>
      </c>
      <c r="I1694" s="245"/>
    </row>
    <row r="1695" spans="1:9" ht="14.1" customHeight="1">
      <c r="A1695" s="250" t="s">
        <v>9500</v>
      </c>
      <c r="B1695" s="1056" t="s">
        <v>9236</v>
      </c>
      <c r="C1695" s="49">
        <v>274</v>
      </c>
      <c r="D1695" s="49">
        <v>25</v>
      </c>
      <c r="E1695" s="706">
        <v>24.41</v>
      </c>
      <c r="F1695" s="740">
        <f t="shared" si="201"/>
        <v>24.41</v>
      </c>
      <c r="G1695" s="1037">
        <f>'Заказ, cкидки и курсы валют'!$J$24*F1695</f>
        <v>309.64085</v>
      </c>
      <c r="H1695" s="158">
        <f t="shared" si="202"/>
        <v>7741.02</v>
      </c>
      <c r="I1695" s="245"/>
    </row>
    <row r="1696" spans="1:9" ht="14.1" customHeight="1">
      <c r="A1696" s="250" t="s">
        <v>9501</v>
      </c>
      <c r="B1696" s="1056" t="s">
        <v>9237</v>
      </c>
      <c r="C1696" s="49">
        <v>304</v>
      </c>
      <c r="D1696" s="49">
        <v>25</v>
      </c>
      <c r="E1696" s="706">
        <v>23.77</v>
      </c>
      <c r="F1696" s="740">
        <f t="shared" si="201"/>
        <v>23.77</v>
      </c>
      <c r="G1696" s="1037">
        <f>'Заказ, cкидки и курсы валют'!$J$24*F1696</f>
        <v>301.52244999999999</v>
      </c>
      <c r="H1696" s="158">
        <f t="shared" si="202"/>
        <v>7538.06</v>
      </c>
      <c r="I1696" s="245"/>
    </row>
    <row r="1697" spans="1:9" ht="14.1" customHeight="1">
      <c r="A1697" s="250" t="s">
        <v>9502</v>
      </c>
      <c r="B1697" s="1056" t="s">
        <v>9238</v>
      </c>
      <c r="C1697" s="49">
        <v>334</v>
      </c>
      <c r="D1697" s="49">
        <v>25</v>
      </c>
      <c r="E1697" s="706">
        <v>24.03</v>
      </c>
      <c r="F1697" s="740">
        <f t="shared" si="201"/>
        <v>24.03</v>
      </c>
      <c r="G1697" s="1037">
        <f>'Заказ, cкидки и курсы валют'!$J$24*F1697</f>
        <v>304.82055000000003</v>
      </c>
      <c r="H1697" s="158">
        <f t="shared" si="202"/>
        <v>7620.51</v>
      </c>
      <c r="I1697" s="245"/>
    </row>
    <row r="1698" spans="1:9" ht="14.1" customHeight="1">
      <c r="A1698" s="250" t="s">
        <v>9503</v>
      </c>
      <c r="B1698" s="1056" t="s">
        <v>9239</v>
      </c>
      <c r="C1698" s="49">
        <v>363</v>
      </c>
      <c r="D1698" s="49">
        <v>25</v>
      </c>
      <c r="E1698" s="706">
        <v>23.18</v>
      </c>
      <c r="F1698" s="740">
        <f t="shared" si="201"/>
        <v>23.18</v>
      </c>
      <c r="G1698" s="1037">
        <f>'Заказ, cкидки и курсы валют'!$J$24*F1698</f>
        <v>294.03829999999999</v>
      </c>
      <c r="H1698" s="158">
        <f t="shared" si="202"/>
        <v>7350.96</v>
      </c>
      <c r="I1698" s="245"/>
    </row>
    <row r="1699" spans="1:9" ht="14.1" customHeight="1">
      <c r="A1699" s="250" t="s">
        <v>9504</v>
      </c>
      <c r="B1699" s="1056" t="s">
        <v>9240</v>
      </c>
      <c r="C1699" s="49">
        <v>393</v>
      </c>
      <c r="D1699" s="49">
        <v>25</v>
      </c>
      <c r="E1699" s="706">
        <v>23.77</v>
      </c>
      <c r="F1699" s="740">
        <f t="shared" si="201"/>
        <v>23.77</v>
      </c>
      <c r="G1699" s="1037">
        <f>'Заказ, cкидки и курсы валют'!$J$24*F1699</f>
        <v>301.52244999999999</v>
      </c>
      <c r="H1699" s="158">
        <f t="shared" si="202"/>
        <v>7538.06</v>
      </c>
      <c r="I1699" s="245"/>
    </row>
    <row r="1700" spans="1:9" ht="14.1" customHeight="1">
      <c r="A1700" s="250" t="s">
        <v>9505</v>
      </c>
      <c r="B1700" s="1056" t="s">
        <v>9241</v>
      </c>
      <c r="C1700" s="49">
        <v>423</v>
      </c>
      <c r="D1700" s="49">
        <v>25</v>
      </c>
      <c r="E1700" s="706">
        <v>24.03</v>
      </c>
      <c r="F1700" s="740">
        <f t="shared" si="201"/>
        <v>24.03</v>
      </c>
      <c r="G1700" s="1037">
        <f>'Заказ, cкидки и курсы валют'!$J$24*F1700</f>
        <v>304.82055000000003</v>
      </c>
      <c r="H1700" s="158">
        <f t="shared" si="202"/>
        <v>7620.51</v>
      </c>
      <c r="I1700" s="245"/>
    </row>
    <row r="1701" spans="1:9" ht="14.1" customHeight="1">
      <c r="A1701" s="250" t="s">
        <v>9506</v>
      </c>
      <c r="B1701" s="1056" t="s">
        <v>9242</v>
      </c>
      <c r="C1701" s="49">
        <v>483</v>
      </c>
      <c r="D1701" s="49">
        <v>25</v>
      </c>
      <c r="E1701" s="706">
        <v>27.04</v>
      </c>
      <c r="F1701" s="740">
        <f t="shared" si="201"/>
        <v>27.04</v>
      </c>
      <c r="G1701" s="1037">
        <f>'Заказ, cкидки и курсы валют'!$J$24*F1701</f>
        <v>343.00240000000002</v>
      </c>
      <c r="H1701" s="158">
        <f t="shared" si="202"/>
        <v>8575.06</v>
      </c>
      <c r="I1701" s="245"/>
    </row>
    <row r="1702" spans="1:9" ht="14.1" customHeight="1">
      <c r="A1702" s="250" t="s">
        <v>9507</v>
      </c>
      <c r="B1702" s="1056" t="s">
        <v>1382</v>
      </c>
      <c r="C1702" s="49">
        <v>543</v>
      </c>
      <c r="D1702" s="49">
        <v>25</v>
      </c>
      <c r="E1702" s="706">
        <v>23.74</v>
      </c>
      <c r="F1702" s="740">
        <f t="shared" si="201"/>
        <v>23.74</v>
      </c>
      <c r="G1702" s="1037">
        <f>'Заказ, cкидки и курсы валют'!$J$24*F1702</f>
        <v>301.14189999999996</v>
      </c>
      <c r="H1702" s="158">
        <f t="shared" si="202"/>
        <v>7528.55</v>
      </c>
      <c r="I1702" s="245"/>
    </row>
    <row r="1703" spans="1:9" ht="14.1" customHeight="1">
      <c r="A1703" s="250" t="s">
        <v>9508</v>
      </c>
      <c r="B1703" s="1056" t="s">
        <v>9244</v>
      </c>
      <c r="C1703" s="49">
        <v>602</v>
      </c>
      <c r="D1703" s="49">
        <v>25</v>
      </c>
      <c r="E1703" s="706">
        <v>27.46</v>
      </c>
      <c r="F1703" s="740">
        <f t="shared" si="201"/>
        <v>27.46</v>
      </c>
      <c r="G1703" s="1037">
        <f>'Заказ, cкидки и курсы валют'!$J$24*F1703</f>
        <v>348.33010000000002</v>
      </c>
      <c r="H1703" s="158">
        <f t="shared" si="202"/>
        <v>8708.25</v>
      </c>
      <c r="I1703" s="245"/>
    </row>
    <row r="1704" spans="1:9" ht="14.1" customHeight="1">
      <c r="A1704" s="250" t="s">
        <v>9509</v>
      </c>
      <c r="B1704" s="1056" t="s">
        <v>9245</v>
      </c>
      <c r="C1704" s="49">
        <v>602</v>
      </c>
      <c r="D1704" s="49">
        <v>25</v>
      </c>
      <c r="E1704" s="706">
        <v>27.39</v>
      </c>
      <c r="F1704" s="740">
        <f t="shared" ref="F1704:F1714" si="203">ROUND(E1704*(1-$F$11),2)</f>
        <v>27.39</v>
      </c>
      <c r="G1704" s="1037">
        <f>'Заказ, cкидки и курсы валют'!$J$24*F1704</f>
        <v>347.44215000000003</v>
      </c>
      <c r="H1704" s="158">
        <f t="shared" ref="H1704:H1714" si="204">ROUND((D1704)*G1704,2)</f>
        <v>8686.0499999999993</v>
      </c>
      <c r="I1704" s="245"/>
    </row>
    <row r="1705" spans="1:9" ht="14.1" customHeight="1">
      <c r="A1705" s="250" t="s">
        <v>9510</v>
      </c>
      <c r="B1705" s="1056" t="s">
        <v>9246</v>
      </c>
      <c r="C1705" s="49"/>
      <c r="D1705" s="49">
        <v>25</v>
      </c>
      <c r="E1705" s="706">
        <v>27.39</v>
      </c>
      <c r="F1705" s="740">
        <f t="shared" si="203"/>
        <v>27.39</v>
      </c>
      <c r="G1705" s="1037">
        <f>'Заказ, cкидки и курсы валют'!$J$24*F1705</f>
        <v>347.44215000000003</v>
      </c>
      <c r="H1705" s="158">
        <f t="shared" si="204"/>
        <v>8686.0499999999993</v>
      </c>
      <c r="I1705" s="245"/>
    </row>
    <row r="1706" spans="1:9" ht="14.1" customHeight="1">
      <c r="A1706" s="250" t="s">
        <v>9511</v>
      </c>
      <c r="B1706" s="1056" t="s">
        <v>9247</v>
      </c>
      <c r="C1706" s="49"/>
      <c r="D1706" s="49">
        <v>25</v>
      </c>
      <c r="E1706" s="706">
        <v>27.04</v>
      </c>
      <c r="F1706" s="740">
        <f t="shared" si="203"/>
        <v>27.04</v>
      </c>
      <c r="G1706" s="1037">
        <f>'Заказ, cкидки и курсы валют'!$J$24*F1706</f>
        <v>343.00240000000002</v>
      </c>
      <c r="H1706" s="158">
        <f t="shared" si="204"/>
        <v>8575.06</v>
      </c>
      <c r="I1706" s="245"/>
    </row>
    <row r="1707" spans="1:9" ht="14.1" customHeight="1">
      <c r="A1707" s="250" t="s">
        <v>9512</v>
      </c>
      <c r="B1707" s="1056" t="s">
        <v>9248</v>
      </c>
      <c r="C1707" s="49"/>
      <c r="D1707" s="49">
        <v>25</v>
      </c>
      <c r="E1707" s="706">
        <v>26.71</v>
      </c>
      <c r="F1707" s="740">
        <f t="shared" si="203"/>
        <v>26.71</v>
      </c>
      <c r="G1707" s="1037">
        <f>'Заказ, cкидки и курсы валют'!$J$24*F1707</f>
        <v>338.81635</v>
      </c>
      <c r="H1707" s="158">
        <f t="shared" si="204"/>
        <v>8470.41</v>
      </c>
      <c r="I1707" s="245"/>
    </row>
    <row r="1708" spans="1:9" ht="14.1" customHeight="1">
      <c r="A1708" s="250" t="s">
        <v>9513</v>
      </c>
      <c r="B1708" s="1056" t="s">
        <v>9249</v>
      </c>
      <c r="C1708" s="49"/>
      <c r="D1708" s="49">
        <v>25</v>
      </c>
      <c r="E1708" s="706">
        <v>24.5</v>
      </c>
      <c r="F1708" s="740">
        <f t="shared" si="203"/>
        <v>24.5</v>
      </c>
      <c r="G1708" s="1037">
        <f>'Заказ, cкидки и курсы валют'!$J$24*F1708</f>
        <v>310.78250000000003</v>
      </c>
      <c r="H1708" s="158">
        <f t="shared" si="204"/>
        <v>7769.56</v>
      </c>
      <c r="I1708" s="245"/>
    </row>
    <row r="1709" spans="1:9" ht="14.1" customHeight="1">
      <c r="A1709" s="250" t="s">
        <v>9514</v>
      </c>
      <c r="B1709" s="1056" t="s">
        <v>9250</v>
      </c>
      <c r="C1709" s="49"/>
      <c r="D1709" s="49">
        <v>25</v>
      </c>
      <c r="E1709" s="706">
        <v>27.04</v>
      </c>
      <c r="F1709" s="740">
        <f t="shared" si="203"/>
        <v>27.04</v>
      </c>
      <c r="G1709" s="1037">
        <f>'Заказ, cкидки и курсы валют'!$J$24*F1709</f>
        <v>343.00240000000002</v>
      </c>
      <c r="H1709" s="158">
        <f t="shared" si="204"/>
        <v>8575.06</v>
      </c>
      <c r="I1709" s="245"/>
    </row>
    <row r="1710" spans="1:9" ht="14.1" customHeight="1">
      <c r="A1710" s="250" t="s">
        <v>9515</v>
      </c>
      <c r="B1710" s="1056" t="s">
        <v>9251</v>
      </c>
      <c r="C1710" s="49"/>
      <c r="D1710" s="49">
        <v>25</v>
      </c>
      <c r="E1710" s="706">
        <v>27.04</v>
      </c>
      <c r="F1710" s="740">
        <f t="shared" si="203"/>
        <v>27.04</v>
      </c>
      <c r="G1710" s="1037">
        <f>'Заказ, cкидки и курсы валют'!$J$24*F1710</f>
        <v>343.00240000000002</v>
      </c>
      <c r="H1710" s="158">
        <f t="shared" si="204"/>
        <v>8575.06</v>
      </c>
      <c r="I1710" s="245"/>
    </row>
    <row r="1711" spans="1:9" ht="14.1" customHeight="1">
      <c r="A1711" s="250" t="s">
        <v>9516</v>
      </c>
      <c r="B1711" s="1056" t="s">
        <v>9252</v>
      </c>
      <c r="C1711" s="49"/>
      <c r="D1711" s="49">
        <v>25</v>
      </c>
      <c r="E1711" s="706">
        <v>24.24</v>
      </c>
      <c r="F1711" s="740">
        <f t="shared" si="203"/>
        <v>24.24</v>
      </c>
      <c r="G1711" s="1037">
        <f>'Заказ, cкидки и курсы валют'!$J$24*F1711</f>
        <v>307.48439999999999</v>
      </c>
      <c r="H1711" s="158">
        <f t="shared" si="204"/>
        <v>7687.11</v>
      </c>
      <c r="I1711" s="245"/>
    </row>
    <row r="1712" spans="1:9" ht="14.1" customHeight="1">
      <c r="A1712" s="250" t="s">
        <v>9517</v>
      </c>
      <c r="B1712" s="1056" t="s">
        <v>9253</v>
      </c>
      <c r="C1712" s="49"/>
      <c r="D1712" s="49">
        <v>25</v>
      </c>
      <c r="E1712" s="706">
        <v>27.04</v>
      </c>
      <c r="F1712" s="740">
        <f t="shared" si="203"/>
        <v>27.04</v>
      </c>
      <c r="G1712" s="1037">
        <f>'Заказ, cкидки и курсы валют'!$J$24*F1712</f>
        <v>343.00240000000002</v>
      </c>
      <c r="H1712" s="158">
        <f t="shared" si="204"/>
        <v>8575.06</v>
      </c>
      <c r="I1712" s="245"/>
    </row>
    <row r="1713" spans="1:9" ht="14.1" customHeight="1">
      <c r="A1713" s="250" t="s">
        <v>9518</v>
      </c>
      <c r="B1713" s="1056" t="s">
        <v>9254</v>
      </c>
      <c r="C1713" s="49"/>
      <c r="D1713" s="49">
        <v>25</v>
      </c>
      <c r="E1713" s="706">
        <v>24.24</v>
      </c>
      <c r="F1713" s="740">
        <f t="shared" si="203"/>
        <v>24.24</v>
      </c>
      <c r="G1713" s="1037">
        <f>'Заказ, cкидки и курсы валют'!$J$24*F1713</f>
        <v>307.48439999999999</v>
      </c>
      <c r="H1713" s="158">
        <f t="shared" si="204"/>
        <v>7687.11</v>
      </c>
      <c r="I1713" s="245"/>
    </row>
    <row r="1714" spans="1:9" ht="14.1" customHeight="1" thickBot="1">
      <c r="A1714" s="282" t="s">
        <v>9519</v>
      </c>
      <c r="B1714" s="1121" t="s">
        <v>9255</v>
      </c>
      <c r="C1714" s="163"/>
      <c r="D1714" s="163">
        <v>25</v>
      </c>
      <c r="E1714" s="706">
        <v>27.04</v>
      </c>
      <c r="F1714" s="1173">
        <f t="shared" si="203"/>
        <v>27.04</v>
      </c>
      <c r="G1714" s="1174">
        <f>'Заказ, cкидки и курсы валют'!$J$24*F1714</f>
        <v>343.00240000000002</v>
      </c>
      <c r="H1714" s="214">
        <f t="shared" si="204"/>
        <v>8575.06</v>
      </c>
      <c r="I1714" s="248"/>
    </row>
    <row r="1715" spans="1:9" ht="14.1" customHeight="1" thickBot="1"/>
    <row r="1716" spans="1:9" ht="18" customHeight="1">
      <c r="A1716" s="291"/>
      <c r="B1716" s="196"/>
      <c r="C1716" s="112" t="s">
        <v>2537</v>
      </c>
      <c r="D1716" s="112"/>
      <c r="E1716" s="687"/>
      <c r="F1716" s="687"/>
      <c r="G1716" s="800"/>
      <c r="H1716" s="196"/>
      <c r="I1716" s="128"/>
    </row>
    <row r="1717" spans="1:9" ht="20.25" customHeight="1">
      <c r="A1717" s="292"/>
      <c r="B1717" s="17"/>
      <c r="C1717" s="129"/>
      <c r="D1717" s="129"/>
      <c r="E1717" s="688" t="s">
        <v>2538</v>
      </c>
      <c r="F1717" s="700"/>
      <c r="G1717" s="132"/>
      <c r="H1717" s="17"/>
      <c r="I1717" s="133"/>
    </row>
    <row r="1718" spans="1:9" ht="14.1" customHeight="1">
      <c r="A1718" s="292"/>
      <c r="B1718" s="17"/>
      <c r="C1718" s="118"/>
      <c r="D1718" s="118"/>
      <c r="E1718" s="1082"/>
      <c r="F1718" s="733"/>
      <c r="G1718" s="1052"/>
      <c r="H1718" s="17"/>
      <c r="I1718" s="200"/>
    </row>
    <row r="1719" spans="1:9" ht="14.1" customHeight="1">
      <c r="A1719" s="292"/>
      <c r="B1719" s="17"/>
      <c r="C1719" s="118"/>
      <c r="D1719" s="118"/>
      <c r="E1719" s="1082"/>
      <c r="F1719" s="733"/>
      <c r="G1719" s="1052"/>
      <c r="H1719" s="17"/>
      <c r="I1719" s="200"/>
    </row>
    <row r="1720" spans="1:9" ht="14.1" customHeight="1">
      <c r="A1720" s="292"/>
      <c r="B1720" s="17"/>
      <c r="C1720" s="118"/>
      <c r="D1720" s="118"/>
      <c r="E1720" s="1082"/>
      <c r="F1720" s="733"/>
      <c r="G1720" s="1052"/>
      <c r="H1720" s="17"/>
      <c r="I1720" s="200"/>
    </row>
    <row r="1721" spans="1:9" ht="19.5" customHeight="1" thickBot="1">
      <c r="A1721" s="145" t="s">
        <v>7839</v>
      </c>
      <c r="B1721" s="204"/>
      <c r="C1721" s="120"/>
      <c r="D1721" s="120"/>
      <c r="E1721" s="1083"/>
      <c r="F1721" s="735"/>
      <c r="G1721" s="1053"/>
      <c r="H1721" s="204"/>
      <c r="I1721" s="205"/>
    </row>
    <row r="1722" spans="1:9" ht="39" customHeight="1">
      <c r="A1722" s="228" t="s">
        <v>1036</v>
      </c>
      <c r="B1722" s="229" t="s">
        <v>1037</v>
      </c>
      <c r="C1722" s="230" t="s">
        <v>679</v>
      </c>
      <c r="D1722" s="230" t="s">
        <v>3147</v>
      </c>
      <c r="E1722" s="691" t="s">
        <v>11544</v>
      </c>
      <c r="F1722" s="737" t="s">
        <v>2796</v>
      </c>
      <c r="G1722" s="1039" t="s">
        <v>2644</v>
      </c>
      <c r="H1722" s="394" t="s">
        <v>498</v>
      </c>
      <c r="I1722" s="232" t="s">
        <v>4274</v>
      </c>
    </row>
    <row r="1723" spans="1:9" ht="14.1" customHeight="1" thickBot="1">
      <c r="A1723" s="228"/>
      <c r="B1723" s="445"/>
      <c r="C1723" s="230" t="s">
        <v>3648</v>
      </c>
      <c r="D1723" s="446" t="s">
        <v>2645</v>
      </c>
      <c r="E1723" s="1084" t="s">
        <v>265</v>
      </c>
      <c r="F1723" s="745">
        <f>'Заказ, cкидки и курсы валют'!$I$12</f>
        <v>0</v>
      </c>
      <c r="G1723" s="1149"/>
      <c r="H1723" s="545"/>
      <c r="I1723" s="380"/>
    </row>
    <row r="1724" spans="1:9" ht="14.1" customHeight="1">
      <c r="A1724" s="1508" t="s">
        <v>8027</v>
      </c>
      <c r="B1724" s="1517" t="s">
        <v>168</v>
      </c>
      <c r="C1724" s="1509">
        <v>2.67</v>
      </c>
      <c r="D1724" s="1510">
        <v>9000</v>
      </c>
      <c r="E1724" s="706">
        <v>115.94</v>
      </c>
      <c r="F1724" s="1511">
        <f>ROUND(E1724*(1-$F$11),2)</f>
        <v>115.94</v>
      </c>
      <c r="G1724" s="1512">
        <f>'Заказ, cкидки и курсы валют'!$J$24*F1724</f>
        <v>1470.6989000000001</v>
      </c>
      <c r="H1724" s="1428">
        <f>ROUND((D1724/1000)*G1724,2)</f>
        <v>13236.29</v>
      </c>
      <c r="I1724" s="1513"/>
    </row>
    <row r="1725" spans="1:9" ht="14.1" customHeight="1">
      <c r="A1725" s="15" t="s">
        <v>3698</v>
      </c>
      <c r="B1725" s="49" t="s">
        <v>100</v>
      </c>
      <c r="C1725" s="60">
        <v>6.9</v>
      </c>
      <c r="D1725" s="40">
        <v>3600</v>
      </c>
      <c r="E1725" s="706">
        <v>155.97</v>
      </c>
      <c r="F1725" s="740">
        <f>ROUND(E1725*(1-$F$11),2)</f>
        <v>155.97</v>
      </c>
      <c r="G1725" s="1037">
        <f>'Заказ, cкидки и курсы валют'!$J$24*F1725</f>
        <v>1978.47945</v>
      </c>
      <c r="H1725" s="158">
        <f>ROUND((D1725/1000)*G1725,2)</f>
        <v>7122.53</v>
      </c>
      <c r="I1725" s="15"/>
    </row>
    <row r="1726" spans="1:9" ht="14.1" customHeight="1">
      <c r="A1726" s="1514" t="s">
        <v>3699</v>
      </c>
      <c r="B1726" s="46" t="s">
        <v>101</v>
      </c>
      <c r="C1726" s="1515">
        <v>7.59</v>
      </c>
      <c r="D1726" s="1516">
        <v>3200</v>
      </c>
      <c r="E1726" s="706">
        <v>152.44999999999999</v>
      </c>
      <c r="F1726" s="776">
        <f t="shared" ref="F1726:F1740" si="205">ROUND(E1726*(1-$F$11),2)</f>
        <v>152.44999999999999</v>
      </c>
      <c r="G1726" s="1466">
        <f>'Заказ, cкидки и курсы валют'!$J$24*F1726</f>
        <v>1933.82825</v>
      </c>
      <c r="H1726" s="617">
        <f t="shared" ref="H1726:H1740" si="206">ROUND((D1726/1000)*G1726,2)</f>
        <v>6188.25</v>
      </c>
      <c r="I1726" s="618"/>
    </row>
    <row r="1727" spans="1:9" ht="14.1" customHeight="1">
      <c r="A1727" s="580" t="s">
        <v>3700</v>
      </c>
      <c r="B1727" s="581" t="s">
        <v>1355</v>
      </c>
      <c r="C1727" s="60">
        <v>8.5</v>
      </c>
      <c r="D1727" s="584">
        <v>3000</v>
      </c>
      <c r="E1727" s="706">
        <v>172.4</v>
      </c>
      <c r="F1727" s="740">
        <f t="shared" si="205"/>
        <v>172.4</v>
      </c>
      <c r="G1727" s="1037">
        <f>'Заказ, cкидки и курсы валют'!$J$24*F1727</f>
        <v>2186.8940000000002</v>
      </c>
      <c r="H1727" s="158">
        <f t="shared" si="206"/>
        <v>6560.68</v>
      </c>
      <c r="I1727" s="582"/>
    </row>
    <row r="1728" spans="1:9" ht="14.1" customHeight="1">
      <c r="A1728" s="580" t="s">
        <v>3701</v>
      </c>
      <c r="B1728" s="581" t="s">
        <v>189</v>
      </c>
      <c r="C1728" s="60">
        <v>9.33</v>
      </c>
      <c r="D1728" s="584">
        <v>2600</v>
      </c>
      <c r="E1728" s="706">
        <v>188.46</v>
      </c>
      <c r="F1728" s="740">
        <f t="shared" si="205"/>
        <v>188.46</v>
      </c>
      <c r="G1728" s="1037">
        <f>'Заказ, cкидки и курсы валют'!$J$24*F1728</f>
        <v>2390.6151</v>
      </c>
      <c r="H1728" s="158">
        <f t="shared" si="206"/>
        <v>6215.6</v>
      </c>
      <c r="I1728" s="582"/>
    </row>
    <row r="1729" spans="1:9" ht="14.1" customHeight="1">
      <c r="A1729" s="580" t="s">
        <v>3702</v>
      </c>
      <c r="B1729" s="581" t="s">
        <v>617</v>
      </c>
      <c r="C1729" s="60">
        <v>10.199999999999999</v>
      </c>
      <c r="D1729" s="585">
        <v>1950</v>
      </c>
      <c r="E1729" s="706">
        <v>206.02</v>
      </c>
      <c r="F1729" s="740">
        <f t="shared" si="205"/>
        <v>206.02</v>
      </c>
      <c r="G1729" s="1037">
        <f>'Заказ, cкидки и курсы валют'!$J$24*F1729</f>
        <v>2613.3637000000003</v>
      </c>
      <c r="H1729" s="158">
        <f t="shared" si="206"/>
        <v>5096.0600000000004</v>
      </c>
      <c r="I1729" s="582"/>
    </row>
    <row r="1730" spans="1:9" ht="14.1" customHeight="1">
      <c r="A1730" s="580" t="s">
        <v>3703</v>
      </c>
      <c r="B1730" s="581" t="s">
        <v>178</v>
      </c>
      <c r="C1730" s="60">
        <v>11.07</v>
      </c>
      <c r="D1730" s="584">
        <v>1800</v>
      </c>
      <c r="E1730" s="706">
        <v>228.7</v>
      </c>
      <c r="F1730" s="740">
        <f t="shared" si="205"/>
        <v>228.7</v>
      </c>
      <c r="G1730" s="1037">
        <f>'Заказ, cкидки и курсы валют'!$J$24*F1730</f>
        <v>2901.0594999999998</v>
      </c>
      <c r="H1730" s="158">
        <f t="shared" si="206"/>
        <v>5221.91</v>
      </c>
      <c r="I1730" s="582"/>
    </row>
    <row r="1731" spans="1:9" ht="14.1" customHeight="1">
      <c r="A1731" s="580" t="s">
        <v>3704</v>
      </c>
      <c r="B1731" s="581" t="s">
        <v>179</v>
      </c>
      <c r="C1731" s="60">
        <v>12.8</v>
      </c>
      <c r="D1731" s="584">
        <v>2000</v>
      </c>
      <c r="E1731" s="706">
        <v>256.81</v>
      </c>
      <c r="F1731" s="740">
        <f t="shared" si="205"/>
        <v>256.81</v>
      </c>
      <c r="G1731" s="1037">
        <f>'Заказ, cкидки и курсы валют'!$J$24*F1731</f>
        <v>3257.6348500000004</v>
      </c>
      <c r="H1731" s="158">
        <f t="shared" si="206"/>
        <v>6515.27</v>
      </c>
      <c r="I1731" s="582"/>
    </row>
    <row r="1732" spans="1:9" ht="14.1" customHeight="1">
      <c r="A1732" s="580" t="s">
        <v>3705</v>
      </c>
      <c r="B1732" s="581" t="s">
        <v>180</v>
      </c>
      <c r="C1732" s="60">
        <v>14.53</v>
      </c>
      <c r="D1732" s="584">
        <v>1600</v>
      </c>
      <c r="E1732" s="706">
        <v>281.74</v>
      </c>
      <c r="F1732" s="740">
        <f t="shared" si="205"/>
        <v>281.74</v>
      </c>
      <c r="G1732" s="1037">
        <f>'Заказ, cкидки и курсы валют'!$J$24*F1732</f>
        <v>3573.8719000000001</v>
      </c>
      <c r="H1732" s="158">
        <f t="shared" si="206"/>
        <v>5718.2</v>
      </c>
      <c r="I1732" s="582"/>
    </row>
    <row r="1733" spans="1:9" ht="14.1" customHeight="1">
      <c r="A1733" s="580" t="s">
        <v>3706</v>
      </c>
      <c r="B1733" s="581" t="s">
        <v>181</v>
      </c>
      <c r="C1733" s="60">
        <v>16.27</v>
      </c>
      <c r="D1733" s="584">
        <v>1400</v>
      </c>
      <c r="E1733" s="706">
        <v>325.27</v>
      </c>
      <c r="F1733" s="740">
        <f t="shared" si="205"/>
        <v>325.27</v>
      </c>
      <c r="G1733" s="1037">
        <f>'Заказ, cкидки и курсы валют'!$J$24*F1733</f>
        <v>4126.0499499999996</v>
      </c>
      <c r="H1733" s="158">
        <f t="shared" si="206"/>
        <v>5776.47</v>
      </c>
      <c r="I1733" s="582"/>
    </row>
    <row r="1734" spans="1:9" ht="14.1" customHeight="1">
      <c r="A1734" s="580" t="s">
        <v>3707</v>
      </c>
      <c r="B1734" s="581" t="s">
        <v>182</v>
      </c>
      <c r="C1734" s="60">
        <v>18</v>
      </c>
      <c r="D1734" s="584">
        <v>1400</v>
      </c>
      <c r="E1734" s="706">
        <v>397.04</v>
      </c>
      <c r="F1734" s="740">
        <f t="shared" si="205"/>
        <v>397.04</v>
      </c>
      <c r="G1734" s="1037">
        <f>'Заказ, cкидки и курсы валют'!$J$24*F1734</f>
        <v>5036.4524000000001</v>
      </c>
      <c r="H1734" s="158">
        <f t="shared" si="206"/>
        <v>7051.03</v>
      </c>
      <c r="I1734" s="582"/>
    </row>
    <row r="1735" spans="1:9" ht="14.1" customHeight="1">
      <c r="A1735" s="580" t="s">
        <v>3708</v>
      </c>
      <c r="B1735" s="581" t="s">
        <v>183</v>
      </c>
      <c r="C1735" s="60">
        <v>19.73</v>
      </c>
      <c r="D1735" s="585">
        <v>1000</v>
      </c>
      <c r="E1735" s="706">
        <v>393.12</v>
      </c>
      <c r="F1735" s="740">
        <f t="shared" si="205"/>
        <v>393.12</v>
      </c>
      <c r="G1735" s="1037">
        <f>'Заказ, cкидки и курсы валют'!$J$24*F1735</f>
        <v>4986.7272000000003</v>
      </c>
      <c r="H1735" s="158">
        <f t="shared" si="206"/>
        <v>4986.7299999999996</v>
      </c>
      <c r="I1735" s="582"/>
    </row>
    <row r="1736" spans="1:9" ht="14.1" customHeight="1">
      <c r="A1736" s="580" t="s">
        <v>3709</v>
      </c>
      <c r="B1736" s="581" t="s">
        <v>184</v>
      </c>
      <c r="C1736" s="60">
        <v>21.46</v>
      </c>
      <c r="D1736" s="585">
        <v>1000</v>
      </c>
      <c r="E1736" s="706">
        <v>431.21</v>
      </c>
      <c r="F1736" s="740">
        <f t="shared" si="205"/>
        <v>431.21</v>
      </c>
      <c r="G1736" s="1037">
        <f>'Заказ, cкидки и курсы валют'!$J$24*F1736</f>
        <v>5469.8988499999996</v>
      </c>
      <c r="H1736" s="158">
        <f t="shared" si="206"/>
        <v>5469.9</v>
      </c>
      <c r="I1736" s="582"/>
    </row>
    <row r="1737" spans="1:9" ht="14.1" customHeight="1">
      <c r="A1737" s="580" t="s">
        <v>2491</v>
      </c>
      <c r="B1737" s="581" t="s">
        <v>976</v>
      </c>
      <c r="C1737" s="60">
        <v>23.18</v>
      </c>
      <c r="D1737" s="585">
        <v>1000</v>
      </c>
      <c r="E1737" s="706">
        <v>449.5</v>
      </c>
      <c r="F1737" s="740">
        <f t="shared" si="205"/>
        <v>449.5</v>
      </c>
      <c r="G1737" s="1037">
        <f>'Заказ, cкидки и курсы валют'!$J$24*F1737</f>
        <v>5701.9075000000003</v>
      </c>
      <c r="H1737" s="158">
        <f t="shared" si="206"/>
        <v>5701.91</v>
      </c>
      <c r="I1737" s="582"/>
    </row>
    <row r="1738" spans="1:9" ht="14.1" customHeight="1">
      <c r="A1738" s="580" t="s">
        <v>3710</v>
      </c>
      <c r="B1738" s="581" t="s">
        <v>185</v>
      </c>
      <c r="C1738" s="60">
        <v>24.9</v>
      </c>
      <c r="D1738" s="585">
        <v>1000</v>
      </c>
      <c r="E1738" s="706">
        <v>495.55</v>
      </c>
      <c r="F1738" s="740">
        <f t="shared" si="205"/>
        <v>495.55</v>
      </c>
      <c r="G1738" s="1037">
        <f>'Заказ, cкидки и курсы валют'!$J$24*F1738</f>
        <v>6286.0517500000005</v>
      </c>
      <c r="H1738" s="158">
        <f t="shared" si="206"/>
        <v>6286.05</v>
      </c>
      <c r="I1738" s="582"/>
    </row>
    <row r="1739" spans="1:9" ht="14.1" customHeight="1">
      <c r="A1739" s="243" t="s">
        <v>3940</v>
      </c>
      <c r="B1739" s="47" t="s">
        <v>186</v>
      </c>
      <c r="C1739" s="60">
        <v>28.76</v>
      </c>
      <c r="D1739" s="585">
        <v>800</v>
      </c>
      <c r="E1739" s="706">
        <v>620.30999999999995</v>
      </c>
      <c r="F1739" s="740">
        <f t="shared" si="205"/>
        <v>620.30999999999995</v>
      </c>
      <c r="G1739" s="1037">
        <f>'Заказ, cкидки и курсы валют'!$J$24*F1739</f>
        <v>7868.6323499999999</v>
      </c>
      <c r="H1739" s="158">
        <f t="shared" si="206"/>
        <v>6294.91</v>
      </c>
      <c r="I1739" s="582"/>
    </row>
    <row r="1740" spans="1:9" ht="14.1" customHeight="1">
      <c r="A1740" s="243" t="s">
        <v>3941</v>
      </c>
      <c r="B1740" s="47" t="s">
        <v>3121</v>
      </c>
      <c r="C1740" s="60">
        <v>30.06</v>
      </c>
      <c r="D1740" s="585">
        <v>800</v>
      </c>
      <c r="E1740" s="706">
        <v>633.44000000000005</v>
      </c>
      <c r="F1740" s="740">
        <f t="shared" si="205"/>
        <v>633.44000000000005</v>
      </c>
      <c r="G1740" s="1037">
        <f>'Заказ, cкидки и курсы валют'!$J$24*F1740</f>
        <v>8035.1864000000014</v>
      </c>
      <c r="H1740" s="158">
        <f t="shared" si="206"/>
        <v>6428.15</v>
      </c>
      <c r="I1740" s="582"/>
    </row>
    <row r="1741" spans="1:9" ht="14.1" customHeight="1">
      <c r="A1741" s="243" t="s">
        <v>9748</v>
      </c>
      <c r="B1741" s="73" t="s">
        <v>3660</v>
      </c>
      <c r="C1741" s="60">
        <v>13</v>
      </c>
      <c r="D1741" s="587">
        <v>1600</v>
      </c>
      <c r="E1741" s="706">
        <v>245.43</v>
      </c>
      <c r="F1741" s="740">
        <f t="shared" ref="F1741:F1776" si="207">ROUND(E1741*(1-$F$11),2)</f>
        <v>245.43</v>
      </c>
      <c r="G1741" s="1037">
        <f>'Заказ, cкидки и курсы валют'!$J$24*F1741</f>
        <v>3113.2795500000002</v>
      </c>
      <c r="H1741" s="158">
        <f t="shared" ref="H1741:H1776" si="208">ROUND((D1741/1000)*G1741,2)</f>
        <v>4981.25</v>
      </c>
      <c r="I1741" s="582"/>
    </row>
    <row r="1742" spans="1:9" ht="14.1" customHeight="1">
      <c r="A1742" s="580" t="s">
        <v>3711</v>
      </c>
      <c r="B1742" s="586" t="s">
        <v>3122</v>
      </c>
      <c r="C1742" s="60">
        <v>13.8</v>
      </c>
      <c r="D1742" s="587">
        <v>1590</v>
      </c>
      <c r="E1742" s="706">
        <v>274.76</v>
      </c>
      <c r="F1742" s="740">
        <f t="shared" si="207"/>
        <v>274.76</v>
      </c>
      <c r="G1742" s="1037">
        <f>'Заказ, cкидки и курсы валют'!$J$24*F1742</f>
        <v>3485.3306000000002</v>
      </c>
      <c r="H1742" s="158">
        <f t="shared" si="208"/>
        <v>5541.68</v>
      </c>
      <c r="I1742" s="582"/>
    </row>
    <row r="1743" spans="1:9" ht="14.1" customHeight="1">
      <c r="A1743" s="580" t="s">
        <v>3712</v>
      </c>
      <c r="B1743" s="586" t="s">
        <v>3123</v>
      </c>
      <c r="C1743" s="60">
        <v>15.4</v>
      </c>
      <c r="D1743" s="587">
        <v>1220</v>
      </c>
      <c r="E1743" s="706">
        <v>337.77</v>
      </c>
      <c r="F1743" s="740">
        <f t="shared" si="207"/>
        <v>337.77</v>
      </c>
      <c r="G1743" s="1037">
        <f>'Заказ, cкидки и курсы валют'!$J$24*F1743</f>
        <v>4284.6124499999996</v>
      </c>
      <c r="H1743" s="158">
        <f t="shared" si="208"/>
        <v>5227.2299999999996</v>
      </c>
      <c r="I1743" s="582"/>
    </row>
    <row r="1744" spans="1:9" ht="14.1" customHeight="1">
      <c r="A1744" s="580" t="s">
        <v>3713</v>
      </c>
      <c r="B1744" s="586" t="s">
        <v>618</v>
      </c>
      <c r="C1744" s="60">
        <v>17</v>
      </c>
      <c r="D1744" s="587">
        <v>1120</v>
      </c>
      <c r="E1744" s="706">
        <v>334.71</v>
      </c>
      <c r="F1744" s="740">
        <f t="shared" si="207"/>
        <v>334.71</v>
      </c>
      <c r="G1744" s="1037">
        <f>'Заказ, cкидки и курсы валют'!$J$24*F1744</f>
        <v>4245.7963499999996</v>
      </c>
      <c r="H1744" s="158">
        <f t="shared" si="208"/>
        <v>4755.29</v>
      </c>
      <c r="I1744" s="582"/>
    </row>
    <row r="1745" spans="1:9" ht="14.1" customHeight="1">
      <c r="A1745" s="580" t="s">
        <v>3714</v>
      </c>
      <c r="B1745" s="586" t="s">
        <v>3124</v>
      </c>
      <c r="C1745" s="60">
        <v>19</v>
      </c>
      <c r="D1745" s="587">
        <v>1055</v>
      </c>
      <c r="E1745" s="706">
        <v>418.87</v>
      </c>
      <c r="F1745" s="740">
        <f t="shared" si="207"/>
        <v>418.87</v>
      </c>
      <c r="G1745" s="1037">
        <f>'Заказ, cкидки и курсы валют'!$J$24*F1745</f>
        <v>5313.3659500000003</v>
      </c>
      <c r="H1745" s="158">
        <f t="shared" si="208"/>
        <v>5605.6</v>
      </c>
      <c r="I1745" s="582"/>
    </row>
    <row r="1746" spans="1:9" ht="14.1" customHeight="1">
      <c r="A1746" s="580" t="s">
        <v>3715</v>
      </c>
      <c r="B1746" s="586" t="s">
        <v>190</v>
      </c>
      <c r="C1746" s="60">
        <v>20.02</v>
      </c>
      <c r="D1746" s="587">
        <v>990</v>
      </c>
      <c r="E1746" s="706">
        <v>394.19</v>
      </c>
      <c r="F1746" s="740">
        <f t="shared" si="207"/>
        <v>394.19</v>
      </c>
      <c r="G1746" s="1037">
        <f>'Заказ, cкидки и курсы валют'!$J$24*F1746</f>
        <v>5000.30015</v>
      </c>
      <c r="H1746" s="158">
        <f t="shared" si="208"/>
        <v>4950.3</v>
      </c>
      <c r="I1746" s="582"/>
    </row>
    <row r="1747" spans="1:9" ht="14.1" customHeight="1">
      <c r="A1747" s="580" t="s">
        <v>3716</v>
      </c>
      <c r="B1747" s="586" t="s">
        <v>1341</v>
      </c>
      <c r="C1747" s="60">
        <v>21.3</v>
      </c>
      <c r="D1747" s="587">
        <v>990</v>
      </c>
      <c r="E1747" s="706">
        <v>419.39</v>
      </c>
      <c r="F1747" s="740">
        <f t="shared" si="207"/>
        <v>419.39</v>
      </c>
      <c r="G1747" s="1037">
        <f>'Заказ, cкидки и курсы валют'!$J$24*F1747</f>
        <v>5319.9621500000003</v>
      </c>
      <c r="H1747" s="158">
        <f t="shared" si="208"/>
        <v>5266.76</v>
      </c>
      <c r="I1747" s="582"/>
    </row>
    <row r="1748" spans="1:9" ht="14.1" customHeight="1">
      <c r="A1748" s="580" t="s">
        <v>3717</v>
      </c>
      <c r="B1748" s="586" t="s">
        <v>191</v>
      </c>
      <c r="C1748" s="60">
        <v>23.13</v>
      </c>
      <c r="D1748" s="587">
        <v>888</v>
      </c>
      <c r="E1748" s="706">
        <v>467.43</v>
      </c>
      <c r="F1748" s="740">
        <f t="shared" si="207"/>
        <v>467.43</v>
      </c>
      <c r="G1748" s="1037">
        <f>'Заказ, cкидки и курсы валют'!$J$24*F1748</f>
        <v>5929.3495499999999</v>
      </c>
      <c r="H1748" s="158">
        <f t="shared" si="208"/>
        <v>5265.26</v>
      </c>
      <c r="I1748" s="582"/>
    </row>
    <row r="1749" spans="1:9" ht="14.1" customHeight="1">
      <c r="A1749" s="580" t="s">
        <v>3718</v>
      </c>
      <c r="B1749" s="586" t="s">
        <v>192</v>
      </c>
      <c r="C1749" s="60">
        <v>27</v>
      </c>
      <c r="D1749" s="587">
        <v>790</v>
      </c>
      <c r="E1749" s="706">
        <v>509.75</v>
      </c>
      <c r="F1749" s="740">
        <f t="shared" si="207"/>
        <v>509.75</v>
      </c>
      <c r="G1749" s="1037">
        <f>'Заказ, cкидки и курсы валют'!$J$24*F1749</f>
        <v>6466.17875</v>
      </c>
      <c r="H1749" s="158">
        <f t="shared" si="208"/>
        <v>5108.28</v>
      </c>
      <c r="I1749" s="582"/>
    </row>
    <row r="1750" spans="1:9" ht="14.1" customHeight="1">
      <c r="A1750" s="580" t="s">
        <v>3719</v>
      </c>
      <c r="B1750" s="586" t="s">
        <v>193</v>
      </c>
      <c r="C1750" s="60">
        <v>29.66</v>
      </c>
      <c r="D1750" s="587">
        <v>735</v>
      </c>
      <c r="E1750" s="706">
        <v>586.71</v>
      </c>
      <c r="F1750" s="740">
        <f t="shared" si="207"/>
        <v>586.71</v>
      </c>
      <c r="G1750" s="1037">
        <f>'Заказ, cкидки и курсы валют'!$J$24*F1750</f>
        <v>7442.4163500000004</v>
      </c>
      <c r="H1750" s="158">
        <f t="shared" si="208"/>
        <v>5470.18</v>
      </c>
      <c r="I1750" s="582"/>
    </row>
    <row r="1751" spans="1:9" ht="14.1" customHeight="1">
      <c r="A1751" s="580" t="s">
        <v>3720</v>
      </c>
      <c r="B1751" s="586" t="s">
        <v>194</v>
      </c>
      <c r="C1751" s="60">
        <v>32.46</v>
      </c>
      <c r="D1751" s="587">
        <v>675</v>
      </c>
      <c r="E1751" s="706">
        <v>639.13</v>
      </c>
      <c r="F1751" s="740">
        <f t="shared" si="207"/>
        <v>639.13</v>
      </c>
      <c r="G1751" s="1037">
        <f>'Заказ, cкидки и курсы валют'!$J$24*F1751</f>
        <v>8107.3640500000001</v>
      </c>
      <c r="H1751" s="158">
        <f t="shared" si="208"/>
        <v>5472.47</v>
      </c>
      <c r="I1751" s="582"/>
    </row>
    <row r="1752" spans="1:9" ht="14.1" customHeight="1">
      <c r="A1752" s="580" t="s">
        <v>3721</v>
      </c>
      <c r="B1752" s="586" t="s">
        <v>3125</v>
      </c>
      <c r="C1752" s="60">
        <v>35.57</v>
      </c>
      <c r="D1752" s="587">
        <v>625</v>
      </c>
      <c r="E1752" s="706">
        <v>703.62</v>
      </c>
      <c r="F1752" s="740">
        <f t="shared" si="207"/>
        <v>703.62</v>
      </c>
      <c r="G1752" s="1037">
        <f>'Заказ, cкидки и курсы валют'!$J$24*F1752</f>
        <v>8925.4197000000004</v>
      </c>
      <c r="H1752" s="158">
        <f t="shared" si="208"/>
        <v>5578.39</v>
      </c>
      <c r="I1752" s="582"/>
    </row>
    <row r="1753" spans="1:9" ht="14.1" customHeight="1">
      <c r="A1753" s="580" t="s">
        <v>3722</v>
      </c>
      <c r="B1753" s="586" t="s">
        <v>195</v>
      </c>
      <c r="C1753" s="60">
        <v>38.68</v>
      </c>
      <c r="D1753" s="587">
        <v>575</v>
      </c>
      <c r="E1753" s="706">
        <v>761.58</v>
      </c>
      <c r="F1753" s="740">
        <f t="shared" si="207"/>
        <v>761.58</v>
      </c>
      <c r="G1753" s="1037">
        <f>'Заказ, cкидки и курсы валют'!$J$24*F1753</f>
        <v>9660.6423000000013</v>
      </c>
      <c r="H1753" s="158">
        <f t="shared" si="208"/>
        <v>5554.87</v>
      </c>
      <c r="I1753" s="582"/>
    </row>
    <row r="1754" spans="1:9" ht="14.1" customHeight="1">
      <c r="A1754" s="580" t="s">
        <v>2492</v>
      </c>
      <c r="B1754" s="586" t="s">
        <v>977</v>
      </c>
      <c r="C1754" s="60">
        <v>40.799999999999997</v>
      </c>
      <c r="D1754" s="587">
        <v>500</v>
      </c>
      <c r="E1754" s="706">
        <v>822.82</v>
      </c>
      <c r="F1754" s="740">
        <f t="shared" si="207"/>
        <v>822.82</v>
      </c>
      <c r="G1754" s="1037">
        <f>'Заказ, cкидки и курсы валют'!$J$24*F1754</f>
        <v>10437.471700000002</v>
      </c>
      <c r="H1754" s="158">
        <f t="shared" si="208"/>
        <v>5218.74</v>
      </c>
      <c r="I1754" s="582"/>
    </row>
    <row r="1755" spans="1:9" ht="14.1" customHeight="1">
      <c r="A1755" s="580" t="s">
        <v>3723</v>
      </c>
      <c r="B1755" s="586" t="s">
        <v>196</v>
      </c>
      <c r="C1755" s="60">
        <v>44.9</v>
      </c>
      <c r="D1755" s="587">
        <v>505</v>
      </c>
      <c r="E1755" s="706">
        <v>884.07</v>
      </c>
      <c r="F1755" s="740">
        <f t="shared" si="207"/>
        <v>884.07</v>
      </c>
      <c r="G1755" s="1037">
        <f>'Заказ, cкидки и курсы валют'!$J$24*F1755</f>
        <v>11214.427950000001</v>
      </c>
      <c r="H1755" s="158">
        <f t="shared" si="208"/>
        <v>5663.29</v>
      </c>
      <c r="I1755" s="582"/>
    </row>
    <row r="1756" spans="1:9" ht="14.1" customHeight="1">
      <c r="A1756" s="580" t="s">
        <v>2493</v>
      </c>
      <c r="B1756" s="586" t="s">
        <v>4318</v>
      </c>
      <c r="C1756" s="60">
        <v>48</v>
      </c>
      <c r="D1756" s="587">
        <v>400</v>
      </c>
      <c r="E1756" s="706">
        <v>936.59</v>
      </c>
      <c r="F1756" s="740">
        <f t="shared" si="207"/>
        <v>936.59</v>
      </c>
      <c r="G1756" s="1037">
        <f>'Заказ, cкидки и курсы валют'!$J$24*F1756</f>
        <v>11880.64415</v>
      </c>
      <c r="H1756" s="158">
        <f t="shared" si="208"/>
        <v>4752.26</v>
      </c>
      <c r="I1756" s="582"/>
    </row>
    <row r="1757" spans="1:9" ht="14.1" customHeight="1">
      <c r="A1757" s="580" t="s">
        <v>3724</v>
      </c>
      <c r="B1757" s="586" t="s">
        <v>197</v>
      </c>
      <c r="C1757" s="60">
        <v>51.12</v>
      </c>
      <c r="D1757" s="587">
        <v>448</v>
      </c>
      <c r="E1757" s="706">
        <v>1006.52</v>
      </c>
      <c r="F1757" s="740">
        <f t="shared" si="207"/>
        <v>1006.52</v>
      </c>
      <c r="G1757" s="1037">
        <f>'Заказ, cкидки и курсы валют'!$J$24*F1757</f>
        <v>12767.706200000001</v>
      </c>
      <c r="H1757" s="158">
        <f t="shared" si="208"/>
        <v>5719.93</v>
      </c>
      <c r="I1757" s="582"/>
    </row>
    <row r="1758" spans="1:9" ht="14.1" customHeight="1">
      <c r="A1758" s="580" t="s">
        <v>3725</v>
      </c>
      <c r="B1758" s="586" t="s">
        <v>198</v>
      </c>
      <c r="C1758" s="979">
        <v>57.35</v>
      </c>
      <c r="D1758" s="587">
        <v>415</v>
      </c>
      <c r="E1758" s="706">
        <v>1132.1600000000001</v>
      </c>
      <c r="F1758" s="740">
        <f t="shared" si="207"/>
        <v>1132.1600000000001</v>
      </c>
      <c r="G1758" s="1037">
        <f>'Заказ, cкидки и курсы валют'!$J$24*F1758</f>
        <v>14361.449600000002</v>
      </c>
      <c r="H1758" s="158">
        <f t="shared" si="208"/>
        <v>5960</v>
      </c>
      <c r="I1758" s="582"/>
    </row>
    <row r="1759" spans="1:9" ht="14.1" customHeight="1">
      <c r="A1759" s="580" t="s">
        <v>3726</v>
      </c>
      <c r="B1759" s="586" t="s">
        <v>199</v>
      </c>
      <c r="C1759" s="60">
        <v>63.5</v>
      </c>
      <c r="D1759" s="587">
        <v>200</v>
      </c>
      <c r="E1759" s="706">
        <v>1130.6099999999999</v>
      </c>
      <c r="F1759" s="740">
        <f t="shared" si="207"/>
        <v>1130.6099999999999</v>
      </c>
      <c r="G1759" s="1037">
        <f>'Заказ, cкидки и курсы валют'!$J$24*F1759</f>
        <v>14341.787849999999</v>
      </c>
      <c r="H1759" s="158">
        <f t="shared" si="208"/>
        <v>2868.36</v>
      </c>
      <c r="I1759" s="582"/>
    </row>
    <row r="1760" spans="1:9" ht="14.1" customHeight="1">
      <c r="A1760" s="580" t="s">
        <v>3727</v>
      </c>
      <c r="B1760" s="586" t="s">
        <v>200</v>
      </c>
      <c r="C1760" s="979">
        <v>69.83</v>
      </c>
      <c r="D1760" s="589">
        <v>200</v>
      </c>
      <c r="E1760" s="706">
        <v>1374.91</v>
      </c>
      <c r="F1760" s="740">
        <f t="shared" si="207"/>
        <v>1374.91</v>
      </c>
      <c r="G1760" s="1037">
        <f>'Заказ, cкидки и курсы валют'!$J$24*F1760</f>
        <v>17440.733350000002</v>
      </c>
      <c r="H1760" s="158">
        <f t="shared" si="208"/>
        <v>3488.15</v>
      </c>
      <c r="I1760" s="582"/>
    </row>
    <row r="1761" spans="1:9" ht="14.1" customHeight="1">
      <c r="A1761" s="580" t="s">
        <v>3728</v>
      </c>
      <c r="B1761" s="586" t="s">
        <v>3659</v>
      </c>
      <c r="C1761" s="980">
        <v>22.7</v>
      </c>
      <c r="D1761" s="585">
        <v>1000</v>
      </c>
      <c r="E1761" s="706">
        <v>449.44</v>
      </c>
      <c r="F1761" s="740">
        <f t="shared" si="207"/>
        <v>449.44</v>
      </c>
      <c r="G1761" s="1037">
        <f>'Заказ, cкидки и курсы валют'!$J$24*F1761</f>
        <v>5701.1464000000005</v>
      </c>
      <c r="H1761" s="158">
        <f t="shared" si="208"/>
        <v>5701.15</v>
      </c>
      <c r="I1761" s="582"/>
    </row>
    <row r="1762" spans="1:9" ht="14.1" customHeight="1">
      <c r="A1762" s="580" t="s">
        <v>3729</v>
      </c>
      <c r="B1762" s="586" t="s">
        <v>3403</v>
      </c>
      <c r="C1762" s="60">
        <v>25.2</v>
      </c>
      <c r="D1762" s="585">
        <v>800</v>
      </c>
      <c r="E1762" s="706">
        <v>475.77</v>
      </c>
      <c r="F1762" s="740">
        <f t="shared" si="207"/>
        <v>475.77</v>
      </c>
      <c r="G1762" s="1037">
        <f>'Заказ, cкидки и курсы валют'!$J$24*F1762</f>
        <v>6035.1424500000003</v>
      </c>
      <c r="H1762" s="158">
        <f t="shared" si="208"/>
        <v>4828.1099999999997</v>
      </c>
      <c r="I1762" s="582"/>
    </row>
    <row r="1763" spans="1:9" ht="14.1" customHeight="1">
      <c r="A1763" s="580" t="s">
        <v>3730</v>
      </c>
      <c r="B1763" s="586" t="s">
        <v>3126</v>
      </c>
      <c r="C1763" s="60">
        <v>27.7</v>
      </c>
      <c r="D1763" s="585">
        <v>800</v>
      </c>
      <c r="E1763" s="706">
        <v>547.91999999999996</v>
      </c>
      <c r="F1763" s="740">
        <f t="shared" si="207"/>
        <v>547.91999999999996</v>
      </c>
      <c r="G1763" s="1037">
        <f>'Заказ, cкидки и курсы валют'!$J$24*F1763</f>
        <v>6950.3652000000002</v>
      </c>
      <c r="H1763" s="158">
        <f t="shared" si="208"/>
        <v>5560.29</v>
      </c>
      <c r="I1763" s="582"/>
    </row>
    <row r="1764" spans="1:9" ht="14.1" customHeight="1">
      <c r="A1764" s="580" t="s">
        <v>3731</v>
      </c>
      <c r="B1764" s="586" t="s">
        <v>3127</v>
      </c>
      <c r="C1764" s="60">
        <v>30.2</v>
      </c>
      <c r="D1764" s="585">
        <v>800</v>
      </c>
      <c r="E1764" s="706">
        <v>570.17999999999995</v>
      </c>
      <c r="F1764" s="740">
        <f t="shared" si="207"/>
        <v>570.17999999999995</v>
      </c>
      <c r="G1764" s="1037">
        <f>'Заказ, cкидки и курсы валют'!$J$24*F1764</f>
        <v>7232.7332999999999</v>
      </c>
      <c r="H1764" s="158">
        <f t="shared" si="208"/>
        <v>5786.19</v>
      </c>
      <c r="I1764" s="582"/>
    </row>
    <row r="1765" spans="1:9" ht="14.1" customHeight="1">
      <c r="A1765" s="580" t="s">
        <v>3732</v>
      </c>
      <c r="B1765" s="586" t="s">
        <v>3128</v>
      </c>
      <c r="C1765" s="60">
        <v>32.9</v>
      </c>
      <c r="D1765" s="585">
        <v>580</v>
      </c>
      <c r="E1765" s="706">
        <v>647.78</v>
      </c>
      <c r="F1765" s="740">
        <f t="shared" si="207"/>
        <v>647.78</v>
      </c>
      <c r="G1765" s="1037">
        <f>'Заказ, cкидки и курсы валют'!$J$24*F1765</f>
        <v>8217.0892999999996</v>
      </c>
      <c r="H1765" s="158">
        <f t="shared" si="208"/>
        <v>4765.91</v>
      </c>
      <c r="I1765" s="582"/>
    </row>
    <row r="1766" spans="1:9" ht="14.1" customHeight="1">
      <c r="A1766" s="580" t="s">
        <v>3733</v>
      </c>
      <c r="B1766" s="586" t="s">
        <v>201</v>
      </c>
      <c r="C1766" s="979">
        <v>37.42</v>
      </c>
      <c r="D1766" s="585">
        <v>600</v>
      </c>
      <c r="E1766" s="706">
        <v>701.31</v>
      </c>
      <c r="F1766" s="740">
        <f t="shared" si="207"/>
        <v>701.31</v>
      </c>
      <c r="G1766" s="1037">
        <f>'Заказ, cкидки и курсы валют'!$J$24*F1766</f>
        <v>8896.1173500000004</v>
      </c>
      <c r="H1766" s="158">
        <f t="shared" si="208"/>
        <v>5337.67</v>
      </c>
      <c r="I1766" s="582"/>
    </row>
    <row r="1767" spans="1:9" ht="14.1" customHeight="1">
      <c r="A1767" s="580" t="s">
        <v>3734</v>
      </c>
      <c r="B1767" s="586" t="s">
        <v>202</v>
      </c>
      <c r="C1767" s="60">
        <v>42.36</v>
      </c>
      <c r="D1767" s="585">
        <v>560</v>
      </c>
      <c r="E1767" s="706">
        <v>799.76</v>
      </c>
      <c r="F1767" s="740">
        <f t="shared" si="207"/>
        <v>799.76</v>
      </c>
      <c r="G1767" s="1037">
        <f>'Заказ, cкидки и курсы валют'!$J$24*F1767</f>
        <v>10144.955600000001</v>
      </c>
      <c r="H1767" s="158">
        <f t="shared" si="208"/>
        <v>5681.18</v>
      </c>
      <c r="I1767" s="582"/>
    </row>
    <row r="1768" spans="1:9" ht="14.1" customHeight="1">
      <c r="A1768" s="580" t="s">
        <v>3735</v>
      </c>
      <c r="B1768" s="586" t="s">
        <v>615</v>
      </c>
      <c r="C1768" s="980">
        <v>47.24</v>
      </c>
      <c r="D1768" s="585">
        <v>500</v>
      </c>
      <c r="E1768" s="706">
        <v>968.73</v>
      </c>
      <c r="F1768" s="740">
        <f t="shared" si="207"/>
        <v>968.73</v>
      </c>
      <c r="G1768" s="1037">
        <f>'Заказ, cкидки и курсы валют'!$J$24*F1768</f>
        <v>12288.340050000001</v>
      </c>
      <c r="H1768" s="158">
        <f t="shared" si="208"/>
        <v>6144.17</v>
      </c>
      <c r="I1768" s="582"/>
    </row>
    <row r="1769" spans="1:9" ht="14.1" customHeight="1">
      <c r="A1769" s="580" t="s">
        <v>3736</v>
      </c>
      <c r="B1769" s="586" t="s">
        <v>203</v>
      </c>
      <c r="C1769" s="979">
        <v>52.13</v>
      </c>
      <c r="D1769" s="585">
        <v>475</v>
      </c>
      <c r="E1769" s="706">
        <v>1031.17</v>
      </c>
      <c r="F1769" s="740">
        <f t="shared" si="207"/>
        <v>1031.17</v>
      </c>
      <c r="G1769" s="1037">
        <f>'Заказ, cкидки и курсы валют'!$J$24*F1769</f>
        <v>13080.391450000001</v>
      </c>
      <c r="H1769" s="158">
        <f t="shared" si="208"/>
        <v>6213.19</v>
      </c>
      <c r="I1769" s="582"/>
    </row>
    <row r="1770" spans="1:9" ht="14.1" customHeight="1">
      <c r="A1770" s="580" t="s">
        <v>3737</v>
      </c>
      <c r="B1770" s="586" t="s">
        <v>614</v>
      </c>
      <c r="C1770" s="60">
        <v>57.72</v>
      </c>
      <c r="D1770" s="585">
        <v>420</v>
      </c>
      <c r="E1770" s="706">
        <v>1136.49</v>
      </c>
      <c r="F1770" s="740">
        <f t="shared" si="207"/>
        <v>1136.49</v>
      </c>
      <c r="G1770" s="1037">
        <f>'Заказ, cкидки и курсы валют'!$J$24*F1770</f>
        <v>14416.37565</v>
      </c>
      <c r="H1770" s="158">
        <f t="shared" si="208"/>
        <v>6054.88</v>
      </c>
      <c r="I1770" s="582"/>
    </row>
    <row r="1771" spans="1:9" ht="14.1" customHeight="1">
      <c r="A1771" s="580" t="s">
        <v>3738</v>
      </c>
      <c r="B1771" s="586" t="s">
        <v>204</v>
      </c>
      <c r="C1771" s="980">
        <v>61.91</v>
      </c>
      <c r="D1771" s="585">
        <v>345</v>
      </c>
      <c r="E1771" s="706">
        <v>1094.6199999999999</v>
      </c>
      <c r="F1771" s="740">
        <f t="shared" si="207"/>
        <v>1094.6199999999999</v>
      </c>
      <c r="G1771" s="1037">
        <f>'Заказ, cкидки и курсы валют'!$J$24*F1771</f>
        <v>13885.2547</v>
      </c>
      <c r="H1771" s="158">
        <f t="shared" si="208"/>
        <v>4790.41</v>
      </c>
      <c r="I1771" s="582"/>
    </row>
    <row r="1772" spans="1:9" ht="14.1" customHeight="1">
      <c r="A1772" s="580" t="s">
        <v>3739</v>
      </c>
      <c r="B1772" s="586" t="s">
        <v>205</v>
      </c>
      <c r="C1772" s="60">
        <v>71.680000000000007</v>
      </c>
      <c r="D1772" s="585">
        <v>300</v>
      </c>
      <c r="E1772" s="706">
        <v>1411.35</v>
      </c>
      <c r="F1772" s="740">
        <f t="shared" si="207"/>
        <v>1411.35</v>
      </c>
      <c r="G1772" s="1037">
        <f>'Заказ, cкидки и курсы валют'!$J$24*F1772</f>
        <v>17902.974750000001</v>
      </c>
      <c r="H1772" s="158">
        <f t="shared" si="208"/>
        <v>5370.89</v>
      </c>
      <c r="I1772" s="582"/>
    </row>
    <row r="1773" spans="1:9" ht="14.1" customHeight="1">
      <c r="A1773" s="580" t="s">
        <v>3740</v>
      </c>
      <c r="B1773" s="586" t="s">
        <v>206</v>
      </c>
      <c r="C1773" s="60">
        <v>81.45</v>
      </c>
      <c r="D1773" s="585">
        <v>270</v>
      </c>
      <c r="E1773" s="706">
        <v>1611.16</v>
      </c>
      <c r="F1773" s="740">
        <f t="shared" si="207"/>
        <v>1611.16</v>
      </c>
      <c r="G1773" s="1037">
        <f>'Заказ, cкидки и курсы валют'!$J$24*F1773</f>
        <v>20437.564600000002</v>
      </c>
      <c r="H1773" s="158">
        <f t="shared" si="208"/>
        <v>5518.14</v>
      </c>
      <c r="I1773" s="582"/>
    </row>
    <row r="1774" spans="1:9" ht="14.1" customHeight="1">
      <c r="A1774" s="580" t="s">
        <v>3741</v>
      </c>
      <c r="B1774" s="586" t="s">
        <v>207</v>
      </c>
      <c r="C1774" s="60">
        <v>91.22</v>
      </c>
      <c r="D1774" s="585">
        <v>248</v>
      </c>
      <c r="E1774" s="706">
        <v>1794.77</v>
      </c>
      <c r="F1774" s="740">
        <f t="shared" si="207"/>
        <v>1794.77</v>
      </c>
      <c r="G1774" s="1037">
        <f>'Заказ, cкидки и курсы валют'!$J$24*F1774</f>
        <v>22766.657450000002</v>
      </c>
      <c r="H1774" s="158">
        <f t="shared" si="208"/>
        <v>5646.13</v>
      </c>
      <c r="I1774" s="582"/>
    </row>
    <row r="1775" spans="1:9" ht="14.1" customHeight="1">
      <c r="A1775" s="250" t="s">
        <v>3742</v>
      </c>
      <c r="B1775" s="40" t="s">
        <v>208</v>
      </c>
      <c r="C1775" s="60">
        <v>100.98</v>
      </c>
      <c r="D1775" s="485">
        <v>244</v>
      </c>
      <c r="E1775" s="706">
        <v>1987.83</v>
      </c>
      <c r="F1775" s="740">
        <f t="shared" si="207"/>
        <v>1987.83</v>
      </c>
      <c r="G1775" s="1037">
        <f>'Заказ, cкидки и курсы валют'!$J$24*F1775</f>
        <v>25215.62355</v>
      </c>
      <c r="H1775" s="158">
        <f t="shared" si="208"/>
        <v>6152.61</v>
      </c>
      <c r="I1775" s="245"/>
    </row>
    <row r="1776" spans="1:9" ht="14.1" customHeight="1" thickBot="1">
      <c r="A1776" s="282" t="s">
        <v>3743</v>
      </c>
      <c r="B1776" s="317" t="s">
        <v>209</v>
      </c>
      <c r="C1776" s="1186">
        <v>109.9</v>
      </c>
      <c r="D1776" s="486">
        <v>222</v>
      </c>
      <c r="E1776" s="706">
        <v>2090.89</v>
      </c>
      <c r="F1776" s="1173">
        <f t="shared" si="207"/>
        <v>2090.89</v>
      </c>
      <c r="G1776" s="1174">
        <f>'Заказ, cкидки и курсы валют'!$J$24*F1776</f>
        <v>26522.93965</v>
      </c>
      <c r="H1776" s="214">
        <f t="shared" si="208"/>
        <v>5888.09</v>
      </c>
      <c r="I1776" s="248"/>
    </row>
    <row r="1777" spans="1:9" ht="14.1" customHeight="1" thickBot="1"/>
    <row r="1778" spans="1:9" ht="19.5" customHeight="1">
      <c r="A1778" s="291"/>
      <c r="B1778" s="196"/>
      <c r="C1778" s="112" t="s">
        <v>2537</v>
      </c>
      <c r="D1778" s="112"/>
      <c r="E1778" s="1085"/>
      <c r="F1778" s="687"/>
      <c r="G1778" s="800"/>
      <c r="H1778" s="115"/>
      <c r="I1778" s="116"/>
    </row>
    <row r="1779" spans="1:9" ht="14.1" customHeight="1">
      <c r="A1779" s="292"/>
      <c r="B1779" s="17"/>
      <c r="C1779" s="129"/>
      <c r="D1779" s="129"/>
      <c r="E1779" s="688" t="s">
        <v>2538</v>
      </c>
      <c r="F1779" s="700"/>
      <c r="G1779" s="132"/>
      <c r="H1779" s="131"/>
      <c r="I1779" s="133"/>
    </row>
    <row r="1780" spans="1:9" ht="14.1" customHeight="1">
      <c r="A1780" s="292"/>
      <c r="B1780" s="17"/>
      <c r="C1780" s="118"/>
      <c r="D1780" s="118"/>
      <c r="E1780" s="1082"/>
      <c r="F1780" s="733"/>
      <c r="G1780" s="1052"/>
      <c r="H1780" s="17"/>
      <c r="I1780" s="200"/>
    </row>
    <row r="1781" spans="1:9" ht="14.1" customHeight="1">
      <c r="A1781" s="292"/>
      <c r="B1781" s="17"/>
      <c r="C1781" s="118"/>
      <c r="D1781" s="118"/>
      <c r="E1781" s="1082"/>
      <c r="F1781" s="733"/>
      <c r="G1781" s="1052"/>
      <c r="H1781" s="17"/>
      <c r="I1781" s="200"/>
    </row>
    <row r="1782" spans="1:9" ht="14.1" customHeight="1">
      <c r="A1782" s="292"/>
      <c r="B1782" s="17"/>
      <c r="C1782" s="118"/>
      <c r="D1782" s="118"/>
      <c r="E1782" s="1082"/>
      <c r="F1782" s="733"/>
      <c r="G1782" s="1052"/>
      <c r="H1782" s="17"/>
      <c r="I1782" s="200"/>
    </row>
    <row r="1783" spans="1:9" ht="14.1" customHeight="1" thickBot="1">
      <c r="A1783" s="145" t="s">
        <v>7840</v>
      </c>
      <c r="B1783" s="146"/>
      <c r="C1783" s="121"/>
      <c r="D1783" s="204"/>
      <c r="E1783" s="1086"/>
      <c r="F1783" s="735"/>
      <c r="G1783" s="1053"/>
      <c r="H1783" s="204"/>
      <c r="I1783" s="205"/>
    </row>
    <row r="1784" spans="1:9" ht="29.25" customHeight="1">
      <c r="A1784" s="228" t="s">
        <v>1036</v>
      </c>
      <c r="B1784" s="229" t="s">
        <v>1037</v>
      </c>
      <c r="C1784" s="230" t="s">
        <v>679</v>
      </c>
      <c r="D1784" s="230" t="s">
        <v>3147</v>
      </c>
      <c r="E1784" s="691" t="s">
        <v>11544</v>
      </c>
      <c r="F1784" s="737" t="s">
        <v>2796</v>
      </c>
      <c r="G1784" s="1039" t="s">
        <v>2644</v>
      </c>
      <c r="H1784" s="394" t="s">
        <v>498</v>
      </c>
      <c r="I1784" s="232" t="s">
        <v>4274</v>
      </c>
    </row>
    <row r="1785" spans="1:9" ht="14.1" customHeight="1" thickBot="1">
      <c r="A1785" s="228"/>
      <c r="B1785" s="445"/>
      <c r="C1785" s="230" t="s">
        <v>3648</v>
      </c>
      <c r="D1785" s="446" t="s">
        <v>2645</v>
      </c>
      <c r="E1785" s="1084" t="s">
        <v>265</v>
      </c>
      <c r="F1785" s="745">
        <f>'Заказ, cкидки и курсы валют'!$I$12</f>
        <v>0</v>
      </c>
      <c r="G1785" s="1149"/>
      <c r="H1785" s="545"/>
      <c r="I1785" s="380"/>
    </row>
    <row r="1786" spans="1:9" ht="14.1" customHeight="1">
      <c r="A1786" s="389" t="s">
        <v>3744</v>
      </c>
      <c r="B1786" s="1221" t="s">
        <v>100</v>
      </c>
      <c r="C1786" s="1219">
        <v>6.9</v>
      </c>
      <c r="D1786" s="1300">
        <v>360</v>
      </c>
      <c r="E1786" s="712">
        <f t="shared" ref="E1786:E1797" si="209">E1725*1.2</f>
        <v>187.16399999999999</v>
      </c>
      <c r="F1786" s="1415">
        <f>ROUND(E1786*(1-$F$11),2)</f>
        <v>187.16</v>
      </c>
      <c r="G1786" s="1188">
        <f>'Заказ, cкидки и курсы валют'!$J$24*F1786</f>
        <v>2374.1246000000001</v>
      </c>
      <c r="H1786" s="443">
        <f>ROUND((D1786/1000)*G1786,2)</f>
        <v>854.68</v>
      </c>
      <c r="I1786" s="393"/>
    </row>
    <row r="1787" spans="1:9" ht="14.1" customHeight="1">
      <c r="A1787" s="250" t="s">
        <v>3745</v>
      </c>
      <c r="B1787" s="49" t="s">
        <v>101</v>
      </c>
      <c r="C1787" s="60">
        <v>7.59</v>
      </c>
      <c r="D1787" s="487">
        <v>320</v>
      </c>
      <c r="E1787" s="712">
        <f t="shared" si="209"/>
        <v>182.93999999999997</v>
      </c>
      <c r="F1787" s="1416">
        <f t="shared" ref="F1787:F1825" si="210">ROUND(E1787*(1-$F$11),2)</f>
        <v>182.94</v>
      </c>
      <c r="G1787" s="1037">
        <f>'Заказ, cкидки и курсы валют'!$J$24*F1787</f>
        <v>2320.5938999999998</v>
      </c>
      <c r="H1787" s="158">
        <f t="shared" ref="H1787:H1825" si="211">ROUND((D1787/1000)*G1787,2)</f>
        <v>742.59</v>
      </c>
      <c r="I1787" s="245"/>
    </row>
    <row r="1788" spans="1:9" ht="14.1" customHeight="1">
      <c r="A1788" s="250" t="s">
        <v>3746</v>
      </c>
      <c r="B1788" s="49" t="s">
        <v>1355</v>
      </c>
      <c r="C1788" s="60">
        <v>8.5</v>
      </c>
      <c r="D1788" s="144">
        <v>300</v>
      </c>
      <c r="E1788" s="712">
        <f t="shared" si="209"/>
        <v>206.88</v>
      </c>
      <c r="F1788" s="1416">
        <f t="shared" si="210"/>
        <v>206.88</v>
      </c>
      <c r="G1788" s="1037">
        <f>'Заказ, cкидки и курсы валют'!$J$24*F1788</f>
        <v>2624.2728000000002</v>
      </c>
      <c r="H1788" s="158">
        <f t="shared" si="211"/>
        <v>787.28</v>
      </c>
      <c r="I1788" s="245"/>
    </row>
    <row r="1789" spans="1:9" ht="14.1" customHeight="1">
      <c r="A1789" s="250" t="s">
        <v>3747</v>
      </c>
      <c r="B1789" s="49" t="s">
        <v>189</v>
      </c>
      <c r="C1789" s="60">
        <v>9.33</v>
      </c>
      <c r="D1789" s="144">
        <v>260</v>
      </c>
      <c r="E1789" s="712">
        <f t="shared" si="209"/>
        <v>226.15200000000002</v>
      </c>
      <c r="F1789" s="1416">
        <f t="shared" si="210"/>
        <v>226.15</v>
      </c>
      <c r="G1789" s="1037">
        <f>'Заказ, cкидки и курсы валют'!$J$24*F1789</f>
        <v>2868.7127500000001</v>
      </c>
      <c r="H1789" s="158">
        <f t="shared" si="211"/>
        <v>745.87</v>
      </c>
      <c r="I1789" s="245"/>
    </row>
    <row r="1790" spans="1:9" ht="14.1" customHeight="1">
      <c r="A1790" s="250" t="s">
        <v>3748</v>
      </c>
      <c r="B1790" s="49" t="s">
        <v>617</v>
      </c>
      <c r="C1790" s="60">
        <v>10.199999999999999</v>
      </c>
      <c r="D1790" s="487">
        <v>200</v>
      </c>
      <c r="E1790" s="712">
        <f t="shared" si="209"/>
        <v>247.22399999999999</v>
      </c>
      <c r="F1790" s="1416">
        <f t="shared" si="210"/>
        <v>247.22</v>
      </c>
      <c r="G1790" s="1037">
        <f>'Заказ, cкидки и курсы валют'!$J$24*F1790</f>
        <v>3135.9857000000002</v>
      </c>
      <c r="H1790" s="158">
        <f t="shared" si="211"/>
        <v>627.20000000000005</v>
      </c>
      <c r="I1790" s="245"/>
    </row>
    <row r="1791" spans="1:9" ht="14.1" customHeight="1">
      <c r="A1791" s="250" t="s">
        <v>3749</v>
      </c>
      <c r="B1791" s="49" t="s">
        <v>178</v>
      </c>
      <c r="C1791" s="60">
        <v>11.07</v>
      </c>
      <c r="D1791" s="144">
        <v>180</v>
      </c>
      <c r="E1791" s="712">
        <f t="shared" si="209"/>
        <v>274.44</v>
      </c>
      <c r="F1791" s="1416">
        <f t="shared" si="210"/>
        <v>274.44</v>
      </c>
      <c r="G1791" s="1037">
        <f>'Заказ, cкидки и курсы валют'!$J$24*F1791</f>
        <v>3481.2714000000001</v>
      </c>
      <c r="H1791" s="158">
        <f t="shared" si="211"/>
        <v>626.63</v>
      </c>
      <c r="I1791" s="245"/>
    </row>
    <row r="1792" spans="1:9" ht="14.1" customHeight="1">
      <c r="A1792" s="250" t="s">
        <v>3750</v>
      </c>
      <c r="B1792" s="49" t="s">
        <v>179</v>
      </c>
      <c r="C1792" s="60">
        <v>12.8</v>
      </c>
      <c r="D1792" s="144">
        <v>150</v>
      </c>
      <c r="E1792" s="712">
        <f t="shared" si="209"/>
        <v>308.17199999999997</v>
      </c>
      <c r="F1792" s="1416">
        <f t="shared" si="210"/>
        <v>308.17</v>
      </c>
      <c r="G1792" s="1037">
        <f>'Заказ, cкидки и курсы валют'!$J$24*F1792</f>
        <v>3909.1364500000004</v>
      </c>
      <c r="H1792" s="158">
        <f t="shared" si="211"/>
        <v>586.37</v>
      </c>
      <c r="I1792" s="245"/>
    </row>
    <row r="1793" spans="1:9" ht="14.1" customHeight="1">
      <c r="A1793" s="250" t="s">
        <v>3751</v>
      </c>
      <c r="B1793" s="49" t="s">
        <v>180</v>
      </c>
      <c r="C1793" s="60">
        <v>14.53</v>
      </c>
      <c r="D1793" s="144">
        <v>150</v>
      </c>
      <c r="E1793" s="712">
        <f t="shared" si="209"/>
        <v>338.08800000000002</v>
      </c>
      <c r="F1793" s="1416">
        <f t="shared" si="210"/>
        <v>338.09</v>
      </c>
      <c r="G1793" s="1037">
        <f>'Заказ, cкидки и курсы валют'!$J$24*F1793</f>
        <v>4288.6716500000002</v>
      </c>
      <c r="H1793" s="158">
        <f t="shared" si="211"/>
        <v>643.29999999999995</v>
      </c>
      <c r="I1793" s="245"/>
    </row>
    <row r="1794" spans="1:9" ht="14.1" customHeight="1">
      <c r="A1794" s="250" t="s">
        <v>3752</v>
      </c>
      <c r="B1794" s="49" t="s">
        <v>181</v>
      </c>
      <c r="C1794" s="60">
        <v>16.27</v>
      </c>
      <c r="D1794" s="144">
        <v>140</v>
      </c>
      <c r="E1794" s="712">
        <f t="shared" si="209"/>
        <v>390.32399999999996</v>
      </c>
      <c r="F1794" s="1416">
        <f t="shared" si="210"/>
        <v>390.32</v>
      </c>
      <c r="G1794" s="1037">
        <f>'Заказ, cкидки и курсы валют'!$J$24*F1794</f>
        <v>4951.2092000000002</v>
      </c>
      <c r="H1794" s="158">
        <f t="shared" si="211"/>
        <v>693.17</v>
      </c>
      <c r="I1794" s="245"/>
    </row>
    <row r="1795" spans="1:9" ht="14.1" customHeight="1">
      <c r="A1795" s="250" t="s">
        <v>3753</v>
      </c>
      <c r="B1795" s="49" t="s">
        <v>182</v>
      </c>
      <c r="C1795" s="60">
        <v>18</v>
      </c>
      <c r="D1795" s="144">
        <v>140</v>
      </c>
      <c r="E1795" s="712">
        <f t="shared" si="209"/>
        <v>476.44799999999998</v>
      </c>
      <c r="F1795" s="1416">
        <f t="shared" si="210"/>
        <v>476.45</v>
      </c>
      <c r="G1795" s="1037">
        <f>'Заказ, cкидки и курсы валют'!$J$24*F1795</f>
        <v>6043.7682500000001</v>
      </c>
      <c r="H1795" s="158">
        <f t="shared" si="211"/>
        <v>846.13</v>
      </c>
      <c r="I1795" s="245"/>
    </row>
    <row r="1796" spans="1:9" ht="14.1" customHeight="1">
      <c r="A1796" s="250" t="s">
        <v>3754</v>
      </c>
      <c r="B1796" s="49" t="s">
        <v>183</v>
      </c>
      <c r="C1796" s="60">
        <v>19.73</v>
      </c>
      <c r="D1796" s="487">
        <v>100</v>
      </c>
      <c r="E1796" s="712">
        <f t="shared" si="209"/>
        <v>471.74399999999997</v>
      </c>
      <c r="F1796" s="1416">
        <f t="shared" si="210"/>
        <v>471.74</v>
      </c>
      <c r="G1796" s="1037">
        <f>'Заказ, cкидки и курсы валют'!$J$24*F1796</f>
        <v>5984.0219000000006</v>
      </c>
      <c r="H1796" s="158">
        <f t="shared" si="211"/>
        <v>598.4</v>
      </c>
      <c r="I1796" s="245"/>
    </row>
    <row r="1797" spans="1:9" ht="14.1" customHeight="1">
      <c r="A1797" s="250" t="s">
        <v>3755</v>
      </c>
      <c r="B1797" s="49" t="s">
        <v>184</v>
      </c>
      <c r="C1797" s="60">
        <v>21.46</v>
      </c>
      <c r="D1797" s="487">
        <v>100</v>
      </c>
      <c r="E1797" s="712">
        <f t="shared" si="209"/>
        <v>517.452</v>
      </c>
      <c r="F1797" s="1416">
        <f t="shared" si="210"/>
        <v>517.45000000000005</v>
      </c>
      <c r="G1797" s="1037">
        <f>'Заказ, cкидки и курсы валют'!$J$24*F1797</f>
        <v>6563.853250000001</v>
      </c>
      <c r="H1797" s="158">
        <f t="shared" si="211"/>
        <v>656.39</v>
      </c>
      <c r="I1797" s="245"/>
    </row>
    <row r="1798" spans="1:9" ht="14.1" customHeight="1">
      <c r="A1798" s="250" t="s">
        <v>3756</v>
      </c>
      <c r="B1798" s="75" t="s">
        <v>185</v>
      </c>
      <c r="C1798" s="60">
        <v>24.9</v>
      </c>
      <c r="D1798" s="487">
        <v>100</v>
      </c>
      <c r="E1798" s="712">
        <f>E1738*1.2</f>
        <v>594.66</v>
      </c>
      <c r="F1798" s="1416">
        <f t="shared" si="210"/>
        <v>594.66</v>
      </c>
      <c r="G1798" s="1037">
        <f>'Заказ, cкидки и курсы валют'!$J$24*F1798</f>
        <v>7543.2620999999999</v>
      </c>
      <c r="H1798" s="158">
        <f t="shared" si="211"/>
        <v>754.33</v>
      </c>
      <c r="I1798" s="245"/>
    </row>
    <row r="1799" spans="1:9" ht="14.1" customHeight="1">
      <c r="A1799" s="250" t="s">
        <v>3757</v>
      </c>
      <c r="B1799" s="73" t="s">
        <v>3122</v>
      </c>
      <c r="C1799" s="60">
        <v>13.8</v>
      </c>
      <c r="D1799" s="147">
        <v>150</v>
      </c>
      <c r="E1799" s="712">
        <f t="shared" ref="E1799:E1810" si="212">E1742*1.2</f>
        <v>329.71199999999999</v>
      </c>
      <c r="F1799" s="1416">
        <f t="shared" si="210"/>
        <v>329.71</v>
      </c>
      <c r="G1799" s="1037">
        <f>'Заказ, cкидки и курсы валют'!$J$24*F1799</f>
        <v>4182.3713500000003</v>
      </c>
      <c r="H1799" s="158">
        <f t="shared" si="211"/>
        <v>627.36</v>
      </c>
      <c r="I1799" s="245"/>
    </row>
    <row r="1800" spans="1:9" ht="14.1" customHeight="1">
      <c r="A1800" s="250" t="s">
        <v>3758</v>
      </c>
      <c r="B1800" s="73" t="s">
        <v>3123</v>
      </c>
      <c r="C1800" s="60">
        <v>15.4</v>
      </c>
      <c r="D1800" s="147">
        <v>140</v>
      </c>
      <c r="E1800" s="712">
        <f t="shared" si="212"/>
        <v>405.32399999999996</v>
      </c>
      <c r="F1800" s="1416">
        <f t="shared" si="210"/>
        <v>405.32</v>
      </c>
      <c r="G1800" s="1037">
        <f>'Заказ, cкидки и курсы валют'!$J$24*F1800</f>
        <v>5141.4841999999999</v>
      </c>
      <c r="H1800" s="158">
        <f t="shared" si="211"/>
        <v>719.81</v>
      </c>
      <c r="I1800" s="245"/>
    </row>
    <row r="1801" spans="1:9" ht="14.1" customHeight="1">
      <c r="A1801" s="250" t="s">
        <v>3759</v>
      </c>
      <c r="B1801" s="73" t="s">
        <v>618</v>
      </c>
      <c r="C1801" s="60">
        <v>17</v>
      </c>
      <c r="D1801" s="147">
        <v>130</v>
      </c>
      <c r="E1801" s="712">
        <f t="shared" si="212"/>
        <v>401.65199999999999</v>
      </c>
      <c r="F1801" s="1416">
        <f t="shared" si="210"/>
        <v>401.65</v>
      </c>
      <c r="G1801" s="1037">
        <f>'Заказ, cкидки и курсы валют'!$J$24*F1801</f>
        <v>5094.9302500000003</v>
      </c>
      <c r="H1801" s="158">
        <f t="shared" si="211"/>
        <v>662.34</v>
      </c>
      <c r="I1801" s="245"/>
    </row>
    <row r="1802" spans="1:9" ht="14.1" customHeight="1">
      <c r="A1802" s="250" t="s">
        <v>3760</v>
      </c>
      <c r="B1802" s="73" t="s">
        <v>3124</v>
      </c>
      <c r="C1802" s="60">
        <v>19</v>
      </c>
      <c r="D1802" s="147">
        <v>120</v>
      </c>
      <c r="E1802" s="712">
        <f t="shared" si="212"/>
        <v>502.64400000000001</v>
      </c>
      <c r="F1802" s="1416">
        <f t="shared" si="210"/>
        <v>502.64</v>
      </c>
      <c r="G1802" s="1037">
        <f>'Заказ, cкидки и курсы валют'!$J$24*F1802</f>
        <v>6375.9884000000002</v>
      </c>
      <c r="H1802" s="158">
        <f t="shared" si="211"/>
        <v>765.12</v>
      </c>
      <c r="I1802" s="245"/>
    </row>
    <row r="1803" spans="1:9" ht="14.1" customHeight="1">
      <c r="A1803" s="250" t="s">
        <v>3761</v>
      </c>
      <c r="B1803" s="73" t="s">
        <v>190</v>
      </c>
      <c r="C1803" s="60">
        <v>20.02</v>
      </c>
      <c r="D1803" s="147">
        <v>120</v>
      </c>
      <c r="E1803" s="712">
        <f t="shared" si="212"/>
        <v>473.02799999999996</v>
      </c>
      <c r="F1803" s="1416">
        <f t="shared" si="210"/>
        <v>473.03</v>
      </c>
      <c r="G1803" s="1037">
        <f>'Заказ, cкидки и курсы валют'!$J$24*F1803</f>
        <v>6000.38555</v>
      </c>
      <c r="H1803" s="158">
        <f t="shared" si="211"/>
        <v>720.05</v>
      </c>
      <c r="I1803" s="245"/>
    </row>
    <row r="1804" spans="1:9" ht="14.1" customHeight="1">
      <c r="A1804" s="250" t="s">
        <v>3762</v>
      </c>
      <c r="B1804" s="76" t="s">
        <v>1341</v>
      </c>
      <c r="C1804" s="60">
        <v>21.3</v>
      </c>
      <c r="D1804" s="147">
        <v>100</v>
      </c>
      <c r="E1804" s="712">
        <f t="shared" si="212"/>
        <v>503.26799999999997</v>
      </c>
      <c r="F1804" s="1416">
        <f t="shared" si="210"/>
        <v>503.27</v>
      </c>
      <c r="G1804" s="1037">
        <f>'Заказ, cкидки и курсы валют'!$J$24*F1804</f>
        <v>6383.9799499999999</v>
      </c>
      <c r="H1804" s="158">
        <f t="shared" si="211"/>
        <v>638.4</v>
      </c>
      <c r="I1804" s="245"/>
    </row>
    <row r="1805" spans="1:9" ht="14.1" customHeight="1">
      <c r="A1805" s="250" t="s">
        <v>3763</v>
      </c>
      <c r="B1805" s="73" t="s">
        <v>191</v>
      </c>
      <c r="C1805" s="60">
        <v>23.13</v>
      </c>
      <c r="D1805" s="147">
        <v>100</v>
      </c>
      <c r="E1805" s="712">
        <f t="shared" si="212"/>
        <v>560.91599999999994</v>
      </c>
      <c r="F1805" s="1416">
        <f t="shared" si="210"/>
        <v>560.91999999999996</v>
      </c>
      <c r="G1805" s="1037">
        <f>'Заказ, cкидки и курсы валют'!$J$24*F1805</f>
        <v>7115.2701999999999</v>
      </c>
      <c r="H1805" s="158">
        <f t="shared" si="211"/>
        <v>711.53</v>
      </c>
      <c r="I1805" s="245"/>
    </row>
    <row r="1806" spans="1:9" ht="14.1" customHeight="1">
      <c r="A1806" s="250" t="s">
        <v>3764</v>
      </c>
      <c r="B1806" s="73" t="s">
        <v>192</v>
      </c>
      <c r="C1806" s="60">
        <v>27</v>
      </c>
      <c r="D1806" s="147">
        <v>80</v>
      </c>
      <c r="E1806" s="712">
        <f t="shared" si="212"/>
        <v>611.69999999999993</v>
      </c>
      <c r="F1806" s="1416">
        <f t="shared" si="210"/>
        <v>611.70000000000005</v>
      </c>
      <c r="G1806" s="1037">
        <f>'Заказ, cкидки и курсы валют'!$J$24*F1806</f>
        <v>7759.4145000000008</v>
      </c>
      <c r="H1806" s="158">
        <f t="shared" si="211"/>
        <v>620.75</v>
      </c>
      <c r="I1806" s="245"/>
    </row>
    <row r="1807" spans="1:9" ht="14.1" customHeight="1">
      <c r="A1807" s="250" t="s">
        <v>3765</v>
      </c>
      <c r="B1807" s="73" t="s">
        <v>193</v>
      </c>
      <c r="C1807" s="60">
        <v>29.66</v>
      </c>
      <c r="D1807" s="147">
        <v>80</v>
      </c>
      <c r="E1807" s="712">
        <f t="shared" si="212"/>
        <v>704.05200000000002</v>
      </c>
      <c r="F1807" s="1416">
        <f t="shared" si="210"/>
        <v>704.05</v>
      </c>
      <c r="G1807" s="1037">
        <f>'Заказ, cкидки и курсы валют'!$J$24*F1807</f>
        <v>8930.8742499999989</v>
      </c>
      <c r="H1807" s="158">
        <f t="shared" si="211"/>
        <v>714.47</v>
      </c>
      <c r="I1807" s="245"/>
    </row>
    <row r="1808" spans="1:9" ht="14.1" customHeight="1">
      <c r="A1808" s="250" t="s">
        <v>3766</v>
      </c>
      <c r="B1808" s="73" t="s">
        <v>194</v>
      </c>
      <c r="C1808" s="60">
        <v>32.46</v>
      </c>
      <c r="D1808" s="147">
        <v>60</v>
      </c>
      <c r="E1808" s="712">
        <f t="shared" si="212"/>
        <v>766.95600000000002</v>
      </c>
      <c r="F1808" s="1416">
        <f t="shared" si="210"/>
        <v>766.96</v>
      </c>
      <c r="G1808" s="1037">
        <f>'Заказ, cкидки и курсы валют'!$J$24*F1808</f>
        <v>9728.8876</v>
      </c>
      <c r="H1808" s="158">
        <f t="shared" si="211"/>
        <v>583.73</v>
      </c>
      <c r="I1808" s="245"/>
    </row>
    <row r="1809" spans="1:9" ht="14.1" customHeight="1">
      <c r="A1809" s="250" t="s">
        <v>3767</v>
      </c>
      <c r="B1809" s="73" t="s">
        <v>3125</v>
      </c>
      <c r="C1809" s="60">
        <v>35.57</v>
      </c>
      <c r="D1809" s="147">
        <v>60</v>
      </c>
      <c r="E1809" s="712">
        <f t="shared" si="212"/>
        <v>844.34399999999994</v>
      </c>
      <c r="F1809" s="1416">
        <f t="shared" si="210"/>
        <v>844.34</v>
      </c>
      <c r="G1809" s="1037">
        <f>'Заказ, cкидки и курсы валют'!$J$24*F1809</f>
        <v>10710.4529</v>
      </c>
      <c r="H1809" s="158">
        <f t="shared" si="211"/>
        <v>642.63</v>
      </c>
      <c r="I1809" s="245"/>
    </row>
    <row r="1810" spans="1:9" ht="14.1" customHeight="1">
      <c r="A1810" s="250" t="s">
        <v>3768</v>
      </c>
      <c r="B1810" s="73" t="s">
        <v>195</v>
      </c>
      <c r="C1810" s="60">
        <v>38.68</v>
      </c>
      <c r="D1810" s="147">
        <v>50</v>
      </c>
      <c r="E1810" s="712">
        <f t="shared" si="212"/>
        <v>913.89600000000007</v>
      </c>
      <c r="F1810" s="1416">
        <f t="shared" si="210"/>
        <v>913.9</v>
      </c>
      <c r="G1810" s="1037">
        <f>'Заказ, cкидки и курсы валют'!$J$24*F1810</f>
        <v>11592.8215</v>
      </c>
      <c r="H1810" s="158">
        <f t="shared" si="211"/>
        <v>579.64</v>
      </c>
      <c r="I1810" s="245"/>
    </row>
    <row r="1811" spans="1:9" ht="14.1" customHeight="1">
      <c r="A1811" s="250" t="s">
        <v>3769</v>
      </c>
      <c r="B1811" s="73" t="s">
        <v>196</v>
      </c>
      <c r="C1811" s="60">
        <v>44.9</v>
      </c>
      <c r="D1811" s="147">
        <v>40</v>
      </c>
      <c r="E1811" s="712">
        <f>E1755*1.2</f>
        <v>1060.884</v>
      </c>
      <c r="F1811" s="1416">
        <f t="shared" si="210"/>
        <v>1060.8800000000001</v>
      </c>
      <c r="G1811" s="1037">
        <f>'Заказ, cкидки и курсы валют'!$J$24*F1811</f>
        <v>13457.262800000002</v>
      </c>
      <c r="H1811" s="158">
        <f t="shared" si="211"/>
        <v>538.29</v>
      </c>
      <c r="I1811" s="245"/>
    </row>
    <row r="1812" spans="1:9" ht="14.1" customHeight="1">
      <c r="A1812" s="250" t="s">
        <v>3770</v>
      </c>
      <c r="B1812" s="73" t="s">
        <v>197</v>
      </c>
      <c r="C1812" s="60">
        <v>51.12</v>
      </c>
      <c r="D1812" s="147">
        <v>40</v>
      </c>
      <c r="E1812" s="712">
        <f>E1757*1.2</f>
        <v>1207.8239999999998</v>
      </c>
      <c r="F1812" s="1416">
        <f t="shared" si="210"/>
        <v>1207.82</v>
      </c>
      <c r="G1812" s="1037">
        <f>'Заказ, cкидки и курсы валют'!$J$24*F1812</f>
        <v>15321.1967</v>
      </c>
      <c r="H1812" s="158">
        <f t="shared" si="211"/>
        <v>612.85</v>
      </c>
      <c r="I1812" s="245"/>
    </row>
    <row r="1813" spans="1:9" ht="14.1" customHeight="1">
      <c r="A1813" s="250" t="s">
        <v>3771</v>
      </c>
      <c r="B1813" s="73" t="s">
        <v>3659</v>
      </c>
      <c r="C1813" s="980">
        <v>22.7</v>
      </c>
      <c r="D1813" s="487">
        <v>100</v>
      </c>
      <c r="E1813" s="712">
        <f t="shared" ref="E1813:E1825" si="213">E1761*1.2</f>
        <v>539.32799999999997</v>
      </c>
      <c r="F1813" s="1416">
        <f t="shared" si="210"/>
        <v>539.33000000000004</v>
      </c>
      <c r="G1813" s="1037">
        <f>'Заказ, cкидки и курсы валют'!$J$24*F1813</f>
        <v>6841.4010500000004</v>
      </c>
      <c r="H1813" s="158">
        <f t="shared" si="211"/>
        <v>684.14</v>
      </c>
      <c r="I1813" s="245"/>
    </row>
    <row r="1814" spans="1:9" ht="14.1" customHeight="1">
      <c r="A1814" s="250" t="s">
        <v>3772</v>
      </c>
      <c r="B1814" s="73" t="s">
        <v>3403</v>
      </c>
      <c r="C1814" s="60">
        <v>25.2</v>
      </c>
      <c r="D1814" s="487">
        <v>80</v>
      </c>
      <c r="E1814" s="712">
        <f t="shared" si="213"/>
        <v>570.92399999999998</v>
      </c>
      <c r="F1814" s="1416">
        <f t="shared" si="210"/>
        <v>570.91999999999996</v>
      </c>
      <c r="G1814" s="1037">
        <f>'Заказ, cкидки и курсы валют'!$J$24*F1814</f>
        <v>7242.1201999999994</v>
      </c>
      <c r="H1814" s="158">
        <f t="shared" si="211"/>
        <v>579.37</v>
      </c>
      <c r="I1814" s="245"/>
    </row>
    <row r="1815" spans="1:9" ht="14.1" customHeight="1">
      <c r="A1815" s="250" t="s">
        <v>4587</v>
      </c>
      <c r="B1815" s="73" t="s">
        <v>3126</v>
      </c>
      <c r="C1815" s="60">
        <v>27.7</v>
      </c>
      <c r="D1815" s="487">
        <v>80</v>
      </c>
      <c r="E1815" s="712">
        <f t="shared" si="213"/>
        <v>657.50399999999991</v>
      </c>
      <c r="F1815" s="1416">
        <f t="shared" si="210"/>
        <v>657.5</v>
      </c>
      <c r="G1815" s="1037">
        <f>'Заказ, cкидки и курсы валют'!$J$24*F1815</f>
        <v>8340.3875000000007</v>
      </c>
      <c r="H1815" s="158">
        <f t="shared" si="211"/>
        <v>667.23</v>
      </c>
      <c r="I1815" s="245"/>
    </row>
    <row r="1816" spans="1:9" ht="14.1" customHeight="1">
      <c r="A1816" s="250" t="s">
        <v>4588</v>
      </c>
      <c r="B1816" s="73" t="s">
        <v>3127</v>
      </c>
      <c r="C1816" s="60">
        <v>30.2</v>
      </c>
      <c r="D1816" s="487">
        <v>80</v>
      </c>
      <c r="E1816" s="712">
        <f t="shared" si="213"/>
        <v>684.21599999999989</v>
      </c>
      <c r="F1816" s="1416">
        <f t="shared" si="210"/>
        <v>684.22</v>
      </c>
      <c r="G1816" s="1037">
        <f>'Заказ, cкидки и курсы валют'!$J$24*F1816</f>
        <v>8679.3307000000004</v>
      </c>
      <c r="H1816" s="158">
        <f t="shared" si="211"/>
        <v>694.35</v>
      </c>
      <c r="I1816" s="245"/>
    </row>
    <row r="1817" spans="1:9" ht="14.1" customHeight="1">
      <c r="A1817" s="250" t="s">
        <v>4589</v>
      </c>
      <c r="B1817" s="73" t="s">
        <v>3128</v>
      </c>
      <c r="C1817" s="60">
        <v>32.9</v>
      </c>
      <c r="D1817" s="487">
        <v>50</v>
      </c>
      <c r="E1817" s="712">
        <f t="shared" si="213"/>
        <v>777.3359999999999</v>
      </c>
      <c r="F1817" s="1416">
        <f t="shared" si="210"/>
        <v>777.34</v>
      </c>
      <c r="G1817" s="1037">
        <f>'Заказ, cкидки и курсы валют'!$J$24*F1817</f>
        <v>9860.5579000000016</v>
      </c>
      <c r="H1817" s="158">
        <f t="shared" si="211"/>
        <v>493.03</v>
      </c>
      <c r="I1817" s="245"/>
    </row>
    <row r="1818" spans="1:9" ht="14.1" customHeight="1">
      <c r="A1818" s="250" t="s">
        <v>4590</v>
      </c>
      <c r="B1818" s="73" t="s">
        <v>201</v>
      </c>
      <c r="C1818" s="979">
        <v>37.42</v>
      </c>
      <c r="D1818" s="487">
        <v>50</v>
      </c>
      <c r="E1818" s="712">
        <f t="shared" si="213"/>
        <v>841.57199999999989</v>
      </c>
      <c r="F1818" s="1416">
        <f t="shared" si="210"/>
        <v>841.57</v>
      </c>
      <c r="G1818" s="1037">
        <f>'Заказ, cкидки и курсы валют'!$J$24*F1818</f>
        <v>10675.315450000002</v>
      </c>
      <c r="H1818" s="158">
        <f t="shared" si="211"/>
        <v>533.77</v>
      </c>
      <c r="I1818" s="245"/>
    </row>
    <row r="1819" spans="1:9" ht="14.1" customHeight="1">
      <c r="A1819" s="250" t="s">
        <v>4591</v>
      </c>
      <c r="B1819" s="73" t="s">
        <v>202</v>
      </c>
      <c r="C1819" s="60">
        <v>42.36</v>
      </c>
      <c r="D1819" s="487">
        <v>50</v>
      </c>
      <c r="E1819" s="712">
        <f t="shared" si="213"/>
        <v>959.71199999999999</v>
      </c>
      <c r="F1819" s="1416">
        <f t="shared" si="210"/>
        <v>959.71</v>
      </c>
      <c r="G1819" s="1037">
        <f>'Заказ, cкидки и курсы валют'!$J$24*F1819</f>
        <v>12173.921350000001</v>
      </c>
      <c r="H1819" s="158">
        <f t="shared" si="211"/>
        <v>608.70000000000005</v>
      </c>
      <c r="I1819" s="245"/>
    </row>
    <row r="1820" spans="1:9" ht="14.1" customHeight="1">
      <c r="A1820" s="250" t="s">
        <v>4592</v>
      </c>
      <c r="B1820" s="73" t="s">
        <v>615</v>
      </c>
      <c r="C1820" s="980">
        <v>47.24</v>
      </c>
      <c r="D1820" s="487">
        <v>50</v>
      </c>
      <c r="E1820" s="712">
        <f t="shared" si="213"/>
        <v>1162.4759999999999</v>
      </c>
      <c r="F1820" s="1416">
        <f t="shared" si="210"/>
        <v>1162.48</v>
      </c>
      <c r="G1820" s="1037">
        <f>'Заказ, cкидки и курсы валют'!$J$24*F1820</f>
        <v>14746.058800000001</v>
      </c>
      <c r="H1820" s="158">
        <f t="shared" si="211"/>
        <v>737.3</v>
      </c>
      <c r="I1820" s="245"/>
    </row>
    <row r="1821" spans="1:9" ht="14.1" customHeight="1">
      <c r="A1821" s="250" t="s">
        <v>4593</v>
      </c>
      <c r="B1821" s="73" t="s">
        <v>203</v>
      </c>
      <c r="C1821" s="979">
        <v>52.13</v>
      </c>
      <c r="D1821" s="487">
        <v>40</v>
      </c>
      <c r="E1821" s="712">
        <f t="shared" si="213"/>
        <v>1237.404</v>
      </c>
      <c r="F1821" s="1416">
        <f t="shared" si="210"/>
        <v>1237.4000000000001</v>
      </c>
      <c r="G1821" s="1037">
        <f>'Заказ, cкидки и курсы валют'!$J$24*F1821</f>
        <v>15696.419000000002</v>
      </c>
      <c r="H1821" s="158">
        <f t="shared" si="211"/>
        <v>627.86</v>
      </c>
      <c r="I1821" s="245"/>
    </row>
    <row r="1822" spans="1:9" ht="14.1" customHeight="1">
      <c r="A1822" s="250" t="s">
        <v>4594</v>
      </c>
      <c r="B1822" s="76" t="s">
        <v>614</v>
      </c>
      <c r="C1822" s="60">
        <v>57.72</v>
      </c>
      <c r="D1822" s="487">
        <v>40</v>
      </c>
      <c r="E1822" s="712">
        <f t="shared" si="213"/>
        <v>1363.788</v>
      </c>
      <c r="F1822" s="1416">
        <f t="shared" si="210"/>
        <v>1363.79</v>
      </c>
      <c r="G1822" s="1037">
        <f>'Заказ, cкидки и курсы валют'!$J$24*F1822</f>
        <v>17299.676149999999</v>
      </c>
      <c r="H1822" s="158">
        <f t="shared" si="211"/>
        <v>691.99</v>
      </c>
      <c r="I1822" s="245"/>
    </row>
    <row r="1823" spans="1:9" ht="14.1" customHeight="1">
      <c r="A1823" s="250" t="s">
        <v>4595</v>
      </c>
      <c r="B1823" s="73" t="s">
        <v>204</v>
      </c>
      <c r="C1823" s="980">
        <v>61.91</v>
      </c>
      <c r="D1823" s="487">
        <v>30</v>
      </c>
      <c r="E1823" s="712">
        <f t="shared" si="213"/>
        <v>1313.5439999999999</v>
      </c>
      <c r="F1823" s="1416">
        <f t="shared" si="210"/>
        <v>1313.54</v>
      </c>
      <c r="G1823" s="1037">
        <f>'Заказ, cкидки и курсы валют'!$J$24*F1823</f>
        <v>16662.2549</v>
      </c>
      <c r="H1823" s="158">
        <f t="shared" si="211"/>
        <v>499.87</v>
      </c>
      <c r="I1823" s="245"/>
    </row>
    <row r="1824" spans="1:9" ht="14.1" customHeight="1">
      <c r="A1824" s="250" t="s">
        <v>4596</v>
      </c>
      <c r="B1824" s="73" t="s">
        <v>205</v>
      </c>
      <c r="C1824" s="60">
        <v>71.680000000000007</v>
      </c>
      <c r="D1824" s="487">
        <v>30</v>
      </c>
      <c r="E1824" s="712">
        <f t="shared" si="213"/>
        <v>1693.62</v>
      </c>
      <c r="F1824" s="1416">
        <f t="shared" si="210"/>
        <v>1693.62</v>
      </c>
      <c r="G1824" s="1037">
        <f>'Заказ, cкидки и курсы валют'!$J$24*F1824</f>
        <v>21483.5697</v>
      </c>
      <c r="H1824" s="158">
        <f t="shared" si="211"/>
        <v>644.51</v>
      </c>
      <c r="I1824" s="245"/>
    </row>
    <row r="1825" spans="1:9" ht="14.1" customHeight="1" thickBot="1">
      <c r="A1825" s="282" t="s">
        <v>4597</v>
      </c>
      <c r="B1825" s="311" t="s">
        <v>206</v>
      </c>
      <c r="C1825" s="1186">
        <v>81.45</v>
      </c>
      <c r="D1825" s="488">
        <v>25</v>
      </c>
      <c r="E1825" s="712">
        <f t="shared" si="213"/>
        <v>1933.3920000000001</v>
      </c>
      <c r="F1825" s="1417">
        <f t="shared" si="210"/>
        <v>1933.39</v>
      </c>
      <c r="G1825" s="1174">
        <f>'Заказ, cкидки и курсы валют'!$J$24*F1825</f>
        <v>24525.052150000003</v>
      </c>
      <c r="H1825" s="214">
        <f t="shared" si="211"/>
        <v>613.13</v>
      </c>
      <c r="I1825" s="248"/>
    </row>
    <row r="1826" spans="1:9" ht="14.1" customHeight="1" thickBot="1"/>
    <row r="1827" spans="1:9" ht="14.1" customHeight="1">
      <c r="A1827" s="291"/>
      <c r="B1827" s="196"/>
      <c r="C1827" s="112" t="s">
        <v>2537</v>
      </c>
      <c r="D1827" s="112"/>
      <c r="E1827" s="687"/>
      <c r="F1827" s="687"/>
      <c r="G1827" s="800"/>
      <c r="H1827" s="115"/>
      <c r="I1827" s="116"/>
    </row>
    <row r="1828" spans="1:9" ht="14.1" customHeight="1">
      <c r="A1828" s="292"/>
      <c r="B1828" s="17"/>
      <c r="C1828" s="129"/>
      <c r="D1828" s="129"/>
      <c r="E1828" s="688" t="s">
        <v>2538</v>
      </c>
      <c r="F1828" s="700"/>
      <c r="G1828" s="132"/>
      <c r="H1828" s="131"/>
      <c r="I1828" s="133"/>
    </row>
    <row r="1829" spans="1:9" ht="14.1" customHeight="1">
      <c r="A1829" s="292"/>
      <c r="B1829" s="17"/>
      <c r="C1829" s="118"/>
      <c r="D1829" s="118"/>
      <c r="E1829" s="1082"/>
      <c r="F1829" s="733"/>
      <c r="G1829" s="1052"/>
      <c r="H1829" s="17"/>
      <c r="I1829" s="200"/>
    </row>
    <row r="1830" spans="1:9" ht="14.1" customHeight="1">
      <c r="A1830" s="292"/>
      <c r="B1830" s="17"/>
      <c r="C1830" s="118"/>
      <c r="D1830" s="118"/>
      <c r="E1830" s="1082"/>
      <c r="F1830" s="733"/>
      <c r="G1830" s="1052"/>
      <c r="H1830" s="17"/>
      <c r="I1830" s="200"/>
    </row>
    <row r="1831" spans="1:9" ht="14.1" customHeight="1">
      <c r="A1831" s="292"/>
      <c r="B1831" s="17"/>
      <c r="C1831" s="118"/>
      <c r="D1831" s="118"/>
      <c r="E1831" s="1082"/>
      <c r="F1831" s="733"/>
      <c r="G1831" s="1052"/>
      <c r="H1831" s="17"/>
      <c r="I1831" s="200"/>
    </row>
    <row r="1832" spans="1:9" ht="14.1" customHeight="1" thickBot="1">
      <c r="A1832" s="145" t="s">
        <v>7841</v>
      </c>
      <c r="B1832" s="146"/>
      <c r="C1832" s="121"/>
      <c r="D1832" s="204"/>
      <c r="E1832" s="1086"/>
      <c r="F1832" s="735"/>
      <c r="G1832" s="1053"/>
      <c r="H1832" s="204"/>
      <c r="I1832" s="205"/>
    </row>
    <row r="1833" spans="1:9" ht="36" customHeight="1">
      <c r="A1833" s="228" t="s">
        <v>1036</v>
      </c>
      <c r="B1833" s="229" t="s">
        <v>1037</v>
      </c>
      <c r="C1833" s="230" t="s">
        <v>679</v>
      </c>
      <c r="D1833" s="230" t="s">
        <v>3147</v>
      </c>
      <c r="E1833" s="691" t="s">
        <v>11544</v>
      </c>
      <c r="F1833" s="737" t="s">
        <v>2796</v>
      </c>
      <c r="G1833" s="1039" t="s">
        <v>2644</v>
      </c>
      <c r="H1833" s="394" t="s">
        <v>498</v>
      </c>
      <c r="I1833" s="232" t="s">
        <v>4274</v>
      </c>
    </row>
    <row r="1834" spans="1:9" ht="14.1" customHeight="1" thickBot="1">
      <c r="A1834" s="228"/>
      <c r="B1834" s="445"/>
      <c r="C1834" s="230" t="s">
        <v>3648</v>
      </c>
      <c r="D1834" s="446" t="s">
        <v>2645</v>
      </c>
      <c r="E1834" s="1084" t="s">
        <v>265</v>
      </c>
      <c r="F1834" s="745">
        <f>'Заказ, cкидки и курсы валют'!$I$12</f>
        <v>0</v>
      </c>
      <c r="G1834" s="1149"/>
      <c r="H1834" s="545"/>
      <c r="I1834" s="380"/>
    </row>
    <row r="1835" spans="1:9" ht="14.1" customHeight="1">
      <c r="A1835" s="389" t="s">
        <v>8028</v>
      </c>
      <c r="B1835" s="1221" t="s">
        <v>100</v>
      </c>
      <c r="C1835" s="1219">
        <v>6.9</v>
      </c>
      <c r="D1835" s="1518">
        <v>30</v>
      </c>
      <c r="E1835" s="710">
        <f t="shared" ref="E1835:E1846" si="214">E1725*2</f>
        <v>311.94</v>
      </c>
      <c r="F1835" s="1187">
        <f>ROUND(E1835*(1-$F$11),2)</f>
        <v>311.94</v>
      </c>
      <c r="G1835" s="1188">
        <f>'Заказ, cкидки и курсы валют'!$J$24*F1835</f>
        <v>3956.9589000000001</v>
      </c>
      <c r="H1835" s="443">
        <f>ROUND((D1835/1000)*G1835,2)</f>
        <v>118.71</v>
      </c>
      <c r="I1835" s="393"/>
    </row>
    <row r="1836" spans="1:9" ht="14.1" customHeight="1">
      <c r="A1836" s="250" t="s">
        <v>8029</v>
      </c>
      <c r="B1836" s="49" t="s">
        <v>101</v>
      </c>
      <c r="C1836" s="60">
        <v>7.59</v>
      </c>
      <c r="D1836" s="1504">
        <v>30</v>
      </c>
      <c r="E1836" s="710">
        <f t="shared" si="214"/>
        <v>304.89999999999998</v>
      </c>
      <c r="F1836" s="740">
        <f t="shared" ref="F1836:F1874" si="215">ROUND(E1836*(1-$F$11),2)</f>
        <v>304.89999999999998</v>
      </c>
      <c r="G1836" s="1037">
        <f>'Заказ, cкидки и курсы валют'!$J$24*F1836</f>
        <v>3867.6565000000001</v>
      </c>
      <c r="H1836" s="158">
        <f t="shared" ref="H1836:H1874" si="216">ROUND((D1836/1000)*G1836,2)</f>
        <v>116.03</v>
      </c>
      <c r="I1836" s="245"/>
    </row>
    <row r="1837" spans="1:9" ht="14.1" customHeight="1">
      <c r="A1837" s="250" t="s">
        <v>8030</v>
      </c>
      <c r="B1837" s="49" t="s">
        <v>1355</v>
      </c>
      <c r="C1837" s="60">
        <v>8.5</v>
      </c>
      <c r="D1837" s="1503">
        <v>30</v>
      </c>
      <c r="E1837" s="710">
        <f t="shared" si="214"/>
        <v>344.8</v>
      </c>
      <c r="F1837" s="740">
        <f t="shared" si="215"/>
        <v>344.8</v>
      </c>
      <c r="G1837" s="1037">
        <f>'Заказ, cкидки и курсы валют'!$J$24*F1837</f>
        <v>4373.7880000000005</v>
      </c>
      <c r="H1837" s="158">
        <f t="shared" si="216"/>
        <v>131.21</v>
      </c>
      <c r="I1837" s="245"/>
    </row>
    <row r="1838" spans="1:9" ht="14.1" customHeight="1">
      <c r="A1838" s="250" t="s">
        <v>8031</v>
      </c>
      <c r="B1838" s="49" t="s">
        <v>189</v>
      </c>
      <c r="C1838" s="60">
        <v>9.33</v>
      </c>
      <c r="D1838" s="1503">
        <v>26</v>
      </c>
      <c r="E1838" s="710">
        <f t="shared" si="214"/>
        <v>376.92</v>
      </c>
      <c r="F1838" s="740">
        <f t="shared" si="215"/>
        <v>376.92</v>
      </c>
      <c r="G1838" s="1037">
        <f>'Заказ, cкидки и курсы валют'!$J$24*F1838</f>
        <v>4781.2302</v>
      </c>
      <c r="H1838" s="158">
        <f t="shared" si="216"/>
        <v>124.31</v>
      </c>
      <c r="I1838" s="245"/>
    </row>
    <row r="1839" spans="1:9" ht="14.1" customHeight="1">
      <c r="A1839" s="250" t="s">
        <v>8032</v>
      </c>
      <c r="B1839" s="49" t="s">
        <v>617</v>
      </c>
      <c r="C1839" s="60">
        <v>10.199999999999999</v>
      </c>
      <c r="D1839" s="1504">
        <v>19</v>
      </c>
      <c r="E1839" s="710">
        <f t="shared" si="214"/>
        <v>412.04</v>
      </c>
      <c r="F1839" s="740">
        <f t="shared" si="215"/>
        <v>412.04</v>
      </c>
      <c r="G1839" s="1037">
        <f>'Заказ, cкидки и курсы валют'!$J$24*F1839</f>
        <v>5226.7274000000007</v>
      </c>
      <c r="H1839" s="158">
        <f t="shared" si="216"/>
        <v>99.31</v>
      </c>
      <c r="I1839" s="245"/>
    </row>
    <row r="1840" spans="1:9" ht="14.1" customHeight="1">
      <c r="A1840" s="250" t="s">
        <v>8033</v>
      </c>
      <c r="B1840" s="49" t="s">
        <v>178</v>
      </c>
      <c r="C1840" s="60">
        <v>11.07</v>
      </c>
      <c r="D1840" s="1503">
        <v>18</v>
      </c>
      <c r="E1840" s="710">
        <f t="shared" si="214"/>
        <v>457.4</v>
      </c>
      <c r="F1840" s="740">
        <f t="shared" si="215"/>
        <v>457.4</v>
      </c>
      <c r="G1840" s="1037">
        <f>'Заказ, cкидки и курсы валют'!$J$24*F1840</f>
        <v>5802.1189999999997</v>
      </c>
      <c r="H1840" s="158">
        <f t="shared" si="216"/>
        <v>104.44</v>
      </c>
      <c r="I1840" s="245"/>
    </row>
    <row r="1841" spans="1:9" ht="14.1" customHeight="1">
      <c r="A1841" s="250" t="s">
        <v>8034</v>
      </c>
      <c r="B1841" s="49" t="s">
        <v>179</v>
      </c>
      <c r="C1841" s="60">
        <v>12.8</v>
      </c>
      <c r="D1841" s="1503">
        <v>20</v>
      </c>
      <c r="E1841" s="710">
        <f t="shared" si="214"/>
        <v>513.62</v>
      </c>
      <c r="F1841" s="740">
        <f t="shared" si="215"/>
        <v>513.62</v>
      </c>
      <c r="G1841" s="1037">
        <f>'Заказ, cкидки и курсы валют'!$J$24*F1841</f>
        <v>6515.2697000000007</v>
      </c>
      <c r="H1841" s="158">
        <f t="shared" si="216"/>
        <v>130.31</v>
      </c>
      <c r="I1841" s="245"/>
    </row>
    <row r="1842" spans="1:9" ht="14.1" customHeight="1">
      <c r="A1842" s="250" t="s">
        <v>8035</v>
      </c>
      <c r="B1842" s="49" t="s">
        <v>180</v>
      </c>
      <c r="C1842" s="60">
        <v>14.53</v>
      </c>
      <c r="D1842" s="1503">
        <v>16</v>
      </c>
      <c r="E1842" s="710">
        <f t="shared" si="214"/>
        <v>563.48</v>
      </c>
      <c r="F1842" s="740">
        <f t="shared" si="215"/>
        <v>563.48</v>
      </c>
      <c r="G1842" s="1037">
        <f>'Заказ, cкидки и курсы валют'!$J$24*F1842</f>
        <v>7147.7438000000002</v>
      </c>
      <c r="H1842" s="158">
        <f t="shared" si="216"/>
        <v>114.36</v>
      </c>
      <c r="I1842" s="245"/>
    </row>
    <row r="1843" spans="1:9" ht="14.1" customHeight="1">
      <c r="A1843" s="250" t="s">
        <v>8036</v>
      </c>
      <c r="B1843" s="49" t="s">
        <v>181</v>
      </c>
      <c r="C1843" s="60">
        <v>16.27</v>
      </c>
      <c r="D1843" s="1503">
        <v>14</v>
      </c>
      <c r="E1843" s="710">
        <f t="shared" si="214"/>
        <v>650.54</v>
      </c>
      <c r="F1843" s="740">
        <f t="shared" si="215"/>
        <v>650.54</v>
      </c>
      <c r="G1843" s="1037">
        <f>'Заказ, cкидки и курсы валют'!$J$24*F1843</f>
        <v>8252.0998999999993</v>
      </c>
      <c r="H1843" s="158">
        <f t="shared" si="216"/>
        <v>115.53</v>
      </c>
      <c r="I1843" s="245"/>
    </row>
    <row r="1844" spans="1:9" ht="14.1" customHeight="1">
      <c r="A1844" s="250" t="s">
        <v>8037</v>
      </c>
      <c r="B1844" s="49" t="s">
        <v>182</v>
      </c>
      <c r="C1844" s="60">
        <v>18</v>
      </c>
      <c r="D1844" s="1503">
        <v>14</v>
      </c>
      <c r="E1844" s="710">
        <f t="shared" si="214"/>
        <v>794.08</v>
      </c>
      <c r="F1844" s="740">
        <f t="shared" si="215"/>
        <v>794.08</v>
      </c>
      <c r="G1844" s="1037">
        <f>'Заказ, cкидки и курсы валют'!$J$24*F1844</f>
        <v>10072.9048</v>
      </c>
      <c r="H1844" s="158">
        <f t="shared" si="216"/>
        <v>141.02000000000001</v>
      </c>
      <c r="I1844" s="245"/>
    </row>
    <row r="1845" spans="1:9" ht="14.1" customHeight="1">
      <c r="A1845" s="250" t="s">
        <v>8038</v>
      </c>
      <c r="B1845" s="49" t="s">
        <v>183</v>
      </c>
      <c r="C1845" s="60">
        <v>19.73</v>
      </c>
      <c r="D1845" s="1504">
        <v>10</v>
      </c>
      <c r="E1845" s="710">
        <f t="shared" si="214"/>
        <v>786.24</v>
      </c>
      <c r="F1845" s="740">
        <f t="shared" si="215"/>
        <v>786.24</v>
      </c>
      <c r="G1845" s="1037">
        <f>'Заказ, cкидки и курсы валют'!$J$24*F1845</f>
        <v>9973.4544000000005</v>
      </c>
      <c r="H1845" s="158">
        <f t="shared" si="216"/>
        <v>99.73</v>
      </c>
      <c r="I1845" s="245"/>
    </row>
    <row r="1846" spans="1:9" ht="14.1" customHeight="1">
      <c r="A1846" s="250" t="s">
        <v>8039</v>
      </c>
      <c r="B1846" s="49" t="s">
        <v>184</v>
      </c>
      <c r="C1846" s="60">
        <v>21.46</v>
      </c>
      <c r="D1846" s="1504">
        <v>10</v>
      </c>
      <c r="E1846" s="710">
        <f t="shared" si="214"/>
        <v>862.42</v>
      </c>
      <c r="F1846" s="740">
        <f t="shared" si="215"/>
        <v>862.42</v>
      </c>
      <c r="G1846" s="1037">
        <f>'Заказ, cкидки и курсы валют'!$J$24*F1846</f>
        <v>10939.797699999999</v>
      </c>
      <c r="H1846" s="158">
        <f t="shared" si="216"/>
        <v>109.4</v>
      </c>
      <c r="I1846" s="245"/>
    </row>
    <row r="1847" spans="1:9" ht="14.1" customHeight="1">
      <c r="A1847" s="250" t="s">
        <v>8040</v>
      </c>
      <c r="B1847" s="75" t="s">
        <v>185</v>
      </c>
      <c r="C1847" s="60">
        <v>24.9</v>
      </c>
      <c r="D1847" s="1504">
        <v>10</v>
      </c>
      <c r="E1847" s="710">
        <f>E1738*2</f>
        <v>991.1</v>
      </c>
      <c r="F1847" s="740">
        <f t="shared" si="215"/>
        <v>991.1</v>
      </c>
      <c r="G1847" s="1037">
        <f>'Заказ, cкидки и курсы валют'!$J$24*F1847</f>
        <v>12572.103500000001</v>
      </c>
      <c r="H1847" s="158">
        <f t="shared" si="216"/>
        <v>125.72</v>
      </c>
      <c r="I1847" s="245"/>
    </row>
    <row r="1848" spans="1:9" ht="14.1" customHeight="1">
      <c r="A1848" s="250" t="s">
        <v>8041</v>
      </c>
      <c r="B1848" s="73" t="s">
        <v>3122</v>
      </c>
      <c r="C1848" s="60">
        <v>13.8</v>
      </c>
      <c r="D1848" s="65">
        <v>15</v>
      </c>
      <c r="E1848" s="710">
        <f>E1742*2</f>
        <v>549.52</v>
      </c>
      <c r="F1848" s="740">
        <f t="shared" si="215"/>
        <v>549.52</v>
      </c>
      <c r="G1848" s="1037">
        <f>'Заказ, cкидки и курсы валют'!$J$24*F1848</f>
        <v>6970.6612000000005</v>
      </c>
      <c r="H1848" s="158">
        <f t="shared" si="216"/>
        <v>104.56</v>
      </c>
      <c r="I1848" s="245"/>
    </row>
    <row r="1849" spans="1:9" ht="14.1" customHeight="1">
      <c r="A1849" s="250" t="s">
        <v>8042</v>
      </c>
      <c r="B1849" s="73" t="s">
        <v>3123</v>
      </c>
      <c r="C1849" s="60">
        <v>15.4</v>
      </c>
      <c r="D1849" s="65">
        <v>14</v>
      </c>
      <c r="E1849" s="710">
        <f t="shared" ref="E1849:E1858" si="217">E1743*2</f>
        <v>675.54</v>
      </c>
      <c r="F1849" s="740">
        <f t="shared" si="215"/>
        <v>675.54</v>
      </c>
      <c r="G1849" s="1037">
        <f>'Заказ, cкидки и курсы валют'!$J$24*F1849</f>
        <v>8569.2248999999993</v>
      </c>
      <c r="H1849" s="158">
        <f t="shared" si="216"/>
        <v>119.97</v>
      </c>
      <c r="I1849" s="245"/>
    </row>
    <row r="1850" spans="1:9" ht="14.1" customHeight="1">
      <c r="A1850" s="250" t="s">
        <v>8043</v>
      </c>
      <c r="B1850" s="73" t="s">
        <v>618</v>
      </c>
      <c r="C1850" s="60">
        <v>17</v>
      </c>
      <c r="D1850" s="65">
        <v>13</v>
      </c>
      <c r="E1850" s="710">
        <f t="shared" si="217"/>
        <v>669.42</v>
      </c>
      <c r="F1850" s="740">
        <f t="shared" si="215"/>
        <v>669.42</v>
      </c>
      <c r="G1850" s="1037">
        <f>'Заказ, cкидки и курсы валют'!$J$24*F1850</f>
        <v>8491.5926999999992</v>
      </c>
      <c r="H1850" s="158">
        <f t="shared" si="216"/>
        <v>110.39</v>
      </c>
      <c r="I1850" s="245"/>
    </row>
    <row r="1851" spans="1:9" ht="14.1" customHeight="1">
      <c r="A1851" s="250" t="s">
        <v>8044</v>
      </c>
      <c r="B1851" s="73" t="s">
        <v>3124</v>
      </c>
      <c r="C1851" s="60">
        <v>19</v>
      </c>
      <c r="D1851" s="65">
        <v>12</v>
      </c>
      <c r="E1851" s="710">
        <f t="shared" si="217"/>
        <v>837.74</v>
      </c>
      <c r="F1851" s="740">
        <f t="shared" si="215"/>
        <v>837.74</v>
      </c>
      <c r="G1851" s="1037">
        <f>'Заказ, cкидки и курсы валют'!$J$24*F1851</f>
        <v>10626.731900000001</v>
      </c>
      <c r="H1851" s="158">
        <f t="shared" si="216"/>
        <v>127.52</v>
      </c>
      <c r="I1851" s="245"/>
    </row>
    <row r="1852" spans="1:9" ht="14.1" customHeight="1">
      <c r="A1852" s="250" t="s">
        <v>8045</v>
      </c>
      <c r="B1852" s="73" t="s">
        <v>190</v>
      </c>
      <c r="C1852" s="60">
        <v>20.02</v>
      </c>
      <c r="D1852" s="65">
        <v>12</v>
      </c>
      <c r="E1852" s="710">
        <f t="shared" si="217"/>
        <v>788.38</v>
      </c>
      <c r="F1852" s="740">
        <f t="shared" si="215"/>
        <v>788.38</v>
      </c>
      <c r="G1852" s="1037">
        <f>'Заказ, cкидки и курсы валют'!$J$24*F1852</f>
        <v>10000.6003</v>
      </c>
      <c r="H1852" s="158">
        <f t="shared" si="216"/>
        <v>120.01</v>
      </c>
      <c r="I1852" s="245"/>
    </row>
    <row r="1853" spans="1:9" ht="14.1" customHeight="1">
      <c r="A1853" s="250" t="s">
        <v>8046</v>
      </c>
      <c r="B1853" s="76" t="s">
        <v>1341</v>
      </c>
      <c r="C1853" s="60">
        <v>21.3</v>
      </c>
      <c r="D1853" s="65">
        <v>10</v>
      </c>
      <c r="E1853" s="710">
        <f t="shared" si="217"/>
        <v>838.78</v>
      </c>
      <c r="F1853" s="740">
        <f t="shared" si="215"/>
        <v>838.78</v>
      </c>
      <c r="G1853" s="1037">
        <f>'Заказ, cкидки и курсы валют'!$J$24*F1853</f>
        <v>10639.924300000001</v>
      </c>
      <c r="H1853" s="158">
        <f t="shared" si="216"/>
        <v>106.4</v>
      </c>
      <c r="I1853" s="245"/>
    </row>
    <row r="1854" spans="1:9" ht="14.1" customHeight="1">
      <c r="A1854" s="250" t="s">
        <v>8047</v>
      </c>
      <c r="B1854" s="73" t="s">
        <v>191</v>
      </c>
      <c r="C1854" s="60">
        <v>23.13</v>
      </c>
      <c r="D1854" s="65">
        <v>10</v>
      </c>
      <c r="E1854" s="710">
        <f>E1748*2</f>
        <v>934.86</v>
      </c>
      <c r="F1854" s="740">
        <f t="shared" si="215"/>
        <v>934.86</v>
      </c>
      <c r="G1854" s="1037">
        <f>'Заказ, cкидки и курсы валют'!$J$24*F1854</f>
        <v>11858.6991</v>
      </c>
      <c r="H1854" s="158">
        <f t="shared" si="216"/>
        <v>118.59</v>
      </c>
      <c r="I1854" s="245"/>
    </row>
    <row r="1855" spans="1:9" ht="14.1" customHeight="1">
      <c r="A1855" s="250" t="s">
        <v>8048</v>
      </c>
      <c r="B1855" s="73" t="s">
        <v>192</v>
      </c>
      <c r="C1855" s="60">
        <v>27</v>
      </c>
      <c r="D1855" s="65">
        <v>8</v>
      </c>
      <c r="E1855" s="710">
        <f t="shared" si="217"/>
        <v>1019.5</v>
      </c>
      <c r="F1855" s="740">
        <f t="shared" si="215"/>
        <v>1019.5</v>
      </c>
      <c r="G1855" s="1037">
        <f>'Заказ, cкидки и курсы валют'!$J$24*F1855</f>
        <v>12932.3575</v>
      </c>
      <c r="H1855" s="158">
        <f t="shared" si="216"/>
        <v>103.46</v>
      </c>
      <c r="I1855" s="245"/>
    </row>
    <row r="1856" spans="1:9" ht="14.1" customHeight="1">
      <c r="A1856" s="250" t="s">
        <v>8049</v>
      </c>
      <c r="B1856" s="73" t="s">
        <v>193</v>
      </c>
      <c r="C1856" s="60">
        <v>29.66</v>
      </c>
      <c r="D1856" s="65">
        <v>8</v>
      </c>
      <c r="E1856" s="710">
        <f t="shared" si="217"/>
        <v>1173.42</v>
      </c>
      <c r="F1856" s="740">
        <f t="shared" si="215"/>
        <v>1173.42</v>
      </c>
      <c r="G1856" s="1037">
        <f>'Заказ, cкидки и курсы валют'!$J$24*F1856</f>
        <v>14884.832700000001</v>
      </c>
      <c r="H1856" s="158">
        <f t="shared" si="216"/>
        <v>119.08</v>
      </c>
      <c r="I1856" s="245"/>
    </row>
    <row r="1857" spans="1:9" ht="14.1" customHeight="1">
      <c r="A1857" s="250" t="s">
        <v>8050</v>
      </c>
      <c r="B1857" s="73" t="s">
        <v>194</v>
      </c>
      <c r="C1857" s="60">
        <v>32.46</v>
      </c>
      <c r="D1857" s="65">
        <v>6</v>
      </c>
      <c r="E1857" s="710">
        <f t="shared" si="217"/>
        <v>1278.26</v>
      </c>
      <c r="F1857" s="740">
        <f t="shared" si="215"/>
        <v>1278.26</v>
      </c>
      <c r="G1857" s="1037">
        <f>'Заказ, cкидки и курсы валют'!$J$24*F1857</f>
        <v>16214.7281</v>
      </c>
      <c r="H1857" s="158">
        <f t="shared" si="216"/>
        <v>97.29</v>
      </c>
      <c r="I1857" s="245"/>
    </row>
    <row r="1858" spans="1:9" ht="14.1" customHeight="1">
      <c r="A1858" s="250" t="s">
        <v>8051</v>
      </c>
      <c r="B1858" s="73" t="s">
        <v>3125</v>
      </c>
      <c r="C1858" s="60">
        <v>35.57</v>
      </c>
      <c r="D1858" s="65">
        <v>6</v>
      </c>
      <c r="E1858" s="710">
        <f t="shared" si="217"/>
        <v>1407.24</v>
      </c>
      <c r="F1858" s="740">
        <f t="shared" si="215"/>
        <v>1407.24</v>
      </c>
      <c r="G1858" s="1037">
        <f>'Заказ, cкидки и курсы валют'!$J$24*F1858</f>
        <v>17850.839400000001</v>
      </c>
      <c r="H1858" s="158">
        <f t="shared" si="216"/>
        <v>107.11</v>
      </c>
      <c r="I1858" s="245"/>
    </row>
    <row r="1859" spans="1:9" ht="14.1" customHeight="1">
      <c r="A1859" s="250" t="s">
        <v>8052</v>
      </c>
      <c r="B1859" s="73" t="s">
        <v>195</v>
      </c>
      <c r="C1859" s="60">
        <v>38.68</v>
      </c>
      <c r="D1859" s="65">
        <v>5</v>
      </c>
      <c r="E1859" s="710">
        <f>E1753*2</f>
        <v>1523.16</v>
      </c>
      <c r="F1859" s="740">
        <f t="shared" si="215"/>
        <v>1523.16</v>
      </c>
      <c r="G1859" s="1037">
        <f>'Заказ, cкидки и курсы валют'!$J$24*F1859</f>
        <v>19321.284600000003</v>
      </c>
      <c r="H1859" s="158">
        <f t="shared" si="216"/>
        <v>96.61</v>
      </c>
      <c r="I1859" s="245"/>
    </row>
    <row r="1860" spans="1:9" ht="14.1" customHeight="1">
      <c r="A1860" s="250" t="s">
        <v>8053</v>
      </c>
      <c r="B1860" s="73" t="s">
        <v>196</v>
      </c>
      <c r="C1860" s="60">
        <v>44.9</v>
      </c>
      <c r="D1860" s="65">
        <v>4</v>
      </c>
      <c r="E1860" s="710">
        <f>E1755*2</f>
        <v>1768.14</v>
      </c>
      <c r="F1860" s="740">
        <f t="shared" si="215"/>
        <v>1768.14</v>
      </c>
      <c r="G1860" s="1037">
        <f>'Заказ, cкидки и курсы валют'!$J$24*F1860</f>
        <v>22428.855900000002</v>
      </c>
      <c r="H1860" s="158">
        <f t="shared" si="216"/>
        <v>89.72</v>
      </c>
      <c r="I1860" s="245"/>
    </row>
    <row r="1861" spans="1:9" ht="14.1" customHeight="1">
      <c r="A1861" s="250" t="s">
        <v>8054</v>
      </c>
      <c r="B1861" s="73" t="s">
        <v>197</v>
      </c>
      <c r="C1861" s="60">
        <v>51.12</v>
      </c>
      <c r="D1861" s="65">
        <v>4</v>
      </c>
      <c r="E1861" s="710">
        <f>E1757*2</f>
        <v>2013.04</v>
      </c>
      <c r="F1861" s="740">
        <f t="shared" si="215"/>
        <v>2013.04</v>
      </c>
      <c r="G1861" s="1037">
        <f>'Заказ, cкидки и курсы валют'!$J$24*F1861</f>
        <v>25535.412400000001</v>
      </c>
      <c r="H1861" s="158">
        <f t="shared" si="216"/>
        <v>102.14</v>
      </c>
      <c r="I1861" s="245"/>
    </row>
    <row r="1862" spans="1:9" ht="14.1" customHeight="1">
      <c r="A1862" s="250" t="s">
        <v>8055</v>
      </c>
      <c r="B1862" s="73" t="s">
        <v>3659</v>
      </c>
      <c r="C1862" s="980">
        <v>22.7</v>
      </c>
      <c r="D1862" s="1504">
        <v>10</v>
      </c>
      <c r="E1862" s="710">
        <f>E1761*2</f>
        <v>898.88</v>
      </c>
      <c r="F1862" s="740">
        <f t="shared" si="215"/>
        <v>898.88</v>
      </c>
      <c r="G1862" s="1037">
        <f>'Заказ, cкидки и курсы валют'!$J$24*F1862</f>
        <v>11402.292800000001</v>
      </c>
      <c r="H1862" s="158">
        <f t="shared" si="216"/>
        <v>114.02</v>
      </c>
      <c r="I1862" s="245"/>
    </row>
    <row r="1863" spans="1:9" ht="14.1" customHeight="1">
      <c r="A1863" s="250" t="s">
        <v>8056</v>
      </c>
      <c r="B1863" s="73" t="s">
        <v>3403</v>
      </c>
      <c r="C1863" s="60">
        <v>25.2</v>
      </c>
      <c r="D1863" s="1504">
        <v>8</v>
      </c>
      <c r="E1863" s="710">
        <f t="shared" ref="E1863:E1873" si="218">E1762*2</f>
        <v>951.54</v>
      </c>
      <c r="F1863" s="740">
        <f t="shared" si="215"/>
        <v>951.54</v>
      </c>
      <c r="G1863" s="1037">
        <f>'Заказ, cкидки и курсы валют'!$J$24*F1863</f>
        <v>12070.284900000001</v>
      </c>
      <c r="H1863" s="158">
        <f t="shared" si="216"/>
        <v>96.56</v>
      </c>
      <c r="I1863" s="245"/>
    </row>
    <row r="1864" spans="1:9" ht="14.1" customHeight="1">
      <c r="A1864" s="250" t="s">
        <v>8057</v>
      </c>
      <c r="B1864" s="73" t="s">
        <v>3126</v>
      </c>
      <c r="C1864" s="60">
        <v>27.7</v>
      </c>
      <c r="D1864" s="1504">
        <v>8</v>
      </c>
      <c r="E1864" s="710">
        <f t="shared" si="218"/>
        <v>1095.8399999999999</v>
      </c>
      <c r="F1864" s="740">
        <f t="shared" si="215"/>
        <v>1095.8399999999999</v>
      </c>
      <c r="G1864" s="1037">
        <f>'Заказ, cкидки и курсы валют'!$J$24*F1864</f>
        <v>13900.7304</v>
      </c>
      <c r="H1864" s="158">
        <f t="shared" si="216"/>
        <v>111.21</v>
      </c>
      <c r="I1864" s="245"/>
    </row>
    <row r="1865" spans="1:9" ht="14.1" customHeight="1">
      <c r="A1865" s="250" t="s">
        <v>8058</v>
      </c>
      <c r="B1865" s="73" t="s">
        <v>3127</v>
      </c>
      <c r="C1865" s="60">
        <v>30.2</v>
      </c>
      <c r="D1865" s="1504">
        <v>8</v>
      </c>
      <c r="E1865" s="710">
        <f t="shared" si="218"/>
        <v>1140.3599999999999</v>
      </c>
      <c r="F1865" s="740">
        <f t="shared" si="215"/>
        <v>1140.3599999999999</v>
      </c>
      <c r="G1865" s="1037">
        <f>'Заказ, cкидки и курсы валют'!$J$24*F1865</f>
        <v>14465.4666</v>
      </c>
      <c r="H1865" s="158">
        <f t="shared" si="216"/>
        <v>115.72</v>
      </c>
      <c r="I1865" s="245"/>
    </row>
    <row r="1866" spans="1:9" ht="14.1" customHeight="1">
      <c r="A1866" s="250" t="s">
        <v>8059</v>
      </c>
      <c r="B1866" s="73" t="s">
        <v>3128</v>
      </c>
      <c r="C1866" s="60">
        <v>32.9</v>
      </c>
      <c r="D1866" s="1504">
        <v>6</v>
      </c>
      <c r="E1866" s="710">
        <f t="shared" si="218"/>
        <v>1295.56</v>
      </c>
      <c r="F1866" s="740">
        <f t="shared" si="215"/>
        <v>1295.56</v>
      </c>
      <c r="G1866" s="1037">
        <f>'Заказ, cкидки и курсы валют'!$J$24*F1866</f>
        <v>16434.178599999999</v>
      </c>
      <c r="H1866" s="158">
        <f t="shared" si="216"/>
        <v>98.61</v>
      </c>
      <c r="I1866" s="245"/>
    </row>
    <row r="1867" spans="1:9" ht="14.1" customHeight="1">
      <c r="A1867" s="250" t="s">
        <v>8060</v>
      </c>
      <c r="B1867" s="73" t="s">
        <v>201</v>
      </c>
      <c r="C1867" s="979">
        <v>37.42</v>
      </c>
      <c r="D1867" s="1504">
        <v>6</v>
      </c>
      <c r="E1867" s="710">
        <f t="shared" si="218"/>
        <v>1402.62</v>
      </c>
      <c r="F1867" s="740">
        <f t="shared" si="215"/>
        <v>1402.62</v>
      </c>
      <c r="G1867" s="1037">
        <f>'Заказ, cкидки и курсы валют'!$J$24*F1867</f>
        <v>17792.234700000001</v>
      </c>
      <c r="H1867" s="158">
        <f t="shared" si="216"/>
        <v>106.75</v>
      </c>
      <c r="I1867" s="245"/>
    </row>
    <row r="1868" spans="1:9" ht="14.1" customHeight="1">
      <c r="A1868" s="250" t="s">
        <v>8061</v>
      </c>
      <c r="B1868" s="73" t="s">
        <v>202</v>
      </c>
      <c r="C1868" s="60">
        <v>42.36</v>
      </c>
      <c r="D1868" s="1504">
        <v>5</v>
      </c>
      <c r="E1868" s="710">
        <f t="shared" si="218"/>
        <v>1599.52</v>
      </c>
      <c r="F1868" s="740">
        <f t="shared" si="215"/>
        <v>1599.52</v>
      </c>
      <c r="G1868" s="1037">
        <f>'Заказ, cкидки и курсы валют'!$J$24*F1868</f>
        <v>20289.911200000002</v>
      </c>
      <c r="H1868" s="158">
        <f t="shared" si="216"/>
        <v>101.45</v>
      </c>
      <c r="I1868" s="245"/>
    </row>
    <row r="1869" spans="1:9" ht="14.1" customHeight="1">
      <c r="A1869" s="250" t="s">
        <v>8062</v>
      </c>
      <c r="B1869" s="73" t="s">
        <v>615</v>
      </c>
      <c r="C1869" s="980">
        <v>47.24</v>
      </c>
      <c r="D1869" s="1504">
        <v>5</v>
      </c>
      <c r="E1869" s="710">
        <f t="shared" si="218"/>
        <v>1937.46</v>
      </c>
      <c r="F1869" s="740">
        <f t="shared" si="215"/>
        <v>1937.46</v>
      </c>
      <c r="G1869" s="1037">
        <f>'Заказ, cкидки и курсы валют'!$J$24*F1869</f>
        <v>24576.680100000001</v>
      </c>
      <c r="H1869" s="158">
        <f t="shared" si="216"/>
        <v>122.88</v>
      </c>
      <c r="I1869" s="245"/>
    </row>
    <row r="1870" spans="1:9" ht="14.1" customHeight="1">
      <c r="A1870" s="250" t="s">
        <v>8063</v>
      </c>
      <c r="B1870" s="73" t="s">
        <v>203</v>
      </c>
      <c r="C1870" s="979">
        <v>52.13</v>
      </c>
      <c r="D1870" s="1504">
        <v>5</v>
      </c>
      <c r="E1870" s="710">
        <f t="shared" si="218"/>
        <v>2062.34</v>
      </c>
      <c r="F1870" s="740">
        <f t="shared" si="215"/>
        <v>2062.34</v>
      </c>
      <c r="G1870" s="1037">
        <f>'Заказ, cкидки и курсы валют'!$J$24*F1870</f>
        <v>26160.782900000002</v>
      </c>
      <c r="H1870" s="158">
        <f t="shared" si="216"/>
        <v>130.80000000000001</v>
      </c>
      <c r="I1870" s="245"/>
    </row>
    <row r="1871" spans="1:9" ht="14.1" customHeight="1">
      <c r="A1871" s="250" t="s">
        <v>8064</v>
      </c>
      <c r="B1871" s="76" t="s">
        <v>614</v>
      </c>
      <c r="C1871" s="60">
        <v>57.72</v>
      </c>
      <c r="D1871" s="1504">
        <v>4</v>
      </c>
      <c r="E1871" s="710">
        <f t="shared" si="218"/>
        <v>2272.98</v>
      </c>
      <c r="F1871" s="740">
        <f t="shared" si="215"/>
        <v>2272.98</v>
      </c>
      <c r="G1871" s="1037">
        <f>'Заказ, cкидки и курсы валют'!$J$24*F1871</f>
        <v>28832.7513</v>
      </c>
      <c r="H1871" s="158">
        <f t="shared" si="216"/>
        <v>115.33</v>
      </c>
      <c r="I1871" s="245"/>
    </row>
    <row r="1872" spans="1:9" ht="14.1" customHeight="1">
      <c r="A1872" s="250" t="s">
        <v>8065</v>
      </c>
      <c r="B1872" s="73" t="s">
        <v>204</v>
      </c>
      <c r="C1872" s="980">
        <v>61.91</v>
      </c>
      <c r="D1872" s="1504">
        <v>3</v>
      </c>
      <c r="E1872" s="710">
        <f>E1771*2</f>
        <v>2189.2399999999998</v>
      </c>
      <c r="F1872" s="740">
        <f t="shared" si="215"/>
        <v>2189.2399999999998</v>
      </c>
      <c r="G1872" s="1037">
        <f>'Заказ, cкидки и курсы валют'!$J$24*F1872</f>
        <v>27770.509399999999</v>
      </c>
      <c r="H1872" s="158">
        <f t="shared" si="216"/>
        <v>83.31</v>
      </c>
      <c r="I1872" s="245"/>
    </row>
    <row r="1873" spans="1:9" ht="14.1" customHeight="1">
      <c r="A1873" s="250" t="s">
        <v>8066</v>
      </c>
      <c r="B1873" s="73" t="s">
        <v>205</v>
      </c>
      <c r="C1873" s="60">
        <v>71.680000000000007</v>
      </c>
      <c r="D1873" s="1504">
        <v>3</v>
      </c>
      <c r="E1873" s="710">
        <f t="shared" si="218"/>
        <v>2822.7</v>
      </c>
      <c r="F1873" s="740">
        <f t="shared" si="215"/>
        <v>2822.7</v>
      </c>
      <c r="G1873" s="1037">
        <f>'Заказ, cкидки и курсы валют'!$J$24*F1873</f>
        <v>35805.949500000002</v>
      </c>
      <c r="H1873" s="158">
        <f t="shared" si="216"/>
        <v>107.42</v>
      </c>
      <c r="I1873" s="245"/>
    </row>
    <row r="1874" spans="1:9" ht="14.1" customHeight="1" thickBot="1">
      <c r="A1874" s="282" t="s">
        <v>8067</v>
      </c>
      <c r="B1874" s="311" t="s">
        <v>206</v>
      </c>
      <c r="C1874" s="1186">
        <v>81.45</v>
      </c>
      <c r="D1874" s="1505">
        <v>3</v>
      </c>
      <c r="E1874" s="710">
        <f>E1773*2</f>
        <v>3222.32</v>
      </c>
      <c r="F1874" s="1173">
        <f t="shared" si="215"/>
        <v>3222.32</v>
      </c>
      <c r="G1874" s="1174">
        <f>'Заказ, cкидки и курсы валют'!$J$24*F1874</f>
        <v>40875.129200000003</v>
      </c>
      <c r="H1874" s="214">
        <f t="shared" si="216"/>
        <v>122.63</v>
      </c>
      <c r="I1874" s="248"/>
    </row>
    <row r="1875" spans="1:9" ht="14.1" customHeight="1" thickBot="1"/>
    <row r="1876" spans="1:9" ht="14.1" customHeight="1">
      <c r="A1876" s="291"/>
      <c r="B1876" s="196"/>
      <c r="C1876" s="112" t="s">
        <v>2539</v>
      </c>
      <c r="D1876" s="112"/>
      <c r="E1876" s="1063"/>
      <c r="F1876" s="687"/>
      <c r="G1876" s="794"/>
      <c r="H1876" s="114"/>
      <c r="I1876" s="128"/>
    </row>
    <row r="1877" spans="1:9" ht="14.1" customHeight="1">
      <c r="A1877" s="292"/>
      <c r="B1877" s="17"/>
      <c r="C1877" s="129"/>
      <c r="D1877" s="129"/>
      <c r="E1877" s="688" t="s">
        <v>2540</v>
      </c>
      <c r="F1877" s="700"/>
      <c r="H1877" s="132"/>
      <c r="I1877" s="133"/>
    </row>
    <row r="1878" spans="1:9" ht="14.1" customHeight="1">
      <c r="A1878" s="292"/>
      <c r="B1878" s="17"/>
      <c r="C1878" s="118"/>
      <c r="D1878" s="118"/>
      <c r="E1878" s="1082"/>
      <c r="F1878" s="733"/>
      <c r="G1878" s="1052"/>
      <c r="H1878" s="17"/>
      <c r="I1878" s="200"/>
    </row>
    <row r="1879" spans="1:9" ht="14.1" customHeight="1">
      <c r="A1879" s="292"/>
      <c r="B1879" s="17"/>
      <c r="C1879" s="118"/>
      <c r="D1879" s="118"/>
      <c r="E1879" s="1082"/>
      <c r="F1879" s="733"/>
      <c r="G1879" s="1052"/>
      <c r="H1879" s="17"/>
      <c r="I1879" s="200"/>
    </row>
    <row r="1880" spans="1:9" ht="14.1" customHeight="1">
      <c r="A1880" s="292"/>
      <c r="B1880" s="17"/>
      <c r="C1880" s="118"/>
      <c r="D1880" s="118"/>
      <c r="E1880" s="1082"/>
      <c r="F1880" s="733"/>
      <c r="G1880" s="1052"/>
      <c r="H1880" s="17"/>
      <c r="I1880" s="200"/>
    </row>
    <row r="1881" spans="1:9" ht="17.25" customHeight="1" thickBot="1">
      <c r="A1881" s="145" t="s">
        <v>7839</v>
      </c>
      <c r="B1881" s="204"/>
      <c r="C1881" s="120"/>
      <c r="D1881" s="120"/>
      <c r="E1881" s="1083"/>
      <c r="F1881" s="735"/>
      <c r="G1881" s="1053"/>
      <c r="H1881" s="204"/>
      <c r="I1881" s="205"/>
    </row>
    <row r="1882" spans="1:9" ht="33" customHeight="1">
      <c r="A1882" s="228" t="s">
        <v>1036</v>
      </c>
      <c r="B1882" s="229" t="s">
        <v>1037</v>
      </c>
      <c r="C1882" s="230" t="s">
        <v>679</v>
      </c>
      <c r="D1882" s="230" t="s">
        <v>3147</v>
      </c>
      <c r="E1882" s="691" t="s">
        <v>11544</v>
      </c>
      <c r="F1882" s="737" t="s">
        <v>2796</v>
      </c>
      <c r="G1882" s="1039" t="s">
        <v>2644</v>
      </c>
      <c r="H1882" s="394" t="s">
        <v>498</v>
      </c>
      <c r="I1882" s="232" t="s">
        <v>4274</v>
      </c>
    </row>
    <row r="1883" spans="1:9" ht="14.1" customHeight="1">
      <c r="A1883" s="228"/>
      <c r="B1883" s="445"/>
      <c r="C1883" s="230" t="s">
        <v>3648</v>
      </c>
      <c r="D1883" s="446" t="s">
        <v>2645</v>
      </c>
      <c r="E1883" s="1084" t="s">
        <v>265</v>
      </c>
      <c r="F1883" s="745">
        <f>'Заказ, cкидки и курсы валют'!$I$12</f>
        <v>0</v>
      </c>
      <c r="G1883" s="1149"/>
      <c r="H1883" s="545"/>
      <c r="I1883" s="380"/>
    </row>
    <row r="1884" spans="1:9" ht="14.1" customHeight="1">
      <c r="A1884" s="250" t="s">
        <v>9661</v>
      </c>
      <c r="B1884" s="1054" t="s">
        <v>3197</v>
      </c>
      <c r="C1884" s="1124">
        <v>0.39</v>
      </c>
      <c r="D1884" s="1057">
        <v>30000</v>
      </c>
      <c r="E1884" s="706">
        <v>16.96</v>
      </c>
      <c r="F1884" s="740">
        <f>ROUND(E1884*(1-$F$11),2)</f>
        <v>16.96</v>
      </c>
      <c r="G1884" s="1037">
        <f>'Заказ, cкидки и курсы валют'!$J$24*F1884</f>
        <v>215.13760000000002</v>
      </c>
      <c r="H1884" s="158">
        <f>ROUND((D1884/1000)*G1884,2)</f>
        <v>6454.13</v>
      </c>
      <c r="I1884" s="582"/>
    </row>
    <row r="1885" spans="1:9" ht="14.1" customHeight="1">
      <c r="A1885" s="250" t="s">
        <v>9662</v>
      </c>
      <c r="B1885" s="1054" t="s">
        <v>3198</v>
      </c>
      <c r="C1885" s="1124">
        <v>0.48</v>
      </c>
      <c r="D1885" s="1057">
        <v>30000</v>
      </c>
      <c r="E1885" s="706">
        <v>20.23</v>
      </c>
      <c r="F1885" s="740">
        <f t="shared" ref="F1885:F1894" si="219">ROUND(E1885*(1-$F$11),2)</f>
        <v>20.23</v>
      </c>
      <c r="G1885" s="1037">
        <f>'Заказ, cкидки и курсы валют'!$J$24*F1885</f>
        <v>256.61754999999999</v>
      </c>
      <c r="H1885" s="158">
        <f t="shared" ref="H1885:H1894" si="220">ROUND((D1885/1000)*G1885,2)</f>
        <v>7698.53</v>
      </c>
      <c r="I1885" s="582"/>
    </row>
    <row r="1886" spans="1:9" ht="14.1" customHeight="1">
      <c r="A1886" s="250" t="s">
        <v>9663</v>
      </c>
      <c r="B1886" s="1054" t="s">
        <v>3354</v>
      </c>
      <c r="C1886" s="1124">
        <v>0.56000000000000005</v>
      </c>
      <c r="D1886" s="1057">
        <v>30000</v>
      </c>
      <c r="E1886" s="706">
        <v>20.88</v>
      </c>
      <c r="F1886" s="740">
        <f t="shared" si="219"/>
        <v>20.88</v>
      </c>
      <c r="G1886" s="1037">
        <f>'Заказ, cкидки и курсы валют'!$J$24*F1886</f>
        <v>264.86279999999999</v>
      </c>
      <c r="H1886" s="158">
        <f t="shared" si="220"/>
        <v>7945.88</v>
      </c>
      <c r="I1886" s="582"/>
    </row>
    <row r="1887" spans="1:9" ht="14.1" customHeight="1">
      <c r="A1887" s="250" t="s">
        <v>9664</v>
      </c>
      <c r="B1887" s="1054" t="s">
        <v>138</v>
      </c>
      <c r="C1887" s="1124">
        <v>0.65</v>
      </c>
      <c r="D1887" s="1057">
        <v>25000</v>
      </c>
      <c r="E1887" s="706">
        <v>24.23</v>
      </c>
      <c r="F1887" s="740">
        <f t="shared" si="219"/>
        <v>24.23</v>
      </c>
      <c r="G1887" s="1037">
        <f>'Заказ, cкидки и курсы валют'!$J$24*F1887</f>
        <v>307.35755</v>
      </c>
      <c r="H1887" s="158">
        <f t="shared" si="220"/>
        <v>7683.94</v>
      </c>
      <c r="I1887" s="582"/>
    </row>
    <row r="1888" spans="1:9" ht="14.1" customHeight="1">
      <c r="A1888" s="250" t="s">
        <v>9665</v>
      </c>
      <c r="B1888" s="1054" t="s">
        <v>139</v>
      </c>
      <c r="C1888" s="1124">
        <v>0.82</v>
      </c>
      <c r="D1888" s="1057">
        <v>20000</v>
      </c>
      <c r="E1888" s="706">
        <v>27.08</v>
      </c>
      <c r="F1888" s="740">
        <f t="shared" si="219"/>
        <v>27.08</v>
      </c>
      <c r="G1888" s="1037">
        <f>'Заказ, cкидки и курсы валют'!$J$24*F1888</f>
        <v>343.50979999999998</v>
      </c>
      <c r="H1888" s="158">
        <f t="shared" si="220"/>
        <v>6870.2</v>
      </c>
      <c r="I1888" s="582"/>
    </row>
    <row r="1889" spans="1:9" ht="14.1" customHeight="1">
      <c r="A1889" s="250" t="s">
        <v>9666</v>
      </c>
      <c r="B1889" s="1054" t="s">
        <v>140</v>
      </c>
      <c r="C1889" s="1124">
        <v>0.99</v>
      </c>
      <c r="D1889" s="1057">
        <v>18000</v>
      </c>
      <c r="E1889" s="706">
        <v>27.27</v>
      </c>
      <c r="F1889" s="740">
        <f t="shared" si="219"/>
        <v>27.27</v>
      </c>
      <c r="G1889" s="1037">
        <f>'Заказ, cкидки и курсы валют'!$J$24*F1889</f>
        <v>345.91995000000003</v>
      </c>
      <c r="H1889" s="158">
        <f t="shared" si="220"/>
        <v>6226.56</v>
      </c>
      <c r="I1889" s="582"/>
    </row>
    <row r="1890" spans="1:9" ht="14.1" customHeight="1">
      <c r="A1890" s="250" t="s">
        <v>9667</v>
      </c>
      <c r="B1890" s="1054" t="s">
        <v>141</v>
      </c>
      <c r="C1890" s="1124">
        <v>1.2</v>
      </c>
      <c r="D1890" s="1057">
        <v>15000</v>
      </c>
      <c r="E1890" s="706">
        <v>31</v>
      </c>
      <c r="F1890" s="740">
        <f t="shared" si="219"/>
        <v>31</v>
      </c>
      <c r="G1890" s="1037">
        <f>'Заказ, cкидки и курсы валют'!$J$24*F1890</f>
        <v>393.23500000000001</v>
      </c>
      <c r="H1890" s="158">
        <f t="shared" si="220"/>
        <v>5898.53</v>
      </c>
      <c r="I1890" s="582"/>
    </row>
    <row r="1891" spans="1:9" ht="14.1" customHeight="1">
      <c r="A1891" s="250" t="s">
        <v>9668</v>
      </c>
      <c r="B1891" s="1054" t="s">
        <v>142</v>
      </c>
      <c r="C1891" s="1124">
        <v>1.43</v>
      </c>
      <c r="D1891" s="1057">
        <v>12000</v>
      </c>
      <c r="E1891" s="706">
        <v>41.57</v>
      </c>
      <c r="F1891" s="740">
        <f t="shared" si="219"/>
        <v>41.57</v>
      </c>
      <c r="G1891" s="1037">
        <f>'Заказ, cкидки и курсы валют'!$J$24*F1891</f>
        <v>527.31545000000006</v>
      </c>
      <c r="H1891" s="158">
        <f t="shared" si="220"/>
        <v>6327.79</v>
      </c>
      <c r="I1891" s="582"/>
    </row>
    <row r="1892" spans="1:9" ht="14.1" customHeight="1">
      <c r="A1892" s="250" t="s">
        <v>9669</v>
      </c>
      <c r="B1892" s="1054" t="s">
        <v>143</v>
      </c>
      <c r="C1892" s="1124">
        <v>1.64</v>
      </c>
      <c r="D1892" s="1057">
        <v>8000</v>
      </c>
      <c r="E1892" s="706">
        <v>46.03</v>
      </c>
      <c r="F1892" s="740">
        <f t="shared" si="219"/>
        <v>46.03</v>
      </c>
      <c r="G1892" s="1037">
        <f>'Заказ, cкидки и курсы валют'!$J$24*F1892</f>
        <v>583.89055000000008</v>
      </c>
      <c r="H1892" s="158">
        <f t="shared" si="220"/>
        <v>4671.12</v>
      </c>
      <c r="I1892" s="582"/>
    </row>
    <row r="1893" spans="1:9" ht="14.1" customHeight="1">
      <c r="A1893" s="250" t="s">
        <v>9670</v>
      </c>
      <c r="B1893" s="1054" t="s">
        <v>144</v>
      </c>
      <c r="C1893" s="1124">
        <v>1.85</v>
      </c>
      <c r="D1893" s="1057">
        <v>6000</v>
      </c>
      <c r="E1893" s="706">
        <v>42.12</v>
      </c>
      <c r="F1893" s="740">
        <f t="shared" si="219"/>
        <v>42.12</v>
      </c>
      <c r="G1893" s="1037">
        <f>'Заказ, cкидки и курсы валют'!$J$24*F1893</f>
        <v>534.29219999999998</v>
      </c>
      <c r="H1893" s="158">
        <f t="shared" si="220"/>
        <v>3205.75</v>
      </c>
      <c r="I1893" s="582"/>
    </row>
    <row r="1894" spans="1:9" ht="14.1" customHeight="1">
      <c r="A1894" s="250" t="s">
        <v>9671</v>
      </c>
      <c r="B1894" s="1054" t="s">
        <v>3364</v>
      </c>
      <c r="C1894" s="1124">
        <v>2.2799999999999998</v>
      </c>
      <c r="D1894" s="1057">
        <v>5000</v>
      </c>
      <c r="E1894" s="706">
        <v>60.55</v>
      </c>
      <c r="F1894" s="740">
        <f t="shared" si="219"/>
        <v>60.55</v>
      </c>
      <c r="G1894" s="1037">
        <f>'Заказ, cкидки и курсы валют'!$J$24*F1894</f>
        <v>768.07674999999995</v>
      </c>
      <c r="H1894" s="158">
        <f t="shared" si="220"/>
        <v>3840.38</v>
      </c>
      <c r="I1894" s="582"/>
    </row>
    <row r="1895" spans="1:9" ht="14.1" customHeight="1">
      <c r="A1895" s="580" t="s">
        <v>4598</v>
      </c>
      <c r="B1895" s="588" t="s">
        <v>3219</v>
      </c>
      <c r="C1895" s="970">
        <v>0.71</v>
      </c>
      <c r="D1895" s="590">
        <v>30000</v>
      </c>
      <c r="E1895" s="706">
        <v>36.46</v>
      </c>
      <c r="F1895" s="740">
        <f>ROUND(E1895*(1-$F$11),2)</f>
        <v>36.46</v>
      </c>
      <c r="G1895" s="1037">
        <f>'Заказ, cкидки и курсы валют'!$J$24*F1895</f>
        <v>462.49510000000004</v>
      </c>
      <c r="H1895" s="158">
        <f>ROUND((D1895/1000)*G1895,2)</f>
        <v>13874.85</v>
      </c>
      <c r="I1895" s="582"/>
    </row>
    <row r="1896" spans="1:9" ht="14.1" customHeight="1">
      <c r="A1896" s="580" t="s">
        <v>4599</v>
      </c>
      <c r="B1896" s="588" t="s">
        <v>3220</v>
      </c>
      <c r="C1896" s="970">
        <v>0.89</v>
      </c>
      <c r="D1896" s="591">
        <v>30000</v>
      </c>
      <c r="E1896" s="706">
        <v>25.4</v>
      </c>
      <c r="F1896" s="740">
        <f t="shared" ref="F1896:F1928" si="221">ROUND(E1896*(1-$F$11),2)</f>
        <v>25.4</v>
      </c>
      <c r="G1896" s="1037">
        <f>'Заказ, cкидки и курсы валют'!$J$24*F1896</f>
        <v>322.19900000000001</v>
      </c>
      <c r="H1896" s="158">
        <f t="shared" ref="H1896:H1928" si="222">ROUND((D1896/1000)*G1896,2)</f>
        <v>9665.9699999999993</v>
      </c>
      <c r="I1896" s="582"/>
    </row>
    <row r="1897" spans="1:9" ht="14.1" customHeight="1">
      <c r="A1897" s="580" t="s">
        <v>4600</v>
      </c>
      <c r="B1897" s="586" t="s">
        <v>3221</v>
      </c>
      <c r="C1897" s="970">
        <v>0.99</v>
      </c>
      <c r="D1897" s="590">
        <v>26000</v>
      </c>
      <c r="E1897" s="706">
        <v>28.14</v>
      </c>
      <c r="F1897" s="740">
        <f t="shared" si="221"/>
        <v>28.14</v>
      </c>
      <c r="G1897" s="1037">
        <f>'Заказ, cкидки и курсы валют'!$J$24*F1897</f>
        <v>356.95590000000004</v>
      </c>
      <c r="H1897" s="158">
        <f t="shared" si="222"/>
        <v>9280.85</v>
      </c>
      <c r="I1897" s="582"/>
    </row>
    <row r="1898" spans="1:9" ht="14.1" customHeight="1">
      <c r="A1898" s="580" t="s">
        <v>4601</v>
      </c>
      <c r="B1898" s="586" t="s">
        <v>145</v>
      </c>
      <c r="C1898" s="970">
        <v>1.1499999999999999</v>
      </c>
      <c r="D1898" s="591">
        <v>20000</v>
      </c>
      <c r="E1898" s="706">
        <v>31.09</v>
      </c>
      <c r="F1898" s="740">
        <f t="shared" si="221"/>
        <v>31.09</v>
      </c>
      <c r="G1898" s="1037">
        <f>'Заказ, cкидки и курсы валют'!$J$24*F1898</f>
        <v>394.37665000000004</v>
      </c>
      <c r="H1898" s="158">
        <f t="shared" si="222"/>
        <v>7887.53</v>
      </c>
      <c r="I1898" s="582"/>
    </row>
    <row r="1899" spans="1:9" ht="14.1" customHeight="1">
      <c r="A1899" s="580" t="s">
        <v>2826</v>
      </c>
      <c r="B1899" s="586" t="s">
        <v>3222</v>
      </c>
      <c r="C1899" s="709">
        <v>1.35</v>
      </c>
      <c r="D1899" s="591">
        <v>20000</v>
      </c>
      <c r="E1899" s="706">
        <v>28.7</v>
      </c>
      <c r="F1899" s="740">
        <f t="shared" si="221"/>
        <v>28.7</v>
      </c>
      <c r="G1899" s="1037">
        <f>'Заказ, cкидки и курсы валют'!$J$24*F1899</f>
        <v>364.05950000000001</v>
      </c>
      <c r="H1899" s="158">
        <f t="shared" si="222"/>
        <v>7281.19</v>
      </c>
      <c r="I1899" s="582"/>
    </row>
    <row r="1900" spans="1:9" ht="14.1" customHeight="1">
      <c r="A1900" s="580" t="s">
        <v>4602</v>
      </c>
      <c r="B1900" s="586" t="s">
        <v>3662</v>
      </c>
      <c r="C1900" s="970">
        <v>1.32</v>
      </c>
      <c r="D1900" s="590">
        <v>18000</v>
      </c>
      <c r="E1900" s="706">
        <v>33.76</v>
      </c>
      <c r="F1900" s="740">
        <f t="shared" si="221"/>
        <v>33.76</v>
      </c>
      <c r="G1900" s="1037">
        <f>'Заказ, cкидки и курсы валют'!$J$24*F1900</f>
        <v>428.24559999999997</v>
      </c>
      <c r="H1900" s="158">
        <f t="shared" si="222"/>
        <v>7708.42</v>
      </c>
      <c r="I1900" s="582"/>
    </row>
    <row r="1901" spans="1:9" ht="14.1" customHeight="1">
      <c r="A1901" s="580" t="s">
        <v>4603</v>
      </c>
      <c r="B1901" s="586" t="s">
        <v>146</v>
      </c>
      <c r="C1901" s="970">
        <v>1.34</v>
      </c>
      <c r="D1901" s="590">
        <v>18000</v>
      </c>
      <c r="E1901" s="706">
        <v>36.619999999999997</v>
      </c>
      <c r="F1901" s="740">
        <f t="shared" si="221"/>
        <v>36.619999999999997</v>
      </c>
      <c r="G1901" s="1037">
        <f>'Заказ, cкидки и курсы валют'!$J$24*F1901</f>
        <v>464.5247</v>
      </c>
      <c r="H1901" s="158">
        <f t="shared" si="222"/>
        <v>8361.44</v>
      </c>
      <c r="I1901" s="582"/>
    </row>
    <row r="1902" spans="1:9" ht="14.1" customHeight="1">
      <c r="A1902" s="580" t="s">
        <v>890</v>
      </c>
      <c r="B1902" s="586" t="s">
        <v>147</v>
      </c>
      <c r="C1902" s="970">
        <v>1.66</v>
      </c>
      <c r="D1902" s="590">
        <v>15000</v>
      </c>
      <c r="E1902" s="706">
        <v>37.450000000000003</v>
      </c>
      <c r="F1902" s="740">
        <f t="shared" si="221"/>
        <v>37.450000000000003</v>
      </c>
      <c r="G1902" s="1037">
        <f>'Заказ, cкидки и курсы валют'!$J$24*F1902</f>
        <v>475.05325000000005</v>
      </c>
      <c r="H1902" s="158">
        <f t="shared" si="222"/>
        <v>7125.8</v>
      </c>
      <c r="I1902" s="582"/>
    </row>
    <row r="1903" spans="1:9" ht="14.1" customHeight="1">
      <c r="A1903" s="580" t="s">
        <v>891</v>
      </c>
      <c r="B1903" s="586" t="s">
        <v>148</v>
      </c>
      <c r="C1903" s="970">
        <v>2.11</v>
      </c>
      <c r="D1903" s="590">
        <v>10000</v>
      </c>
      <c r="E1903" s="706">
        <v>47.64</v>
      </c>
      <c r="F1903" s="740">
        <f t="shared" si="221"/>
        <v>47.64</v>
      </c>
      <c r="G1903" s="1037">
        <f>'Заказ, cкидки и курсы валют'!$J$24*F1903</f>
        <v>604.3134</v>
      </c>
      <c r="H1903" s="158">
        <f t="shared" si="222"/>
        <v>6043.13</v>
      </c>
      <c r="I1903" s="582"/>
    </row>
    <row r="1904" spans="1:9" ht="14.1" customHeight="1">
      <c r="A1904" s="580" t="s">
        <v>892</v>
      </c>
      <c r="B1904" s="586" t="s">
        <v>149</v>
      </c>
      <c r="C1904" s="970">
        <v>2.4900000000000002</v>
      </c>
      <c r="D1904" s="590">
        <v>9100</v>
      </c>
      <c r="E1904" s="706">
        <v>57.94</v>
      </c>
      <c r="F1904" s="740">
        <f t="shared" si="221"/>
        <v>57.94</v>
      </c>
      <c r="G1904" s="1037">
        <f>'Заказ, cкидки и курсы валют'!$J$24*F1904</f>
        <v>734.96889999999996</v>
      </c>
      <c r="H1904" s="158">
        <f t="shared" si="222"/>
        <v>6688.22</v>
      </c>
      <c r="I1904" s="582"/>
    </row>
    <row r="1905" spans="1:9" ht="14.1" customHeight="1">
      <c r="A1905" s="580" t="s">
        <v>893</v>
      </c>
      <c r="B1905" s="586" t="s">
        <v>150</v>
      </c>
      <c r="C1905" s="970">
        <v>2.86</v>
      </c>
      <c r="D1905" s="590">
        <v>6200</v>
      </c>
      <c r="E1905" s="706">
        <v>62.23</v>
      </c>
      <c r="F1905" s="740">
        <f t="shared" si="221"/>
        <v>62.23</v>
      </c>
      <c r="G1905" s="1037">
        <f>'Заказ, cкидки и курсы валют'!$J$24*F1905</f>
        <v>789.38755000000003</v>
      </c>
      <c r="H1905" s="158">
        <f t="shared" si="222"/>
        <v>4894.2</v>
      </c>
      <c r="I1905" s="582"/>
    </row>
    <row r="1906" spans="1:9" ht="14.1" customHeight="1">
      <c r="A1906" s="580" t="s">
        <v>894</v>
      </c>
      <c r="B1906" s="586" t="s">
        <v>151</v>
      </c>
      <c r="C1906" s="970">
        <v>3.23</v>
      </c>
      <c r="D1906" s="590">
        <v>5200</v>
      </c>
      <c r="E1906" s="706">
        <v>68.03</v>
      </c>
      <c r="F1906" s="740">
        <f t="shared" si="221"/>
        <v>68.03</v>
      </c>
      <c r="G1906" s="1037">
        <f>'Заказ, cкидки и курсы валют'!$J$24*F1906</f>
        <v>862.96055000000001</v>
      </c>
      <c r="H1906" s="158">
        <f t="shared" si="222"/>
        <v>4487.3900000000003</v>
      </c>
      <c r="I1906" s="582"/>
    </row>
    <row r="1907" spans="1:9" ht="14.1" customHeight="1">
      <c r="A1907" s="580" t="s">
        <v>895</v>
      </c>
      <c r="B1907" s="586" t="s">
        <v>79</v>
      </c>
      <c r="C1907" s="970">
        <v>3.51</v>
      </c>
      <c r="D1907" s="590">
        <v>4000</v>
      </c>
      <c r="E1907" s="706">
        <v>73.599999999999994</v>
      </c>
      <c r="F1907" s="740">
        <f t="shared" si="221"/>
        <v>73.599999999999994</v>
      </c>
      <c r="G1907" s="1037">
        <f>'Заказ, cкидки и курсы валют'!$J$24*F1907</f>
        <v>933.61599999999999</v>
      </c>
      <c r="H1907" s="158">
        <f t="shared" si="222"/>
        <v>3734.46</v>
      </c>
      <c r="I1907" s="582"/>
    </row>
    <row r="1908" spans="1:9" ht="14.1" customHeight="1">
      <c r="A1908" s="580" t="s">
        <v>896</v>
      </c>
      <c r="B1908" s="586" t="s">
        <v>152</v>
      </c>
      <c r="C1908" s="970">
        <v>3.81</v>
      </c>
      <c r="D1908" s="590">
        <v>4000</v>
      </c>
      <c r="E1908" s="706">
        <v>88.55</v>
      </c>
      <c r="F1908" s="740">
        <f t="shared" si="221"/>
        <v>88.55</v>
      </c>
      <c r="G1908" s="1037">
        <f>'Заказ, cкидки и курсы валют'!$J$24*F1908</f>
        <v>1123.25675</v>
      </c>
      <c r="H1908" s="158">
        <f t="shared" si="222"/>
        <v>4493.03</v>
      </c>
      <c r="I1908" s="582"/>
    </row>
    <row r="1909" spans="1:9" ht="14.1" customHeight="1">
      <c r="A1909" s="580" t="s">
        <v>897</v>
      </c>
      <c r="B1909" s="586" t="s">
        <v>4217</v>
      </c>
      <c r="C1909" s="970">
        <v>4.2699999999999996</v>
      </c>
      <c r="D1909" s="590">
        <v>3100</v>
      </c>
      <c r="E1909" s="706">
        <v>101.25</v>
      </c>
      <c r="F1909" s="740">
        <f t="shared" si="221"/>
        <v>101.25</v>
      </c>
      <c r="G1909" s="1037">
        <f>'Заказ, cкидки и курсы валют'!$J$24*F1909</f>
        <v>1284.35625</v>
      </c>
      <c r="H1909" s="158">
        <f t="shared" si="222"/>
        <v>3981.5</v>
      </c>
      <c r="I1909" s="582"/>
    </row>
    <row r="1910" spans="1:9" ht="14.1" customHeight="1">
      <c r="A1910" s="580" t="s">
        <v>898</v>
      </c>
      <c r="B1910" s="586" t="s">
        <v>158</v>
      </c>
      <c r="C1910" s="970">
        <v>4.63</v>
      </c>
      <c r="D1910" s="590">
        <v>3100</v>
      </c>
      <c r="E1910" s="706">
        <v>101.11</v>
      </c>
      <c r="F1910" s="740">
        <f t="shared" si="221"/>
        <v>101.11</v>
      </c>
      <c r="G1910" s="1037">
        <f>'Заказ, cкидки и курсы валют'!$J$24*F1910</f>
        <v>1282.58035</v>
      </c>
      <c r="H1910" s="158">
        <f t="shared" si="222"/>
        <v>3976</v>
      </c>
      <c r="I1910" s="582"/>
    </row>
    <row r="1911" spans="1:9" ht="14.1" customHeight="1">
      <c r="A1911" s="580" t="s">
        <v>899</v>
      </c>
      <c r="B1911" s="586" t="s">
        <v>4218</v>
      </c>
      <c r="C1911" s="970">
        <v>5</v>
      </c>
      <c r="D1911" s="590">
        <v>2500</v>
      </c>
      <c r="E1911" s="706">
        <v>111.5</v>
      </c>
      <c r="F1911" s="740">
        <f t="shared" si="221"/>
        <v>111.5</v>
      </c>
      <c r="G1911" s="1037">
        <f>'Заказ, cкидки и курсы валют'!$J$24*F1911</f>
        <v>1414.3775000000001</v>
      </c>
      <c r="H1911" s="158">
        <f t="shared" si="222"/>
        <v>3535.94</v>
      </c>
      <c r="I1911" s="582"/>
    </row>
    <row r="1912" spans="1:9" ht="14.1" customHeight="1">
      <c r="A1912" s="580" t="s">
        <v>900</v>
      </c>
      <c r="B1912" s="586" t="s">
        <v>159</v>
      </c>
      <c r="C1912" s="970">
        <v>5.47</v>
      </c>
      <c r="D1912" s="590">
        <v>2500</v>
      </c>
      <c r="E1912" s="706">
        <v>107.39</v>
      </c>
      <c r="F1912" s="740">
        <f t="shared" si="221"/>
        <v>107.39</v>
      </c>
      <c r="G1912" s="1037">
        <f>'Заказ, cкидки и курсы валют'!$J$24*F1912</f>
        <v>1362.24215</v>
      </c>
      <c r="H1912" s="158">
        <f t="shared" si="222"/>
        <v>3405.61</v>
      </c>
      <c r="I1912" s="582"/>
    </row>
    <row r="1913" spans="1:9" ht="14.1" customHeight="1">
      <c r="A1913" s="580" t="s">
        <v>901</v>
      </c>
      <c r="B1913" s="586" t="s">
        <v>2653</v>
      </c>
      <c r="C1913" s="970">
        <v>5.76</v>
      </c>
      <c r="D1913" s="590">
        <v>2300</v>
      </c>
      <c r="E1913" s="706">
        <v>124.81</v>
      </c>
      <c r="F1913" s="740">
        <f t="shared" si="221"/>
        <v>124.81</v>
      </c>
      <c r="G1913" s="1037">
        <f>'Заказ, cкидки и курсы валют'!$J$24*F1913</f>
        <v>1583.2148500000001</v>
      </c>
      <c r="H1913" s="158">
        <f t="shared" si="222"/>
        <v>3641.39</v>
      </c>
      <c r="I1913" s="582"/>
    </row>
    <row r="1914" spans="1:9" ht="14.1" customHeight="1">
      <c r="A1914" s="580" t="s">
        <v>902</v>
      </c>
      <c r="B1914" s="586" t="s">
        <v>3343</v>
      </c>
      <c r="C1914" s="970">
        <v>6.07</v>
      </c>
      <c r="D1914" s="590">
        <v>2300</v>
      </c>
      <c r="E1914" s="706">
        <v>132.38</v>
      </c>
      <c r="F1914" s="740">
        <f t="shared" si="221"/>
        <v>132.38</v>
      </c>
      <c r="G1914" s="1037">
        <f>'Заказ, cкидки и курсы валют'!$J$24*F1914</f>
        <v>1679.2402999999999</v>
      </c>
      <c r="H1914" s="158">
        <f t="shared" si="222"/>
        <v>3862.25</v>
      </c>
      <c r="I1914" s="582"/>
    </row>
    <row r="1915" spans="1:9" ht="14.1" customHeight="1">
      <c r="A1915" s="580" t="s">
        <v>3182</v>
      </c>
      <c r="B1915" s="586" t="s">
        <v>3183</v>
      </c>
      <c r="C1915" s="970">
        <v>1.5</v>
      </c>
      <c r="D1915" s="590">
        <v>18000</v>
      </c>
      <c r="E1915" s="706">
        <v>35.5</v>
      </c>
      <c r="F1915" s="740">
        <f t="shared" si="221"/>
        <v>35.5</v>
      </c>
      <c r="G1915" s="1037">
        <f>'Заказ, cкидки и курсы валют'!$J$24*F1915</f>
        <v>450.3175</v>
      </c>
      <c r="H1915" s="158">
        <f t="shared" si="222"/>
        <v>8105.72</v>
      </c>
      <c r="I1915" s="582"/>
    </row>
    <row r="1916" spans="1:9" ht="14.1" customHeight="1">
      <c r="A1916" s="580" t="s">
        <v>2828</v>
      </c>
      <c r="B1916" s="586" t="s">
        <v>4222</v>
      </c>
      <c r="C1916" s="68">
        <v>1.58</v>
      </c>
      <c r="D1916" s="590">
        <v>18000</v>
      </c>
      <c r="E1916" s="706">
        <v>36.39</v>
      </c>
      <c r="F1916" s="740">
        <f t="shared" si="221"/>
        <v>36.39</v>
      </c>
      <c r="G1916" s="1037">
        <f>'Заказ, cкидки и курсы валют'!$J$24*F1916</f>
        <v>461.60715000000005</v>
      </c>
      <c r="H1916" s="158">
        <f t="shared" si="222"/>
        <v>8308.93</v>
      </c>
      <c r="I1916" s="582"/>
    </row>
    <row r="1917" spans="1:9" ht="14.1" customHeight="1">
      <c r="A1917" s="580" t="s">
        <v>903</v>
      </c>
      <c r="B1917" s="586" t="s">
        <v>3656</v>
      </c>
      <c r="C1917" s="970">
        <v>1.67</v>
      </c>
      <c r="D1917" s="590">
        <v>17000</v>
      </c>
      <c r="E1917" s="706">
        <v>42.55</v>
      </c>
      <c r="F1917" s="740">
        <f t="shared" si="221"/>
        <v>42.55</v>
      </c>
      <c r="G1917" s="1037">
        <f>'Заказ, cкидки и курсы валют'!$J$24*F1917</f>
        <v>539.74675000000002</v>
      </c>
      <c r="H1917" s="158">
        <f t="shared" si="222"/>
        <v>9175.69</v>
      </c>
      <c r="I1917" s="582"/>
    </row>
    <row r="1918" spans="1:9" ht="14.1" customHeight="1">
      <c r="A1918" s="580" t="s">
        <v>904</v>
      </c>
      <c r="B1918" s="586" t="s">
        <v>3657</v>
      </c>
      <c r="C1918" s="970">
        <v>1.9</v>
      </c>
      <c r="D1918" s="590">
        <v>10200</v>
      </c>
      <c r="E1918" s="706">
        <v>45.67</v>
      </c>
      <c r="F1918" s="740">
        <f t="shared" si="221"/>
        <v>45.67</v>
      </c>
      <c r="G1918" s="1037">
        <f>'Заказ, cкидки и курсы валют'!$J$24*F1918</f>
        <v>579.32395000000008</v>
      </c>
      <c r="H1918" s="158">
        <f t="shared" si="222"/>
        <v>5909.1</v>
      </c>
      <c r="I1918" s="582"/>
    </row>
    <row r="1919" spans="1:9" ht="14.1" customHeight="1">
      <c r="A1919" s="580" t="s">
        <v>2827</v>
      </c>
      <c r="B1919" s="586" t="s">
        <v>2822</v>
      </c>
      <c r="C1919" s="970">
        <v>2.2000000000000002</v>
      </c>
      <c r="D1919" s="590">
        <v>11000</v>
      </c>
      <c r="E1919" s="706">
        <v>49.28</v>
      </c>
      <c r="F1919" s="740">
        <f t="shared" si="221"/>
        <v>49.28</v>
      </c>
      <c r="G1919" s="1037">
        <f>'Заказ, cкидки и курсы валют'!$J$24*F1919</f>
        <v>625.11680000000001</v>
      </c>
      <c r="H1919" s="158">
        <f t="shared" si="222"/>
        <v>6876.28</v>
      </c>
      <c r="I1919" s="582"/>
    </row>
    <row r="1920" spans="1:9" ht="14.1" customHeight="1">
      <c r="A1920" s="580" t="s">
        <v>905</v>
      </c>
      <c r="B1920" s="586" t="s">
        <v>3663</v>
      </c>
      <c r="C1920" s="970">
        <v>2.33</v>
      </c>
      <c r="D1920" s="590">
        <v>10200</v>
      </c>
      <c r="E1920" s="706">
        <v>55.45</v>
      </c>
      <c r="F1920" s="740">
        <f t="shared" si="221"/>
        <v>55.45</v>
      </c>
      <c r="G1920" s="1037">
        <f>'Заказ, cкидки и курсы валют'!$J$24*F1920</f>
        <v>703.38325000000009</v>
      </c>
      <c r="H1920" s="158">
        <f t="shared" si="222"/>
        <v>7174.51</v>
      </c>
      <c r="I1920" s="582"/>
    </row>
    <row r="1921" spans="1:9" ht="14.1" customHeight="1">
      <c r="A1921" s="580" t="s">
        <v>906</v>
      </c>
      <c r="B1921" s="586" t="s">
        <v>3658</v>
      </c>
      <c r="C1921" s="970">
        <v>2.35</v>
      </c>
      <c r="D1921" s="590">
        <v>10200</v>
      </c>
      <c r="E1921" s="706">
        <v>54.15</v>
      </c>
      <c r="F1921" s="740">
        <f t="shared" si="221"/>
        <v>54.15</v>
      </c>
      <c r="G1921" s="1037">
        <f>'Заказ, cкидки и курсы валют'!$J$24*F1921</f>
        <v>686.89274999999998</v>
      </c>
      <c r="H1921" s="158">
        <f t="shared" si="222"/>
        <v>7006.31</v>
      </c>
      <c r="I1921" s="582"/>
    </row>
    <row r="1922" spans="1:9" ht="14.1" customHeight="1">
      <c r="A1922" s="580" t="s">
        <v>907</v>
      </c>
      <c r="B1922" s="586" t="s">
        <v>167</v>
      </c>
      <c r="C1922" s="970">
        <v>2.86</v>
      </c>
      <c r="D1922" s="590">
        <v>8800</v>
      </c>
      <c r="E1922" s="706">
        <v>66.88</v>
      </c>
      <c r="F1922" s="740">
        <f t="shared" si="221"/>
        <v>66.88</v>
      </c>
      <c r="G1922" s="1037">
        <f>'Заказ, cкидки и курсы валют'!$J$24*F1922</f>
        <v>848.37279999999998</v>
      </c>
      <c r="H1922" s="158">
        <f t="shared" si="222"/>
        <v>7465.68</v>
      </c>
      <c r="I1922" s="582"/>
    </row>
    <row r="1923" spans="1:9" ht="14.1" customHeight="1">
      <c r="A1923" s="580" t="s">
        <v>908</v>
      </c>
      <c r="B1923" s="586" t="s">
        <v>168</v>
      </c>
      <c r="C1923" s="970">
        <v>3.43</v>
      </c>
      <c r="D1923" s="590">
        <v>7000</v>
      </c>
      <c r="E1923" s="706">
        <v>78.59</v>
      </c>
      <c r="F1923" s="740">
        <f t="shared" si="221"/>
        <v>78.59</v>
      </c>
      <c r="G1923" s="1037">
        <f>'Заказ, cкидки и курсы валют'!$J$24*F1923</f>
        <v>996.91415000000006</v>
      </c>
      <c r="H1923" s="158">
        <f t="shared" si="222"/>
        <v>6978.4</v>
      </c>
      <c r="I1923" s="582"/>
    </row>
    <row r="1924" spans="1:9" ht="14.1" customHeight="1">
      <c r="A1924" s="580" t="s">
        <v>909</v>
      </c>
      <c r="B1924" s="586" t="s">
        <v>169</v>
      </c>
      <c r="C1924" s="970">
        <v>3.88</v>
      </c>
      <c r="D1924" s="590">
        <v>6000</v>
      </c>
      <c r="E1924" s="706">
        <v>95.23</v>
      </c>
      <c r="F1924" s="740">
        <f t="shared" si="221"/>
        <v>95.23</v>
      </c>
      <c r="G1924" s="1037">
        <f>'Заказ, cкидки и курсы валют'!$J$24*F1924</f>
        <v>1207.9925500000002</v>
      </c>
      <c r="H1924" s="158">
        <f t="shared" si="222"/>
        <v>7247.96</v>
      </c>
      <c r="I1924" s="582"/>
    </row>
    <row r="1925" spans="1:9" ht="14.1" customHeight="1">
      <c r="A1925" s="580" t="s">
        <v>910</v>
      </c>
      <c r="B1925" s="586" t="s">
        <v>612</v>
      </c>
      <c r="C1925" s="970">
        <v>4.57</v>
      </c>
      <c r="D1925" s="590">
        <v>5500</v>
      </c>
      <c r="E1925" s="706">
        <v>100.01</v>
      </c>
      <c r="F1925" s="740">
        <f t="shared" si="221"/>
        <v>100.01</v>
      </c>
      <c r="G1925" s="1037">
        <f>'Заказ, cкидки и курсы валют'!$J$24*F1925</f>
        <v>1268.6268500000001</v>
      </c>
      <c r="H1925" s="158">
        <f t="shared" si="222"/>
        <v>6977.45</v>
      </c>
      <c r="I1925" s="582"/>
    </row>
    <row r="1926" spans="1:9" ht="14.1" customHeight="1">
      <c r="A1926" s="580" t="s">
        <v>911</v>
      </c>
      <c r="B1926" s="586" t="s">
        <v>170</v>
      </c>
      <c r="C1926" s="970">
        <v>5.2</v>
      </c>
      <c r="D1926" s="590">
        <v>4300</v>
      </c>
      <c r="E1926" s="706">
        <v>112.41</v>
      </c>
      <c r="F1926" s="740">
        <f t="shared" si="221"/>
        <v>112.41</v>
      </c>
      <c r="G1926" s="1037">
        <f>'Заказ, cкидки и курсы валют'!$J$24*F1926</f>
        <v>1425.92085</v>
      </c>
      <c r="H1926" s="158">
        <f t="shared" si="222"/>
        <v>6131.46</v>
      </c>
      <c r="I1926" s="582"/>
    </row>
    <row r="1927" spans="1:9" ht="14.1" customHeight="1">
      <c r="A1927" s="580" t="s">
        <v>912</v>
      </c>
      <c r="B1927" s="586" t="s">
        <v>613</v>
      </c>
      <c r="C1927" s="970">
        <v>5.74</v>
      </c>
      <c r="D1927" s="590">
        <v>3100</v>
      </c>
      <c r="E1927" s="706">
        <v>114.18</v>
      </c>
      <c r="F1927" s="740">
        <f t="shared" si="221"/>
        <v>114.18</v>
      </c>
      <c r="G1927" s="1037">
        <f>'Заказ, cкидки и курсы валют'!$J$24*F1927</f>
        <v>1448.3733000000002</v>
      </c>
      <c r="H1927" s="158">
        <f t="shared" si="222"/>
        <v>4489.96</v>
      </c>
      <c r="I1927" s="582"/>
    </row>
    <row r="1928" spans="1:9" ht="14.1" customHeight="1">
      <c r="A1928" s="580" t="s">
        <v>913</v>
      </c>
      <c r="B1928" s="586" t="s">
        <v>171</v>
      </c>
      <c r="C1928" s="970">
        <v>6.43</v>
      </c>
      <c r="D1928" s="590">
        <v>3800</v>
      </c>
      <c r="E1928" s="706">
        <v>139.09</v>
      </c>
      <c r="F1928" s="740">
        <f t="shared" si="221"/>
        <v>139.09</v>
      </c>
      <c r="G1928" s="1037">
        <f>'Заказ, cкидки и курсы валют'!$J$24*F1928</f>
        <v>1764.3566500000002</v>
      </c>
      <c r="H1928" s="158">
        <f t="shared" si="222"/>
        <v>6704.56</v>
      </c>
      <c r="I1928" s="582"/>
    </row>
    <row r="1929" spans="1:9" ht="14.1" customHeight="1">
      <c r="A1929" s="243" t="s">
        <v>9694</v>
      </c>
      <c r="B1929" s="73" t="s">
        <v>9695</v>
      </c>
      <c r="C1929" s="970">
        <v>7</v>
      </c>
      <c r="D1929" s="590">
        <v>3500</v>
      </c>
      <c r="E1929" s="706">
        <v>152.09</v>
      </c>
      <c r="F1929" s="740">
        <f t="shared" ref="F1929" si="223">ROUND(E1929*(1-$F$11),2)</f>
        <v>152.09</v>
      </c>
      <c r="G1929" s="1037">
        <f>'Заказ, cкидки и курсы валют'!$J$24*F1929</f>
        <v>1929.2616500000001</v>
      </c>
      <c r="H1929" s="158">
        <f t="shared" ref="H1929" si="224">ROUND((D1929/1000)*G1929,2)</f>
        <v>6752.42</v>
      </c>
      <c r="I1929" s="582"/>
    </row>
    <row r="1930" spans="1:9" ht="14.1" customHeight="1">
      <c r="A1930" s="580" t="s">
        <v>914</v>
      </c>
      <c r="B1930" s="586" t="s">
        <v>172</v>
      </c>
      <c r="C1930" s="970">
        <v>7.63</v>
      </c>
      <c r="D1930" s="590">
        <v>3100</v>
      </c>
      <c r="E1930" s="706">
        <v>161.85</v>
      </c>
      <c r="F1930" s="740">
        <f t="shared" ref="F1930:F1960" si="225">ROUND(E1930*(1-$F$11),2)</f>
        <v>161.85</v>
      </c>
      <c r="G1930" s="1037">
        <f>'Заказ, cкидки и курсы валют'!$J$24*F1930</f>
        <v>2053.0672500000001</v>
      </c>
      <c r="H1930" s="158">
        <f t="shared" ref="H1930:H1960" si="226">ROUND((D1930/1000)*G1930,2)</f>
        <v>6364.51</v>
      </c>
      <c r="I1930" s="582"/>
    </row>
    <row r="1931" spans="1:9" ht="14.1" customHeight="1">
      <c r="A1931" s="580" t="s">
        <v>915</v>
      </c>
      <c r="B1931" s="586" t="s">
        <v>1366</v>
      </c>
      <c r="C1931" s="970">
        <v>8.06</v>
      </c>
      <c r="D1931" s="590">
        <v>2200</v>
      </c>
      <c r="E1931" s="706">
        <v>169.49</v>
      </c>
      <c r="F1931" s="740">
        <f t="shared" si="225"/>
        <v>169.49</v>
      </c>
      <c r="G1931" s="1037">
        <f>'Заказ, cкидки и курсы валют'!$J$24*F1931</f>
        <v>2149.9806500000004</v>
      </c>
      <c r="H1931" s="158">
        <f t="shared" si="226"/>
        <v>4729.96</v>
      </c>
      <c r="I1931" s="582"/>
    </row>
    <row r="1932" spans="1:9" ht="14.1" customHeight="1">
      <c r="A1932" s="580" t="s">
        <v>916</v>
      </c>
      <c r="B1932" s="586" t="s">
        <v>173</v>
      </c>
      <c r="C1932" s="970">
        <v>8.61</v>
      </c>
      <c r="D1932" s="590">
        <v>2500</v>
      </c>
      <c r="E1932" s="706">
        <v>181.88</v>
      </c>
      <c r="F1932" s="740">
        <f t="shared" si="225"/>
        <v>181.88</v>
      </c>
      <c r="G1932" s="1037">
        <f>'Заказ, cкидки и курсы валют'!$J$24*F1932</f>
        <v>2307.1478000000002</v>
      </c>
      <c r="H1932" s="158">
        <f t="shared" si="226"/>
        <v>5767.87</v>
      </c>
      <c r="I1932" s="582"/>
    </row>
    <row r="1933" spans="1:9" ht="14.1" customHeight="1">
      <c r="A1933" s="580" t="s">
        <v>917</v>
      </c>
      <c r="B1933" s="586" t="s">
        <v>4219</v>
      </c>
      <c r="C1933" s="970">
        <v>9.19</v>
      </c>
      <c r="D1933" s="590">
        <v>2000</v>
      </c>
      <c r="E1933" s="706">
        <v>214.62</v>
      </c>
      <c r="F1933" s="740">
        <f t="shared" si="225"/>
        <v>214.62</v>
      </c>
      <c r="G1933" s="1037">
        <f>'Заказ, cкидки и курсы валют'!$J$24*F1933</f>
        <v>2722.4547000000002</v>
      </c>
      <c r="H1933" s="158">
        <f t="shared" si="226"/>
        <v>5444.91</v>
      </c>
      <c r="I1933" s="582"/>
    </row>
    <row r="1934" spans="1:9" ht="14.1" customHeight="1">
      <c r="A1934" s="580" t="s">
        <v>918</v>
      </c>
      <c r="B1934" s="586" t="s">
        <v>174</v>
      </c>
      <c r="C1934" s="970">
        <v>9.73</v>
      </c>
      <c r="D1934" s="590">
        <v>2200</v>
      </c>
      <c r="E1934" s="706">
        <v>210.04</v>
      </c>
      <c r="F1934" s="740">
        <f t="shared" si="225"/>
        <v>210.04</v>
      </c>
      <c r="G1934" s="1037">
        <f>'Заказ, cкидки и курсы валют'!$J$24*F1934</f>
        <v>2664.3573999999999</v>
      </c>
      <c r="H1934" s="158">
        <f t="shared" si="226"/>
        <v>5861.59</v>
      </c>
      <c r="I1934" s="582"/>
    </row>
    <row r="1935" spans="1:9" ht="14.1" customHeight="1">
      <c r="A1935" s="580" t="s">
        <v>919</v>
      </c>
      <c r="B1935" s="586" t="s">
        <v>994</v>
      </c>
      <c r="C1935" s="970">
        <v>10.6</v>
      </c>
      <c r="D1935" s="590">
        <v>1800</v>
      </c>
      <c r="E1935" s="706">
        <v>219.83</v>
      </c>
      <c r="F1935" s="740">
        <f t="shared" si="225"/>
        <v>219.83</v>
      </c>
      <c r="G1935" s="1037">
        <f>'Заказ, cкидки и курсы валют'!$J$24*F1935</f>
        <v>2788.5435500000003</v>
      </c>
      <c r="H1935" s="158">
        <f t="shared" si="226"/>
        <v>5019.38</v>
      </c>
      <c r="I1935" s="582"/>
    </row>
    <row r="1936" spans="1:9" ht="14.1" customHeight="1">
      <c r="A1936" s="580" t="s">
        <v>920</v>
      </c>
      <c r="B1936" s="586" t="s">
        <v>175</v>
      </c>
      <c r="C1936" s="970">
        <v>10.87</v>
      </c>
      <c r="D1936" s="590">
        <v>1500</v>
      </c>
      <c r="E1936" s="706">
        <v>233.61</v>
      </c>
      <c r="F1936" s="740">
        <f t="shared" si="225"/>
        <v>233.61</v>
      </c>
      <c r="G1936" s="1037">
        <f>'Заказ, cкидки и курсы валют'!$J$24*F1936</f>
        <v>2963.3428500000005</v>
      </c>
      <c r="H1936" s="158">
        <f t="shared" si="226"/>
        <v>4445.01</v>
      </c>
      <c r="I1936" s="582"/>
    </row>
    <row r="1937" spans="1:9" ht="14.1" customHeight="1">
      <c r="A1937" s="580" t="s">
        <v>3184</v>
      </c>
      <c r="B1937" s="586" t="s">
        <v>3185</v>
      </c>
      <c r="C1937" s="807">
        <v>11.5</v>
      </c>
      <c r="D1937" s="590">
        <v>1500</v>
      </c>
      <c r="E1937" s="706">
        <v>226.66</v>
      </c>
      <c r="F1937" s="740">
        <f t="shared" si="225"/>
        <v>226.66</v>
      </c>
      <c r="G1937" s="1037">
        <f>'Заказ, cкидки и курсы валют'!$J$24*F1937</f>
        <v>2875.1821</v>
      </c>
      <c r="H1937" s="158">
        <f t="shared" si="226"/>
        <v>4312.7700000000004</v>
      </c>
      <c r="I1937" s="582"/>
    </row>
    <row r="1938" spans="1:9" ht="14.1" customHeight="1">
      <c r="A1938" s="580" t="s">
        <v>921</v>
      </c>
      <c r="B1938" s="586" t="s">
        <v>176</v>
      </c>
      <c r="C1938" s="970">
        <v>12.1</v>
      </c>
      <c r="D1938" s="590">
        <v>1200</v>
      </c>
      <c r="E1938" s="706">
        <v>238.56</v>
      </c>
      <c r="F1938" s="740">
        <f t="shared" si="225"/>
        <v>238.56</v>
      </c>
      <c r="G1938" s="1037">
        <f>'Заказ, cкидки и курсы валют'!$J$24*F1938</f>
        <v>3026.1336000000001</v>
      </c>
      <c r="H1938" s="158">
        <f t="shared" si="226"/>
        <v>3631.36</v>
      </c>
      <c r="I1938" s="582"/>
    </row>
    <row r="1939" spans="1:9" ht="14.1" customHeight="1">
      <c r="A1939" s="580" t="s">
        <v>922</v>
      </c>
      <c r="B1939" s="586" t="s">
        <v>3664</v>
      </c>
      <c r="C1939" s="970">
        <v>2.4300000000000002</v>
      </c>
      <c r="D1939" s="590">
        <v>10000</v>
      </c>
      <c r="E1939" s="706">
        <v>68.7</v>
      </c>
      <c r="F1939" s="740">
        <f t="shared" si="225"/>
        <v>68.7</v>
      </c>
      <c r="G1939" s="1037">
        <f>'Заказ, cкидки и курсы валют'!$J$24*F1939</f>
        <v>871.45950000000005</v>
      </c>
      <c r="H1939" s="158">
        <f t="shared" si="226"/>
        <v>8714.6</v>
      </c>
      <c r="I1939" s="582"/>
    </row>
    <row r="1940" spans="1:9" ht="14.1" customHeight="1">
      <c r="A1940" s="580" t="s">
        <v>923</v>
      </c>
      <c r="B1940" s="586" t="s">
        <v>3665</v>
      </c>
      <c r="C1940" s="970">
        <v>3</v>
      </c>
      <c r="D1940" s="590">
        <v>7000</v>
      </c>
      <c r="E1940" s="706">
        <v>63.69</v>
      </c>
      <c r="F1940" s="740">
        <f t="shared" si="225"/>
        <v>63.69</v>
      </c>
      <c r="G1940" s="1037">
        <f>'Заказ, cкидки и курсы валют'!$J$24*F1940</f>
        <v>807.90764999999999</v>
      </c>
      <c r="H1940" s="158">
        <f t="shared" si="226"/>
        <v>5655.35</v>
      </c>
      <c r="I1940" s="582"/>
    </row>
    <row r="1941" spans="1:9" ht="14.1" customHeight="1">
      <c r="A1941" s="580" t="s">
        <v>2829</v>
      </c>
      <c r="B1941" s="586" t="s">
        <v>3998</v>
      </c>
      <c r="C1941" s="970">
        <v>3.04</v>
      </c>
      <c r="D1941" s="590">
        <v>7000</v>
      </c>
      <c r="E1941" s="706">
        <v>72.17</v>
      </c>
      <c r="F1941" s="740">
        <f t="shared" si="225"/>
        <v>72.17</v>
      </c>
      <c r="G1941" s="1037">
        <f>'Заказ, cкидки и курсы валют'!$J$24*F1941</f>
        <v>915.47645000000011</v>
      </c>
      <c r="H1941" s="158">
        <f t="shared" si="226"/>
        <v>6408.34</v>
      </c>
      <c r="I1941" s="582"/>
    </row>
    <row r="1942" spans="1:9" ht="14.1" customHeight="1">
      <c r="A1942" s="580" t="s">
        <v>924</v>
      </c>
      <c r="B1942" s="586" t="s">
        <v>100</v>
      </c>
      <c r="C1942" s="970">
        <v>3.25</v>
      </c>
      <c r="D1942" s="590">
        <v>7000</v>
      </c>
      <c r="E1942" s="706">
        <v>79.19</v>
      </c>
      <c r="F1942" s="740">
        <f t="shared" si="225"/>
        <v>79.19</v>
      </c>
      <c r="G1942" s="1037">
        <f>'Заказ, cкидки и курсы валют'!$J$24*F1942</f>
        <v>1004.5251500000001</v>
      </c>
      <c r="H1942" s="158">
        <f t="shared" si="226"/>
        <v>7031.68</v>
      </c>
      <c r="I1942" s="582"/>
    </row>
    <row r="1943" spans="1:9" ht="14.1" customHeight="1">
      <c r="A1943" s="580" t="s">
        <v>925</v>
      </c>
      <c r="B1943" s="586" t="s">
        <v>101</v>
      </c>
      <c r="C1943" s="970">
        <v>3.9</v>
      </c>
      <c r="D1943" s="590">
        <v>6000</v>
      </c>
      <c r="E1943" s="706">
        <v>86.77</v>
      </c>
      <c r="F1943" s="740">
        <f t="shared" si="225"/>
        <v>86.77</v>
      </c>
      <c r="G1943" s="1037">
        <f>'Заказ, cкидки и курсы валют'!$J$24*F1943</f>
        <v>1100.6774499999999</v>
      </c>
      <c r="H1943" s="158">
        <f t="shared" si="226"/>
        <v>6604.06</v>
      </c>
      <c r="I1943" s="582"/>
    </row>
    <row r="1944" spans="1:9" ht="14.1" customHeight="1">
      <c r="A1944" s="580" t="s">
        <v>926</v>
      </c>
      <c r="B1944" s="586" t="s">
        <v>1355</v>
      </c>
      <c r="C1944" s="970">
        <v>5.0999999999999996</v>
      </c>
      <c r="D1944" s="590">
        <v>4800</v>
      </c>
      <c r="E1944" s="706">
        <v>108.53</v>
      </c>
      <c r="F1944" s="740">
        <f t="shared" si="225"/>
        <v>108.53</v>
      </c>
      <c r="G1944" s="1037">
        <f>'Заказ, cкидки и курсы валют'!$J$24*F1944</f>
        <v>1376.7030500000001</v>
      </c>
      <c r="H1944" s="158">
        <f t="shared" si="226"/>
        <v>6608.17</v>
      </c>
      <c r="I1944" s="582"/>
    </row>
    <row r="1945" spans="1:9" ht="14.1" customHeight="1">
      <c r="A1945" s="580" t="s">
        <v>927</v>
      </c>
      <c r="B1945" s="586" t="s">
        <v>189</v>
      </c>
      <c r="C1945" s="970">
        <v>5.68</v>
      </c>
      <c r="D1945" s="590">
        <v>4100</v>
      </c>
      <c r="E1945" s="706">
        <v>122.87</v>
      </c>
      <c r="F1945" s="740">
        <f t="shared" si="225"/>
        <v>122.87</v>
      </c>
      <c r="G1945" s="1037">
        <f>'Заказ, cкидки и курсы валют'!$J$24*F1945</f>
        <v>1558.6059500000001</v>
      </c>
      <c r="H1945" s="158">
        <f t="shared" si="226"/>
        <v>6390.28</v>
      </c>
      <c r="I1945" s="582"/>
    </row>
    <row r="1946" spans="1:9" ht="14.1" customHeight="1">
      <c r="A1946" s="580" t="s">
        <v>928</v>
      </c>
      <c r="B1946" s="586" t="s">
        <v>617</v>
      </c>
      <c r="C1946" s="970">
        <v>6.64</v>
      </c>
      <c r="D1946" s="590">
        <v>3600</v>
      </c>
      <c r="E1946" s="706">
        <v>144.09</v>
      </c>
      <c r="F1946" s="740">
        <f t="shared" si="225"/>
        <v>144.09</v>
      </c>
      <c r="G1946" s="1037">
        <f>'Заказ, cкидки и курсы валют'!$J$24*F1946</f>
        <v>1827.7816500000001</v>
      </c>
      <c r="H1946" s="158">
        <f t="shared" si="226"/>
        <v>6580.01</v>
      </c>
      <c r="I1946" s="582"/>
    </row>
    <row r="1947" spans="1:9" ht="14.1" customHeight="1">
      <c r="A1947" s="580" t="s">
        <v>929</v>
      </c>
      <c r="B1947" s="586" t="s">
        <v>178</v>
      </c>
      <c r="C1947" s="970">
        <v>7.5</v>
      </c>
      <c r="D1947" s="590">
        <v>3200</v>
      </c>
      <c r="E1947" s="706">
        <v>169.1</v>
      </c>
      <c r="F1947" s="740">
        <f t="shared" si="225"/>
        <v>169.1</v>
      </c>
      <c r="G1947" s="1037">
        <f>'Заказ, cкидки и курсы валют'!$J$24*F1947</f>
        <v>2145.0335</v>
      </c>
      <c r="H1947" s="158">
        <f t="shared" si="226"/>
        <v>6864.11</v>
      </c>
      <c r="I1947" s="582"/>
    </row>
    <row r="1948" spans="1:9" ht="14.1" customHeight="1">
      <c r="A1948" s="580" t="s">
        <v>930</v>
      </c>
      <c r="B1948" s="586" t="s">
        <v>84</v>
      </c>
      <c r="C1948" s="970">
        <v>8.32</v>
      </c>
      <c r="D1948" s="590">
        <v>2200</v>
      </c>
      <c r="E1948" s="706">
        <v>179.34</v>
      </c>
      <c r="F1948" s="740">
        <f t="shared" si="225"/>
        <v>179.34</v>
      </c>
      <c r="G1948" s="1037">
        <f>'Заказ, cкидки и курсы валют'!$J$24*F1948</f>
        <v>2274.9279000000001</v>
      </c>
      <c r="H1948" s="158">
        <f t="shared" si="226"/>
        <v>5004.84</v>
      </c>
      <c r="I1948" s="582"/>
    </row>
    <row r="1949" spans="1:9" ht="14.1" customHeight="1">
      <c r="A1949" s="580" t="s">
        <v>931</v>
      </c>
      <c r="B1949" s="586" t="s">
        <v>179</v>
      </c>
      <c r="C1949" s="970">
        <v>9.1999999999999993</v>
      </c>
      <c r="D1949" s="590">
        <v>2600</v>
      </c>
      <c r="E1949" s="706">
        <v>176.23</v>
      </c>
      <c r="F1949" s="740">
        <f t="shared" si="225"/>
        <v>176.23</v>
      </c>
      <c r="G1949" s="1037">
        <f>'Заказ, cкидки и курсы валют'!$J$24*F1949</f>
        <v>2235.4775500000001</v>
      </c>
      <c r="H1949" s="158">
        <f t="shared" si="226"/>
        <v>5812.24</v>
      </c>
      <c r="I1949" s="582"/>
    </row>
    <row r="1950" spans="1:9" ht="14.1" customHeight="1">
      <c r="A1950" s="580" t="s">
        <v>932</v>
      </c>
      <c r="B1950" s="586" t="s">
        <v>3139</v>
      </c>
      <c r="C1950" s="970">
        <v>10.050000000000001</v>
      </c>
      <c r="D1950" s="590">
        <v>2000</v>
      </c>
      <c r="E1950" s="706">
        <v>211.26</v>
      </c>
      <c r="F1950" s="740">
        <f t="shared" si="225"/>
        <v>211.26</v>
      </c>
      <c r="G1950" s="1037">
        <f>'Заказ, cкидки и курсы валют'!$J$24*F1950</f>
        <v>2679.8330999999998</v>
      </c>
      <c r="H1950" s="158">
        <f t="shared" si="226"/>
        <v>5359.67</v>
      </c>
      <c r="I1950" s="582"/>
    </row>
    <row r="1951" spans="1:9" ht="14.1" customHeight="1">
      <c r="A1951" s="580" t="s">
        <v>933</v>
      </c>
      <c r="B1951" s="586" t="s">
        <v>180</v>
      </c>
      <c r="C1951" s="970">
        <v>10.9</v>
      </c>
      <c r="D1951" s="590">
        <v>2200</v>
      </c>
      <c r="E1951" s="706">
        <v>208.51</v>
      </c>
      <c r="F1951" s="740">
        <f t="shared" si="225"/>
        <v>208.51</v>
      </c>
      <c r="G1951" s="1037">
        <f>'Заказ, cкидки и курсы валют'!$J$24*F1951</f>
        <v>2644.9493499999999</v>
      </c>
      <c r="H1951" s="158">
        <f t="shared" si="226"/>
        <v>5818.89</v>
      </c>
      <c r="I1951" s="582"/>
    </row>
    <row r="1952" spans="1:9" ht="14.1" customHeight="1">
      <c r="A1952" s="580" t="s">
        <v>934</v>
      </c>
      <c r="B1952" s="586" t="s">
        <v>1356</v>
      </c>
      <c r="C1952" s="970">
        <v>11.73</v>
      </c>
      <c r="D1952" s="590">
        <v>1700</v>
      </c>
      <c r="E1952" s="706">
        <v>252.62</v>
      </c>
      <c r="F1952" s="740">
        <f t="shared" si="225"/>
        <v>252.62</v>
      </c>
      <c r="G1952" s="1037">
        <f>'Заказ, cкидки и курсы валют'!$J$24*F1952</f>
        <v>3204.4847</v>
      </c>
      <c r="H1952" s="158">
        <f t="shared" si="226"/>
        <v>5447.62</v>
      </c>
      <c r="I1952" s="582"/>
    </row>
    <row r="1953" spans="1:9" ht="14.1" customHeight="1">
      <c r="A1953" s="580" t="s">
        <v>935</v>
      </c>
      <c r="B1953" s="586" t="s">
        <v>181</v>
      </c>
      <c r="C1953" s="970">
        <v>12.6</v>
      </c>
      <c r="D1953" s="590">
        <v>2000</v>
      </c>
      <c r="E1953" s="706">
        <v>255.35</v>
      </c>
      <c r="F1953" s="740">
        <f t="shared" si="225"/>
        <v>255.35</v>
      </c>
      <c r="G1953" s="1037">
        <f>'Заказ, cкидки и курсы валют'!$J$24*F1953</f>
        <v>3239.1147500000002</v>
      </c>
      <c r="H1953" s="158">
        <f t="shared" si="226"/>
        <v>6478.23</v>
      </c>
      <c r="I1953" s="582"/>
    </row>
    <row r="1954" spans="1:9" ht="14.1" customHeight="1">
      <c r="A1954" s="580" t="s">
        <v>936</v>
      </c>
      <c r="B1954" s="586" t="s">
        <v>4220</v>
      </c>
      <c r="C1954" s="970">
        <v>13.45</v>
      </c>
      <c r="D1954" s="590">
        <v>1500</v>
      </c>
      <c r="E1954" s="706">
        <v>287.12</v>
      </c>
      <c r="F1954" s="740">
        <f t="shared" si="225"/>
        <v>287.12</v>
      </c>
      <c r="G1954" s="1037">
        <f>'Заказ, cкидки и курсы валют'!$J$24*F1954</f>
        <v>3642.1172000000001</v>
      </c>
      <c r="H1954" s="158">
        <f t="shared" si="226"/>
        <v>5463.18</v>
      </c>
      <c r="I1954" s="582"/>
    </row>
    <row r="1955" spans="1:9" ht="14.1" customHeight="1">
      <c r="A1955" s="580" t="s">
        <v>937</v>
      </c>
      <c r="B1955" s="586" t="s">
        <v>182</v>
      </c>
      <c r="C1955" s="970">
        <v>14.3</v>
      </c>
      <c r="D1955" s="590">
        <v>1700</v>
      </c>
      <c r="E1955" s="706">
        <v>271.57</v>
      </c>
      <c r="F1955" s="740">
        <f t="shared" si="225"/>
        <v>271.57</v>
      </c>
      <c r="G1955" s="1037">
        <f>'Заказ, cкидки и курсы валют'!$J$24*F1955</f>
        <v>3444.8654500000002</v>
      </c>
      <c r="H1955" s="158">
        <f t="shared" si="226"/>
        <v>5856.27</v>
      </c>
      <c r="I1955" s="582"/>
    </row>
    <row r="1956" spans="1:9" ht="14.1" customHeight="1">
      <c r="A1956" s="580" t="s">
        <v>938</v>
      </c>
      <c r="B1956" s="586" t="s">
        <v>4221</v>
      </c>
      <c r="C1956" s="970">
        <v>15.2</v>
      </c>
      <c r="D1956" s="590">
        <v>1200</v>
      </c>
      <c r="E1956" s="706">
        <v>323.48</v>
      </c>
      <c r="F1956" s="740">
        <f t="shared" si="225"/>
        <v>323.48</v>
      </c>
      <c r="G1956" s="1037">
        <f>'Заказ, cкидки и курсы валют'!$J$24*F1956</f>
        <v>4103.3438000000006</v>
      </c>
      <c r="H1956" s="158">
        <f t="shared" si="226"/>
        <v>4924.01</v>
      </c>
      <c r="I1956" s="582"/>
    </row>
    <row r="1957" spans="1:9" ht="14.1" customHeight="1">
      <c r="A1957" s="580" t="s">
        <v>939</v>
      </c>
      <c r="B1957" s="586" t="s">
        <v>183</v>
      </c>
      <c r="C1957" s="970">
        <v>16</v>
      </c>
      <c r="D1957" s="590">
        <v>1000</v>
      </c>
      <c r="E1957" s="706">
        <v>311.31</v>
      </c>
      <c r="F1957" s="740">
        <f t="shared" si="225"/>
        <v>311.31</v>
      </c>
      <c r="G1957" s="1037">
        <f>'Заказ, cкидки и курсы валют'!$J$24*F1957</f>
        <v>3948.9673500000004</v>
      </c>
      <c r="H1957" s="158">
        <f t="shared" si="226"/>
        <v>3948.97</v>
      </c>
      <c r="I1957" s="582"/>
    </row>
    <row r="1958" spans="1:9" ht="14.1" customHeight="1">
      <c r="A1958" s="580" t="s">
        <v>940</v>
      </c>
      <c r="B1958" s="586" t="s">
        <v>184</v>
      </c>
      <c r="C1958" s="970">
        <v>17.8</v>
      </c>
      <c r="D1958" s="590">
        <v>1000</v>
      </c>
      <c r="E1958" s="706">
        <v>377.07</v>
      </c>
      <c r="F1958" s="740">
        <f t="shared" si="225"/>
        <v>377.07</v>
      </c>
      <c r="G1958" s="1037">
        <f>'Заказ, cкидки и курсы валют'!$J$24*F1958</f>
        <v>4783.1329500000002</v>
      </c>
      <c r="H1958" s="158">
        <f t="shared" si="226"/>
        <v>4783.13</v>
      </c>
      <c r="I1958" s="582"/>
    </row>
    <row r="1959" spans="1:9" ht="14.1" customHeight="1">
      <c r="A1959" s="580" t="s">
        <v>3186</v>
      </c>
      <c r="B1959" s="586" t="s">
        <v>1051</v>
      </c>
      <c r="C1959" s="970">
        <v>6.4</v>
      </c>
      <c r="D1959" s="590">
        <v>3000</v>
      </c>
      <c r="E1959" s="706">
        <v>115.77</v>
      </c>
      <c r="F1959" s="740">
        <f t="shared" si="225"/>
        <v>115.77</v>
      </c>
      <c r="G1959" s="1037">
        <f>'Заказ, cкидки и курсы валют'!$J$24*F1959</f>
        <v>1468.5424499999999</v>
      </c>
      <c r="H1959" s="158">
        <f t="shared" si="226"/>
        <v>4405.63</v>
      </c>
      <c r="I1959" s="582"/>
    </row>
    <row r="1960" spans="1:9" ht="14.1" customHeight="1">
      <c r="A1960" s="580" t="s">
        <v>941</v>
      </c>
      <c r="B1960" s="586" t="s">
        <v>3660</v>
      </c>
      <c r="C1960" s="970">
        <v>5.58</v>
      </c>
      <c r="D1960" s="590">
        <v>2800</v>
      </c>
      <c r="E1960" s="706">
        <v>147.41999999999999</v>
      </c>
      <c r="F1960" s="740">
        <f t="shared" si="225"/>
        <v>147.41999999999999</v>
      </c>
      <c r="G1960" s="1037">
        <f>'Заказ, cкидки и курсы валют'!$J$24*F1960</f>
        <v>1870.0227</v>
      </c>
      <c r="H1960" s="158">
        <f t="shared" si="226"/>
        <v>5236.0600000000004</v>
      </c>
      <c r="I1960" s="582"/>
    </row>
    <row r="1961" spans="1:9" ht="14.1" customHeight="1">
      <c r="A1961" s="580" t="s">
        <v>942</v>
      </c>
      <c r="B1961" s="586" t="s">
        <v>3122</v>
      </c>
      <c r="C1961" s="970">
        <v>7.8</v>
      </c>
      <c r="D1961" s="590">
        <v>2600</v>
      </c>
      <c r="E1961" s="706">
        <v>158.03</v>
      </c>
      <c r="F1961" s="740">
        <f t="shared" ref="F1961:F1971" si="227">ROUND(E1961*(1-$F$11),2)</f>
        <v>158.03</v>
      </c>
      <c r="G1961" s="1037">
        <f>'Заказ, cкидки и курсы валют'!$J$24*F1961</f>
        <v>2004.6105500000001</v>
      </c>
      <c r="H1961" s="158">
        <f t="shared" ref="H1961:H1971" si="228">ROUND((D1961/1000)*G1961,2)</f>
        <v>5211.99</v>
      </c>
      <c r="I1961" s="582"/>
    </row>
    <row r="1962" spans="1:9" ht="14.1" customHeight="1">
      <c r="A1962" s="580" t="s">
        <v>943</v>
      </c>
      <c r="B1962" s="586" t="s">
        <v>3123</v>
      </c>
      <c r="C1962" s="970">
        <v>9.5</v>
      </c>
      <c r="D1962" s="590">
        <v>2200</v>
      </c>
      <c r="E1962" s="706">
        <v>199.54</v>
      </c>
      <c r="F1962" s="740">
        <f t="shared" si="227"/>
        <v>199.54</v>
      </c>
      <c r="G1962" s="1037">
        <f>'Заказ, cкидки и курсы валют'!$J$24*F1962</f>
        <v>2531.1649000000002</v>
      </c>
      <c r="H1962" s="158">
        <f t="shared" si="228"/>
        <v>5568.56</v>
      </c>
      <c r="I1962" s="582"/>
    </row>
    <row r="1963" spans="1:9" ht="14.1" customHeight="1">
      <c r="A1963" s="580" t="s">
        <v>944</v>
      </c>
      <c r="B1963" s="586" t="s">
        <v>618</v>
      </c>
      <c r="C1963" s="970">
        <v>10.85</v>
      </c>
      <c r="D1963" s="590">
        <v>2000</v>
      </c>
      <c r="E1963" s="706">
        <v>226.53</v>
      </c>
      <c r="F1963" s="740">
        <f t="shared" si="227"/>
        <v>226.53</v>
      </c>
      <c r="G1963" s="1037">
        <f>'Заказ, cкидки и курсы валют'!$J$24*F1963</f>
        <v>2873.53305</v>
      </c>
      <c r="H1963" s="158">
        <f t="shared" si="228"/>
        <v>5747.07</v>
      </c>
      <c r="I1963" s="582"/>
    </row>
    <row r="1964" spans="1:9" ht="14.1" customHeight="1">
      <c r="A1964" s="580" t="s">
        <v>945</v>
      </c>
      <c r="B1964" s="586" t="s">
        <v>3124</v>
      </c>
      <c r="C1964" s="970">
        <v>12.1</v>
      </c>
      <c r="D1964" s="590">
        <v>1800</v>
      </c>
      <c r="E1964" s="706">
        <v>261.01</v>
      </c>
      <c r="F1964" s="740">
        <f t="shared" si="227"/>
        <v>261.01</v>
      </c>
      <c r="G1964" s="1037">
        <f>'Заказ, cкидки и курсы валют'!$J$24*F1964</f>
        <v>3310.91185</v>
      </c>
      <c r="H1964" s="158">
        <f t="shared" si="228"/>
        <v>5959.64</v>
      </c>
      <c r="I1964" s="582"/>
    </row>
    <row r="1965" spans="1:9" ht="14.1" customHeight="1">
      <c r="A1965" s="580" t="s">
        <v>2409</v>
      </c>
      <c r="B1965" s="586" t="s">
        <v>190</v>
      </c>
      <c r="C1965" s="970">
        <v>14.2</v>
      </c>
      <c r="D1965" s="590">
        <v>1600</v>
      </c>
      <c r="E1965" s="706">
        <v>300.39</v>
      </c>
      <c r="F1965" s="740">
        <f t="shared" si="227"/>
        <v>300.39</v>
      </c>
      <c r="G1965" s="1037">
        <f>'Заказ, cкидки и курсы валют'!$J$24*F1965</f>
        <v>3810.44715</v>
      </c>
      <c r="H1965" s="158">
        <f t="shared" si="228"/>
        <v>6096.72</v>
      </c>
      <c r="I1965" s="582"/>
    </row>
    <row r="1966" spans="1:9" ht="14.1" customHeight="1">
      <c r="A1966" s="580" t="s">
        <v>2410</v>
      </c>
      <c r="B1966" s="586" t="s">
        <v>191</v>
      </c>
      <c r="C1966" s="970">
        <v>16.96</v>
      </c>
      <c r="D1966" s="590">
        <v>1500</v>
      </c>
      <c r="E1966" s="706">
        <v>358.13</v>
      </c>
      <c r="F1966" s="740">
        <f t="shared" si="227"/>
        <v>358.13</v>
      </c>
      <c r="G1966" s="1037">
        <f>'Заказ, cкидки и курсы валют'!$J$24*F1966</f>
        <v>4542.8790500000005</v>
      </c>
      <c r="H1966" s="158">
        <f t="shared" si="228"/>
        <v>6814.32</v>
      </c>
      <c r="I1966" s="582"/>
    </row>
    <row r="1967" spans="1:9" ht="14.1" customHeight="1">
      <c r="A1967" s="580" t="s">
        <v>2411</v>
      </c>
      <c r="B1967" s="586" t="s">
        <v>192</v>
      </c>
      <c r="C1967" s="970">
        <v>20.260000000000002</v>
      </c>
      <c r="D1967" s="590">
        <v>1200</v>
      </c>
      <c r="E1967" s="706">
        <v>426.63</v>
      </c>
      <c r="F1967" s="740">
        <f t="shared" si="227"/>
        <v>426.63</v>
      </c>
      <c r="G1967" s="1037">
        <f>'Заказ, cкидки и курсы валют'!$J$24*F1967</f>
        <v>5411.8015500000001</v>
      </c>
      <c r="H1967" s="158">
        <f t="shared" si="228"/>
        <v>6494.16</v>
      </c>
      <c r="I1967" s="582"/>
    </row>
    <row r="1968" spans="1:9" ht="14.1" customHeight="1">
      <c r="A1968" s="580" t="s">
        <v>2412</v>
      </c>
      <c r="B1968" s="586" t="s">
        <v>193</v>
      </c>
      <c r="C1968" s="970">
        <v>23.07</v>
      </c>
      <c r="D1968" s="590">
        <v>1200</v>
      </c>
      <c r="E1968" s="706">
        <v>483.83</v>
      </c>
      <c r="F1968" s="740">
        <f t="shared" si="227"/>
        <v>483.83</v>
      </c>
      <c r="G1968" s="1037">
        <f>'Заказ, cкидки и курсы валют'!$J$24*F1968</f>
        <v>6137.3835500000005</v>
      </c>
      <c r="H1968" s="158">
        <f t="shared" si="228"/>
        <v>7364.86</v>
      </c>
      <c r="I1968" s="582"/>
    </row>
    <row r="1969" spans="1:9" ht="14.1" customHeight="1">
      <c r="A1969" s="580" t="s">
        <v>2414</v>
      </c>
      <c r="B1969" s="586" t="s">
        <v>194</v>
      </c>
      <c r="C1969" s="970">
        <v>26.12</v>
      </c>
      <c r="D1969" s="590">
        <v>1000</v>
      </c>
      <c r="E1969" s="706">
        <v>503.2</v>
      </c>
      <c r="F1969" s="740">
        <f t="shared" si="227"/>
        <v>503.2</v>
      </c>
      <c r="G1969" s="1037">
        <f>'Заказ, cкидки и курсы валют'!$J$24*F1969</f>
        <v>6383.0920000000006</v>
      </c>
      <c r="H1969" s="158">
        <f t="shared" si="228"/>
        <v>6383.09</v>
      </c>
      <c r="I1969" s="582"/>
    </row>
    <row r="1970" spans="1:9" ht="14.1" customHeight="1">
      <c r="A1970" s="580" t="s">
        <v>2413</v>
      </c>
      <c r="B1970" s="586" t="s">
        <v>3125</v>
      </c>
      <c r="C1970" s="970">
        <v>29.2</v>
      </c>
      <c r="D1970" s="590">
        <v>900</v>
      </c>
      <c r="E1970" s="706">
        <v>654.85</v>
      </c>
      <c r="F1970" s="740">
        <f t="shared" si="227"/>
        <v>654.85</v>
      </c>
      <c r="G1970" s="1037">
        <f>'Заказ, cкидки и курсы валют'!$J$24*F1970</f>
        <v>8306.77225</v>
      </c>
      <c r="H1970" s="158">
        <f t="shared" si="228"/>
        <v>7476.1</v>
      </c>
      <c r="I1970" s="582"/>
    </row>
    <row r="1971" spans="1:9" ht="14.1" customHeight="1" thickBot="1">
      <c r="A1971" s="592" t="s">
        <v>2415</v>
      </c>
      <c r="B1971" s="593" t="s">
        <v>195</v>
      </c>
      <c r="C1971" s="956">
        <v>33</v>
      </c>
      <c r="D1971" s="594">
        <v>800</v>
      </c>
      <c r="E1971" s="706">
        <v>642.11</v>
      </c>
      <c r="F1971" s="1173">
        <f t="shared" si="227"/>
        <v>642.11</v>
      </c>
      <c r="G1971" s="1174">
        <f>'Заказ, cкидки и курсы валют'!$J$24*F1971</f>
        <v>8145.1653500000002</v>
      </c>
      <c r="H1971" s="214">
        <f t="shared" si="228"/>
        <v>6516.13</v>
      </c>
      <c r="I1971" s="595"/>
    </row>
    <row r="1972" spans="1:9" ht="14.1" customHeight="1" thickBot="1"/>
    <row r="1973" spans="1:9" ht="14.1" customHeight="1">
      <c r="A1973" s="291"/>
      <c r="B1973" s="196"/>
      <c r="C1973" s="112" t="s">
        <v>2539</v>
      </c>
      <c r="D1973" s="112"/>
      <c r="E1973" s="1063"/>
      <c r="F1973" s="687"/>
      <c r="G1973" s="794"/>
      <c r="H1973" s="114"/>
      <c r="I1973" s="128"/>
    </row>
    <row r="1974" spans="1:9" ht="14.1" customHeight="1">
      <c r="A1974" s="292"/>
      <c r="B1974" s="17"/>
      <c r="C1974" s="129"/>
      <c r="D1974" s="129"/>
      <c r="E1974" s="688" t="s">
        <v>2540</v>
      </c>
      <c r="F1974" s="700"/>
      <c r="H1974" s="132"/>
      <c r="I1974" s="133"/>
    </row>
    <row r="1975" spans="1:9" ht="14.1" customHeight="1">
      <c r="A1975" s="292"/>
      <c r="B1975" s="17"/>
      <c r="C1975" s="118"/>
      <c r="D1975" s="118"/>
      <c r="E1975" s="1082"/>
      <c r="F1975" s="733"/>
      <c r="G1975" s="1052"/>
      <c r="H1975" s="17"/>
      <c r="I1975" s="200"/>
    </row>
    <row r="1976" spans="1:9" ht="14.1" customHeight="1">
      <c r="A1976" s="292"/>
      <c r="B1976" s="17"/>
      <c r="C1976" s="118"/>
      <c r="D1976" s="118"/>
      <c r="E1976" s="1082"/>
      <c r="F1976" s="733"/>
      <c r="G1976" s="1052"/>
      <c r="H1976" s="17"/>
      <c r="I1976" s="200"/>
    </row>
    <row r="1977" spans="1:9" ht="14.1" customHeight="1">
      <c r="A1977" s="292"/>
      <c r="B1977" s="17"/>
      <c r="C1977" s="118"/>
      <c r="D1977" s="118"/>
      <c r="E1977" s="1082"/>
      <c r="F1977" s="733"/>
      <c r="G1977" s="1052"/>
      <c r="H1977" s="17"/>
      <c r="I1977" s="200"/>
    </row>
    <row r="1978" spans="1:9" ht="14.1" customHeight="1" thickBot="1">
      <c r="A1978" s="145" t="s">
        <v>7840</v>
      </c>
      <c r="B1978" s="146"/>
      <c r="C1978" s="121"/>
      <c r="D1978" s="204"/>
      <c r="E1978" s="1086"/>
      <c r="F1978" s="735"/>
      <c r="G1978" s="1053"/>
      <c r="H1978" s="204"/>
      <c r="I1978" s="205"/>
    </row>
    <row r="1979" spans="1:9" ht="37.5" customHeight="1">
      <c r="A1979" s="228" t="s">
        <v>1036</v>
      </c>
      <c r="B1979" s="229" t="s">
        <v>1037</v>
      </c>
      <c r="C1979" s="230" t="s">
        <v>679</v>
      </c>
      <c r="D1979" s="230" t="s">
        <v>3147</v>
      </c>
      <c r="E1979" s="691" t="s">
        <v>11544</v>
      </c>
      <c r="F1979" s="737" t="s">
        <v>2796</v>
      </c>
      <c r="G1979" s="1039" t="s">
        <v>2644</v>
      </c>
      <c r="H1979" s="394" t="s">
        <v>498</v>
      </c>
      <c r="I1979" s="232" t="s">
        <v>4274</v>
      </c>
    </row>
    <row r="1980" spans="1:9" ht="14.1" customHeight="1" thickBot="1">
      <c r="A1980" s="228"/>
      <c r="B1980" s="445"/>
      <c r="C1980" s="230" t="s">
        <v>3648</v>
      </c>
      <c r="D1980" s="446" t="s">
        <v>2645</v>
      </c>
      <c r="E1980" s="1084" t="s">
        <v>265</v>
      </c>
      <c r="F1980" s="745">
        <f>'Заказ, cкидки и курсы валют'!$I$12</f>
        <v>0</v>
      </c>
      <c r="G1980" s="1149"/>
      <c r="H1980" s="545"/>
      <c r="I1980" s="380"/>
    </row>
    <row r="1981" spans="1:9" ht="14.1" customHeight="1">
      <c r="A1981" s="389" t="s">
        <v>9673</v>
      </c>
      <c r="B1981" s="1309" t="s">
        <v>3197</v>
      </c>
      <c r="C1981" s="1335">
        <v>0.39</v>
      </c>
      <c r="D1981" s="140">
        <v>3000</v>
      </c>
      <c r="E1981" s="1703">
        <f t="shared" ref="E1981:E2012" si="229">E1884*1.2</f>
        <v>20.352</v>
      </c>
      <c r="F1981" s="1187">
        <f>ROUND(E1981*(1-$F$11),2)</f>
        <v>20.350000000000001</v>
      </c>
      <c r="G1981" s="1188">
        <f>'Заказ, cкидки и курсы валют'!$J$24*F1981</f>
        <v>258.13975000000005</v>
      </c>
      <c r="H1981" s="443">
        <f>ROUND((D1981/1000)*G1981,2)</f>
        <v>774.42</v>
      </c>
      <c r="I1981" s="1304"/>
    </row>
    <row r="1982" spans="1:9" ht="14.1" customHeight="1">
      <c r="A1982" s="250" t="s">
        <v>9672</v>
      </c>
      <c r="B1982" s="1054" t="s">
        <v>3198</v>
      </c>
      <c r="C1982" s="1124">
        <v>0.48</v>
      </c>
      <c r="D1982" s="140">
        <v>3000</v>
      </c>
      <c r="E1982" s="1123">
        <f t="shared" si="229"/>
        <v>24.276</v>
      </c>
      <c r="F1982" s="740">
        <f t="shared" ref="F1982:F1991" si="230">ROUND(E1982*(1-$F$11),2)</f>
        <v>24.28</v>
      </c>
      <c r="G1982" s="1037">
        <f>'Заказ, cкидки и курсы валют'!$J$24*F1982</f>
        <v>307.99180000000001</v>
      </c>
      <c r="H1982" s="158">
        <f t="shared" ref="H1982:H1991" si="231">ROUND((D1982/1000)*G1982,2)</f>
        <v>923.98</v>
      </c>
      <c r="I1982" s="582"/>
    </row>
    <row r="1983" spans="1:9" ht="14.1" customHeight="1">
      <c r="A1983" s="250" t="s">
        <v>9674</v>
      </c>
      <c r="B1983" s="1054" t="s">
        <v>3354</v>
      </c>
      <c r="C1983" s="1124">
        <v>0.56000000000000005</v>
      </c>
      <c r="D1983" s="140">
        <v>3000</v>
      </c>
      <c r="E1983" s="1123">
        <f t="shared" si="229"/>
        <v>25.055999999999997</v>
      </c>
      <c r="F1983" s="740">
        <f t="shared" si="230"/>
        <v>25.06</v>
      </c>
      <c r="G1983" s="1037">
        <f>'Заказ, cкидки и курсы валют'!$J$24*F1983</f>
        <v>317.8861</v>
      </c>
      <c r="H1983" s="158">
        <f t="shared" si="231"/>
        <v>953.66</v>
      </c>
      <c r="I1983" s="582"/>
    </row>
    <row r="1984" spans="1:9" ht="14.1" customHeight="1">
      <c r="A1984" s="250" t="s">
        <v>9675</v>
      </c>
      <c r="B1984" s="1054" t="s">
        <v>138</v>
      </c>
      <c r="C1984" s="1124">
        <v>0.65</v>
      </c>
      <c r="D1984" s="140">
        <v>2500</v>
      </c>
      <c r="E1984" s="1123">
        <f t="shared" si="229"/>
        <v>29.076000000000001</v>
      </c>
      <c r="F1984" s="740">
        <f t="shared" si="230"/>
        <v>29.08</v>
      </c>
      <c r="G1984" s="1037">
        <f>'Заказ, cкидки и курсы валют'!$J$24*F1984</f>
        <v>368.87979999999999</v>
      </c>
      <c r="H1984" s="158">
        <f t="shared" si="231"/>
        <v>922.2</v>
      </c>
      <c r="I1984" s="582"/>
    </row>
    <row r="1985" spans="1:9" ht="14.1" customHeight="1">
      <c r="A1985" s="250" t="s">
        <v>9676</v>
      </c>
      <c r="B1985" s="1054" t="s">
        <v>139</v>
      </c>
      <c r="C1985" s="1124">
        <v>0.82</v>
      </c>
      <c r="D1985" s="140">
        <v>2000</v>
      </c>
      <c r="E1985" s="1123">
        <f t="shared" si="229"/>
        <v>32.495999999999995</v>
      </c>
      <c r="F1985" s="740">
        <f t="shared" si="230"/>
        <v>32.5</v>
      </c>
      <c r="G1985" s="1037">
        <f>'Заказ, cкидки и курсы валют'!$J$24*F1985</f>
        <v>412.26249999999999</v>
      </c>
      <c r="H1985" s="158">
        <f t="shared" si="231"/>
        <v>824.53</v>
      </c>
      <c r="I1985" s="582"/>
    </row>
    <row r="1986" spans="1:9" ht="14.1" customHeight="1">
      <c r="A1986" s="250" t="s">
        <v>9677</v>
      </c>
      <c r="B1986" s="1054" t="s">
        <v>140</v>
      </c>
      <c r="C1986" s="1124">
        <v>0.99</v>
      </c>
      <c r="D1986" s="140">
        <v>1800</v>
      </c>
      <c r="E1986" s="1123">
        <f t="shared" si="229"/>
        <v>32.723999999999997</v>
      </c>
      <c r="F1986" s="740">
        <f t="shared" si="230"/>
        <v>32.72</v>
      </c>
      <c r="G1986" s="1037">
        <f>'Заказ, cкидки и курсы валют'!$J$24*F1986</f>
        <v>415.0532</v>
      </c>
      <c r="H1986" s="158">
        <f t="shared" si="231"/>
        <v>747.1</v>
      </c>
      <c r="I1986" s="582"/>
    </row>
    <row r="1987" spans="1:9" ht="14.1" customHeight="1">
      <c r="A1987" s="250" t="s">
        <v>9678</v>
      </c>
      <c r="B1987" s="1054" t="s">
        <v>141</v>
      </c>
      <c r="C1987" s="1124">
        <v>1.2</v>
      </c>
      <c r="D1987" s="140">
        <v>1500</v>
      </c>
      <c r="E1987" s="1123">
        <f t="shared" si="229"/>
        <v>37.199999999999996</v>
      </c>
      <c r="F1987" s="740">
        <f t="shared" si="230"/>
        <v>37.200000000000003</v>
      </c>
      <c r="G1987" s="1037">
        <f>'Заказ, cкидки и курсы валют'!$J$24*F1987</f>
        <v>471.88200000000006</v>
      </c>
      <c r="H1987" s="158">
        <f t="shared" si="231"/>
        <v>707.82</v>
      </c>
      <c r="I1987" s="582"/>
    </row>
    <row r="1988" spans="1:9" ht="14.1" customHeight="1">
      <c r="A1988" s="250" t="s">
        <v>9679</v>
      </c>
      <c r="B1988" s="1054" t="s">
        <v>142</v>
      </c>
      <c r="C1988" s="1124">
        <v>1.43</v>
      </c>
      <c r="D1988" s="140">
        <v>1200</v>
      </c>
      <c r="E1988" s="1123">
        <f t="shared" si="229"/>
        <v>49.884</v>
      </c>
      <c r="F1988" s="740">
        <f t="shared" si="230"/>
        <v>49.88</v>
      </c>
      <c r="G1988" s="1037">
        <f>'Заказ, cкидки и курсы валют'!$J$24*F1988</f>
        <v>632.7278</v>
      </c>
      <c r="H1988" s="158">
        <f t="shared" si="231"/>
        <v>759.27</v>
      </c>
      <c r="I1988" s="582"/>
    </row>
    <row r="1989" spans="1:9" ht="14.1" customHeight="1">
      <c r="A1989" s="250" t="s">
        <v>9680</v>
      </c>
      <c r="B1989" s="1054" t="s">
        <v>143</v>
      </c>
      <c r="C1989" s="1124">
        <v>1.64</v>
      </c>
      <c r="D1989" s="140">
        <v>800</v>
      </c>
      <c r="E1989" s="1123">
        <f t="shared" si="229"/>
        <v>55.235999999999997</v>
      </c>
      <c r="F1989" s="740">
        <f t="shared" si="230"/>
        <v>55.24</v>
      </c>
      <c r="G1989" s="1037">
        <f>'Заказ, cкидки и курсы валют'!$J$24*F1989</f>
        <v>700.71940000000006</v>
      </c>
      <c r="H1989" s="158">
        <f t="shared" si="231"/>
        <v>560.58000000000004</v>
      </c>
      <c r="I1989" s="582"/>
    </row>
    <row r="1990" spans="1:9" ht="14.1" customHeight="1">
      <c r="A1990" s="250" t="s">
        <v>9681</v>
      </c>
      <c r="B1990" s="1054" t="s">
        <v>144</v>
      </c>
      <c r="C1990" s="1124">
        <v>1.85</v>
      </c>
      <c r="D1990" s="140">
        <v>600</v>
      </c>
      <c r="E1990" s="1123">
        <f t="shared" si="229"/>
        <v>50.543999999999997</v>
      </c>
      <c r="F1990" s="740">
        <f t="shared" si="230"/>
        <v>50.54</v>
      </c>
      <c r="G1990" s="1037">
        <f>'Заказ, cкидки и курсы валют'!$J$24*F1990</f>
        <v>641.09990000000005</v>
      </c>
      <c r="H1990" s="158">
        <f t="shared" si="231"/>
        <v>384.66</v>
      </c>
      <c r="I1990" s="582"/>
    </row>
    <row r="1991" spans="1:9" ht="14.1" customHeight="1">
      <c r="A1991" s="250" t="s">
        <v>9682</v>
      </c>
      <c r="B1991" s="1054" t="s">
        <v>3364</v>
      </c>
      <c r="C1991" s="1124">
        <v>2.2799999999999998</v>
      </c>
      <c r="D1991" s="140">
        <v>500</v>
      </c>
      <c r="E1991" s="1123">
        <f t="shared" si="229"/>
        <v>72.66</v>
      </c>
      <c r="F1991" s="740">
        <f t="shared" si="230"/>
        <v>72.66</v>
      </c>
      <c r="G1991" s="1037">
        <f>'Заказ, cкидки и курсы валют'!$J$24*F1991</f>
        <v>921.69209999999998</v>
      </c>
      <c r="H1991" s="158">
        <f t="shared" si="231"/>
        <v>460.85</v>
      </c>
      <c r="I1991" s="582"/>
    </row>
    <row r="1992" spans="1:9" ht="14.1" customHeight="1">
      <c r="A1992" s="250" t="s">
        <v>2416</v>
      </c>
      <c r="B1992" s="89" t="s">
        <v>3219</v>
      </c>
      <c r="C1992" s="970">
        <v>0.71</v>
      </c>
      <c r="D1992" s="140">
        <v>3000</v>
      </c>
      <c r="E1992" s="710">
        <f t="shared" si="229"/>
        <v>43.752000000000002</v>
      </c>
      <c r="F1992" s="740">
        <f>ROUND(E1992*(1-$F$11),2)</f>
        <v>43.75</v>
      </c>
      <c r="G1992" s="1037">
        <f>'Заказ, cкидки и курсы валют'!$J$24*F1992</f>
        <v>554.96875</v>
      </c>
      <c r="H1992" s="158">
        <f>ROUND((D1992/1000)*G1992,2)</f>
        <v>1664.91</v>
      </c>
      <c r="I1992" s="245"/>
    </row>
    <row r="1993" spans="1:9" ht="14.1" customHeight="1">
      <c r="A1993" s="250" t="s">
        <v>2417</v>
      </c>
      <c r="B1993" s="89" t="s">
        <v>3220</v>
      </c>
      <c r="C1993" s="970">
        <v>0.89</v>
      </c>
      <c r="D1993" s="142">
        <v>3000</v>
      </c>
      <c r="E1993" s="710">
        <f t="shared" si="229"/>
        <v>30.479999999999997</v>
      </c>
      <c r="F1993" s="740">
        <f t="shared" ref="F1993:F2025" si="232">ROUND(E1993*(1-$F$11),2)</f>
        <v>30.48</v>
      </c>
      <c r="G1993" s="1037">
        <f>'Заказ, cкидки и курсы валют'!$J$24*F1993</f>
        <v>386.6388</v>
      </c>
      <c r="H1993" s="158">
        <f t="shared" ref="H1993:H2025" si="233">ROUND((D1993/1000)*G1993,2)</f>
        <v>1159.92</v>
      </c>
      <c r="I1993" s="245"/>
    </row>
    <row r="1994" spans="1:9" ht="14.1" customHeight="1">
      <c r="A1994" s="250" t="s">
        <v>2418</v>
      </c>
      <c r="B1994" s="73" t="s">
        <v>3221</v>
      </c>
      <c r="C1994" s="970">
        <v>0.99</v>
      </c>
      <c r="D1994" s="140">
        <v>2000</v>
      </c>
      <c r="E1994" s="710">
        <f t="shared" si="229"/>
        <v>33.768000000000001</v>
      </c>
      <c r="F1994" s="740">
        <f t="shared" si="232"/>
        <v>33.770000000000003</v>
      </c>
      <c r="G1994" s="1037">
        <f>'Заказ, cкидки и курсы валют'!$J$24*F1994</f>
        <v>428.37245000000007</v>
      </c>
      <c r="H1994" s="158">
        <f t="shared" si="233"/>
        <v>856.74</v>
      </c>
      <c r="I1994" s="245"/>
    </row>
    <row r="1995" spans="1:9" ht="14.1" customHeight="1">
      <c r="A1995" s="250" t="s">
        <v>2419</v>
      </c>
      <c r="B1995" s="73" t="s">
        <v>145</v>
      </c>
      <c r="C1995" s="970">
        <v>1.1499999999999999</v>
      </c>
      <c r="D1995" s="142">
        <v>2000</v>
      </c>
      <c r="E1995" s="710">
        <f t="shared" si="229"/>
        <v>37.308</v>
      </c>
      <c r="F1995" s="740">
        <f t="shared" si="232"/>
        <v>37.31</v>
      </c>
      <c r="G1995" s="1037">
        <f>'Заказ, cкидки и курсы валют'!$J$24*F1995</f>
        <v>473.27735000000007</v>
      </c>
      <c r="H1995" s="158">
        <f t="shared" si="233"/>
        <v>946.55</v>
      </c>
      <c r="I1995" s="245"/>
    </row>
    <row r="1996" spans="1:9" ht="14.1" customHeight="1">
      <c r="A1996" s="250" t="s">
        <v>6820</v>
      </c>
      <c r="B1996" s="73" t="s">
        <v>3222</v>
      </c>
      <c r="C1996" s="970">
        <v>1.25</v>
      </c>
      <c r="D1996" s="142">
        <v>2000</v>
      </c>
      <c r="E1996" s="710">
        <f t="shared" si="229"/>
        <v>34.44</v>
      </c>
      <c r="F1996" s="740">
        <f t="shared" si="232"/>
        <v>34.44</v>
      </c>
      <c r="G1996" s="1037">
        <f>'Заказ, cкидки и курсы валют'!$J$24*F1996</f>
        <v>436.87139999999999</v>
      </c>
      <c r="H1996" s="158">
        <f t="shared" si="233"/>
        <v>873.74</v>
      </c>
      <c r="I1996" s="245"/>
    </row>
    <row r="1997" spans="1:9" ht="14.1" customHeight="1">
      <c r="A1997" s="250" t="s">
        <v>2420</v>
      </c>
      <c r="B1997" s="73" t="s">
        <v>3662</v>
      </c>
      <c r="C1997" s="970">
        <v>1.32</v>
      </c>
      <c r="D1997" s="140">
        <v>2000</v>
      </c>
      <c r="E1997" s="710">
        <f t="shared" si="229"/>
        <v>40.511999999999993</v>
      </c>
      <c r="F1997" s="740">
        <f t="shared" si="232"/>
        <v>40.51</v>
      </c>
      <c r="G1997" s="1037">
        <f>'Заказ, cкидки и курсы валют'!$J$24*F1997</f>
        <v>513.86934999999994</v>
      </c>
      <c r="H1997" s="158">
        <f t="shared" si="233"/>
        <v>1027.74</v>
      </c>
      <c r="I1997" s="245"/>
    </row>
    <row r="1998" spans="1:9" ht="14.1" customHeight="1">
      <c r="A1998" s="250" t="s">
        <v>2421</v>
      </c>
      <c r="B1998" s="73" t="s">
        <v>146</v>
      </c>
      <c r="C1998" s="970">
        <v>1.34</v>
      </c>
      <c r="D1998" s="140">
        <v>2000</v>
      </c>
      <c r="E1998" s="710">
        <f t="shared" si="229"/>
        <v>43.943999999999996</v>
      </c>
      <c r="F1998" s="740">
        <f t="shared" si="232"/>
        <v>43.94</v>
      </c>
      <c r="G1998" s="1037">
        <f>'Заказ, cкидки и курсы валют'!$J$24*F1998</f>
        <v>557.37890000000004</v>
      </c>
      <c r="H1998" s="158">
        <f t="shared" si="233"/>
        <v>1114.76</v>
      </c>
      <c r="I1998" s="245"/>
    </row>
    <row r="1999" spans="1:9" ht="14.1" customHeight="1">
      <c r="A1999" s="250" t="s">
        <v>2422</v>
      </c>
      <c r="B1999" s="73" t="s">
        <v>147</v>
      </c>
      <c r="C1999" s="970">
        <v>1.66</v>
      </c>
      <c r="D1999" s="140">
        <v>1500</v>
      </c>
      <c r="E1999" s="710">
        <f t="shared" si="229"/>
        <v>44.940000000000005</v>
      </c>
      <c r="F1999" s="740">
        <f t="shared" si="232"/>
        <v>44.94</v>
      </c>
      <c r="G1999" s="1037">
        <f>'Заказ, cкидки и курсы валют'!$J$24*F1999</f>
        <v>570.06389999999999</v>
      </c>
      <c r="H1999" s="158">
        <f t="shared" si="233"/>
        <v>855.1</v>
      </c>
      <c r="I1999" s="245"/>
    </row>
    <row r="2000" spans="1:9" ht="14.1" customHeight="1">
      <c r="A2000" s="250" t="s">
        <v>2423</v>
      </c>
      <c r="B2000" s="73" t="s">
        <v>148</v>
      </c>
      <c r="C2000" s="970">
        <v>2.11</v>
      </c>
      <c r="D2000" s="140">
        <v>1000</v>
      </c>
      <c r="E2000" s="710">
        <f t="shared" si="229"/>
        <v>57.167999999999999</v>
      </c>
      <c r="F2000" s="740">
        <f t="shared" si="232"/>
        <v>57.17</v>
      </c>
      <c r="G2000" s="1037">
        <f>'Заказ, cкидки и курсы валют'!$J$24*F2000</f>
        <v>725.20145000000002</v>
      </c>
      <c r="H2000" s="158">
        <f t="shared" si="233"/>
        <v>725.2</v>
      </c>
      <c r="I2000" s="245"/>
    </row>
    <row r="2001" spans="1:9" ht="14.1" customHeight="1">
      <c r="A2001" s="250" t="s">
        <v>2424</v>
      </c>
      <c r="B2001" s="73" t="s">
        <v>149</v>
      </c>
      <c r="C2001" s="970">
        <v>2.4900000000000002</v>
      </c>
      <c r="D2001" s="140">
        <v>1000</v>
      </c>
      <c r="E2001" s="710">
        <f t="shared" si="229"/>
        <v>69.527999999999992</v>
      </c>
      <c r="F2001" s="740">
        <f t="shared" si="232"/>
        <v>69.53</v>
      </c>
      <c r="G2001" s="1037">
        <f>'Заказ, cкидки и курсы валют'!$J$24*F2001</f>
        <v>881.98805000000004</v>
      </c>
      <c r="H2001" s="158">
        <f t="shared" si="233"/>
        <v>881.99</v>
      </c>
      <c r="I2001" s="245"/>
    </row>
    <row r="2002" spans="1:9" ht="14.1" customHeight="1">
      <c r="A2002" s="250" t="s">
        <v>2425</v>
      </c>
      <c r="B2002" s="73" t="s">
        <v>150</v>
      </c>
      <c r="C2002" s="970">
        <v>2.86</v>
      </c>
      <c r="D2002" s="140">
        <v>600</v>
      </c>
      <c r="E2002" s="710">
        <f t="shared" si="229"/>
        <v>74.675999999999988</v>
      </c>
      <c r="F2002" s="740">
        <f t="shared" si="232"/>
        <v>74.680000000000007</v>
      </c>
      <c r="G2002" s="1037">
        <f>'Заказ, cкидки и курсы валют'!$J$24*F2002</f>
        <v>947.31580000000008</v>
      </c>
      <c r="H2002" s="158">
        <f t="shared" si="233"/>
        <v>568.39</v>
      </c>
      <c r="I2002" s="245"/>
    </row>
    <row r="2003" spans="1:9" ht="14.1" customHeight="1">
      <c r="A2003" s="250" t="s">
        <v>2426</v>
      </c>
      <c r="B2003" s="73" t="s">
        <v>151</v>
      </c>
      <c r="C2003" s="970">
        <v>3.23</v>
      </c>
      <c r="D2003" s="140">
        <v>500</v>
      </c>
      <c r="E2003" s="710">
        <f t="shared" si="229"/>
        <v>81.635999999999996</v>
      </c>
      <c r="F2003" s="740">
        <f t="shared" si="232"/>
        <v>81.64</v>
      </c>
      <c r="G2003" s="1037">
        <f>'Заказ, cкидки и курсы валют'!$J$24*F2003</f>
        <v>1035.6034</v>
      </c>
      <c r="H2003" s="158">
        <f t="shared" si="233"/>
        <v>517.79999999999995</v>
      </c>
      <c r="I2003" s="245"/>
    </row>
    <row r="2004" spans="1:9" ht="14.1" customHeight="1">
      <c r="A2004" s="250" t="s">
        <v>2427</v>
      </c>
      <c r="B2004" s="73" t="s">
        <v>79</v>
      </c>
      <c r="C2004" s="970">
        <v>3.51</v>
      </c>
      <c r="D2004" s="140">
        <v>300</v>
      </c>
      <c r="E2004" s="710">
        <f t="shared" si="229"/>
        <v>88.32</v>
      </c>
      <c r="F2004" s="740">
        <f t="shared" si="232"/>
        <v>88.32</v>
      </c>
      <c r="G2004" s="1037">
        <f>'Заказ, cкидки и курсы валют'!$J$24*F2004</f>
        <v>1120.3391999999999</v>
      </c>
      <c r="H2004" s="158">
        <f t="shared" si="233"/>
        <v>336.1</v>
      </c>
      <c r="I2004" s="245"/>
    </row>
    <row r="2005" spans="1:9" ht="14.1" customHeight="1">
      <c r="A2005" s="250" t="s">
        <v>2428</v>
      </c>
      <c r="B2005" s="73" t="s">
        <v>152</v>
      </c>
      <c r="C2005" s="970">
        <v>3.81</v>
      </c>
      <c r="D2005" s="140">
        <v>200</v>
      </c>
      <c r="E2005" s="710">
        <f t="shared" si="229"/>
        <v>106.25999999999999</v>
      </c>
      <c r="F2005" s="740">
        <f t="shared" si="232"/>
        <v>106.26</v>
      </c>
      <c r="G2005" s="1037">
        <f>'Заказ, cкидки и курсы валют'!$J$24*F2005</f>
        <v>1347.9081000000001</v>
      </c>
      <c r="H2005" s="158">
        <f t="shared" si="233"/>
        <v>269.58</v>
      </c>
      <c r="I2005" s="245"/>
    </row>
    <row r="2006" spans="1:9" ht="14.1" customHeight="1">
      <c r="A2006" s="250" t="s">
        <v>2429</v>
      </c>
      <c r="B2006" s="73" t="s">
        <v>4217</v>
      </c>
      <c r="C2006" s="970">
        <v>4.2699999999999996</v>
      </c>
      <c r="D2006" s="140">
        <v>200</v>
      </c>
      <c r="E2006" s="710">
        <f t="shared" si="229"/>
        <v>121.5</v>
      </c>
      <c r="F2006" s="740">
        <f t="shared" si="232"/>
        <v>121.5</v>
      </c>
      <c r="G2006" s="1037">
        <f>'Заказ, cкидки и курсы валют'!$J$24*F2006</f>
        <v>1541.2275</v>
      </c>
      <c r="H2006" s="158">
        <f t="shared" si="233"/>
        <v>308.25</v>
      </c>
      <c r="I2006" s="245"/>
    </row>
    <row r="2007" spans="1:9" ht="14.1" customHeight="1">
      <c r="A2007" s="250" t="s">
        <v>2430</v>
      </c>
      <c r="B2007" s="73" t="s">
        <v>158</v>
      </c>
      <c r="C2007" s="970">
        <v>4.63</v>
      </c>
      <c r="D2007" s="140">
        <v>300</v>
      </c>
      <c r="E2007" s="710">
        <f t="shared" si="229"/>
        <v>121.33199999999999</v>
      </c>
      <c r="F2007" s="740">
        <f t="shared" si="232"/>
        <v>121.33</v>
      </c>
      <c r="G2007" s="1037">
        <f>'Заказ, cкидки и курсы валют'!$J$24*F2007</f>
        <v>1539.07105</v>
      </c>
      <c r="H2007" s="158">
        <f t="shared" si="233"/>
        <v>461.72</v>
      </c>
      <c r="I2007" s="245"/>
    </row>
    <row r="2008" spans="1:9" ht="14.1" customHeight="1">
      <c r="A2008" s="250" t="s">
        <v>2431</v>
      </c>
      <c r="B2008" s="73" t="s">
        <v>4218</v>
      </c>
      <c r="C2008" s="970">
        <v>5</v>
      </c>
      <c r="D2008" s="140">
        <v>250</v>
      </c>
      <c r="E2008" s="710">
        <f t="shared" si="229"/>
        <v>133.79999999999998</v>
      </c>
      <c r="F2008" s="740">
        <f t="shared" si="232"/>
        <v>133.80000000000001</v>
      </c>
      <c r="G2008" s="1037">
        <f>'Заказ, cкидки и курсы валют'!$J$24*F2008</f>
        <v>1697.2530000000002</v>
      </c>
      <c r="H2008" s="158">
        <f t="shared" si="233"/>
        <v>424.31</v>
      </c>
      <c r="I2008" s="245"/>
    </row>
    <row r="2009" spans="1:9" ht="14.1" customHeight="1">
      <c r="A2009" s="250" t="s">
        <v>2432</v>
      </c>
      <c r="B2009" s="73" t="s">
        <v>159</v>
      </c>
      <c r="C2009" s="970">
        <v>5.47</v>
      </c>
      <c r="D2009" s="140">
        <v>150</v>
      </c>
      <c r="E2009" s="710">
        <f t="shared" si="229"/>
        <v>128.86799999999999</v>
      </c>
      <c r="F2009" s="740">
        <f t="shared" si="232"/>
        <v>128.87</v>
      </c>
      <c r="G2009" s="1037">
        <f>'Заказ, cкидки и курсы валют'!$J$24*F2009</f>
        <v>1634.71595</v>
      </c>
      <c r="H2009" s="158">
        <f t="shared" si="233"/>
        <v>245.21</v>
      </c>
      <c r="I2009" s="245"/>
    </row>
    <row r="2010" spans="1:9" ht="14.1" customHeight="1">
      <c r="A2010" s="250" t="s">
        <v>2433</v>
      </c>
      <c r="B2010" s="73" t="s">
        <v>2653</v>
      </c>
      <c r="C2010" s="970">
        <v>5.76</v>
      </c>
      <c r="D2010" s="140">
        <v>150</v>
      </c>
      <c r="E2010" s="710">
        <f t="shared" si="229"/>
        <v>149.77199999999999</v>
      </c>
      <c r="F2010" s="740">
        <f t="shared" si="232"/>
        <v>149.77000000000001</v>
      </c>
      <c r="G2010" s="1037">
        <f>'Заказ, cкидки и курсы валют'!$J$24*F2010</f>
        <v>1899.8324500000001</v>
      </c>
      <c r="H2010" s="158">
        <f t="shared" si="233"/>
        <v>284.97000000000003</v>
      </c>
      <c r="I2010" s="245"/>
    </row>
    <row r="2011" spans="1:9" ht="14.1" customHeight="1">
      <c r="A2011" s="250" t="s">
        <v>2434</v>
      </c>
      <c r="B2011" s="89" t="s">
        <v>3343</v>
      </c>
      <c r="C2011" s="970">
        <v>6.07</v>
      </c>
      <c r="D2011" s="140">
        <v>200</v>
      </c>
      <c r="E2011" s="710">
        <f t="shared" si="229"/>
        <v>158.85599999999999</v>
      </c>
      <c r="F2011" s="740">
        <f t="shared" si="232"/>
        <v>158.86000000000001</v>
      </c>
      <c r="G2011" s="1037">
        <f>'Заказ, cкидки и курсы валют'!$J$24*F2011</f>
        <v>2015.1391000000003</v>
      </c>
      <c r="H2011" s="158">
        <f t="shared" si="233"/>
        <v>403.03</v>
      </c>
      <c r="I2011" s="245"/>
    </row>
    <row r="2012" spans="1:9" ht="14.1" customHeight="1">
      <c r="A2012" s="250" t="s">
        <v>6991</v>
      </c>
      <c r="B2012" s="73" t="s">
        <v>3183</v>
      </c>
      <c r="C2012" s="970">
        <v>1.4</v>
      </c>
      <c r="D2012" s="140">
        <v>1800</v>
      </c>
      <c r="E2012" s="710">
        <f t="shared" si="229"/>
        <v>42.6</v>
      </c>
      <c r="F2012" s="740">
        <f t="shared" si="232"/>
        <v>42.6</v>
      </c>
      <c r="G2012" s="1037">
        <f>'Заказ, cкидки и курсы валют'!$J$24*F2012</f>
        <v>540.38100000000009</v>
      </c>
      <c r="H2012" s="158">
        <f t="shared" si="233"/>
        <v>972.69</v>
      </c>
      <c r="I2012" s="245"/>
    </row>
    <row r="2013" spans="1:9" ht="14.1" customHeight="1">
      <c r="A2013" s="250" t="s">
        <v>6821</v>
      </c>
      <c r="B2013" s="73" t="s">
        <v>4222</v>
      </c>
      <c r="C2013" s="970">
        <v>1.5</v>
      </c>
      <c r="D2013" s="140">
        <v>1500</v>
      </c>
      <c r="E2013" s="710">
        <f t="shared" ref="E2013:E2044" si="234">E1916*1.2</f>
        <v>43.667999999999999</v>
      </c>
      <c r="F2013" s="740">
        <f t="shared" si="232"/>
        <v>43.67</v>
      </c>
      <c r="G2013" s="1037">
        <f>'Заказ, cкидки и курсы валют'!$J$24*F2013</f>
        <v>553.95395000000008</v>
      </c>
      <c r="H2013" s="158">
        <f t="shared" si="233"/>
        <v>830.93</v>
      </c>
      <c r="I2013" s="245"/>
    </row>
    <row r="2014" spans="1:9" ht="14.1" customHeight="1">
      <c r="A2014" s="250" t="s">
        <v>2435</v>
      </c>
      <c r="B2014" s="73" t="s">
        <v>3656</v>
      </c>
      <c r="C2014" s="970">
        <v>1.67</v>
      </c>
      <c r="D2014" s="140">
        <v>1500</v>
      </c>
      <c r="E2014" s="710">
        <f t="shared" si="234"/>
        <v>51.059999999999995</v>
      </c>
      <c r="F2014" s="740">
        <f t="shared" si="232"/>
        <v>51.06</v>
      </c>
      <c r="G2014" s="1037">
        <f>'Заказ, cкидки и курсы валют'!$J$24*F2014</f>
        <v>647.6961</v>
      </c>
      <c r="H2014" s="158">
        <f t="shared" si="233"/>
        <v>971.54</v>
      </c>
      <c r="I2014" s="245"/>
    </row>
    <row r="2015" spans="1:9" ht="14.1" customHeight="1">
      <c r="A2015" s="250" t="s">
        <v>2436</v>
      </c>
      <c r="B2015" s="73" t="s">
        <v>3657</v>
      </c>
      <c r="C2015" s="970">
        <v>1.9</v>
      </c>
      <c r="D2015" s="140">
        <v>1020</v>
      </c>
      <c r="E2015" s="710">
        <f t="shared" si="234"/>
        <v>54.804000000000002</v>
      </c>
      <c r="F2015" s="740">
        <f t="shared" si="232"/>
        <v>54.8</v>
      </c>
      <c r="G2015" s="1037">
        <f>'Заказ, cкидки и курсы валют'!$J$24*F2015</f>
        <v>695.13800000000003</v>
      </c>
      <c r="H2015" s="158">
        <f t="shared" si="233"/>
        <v>709.04</v>
      </c>
      <c r="I2015" s="245"/>
    </row>
    <row r="2016" spans="1:9" ht="14.1" customHeight="1">
      <c r="A2016" s="250" t="s">
        <v>6335</v>
      </c>
      <c r="B2016" s="73" t="s">
        <v>2822</v>
      </c>
      <c r="C2016" s="970">
        <v>2.1</v>
      </c>
      <c r="D2016" s="140">
        <v>1100</v>
      </c>
      <c r="E2016" s="710">
        <f t="shared" si="234"/>
        <v>59.135999999999996</v>
      </c>
      <c r="F2016" s="740">
        <f t="shared" si="232"/>
        <v>59.14</v>
      </c>
      <c r="G2016" s="1037">
        <f>'Заказ, cкидки и курсы валют'!$J$24*F2016</f>
        <v>750.19090000000006</v>
      </c>
      <c r="H2016" s="158">
        <f t="shared" si="233"/>
        <v>825.21</v>
      </c>
      <c r="I2016" s="245"/>
    </row>
    <row r="2017" spans="1:9" ht="14.1" customHeight="1">
      <c r="A2017" s="250" t="s">
        <v>2437</v>
      </c>
      <c r="B2017" s="73" t="s">
        <v>3663</v>
      </c>
      <c r="C2017" s="970">
        <v>2.33</v>
      </c>
      <c r="D2017" s="140">
        <v>1020</v>
      </c>
      <c r="E2017" s="710">
        <f t="shared" si="234"/>
        <v>66.540000000000006</v>
      </c>
      <c r="F2017" s="740">
        <f t="shared" si="232"/>
        <v>66.540000000000006</v>
      </c>
      <c r="G2017" s="1037">
        <f>'Заказ, cкидки и курсы валют'!$J$24*F2017</f>
        <v>844.05990000000008</v>
      </c>
      <c r="H2017" s="158">
        <f t="shared" si="233"/>
        <v>860.94</v>
      </c>
      <c r="I2017" s="245"/>
    </row>
    <row r="2018" spans="1:9" ht="14.1" customHeight="1">
      <c r="A2018" s="250" t="s">
        <v>2438</v>
      </c>
      <c r="B2018" s="73" t="s">
        <v>3658</v>
      </c>
      <c r="C2018" s="970">
        <v>2.35</v>
      </c>
      <c r="D2018" s="140">
        <v>1020</v>
      </c>
      <c r="E2018" s="710">
        <f t="shared" si="234"/>
        <v>64.97999999999999</v>
      </c>
      <c r="F2018" s="740">
        <f t="shared" si="232"/>
        <v>64.98</v>
      </c>
      <c r="G2018" s="1037">
        <f>'Заказ, cкидки и курсы валют'!$J$24*F2018</f>
        <v>824.27130000000011</v>
      </c>
      <c r="H2018" s="158">
        <f t="shared" si="233"/>
        <v>840.76</v>
      </c>
      <c r="I2018" s="245"/>
    </row>
    <row r="2019" spans="1:9" ht="14.1" customHeight="1">
      <c r="A2019" s="250" t="s">
        <v>2439</v>
      </c>
      <c r="B2019" s="73" t="s">
        <v>167</v>
      </c>
      <c r="C2019" s="970">
        <v>2.86</v>
      </c>
      <c r="D2019" s="140">
        <v>800</v>
      </c>
      <c r="E2019" s="710">
        <f t="shared" si="234"/>
        <v>80.255999999999986</v>
      </c>
      <c r="F2019" s="740">
        <f t="shared" si="232"/>
        <v>80.260000000000005</v>
      </c>
      <c r="G2019" s="1037">
        <f>'Заказ, cкидки и курсы валют'!$J$24*F2019</f>
        <v>1018.0981000000002</v>
      </c>
      <c r="H2019" s="158">
        <f t="shared" si="233"/>
        <v>814.48</v>
      </c>
      <c r="I2019" s="245"/>
    </row>
    <row r="2020" spans="1:9" ht="14.1" customHeight="1">
      <c r="A2020" s="250" t="s">
        <v>2440</v>
      </c>
      <c r="B2020" s="73" t="s">
        <v>168</v>
      </c>
      <c r="C2020" s="970">
        <v>3.43</v>
      </c>
      <c r="D2020" s="140">
        <v>700</v>
      </c>
      <c r="E2020" s="710">
        <f t="shared" si="234"/>
        <v>94.308000000000007</v>
      </c>
      <c r="F2020" s="740">
        <f t="shared" si="232"/>
        <v>94.31</v>
      </c>
      <c r="G2020" s="1037">
        <f>'Заказ, cкидки и курсы валют'!$J$24*F2020</f>
        <v>1196.3223500000001</v>
      </c>
      <c r="H2020" s="158">
        <f t="shared" si="233"/>
        <v>837.43</v>
      </c>
      <c r="I2020" s="245"/>
    </row>
    <row r="2021" spans="1:9" ht="14.1" customHeight="1">
      <c r="A2021" s="250" t="s">
        <v>2441</v>
      </c>
      <c r="B2021" s="73" t="s">
        <v>169</v>
      </c>
      <c r="C2021" s="970">
        <v>3.88</v>
      </c>
      <c r="D2021" s="140">
        <v>600</v>
      </c>
      <c r="E2021" s="710">
        <f t="shared" si="234"/>
        <v>114.276</v>
      </c>
      <c r="F2021" s="740">
        <f t="shared" si="232"/>
        <v>114.28</v>
      </c>
      <c r="G2021" s="1037">
        <f>'Заказ, cкидки и курсы валют'!$J$24*F2021</f>
        <v>1449.6418000000001</v>
      </c>
      <c r="H2021" s="158">
        <f t="shared" si="233"/>
        <v>869.79</v>
      </c>
      <c r="I2021" s="245"/>
    </row>
    <row r="2022" spans="1:9" ht="14.1" customHeight="1">
      <c r="A2022" s="250" t="s">
        <v>2442</v>
      </c>
      <c r="B2022" s="73" t="s">
        <v>612</v>
      </c>
      <c r="C2022" s="970">
        <v>4.57</v>
      </c>
      <c r="D2022" s="140">
        <v>550</v>
      </c>
      <c r="E2022" s="710">
        <f t="shared" si="234"/>
        <v>120.012</v>
      </c>
      <c r="F2022" s="740">
        <f t="shared" si="232"/>
        <v>120.01</v>
      </c>
      <c r="G2022" s="1037">
        <f>'Заказ, cкидки и курсы валют'!$J$24*F2022</f>
        <v>1522.3268500000001</v>
      </c>
      <c r="H2022" s="158">
        <f t="shared" si="233"/>
        <v>837.28</v>
      </c>
      <c r="I2022" s="245"/>
    </row>
    <row r="2023" spans="1:9" ht="14.1" customHeight="1">
      <c r="A2023" s="250" t="s">
        <v>2443</v>
      </c>
      <c r="B2023" s="73" t="s">
        <v>170</v>
      </c>
      <c r="C2023" s="970">
        <v>5.2</v>
      </c>
      <c r="D2023" s="140">
        <v>450</v>
      </c>
      <c r="E2023" s="710">
        <f t="shared" si="234"/>
        <v>134.892</v>
      </c>
      <c r="F2023" s="740">
        <f t="shared" si="232"/>
        <v>134.88999999999999</v>
      </c>
      <c r="G2023" s="1037">
        <f>'Заказ, cкидки и курсы валют'!$J$24*F2023</f>
        <v>1711.0796499999999</v>
      </c>
      <c r="H2023" s="158">
        <f t="shared" si="233"/>
        <v>769.99</v>
      </c>
      <c r="I2023" s="245"/>
    </row>
    <row r="2024" spans="1:9" ht="14.1" customHeight="1">
      <c r="A2024" s="2444" t="s">
        <v>2444</v>
      </c>
      <c r="B2024" s="73" t="s">
        <v>613</v>
      </c>
      <c r="C2024" s="970">
        <v>5.74</v>
      </c>
      <c r="D2024" s="140">
        <v>310</v>
      </c>
      <c r="E2024" s="710">
        <f>E1927*1.2</f>
        <v>137.01599999999999</v>
      </c>
      <c r="F2024" s="740">
        <f t="shared" si="232"/>
        <v>137.02000000000001</v>
      </c>
      <c r="G2024" s="1037">
        <f>'Заказ, cкидки и курсы валют'!$J$24*F2024</f>
        <v>1738.0987000000002</v>
      </c>
      <c r="H2024" s="158">
        <f t="shared" si="233"/>
        <v>538.80999999999995</v>
      </c>
      <c r="I2024" s="245"/>
    </row>
    <row r="2025" spans="1:9" ht="14.1" customHeight="1">
      <c r="A2025" s="250" t="s">
        <v>2445</v>
      </c>
      <c r="B2025" s="73" t="s">
        <v>171</v>
      </c>
      <c r="C2025" s="970">
        <v>6.43</v>
      </c>
      <c r="D2025" s="140">
        <v>300</v>
      </c>
      <c r="E2025" s="710">
        <f t="shared" si="234"/>
        <v>166.90799999999999</v>
      </c>
      <c r="F2025" s="740">
        <f t="shared" si="232"/>
        <v>166.91</v>
      </c>
      <c r="G2025" s="1037">
        <f>'Заказ, cкидки и курсы валют'!$J$24*F2025</f>
        <v>2117.25335</v>
      </c>
      <c r="H2025" s="158">
        <f t="shared" si="233"/>
        <v>635.17999999999995</v>
      </c>
      <c r="I2025" s="245"/>
    </row>
    <row r="2026" spans="1:9" ht="14.1" customHeight="1">
      <c r="A2026" s="2444" t="s">
        <v>9696</v>
      </c>
      <c r="B2026" s="73" t="s">
        <v>9695</v>
      </c>
      <c r="C2026" s="970">
        <v>7</v>
      </c>
      <c r="D2026" s="140">
        <v>250</v>
      </c>
      <c r="E2026" s="710">
        <f t="shared" si="234"/>
        <v>182.50800000000001</v>
      </c>
      <c r="F2026" s="740">
        <f t="shared" ref="F2026" si="235">ROUND(E2026*(1-$F$11),2)</f>
        <v>182.51</v>
      </c>
      <c r="G2026" s="1037">
        <f>'Заказ, cкидки и курсы валют'!$J$24*F2026</f>
        <v>2315.1393499999999</v>
      </c>
      <c r="H2026" s="158">
        <f t="shared" ref="H2026" si="236">ROUND((D2026/1000)*G2026,2)</f>
        <v>578.78</v>
      </c>
      <c r="I2026" s="245"/>
    </row>
    <row r="2027" spans="1:9" ht="14.1" customHeight="1">
      <c r="A2027" s="250" t="s">
        <v>2446</v>
      </c>
      <c r="B2027" s="73" t="s">
        <v>172</v>
      </c>
      <c r="C2027" s="970">
        <v>7.63</v>
      </c>
      <c r="D2027" s="140">
        <v>250</v>
      </c>
      <c r="E2027" s="710">
        <f t="shared" si="234"/>
        <v>194.22</v>
      </c>
      <c r="F2027" s="740">
        <f t="shared" ref="F2027:F2057" si="237">ROUND(E2027*(1-$F$11),2)</f>
        <v>194.22</v>
      </c>
      <c r="G2027" s="1037">
        <f>'Заказ, cкидки и курсы валют'!$J$24*F2027</f>
        <v>2463.6806999999999</v>
      </c>
      <c r="H2027" s="158">
        <f t="shared" ref="H2027:H2057" si="238">ROUND((D2027/1000)*G2027,2)</f>
        <v>615.91999999999996</v>
      </c>
      <c r="I2027" s="245"/>
    </row>
    <row r="2028" spans="1:9" ht="14.1" customHeight="1">
      <c r="A2028" s="250" t="s">
        <v>2447</v>
      </c>
      <c r="B2028" s="73" t="s">
        <v>1366</v>
      </c>
      <c r="C2028" s="970">
        <v>8.06</v>
      </c>
      <c r="D2028" s="140">
        <v>250</v>
      </c>
      <c r="E2028" s="710">
        <f t="shared" si="234"/>
        <v>203.38800000000001</v>
      </c>
      <c r="F2028" s="740">
        <f t="shared" si="237"/>
        <v>203.39</v>
      </c>
      <c r="G2028" s="1037">
        <f>'Заказ, cкидки и курсы валют'!$J$24*F2028</f>
        <v>2580.0021499999998</v>
      </c>
      <c r="H2028" s="158">
        <f t="shared" si="238"/>
        <v>645</v>
      </c>
      <c r="I2028" s="245"/>
    </row>
    <row r="2029" spans="1:9" ht="14.1" customHeight="1">
      <c r="A2029" s="250" t="s">
        <v>2448</v>
      </c>
      <c r="B2029" s="73" t="s">
        <v>173</v>
      </c>
      <c r="C2029" s="970">
        <v>8.61</v>
      </c>
      <c r="D2029" s="140">
        <v>200</v>
      </c>
      <c r="E2029" s="710">
        <f t="shared" si="234"/>
        <v>218.256</v>
      </c>
      <c r="F2029" s="740">
        <f t="shared" si="237"/>
        <v>218.26</v>
      </c>
      <c r="G2029" s="1037">
        <f>'Заказ, cкидки и курсы валют'!$J$24*F2029</f>
        <v>2768.6280999999999</v>
      </c>
      <c r="H2029" s="158">
        <f t="shared" si="238"/>
        <v>553.73</v>
      </c>
      <c r="I2029" s="245"/>
    </row>
    <row r="2030" spans="1:9" ht="14.1" customHeight="1">
      <c r="A2030" s="250" t="s">
        <v>2449</v>
      </c>
      <c r="B2030" s="73" t="s">
        <v>4219</v>
      </c>
      <c r="C2030" s="970">
        <v>9.19</v>
      </c>
      <c r="D2030" s="140">
        <v>200</v>
      </c>
      <c r="E2030" s="710">
        <f t="shared" si="234"/>
        <v>257.54399999999998</v>
      </c>
      <c r="F2030" s="740">
        <f t="shared" si="237"/>
        <v>257.54000000000002</v>
      </c>
      <c r="G2030" s="1037">
        <f>'Заказ, cкидки и курсы валют'!$J$24*F2030</f>
        <v>3266.8949000000002</v>
      </c>
      <c r="H2030" s="158">
        <f t="shared" si="238"/>
        <v>653.38</v>
      </c>
      <c r="I2030" s="245"/>
    </row>
    <row r="2031" spans="1:9" ht="14.1" customHeight="1">
      <c r="A2031" s="250" t="s">
        <v>2450</v>
      </c>
      <c r="B2031" s="73" t="s">
        <v>174</v>
      </c>
      <c r="C2031" s="970">
        <v>9.73</v>
      </c>
      <c r="D2031" s="140">
        <v>200</v>
      </c>
      <c r="E2031" s="710">
        <f t="shared" si="234"/>
        <v>252.04799999999997</v>
      </c>
      <c r="F2031" s="740">
        <f t="shared" si="237"/>
        <v>252.05</v>
      </c>
      <c r="G2031" s="1037">
        <f>'Заказ, cкидки и курсы валют'!$J$24*F2031</f>
        <v>3197.2542500000004</v>
      </c>
      <c r="H2031" s="158">
        <f t="shared" si="238"/>
        <v>639.45000000000005</v>
      </c>
      <c r="I2031" s="245"/>
    </row>
    <row r="2032" spans="1:9" ht="14.1" customHeight="1">
      <c r="A2032" s="250" t="s">
        <v>2451</v>
      </c>
      <c r="B2032" s="73" t="s">
        <v>994</v>
      </c>
      <c r="C2032" s="970">
        <v>10.6</v>
      </c>
      <c r="D2032" s="140">
        <v>180</v>
      </c>
      <c r="E2032" s="710">
        <f t="shared" si="234"/>
        <v>263.79599999999999</v>
      </c>
      <c r="F2032" s="740">
        <f t="shared" si="237"/>
        <v>263.8</v>
      </c>
      <c r="G2032" s="1037">
        <f>'Заказ, cкидки и курсы валют'!$J$24*F2032</f>
        <v>3346.3030000000003</v>
      </c>
      <c r="H2032" s="158">
        <f t="shared" si="238"/>
        <v>602.33000000000004</v>
      </c>
      <c r="I2032" s="245"/>
    </row>
    <row r="2033" spans="1:9" ht="14.1" customHeight="1">
      <c r="A2033" s="250" t="s">
        <v>2452</v>
      </c>
      <c r="B2033" s="73" t="s">
        <v>175</v>
      </c>
      <c r="C2033" s="970">
        <v>10.87</v>
      </c>
      <c r="D2033" s="140">
        <v>150</v>
      </c>
      <c r="E2033" s="710">
        <f t="shared" si="234"/>
        <v>280.33199999999999</v>
      </c>
      <c r="F2033" s="740">
        <f t="shared" si="237"/>
        <v>280.33</v>
      </c>
      <c r="G2033" s="1037">
        <f>'Заказ, cкидки и курсы валют'!$J$24*F2033</f>
        <v>3555.98605</v>
      </c>
      <c r="H2033" s="158">
        <f t="shared" si="238"/>
        <v>533.4</v>
      </c>
      <c r="I2033" s="245"/>
    </row>
    <row r="2034" spans="1:9" ht="14.1" customHeight="1">
      <c r="A2034" s="250" t="s">
        <v>6822</v>
      </c>
      <c r="B2034" s="73" t="s">
        <v>3185</v>
      </c>
      <c r="C2034" s="970">
        <v>11.5</v>
      </c>
      <c r="D2034" s="140">
        <v>150</v>
      </c>
      <c r="E2034" s="710">
        <f t="shared" si="234"/>
        <v>271.99199999999996</v>
      </c>
      <c r="F2034" s="740">
        <f t="shared" si="237"/>
        <v>271.99</v>
      </c>
      <c r="G2034" s="1037">
        <f>'Заказ, cкидки и курсы валют'!$J$24*F2034</f>
        <v>3450.1931500000001</v>
      </c>
      <c r="H2034" s="158">
        <f t="shared" si="238"/>
        <v>517.53</v>
      </c>
      <c r="I2034" s="245"/>
    </row>
    <row r="2035" spans="1:9" ht="14.1" customHeight="1">
      <c r="A2035" s="250" t="s">
        <v>2453</v>
      </c>
      <c r="B2035" s="73" t="s">
        <v>176</v>
      </c>
      <c r="C2035" s="970">
        <v>12.1</v>
      </c>
      <c r="D2035" s="140">
        <v>120</v>
      </c>
      <c r="E2035" s="710">
        <f t="shared" si="234"/>
        <v>286.27199999999999</v>
      </c>
      <c r="F2035" s="740">
        <f t="shared" si="237"/>
        <v>286.27</v>
      </c>
      <c r="G2035" s="1037">
        <f>'Заказ, cкидки и курсы валют'!$J$24*F2035</f>
        <v>3631.3349499999999</v>
      </c>
      <c r="H2035" s="158">
        <f t="shared" si="238"/>
        <v>435.76</v>
      </c>
      <c r="I2035" s="245"/>
    </row>
    <row r="2036" spans="1:9" ht="14.1" customHeight="1">
      <c r="A2036" s="250" t="s">
        <v>2454</v>
      </c>
      <c r="B2036" s="73" t="s">
        <v>3664</v>
      </c>
      <c r="C2036" s="970">
        <v>2.4300000000000002</v>
      </c>
      <c r="D2036" s="140">
        <v>1000</v>
      </c>
      <c r="E2036" s="710">
        <f t="shared" si="234"/>
        <v>82.44</v>
      </c>
      <c r="F2036" s="740">
        <f t="shared" si="237"/>
        <v>82.44</v>
      </c>
      <c r="G2036" s="1037">
        <f>'Заказ, cкидки и курсы валют'!$J$24*F2036</f>
        <v>1045.7514000000001</v>
      </c>
      <c r="H2036" s="158">
        <f t="shared" si="238"/>
        <v>1045.75</v>
      </c>
      <c r="I2036" s="245"/>
    </row>
    <row r="2037" spans="1:9" ht="14.1" customHeight="1">
      <c r="A2037" s="250" t="s">
        <v>2455</v>
      </c>
      <c r="B2037" s="73" t="s">
        <v>3665</v>
      </c>
      <c r="C2037" s="970">
        <v>3</v>
      </c>
      <c r="D2037" s="140">
        <v>700</v>
      </c>
      <c r="E2037" s="710">
        <f t="shared" si="234"/>
        <v>76.427999999999997</v>
      </c>
      <c r="F2037" s="740">
        <f t="shared" si="237"/>
        <v>76.430000000000007</v>
      </c>
      <c r="G2037" s="1037">
        <f>'Заказ, cкидки и курсы валют'!$J$24*F2037</f>
        <v>969.5145500000001</v>
      </c>
      <c r="H2037" s="158">
        <f t="shared" si="238"/>
        <v>678.66</v>
      </c>
      <c r="I2037" s="245"/>
    </row>
    <row r="2038" spans="1:9" ht="14.1" customHeight="1">
      <c r="A2038" s="250" t="s">
        <v>6823</v>
      </c>
      <c r="B2038" s="73" t="s">
        <v>3998</v>
      </c>
      <c r="C2038" s="970">
        <v>3.1</v>
      </c>
      <c r="D2038" s="140">
        <v>700</v>
      </c>
      <c r="E2038" s="710">
        <f t="shared" si="234"/>
        <v>86.603999999999999</v>
      </c>
      <c r="F2038" s="740">
        <f t="shared" si="237"/>
        <v>86.6</v>
      </c>
      <c r="G2038" s="1037">
        <f>'Заказ, cкидки и курсы валют'!$J$24*F2038</f>
        <v>1098.521</v>
      </c>
      <c r="H2038" s="158">
        <f t="shared" si="238"/>
        <v>768.96</v>
      </c>
      <c r="I2038" s="245"/>
    </row>
    <row r="2039" spans="1:9" ht="14.1" customHeight="1">
      <c r="A2039" s="250" t="s">
        <v>2456</v>
      </c>
      <c r="B2039" s="73" t="s">
        <v>100</v>
      </c>
      <c r="C2039" s="970">
        <v>3.25</v>
      </c>
      <c r="D2039" s="140">
        <v>700</v>
      </c>
      <c r="E2039" s="710">
        <f t="shared" si="234"/>
        <v>95.027999999999992</v>
      </c>
      <c r="F2039" s="740">
        <f t="shared" si="237"/>
        <v>95.03</v>
      </c>
      <c r="G2039" s="1037">
        <f>'Заказ, cкидки и курсы валют'!$J$24*F2039</f>
        <v>1205.4555500000001</v>
      </c>
      <c r="H2039" s="158">
        <f t="shared" si="238"/>
        <v>843.82</v>
      </c>
      <c r="I2039" s="245"/>
    </row>
    <row r="2040" spans="1:9" ht="14.1" customHeight="1">
      <c r="A2040" s="250" t="s">
        <v>2457</v>
      </c>
      <c r="B2040" s="73" t="s">
        <v>101</v>
      </c>
      <c r="C2040" s="970">
        <v>3.9</v>
      </c>
      <c r="D2040" s="140">
        <v>500</v>
      </c>
      <c r="E2040" s="710">
        <f t="shared" si="234"/>
        <v>104.124</v>
      </c>
      <c r="F2040" s="740">
        <f t="shared" si="237"/>
        <v>104.12</v>
      </c>
      <c r="G2040" s="1037">
        <f>'Заказ, cкидки и курсы валют'!$J$24*F2040</f>
        <v>1320.7622000000001</v>
      </c>
      <c r="H2040" s="158">
        <f t="shared" si="238"/>
        <v>660.38</v>
      </c>
      <c r="I2040" s="245"/>
    </row>
    <row r="2041" spans="1:9" ht="14.1" customHeight="1">
      <c r="A2041" s="250" t="s">
        <v>0</v>
      </c>
      <c r="B2041" s="73" t="s">
        <v>1355</v>
      </c>
      <c r="C2041" s="970">
        <v>5.0999999999999996</v>
      </c>
      <c r="D2041" s="140">
        <v>480</v>
      </c>
      <c r="E2041" s="710">
        <f t="shared" si="234"/>
        <v>130.23599999999999</v>
      </c>
      <c r="F2041" s="740">
        <f t="shared" si="237"/>
        <v>130.24</v>
      </c>
      <c r="G2041" s="1037">
        <f>'Заказ, cкидки и курсы валют'!$J$24*F2041</f>
        <v>1652.0944000000002</v>
      </c>
      <c r="H2041" s="158">
        <f t="shared" si="238"/>
        <v>793.01</v>
      </c>
      <c r="I2041" s="245"/>
    </row>
    <row r="2042" spans="1:9" ht="14.1" customHeight="1">
      <c r="A2042" s="250" t="s">
        <v>1</v>
      </c>
      <c r="B2042" s="73" t="s">
        <v>189</v>
      </c>
      <c r="C2042" s="970">
        <v>5.68</v>
      </c>
      <c r="D2042" s="140">
        <v>410</v>
      </c>
      <c r="E2042" s="710">
        <f t="shared" si="234"/>
        <v>147.44399999999999</v>
      </c>
      <c r="F2042" s="740">
        <f t="shared" si="237"/>
        <v>147.44</v>
      </c>
      <c r="G2042" s="1037">
        <f>'Заказ, cкидки и курсы валют'!$J$24*F2042</f>
        <v>1870.2764</v>
      </c>
      <c r="H2042" s="158">
        <f t="shared" si="238"/>
        <v>766.81</v>
      </c>
      <c r="I2042" s="245"/>
    </row>
    <row r="2043" spans="1:9" ht="14.1" customHeight="1">
      <c r="A2043" s="250" t="s">
        <v>2</v>
      </c>
      <c r="B2043" s="73" t="s">
        <v>617</v>
      </c>
      <c r="C2043" s="970">
        <v>6.64</v>
      </c>
      <c r="D2043" s="140">
        <v>360</v>
      </c>
      <c r="E2043" s="710">
        <f t="shared" si="234"/>
        <v>172.90799999999999</v>
      </c>
      <c r="F2043" s="740">
        <f t="shared" si="237"/>
        <v>172.91</v>
      </c>
      <c r="G2043" s="1037">
        <f>'Заказ, cкидки и курсы валют'!$J$24*F2043</f>
        <v>2193.3633500000001</v>
      </c>
      <c r="H2043" s="158">
        <f t="shared" si="238"/>
        <v>789.61</v>
      </c>
      <c r="I2043" s="245"/>
    </row>
    <row r="2044" spans="1:9" ht="14.1" customHeight="1">
      <c r="A2044" s="250" t="s">
        <v>5193</v>
      </c>
      <c r="B2044" s="73" t="s">
        <v>178</v>
      </c>
      <c r="C2044" s="970">
        <v>7.5</v>
      </c>
      <c r="D2044" s="140">
        <v>300</v>
      </c>
      <c r="E2044" s="710">
        <f t="shared" si="234"/>
        <v>202.92</v>
      </c>
      <c r="F2044" s="740">
        <f t="shared" si="237"/>
        <v>202.92</v>
      </c>
      <c r="G2044" s="1037">
        <f>'Заказ, cкидки и курсы валют'!$J$24*F2044</f>
        <v>2574.0401999999999</v>
      </c>
      <c r="H2044" s="158">
        <f t="shared" si="238"/>
        <v>772.21</v>
      </c>
      <c r="I2044" s="245"/>
    </row>
    <row r="2045" spans="1:9" ht="14.1" customHeight="1">
      <c r="A2045" s="250" t="s">
        <v>5194</v>
      </c>
      <c r="B2045" s="73" t="s">
        <v>84</v>
      </c>
      <c r="C2045" s="970">
        <v>8.32</v>
      </c>
      <c r="D2045" s="140">
        <v>220</v>
      </c>
      <c r="E2045" s="710">
        <f t="shared" ref="E2045:E2068" si="239">E1948*1.2</f>
        <v>215.208</v>
      </c>
      <c r="F2045" s="740">
        <f t="shared" si="237"/>
        <v>215.21</v>
      </c>
      <c r="G2045" s="1037">
        <f>'Заказ, cкидки и курсы валют'!$J$24*F2045</f>
        <v>2729.93885</v>
      </c>
      <c r="H2045" s="158">
        <f t="shared" si="238"/>
        <v>600.59</v>
      </c>
      <c r="I2045" s="245"/>
    </row>
    <row r="2046" spans="1:9" ht="14.1" customHeight="1">
      <c r="A2046" s="250" t="s">
        <v>5195</v>
      </c>
      <c r="B2046" s="73" t="s">
        <v>179</v>
      </c>
      <c r="C2046" s="970">
        <v>9.1999999999999993</v>
      </c>
      <c r="D2046" s="140">
        <v>260</v>
      </c>
      <c r="E2046" s="710">
        <f t="shared" si="239"/>
        <v>211.47599999999997</v>
      </c>
      <c r="F2046" s="740">
        <f t="shared" si="237"/>
        <v>211.48</v>
      </c>
      <c r="G2046" s="1037">
        <f>'Заказ, cкидки и курсы валют'!$J$24*F2046</f>
        <v>2682.6237999999998</v>
      </c>
      <c r="H2046" s="158">
        <f t="shared" si="238"/>
        <v>697.48</v>
      </c>
      <c r="I2046" s="245"/>
    </row>
    <row r="2047" spans="1:9" ht="14.1" customHeight="1">
      <c r="A2047" s="250" t="s">
        <v>5196</v>
      </c>
      <c r="B2047" s="73" t="s">
        <v>3139</v>
      </c>
      <c r="C2047" s="970">
        <v>10.050000000000001</v>
      </c>
      <c r="D2047" s="140">
        <v>200</v>
      </c>
      <c r="E2047" s="710">
        <f t="shared" si="239"/>
        <v>253.51199999999997</v>
      </c>
      <c r="F2047" s="740">
        <f t="shared" si="237"/>
        <v>253.51</v>
      </c>
      <c r="G2047" s="1037">
        <f>'Заказ, cкидки и курсы валют'!$J$24*F2047</f>
        <v>3215.7743500000001</v>
      </c>
      <c r="H2047" s="158">
        <f t="shared" si="238"/>
        <v>643.15</v>
      </c>
      <c r="I2047" s="245"/>
    </row>
    <row r="2048" spans="1:9" ht="14.1" customHeight="1">
      <c r="A2048" s="250" t="s">
        <v>5197</v>
      </c>
      <c r="B2048" s="73" t="s">
        <v>180</v>
      </c>
      <c r="C2048" s="970">
        <v>10.9</v>
      </c>
      <c r="D2048" s="140">
        <v>200</v>
      </c>
      <c r="E2048" s="710">
        <f t="shared" si="239"/>
        <v>250.21199999999999</v>
      </c>
      <c r="F2048" s="740">
        <f t="shared" si="237"/>
        <v>250.21</v>
      </c>
      <c r="G2048" s="1037">
        <f>'Заказ, cкидки и курсы валют'!$J$24*F2048</f>
        <v>3173.9138500000004</v>
      </c>
      <c r="H2048" s="158">
        <f t="shared" si="238"/>
        <v>634.78</v>
      </c>
      <c r="I2048" s="245"/>
    </row>
    <row r="2049" spans="1:9" ht="14.1" customHeight="1">
      <c r="A2049" s="250" t="s">
        <v>5198</v>
      </c>
      <c r="B2049" s="73" t="s">
        <v>1356</v>
      </c>
      <c r="C2049" s="970">
        <v>11.73</v>
      </c>
      <c r="D2049" s="140">
        <v>170</v>
      </c>
      <c r="E2049" s="710">
        <f t="shared" si="239"/>
        <v>303.14400000000001</v>
      </c>
      <c r="F2049" s="740">
        <f t="shared" si="237"/>
        <v>303.14</v>
      </c>
      <c r="G2049" s="1037">
        <f>'Заказ, cкидки и курсы валют'!$J$24*F2049</f>
        <v>3845.3308999999999</v>
      </c>
      <c r="H2049" s="158">
        <f t="shared" si="238"/>
        <v>653.71</v>
      </c>
      <c r="I2049" s="245"/>
    </row>
    <row r="2050" spans="1:9" ht="14.1" customHeight="1">
      <c r="A2050" s="250" t="s">
        <v>5199</v>
      </c>
      <c r="B2050" s="73" t="s">
        <v>181</v>
      </c>
      <c r="C2050" s="970">
        <v>12.6</v>
      </c>
      <c r="D2050" s="140">
        <v>150</v>
      </c>
      <c r="E2050" s="710">
        <f t="shared" si="239"/>
        <v>306.41999999999996</v>
      </c>
      <c r="F2050" s="740">
        <f t="shared" si="237"/>
        <v>306.42</v>
      </c>
      <c r="G2050" s="1037">
        <f>'Заказ, cкидки и курсы валют'!$J$24*F2050</f>
        <v>3886.9377000000004</v>
      </c>
      <c r="H2050" s="158">
        <f t="shared" si="238"/>
        <v>583.04</v>
      </c>
      <c r="I2050" s="245"/>
    </row>
    <row r="2051" spans="1:9" ht="14.1" customHeight="1">
      <c r="A2051" s="250" t="s">
        <v>5200</v>
      </c>
      <c r="B2051" s="73" t="s">
        <v>4220</v>
      </c>
      <c r="C2051" s="970">
        <v>13.45</v>
      </c>
      <c r="D2051" s="140">
        <v>150</v>
      </c>
      <c r="E2051" s="710">
        <f t="shared" si="239"/>
        <v>344.54399999999998</v>
      </c>
      <c r="F2051" s="740">
        <f t="shared" si="237"/>
        <v>344.54</v>
      </c>
      <c r="G2051" s="1037">
        <f>'Заказ, cкидки и курсы валют'!$J$24*F2051</f>
        <v>4370.4899000000005</v>
      </c>
      <c r="H2051" s="158">
        <f t="shared" si="238"/>
        <v>655.57</v>
      </c>
      <c r="I2051" s="245"/>
    </row>
    <row r="2052" spans="1:9" ht="14.1" customHeight="1">
      <c r="A2052" s="250" t="s">
        <v>5201</v>
      </c>
      <c r="B2052" s="73" t="s">
        <v>182</v>
      </c>
      <c r="C2052" s="970">
        <v>14.3</v>
      </c>
      <c r="D2052" s="140">
        <v>100</v>
      </c>
      <c r="E2052" s="710">
        <f t="shared" si="239"/>
        <v>325.88399999999996</v>
      </c>
      <c r="F2052" s="740">
        <f t="shared" si="237"/>
        <v>325.88</v>
      </c>
      <c r="G2052" s="1037">
        <f>'Заказ, cкидки и курсы валют'!$J$24*F2052</f>
        <v>4133.7878000000001</v>
      </c>
      <c r="H2052" s="158">
        <f t="shared" si="238"/>
        <v>413.38</v>
      </c>
      <c r="I2052" s="245"/>
    </row>
    <row r="2053" spans="1:9" ht="14.1" customHeight="1">
      <c r="A2053" s="250" t="s">
        <v>5202</v>
      </c>
      <c r="B2053" s="73" t="s">
        <v>4221</v>
      </c>
      <c r="C2053" s="970">
        <v>15.2</v>
      </c>
      <c r="D2053" s="140">
        <v>120</v>
      </c>
      <c r="E2053" s="710">
        <f t="shared" si="239"/>
        <v>388.17599999999999</v>
      </c>
      <c r="F2053" s="740">
        <f t="shared" si="237"/>
        <v>388.18</v>
      </c>
      <c r="G2053" s="1037">
        <f>'Заказ, cкидки и курсы валют'!$J$24*F2053</f>
        <v>4924.0633000000007</v>
      </c>
      <c r="H2053" s="158">
        <f t="shared" si="238"/>
        <v>590.89</v>
      </c>
      <c r="I2053" s="245"/>
    </row>
    <row r="2054" spans="1:9" ht="14.1" customHeight="1">
      <c r="A2054" s="250" t="s">
        <v>5203</v>
      </c>
      <c r="B2054" s="73" t="s">
        <v>183</v>
      </c>
      <c r="C2054" s="970">
        <v>16</v>
      </c>
      <c r="D2054" s="140">
        <v>100</v>
      </c>
      <c r="E2054" s="710">
        <f t="shared" si="239"/>
        <v>373.572</v>
      </c>
      <c r="F2054" s="740">
        <f t="shared" si="237"/>
        <v>373.57</v>
      </c>
      <c r="G2054" s="1037">
        <f>'Заказ, cкидки и курсы валют'!$J$24*F2054</f>
        <v>4738.7354500000001</v>
      </c>
      <c r="H2054" s="158">
        <f t="shared" si="238"/>
        <v>473.87</v>
      </c>
      <c r="I2054" s="245"/>
    </row>
    <row r="2055" spans="1:9" ht="14.1" customHeight="1">
      <c r="A2055" s="250" t="s">
        <v>5204</v>
      </c>
      <c r="B2055" s="73" t="s">
        <v>184</v>
      </c>
      <c r="C2055" s="970">
        <v>17.8</v>
      </c>
      <c r="D2055" s="140">
        <v>100</v>
      </c>
      <c r="E2055" s="710">
        <f t="shared" si="239"/>
        <v>452.48399999999998</v>
      </c>
      <c r="F2055" s="740">
        <f t="shared" si="237"/>
        <v>452.48</v>
      </c>
      <c r="G2055" s="1037">
        <f>'Заказ, cкидки и курсы валют'!$J$24*F2055</f>
        <v>5739.7088000000003</v>
      </c>
      <c r="H2055" s="158">
        <f t="shared" si="238"/>
        <v>573.97</v>
      </c>
      <c r="I2055" s="245"/>
    </row>
    <row r="2056" spans="1:9" ht="14.1" customHeight="1">
      <c r="A2056" s="250" t="s">
        <v>6336</v>
      </c>
      <c r="B2056" s="73" t="s">
        <v>1051</v>
      </c>
      <c r="C2056" s="970">
        <v>4.8</v>
      </c>
      <c r="D2056" s="140">
        <v>300</v>
      </c>
      <c r="E2056" s="710">
        <f t="shared" si="239"/>
        <v>138.92399999999998</v>
      </c>
      <c r="F2056" s="740">
        <f t="shared" si="237"/>
        <v>138.91999999999999</v>
      </c>
      <c r="G2056" s="1037">
        <f>'Заказ, cкидки и курсы валют'!$J$24*F2056</f>
        <v>1762.2002</v>
      </c>
      <c r="H2056" s="158">
        <f t="shared" si="238"/>
        <v>528.66</v>
      </c>
      <c r="I2056" s="245"/>
    </row>
    <row r="2057" spans="1:9" ht="14.1" customHeight="1">
      <c r="A2057" s="250" t="s">
        <v>5205</v>
      </c>
      <c r="B2057" s="73" t="s">
        <v>3660</v>
      </c>
      <c r="C2057" s="970">
        <v>5.58</v>
      </c>
      <c r="D2057" s="140">
        <v>280</v>
      </c>
      <c r="E2057" s="710">
        <f t="shared" si="239"/>
        <v>176.90399999999997</v>
      </c>
      <c r="F2057" s="740">
        <f t="shared" si="237"/>
        <v>176.9</v>
      </c>
      <c r="G2057" s="1037">
        <f>'Заказ, cкидки и курсы валют'!$J$24*F2057</f>
        <v>2243.9765000000002</v>
      </c>
      <c r="H2057" s="158">
        <f t="shared" si="238"/>
        <v>628.30999999999995</v>
      </c>
      <c r="I2057" s="245"/>
    </row>
    <row r="2058" spans="1:9" ht="14.1" customHeight="1">
      <c r="A2058" s="250" t="s">
        <v>5206</v>
      </c>
      <c r="B2058" s="73" t="s">
        <v>3122</v>
      </c>
      <c r="C2058" s="970">
        <v>7.8</v>
      </c>
      <c r="D2058" s="140">
        <v>260</v>
      </c>
      <c r="E2058" s="710">
        <f t="shared" si="239"/>
        <v>189.636</v>
      </c>
      <c r="F2058" s="740">
        <f t="shared" ref="F2058:F2068" si="240">ROUND(E2058*(1-$F$11),2)</f>
        <v>189.64</v>
      </c>
      <c r="G2058" s="1037">
        <f>'Заказ, cкидки и курсы валют'!$J$24*F2058</f>
        <v>2405.5834</v>
      </c>
      <c r="H2058" s="158">
        <f t="shared" ref="H2058:H2068" si="241">ROUND((D2058/1000)*G2058,2)</f>
        <v>625.45000000000005</v>
      </c>
      <c r="I2058" s="245"/>
    </row>
    <row r="2059" spans="1:9" ht="14.1" customHeight="1">
      <c r="A2059" s="250" t="s">
        <v>5207</v>
      </c>
      <c r="B2059" s="73" t="s">
        <v>3123</v>
      </c>
      <c r="C2059" s="970">
        <v>9.5</v>
      </c>
      <c r="D2059" s="140">
        <v>220</v>
      </c>
      <c r="E2059" s="710">
        <f t="shared" si="239"/>
        <v>239.44799999999998</v>
      </c>
      <c r="F2059" s="740">
        <f t="shared" si="240"/>
        <v>239.45</v>
      </c>
      <c r="G2059" s="1037">
        <f>'Заказ, cкидки и курсы валют'!$J$24*F2059</f>
        <v>3037.4232499999998</v>
      </c>
      <c r="H2059" s="158">
        <f t="shared" si="241"/>
        <v>668.23</v>
      </c>
      <c r="I2059" s="245"/>
    </row>
    <row r="2060" spans="1:9" ht="14.1" customHeight="1">
      <c r="A2060" s="250" t="s">
        <v>5208</v>
      </c>
      <c r="B2060" s="73" t="s">
        <v>618</v>
      </c>
      <c r="C2060" s="970">
        <v>10.85</v>
      </c>
      <c r="D2060" s="140">
        <v>200</v>
      </c>
      <c r="E2060" s="710">
        <f t="shared" si="239"/>
        <v>271.83600000000001</v>
      </c>
      <c r="F2060" s="740">
        <f t="shared" si="240"/>
        <v>271.83999999999997</v>
      </c>
      <c r="G2060" s="1037">
        <f>'Заказ, cкидки и курсы валют'!$J$24*F2060</f>
        <v>3448.2903999999999</v>
      </c>
      <c r="H2060" s="158">
        <f t="shared" si="241"/>
        <v>689.66</v>
      </c>
      <c r="I2060" s="245"/>
    </row>
    <row r="2061" spans="1:9" ht="14.1" customHeight="1">
      <c r="A2061" s="250" t="s">
        <v>5209</v>
      </c>
      <c r="B2061" s="73" t="s">
        <v>3124</v>
      </c>
      <c r="C2061" s="970">
        <v>12.1</v>
      </c>
      <c r="D2061" s="140">
        <v>180</v>
      </c>
      <c r="E2061" s="710">
        <f t="shared" si="239"/>
        <v>313.21199999999999</v>
      </c>
      <c r="F2061" s="740">
        <f t="shared" si="240"/>
        <v>313.20999999999998</v>
      </c>
      <c r="G2061" s="1037">
        <f>'Заказ, cкидки и курсы валют'!$J$24*F2061</f>
        <v>3973.0688500000001</v>
      </c>
      <c r="H2061" s="158">
        <f t="shared" si="241"/>
        <v>715.15</v>
      </c>
      <c r="I2061" s="245"/>
    </row>
    <row r="2062" spans="1:9" ht="14.1" customHeight="1">
      <c r="A2062" s="250" t="s">
        <v>5210</v>
      </c>
      <c r="B2062" s="73" t="s">
        <v>190</v>
      </c>
      <c r="C2062" s="970">
        <v>14.2</v>
      </c>
      <c r="D2062" s="140">
        <v>160</v>
      </c>
      <c r="E2062" s="710">
        <f t="shared" si="239"/>
        <v>360.46799999999996</v>
      </c>
      <c r="F2062" s="740">
        <f t="shared" si="240"/>
        <v>360.47</v>
      </c>
      <c r="G2062" s="1037">
        <f>'Заказ, cкидки и курсы валют'!$J$24*F2062</f>
        <v>4572.5619500000003</v>
      </c>
      <c r="H2062" s="158">
        <f t="shared" si="241"/>
        <v>731.61</v>
      </c>
      <c r="I2062" s="245"/>
    </row>
    <row r="2063" spans="1:9" ht="14.1" customHeight="1">
      <c r="A2063" s="250" t="s">
        <v>5211</v>
      </c>
      <c r="B2063" s="73" t="s">
        <v>191</v>
      </c>
      <c r="C2063" s="970">
        <v>16.96</v>
      </c>
      <c r="D2063" s="140">
        <v>150</v>
      </c>
      <c r="E2063" s="710">
        <f t="shared" si="239"/>
        <v>429.75599999999997</v>
      </c>
      <c r="F2063" s="740">
        <f t="shared" si="240"/>
        <v>429.76</v>
      </c>
      <c r="G2063" s="1037">
        <f>'Заказ, cкидки и курсы валют'!$J$24*F2063</f>
        <v>5451.5056000000004</v>
      </c>
      <c r="H2063" s="158">
        <f t="shared" si="241"/>
        <v>817.73</v>
      </c>
      <c r="I2063" s="245"/>
    </row>
    <row r="2064" spans="1:9" ht="14.1" customHeight="1">
      <c r="A2064" s="250" t="s">
        <v>5212</v>
      </c>
      <c r="B2064" s="73" t="s">
        <v>192</v>
      </c>
      <c r="C2064" s="970">
        <v>20.260000000000002</v>
      </c>
      <c r="D2064" s="140">
        <v>120</v>
      </c>
      <c r="E2064" s="710">
        <f t="shared" si="239"/>
        <v>511.95599999999996</v>
      </c>
      <c r="F2064" s="740">
        <f t="shared" si="240"/>
        <v>511.96</v>
      </c>
      <c r="G2064" s="1037">
        <f>'Заказ, cкидки и курсы валют'!$J$24*F2064</f>
        <v>6494.2125999999998</v>
      </c>
      <c r="H2064" s="158">
        <f t="shared" si="241"/>
        <v>779.31</v>
      </c>
      <c r="I2064" s="245"/>
    </row>
    <row r="2065" spans="1:9" ht="14.1" customHeight="1">
      <c r="A2065" s="2444" t="s">
        <v>5213</v>
      </c>
      <c r="B2065" s="73" t="s">
        <v>193</v>
      </c>
      <c r="C2065" s="970">
        <v>23.07</v>
      </c>
      <c r="D2065" s="140">
        <v>80</v>
      </c>
      <c r="E2065" s="710">
        <f t="shared" si="239"/>
        <v>580.596</v>
      </c>
      <c r="F2065" s="740">
        <f t="shared" si="240"/>
        <v>580.6</v>
      </c>
      <c r="G2065" s="1037">
        <f>'Заказ, cкидки и курсы валют'!$J$24*F2065</f>
        <v>7364.911000000001</v>
      </c>
      <c r="H2065" s="158">
        <f t="shared" si="241"/>
        <v>589.19000000000005</v>
      </c>
      <c r="I2065" s="245"/>
    </row>
    <row r="2066" spans="1:9" ht="14.1" customHeight="1">
      <c r="A2066" s="250" t="s">
        <v>5214</v>
      </c>
      <c r="B2066" s="73" t="s">
        <v>194</v>
      </c>
      <c r="C2066" s="970">
        <v>26.12</v>
      </c>
      <c r="D2066" s="140">
        <v>80</v>
      </c>
      <c r="E2066" s="710">
        <f t="shared" si="239"/>
        <v>603.83999999999992</v>
      </c>
      <c r="F2066" s="740">
        <f t="shared" si="240"/>
        <v>603.84</v>
      </c>
      <c r="G2066" s="1037">
        <f>'Заказ, cкидки и курсы валют'!$J$24*F2066</f>
        <v>7659.7104000000008</v>
      </c>
      <c r="H2066" s="158">
        <f t="shared" si="241"/>
        <v>612.78</v>
      </c>
      <c r="I2066" s="245"/>
    </row>
    <row r="2067" spans="1:9" ht="14.1" customHeight="1">
      <c r="A2067" s="250" t="s">
        <v>5215</v>
      </c>
      <c r="B2067" s="73" t="s">
        <v>3125</v>
      </c>
      <c r="C2067" s="970">
        <v>29.2</v>
      </c>
      <c r="D2067" s="140">
        <v>60</v>
      </c>
      <c r="E2067" s="710">
        <f t="shared" si="239"/>
        <v>785.82</v>
      </c>
      <c r="F2067" s="740">
        <f t="shared" si="240"/>
        <v>785.82</v>
      </c>
      <c r="G2067" s="1037">
        <f>'Заказ, cкидки и курсы валют'!$J$24*F2067</f>
        <v>9968.1267000000007</v>
      </c>
      <c r="H2067" s="158">
        <f t="shared" si="241"/>
        <v>598.09</v>
      </c>
      <c r="I2067" s="245"/>
    </row>
    <row r="2068" spans="1:9" ht="14.1" customHeight="1" thickBot="1">
      <c r="A2068" s="282" t="s">
        <v>5216</v>
      </c>
      <c r="B2068" s="311" t="s">
        <v>195</v>
      </c>
      <c r="C2068" s="956">
        <v>33</v>
      </c>
      <c r="D2068" s="1706">
        <v>50</v>
      </c>
      <c r="E2068" s="1705">
        <f t="shared" si="239"/>
        <v>770.53200000000004</v>
      </c>
      <c r="F2068" s="1173">
        <f t="shared" si="240"/>
        <v>770.53</v>
      </c>
      <c r="G2068" s="1174">
        <f>'Заказ, cкидки и курсы валют'!$J$24*F2068</f>
        <v>9774.1730499999994</v>
      </c>
      <c r="H2068" s="214">
        <f t="shared" si="241"/>
        <v>488.71</v>
      </c>
      <c r="I2068" s="248"/>
    </row>
    <row r="2069" spans="1:9" ht="14.1" customHeight="1" thickBot="1"/>
    <row r="2070" spans="1:9" ht="14.1" customHeight="1">
      <c r="A2070" s="291"/>
      <c r="B2070" s="196"/>
      <c r="C2070" s="112" t="s">
        <v>2539</v>
      </c>
      <c r="D2070" s="112"/>
      <c r="E2070" s="1063"/>
      <c r="F2070" s="687"/>
      <c r="G2070" s="794"/>
      <c r="H2070" s="114"/>
      <c r="I2070" s="128"/>
    </row>
    <row r="2071" spans="1:9" ht="14.1" customHeight="1">
      <c r="A2071" s="292"/>
      <c r="B2071" s="17"/>
      <c r="C2071" s="129"/>
      <c r="D2071" s="129"/>
      <c r="E2071" s="688" t="s">
        <v>2540</v>
      </c>
      <c r="F2071" s="700"/>
      <c r="I2071" s="133"/>
    </row>
    <row r="2072" spans="1:9" ht="14.1" customHeight="1">
      <c r="A2072" s="292"/>
      <c r="B2072" s="17"/>
      <c r="C2072" s="118"/>
      <c r="D2072" s="118"/>
      <c r="E2072" s="1082"/>
      <c r="F2072" s="733"/>
      <c r="G2072" s="1052"/>
      <c r="H2072" s="17"/>
      <c r="I2072" s="200"/>
    </row>
    <row r="2073" spans="1:9" ht="14.1" customHeight="1">
      <c r="A2073" s="292"/>
      <c r="B2073" s="17"/>
      <c r="C2073" s="118"/>
      <c r="D2073" s="118"/>
      <c r="E2073" s="1082"/>
      <c r="F2073" s="733"/>
      <c r="G2073" s="1052"/>
      <c r="H2073" s="17"/>
      <c r="I2073" s="200"/>
    </row>
    <row r="2074" spans="1:9" ht="14.1" customHeight="1">
      <c r="A2074" s="292"/>
      <c r="B2074" s="17"/>
      <c r="C2074" s="118"/>
      <c r="D2074" s="118"/>
      <c r="E2074" s="1082"/>
      <c r="F2074" s="733"/>
      <c r="G2074" s="1052"/>
      <c r="H2074" s="17"/>
      <c r="I2074" s="200"/>
    </row>
    <row r="2075" spans="1:9" ht="14.1" customHeight="1" thickBot="1">
      <c r="A2075" s="145" t="s">
        <v>7841</v>
      </c>
      <c r="B2075" s="146"/>
      <c r="C2075" s="121"/>
      <c r="D2075" s="204"/>
      <c r="E2075" s="1086"/>
      <c r="F2075" s="735"/>
      <c r="G2075" s="1053"/>
      <c r="H2075" s="204"/>
      <c r="I2075" s="205"/>
    </row>
    <row r="2076" spans="1:9" ht="38.25" customHeight="1">
      <c r="A2076" s="228" t="s">
        <v>1036</v>
      </c>
      <c r="B2076" s="229" t="s">
        <v>1037</v>
      </c>
      <c r="C2076" s="230" t="s">
        <v>679</v>
      </c>
      <c r="D2076" s="230" t="s">
        <v>3147</v>
      </c>
      <c r="E2076" s="691" t="s">
        <v>11544</v>
      </c>
      <c r="F2076" s="737" t="s">
        <v>2796</v>
      </c>
      <c r="G2076" s="1039" t="s">
        <v>2644</v>
      </c>
      <c r="H2076" s="394" t="s">
        <v>498</v>
      </c>
      <c r="I2076" s="232" t="s">
        <v>4274</v>
      </c>
    </row>
    <row r="2077" spans="1:9" ht="14.1" customHeight="1" thickBot="1">
      <c r="A2077" s="228"/>
      <c r="B2077" s="445"/>
      <c r="C2077" s="230" t="s">
        <v>3648</v>
      </c>
      <c r="D2077" s="446" t="s">
        <v>2645</v>
      </c>
      <c r="E2077" s="1084" t="s">
        <v>265</v>
      </c>
      <c r="F2077" s="745">
        <f>'Заказ, cкидки и курсы валют'!$I$12</f>
        <v>0</v>
      </c>
      <c r="G2077" s="1149"/>
      <c r="H2077" s="545"/>
      <c r="I2077" s="380"/>
    </row>
    <row r="2078" spans="1:9" ht="14.1" customHeight="1">
      <c r="A2078" s="389" t="s">
        <v>9683</v>
      </c>
      <c r="B2078" s="1309" t="s">
        <v>3197</v>
      </c>
      <c r="C2078" s="1335">
        <v>0.39</v>
      </c>
      <c r="D2078" s="1489">
        <v>100</v>
      </c>
      <c r="E2078" s="1704">
        <f t="shared" ref="E2078:E2109" si="242">E1884*2</f>
        <v>33.92</v>
      </c>
      <c r="F2078" s="1187">
        <f>ROUND(E2078*(1-$F$11),2)</f>
        <v>33.92</v>
      </c>
      <c r="G2078" s="1188">
        <f>'Заказ, cкидки и курсы валют'!$J$24*F2078</f>
        <v>430.27520000000004</v>
      </c>
      <c r="H2078" s="443">
        <f>ROUND((D2078/1000)*G2078,2)</f>
        <v>43.03</v>
      </c>
      <c r="I2078" s="1304"/>
    </row>
    <row r="2079" spans="1:9" ht="14.1" customHeight="1">
      <c r="A2079" s="250" t="s">
        <v>9684</v>
      </c>
      <c r="B2079" s="1054" t="s">
        <v>3198</v>
      </c>
      <c r="C2079" s="1124">
        <v>0.48</v>
      </c>
      <c r="D2079" s="85">
        <v>100</v>
      </c>
      <c r="E2079" s="710">
        <f t="shared" si="242"/>
        <v>40.46</v>
      </c>
      <c r="F2079" s="740">
        <f t="shared" ref="F2079:F2088" si="243">ROUND(E2079*(1-$F$11),2)</f>
        <v>40.46</v>
      </c>
      <c r="G2079" s="1037">
        <f>'Заказ, cкидки и курсы валют'!$J$24*F2079</f>
        <v>513.23509999999999</v>
      </c>
      <c r="H2079" s="158">
        <f t="shared" ref="H2079:H2088" si="244">ROUND((D2079/1000)*G2079,2)</f>
        <v>51.32</v>
      </c>
      <c r="I2079" s="582"/>
    </row>
    <row r="2080" spans="1:9" ht="14.1" customHeight="1">
      <c r="A2080" s="250" t="s">
        <v>9685</v>
      </c>
      <c r="B2080" s="1054" t="s">
        <v>3354</v>
      </c>
      <c r="C2080" s="1124">
        <v>0.56000000000000005</v>
      </c>
      <c r="D2080" s="85">
        <v>100</v>
      </c>
      <c r="E2080" s="710">
        <f t="shared" si="242"/>
        <v>41.76</v>
      </c>
      <c r="F2080" s="740">
        <f t="shared" si="243"/>
        <v>41.76</v>
      </c>
      <c r="G2080" s="1037">
        <f>'Заказ, cкидки и курсы валют'!$J$24*F2080</f>
        <v>529.72559999999999</v>
      </c>
      <c r="H2080" s="158">
        <f t="shared" si="244"/>
        <v>52.97</v>
      </c>
      <c r="I2080" s="582"/>
    </row>
    <row r="2081" spans="1:9" ht="14.1" customHeight="1">
      <c r="A2081" s="250" t="s">
        <v>9686</v>
      </c>
      <c r="B2081" s="1054" t="s">
        <v>138</v>
      </c>
      <c r="C2081" s="1124">
        <v>0.65</v>
      </c>
      <c r="D2081" s="85">
        <v>100</v>
      </c>
      <c r="E2081" s="710">
        <f t="shared" si="242"/>
        <v>48.46</v>
      </c>
      <c r="F2081" s="740">
        <f t="shared" si="243"/>
        <v>48.46</v>
      </c>
      <c r="G2081" s="1037">
        <f>'Заказ, cкидки и курсы валют'!$J$24*F2081</f>
        <v>614.71510000000001</v>
      </c>
      <c r="H2081" s="158">
        <f t="shared" si="244"/>
        <v>61.47</v>
      </c>
      <c r="I2081" s="582"/>
    </row>
    <row r="2082" spans="1:9" ht="14.1" customHeight="1">
      <c r="A2082" s="250" t="s">
        <v>9687</v>
      </c>
      <c r="B2082" s="1054" t="s">
        <v>139</v>
      </c>
      <c r="C2082" s="1124">
        <v>0.82</v>
      </c>
      <c r="D2082" s="85">
        <v>100</v>
      </c>
      <c r="E2082" s="710">
        <f t="shared" si="242"/>
        <v>54.16</v>
      </c>
      <c r="F2082" s="740">
        <f t="shared" si="243"/>
        <v>54.16</v>
      </c>
      <c r="G2082" s="1037">
        <f>'Заказ, cкидки и курсы валют'!$J$24*F2082</f>
        <v>687.01959999999997</v>
      </c>
      <c r="H2082" s="158">
        <f t="shared" si="244"/>
        <v>68.7</v>
      </c>
      <c r="I2082" s="582"/>
    </row>
    <row r="2083" spans="1:9" ht="14.1" customHeight="1">
      <c r="A2083" s="250" t="s">
        <v>9688</v>
      </c>
      <c r="B2083" s="1054" t="s">
        <v>140</v>
      </c>
      <c r="C2083" s="1124">
        <v>0.99</v>
      </c>
      <c r="D2083" s="85">
        <v>100</v>
      </c>
      <c r="E2083" s="710">
        <f t="shared" si="242"/>
        <v>54.54</v>
      </c>
      <c r="F2083" s="740">
        <f t="shared" si="243"/>
        <v>54.54</v>
      </c>
      <c r="G2083" s="1037">
        <f>'Заказ, cкидки и курсы валют'!$J$24*F2083</f>
        <v>691.83990000000006</v>
      </c>
      <c r="H2083" s="158">
        <f t="shared" si="244"/>
        <v>69.180000000000007</v>
      </c>
      <c r="I2083" s="582"/>
    </row>
    <row r="2084" spans="1:9" ht="14.1" customHeight="1">
      <c r="A2084" s="250" t="s">
        <v>9689</v>
      </c>
      <c r="B2084" s="1054" t="s">
        <v>141</v>
      </c>
      <c r="C2084" s="1124">
        <v>1.2</v>
      </c>
      <c r="D2084" s="85">
        <v>100</v>
      </c>
      <c r="E2084" s="710">
        <f t="shared" si="242"/>
        <v>62</v>
      </c>
      <c r="F2084" s="740">
        <f t="shared" si="243"/>
        <v>62</v>
      </c>
      <c r="G2084" s="1037">
        <f>'Заказ, cкидки и курсы валют'!$J$24*F2084</f>
        <v>786.47</v>
      </c>
      <c r="H2084" s="158">
        <f t="shared" si="244"/>
        <v>78.650000000000006</v>
      </c>
      <c r="I2084" s="582"/>
    </row>
    <row r="2085" spans="1:9" ht="14.1" customHeight="1">
      <c r="A2085" s="250" t="s">
        <v>9690</v>
      </c>
      <c r="B2085" s="1054" t="s">
        <v>142</v>
      </c>
      <c r="C2085" s="1124">
        <v>1.43</v>
      </c>
      <c r="D2085" s="85">
        <v>100</v>
      </c>
      <c r="E2085" s="710">
        <f t="shared" si="242"/>
        <v>83.14</v>
      </c>
      <c r="F2085" s="740">
        <f t="shared" si="243"/>
        <v>83.14</v>
      </c>
      <c r="G2085" s="1037">
        <f>'Заказ, cкидки и курсы валют'!$J$24*F2085</f>
        <v>1054.6309000000001</v>
      </c>
      <c r="H2085" s="158">
        <f t="shared" si="244"/>
        <v>105.46</v>
      </c>
      <c r="I2085" s="582"/>
    </row>
    <row r="2086" spans="1:9" ht="14.1" customHeight="1">
      <c r="A2086" s="250" t="s">
        <v>9691</v>
      </c>
      <c r="B2086" s="1054" t="s">
        <v>143</v>
      </c>
      <c r="C2086" s="1124">
        <v>1.64</v>
      </c>
      <c r="D2086" s="85">
        <v>100</v>
      </c>
      <c r="E2086" s="710">
        <f t="shared" si="242"/>
        <v>92.06</v>
      </c>
      <c r="F2086" s="740">
        <f t="shared" si="243"/>
        <v>92.06</v>
      </c>
      <c r="G2086" s="1037">
        <f>'Заказ, cкидки и курсы валют'!$J$24*F2086</f>
        <v>1167.7811000000002</v>
      </c>
      <c r="H2086" s="158">
        <f t="shared" si="244"/>
        <v>116.78</v>
      </c>
      <c r="I2086" s="582"/>
    </row>
    <row r="2087" spans="1:9" ht="14.1" customHeight="1">
      <c r="A2087" s="250" t="s">
        <v>9692</v>
      </c>
      <c r="B2087" s="1054" t="s">
        <v>144</v>
      </c>
      <c r="C2087" s="1124">
        <v>1.85</v>
      </c>
      <c r="D2087" s="85">
        <v>100</v>
      </c>
      <c r="E2087" s="710">
        <f t="shared" si="242"/>
        <v>84.24</v>
      </c>
      <c r="F2087" s="740">
        <f t="shared" si="243"/>
        <v>84.24</v>
      </c>
      <c r="G2087" s="1037">
        <f>'Заказ, cкидки и курсы валют'!$J$24*F2087</f>
        <v>1068.5844</v>
      </c>
      <c r="H2087" s="158">
        <f t="shared" si="244"/>
        <v>106.86</v>
      </c>
      <c r="I2087" s="582"/>
    </row>
    <row r="2088" spans="1:9" ht="14.1" customHeight="1">
      <c r="A2088" s="250" t="s">
        <v>9693</v>
      </c>
      <c r="B2088" s="1054" t="s">
        <v>3364</v>
      </c>
      <c r="C2088" s="1124">
        <v>2.2799999999999998</v>
      </c>
      <c r="D2088" s="85">
        <v>100</v>
      </c>
      <c r="E2088" s="710">
        <f t="shared" si="242"/>
        <v>121.1</v>
      </c>
      <c r="F2088" s="740">
        <f t="shared" si="243"/>
        <v>121.1</v>
      </c>
      <c r="G2088" s="1037">
        <f>'Заказ, cкидки и курсы валют'!$J$24*F2088</f>
        <v>1536.1534999999999</v>
      </c>
      <c r="H2088" s="158">
        <f t="shared" si="244"/>
        <v>153.62</v>
      </c>
      <c r="I2088" s="582"/>
    </row>
    <row r="2089" spans="1:9" ht="14.1" customHeight="1">
      <c r="A2089" s="250" t="s">
        <v>8068</v>
      </c>
      <c r="B2089" s="89" t="s">
        <v>3219</v>
      </c>
      <c r="C2089" s="970">
        <v>0.71</v>
      </c>
      <c r="D2089" s="85">
        <v>100</v>
      </c>
      <c r="E2089" s="710">
        <f t="shared" si="242"/>
        <v>72.92</v>
      </c>
      <c r="F2089" s="740">
        <f>ROUND(E2089*(1-$F$11),2)</f>
        <v>72.92</v>
      </c>
      <c r="G2089" s="1037">
        <f>'Заказ, cкидки и курсы валют'!$J$24*F2089</f>
        <v>924.99020000000007</v>
      </c>
      <c r="H2089" s="158">
        <f>ROUND((D2089/1000)*G2089,2)</f>
        <v>92.5</v>
      </c>
      <c r="I2089" s="245"/>
    </row>
    <row r="2090" spans="1:9" ht="14.1" customHeight="1">
      <c r="A2090" s="250" t="s">
        <v>8069</v>
      </c>
      <c r="B2090" s="89" t="s">
        <v>3220</v>
      </c>
      <c r="C2090" s="970">
        <v>0.89</v>
      </c>
      <c r="D2090" s="1500">
        <v>100</v>
      </c>
      <c r="E2090" s="710">
        <f t="shared" si="242"/>
        <v>50.8</v>
      </c>
      <c r="F2090" s="740">
        <f t="shared" ref="F2090:F2122" si="245">ROUND(E2090*(1-$F$11),2)</f>
        <v>50.8</v>
      </c>
      <c r="G2090" s="1037">
        <f>'Заказ, cкидки и курсы валют'!$J$24*F2090</f>
        <v>644.39800000000002</v>
      </c>
      <c r="H2090" s="158">
        <f t="shared" ref="H2090:H2122" si="246">ROUND((D2090/1000)*G2090,2)</f>
        <v>64.44</v>
      </c>
      <c r="I2090" s="245"/>
    </row>
    <row r="2091" spans="1:9" ht="14.1" customHeight="1">
      <c r="A2091" s="250" t="s">
        <v>8070</v>
      </c>
      <c r="B2091" s="73" t="s">
        <v>3221</v>
      </c>
      <c r="C2091" s="970">
        <v>0.99</v>
      </c>
      <c r="D2091" s="85">
        <v>100</v>
      </c>
      <c r="E2091" s="710">
        <f t="shared" si="242"/>
        <v>56.28</v>
      </c>
      <c r="F2091" s="740">
        <f t="shared" si="245"/>
        <v>56.28</v>
      </c>
      <c r="G2091" s="1037">
        <f>'Заказ, cкидки и курсы валют'!$J$24*F2091</f>
        <v>713.91180000000008</v>
      </c>
      <c r="H2091" s="158">
        <f t="shared" si="246"/>
        <v>71.39</v>
      </c>
      <c r="I2091" s="245"/>
    </row>
    <row r="2092" spans="1:9" ht="14.1" customHeight="1">
      <c r="A2092" s="250" t="s">
        <v>8071</v>
      </c>
      <c r="B2092" s="73" t="s">
        <v>145</v>
      </c>
      <c r="C2092" s="970">
        <v>1.1499999999999999</v>
      </c>
      <c r="D2092" s="1500">
        <v>100</v>
      </c>
      <c r="E2092" s="710">
        <f t="shared" si="242"/>
        <v>62.18</v>
      </c>
      <c r="F2092" s="740">
        <f t="shared" si="245"/>
        <v>62.18</v>
      </c>
      <c r="G2092" s="1037">
        <f>'Заказ, cкидки и курсы валют'!$J$24*F2092</f>
        <v>788.75330000000008</v>
      </c>
      <c r="H2092" s="158">
        <f t="shared" si="246"/>
        <v>78.88</v>
      </c>
      <c r="I2092" s="245"/>
    </row>
    <row r="2093" spans="1:9" ht="14.1" customHeight="1">
      <c r="A2093" s="250" t="s">
        <v>8072</v>
      </c>
      <c r="B2093" s="73" t="s">
        <v>3222</v>
      </c>
      <c r="C2093" s="970">
        <v>1.25</v>
      </c>
      <c r="D2093" s="1500">
        <v>100</v>
      </c>
      <c r="E2093" s="710">
        <f t="shared" si="242"/>
        <v>57.4</v>
      </c>
      <c r="F2093" s="740">
        <f t="shared" si="245"/>
        <v>57.4</v>
      </c>
      <c r="G2093" s="1037">
        <f>'Заказ, cкидки и курсы валют'!$J$24*F2093</f>
        <v>728.11900000000003</v>
      </c>
      <c r="H2093" s="158">
        <f t="shared" si="246"/>
        <v>72.81</v>
      </c>
      <c r="I2093" s="245"/>
    </row>
    <row r="2094" spans="1:9" ht="14.1" customHeight="1">
      <c r="A2094" s="250" t="s">
        <v>8073</v>
      </c>
      <c r="B2094" s="73" t="s">
        <v>3662</v>
      </c>
      <c r="C2094" s="970">
        <v>1.32</v>
      </c>
      <c r="D2094" s="85">
        <v>100</v>
      </c>
      <c r="E2094" s="710">
        <f t="shared" si="242"/>
        <v>67.52</v>
      </c>
      <c r="F2094" s="740">
        <f t="shared" si="245"/>
        <v>67.52</v>
      </c>
      <c r="G2094" s="1037">
        <f>'Заказ, cкидки и курсы валют'!$J$24*F2094</f>
        <v>856.49119999999994</v>
      </c>
      <c r="H2094" s="158">
        <f t="shared" si="246"/>
        <v>85.65</v>
      </c>
      <c r="I2094" s="245"/>
    </row>
    <row r="2095" spans="1:9" ht="14.1" customHeight="1">
      <c r="A2095" s="250" t="s">
        <v>8074</v>
      </c>
      <c r="B2095" s="73" t="s">
        <v>146</v>
      </c>
      <c r="C2095" s="970">
        <v>1.34</v>
      </c>
      <c r="D2095" s="85">
        <v>100</v>
      </c>
      <c r="E2095" s="710">
        <f t="shared" si="242"/>
        <v>73.239999999999995</v>
      </c>
      <c r="F2095" s="740">
        <f t="shared" si="245"/>
        <v>73.239999999999995</v>
      </c>
      <c r="G2095" s="1037">
        <f>'Заказ, cкидки и курсы валют'!$J$24*F2095</f>
        <v>929.04939999999999</v>
      </c>
      <c r="H2095" s="158">
        <f t="shared" si="246"/>
        <v>92.9</v>
      </c>
      <c r="I2095" s="245"/>
    </row>
    <row r="2096" spans="1:9" ht="14.1" customHeight="1">
      <c r="A2096" s="250" t="s">
        <v>8075</v>
      </c>
      <c r="B2096" s="73" t="s">
        <v>147</v>
      </c>
      <c r="C2096" s="970">
        <v>1.66</v>
      </c>
      <c r="D2096" s="85">
        <v>100</v>
      </c>
      <c r="E2096" s="710">
        <f t="shared" si="242"/>
        <v>74.900000000000006</v>
      </c>
      <c r="F2096" s="740">
        <f t="shared" si="245"/>
        <v>74.900000000000006</v>
      </c>
      <c r="G2096" s="1037">
        <f>'Заказ, cкидки и курсы валют'!$J$24*F2096</f>
        <v>950.1065000000001</v>
      </c>
      <c r="H2096" s="158">
        <f t="shared" si="246"/>
        <v>95.01</v>
      </c>
      <c r="I2096" s="245"/>
    </row>
    <row r="2097" spans="1:9" ht="14.1" customHeight="1">
      <c r="A2097" s="250" t="s">
        <v>8076</v>
      </c>
      <c r="B2097" s="73" t="s">
        <v>148</v>
      </c>
      <c r="C2097" s="970">
        <v>2.11</v>
      </c>
      <c r="D2097" s="85">
        <v>100</v>
      </c>
      <c r="E2097" s="710">
        <f t="shared" si="242"/>
        <v>95.28</v>
      </c>
      <c r="F2097" s="740">
        <f t="shared" si="245"/>
        <v>95.28</v>
      </c>
      <c r="G2097" s="1037">
        <f>'Заказ, cкидки и курсы валют'!$J$24*F2097</f>
        <v>1208.6268</v>
      </c>
      <c r="H2097" s="158">
        <f t="shared" si="246"/>
        <v>120.86</v>
      </c>
      <c r="I2097" s="245"/>
    </row>
    <row r="2098" spans="1:9" ht="14.1" customHeight="1">
      <c r="A2098" s="250" t="s">
        <v>8077</v>
      </c>
      <c r="B2098" s="73" t="s">
        <v>149</v>
      </c>
      <c r="C2098" s="970">
        <v>2.4900000000000002</v>
      </c>
      <c r="D2098" s="85">
        <v>100</v>
      </c>
      <c r="E2098" s="710">
        <f t="shared" si="242"/>
        <v>115.88</v>
      </c>
      <c r="F2098" s="740">
        <f t="shared" si="245"/>
        <v>115.88</v>
      </c>
      <c r="G2098" s="1037">
        <f>'Заказ, cкидки и курсы валют'!$J$24*F2098</f>
        <v>1469.9377999999999</v>
      </c>
      <c r="H2098" s="158">
        <f t="shared" si="246"/>
        <v>146.99</v>
      </c>
      <c r="I2098" s="245"/>
    </row>
    <row r="2099" spans="1:9" ht="14.1" customHeight="1">
      <c r="A2099" s="250" t="s">
        <v>9064</v>
      </c>
      <c r="B2099" s="73" t="s">
        <v>150</v>
      </c>
      <c r="C2099" s="970">
        <v>2.86</v>
      </c>
      <c r="D2099" s="85">
        <v>60</v>
      </c>
      <c r="E2099" s="710">
        <f t="shared" si="242"/>
        <v>124.46</v>
      </c>
      <c r="F2099" s="740">
        <f t="shared" si="245"/>
        <v>124.46</v>
      </c>
      <c r="G2099" s="1037">
        <f>'Заказ, cкидки и курсы валют'!$J$24*F2099</f>
        <v>1578.7751000000001</v>
      </c>
      <c r="H2099" s="158">
        <f t="shared" si="246"/>
        <v>94.73</v>
      </c>
      <c r="I2099" s="245"/>
    </row>
    <row r="2100" spans="1:9" ht="14.1" customHeight="1">
      <c r="A2100" s="250" t="s">
        <v>8078</v>
      </c>
      <c r="B2100" s="73" t="s">
        <v>151</v>
      </c>
      <c r="C2100" s="970">
        <v>3.23</v>
      </c>
      <c r="D2100" s="85">
        <v>50</v>
      </c>
      <c r="E2100" s="710">
        <f t="shared" si="242"/>
        <v>136.06</v>
      </c>
      <c r="F2100" s="740">
        <f t="shared" si="245"/>
        <v>136.06</v>
      </c>
      <c r="G2100" s="1037">
        <f>'Заказ, cкидки и курсы валют'!$J$24*F2100</f>
        <v>1725.9211</v>
      </c>
      <c r="H2100" s="158">
        <f t="shared" si="246"/>
        <v>86.3</v>
      </c>
      <c r="I2100" s="245"/>
    </row>
    <row r="2101" spans="1:9" ht="14.1" customHeight="1">
      <c r="A2101" s="250" t="s">
        <v>8079</v>
      </c>
      <c r="B2101" s="73" t="s">
        <v>79</v>
      </c>
      <c r="C2101" s="970">
        <v>3.51</v>
      </c>
      <c r="D2101" s="85">
        <v>40</v>
      </c>
      <c r="E2101" s="710">
        <f t="shared" si="242"/>
        <v>147.19999999999999</v>
      </c>
      <c r="F2101" s="740">
        <f t="shared" si="245"/>
        <v>147.19999999999999</v>
      </c>
      <c r="G2101" s="1037">
        <f>'Заказ, cкидки и курсы валют'!$J$24*F2101</f>
        <v>1867.232</v>
      </c>
      <c r="H2101" s="158">
        <f t="shared" si="246"/>
        <v>74.69</v>
      </c>
      <c r="I2101" s="245"/>
    </row>
    <row r="2102" spans="1:9" ht="14.1" customHeight="1">
      <c r="A2102" s="250" t="s">
        <v>8080</v>
      </c>
      <c r="B2102" s="73" t="s">
        <v>152</v>
      </c>
      <c r="C2102" s="970">
        <v>3.81</v>
      </c>
      <c r="D2102" s="85">
        <v>40</v>
      </c>
      <c r="E2102" s="710">
        <f t="shared" si="242"/>
        <v>177.1</v>
      </c>
      <c r="F2102" s="740">
        <f t="shared" si="245"/>
        <v>177.1</v>
      </c>
      <c r="G2102" s="1037">
        <f>'Заказ, cкидки и курсы валют'!$J$24*F2102</f>
        <v>2246.5135</v>
      </c>
      <c r="H2102" s="158">
        <f t="shared" si="246"/>
        <v>89.86</v>
      </c>
      <c r="I2102" s="245"/>
    </row>
    <row r="2103" spans="1:9" ht="14.1" customHeight="1">
      <c r="A2103" s="250" t="s">
        <v>8081</v>
      </c>
      <c r="B2103" s="73" t="s">
        <v>4217</v>
      </c>
      <c r="C2103" s="970">
        <v>4.2699999999999996</v>
      </c>
      <c r="D2103" s="85">
        <v>30</v>
      </c>
      <c r="E2103" s="710">
        <f t="shared" si="242"/>
        <v>202.5</v>
      </c>
      <c r="F2103" s="740">
        <f t="shared" si="245"/>
        <v>202.5</v>
      </c>
      <c r="G2103" s="1037">
        <f>'Заказ, cкидки и курсы валют'!$J$24*F2103</f>
        <v>2568.7125000000001</v>
      </c>
      <c r="H2103" s="158">
        <f t="shared" si="246"/>
        <v>77.06</v>
      </c>
      <c r="I2103" s="245"/>
    </row>
    <row r="2104" spans="1:9" ht="14.1" customHeight="1">
      <c r="A2104" s="250" t="s">
        <v>8082</v>
      </c>
      <c r="B2104" s="73" t="s">
        <v>158</v>
      </c>
      <c r="C2104" s="970">
        <v>4.63</v>
      </c>
      <c r="D2104" s="85">
        <v>30</v>
      </c>
      <c r="E2104" s="710">
        <f t="shared" si="242"/>
        <v>202.22</v>
      </c>
      <c r="F2104" s="740">
        <f t="shared" si="245"/>
        <v>202.22</v>
      </c>
      <c r="G2104" s="1037">
        <f>'Заказ, cкидки и курсы валют'!$J$24*F2104</f>
        <v>2565.1606999999999</v>
      </c>
      <c r="H2104" s="158">
        <f t="shared" si="246"/>
        <v>76.95</v>
      </c>
      <c r="I2104" s="245"/>
    </row>
    <row r="2105" spans="1:9" ht="14.1" customHeight="1">
      <c r="A2105" s="250" t="s">
        <v>8083</v>
      </c>
      <c r="B2105" s="73" t="s">
        <v>4218</v>
      </c>
      <c r="C2105" s="970">
        <v>5</v>
      </c>
      <c r="D2105" s="85">
        <v>25</v>
      </c>
      <c r="E2105" s="710">
        <f t="shared" si="242"/>
        <v>223</v>
      </c>
      <c r="F2105" s="740">
        <f t="shared" si="245"/>
        <v>223</v>
      </c>
      <c r="G2105" s="1037">
        <f>'Заказ, cкидки и курсы валют'!$J$24*F2105</f>
        <v>2828.7550000000001</v>
      </c>
      <c r="H2105" s="158">
        <f t="shared" si="246"/>
        <v>70.72</v>
      </c>
      <c r="I2105" s="245"/>
    </row>
    <row r="2106" spans="1:9" ht="14.1" customHeight="1">
      <c r="A2106" s="250" t="s">
        <v>8084</v>
      </c>
      <c r="B2106" s="73" t="s">
        <v>159</v>
      </c>
      <c r="C2106" s="970">
        <v>5.47</v>
      </c>
      <c r="D2106" s="85">
        <v>25</v>
      </c>
      <c r="E2106" s="710">
        <f t="shared" si="242"/>
        <v>214.78</v>
      </c>
      <c r="F2106" s="740">
        <f t="shared" si="245"/>
        <v>214.78</v>
      </c>
      <c r="G2106" s="1037">
        <f>'Заказ, cкидки и курсы валют'!$J$24*F2106</f>
        <v>2724.4843000000001</v>
      </c>
      <c r="H2106" s="158">
        <f t="shared" si="246"/>
        <v>68.11</v>
      </c>
      <c r="I2106" s="245"/>
    </row>
    <row r="2107" spans="1:9" ht="14.1" customHeight="1">
      <c r="A2107" s="250" t="s">
        <v>8085</v>
      </c>
      <c r="B2107" s="73" t="s">
        <v>2653</v>
      </c>
      <c r="C2107" s="970">
        <v>5.76</v>
      </c>
      <c r="D2107" s="85">
        <v>25</v>
      </c>
      <c r="E2107" s="710">
        <f t="shared" si="242"/>
        <v>249.62</v>
      </c>
      <c r="F2107" s="740">
        <f t="shared" si="245"/>
        <v>249.62</v>
      </c>
      <c r="G2107" s="1037">
        <f>'Заказ, cкидки и курсы валют'!$J$24*F2107</f>
        <v>3166.4297000000001</v>
      </c>
      <c r="H2107" s="158">
        <f t="shared" si="246"/>
        <v>79.16</v>
      </c>
      <c r="I2107" s="245"/>
    </row>
    <row r="2108" spans="1:9" ht="14.1" customHeight="1">
      <c r="A2108" s="250" t="s">
        <v>8086</v>
      </c>
      <c r="B2108" s="89" t="s">
        <v>3343</v>
      </c>
      <c r="C2108" s="970">
        <v>6.07</v>
      </c>
      <c r="D2108" s="85">
        <v>25</v>
      </c>
      <c r="E2108" s="710">
        <f t="shared" si="242"/>
        <v>264.76</v>
      </c>
      <c r="F2108" s="740">
        <f t="shared" si="245"/>
        <v>264.76</v>
      </c>
      <c r="G2108" s="1037">
        <f>'Заказ, cкидки и курсы валют'!$J$24*F2108</f>
        <v>3358.4805999999999</v>
      </c>
      <c r="H2108" s="158">
        <f t="shared" si="246"/>
        <v>83.96</v>
      </c>
      <c r="I2108" s="245"/>
    </row>
    <row r="2109" spans="1:9" ht="14.1" customHeight="1">
      <c r="A2109" s="250" t="s">
        <v>8087</v>
      </c>
      <c r="B2109" s="73" t="s">
        <v>3183</v>
      </c>
      <c r="C2109" s="970">
        <v>1.4</v>
      </c>
      <c r="D2109" s="85">
        <v>180</v>
      </c>
      <c r="E2109" s="710">
        <f t="shared" si="242"/>
        <v>71</v>
      </c>
      <c r="F2109" s="740">
        <f t="shared" si="245"/>
        <v>71</v>
      </c>
      <c r="G2109" s="1037">
        <f>'Заказ, cкидки и курсы валют'!$J$24*F2109</f>
        <v>900.63499999999999</v>
      </c>
      <c r="H2109" s="158">
        <f t="shared" si="246"/>
        <v>162.11000000000001</v>
      </c>
      <c r="I2109" s="245"/>
    </row>
    <row r="2110" spans="1:9" ht="14.1" customHeight="1">
      <c r="A2110" s="250" t="s">
        <v>8088</v>
      </c>
      <c r="B2110" s="73" t="s">
        <v>4222</v>
      </c>
      <c r="C2110" s="970">
        <v>1.5</v>
      </c>
      <c r="D2110" s="85">
        <v>180</v>
      </c>
      <c r="E2110" s="710">
        <f t="shared" ref="E2110:E2141" si="247">E1916*2</f>
        <v>72.78</v>
      </c>
      <c r="F2110" s="740">
        <f t="shared" si="245"/>
        <v>72.78</v>
      </c>
      <c r="G2110" s="1037">
        <f>'Заказ, cкидки и курсы валют'!$J$24*F2110</f>
        <v>923.21430000000009</v>
      </c>
      <c r="H2110" s="158">
        <f t="shared" si="246"/>
        <v>166.18</v>
      </c>
      <c r="I2110" s="245"/>
    </row>
    <row r="2111" spans="1:9" ht="14.1" customHeight="1">
      <c r="A2111" s="250" t="s">
        <v>8089</v>
      </c>
      <c r="B2111" s="73" t="s">
        <v>3656</v>
      </c>
      <c r="C2111" s="970">
        <v>1.67</v>
      </c>
      <c r="D2111" s="85">
        <v>170</v>
      </c>
      <c r="E2111" s="710">
        <f t="shared" si="247"/>
        <v>85.1</v>
      </c>
      <c r="F2111" s="740">
        <f t="shared" si="245"/>
        <v>85.1</v>
      </c>
      <c r="G2111" s="1037">
        <f>'Заказ, cкидки и курсы валют'!$J$24*F2111</f>
        <v>1079.4935</v>
      </c>
      <c r="H2111" s="158">
        <f t="shared" si="246"/>
        <v>183.51</v>
      </c>
      <c r="I2111" s="245"/>
    </row>
    <row r="2112" spans="1:9" ht="14.1" customHeight="1">
      <c r="A2112" s="250" t="s">
        <v>8090</v>
      </c>
      <c r="B2112" s="73" t="s">
        <v>3657</v>
      </c>
      <c r="C2112" s="970">
        <v>1.9</v>
      </c>
      <c r="D2112" s="85">
        <v>100</v>
      </c>
      <c r="E2112" s="710">
        <f t="shared" si="247"/>
        <v>91.34</v>
      </c>
      <c r="F2112" s="740">
        <f t="shared" si="245"/>
        <v>91.34</v>
      </c>
      <c r="G2112" s="1037">
        <f>'Заказ, cкидки и курсы валют'!$J$24*F2112</f>
        <v>1158.6479000000002</v>
      </c>
      <c r="H2112" s="158">
        <f t="shared" si="246"/>
        <v>115.86</v>
      </c>
      <c r="I2112" s="245"/>
    </row>
    <row r="2113" spans="1:9" ht="14.1" customHeight="1">
      <c r="A2113" s="250" t="s">
        <v>8091</v>
      </c>
      <c r="B2113" s="73" t="s">
        <v>2822</v>
      </c>
      <c r="C2113" s="970">
        <v>2.1</v>
      </c>
      <c r="D2113" s="85">
        <v>100</v>
      </c>
      <c r="E2113" s="710">
        <f t="shared" si="247"/>
        <v>98.56</v>
      </c>
      <c r="F2113" s="740">
        <f t="shared" si="245"/>
        <v>98.56</v>
      </c>
      <c r="G2113" s="1037">
        <f>'Заказ, cкидки и курсы валют'!$J$24*F2113</f>
        <v>1250.2336</v>
      </c>
      <c r="H2113" s="158">
        <f t="shared" si="246"/>
        <v>125.02</v>
      </c>
      <c r="I2113" s="245"/>
    </row>
    <row r="2114" spans="1:9" ht="14.1" customHeight="1">
      <c r="A2114" s="250" t="s">
        <v>8092</v>
      </c>
      <c r="B2114" s="73" t="s">
        <v>3663</v>
      </c>
      <c r="C2114" s="970">
        <v>2.33</v>
      </c>
      <c r="D2114" s="85">
        <v>100</v>
      </c>
      <c r="E2114" s="710">
        <f t="shared" si="247"/>
        <v>110.9</v>
      </c>
      <c r="F2114" s="740">
        <f t="shared" si="245"/>
        <v>110.9</v>
      </c>
      <c r="G2114" s="1037">
        <f>'Заказ, cкидки и курсы валют'!$J$24*F2114</f>
        <v>1406.7665000000002</v>
      </c>
      <c r="H2114" s="158">
        <f t="shared" si="246"/>
        <v>140.68</v>
      </c>
      <c r="I2114" s="245"/>
    </row>
    <row r="2115" spans="1:9" ht="14.1" customHeight="1">
      <c r="A2115" s="250" t="s">
        <v>8093</v>
      </c>
      <c r="B2115" s="73" t="s">
        <v>3658</v>
      </c>
      <c r="C2115" s="970">
        <v>2.35</v>
      </c>
      <c r="D2115" s="85">
        <v>100</v>
      </c>
      <c r="E2115" s="710">
        <f t="shared" si="247"/>
        <v>108.3</v>
      </c>
      <c r="F2115" s="740">
        <f t="shared" si="245"/>
        <v>108.3</v>
      </c>
      <c r="G2115" s="1037">
        <f>'Заказ, cкидки и курсы валют'!$J$24*F2115</f>
        <v>1373.7855</v>
      </c>
      <c r="H2115" s="158">
        <f t="shared" si="246"/>
        <v>137.38</v>
      </c>
      <c r="I2115" s="245"/>
    </row>
    <row r="2116" spans="1:9" ht="14.1" customHeight="1">
      <c r="A2116" s="250" t="s">
        <v>8094</v>
      </c>
      <c r="B2116" s="73" t="s">
        <v>167</v>
      </c>
      <c r="C2116" s="970">
        <v>2.86</v>
      </c>
      <c r="D2116" s="85">
        <v>80</v>
      </c>
      <c r="E2116" s="710">
        <f t="shared" si="247"/>
        <v>133.76</v>
      </c>
      <c r="F2116" s="740">
        <f t="shared" si="245"/>
        <v>133.76</v>
      </c>
      <c r="G2116" s="1037">
        <f>'Заказ, cкидки и курсы валют'!$J$24*F2116</f>
        <v>1696.7456</v>
      </c>
      <c r="H2116" s="158">
        <f t="shared" si="246"/>
        <v>135.74</v>
      </c>
      <c r="I2116" s="245"/>
    </row>
    <row r="2117" spans="1:9" ht="14.1" customHeight="1">
      <c r="A2117" s="250" t="s">
        <v>8095</v>
      </c>
      <c r="B2117" s="73" t="s">
        <v>168</v>
      </c>
      <c r="C2117" s="970">
        <v>3.43</v>
      </c>
      <c r="D2117" s="85">
        <v>70</v>
      </c>
      <c r="E2117" s="710">
        <f t="shared" si="247"/>
        <v>157.18</v>
      </c>
      <c r="F2117" s="740">
        <f t="shared" si="245"/>
        <v>157.18</v>
      </c>
      <c r="G2117" s="1037">
        <f>'Заказ, cкидки и курсы валют'!$J$24*F2117</f>
        <v>1993.8283000000001</v>
      </c>
      <c r="H2117" s="158">
        <f t="shared" si="246"/>
        <v>139.57</v>
      </c>
      <c r="I2117" s="245"/>
    </row>
    <row r="2118" spans="1:9" ht="14.1" customHeight="1">
      <c r="A2118" s="250" t="s">
        <v>8096</v>
      </c>
      <c r="B2118" s="73" t="s">
        <v>169</v>
      </c>
      <c r="C2118" s="970">
        <v>3.88</v>
      </c>
      <c r="D2118" s="85">
        <v>60</v>
      </c>
      <c r="E2118" s="710">
        <f t="shared" si="247"/>
        <v>190.46</v>
      </c>
      <c r="F2118" s="740">
        <f t="shared" si="245"/>
        <v>190.46</v>
      </c>
      <c r="G2118" s="1037">
        <f>'Заказ, cкидки и курсы валют'!$J$24*F2118</f>
        <v>2415.9851000000003</v>
      </c>
      <c r="H2118" s="158">
        <f t="shared" si="246"/>
        <v>144.96</v>
      </c>
      <c r="I2118" s="245"/>
    </row>
    <row r="2119" spans="1:9" ht="14.1" customHeight="1">
      <c r="A2119" s="250" t="s">
        <v>8097</v>
      </c>
      <c r="B2119" s="73" t="s">
        <v>612</v>
      </c>
      <c r="C2119" s="970">
        <v>4.57</v>
      </c>
      <c r="D2119" s="85">
        <v>55</v>
      </c>
      <c r="E2119" s="710">
        <f t="shared" si="247"/>
        <v>200.02</v>
      </c>
      <c r="F2119" s="740">
        <f t="shared" si="245"/>
        <v>200.02</v>
      </c>
      <c r="G2119" s="1037">
        <f>'Заказ, cкидки и курсы валют'!$J$24*F2119</f>
        <v>2537.2537000000002</v>
      </c>
      <c r="H2119" s="158">
        <f t="shared" si="246"/>
        <v>139.55000000000001</v>
      </c>
      <c r="I2119" s="245"/>
    </row>
    <row r="2120" spans="1:9" ht="14.1" customHeight="1">
      <c r="A2120" s="250" t="s">
        <v>8098</v>
      </c>
      <c r="B2120" s="73" t="s">
        <v>170</v>
      </c>
      <c r="C2120" s="970">
        <v>5.2</v>
      </c>
      <c r="D2120" s="85">
        <v>40</v>
      </c>
      <c r="E2120" s="710">
        <f t="shared" si="247"/>
        <v>224.82</v>
      </c>
      <c r="F2120" s="740">
        <f t="shared" si="245"/>
        <v>224.82</v>
      </c>
      <c r="G2120" s="1037">
        <f>'Заказ, cкидки и курсы валют'!$J$24*F2120</f>
        <v>2851.8416999999999</v>
      </c>
      <c r="H2120" s="158">
        <f t="shared" si="246"/>
        <v>114.07</v>
      </c>
      <c r="I2120" s="245"/>
    </row>
    <row r="2121" spans="1:9" ht="14.1" customHeight="1">
      <c r="A2121" s="250" t="s">
        <v>8099</v>
      </c>
      <c r="B2121" s="73" t="s">
        <v>613</v>
      </c>
      <c r="C2121" s="970">
        <v>5.74</v>
      </c>
      <c r="D2121" s="85">
        <v>30</v>
      </c>
      <c r="E2121" s="710">
        <f t="shared" si="247"/>
        <v>228.36</v>
      </c>
      <c r="F2121" s="740">
        <f t="shared" si="245"/>
        <v>228.36</v>
      </c>
      <c r="G2121" s="1037">
        <f>'Заказ, cкидки и курсы валют'!$J$24*F2121</f>
        <v>2896.7466000000004</v>
      </c>
      <c r="H2121" s="158">
        <f t="shared" si="246"/>
        <v>86.9</v>
      </c>
      <c r="I2121" s="245"/>
    </row>
    <row r="2122" spans="1:9" ht="14.1" customHeight="1">
      <c r="A2122" s="250" t="s">
        <v>8100</v>
      </c>
      <c r="B2122" s="73" t="s">
        <v>171</v>
      </c>
      <c r="C2122" s="970">
        <v>6.43</v>
      </c>
      <c r="D2122" s="85">
        <v>30</v>
      </c>
      <c r="E2122" s="710">
        <f t="shared" si="247"/>
        <v>278.18</v>
      </c>
      <c r="F2122" s="740">
        <f t="shared" si="245"/>
        <v>278.18</v>
      </c>
      <c r="G2122" s="1037">
        <f>'Заказ, cкидки и курсы валют'!$J$24*F2122</f>
        <v>3528.7133000000003</v>
      </c>
      <c r="H2122" s="158">
        <f t="shared" si="246"/>
        <v>105.86</v>
      </c>
      <c r="I2122" s="245"/>
    </row>
    <row r="2123" spans="1:9" ht="14.1" customHeight="1">
      <c r="A2123" s="250" t="s">
        <v>9697</v>
      </c>
      <c r="B2123" s="73" t="s">
        <v>9695</v>
      </c>
      <c r="C2123" s="970">
        <v>7</v>
      </c>
      <c r="D2123" s="85">
        <v>35</v>
      </c>
      <c r="E2123" s="710">
        <f t="shared" si="247"/>
        <v>304.18</v>
      </c>
      <c r="F2123" s="740">
        <f t="shared" ref="F2123" si="248">ROUND(E2123*(1-$F$11),2)</f>
        <v>304.18</v>
      </c>
      <c r="G2123" s="1037">
        <f>'Заказ, cкидки и курсы валют'!$J$24*F2123</f>
        <v>3858.5233000000003</v>
      </c>
      <c r="H2123" s="158">
        <f t="shared" ref="H2123" si="249">ROUND((D2123/1000)*G2123,2)</f>
        <v>135.05000000000001</v>
      </c>
      <c r="I2123" s="245"/>
    </row>
    <row r="2124" spans="1:9" ht="14.1" customHeight="1">
      <c r="A2124" s="250" t="s">
        <v>8101</v>
      </c>
      <c r="B2124" s="73" t="s">
        <v>172</v>
      </c>
      <c r="C2124" s="970">
        <v>7.63</v>
      </c>
      <c r="D2124" s="85">
        <v>30</v>
      </c>
      <c r="E2124" s="710">
        <f t="shared" si="247"/>
        <v>323.7</v>
      </c>
      <c r="F2124" s="740">
        <f t="shared" ref="F2124:F2154" si="250">ROUND(E2124*(1-$F$11),2)</f>
        <v>323.7</v>
      </c>
      <c r="G2124" s="1037">
        <f>'Заказ, cкидки и курсы валют'!$J$24*F2124</f>
        <v>4106.1345000000001</v>
      </c>
      <c r="H2124" s="158">
        <f t="shared" ref="H2124:H2154" si="251">ROUND((D2124/1000)*G2124,2)</f>
        <v>123.18</v>
      </c>
      <c r="I2124" s="245"/>
    </row>
    <row r="2125" spans="1:9" ht="14.1" customHeight="1">
      <c r="A2125" s="250" t="s">
        <v>8102</v>
      </c>
      <c r="B2125" s="73" t="s">
        <v>1366</v>
      </c>
      <c r="C2125" s="970">
        <v>8.06</v>
      </c>
      <c r="D2125" s="85">
        <v>20</v>
      </c>
      <c r="E2125" s="710">
        <f t="shared" si="247"/>
        <v>338.98</v>
      </c>
      <c r="F2125" s="740">
        <f t="shared" si="250"/>
        <v>338.98</v>
      </c>
      <c r="G2125" s="1037">
        <f>'Заказ, cкидки и курсы валют'!$J$24*F2125</f>
        <v>4299.9613000000008</v>
      </c>
      <c r="H2125" s="158">
        <f t="shared" si="251"/>
        <v>86</v>
      </c>
      <c r="I2125" s="245"/>
    </row>
    <row r="2126" spans="1:9" ht="14.1" customHeight="1">
      <c r="A2126" s="250" t="s">
        <v>8103</v>
      </c>
      <c r="B2126" s="73" t="s">
        <v>173</v>
      </c>
      <c r="C2126" s="970">
        <v>8.61</v>
      </c>
      <c r="D2126" s="85">
        <v>25</v>
      </c>
      <c r="E2126" s="710">
        <f t="shared" si="247"/>
        <v>363.76</v>
      </c>
      <c r="F2126" s="740">
        <f t="shared" si="250"/>
        <v>363.76</v>
      </c>
      <c r="G2126" s="1037">
        <f>'Заказ, cкидки и курсы валют'!$J$24*F2126</f>
        <v>4614.2956000000004</v>
      </c>
      <c r="H2126" s="158">
        <f t="shared" si="251"/>
        <v>115.36</v>
      </c>
      <c r="I2126" s="245"/>
    </row>
    <row r="2127" spans="1:9" ht="14.1" customHeight="1">
      <c r="A2127" s="250" t="s">
        <v>8104</v>
      </c>
      <c r="B2127" s="73" t="s">
        <v>4219</v>
      </c>
      <c r="C2127" s="970">
        <v>9.19</v>
      </c>
      <c r="D2127" s="85">
        <v>20</v>
      </c>
      <c r="E2127" s="710">
        <f t="shared" si="247"/>
        <v>429.24</v>
      </c>
      <c r="F2127" s="740">
        <f t="shared" si="250"/>
        <v>429.24</v>
      </c>
      <c r="G2127" s="1037">
        <f>'Заказ, cкидки и курсы валют'!$J$24*F2127</f>
        <v>5444.9094000000005</v>
      </c>
      <c r="H2127" s="158">
        <f t="shared" si="251"/>
        <v>108.9</v>
      </c>
      <c r="I2127" s="245"/>
    </row>
    <row r="2128" spans="1:9" ht="14.1" customHeight="1">
      <c r="A2128" s="250" t="s">
        <v>8105</v>
      </c>
      <c r="B2128" s="73" t="s">
        <v>174</v>
      </c>
      <c r="C2128" s="970">
        <v>9.73</v>
      </c>
      <c r="D2128" s="85">
        <v>20</v>
      </c>
      <c r="E2128" s="710">
        <f t="shared" si="247"/>
        <v>420.08</v>
      </c>
      <c r="F2128" s="740">
        <f t="shared" si="250"/>
        <v>420.08</v>
      </c>
      <c r="G2128" s="1037">
        <f>'Заказ, cкидки и курсы валют'!$J$24*F2128</f>
        <v>5328.7147999999997</v>
      </c>
      <c r="H2128" s="158">
        <f t="shared" si="251"/>
        <v>106.57</v>
      </c>
      <c r="I2128" s="245"/>
    </row>
    <row r="2129" spans="1:9" ht="14.1" customHeight="1">
      <c r="A2129" s="250" t="s">
        <v>8106</v>
      </c>
      <c r="B2129" s="73" t="s">
        <v>994</v>
      </c>
      <c r="C2129" s="970">
        <v>10.6</v>
      </c>
      <c r="D2129" s="85">
        <v>20</v>
      </c>
      <c r="E2129" s="710">
        <f t="shared" si="247"/>
        <v>439.66</v>
      </c>
      <c r="F2129" s="740">
        <f t="shared" si="250"/>
        <v>439.66</v>
      </c>
      <c r="G2129" s="1037">
        <f>'Заказ, cкидки и курсы валют'!$J$24*F2129</f>
        <v>5577.0871000000006</v>
      </c>
      <c r="H2129" s="158">
        <f t="shared" si="251"/>
        <v>111.54</v>
      </c>
      <c r="I2129" s="245"/>
    </row>
    <row r="2130" spans="1:9" ht="14.1" customHeight="1">
      <c r="A2130" s="250" t="s">
        <v>8107</v>
      </c>
      <c r="B2130" s="73" t="s">
        <v>175</v>
      </c>
      <c r="C2130" s="970">
        <v>10.87</v>
      </c>
      <c r="D2130" s="85">
        <v>15</v>
      </c>
      <c r="E2130" s="710">
        <f t="shared" si="247"/>
        <v>467.22</v>
      </c>
      <c r="F2130" s="740">
        <f t="shared" si="250"/>
        <v>467.22</v>
      </c>
      <c r="G2130" s="1037">
        <f>'Заказ, cкидки и курсы валют'!$J$24*F2130</f>
        <v>5926.6857000000009</v>
      </c>
      <c r="H2130" s="158">
        <f t="shared" si="251"/>
        <v>88.9</v>
      </c>
      <c r="I2130" s="245"/>
    </row>
    <row r="2131" spans="1:9" ht="14.1" customHeight="1">
      <c r="A2131" s="250" t="s">
        <v>8108</v>
      </c>
      <c r="B2131" s="73" t="s">
        <v>3185</v>
      </c>
      <c r="C2131" s="970">
        <v>11.5</v>
      </c>
      <c r="D2131" s="85">
        <v>15</v>
      </c>
      <c r="E2131" s="710">
        <f t="shared" si="247"/>
        <v>453.32</v>
      </c>
      <c r="F2131" s="740">
        <f t="shared" si="250"/>
        <v>453.32</v>
      </c>
      <c r="G2131" s="1037">
        <f>'Заказ, cкидки и курсы валют'!$J$24*F2131</f>
        <v>5750.3642</v>
      </c>
      <c r="H2131" s="158">
        <f t="shared" si="251"/>
        <v>86.26</v>
      </c>
      <c r="I2131" s="245"/>
    </row>
    <row r="2132" spans="1:9" ht="14.1" customHeight="1">
      <c r="A2132" s="250" t="s">
        <v>8109</v>
      </c>
      <c r="B2132" s="73" t="s">
        <v>176</v>
      </c>
      <c r="C2132" s="970">
        <v>12.1</v>
      </c>
      <c r="D2132" s="85">
        <v>10</v>
      </c>
      <c r="E2132" s="710">
        <f t="shared" si="247"/>
        <v>477.12</v>
      </c>
      <c r="F2132" s="740">
        <f t="shared" si="250"/>
        <v>477.12</v>
      </c>
      <c r="G2132" s="1037">
        <f>'Заказ, cкидки и курсы валют'!$J$24*F2132</f>
        <v>6052.2672000000002</v>
      </c>
      <c r="H2132" s="158">
        <f t="shared" si="251"/>
        <v>60.52</v>
      </c>
      <c r="I2132" s="245"/>
    </row>
    <row r="2133" spans="1:9" ht="14.1" customHeight="1">
      <c r="A2133" s="250" t="s">
        <v>8110</v>
      </c>
      <c r="B2133" s="73" t="s">
        <v>3664</v>
      </c>
      <c r="C2133" s="970">
        <v>2.4300000000000002</v>
      </c>
      <c r="D2133" s="85">
        <v>100</v>
      </c>
      <c r="E2133" s="710">
        <f t="shared" si="247"/>
        <v>137.4</v>
      </c>
      <c r="F2133" s="740">
        <f t="shared" si="250"/>
        <v>137.4</v>
      </c>
      <c r="G2133" s="1037">
        <f>'Заказ, cкидки и курсы валют'!$J$24*F2133</f>
        <v>1742.9190000000001</v>
      </c>
      <c r="H2133" s="158">
        <f t="shared" si="251"/>
        <v>174.29</v>
      </c>
      <c r="I2133" s="245"/>
    </row>
    <row r="2134" spans="1:9" ht="14.1" customHeight="1">
      <c r="A2134" s="250" t="s">
        <v>8111</v>
      </c>
      <c r="B2134" s="73" t="s">
        <v>3665</v>
      </c>
      <c r="C2134" s="970">
        <v>3</v>
      </c>
      <c r="D2134" s="85">
        <v>70</v>
      </c>
      <c r="E2134" s="710">
        <f t="shared" si="247"/>
        <v>127.38</v>
      </c>
      <c r="F2134" s="740">
        <f t="shared" si="250"/>
        <v>127.38</v>
      </c>
      <c r="G2134" s="1037">
        <f>'Заказ, cкидки и курсы валют'!$J$24*F2134</f>
        <v>1615.8153</v>
      </c>
      <c r="H2134" s="158">
        <f t="shared" si="251"/>
        <v>113.11</v>
      </c>
      <c r="I2134" s="245"/>
    </row>
    <row r="2135" spans="1:9" ht="14.1" customHeight="1">
      <c r="A2135" s="250" t="s">
        <v>8112</v>
      </c>
      <c r="B2135" s="73" t="s">
        <v>3998</v>
      </c>
      <c r="C2135" s="970">
        <v>3.1</v>
      </c>
      <c r="D2135" s="85">
        <v>70</v>
      </c>
      <c r="E2135" s="710">
        <f t="shared" si="247"/>
        <v>144.34</v>
      </c>
      <c r="F2135" s="740">
        <f t="shared" si="250"/>
        <v>144.34</v>
      </c>
      <c r="G2135" s="1037">
        <f>'Заказ, cкидки и курсы валют'!$J$24*F2135</f>
        <v>1830.9529000000002</v>
      </c>
      <c r="H2135" s="158">
        <f t="shared" si="251"/>
        <v>128.16999999999999</v>
      </c>
      <c r="I2135" s="245"/>
    </row>
    <row r="2136" spans="1:9" ht="14.1" customHeight="1">
      <c r="A2136" s="250" t="s">
        <v>8113</v>
      </c>
      <c r="B2136" s="73" t="s">
        <v>100</v>
      </c>
      <c r="C2136" s="970">
        <v>3.25</v>
      </c>
      <c r="D2136" s="85">
        <v>70</v>
      </c>
      <c r="E2136" s="710">
        <f t="shared" si="247"/>
        <v>158.38</v>
      </c>
      <c r="F2136" s="740">
        <f t="shared" si="250"/>
        <v>158.38</v>
      </c>
      <c r="G2136" s="1037">
        <f>'Заказ, cкидки и курсы валют'!$J$24*F2136</f>
        <v>2009.0503000000001</v>
      </c>
      <c r="H2136" s="158">
        <f t="shared" si="251"/>
        <v>140.63</v>
      </c>
      <c r="I2136" s="245"/>
    </row>
    <row r="2137" spans="1:9" ht="14.1" customHeight="1">
      <c r="A2137" s="250" t="s">
        <v>8114</v>
      </c>
      <c r="B2137" s="73" t="s">
        <v>101</v>
      </c>
      <c r="C2137" s="970">
        <v>3.9</v>
      </c>
      <c r="D2137" s="85">
        <v>60</v>
      </c>
      <c r="E2137" s="710">
        <f t="shared" si="247"/>
        <v>173.54</v>
      </c>
      <c r="F2137" s="740">
        <f t="shared" si="250"/>
        <v>173.54</v>
      </c>
      <c r="G2137" s="1037">
        <f>'Заказ, cкидки и курсы валют'!$J$24*F2137</f>
        <v>2201.3548999999998</v>
      </c>
      <c r="H2137" s="158">
        <f t="shared" si="251"/>
        <v>132.08000000000001</v>
      </c>
      <c r="I2137" s="245"/>
    </row>
    <row r="2138" spans="1:9" ht="14.1" customHeight="1">
      <c r="A2138" s="250" t="s">
        <v>8115</v>
      </c>
      <c r="B2138" s="73" t="s">
        <v>1355</v>
      </c>
      <c r="C2138" s="970">
        <v>5.0999999999999996</v>
      </c>
      <c r="D2138" s="85">
        <v>50</v>
      </c>
      <c r="E2138" s="710">
        <f t="shared" si="247"/>
        <v>217.06</v>
      </c>
      <c r="F2138" s="740">
        <f t="shared" si="250"/>
        <v>217.06</v>
      </c>
      <c r="G2138" s="1037">
        <f>'Заказ, cкидки и курсы валют'!$J$24*F2138</f>
        <v>2753.4061000000002</v>
      </c>
      <c r="H2138" s="158">
        <f t="shared" si="251"/>
        <v>137.66999999999999</v>
      </c>
      <c r="I2138" s="245"/>
    </row>
    <row r="2139" spans="1:9" ht="14.1" customHeight="1">
      <c r="A2139" s="250" t="s">
        <v>8116</v>
      </c>
      <c r="B2139" s="73" t="s">
        <v>189</v>
      </c>
      <c r="C2139" s="970">
        <v>5.68</v>
      </c>
      <c r="D2139" s="85">
        <v>40</v>
      </c>
      <c r="E2139" s="710">
        <f t="shared" si="247"/>
        <v>245.74</v>
      </c>
      <c r="F2139" s="740">
        <f t="shared" si="250"/>
        <v>245.74</v>
      </c>
      <c r="G2139" s="1037">
        <f>'Заказ, cкидки и курсы валют'!$J$24*F2139</f>
        <v>3117.2119000000002</v>
      </c>
      <c r="H2139" s="158">
        <f t="shared" si="251"/>
        <v>124.69</v>
      </c>
      <c r="I2139" s="245"/>
    </row>
    <row r="2140" spans="1:9" ht="14.1" customHeight="1">
      <c r="A2140" s="250" t="s">
        <v>8117</v>
      </c>
      <c r="B2140" s="73" t="s">
        <v>617</v>
      </c>
      <c r="C2140" s="970">
        <v>6.64</v>
      </c>
      <c r="D2140" s="85">
        <v>36</v>
      </c>
      <c r="E2140" s="710">
        <f t="shared" si="247"/>
        <v>288.18</v>
      </c>
      <c r="F2140" s="740">
        <f t="shared" si="250"/>
        <v>288.18</v>
      </c>
      <c r="G2140" s="1037">
        <f>'Заказ, cкидки и курсы валют'!$J$24*F2140</f>
        <v>3655.5633000000003</v>
      </c>
      <c r="H2140" s="158">
        <f t="shared" si="251"/>
        <v>131.6</v>
      </c>
      <c r="I2140" s="245"/>
    </row>
    <row r="2141" spans="1:9" ht="14.1" customHeight="1">
      <c r="A2141" s="250" t="s">
        <v>8118</v>
      </c>
      <c r="B2141" s="73" t="s">
        <v>178</v>
      </c>
      <c r="C2141" s="970">
        <v>7.5</v>
      </c>
      <c r="D2141" s="85">
        <v>30</v>
      </c>
      <c r="E2141" s="710">
        <f t="shared" si="247"/>
        <v>338.2</v>
      </c>
      <c r="F2141" s="740">
        <f t="shared" si="250"/>
        <v>338.2</v>
      </c>
      <c r="G2141" s="1037">
        <f>'Заказ, cкидки и курсы валют'!$J$24*F2141</f>
        <v>4290.067</v>
      </c>
      <c r="H2141" s="158">
        <f t="shared" si="251"/>
        <v>128.69999999999999</v>
      </c>
      <c r="I2141" s="245"/>
    </row>
    <row r="2142" spans="1:9" ht="14.1" customHeight="1">
      <c r="A2142" s="250" t="s">
        <v>8119</v>
      </c>
      <c r="B2142" s="73" t="s">
        <v>84</v>
      </c>
      <c r="C2142" s="970">
        <v>8.32</v>
      </c>
      <c r="D2142" s="85">
        <v>20</v>
      </c>
      <c r="E2142" s="710">
        <f t="shared" ref="E2142:E2165" si="252">E1948*2</f>
        <v>358.68</v>
      </c>
      <c r="F2142" s="740">
        <f t="shared" si="250"/>
        <v>358.68</v>
      </c>
      <c r="G2142" s="1037">
        <f>'Заказ, cкидки и курсы валют'!$J$24*F2142</f>
        <v>4549.8558000000003</v>
      </c>
      <c r="H2142" s="158">
        <f t="shared" si="251"/>
        <v>91</v>
      </c>
      <c r="I2142" s="245"/>
    </row>
    <row r="2143" spans="1:9" ht="14.1" customHeight="1">
      <c r="A2143" s="250" t="s">
        <v>8120</v>
      </c>
      <c r="B2143" s="73" t="s">
        <v>179</v>
      </c>
      <c r="C2143" s="970">
        <v>9.1999999999999993</v>
      </c>
      <c r="D2143" s="85">
        <v>20</v>
      </c>
      <c r="E2143" s="710">
        <f t="shared" si="252"/>
        <v>352.46</v>
      </c>
      <c r="F2143" s="740">
        <f t="shared" si="250"/>
        <v>352.46</v>
      </c>
      <c r="G2143" s="1037">
        <f>'Заказ, cкидки и курсы валют'!$J$24*F2143</f>
        <v>4470.9551000000001</v>
      </c>
      <c r="H2143" s="158">
        <f t="shared" si="251"/>
        <v>89.42</v>
      </c>
      <c r="I2143" s="245"/>
    </row>
    <row r="2144" spans="1:9" ht="14.1" customHeight="1">
      <c r="A2144" s="250" t="s">
        <v>8121</v>
      </c>
      <c r="B2144" s="73" t="s">
        <v>3139</v>
      </c>
      <c r="C2144" s="970">
        <v>10.050000000000001</v>
      </c>
      <c r="D2144" s="85">
        <v>20</v>
      </c>
      <c r="E2144" s="710">
        <f t="shared" si="252"/>
        <v>422.52</v>
      </c>
      <c r="F2144" s="740">
        <f t="shared" si="250"/>
        <v>422.52</v>
      </c>
      <c r="G2144" s="1037">
        <f>'Заказ, cкидки и курсы валют'!$J$24*F2144</f>
        <v>5359.6661999999997</v>
      </c>
      <c r="H2144" s="158">
        <f t="shared" si="251"/>
        <v>107.19</v>
      </c>
      <c r="I2144" s="245"/>
    </row>
    <row r="2145" spans="1:9" ht="14.1" customHeight="1">
      <c r="A2145" s="250" t="s">
        <v>8122</v>
      </c>
      <c r="B2145" s="73" t="s">
        <v>180</v>
      </c>
      <c r="C2145" s="970">
        <v>10.9</v>
      </c>
      <c r="D2145" s="85">
        <v>20</v>
      </c>
      <c r="E2145" s="710">
        <f t="shared" si="252"/>
        <v>417.02</v>
      </c>
      <c r="F2145" s="740">
        <f t="shared" si="250"/>
        <v>417.02</v>
      </c>
      <c r="G2145" s="1037">
        <f>'Заказ, cкидки и курсы валют'!$J$24*F2145</f>
        <v>5289.8986999999997</v>
      </c>
      <c r="H2145" s="158">
        <f t="shared" si="251"/>
        <v>105.8</v>
      </c>
      <c r="I2145" s="245"/>
    </row>
    <row r="2146" spans="1:9" ht="14.1" customHeight="1">
      <c r="A2146" s="250" t="s">
        <v>8123</v>
      </c>
      <c r="B2146" s="73" t="s">
        <v>1356</v>
      </c>
      <c r="C2146" s="970">
        <v>11.73</v>
      </c>
      <c r="D2146" s="85">
        <v>20</v>
      </c>
      <c r="E2146" s="710">
        <f t="shared" si="252"/>
        <v>505.24</v>
      </c>
      <c r="F2146" s="740">
        <f t="shared" si="250"/>
        <v>505.24</v>
      </c>
      <c r="G2146" s="1037">
        <f>'Заказ, cкидки и курсы валют'!$J$24*F2146</f>
        <v>6408.9694</v>
      </c>
      <c r="H2146" s="158">
        <f t="shared" si="251"/>
        <v>128.18</v>
      </c>
      <c r="I2146" s="245"/>
    </row>
    <row r="2147" spans="1:9" ht="14.1" customHeight="1">
      <c r="A2147" s="250" t="s">
        <v>8124</v>
      </c>
      <c r="B2147" s="73" t="s">
        <v>181</v>
      </c>
      <c r="C2147" s="970">
        <v>12.6</v>
      </c>
      <c r="D2147" s="85">
        <v>20</v>
      </c>
      <c r="E2147" s="710">
        <f t="shared" si="252"/>
        <v>510.7</v>
      </c>
      <c r="F2147" s="740">
        <f t="shared" si="250"/>
        <v>510.7</v>
      </c>
      <c r="G2147" s="1037">
        <f>'Заказ, cкидки и курсы валют'!$J$24*F2147</f>
        <v>6478.2295000000004</v>
      </c>
      <c r="H2147" s="158">
        <f t="shared" si="251"/>
        <v>129.56</v>
      </c>
      <c r="I2147" s="245"/>
    </row>
    <row r="2148" spans="1:9" ht="14.1" customHeight="1">
      <c r="A2148" s="250" t="s">
        <v>8125</v>
      </c>
      <c r="B2148" s="73" t="s">
        <v>4220</v>
      </c>
      <c r="C2148" s="970">
        <v>13.45</v>
      </c>
      <c r="D2148" s="85">
        <v>15</v>
      </c>
      <c r="E2148" s="710">
        <f t="shared" si="252"/>
        <v>574.24</v>
      </c>
      <c r="F2148" s="740">
        <f t="shared" si="250"/>
        <v>574.24</v>
      </c>
      <c r="G2148" s="1037">
        <f>'Заказ, cкидки и курсы валют'!$J$24*F2148</f>
        <v>7284.2344000000003</v>
      </c>
      <c r="H2148" s="158">
        <f t="shared" si="251"/>
        <v>109.26</v>
      </c>
      <c r="I2148" s="245"/>
    </row>
    <row r="2149" spans="1:9" ht="14.1" customHeight="1">
      <c r="A2149" s="250" t="s">
        <v>8126</v>
      </c>
      <c r="B2149" s="73" t="s">
        <v>182</v>
      </c>
      <c r="C2149" s="970">
        <v>14.3</v>
      </c>
      <c r="D2149" s="85">
        <v>15</v>
      </c>
      <c r="E2149" s="710">
        <f t="shared" si="252"/>
        <v>543.14</v>
      </c>
      <c r="F2149" s="740">
        <f t="shared" si="250"/>
        <v>543.14</v>
      </c>
      <c r="G2149" s="1037">
        <f>'Заказ, cкидки и курсы валют'!$J$24*F2149</f>
        <v>6889.7309000000005</v>
      </c>
      <c r="H2149" s="158">
        <f t="shared" si="251"/>
        <v>103.35</v>
      </c>
      <c r="I2149" s="245"/>
    </row>
    <row r="2150" spans="1:9" ht="14.1" customHeight="1">
      <c r="A2150" s="250" t="s">
        <v>8127</v>
      </c>
      <c r="B2150" s="73" t="s">
        <v>4221</v>
      </c>
      <c r="C2150" s="970">
        <v>15.2</v>
      </c>
      <c r="D2150" s="85">
        <v>10</v>
      </c>
      <c r="E2150" s="710">
        <f t="shared" si="252"/>
        <v>646.96</v>
      </c>
      <c r="F2150" s="740">
        <f t="shared" si="250"/>
        <v>646.96</v>
      </c>
      <c r="G2150" s="1037">
        <f>'Заказ, cкидки и курсы валют'!$J$24*F2150</f>
        <v>8206.6876000000011</v>
      </c>
      <c r="H2150" s="158">
        <f t="shared" si="251"/>
        <v>82.07</v>
      </c>
      <c r="I2150" s="245"/>
    </row>
    <row r="2151" spans="1:9" ht="14.1" customHeight="1">
      <c r="A2151" s="250" t="s">
        <v>8128</v>
      </c>
      <c r="B2151" s="73" t="s">
        <v>183</v>
      </c>
      <c r="C2151" s="970">
        <v>16</v>
      </c>
      <c r="D2151" s="85">
        <v>10</v>
      </c>
      <c r="E2151" s="710">
        <f t="shared" si="252"/>
        <v>622.62</v>
      </c>
      <c r="F2151" s="740">
        <f t="shared" si="250"/>
        <v>622.62</v>
      </c>
      <c r="G2151" s="1037">
        <f>'Заказ, cкидки и курсы валют'!$J$24*F2151</f>
        <v>7897.9347000000007</v>
      </c>
      <c r="H2151" s="158">
        <f t="shared" si="251"/>
        <v>78.98</v>
      </c>
      <c r="I2151" s="245"/>
    </row>
    <row r="2152" spans="1:9" ht="14.1" customHeight="1">
      <c r="A2152" s="250" t="s">
        <v>8129</v>
      </c>
      <c r="B2152" s="73" t="s">
        <v>184</v>
      </c>
      <c r="C2152" s="970">
        <v>17.8</v>
      </c>
      <c r="D2152" s="85">
        <v>10</v>
      </c>
      <c r="E2152" s="710">
        <f t="shared" si="252"/>
        <v>754.14</v>
      </c>
      <c r="F2152" s="740">
        <f t="shared" si="250"/>
        <v>754.14</v>
      </c>
      <c r="G2152" s="1037">
        <f>'Заказ, cкидки и курсы валют'!$J$24*F2152</f>
        <v>9566.2659000000003</v>
      </c>
      <c r="H2152" s="158">
        <f t="shared" si="251"/>
        <v>95.66</v>
      </c>
      <c r="I2152" s="245"/>
    </row>
    <row r="2153" spans="1:9" ht="14.1" customHeight="1">
      <c r="A2153" s="250" t="s">
        <v>8130</v>
      </c>
      <c r="B2153" s="73" t="s">
        <v>1051</v>
      </c>
      <c r="C2153" s="970">
        <v>4.8</v>
      </c>
      <c r="D2153" s="85">
        <v>30</v>
      </c>
      <c r="E2153" s="710">
        <f t="shared" si="252"/>
        <v>231.54</v>
      </c>
      <c r="F2153" s="740">
        <f t="shared" si="250"/>
        <v>231.54</v>
      </c>
      <c r="G2153" s="1037">
        <f>'Заказ, cкидки и курсы валют'!$J$24*F2153</f>
        <v>2937.0848999999998</v>
      </c>
      <c r="H2153" s="158">
        <f t="shared" si="251"/>
        <v>88.11</v>
      </c>
      <c r="I2153" s="245"/>
    </row>
    <row r="2154" spans="1:9" ht="14.1" customHeight="1">
      <c r="A2154" s="250" t="s">
        <v>8131</v>
      </c>
      <c r="B2154" s="73" t="s">
        <v>3660</v>
      </c>
      <c r="C2154" s="970">
        <v>5.58</v>
      </c>
      <c r="D2154" s="85">
        <v>28</v>
      </c>
      <c r="E2154" s="710">
        <f t="shared" si="252"/>
        <v>294.83999999999997</v>
      </c>
      <c r="F2154" s="740">
        <f t="shared" si="250"/>
        <v>294.83999999999997</v>
      </c>
      <c r="G2154" s="1037">
        <f>'Заказ, cкидки и курсы валют'!$J$24*F2154</f>
        <v>3740.0454</v>
      </c>
      <c r="H2154" s="158">
        <f t="shared" si="251"/>
        <v>104.72</v>
      </c>
      <c r="I2154" s="245"/>
    </row>
    <row r="2155" spans="1:9" ht="14.1" customHeight="1">
      <c r="A2155" s="250" t="s">
        <v>8132</v>
      </c>
      <c r="B2155" s="73" t="s">
        <v>3122</v>
      </c>
      <c r="C2155" s="970">
        <v>7.8</v>
      </c>
      <c r="D2155" s="85">
        <v>26</v>
      </c>
      <c r="E2155" s="710">
        <f t="shared" si="252"/>
        <v>316.06</v>
      </c>
      <c r="F2155" s="740">
        <f t="shared" ref="F2155:F2165" si="253">ROUND(E2155*(1-$F$11),2)</f>
        <v>316.06</v>
      </c>
      <c r="G2155" s="1037">
        <f>'Заказ, cкидки и курсы валют'!$J$24*F2155</f>
        <v>4009.2211000000002</v>
      </c>
      <c r="H2155" s="158">
        <f t="shared" ref="H2155:H2165" si="254">ROUND((D2155/1000)*G2155,2)</f>
        <v>104.24</v>
      </c>
      <c r="I2155" s="245"/>
    </row>
    <row r="2156" spans="1:9" ht="14.1" customHeight="1">
      <c r="A2156" s="250" t="s">
        <v>8133</v>
      </c>
      <c r="B2156" s="73" t="s">
        <v>3123</v>
      </c>
      <c r="C2156" s="970">
        <v>9.5</v>
      </c>
      <c r="D2156" s="85">
        <v>22</v>
      </c>
      <c r="E2156" s="710">
        <f t="shared" si="252"/>
        <v>399.08</v>
      </c>
      <c r="F2156" s="740">
        <f t="shared" si="253"/>
        <v>399.08</v>
      </c>
      <c r="G2156" s="1037">
        <f>'Заказ, cкидки и курсы валют'!$J$24*F2156</f>
        <v>5062.3298000000004</v>
      </c>
      <c r="H2156" s="158">
        <f t="shared" si="254"/>
        <v>111.37</v>
      </c>
      <c r="I2156" s="245"/>
    </row>
    <row r="2157" spans="1:9" ht="14.1" customHeight="1">
      <c r="A2157" s="250" t="s">
        <v>8134</v>
      </c>
      <c r="B2157" s="73" t="s">
        <v>618</v>
      </c>
      <c r="C2157" s="970">
        <v>10.85</v>
      </c>
      <c r="D2157" s="85">
        <v>20</v>
      </c>
      <c r="E2157" s="710">
        <f t="shared" si="252"/>
        <v>453.06</v>
      </c>
      <c r="F2157" s="740">
        <f t="shared" si="253"/>
        <v>453.06</v>
      </c>
      <c r="G2157" s="1037">
        <f>'Заказ, cкидки и курсы валют'!$J$24*F2157</f>
        <v>5747.0661</v>
      </c>
      <c r="H2157" s="158">
        <f t="shared" si="254"/>
        <v>114.94</v>
      </c>
      <c r="I2157" s="245"/>
    </row>
    <row r="2158" spans="1:9" ht="14.1" customHeight="1">
      <c r="A2158" s="250" t="s">
        <v>8135</v>
      </c>
      <c r="B2158" s="73" t="s">
        <v>3124</v>
      </c>
      <c r="C2158" s="970">
        <v>12.1</v>
      </c>
      <c r="D2158" s="85">
        <v>18</v>
      </c>
      <c r="E2158" s="710">
        <f t="shared" si="252"/>
        <v>522.02</v>
      </c>
      <c r="F2158" s="740">
        <f t="shared" si="253"/>
        <v>522.02</v>
      </c>
      <c r="G2158" s="1037">
        <f>'Заказ, cкидки и курсы валют'!$J$24*F2158</f>
        <v>6621.8236999999999</v>
      </c>
      <c r="H2158" s="158">
        <f t="shared" si="254"/>
        <v>119.19</v>
      </c>
      <c r="I2158" s="245"/>
    </row>
    <row r="2159" spans="1:9" ht="14.1" customHeight="1">
      <c r="A2159" s="250" t="s">
        <v>8136</v>
      </c>
      <c r="B2159" s="73" t="s">
        <v>190</v>
      </c>
      <c r="C2159" s="970">
        <v>14.2</v>
      </c>
      <c r="D2159" s="85">
        <v>16</v>
      </c>
      <c r="E2159" s="710">
        <f t="shared" si="252"/>
        <v>600.78</v>
      </c>
      <c r="F2159" s="740">
        <f t="shared" si="253"/>
        <v>600.78</v>
      </c>
      <c r="G2159" s="1037">
        <f>'Заказ, cкидки и курсы валют'!$J$24*F2159</f>
        <v>7620.8942999999999</v>
      </c>
      <c r="H2159" s="158">
        <f t="shared" si="254"/>
        <v>121.93</v>
      </c>
      <c r="I2159" s="245"/>
    </row>
    <row r="2160" spans="1:9" ht="14.1" customHeight="1">
      <c r="A2160" s="250" t="s">
        <v>8137</v>
      </c>
      <c r="B2160" s="73" t="s">
        <v>191</v>
      </c>
      <c r="C2160" s="970">
        <v>16.96</v>
      </c>
      <c r="D2160" s="85">
        <v>15</v>
      </c>
      <c r="E2160" s="710">
        <f t="shared" si="252"/>
        <v>716.26</v>
      </c>
      <c r="F2160" s="740">
        <f t="shared" si="253"/>
        <v>716.26</v>
      </c>
      <c r="G2160" s="1037">
        <f>'Заказ, cкидки и курсы валют'!$J$24*F2160</f>
        <v>9085.7581000000009</v>
      </c>
      <c r="H2160" s="158">
        <f t="shared" si="254"/>
        <v>136.29</v>
      </c>
      <c r="I2160" s="245"/>
    </row>
    <row r="2161" spans="1:9" ht="14.1" customHeight="1">
      <c r="A2161" s="250" t="s">
        <v>8138</v>
      </c>
      <c r="B2161" s="73" t="s">
        <v>192</v>
      </c>
      <c r="C2161" s="970">
        <v>20.260000000000002</v>
      </c>
      <c r="D2161" s="85">
        <v>12</v>
      </c>
      <c r="E2161" s="710">
        <f t="shared" si="252"/>
        <v>853.26</v>
      </c>
      <c r="F2161" s="740">
        <f t="shared" si="253"/>
        <v>853.26</v>
      </c>
      <c r="G2161" s="1037">
        <f>'Заказ, cкидки и курсы валют'!$J$24*F2161</f>
        <v>10823.6031</v>
      </c>
      <c r="H2161" s="158">
        <f t="shared" si="254"/>
        <v>129.88</v>
      </c>
      <c r="I2161" s="245"/>
    </row>
    <row r="2162" spans="1:9" ht="14.1" customHeight="1">
      <c r="A2162" s="250" t="s">
        <v>8139</v>
      </c>
      <c r="B2162" s="73" t="s">
        <v>193</v>
      </c>
      <c r="C2162" s="970">
        <v>23.07</v>
      </c>
      <c r="D2162" s="85">
        <v>10</v>
      </c>
      <c r="E2162" s="710">
        <f t="shared" si="252"/>
        <v>967.66</v>
      </c>
      <c r="F2162" s="740">
        <f t="shared" si="253"/>
        <v>967.66</v>
      </c>
      <c r="G2162" s="1037">
        <f>'Заказ, cкидки и курсы валют'!$J$24*F2162</f>
        <v>12274.767100000001</v>
      </c>
      <c r="H2162" s="158">
        <f t="shared" si="254"/>
        <v>122.75</v>
      </c>
      <c r="I2162" s="245"/>
    </row>
    <row r="2163" spans="1:9" ht="14.1" customHeight="1">
      <c r="A2163" s="250" t="s">
        <v>8140</v>
      </c>
      <c r="B2163" s="73" t="s">
        <v>194</v>
      </c>
      <c r="C2163" s="970">
        <v>26.12</v>
      </c>
      <c r="D2163" s="85">
        <v>10</v>
      </c>
      <c r="E2163" s="710">
        <f t="shared" si="252"/>
        <v>1006.4</v>
      </c>
      <c r="F2163" s="740">
        <f t="shared" si="253"/>
        <v>1006.4</v>
      </c>
      <c r="G2163" s="1037">
        <f>'Заказ, cкидки и курсы валют'!$J$24*F2163</f>
        <v>12766.184000000001</v>
      </c>
      <c r="H2163" s="158">
        <f t="shared" si="254"/>
        <v>127.66</v>
      </c>
      <c r="I2163" s="245"/>
    </row>
    <row r="2164" spans="1:9" ht="14.1" customHeight="1">
      <c r="A2164" s="250" t="s">
        <v>8141</v>
      </c>
      <c r="B2164" s="73" t="s">
        <v>3125</v>
      </c>
      <c r="C2164" s="970">
        <v>29.2</v>
      </c>
      <c r="D2164" s="85">
        <v>10</v>
      </c>
      <c r="E2164" s="710">
        <f t="shared" si="252"/>
        <v>1309.7</v>
      </c>
      <c r="F2164" s="740">
        <f t="shared" si="253"/>
        <v>1309.7</v>
      </c>
      <c r="G2164" s="1037">
        <f>'Заказ, cкидки и курсы валют'!$J$24*F2164</f>
        <v>16613.5445</v>
      </c>
      <c r="H2164" s="158">
        <f t="shared" si="254"/>
        <v>166.14</v>
      </c>
      <c r="I2164" s="245"/>
    </row>
    <row r="2165" spans="1:9" ht="14.1" customHeight="1" thickBot="1">
      <c r="A2165" s="282" t="s">
        <v>8142</v>
      </c>
      <c r="B2165" s="311" t="s">
        <v>195</v>
      </c>
      <c r="C2165" s="956">
        <v>33</v>
      </c>
      <c r="D2165" s="1490">
        <v>8</v>
      </c>
      <c r="E2165" s="1705">
        <f t="shared" si="252"/>
        <v>1284.22</v>
      </c>
      <c r="F2165" s="1173">
        <f t="shared" si="253"/>
        <v>1284.22</v>
      </c>
      <c r="G2165" s="1174">
        <f>'Заказ, cкидки и курсы валют'!$J$24*F2165</f>
        <v>16290.3307</v>
      </c>
      <c r="H2165" s="214">
        <f t="shared" si="254"/>
        <v>130.32</v>
      </c>
      <c r="I2165" s="248"/>
    </row>
    <row r="2166" spans="1:9" ht="14.1" customHeight="1" thickBot="1"/>
    <row r="2167" spans="1:9" ht="14.1" customHeight="1">
      <c r="A2167" s="291"/>
      <c r="B2167" s="196"/>
      <c r="C2167" s="112"/>
      <c r="D2167" s="112" t="s">
        <v>2541</v>
      </c>
      <c r="E2167" s="687"/>
      <c r="F2167" s="687"/>
      <c r="G2167" s="800"/>
      <c r="H2167" s="115"/>
      <c r="I2167" s="116"/>
    </row>
    <row r="2168" spans="1:9" ht="14.1" customHeight="1">
      <c r="A2168" s="292"/>
      <c r="B2168" s="17"/>
      <c r="C2168" s="129" t="s">
        <v>2542</v>
      </c>
      <c r="D2168" s="129"/>
      <c r="E2168" s="688"/>
      <c r="F2168" s="700"/>
      <c r="G2168" s="132"/>
      <c r="H2168" s="131"/>
      <c r="I2168" s="200"/>
    </row>
    <row r="2169" spans="1:9" ht="14.1" customHeight="1">
      <c r="A2169" s="292"/>
      <c r="B2169" s="17"/>
      <c r="C2169" s="118"/>
      <c r="D2169" s="118"/>
      <c r="E2169" s="1082"/>
      <c r="F2169" s="733"/>
      <c r="G2169" s="1052"/>
      <c r="H2169" s="17"/>
      <c r="I2169" s="200"/>
    </row>
    <row r="2170" spans="1:9" ht="14.1" customHeight="1">
      <c r="A2170" s="292"/>
      <c r="B2170" s="17"/>
      <c r="C2170" s="118"/>
      <c r="D2170" s="118"/>
      <c r="E2170" s="1082"/>
      <c r="F2170" s="733"/>
      <c r="G2170" s="1052"/>
      <c r="H2170" s="17"/>
      <c r="I2170" s="200"/>
    </row>
    <row r="2171" spans="1:9" ht="14.1" customHeight="1">
      <c r="A2171" s="292"/>
      <c r="B2171" s="17"/>
      <c r="C2171" s="118"/>
      <c r="D2171" s="118"/>
      <c r="E2171" s="1082"/>
      <c r="F2171" s="733"/>
      <c r="G2171" s="1052"/>
      <c r="H2171" s="17"/>
      <c r="I2171" s="200"/>
    </row>
    <row r="2172" spans="1:9" ht="14.1" customHeight="1" thickBot="1">
      <c r="A2172" s="145" t="s">
        <v>7839</v>
      </c>
      <c r="B2172" s="204"/>
      <c r="C2172" s="120"/>
      <c r="D2172" s="120"/>
      <c r="E2172" s="1083"/>
      <c r="F2172" s="735"/>
      <c r="G2172" s="1053"/>
      <c r="H2172" s="204"/>
      <c r="I2172" s="205"/>
    </row>
    <row r="2173" spans="1:9" ht="33.75" customHeight="1">
      <c r="A2173" s="228" t="s">
        <v>1036</v>
      </c>
      <c r="B2173" s="229" t="s">
        <v>1037</v>
      </c>
      <c r="C2173" s="230" t="s">
        <v>679</v>
      </c>
      <c r="D2173" s="230" t="s">
        <v>3147</v>
      </c>
      <c r="E2173" s="691" t="s">
        <v>11544</v>
      </c>
      <c r="F2173" s="737" t="s">
        <v>2796</v>
      </c>
      <c r="G2173" s="1039" t="s">
        <v>2644</v>
      </c>
      <c r="H2173" s="394" t="s">
        <v>498</v>
      </c>
      <c r="I2173" s="232" t="s">
        <v>4274</v>
      </c>
    </row>
    <row r="2174" spans="1:9" ht="14.1" customHeight="1" thickBot="1">
      <c r="A2174" s="228"/>
      <c r="B2174" s="445"/>
      <c r="C2174" s="230" t="s">
        <v>3648</v>
      </c>
      <c r="D2174" s="446" t="s">
        <v>2645</v>
      </c>
      <c r="E2174" s="1084" t="s">
        <v>265</v>
      </c>
      <c r="F2174" s="745">
        <f>'Заказ, cкидки и курсы валют'!$I$12</f>
        <v>0</v>
      </c>
      <c r="G2174" s="1149"/>
      <c r="H2174" s="545"/>
      <c r="I2174" s="380"/>
    </row>
    <row r="2175" spans="1:9" ht="14.1" customHeight="1">
      <c r="A2175" s="1301" t="s">
        <v>3187</v>
      </c>
      <c r="B2175" s="1305" t="s">
        <v>3197</v>
      </c>
      <c r="C2175" s="1302">
        <v>0.61</v>
      </c>
      <c r="D2175" s="1303">
        <v>12000</v>
      </c>
      <c r="E2175" s="706">
        <v>21.95</v>
      </c>
      <c r="F2175" s="1187">
        <f t="shared" ref="F2175:F2218" si="255">ROUND(E2175*(1-$F$11),2)</f>
        <v>21.95</v>
      </c>
      <c r="G2175" s="1188">
        <f>'Заказ, cкидки и курсы валют'!$J$24*F2175</f>
        <v>278.43574999999998</v>
      </c>
      <c r="H2175" s="443">
        <f t="shared" ref="H2175:H2218" si="256">ROUND((D2175/1000)*G2175,2)</f>
        <v>3341.23</v>
      </c>
      <c r="I2175" s="1304"/>
    </row>
    <row r="2176" spans="1:9" ht="14.1" customHeight="1">
      <c r="A2176" s="580" t="s">
        <v>3188</v>
      </c>
      <c r="B2176" s="586" t="s">
        <v>3198</v>
      </c>
      <c r="C2176" s="970">
        <v>0.71</v>
      </c>
      <c r="D2176" s="590">
        <v>12000</v>
      </c>
      <c r="E2176" s="706">
        <v>25.08</v>
      </c>
      <c r="F2176" s="740">
        <f t="shared" si="255"/>
        <v>25.08</v>
      </c>
      <c r="G2176" s="1037">
        <f>'Заказ, cкидки и курсы валют'!$J$24*F2176</f>
        <v>318.13979999999998</v>
      </c>
      <c r="H2176" s="158">
        <f t="shared" si="256"/>
        <v>3817.68</v>
      </c>
      <c r="I2176" s="582"/>
    </row>
    <row r="2177" spans="1:9" ht="14.1" customHeight="1">
      <c r="A2177" s="580" t="s">
        <v>3189</v>
      </c>
      <c r="B2177" s="586" t="s">
        <v>3354</v>
      </c>
      <c r="C2177" s="970">
        <v>0.85</v>
      </c>
      <c r="D2177" s="590">
        <v>12000</v>
      </c>
      <c r="E2177" s="706">
        <v>25.55</v>
      </c>
      <c r="F2177" s="740">
        <f t="shared" si="255"/>
        <v>25.55</v>
      </c>
      <c r="G2177" s="1037">
        <f>'Заказ, cкидки и курсы валют'!$J$24*F2177</f>
        <v>324.10175000000004</v>
      </c>
      <c r="H2177" s="158">
        <f t="shared" si="256"/>
        <v>3889.22</v>
      </c>
      <c r="I2177" s="582"/>
    </row>
    <row r="2178" spans="1:9" ht="14.1" customHeight="1">
      <c r="A2178" s="580" t="s">
        <v>3190</v>
      </c>
      <c r="B2178" s="586" t="s">
        <v>138</v>
      </c>
      <c r="C2178" s="970">
        <v>0.98</v>
      </c>
      <c r="D2178" s="590">
        <v>10000</v>
      </c>
      <c r="E2178" s="706">
        <v>25.71</v>
      </c>
      <c r="F2178" s="740">
        <f t="shared" si="255"/>
        <v>25.71</v>
      </c>
      <c r="G2178" s="1037">
        <f>'Заказ, cкидки и курсы валют'!$J$24*F2178</f>
        <v>326.13135</v>
      </c>
      <c r="H2178" s="158">
        <f t="shared" si="256"/>
        <v>3261.31</v>
      </c>
      <c r="I2178" s="582"/>
    </row>
    <row r="2179" spans="1:9" ht="14.1" customHeight="1">
      <c r="A2179" s="580" t="s">
        <v>3191</v>
      </c>
      <c r="B2179" s="586" t="s">
        <v>139</v>
      </c>
      <c r="C2179" s="970">
        <v>1.1499999999999999</v>
      </c>
      <c r="D2179" s="590">
        <v>10000</v>
      </c>
      <c r="E2179" s="706">
        <v>29.06</v>
      </c>
      <c r="F2179" s="740">
        <f t="shared" si="255"/>
        <v>29.06</v>
      </c>
      <c r="G2179" s="1037">
        <f>'Заказ, cкидки и курсы валют'!$J$24*F2179</f>
        <v>368.62610000000001</v>
      </c>
      <c r="H2179" s="158">
        <f t="shared" si="256"/>
        <v>3686.26</v>
      </c>
      <c r="I2179" s="582"/>
    </row>
    <row r="2180" spans="1:9" ht="14.1" customHeight="1">
      <c r="A2180" s="580" t="s">
        <v>3192</v>
      </c>
      <c r="B2180" s="586" t="s">
        <v>140</v>
      </c>
      <c r="C2180" s="970">
        <v>1.3</v>
      </c>
      <c r="D2180" s="590">
        <v>10000</v>
      </c>
      <c r="E2180" s="706">
        <v>32.65</v>
      </c>
      <c r="F2180" s="740">
        <f t="shared" si="255"/>
        <v>32.65</v>
      </c>
      <c r="G2180" s="1037">
        <f>'Заказ, cкидки и курсы валют'!$J$24*F2180</f>
        <v>414.16525000000001</v>
      </c>
      <c r="H2180" s="158">
        <f t="shared" si="256"/>
        <v>4141.6499999999996</v>
      </c>
      <c r="I2180" s="582"/>
    </row>
    <row r="2181" spans="1:9" ht="14.1" customHeight="1">
      <c r="A2181" s="580" t="s">
        <v>3193</v>
      </c>
      <c r="B2181" s="586" t="s">
        <v>141</v>
      </c>
      <c r="C2181" s="709">
        <v>1.25</v>
      </c>
      <c r="D2181" s="590">
        <v>10000</v>
      </c>
      <c r="E2181" s="706">
        <v>37.75</v>
      </c>
      <c r="F2181" s="740">
        <f t="shared" si="255"/>
        <v>37.75</v>
      </c>
      <c r="G2181" s="1037">
        <f>'Заказ, cкидки и курсы валют'!$J$24*F2181</f>
        <v>478.85875000000004</v>
      </c>
      <c r="H2181" s="158">
        <f t="shared" si="256"/>
        <v>4788.59</v>
      </c>
      <c r="I2181" s="582"/>
    </row>
    <row r="2182" spans="1:9" ht="14.1" customHeight="1">
      <c r="A2182" s="580" t="s">
        <v>3194</v>
      </c>
      <c r="B2182" s="586" t="s">
        <v>142</v>
      </c>
      <c r="C2182" s="970">
        <v>1.7</v>
      </c>
      <c r="D2182" s="590">
        <v>10000</v>
      </c>
      <c r="E2182" s="706">
        <v>42.67</v>
      </c>
      <c r="F2182" s="740">
        <f t="shared" si="255"/>
        <v>42.67</v>
      </c>
      <c r="G2182" s="1037">
        <f>'Заказ, cкидки и курсы валют'!$J$24*F2182</f>
        <v>541.26895000000002</v>
      </c>
      <c r="H2182" s="158">
        <f t="shared" si="256"/>
        <v>5412.69</v>
      </c>
      <c r="I2182" s="582"/>
    </row>
    <row r="2183" spans="1:9" ht="14.1" customHeight="1">
      <c r="A2183" s="580" t="s">
        <v>3195</v>
      </c>
      <c r="B2183" s="586" t="s">
        <v>143</v>
      </c>
      <c r="C2183" s="979">
        <v>1.89</v>
      </c>
      <c r="D2183" s="590">
        <v>10000</v>
      </c>
      <c r="E2183" s="706">
        <v>46.57</v>
      </c>
      <c r="F2183" s="740">
        <f t="shared" si="255"/>
        <v>46.57</v>
      </c>
      <c r="G2183" s="1037">
        <f>'Заказ, cкидки и курсы валют'!$J$24*F2183</f>
        <v>590.74045000000001</v>
      </c>
      <c r="H2183" s="158">
        <f t="shared" si="256"/>
        <v>5907.4</v>
      </c>
      <c r="I2183" s="582"/>
    </row>
    <row r="2184" spans="1:9" ht="14.1" customHeight="1">
      <c r="A2184" s="580" t="s">
        <v>3196</v>
      </c>
      <c r="B2184" s="586" t="s">
        <v>144</v>
      </c>
      <c r="C2184" s="979">
        <v>1.9</v>
      </c>
      <c r="D2184" s="590">
        <v>10000</v>
      </c>
      <c r="E2184" s="706">
        <v>45.43</v>
      </c>
      <c r="F2184" s="740">
        <f t="shared" si="255"/>
        <v>45.43</v>
      </c>
      <c r="G2184" s="1037">
        <f>'Заказ, cкидки и курсы валют'!$J$24*F2184</f>
        <v>576.27954999999997</v>
      </c>
      <c r="H2184" s="158">
        <f t="shared" si="256"/>
        <v>5762.8</v>
      </c>
      <c r="I2184" s="582"/>
    </row>
    <row r="2185" spans="1:9" ht="14.1" customHeight="1">
      <c r="A2185" s="243" t="s">
        <v>9698</v>
      </c>
      <c r="B2185" s="73" t="s">
        <v>3364</v>
      </c>
      <c r="C2185" s="979">
        <v>2</v>
      </c>
      <c r="D2185" s="590">
        <v>10000</v>
      </c>
      <c r="E2185" s="706">
        <v>61.55</v>
      </c>
      <c r="F2185" s="740">
        <f t="shared" si="255"/>
        <v>61.55</v>
      </c>
      <c r="G2185" s="1037">
        <f>'Заказ, cкидки и курсы валют'!$J$24*F2185</f>
        <v>780.76175000000001</v>
      </c>
      <c r="H2185" s="158">
        <f t="shared" si="256"/>
        <v>7807.62</v>
      </c>
      <c r="I2185" s="582"/>
    </row>
    <row r="2186" spans="1:9" ht="14.1" customHeight="1">
      <c r="A2186" s="580" t="s">
        <v>2817</v>
      </c>
      <c r="B2186" s="586" t="s">
        <v>3219</v>
      </c>
      <c r="C2186" s="970">
        <v>1.25</v>
      </c>
      <c r="D2186" s="590">
        <v>10000</v>
      </c>
      <c r="E2186" s="706">
        <v>37.409999999999997</v>
      </c>
      <c r="F2186" s="740">
        <f t="shared" si="255"/>
        <v>37.409999999999997</v>
      </c>
      <c r="G2186" s="1037">
        <f>'Заказ, cкидки и курсы валют'!$J$24*F2186</f>
        <v>474.54584999999997</v>
      </c>
      <c r="H2186" s="158">
        <f t="shared" si="256"/>
        <v>4745.46</v>
      </c>
      <c r="I2186" s="582"/>
    </row>
    <row r="2187" spans="1:9" ht="14.1" customHeight="1">
      <c r="A2187" s="580" t="s">
        <v>5217</v>
      </c>
      <c r="B2187" s="586" t="s">
        <v>3220</v>
      </c>
      <c r="C2187" s="970">
        <v>1.47</v>
      </c>
      <c r="D2187" s="590">
        <v>9000</v>
      </c>
      <c r="E2187" s="706">
        <v>38.700000000000003</v>
      </c>
      <c r="F2187" s="740">
        <f t="shared" si="255"/>
        <v>38.700000000000003</v>
      </c>
      <c r="G2187" s="1037">
        <f>'Заказ, cкидки и курсы валют'!$J$24*F2187</f>
        <v>490.90950000000004</v>
      </c>
      <c r="H2187" s="158">
        <f t="shared" si="256"/>
        <v>4418.1899999999996</v>
      </c>
      <c r="I2187" s="582"/>
    </row>
    <row r="2188" spans="1:9" ht="14.1" customHeight="1">
      <c r="A2188" s="580" t="s">
        <v>5218</v>
      </c>
      <c r="B2188" s="586" t="s">
        <v>3221</v>
      </c>
      <c r="C2188" s="970">
        <v>1.53</v>
      </c>
      <c r="D2188" s="590">
        <v>9000</v>
      </c>
      <c r="E2188" s="706">
        <v>43.04</v>
      </c>
      <c r="F2188" s="740">
        <f t="shared" si="255"/>
        <v>43.04</v>
      </c>
      <c r="G2188" s="1037">
        <f>'Заказ, cкидки и курсы валют'!$J$24*F2188</f>
        <v>545.9624</v>
      </c>
      <c r="H2188" s="158">
        <f t="shared" si="256"/>
        <v>4913.66</v>
      </c>
      <c r="I2188" s="582"/>
    </row>
    <row r="2189" spans="1:9" ht="14.1" customHeight="1">
      <c r="A2189" s="580" t="s">
        <v>5219</v>
      </c>
      <c r="B2189" s="586" t="s">
        <v>145</v>
      </c>
      <c r="C2189" s="970">
        <v>1.67</v>
      </c>
      <c r="D2189" s="590">
        <v>9000</v>
      </c>
      <c r="E2189" s="706">
        <v>42.19</v>
      </c>
      <c r="F2189" s="740">
        <f t="shared" si="255"/>
        <v>42.19</v>
      </c>
      <c r="G2189" s="1037">
        <f>'Заказ, cкидки и курсы валют'!$J$24*F2189</f>
        <v>535.18015000000003</v>
      </c>
      <c r="H2189" s="158">
        <f t="shared" si="256"/>
        <v>4816.62</v>
      </c>
      <c r="I2189" s="582"/>
    </row>
    <row r="2190" spans="1:9" ht="14.1" customHeight="1">
      <c r="A2190" s="580" t="s">
        <v>2818</v>
      </c>
      <c r="B2190" s="586" t="s">
        <v>3222</v>
      </c>
      <c r="C2190" s="970">
        <v>1.87</v>
      </c>
      <c r="D2190" s="590">
        <v>9000</v>
      </c>
      <c r="E2190" s="706">
        <v>44.67</v>
      </c>
      <c r="F2190" s="740">
        <f t="shared" si="255"/>
        <v>44.67</v>
      </c>
      <c r="G2190" s="1037">
        <f>'Заказ, cкидки и курсы валют'!$J$24*F2190</f>
        <v>566.63895000000002</v>
      </c>
      <c r="H2190" s="158">
        <f t="shared" si="256"/>
        <v>5099.75</v>
      </c>
      <c r="I2190" s="582"/>
    </row>
    <row r="2191" spans="1:9" ht="14.1" customHeight="1">
      <c r="A2191" s="580" t="s">
        <v>5220</v>
      </c>
      <c r="B2191" s="586" t="s">
        <v>146</v>
      </c>
      <c r="C2191" s="970">
        <v>2</v>
      </c>
      <c r="D2191" s="590">
        <v>8000</v>
      </c>
      <c r="E2191" s="706">
        <v>49.36</v>
      </c>
      <c r="F2191" s="740">
        <f t="shared" si="255"/>
        <v>49.36</v>
      </c>
      <c r="G2191" s="1037">
        <f>'Заказ, cкидки и курсы валют'!$J$24*F2191</f>
        <v>626.13160000000005</v>
      </c>
      <c r="H2191" s="158">
        <f t="shared" si="256"/>
        <v>5009.05</v>
      </c>
      <c r="I2191" s="582"/>
    </row>
    <row r="2192" spans="1:9" ht="14.1" customHeight="1">
      <c r="A2192" s="580" t="s">
        <v>5221</v>
      </c>
      <c r="B2192" s="586" t="s">
        <v>147</v>
      </c>
      <c r="C2192" s="970">
        <v>2.23</v>
      </c>
      <c r="D2192" s="590">
        <v>8000</v>
      </c>
      <c r="E2192" s="706">
        <v>50.88</v>
      </c>
      <c r="F2192" s="740">
        <f t="shared" si="255"/>
        <v>50.88</v>
      </c>
      <c r="G2192" s="1037">
        <f>'Заказ, cкидки и курсы валют'!$J$24*F2192</f>
        <v>645.41280000000006</v>
      </c>
      <c r="H2192" s="158">
        <f t="shared" si="256"/>
        <v>5163.3</v>
      </c>
      <c r="I2192" s="582"/>
    </row>
    <row r="2193" spans="1:9" ht="14.1" customHeight="1">
      <c r="A2193" s="580" t="s">
        <v>5222</v>
      </c>
      <c r="B2193" s="586" t="s">
        <v>148</v>
      </c>
      <c r="C2193" s="970">
        <v>2.74</v>
      </c>
      <c r="D2193" s="590">
        <v>7000</v>
      </c>
      <c r="E2193" s="706">
        <v>60.82</v>
      </c>
      <c r="F2193" s="740">
        <f t="shared" si="255"/>
        <v>60.82</v>
      </c>
      <c r="G2193" s="1037">
        <f>'Заказ, cкидки и курсы валют'!$J$24*F2193</f>
        <v>771.50170000000003</v>
      </c>
      <c r="H2193" s="158">
        <f t="shared" si="256"/>
        <v>5400.51</v>
      </c>
      <c r="I2193" s="582"/>
    </row>
    <row r="2194" spans="1:9" ht="14.1" customHeight="1">
      <c r="A2194" s="580" t="s">
        <v>5223</v>
      </c>
      <c r="B2194" s="586" t="s">
        <v>149</v>
      </c>
      <c r="C2194" s="970">
        <v>3</v>
      </c>
      <c r="D2194" s="590">
        <v>5000</v>
      </c>
      <c r="E2194" s="706">
        <v>67.83</v>
      </c>
      <c r="F2194" s="740">
        <f t="shared" si="255"/>
        <v>67.83</v>
      </c>
      <c r="G2194" s="1037">
        <f>'Заказ, cкидки и курсы валют'!$J$24*F2194</f>
        <v>860.42354999999998</v>
      </c>
      <c r="H2194" s="158">
        <f t="shared" si="256"/>
        <v>4302.12</v>
      </c>
      <c r="I2194" s="582"/>
    </row>
    <row r="2195" spans="1:9" ht="14.1" customHeight="1">
      <c r="A2195" s="580" t="s">
        <v>5224</v>
      </c>
      <c r="B2195" s="586" t="s">
        <v>150</v>
      </c>
      <c r="C2195" s="970">
        <v>3.46</v>
      </c>
      <c r="D2195" s="590">
        <v>4000</v>
      </c>
      <c r="E2195" s="706">
        <v>82.99</v>
      </c>
      <c r="F2195" s="740">
        <f t="shared" si="255"/>
        <v>82.99</v>
      </c>
      <c r="G2195" s="1037">
        <f>'Заказ, cкидки и курсы валют'!$J$24*F2195</f>
        <v>1052.7281499999999</v>
      </c>
      <c r="H2195" s="158">
        <f t="shared" si="256"/>
        <v>4210.91</v>
      </c>
      <c r="I2195" s="582"/>
    </row>
    <row r="2196" spans="1:9" ht="14.1" customHeight="1">
      <c r="A2196" s="580" t="s">
        <v>5225</v>
      </c>
      <c r="B2196" s="586" t="s">
        <v>151</v>
      </c>
      <c r="C2196" s="970">
        <v>3.78</v>
      </c>
      <c r="D2196" s="590">
        <v>3000</v>
      </c>
      <c r="E2196" s="706">
        <v>85.3</v>
      </c>
      <c r="F2196" s="740">
        <f t="shared" si="255"/>
        <v>85.3</v>
      </c>
      <c r="G2196" s="1037">
        <f>'Заказ, cкидки и курсы валют'!$J$24*F2196</f>
        <v>1082.0305000000001</v>
      </c>
      <c r="H2196" s="158">
        <f t="shared" si="256"/>
        <v>3246.09</v>
      </c>
      <c r="I2196" s="582"/>
    </row>
    <row r="2197" spans="1:9" ht="14.1" customHeight="1">
      <c r="A2197" s="580" t="s">
        <v>2819</v>
      </c>
      <c r="B2197" s="586" t="s">
        <v>79</v>
      </c>
      <c r="C2197" s="68">
        <v>4.1900000000000004</v>
      </c>
      <c r="D2197" s="590">
        <v>3500</v>
      </c>
      <c r="E2197" s="706">
        <v>85.28</v>
      </c>
      <c r="F2197" s="740">
        <f t="shared" si="255"/>
        <v>85.28</v>
      </c>
      <c r="G2197" s="1037">
        <f>'Заказ, cкидки и курсы валют'!$J$24*F2197</f>
        <v>1081.7768000000001</v>
      </c>
      <c r="H2197" s="158">
        <f t="shared" si="256"/>
        <v>3786.22</v>
      </c>
      <c r="I2197" s="582"/>
    </row>
    <row r="2198" spans="1:9" ht="14.1" customHeight="1">
      <c r="A2198" s="580" t="s">
        <v>5226</v>
      </c>
      <c r="B2198" s="586" t="s">
        <v>152</v>
      </c>
      <c r="C2198" s="970">
        <v>4.6100000000000003</v>
      </c>
      <c r="D2198" s="590">
        <v>3000</v>
      </c>
      <c r="E2198" s="706">
        <v>110.09</v>
      </c>
      <c r="F2198" s="740">
        <f t="shared" si="255"/>
        <v>110.09</v>
      </c>
      <c r="G2198" s="1037">
        <f>'Заказ, cкидки и курсы валют'!$J$24*F2198</f>
        <v>1396.4916500000002</v>
      </c>
      <c r="H2198" s="158">
        <f t="shared" si="256"/>
        <v>4189.47</v>
      </c>
      <c r="I2198" s="582"/>
    </row>
    <row r="2199" spans="1:9" ht="14.1" customHeight="1">
      <c r="A2199" s="580" t="s">
        <v>5227</v>
      </c>
      <c r="B2199" s="586" t="s">
        <v>158</v>
      </c>
      <c r="C2199" s="970">
        <v>5.26</v>
      </c>
      <c r="D2199" s="590">
        <v>4000</v>
      </c>
      <c r="E2199" s="706">
        <v>115.03</v>
      </c>
      <c r="F2199" s="740">
        <f t="shared" si="255"/>
        <v>115.03</v>
      </c>
      <c r="G2199" s="1037">
        <f>'Заказ, cкидки и курсы валют'!$J$24*F2199</f>
        <v>1459.1555500000002</v>
      </c>
      <c r="H2199" s="158">
        <f t="shared" si="256"/>
        <v>5836.62</v>
      </c>
      <c r="I2199" s="582"/>
    </row>
    <row r="2200" spans="1:9" ht="14.1" customHeight="1">
      <c r="A2200" s="580" t="s">
        <v>5228</v>
      </c>
      <c r="B2200" s="586" t="s">
        <v>159</v>
      </c>
      <c r="C2200" s="970">
        <v>5.94</v>
      </c>
      <c r="D2200" s="590">
        <v>3000</v>
      </c>
      <c r="E2200" s="706">
        <v>137.58000000000001</v>
      </c>
      <c r="F2200" s="740">
        <f t="shared" si="255"/>
        <v>137.58000000000001</v>
      </c>
      <c r="G2200" s="1037">
        <f>'Заказ, cкидки и курсы валют'!$J$24*F2200</f>
        <v>1745.2023000000002</v>
      </c>
      <c r="H2200" s="158">
        <f t="shared" si="256"/>
        <v>5235.6099999999997</v>
      </c>
      <c r="I2200" s="582"/>
    </row>
    <row r="2201" spans="1:9" ht="14.1" customHeight="1">
      <c r="A2201" s="580" t="s">
        <v>2820</v>
      </c>
      <c r="B2201" s="586" t="s">
        <v>3343</v>
      </c>
      <c r="C2201" s="807">
        <v>6.2</v>
      </c>
      <c r="D2201" s="590">
        <v>2500</v>
      </c>
      <c r="E2201" s="706">
        <v>148.11000000000001</v>
      </c>
      <c r="F2201" s="740">
        <f t="shared" si="255"/>
        <v>148.11000000000001</v>
      </c>
      <c r="G2201" s="1037">
        <f>'Заказ, cкидки и курсы валют'!$J$24*F2201</f>
        <v>1878.7753500000003</v>
      </c>
      <c r="H2201" s="158">
        <f t="shared" si="256"/>
        <v>4696.9399999999996</v>
      </c>
      <c r="I2201" s="582"/>
    </row>
    <row r="2202" spans="1:9" ht="14.1" customHeight="1">
      <c r="A2202" s="580" t="s">
        <v>5229</v>
      </c>
      <c r="B2202" s="586" t="s">
        <v>4222</v>
      </c>
      <c r="C2202" s="970">
        <v>2.64</v>
      </c>
      <c r="D2202" s="590">
        <v>7000</v>
      </c>
      <c r="E2202" s="706">
        <v>64.540000000000006</v>
      </c>
      <c r="F2202" s="740">
        <f t="shared" si="255"/>
        <v>64.540000000000006</v>
      </c>
      <c r="G2202" s="1037">
        <f>'Заказ, cкидки и курсы валют'!$J$24*F2202</f>
        <v>818.68990000000008</v>
      </c>
      <c r="H2202" s="158">
        <f t="shared" si="256"/>
        <v>5730.83</v>
      </c>
      <c r="I2202" s="582"/>
    </row>
    <row r="2203" spans="1:9" ht="14.1" customHeight="1">
      <c r="A2203" s="580" t="s">
        <v>5230</v>
      </c>
      <c r="B2203" s="586" t="s">
        <v>3656</v>
      </c>
      <c r="C2203" s="970">
        <v>2.8</v>
      </c>
      <c r="D2203" s="590">
        <v>7000</v>
      </c>
      <c r="E2203" s="706">
        <v>58.94</v>
      </c>
      <c r="F2203" s="740">
        <f t="shared" si="255"/>
        <v>58.94</v>
      </c>
      <c r="G2203" s="1037">
        <f>'Заказ, cкидки и курсы валют'!$J$24*F2203</f>
        <v>747.65390000000002</v>
      </c>
      <c r="H2203" s="158">
        <f t="shared" si="256"/>
        <v>5233.58</v>
      </c>
      <c r="I2203" s="582"/>
    </row>
    <row r="2204" spans="1:9" ht="14.1" customHeight="1">
      <c r="A2204" s="580" t="s">
        <v>5231</v>
      </c>
      <c r="B2204" s="586" t="s">
        <v>3657</v>
      </c>
      <c r="C2204" s="970">
        <v>3.04</v>
      </c>
      <c r="D2204" s="590">
        <v>7300</v>
      </c>
      <c r="E2204" s="706">
        <v>67.56</v>
      </c>
      <c r="F2204" s="740">
        <f t="shared" si="255"/>
        <v>67.56</v>
      </c>
      <c r="G2204" s="1037">
        <f>'Заказ, cкидки и курсы валют'!$J$24*F2204</f>
        <v>856.99860000000001</v>
      </c>
      <c r="H2204" s="158">
        <f t="shared" si="256"/>
        <v>6256.09</v>
      </c>
      <c r="I2204" s="582"/>
    </row>
    <row r="2205" spans="1:9" ht="14.1" customHeight="1">
      <c r="A2205" s="580" t="s">
        <v>2821</v>
      </c>
      <c r="B2205" s="586" t="s">
        <v>2822</v>
      </c>
      <c r="C2205" s="970">
        <v>3.28</v>
      </c>
      <c r="D2205" s="590">
        <v>6500</v>
      </c>
      <c r="E2205" s="706">
        <v>74.83</v>
      </c>
      <c r="F2205" s="740">
        <f t="shared" si="255"/>
        <v>74.83</v>
      </c>
      <c r="G2205" s="1037">
        <f>'Заказ, cкидки и курсы валют'!$J$24*F2205</f>
        <v>949.21855000000005</v>
      </c>
      <c r="H2205" s="158">
        <f t="shared" si="256"/>
        <v>6169.92</v>
      </c>
      <c r="I2205" s="582"/>
    </row>
    <row r="2206" spans="1:9" ht="14.1" customHeight="1">
      <c r="A2206" s="580" t="s">
        <v>5232</v>
      </c>
      <c r="B2206" s="586" t="s">
        <v>3658</v>
      </c>
      <c r="C2206" s="970">
        <v>3.67</v>
      </c>
      <c r="D2206" s="590">
        <v>6500</v>
      </c>
      <c r="E2206" s="706">
        <v>79.5</v>
      </c>
      <c r="F2206" s="740">
        <f t="shared" si="255"/>
        <v>79.5</v>
      </c>
      <c r="G2206" s="1037">
        <f>'Заказ, cкидки и курсы валют'!$J$24*F2206</f>
        <v>1008.4575000000001</v>
      </c>
      <c r="H2206" s="158">
        <f t="shared" si="256"/>
        <v>6554.97</v>
      </c>
      <c r="I2206" s="582"/>
    </row>
    <row r="2207" spans="1:9" ht="14.1" customHeight="1">
      <c r="A2207" s="580" t="s">
        <v>5233</v>
      </c>
      <c r="B2207" s="586" t="s">
        <v>167</v>
      </c>
      <c r="C2207" s="970">
        <v>4.1500000000000004</v>
      </c>
      <c r="D2207" s="590">
        <v>5800</v>
      </c>
      <c r="E2207" s="706">
        <v>94.91</v>
      </c>
      <c r="F2207" s="740">
        <f t="shared" si="255"/>
        <v>94.91</v>
      </c>
      <c r="G2207" s="1037">
        <f>'Заказ, cкидки и курсы валют'!$J$24*F2207</f>
        <v>1203.93335</v>
      </c>
      <c r="H2207" s="158">
        <f t="shared" si="256"/>
        <v>6982.81</v>
      </c>
      <c r="I2207" s="582"/>
    </row>
    <row r="2208" spans="1:9" ht="14.1" customHeight="1">
      <c r="A2208" s="580" t="s">
        <v>5234</v>
      </c>
      <c r="B2208" s="586" t="s">
        <v>168</v>
      </c>
      <c r="C2208" s="970">
        <v>4.54</v>
      </c>
      <c r="D2208" s="590">
        <v>5000</v>
      </c>
      <c r="E2208" s="706">
        <v>97.68</v>
      </c>
      <c r="F2208" s="740">
        <f t="shared" si="255"/>
        <v>97.68</v>
      </c>
      <c r="G2208" s="1037">
        <f>'Заказ, cкидки и курсы валют'!$J$24*F2208</f>
        <v>1239.0708000000002</v>
      </c>
      <c r="H2208" s="158">
        <f t="shared" si="256"/>
        <v>6195.35</v>
      </c>
      <c r="I2208" s="582"/>
    </row>
    <row r="2209" spans="1:9" ht="14.1" customHeight="1">
      <c r="A2209" s="580" t="s">
        <v>5235</v>
      </c>
      <c r="B2209" s="586" t="s">
        <v>169</v>
      </c>
      <c r="C2209" s="970">
        <v>5.18</v>
      </c>
      <c r="D2209" s="590">
        <v>4500</v>
      </c>
      <c r="E2209" s="706">
        <v>113.67</v>
      </c>
      <c r="F2209" s="740">
        <f t="shared" si="255"/>
        <v>113.67</v>
      </c>
      <c r="G2209" s="1037">
        <f>'Заказ, cкидки и курсы валют'!$J$24*F2209</f>
        <v>1441.9039500000001</v>
      </c>
      <c r="H2209" s="158">
        <f t="shared" si="256"/>
        <v>6488.57</v>
      </c>
      <c r="I2209" s="582"/>
    </row>
    <row r="2210" spans="1:9" ht="14.1" customHeight="1">
      <c r="A2210" s="580" t="s">
        <v>5236</v>
      </c>
      <c r="B2210" s="586" t="s">
        <v>612</v>
      </c>
      <c r="C2210" s="970">
        <v>5.57</v>
      </c>
      <c r="D2210" s="590">
        <v>3800</v>
      </c>
      <c r="E2210" s="706">
        <v>121.44</v>
      </c>
      <c r="F2210" s="740">
        <f t="shared" si="255"/>
        <v>121.44</v>
      </c>
      <c r="G2210" s="1037">
        <f>'Заказ, cкидки и курсы валют'!$J$24*F2210</f>
        <v>1540.4664</v>
      </c>
      <c r="H2210" s="158">
        <f t="shared" si="256"/>
        <v>5853.77</v>
      </c>
      <c r="I2210" s="582"/>
    </row>
    <row r="2211" spans="1:9" ht="14.1" customHeight="1">
      <c r="A2211" s="580" t="s">
        <v>5237</v>
      </c>
      <c r="B2211" s="586" t="s">
        <v>170</v>
      </c>
      <c r="C2211" s="970">
        <v>6.52</v>
      </c>
      <c r="D2211" s="590">
        <v>3400</v>
      </c>
      <c r="E2211" s="706">
        <v>139.19999999999999</v>
      </c>
      <c r="F2211" s="740">
        <f t="shared" si="255"/>
        <v>139.19999999999999</v>
      </c>
      <c r="G2211" s="1037">
        <f>'Заказ, cкидки и курсы валют'!$J$24*F2211</f>
        <v>1765.752</v>
      </c>
      <c r="H2211" s="158">
        <f t="shared" si="256"/>
        <v>6003.56</v>
      </c>
      <c r="I2211" s="582"/>
    </row>
    <row r="2212" spans="1:9" ht="14.1" customHeight="1">
      <c r="A2212" s="580" t="s">
        <v>2823</v>
      </c>
      <c r="B2212" s="586" t="s">
        <v>613</v>
      </c>
      <c r="C2212" s="970">
        <v>7.15</v>
      </c>
      <c r="D2212" s="590">
        <v>3400</v>
      </c>
      <c r="E2212" s="706">
        <v>156.24</v>
      </c>
      <c r="F2212" s="740">
        <f t="shared" si="255"/>
        <v>156.24</v>
      </c>
      <c r="G2212" s="1037">
        <f>'Заказ, cкидки и курсы валют'!$J$24*F2212</f>
        <v>1981.9044000000001</v>
      </c>
      <c r="H2212" s="158">
        <f t="shared" si="256"/>
        <v>6738.47</v>
      </c>
      <c r="I2212" s="582"/>
    </row>
    <row r="2213" spans="1:9" ht="14.1" customHeight="1">
      <c r="A2213" s="580" t="s">
        <v>5238</v>
      </c>
      <c r="B2213" s="586" t="s">
        <v>171</v>
      </c>
      <c r="C2213" s="970">
        <v>7.75</v>
      </c>
      <c r="D2213" s="590">
        <v>3000</v>
      </c>
      <c r="E2213" s="706">
        <v>165.55</v>
      </c>
      <c r="F2213" s="740">
        <f t="shared" si="255"/>
        <v>165.55</v>
      </c>
      <c r="G2213" s="1037">
        <f>'Заказ, cкидки и курсы валют'!$J$24*F2213</f>
        <v>2100.0017500000004</v>
      </c>
      <c r="H2213" s="158">
        <f t="shared" si="256"/>
        <v>6300.01</v>
      </c>
      <c r="I2213" s="582"/>
    </row>
    <row r="2214" spans="1:9" ht="14.1" customHeight="1">
      <c r="A2214" s="580" t="s">
        <v>5239</v>
      </c>
      <c r="B2214" s="586" t="s">
        <v>172</v>
      </c>
      <c r="C2214" s="980">
        <v>8.4499999999999993</v>
      </c>
      <c r="D2214" s="590">
        <v>2500</v>
      </c>
      <c r="E2214" s="706">
        <v>195.96</v>
      </c>
      <c r="F2214" s="740">
        <f t="shared" si="255"/>
        <v>195.96</v>
      </c>
      <c r="G2214" s="1037">
        <f>'Заказ, cкидки и курсы валют'!$J$24*F2214</f>
        <v>2485.7526000000003</v>
      </c>
      <c r="H2214" s="158">
        <f t="shared" si="256"/>
        <v>6214.38</v>
      </c>
      <c r="I2214" s="582"/>
    </row>
    <row r="2215" spans="1:9" ht="14.1" customHeight="1">
      <c r="A2215" s="580" t="s">
        <v>5240</v>
      </c>
      <c r="B2215" s="586" t="s">
        <v>173</v>
      </c>
      <c r="C2215" s="980">
        <v>9.6999999999999993</v>
      </c>
      <c r="D2215" s="590">
        <v>1500</v>
      </c>
      <c r="E2215" s="706">
        <v>189.93</v>
      </c>
      <c r="F2215" s="740">
        <f t="shared" si="255"/>
        <v>189.93</v>
      </c>
      <c r="G2215" s="1037">
        <f>'Заказ, cкидки и курсы валют'!$J$24*F2215</f>
        <v>2409.2620500000003</v>
      </c>
      <c r="H2215" s="158">
        <f t="shared" si="256"/>
        <v>3613.89</v>
      </c>
      <c r="I2215" s="582"/>
    </row>
    <row r="2216" spans="1:9" ht="14.1" customHeight="1">
      <c r="A2216" s="580" t="s">
        <v>5241</v>
      </c>
      <c r="B2216" s="586" t="s">
        <v>174</v>
      </c>
      <c r="C2216" s="970">
        <v>11.36</v>
      </c>
      <c r="D2216" s="590">
        <v>1500</v>
      </c>
      <c r="E2216" s="706">
        <v>240.63</v>
      </c>
      <c r="F2216" s="740">
        <f t="shared" si="255"/>
        <v>240.63</v>
      </c>
      <c r="G2216" s="1037">
        <f>'Заказ, cкидки и курсы валют'!$J$24*F2216</f>
        <v>3052.3915500000003</v>
      </c>
      <c r="H2216" s="158">
        <f t="shared" si="256"/>
        <v>4578.59</v>
      </c>
      <c r="I2216" s="582"/>
    </row>
    <row r="2217" spans="1:9" ht="14.1" customHeight="1">
      <c r="A2217" s="580" t="s">
        <v>5242</v>
      </c>
      <c r="B2217" s="586" t="s">
        <v>175</v>
      </c>
      <c r="C2217" s="970">
        <v>11.51</v>
      </c>
      <c r="D2217" s="590">
        <v>1000</v>
      </c>
      <c r="E2217" s="706">
        <v>253.52</v>
      </c>
      <c r="F2217" s="740">
        <f t="shared" si="255"/>
        <v>253.52</v>
      </c>
      <c r="G2217" s="1037">
        <f>'Заказ, cкидки и курсы валют'!$J$24*F2217</f>
        <v>3215.9012000000002</v>
      </c>
      <c r="H2217" s="158">
        <f t="shared" si="256"/>
        <v>3215.9</v>
      </c>
      <c r="I2217" s="582"/>
    </row>
    <row r="2218" spans="1:9" ht="14.1" customHeight="1">
      <c r="A2218" s="243" t="s">
        <v>9699</v>
      </c>
      <c r="B2218" s="73" t="s">
        <v>176</v>
      </c>
      <c r="C2218" s="970">
        <v>12.2</v>
      </c>
      <c r="D2218" s="590">
        <v>800</v>
      </c>
      <c r="E2218" s="706">
        <v>246.47</v>
      </c>
      <c r="F2218" s="740">
        <f t="shared" si="255"/>
        <v>246.47</v>
      </c>
      <c r="G2218" s="1037">
        <f>'Заказ, cкидки и курсы валют'!$J$24*F2218</f>
        <v>3126.4719500000001</v>
      </c>
      <c r="H2218" s="158">
        <f t="shared" si="256"/>
        <v>2501.1799999999998</v>
      </c>
      <c r="I2218" s="582"/>
    </row>
    <row r="2219" spans="1:9" ht="14.1" customHeight="1">
      <c r="A2219" s="243" t="s">
        <v>9700</v>
      </c>
      <c r="B2219" s="73" t="s">
        <v>9701</v>
      </c>
      <c r="C2219" s="970">
        <v>4.3</v>
      </c>
      <c r="D2219" s="590">
        <v>5000</v>
      </c>
      <c r="E2219" s="706">
        <v>111.65</v>
      </c>
      <c r="F2219" s="740">
        <f t="shared" ref="F2219" si="257">ROUND(E2219*(1-$F$11),2)</f>
        <v>111.65</v>
      </c>
      <c r="G2219" s="1037">
        <f>'Заказ, cкидки и курсы валют'!$J$24*F2219</f>
        <v>1416.28025</v>
      </c>
      <c r="H2219" s="158">
        <f t="shared" ref="H2219" si="258">ROUND((D2219/1000)*G2219,2)</f>
        <v>7081.4</v>
      </c>
      <c r="I2219" s="582"/>
    </row>
    <row r="2220" spans="1:9" ht="14.1" customHeight="1">
      <c r="A2220" s="580" t="s">
        <v>5243</v>
      </c>
      <c r="B2220" s="586" t="s">
        <v>3664</v>
      </c>
      <c r="C2220" s="970">
        <v>4.42</v>
      </c>
      <c r="D2220" s="590">
        <v>4500</v>
      </c>
      <c r="E2220" s="706">
        <v>110.5</v>
      </c>
      <c r="F2220" s="740">
        <f t="shared" ref="F2220:F2243" si="259">ROUND(E2220*(1-$F$11),2)</f>
        <v>110.5</v>
      </c>
      <c r="G2220" s="1037">
        <f>'Заказ, cкидки и курсы валют'!$J$24*F2220</f>
        <v>1401.6925000000001</v>
      </c>
      <c r="H2220" s="158">
        <f t="shared" ref="H2220:H2243" si="260">ROUND((D2220/1000)*G2220,2)</f>
        <v>6307.62</v>
      </c>
      <c r="I2220" s="582"/>
    </row>
    <row r="2221" spans="1:9" ht="14.1" customHeight="1">
      <c r="A2221" s="580" t="s">
        <v>5244</v>
      </c>
      <c r="B2221" s="586" t="s">
        <v>3665</v>
      </c>
      <c r="C2221" s="970">
        <v>4.78</v>
      </c>
      <c r="D2221" s="590">
        <v>3000</v>
      </c>
      <c r="E2221" s="706">
        <v>97.02</v>
      </c>
      <c r="F2221" s="740">
        <f t="shared" si="259"/>
        <v>97.02</v>
      </c>
      <c r="G2221" s="1037">
        <f>'Заказ, cкидки и курсы валют'!$J$24*F2221</f>
        <v>1230.6986999999999</v>
      </c>
      <c r="H2221" s="158">
        <f t="shared" si="260"/>
        <v>3692.1</v>
      </c>
      <c r="I2221" s="582"/>
    </row>
    <row r="2222" spans="1:9" ht="14.1" customHeight="1">
      <c r="A2222" s="580" t="s">
        <v>2824</v>
      </c>
      <c r="B2222" s="586" t="s">
        <v>3998</v>
      </c>
      <c r="C2222" s="970">
        <v>4.99</v>
      </c>
      <c r="D2222" s="590">
        <v>3000</v>
      </c>
      <c r="E2222" s="706">
        <v>108.79</v>
      </c>
      <c r="F2222" s="740">
        <f t="shared" si="259"/>
        <v>108.79</v>
      </c>
      <c r="G2222" s="1037">
        <f>'Заказ, cкидки и курсы валют'!$J$24*F2222</f>
        <v>1380.0011500000001</v>
      </c>
      <c r="H2222" s="158">
        <f t="shared" si="260"/>
        <v>4140</v>
      </c>
      <c r="I2222" s="582"/>
    </row>
    <row r="2223" spans="1:9" ht="15">
      <c r="A2223" s="580" t="s">
        <v>5245</v>
      </c>
      <c r="B2223" s="586" t="s">
        <v>100</v>
      </c>
      <c r="C2223" s="970">
        <v>5.62</v>
      </c>
      <c r="D2223" s="590">
        <v>3000</v>
      </c>
      <c r="E2223" s="706">
        <v>116.09</v>
      </c>
      <c r="F2223" s="740">
        <f t="shared" si="259"/>
        <v>116.09</v>
      </c>
      <c r="G2223" s="1037">
        <f>'Заказ, cкидки и курсы валют'!$J$24*F2223</f>
        <v>1472.6016500000001</v>
      </c>
      <c r="H2223" s="158">
        <f t="shared" si="260"/>
        <v>4417.8</v>
      </c>
      <c r="I2223" s="582"/>
    </row>
    <row r="2224" spans="1:9" ht="15">
      <c r="A2224" s="580" t="s">
        <v>5246</v>
      </c>
      <c r="B2224" s="586" t="s">
        <v>101</v>
      </c>
      <c r="C2224" s="970">
        <v>6.08</v>
      </c>
      <c r="D2224" s="590">
        <v>3500</v>
      </c>
      <c r="E2224" s="706">
        <v>132.36000000000001</v>
      </c>
      <c r="F2224" s="740">
        <f t="shared" si="259"/>
        <v>132.36000000000001</v>
      </c>
      <c r="G2224" s="1037">
        <f>'Заказ, cкидки и курсы валют'!$J$24*F2224</f>
        <v>1678.9866000000002</v>
      </c>
      <c r="H2224" s="158">
        <f t="shared" si="260"/>
        <v>5876.45</v>
      </c>
      <c r="I2224" s="582"/>
    </row>
    <row r="2225" spans="1:9" ht="15">
      <c r="A2225" s="580" t="s">
        <v>5247</v>
      </c>
      <c r="B2225" s="586" t="s">
        <v>1355</v>
      </c>
      <c r="C2225" s="970">
        <v>7.1</v>
      </c>
      <c r="D2225" s="590">
        <v>3000</v>
      </c>
      <c r="E2225" s="706">
        <v>157.25</v>
      </c>
      <c r="F2225" s="740">
        <f t="shared" si="259"/>
        <v>157.25</v>
      </c>
      <c r="G2225" s="1037">
        <f>'Заказ, cкидки и курсы валют'!$J$24*F2225</f>
        <v>1994.7162500000002</v>
      </c>
      <c r="H2225" s="158">
        <f t="shared" si="260"/>
        <v>5984.15</v>
      </c>
      <c r="I2225" s="582"/>
    </row>
    <row r="2226" spans="1:9" ht="15">
      <c r="A2226" s="580" t="s">
        <v>5248</v>
      </c>
      <c r="B2226" s="586" t="s">
        <v>189</v>
      </c>
      <c r="C2226" s="970">
        <v>8</v>
      </c>
      <c r="D2226" s="590">
        <v>3000</v>
      </c>
      <c r="E2226" s="706">
        <v>178.27</v>
      </c>
      <c r="F2226" s="740">
        <f t="shared" si="259"/>
        <v>178.27</v>
      </c>
      <c r="G2226" s="1037">
        <f>'Заказ, cкидки и курсы валют'!$J$24*F2226</f>
        <v>2261.3549500000004</v>
      </c>
      <c r="H2226" s="158">
        <f t="shared" si="260"/>
        <v>6784.06</v>
      </c>
      <c r="I2226" s="582"/>
    </row>
    <row r="2227" spans="1:9" ht="15">
      <c r="A2227" s="580" t="s">
        <v>5249</v>
      </c>
      <c r="B2227" s="586" t="s">
        <v>617</v>
      </c>
      <c r="C2227" s="970">
        <v>8.85</v>
      </c>
      <c r="D2227" s="590">
        <v>2600</v>
      </c>
      <c r="E2227" s="706">
        <v>185.73</v>
      </c>
      <c r="F2227" s="740">
        <f t="shared" si="259"/>
        <v>185.73</v>
      </c>
      <c r="G2227" s="1037">
        <f>'Заказ, cкидки и курсы валют'!$J$24*F2227</f>
        <v>2355.9850499999998</v>
      </c>
      <c r="H2227" s="158">
        <f t="shared" si="260"/>
        <v>6125.56</v>
      </c>
      <c r="I2227" s="582"/>
    </row>
    <row r="2228" spans="1:9" ht="15">
      <c r="A2228" s="580" t="s">
        <v>5250</v>
      </c>
      <c r="B2228" s="586" t="s">
        <v>178</v>
      </c>
      <c r="C2228" s="970">
        <v>9.6999999999999993</v>
      </c>
      <c r="D2228" s="590">
        <v>2500</v>
      </c>
      <c r="E2228" s="706">
        <v>185.14</v>
      </c>
      <c r="F2228" s="740">
        <f t="shared" si="259"/>
        <v>185.14</v>
      </c>
      <c r="G2228" s="1037">
        <f>'Заказ, cкидки и курсы валют'!$J$24*F2228</f>
        <v>2348.5009</v>
      </c>
      <c r="H2228" s="158">
        <f t="shared" si="260"/>
        <v>5871.25</v>
      </c>
      <c r="I2228" s="582"/>
    </row>
    <row r="2229" spans="1:9" ht="15">
      <c r="A2229" s="580" t="s">
        <v>3776</v>
      </c>
      <c r="B2229" s="586" t="s">
        <v>84</v>
      </c>
      <c r="C2229" s="970">
        <v>10.8</v>
      </c>
      <c r="D2229" s="590">
        <v>2000</v>
      </c>
      <c r="E2229" s="706">
        <v>226.34</v>
      </c>
      <c r="F2229" s="740">
        <f t="shared" si="259"/>
        <v>226.34</v>
      </c>
      <c r="G2229" s="1037">
        <f>'Заказ, cкидки и курсы валют'!$J$24*F2229</f>
        <v>2871.1229000000003</v>
      </c>
      <c r="H2229" s="158">
        <f t="shared" si="260"/>
        <v>5742.25</v>
      </c>
      <c r="I2229" s="582"/>
    </row>
    <row r="2230" spans="1:9" ht="15">
      <c r="A2230" s="580" t="s">
        <v>5251</v>
      </c>
      <c r="B2230" s="586" t="s">
        <v>179</v>
      </c>
      <c r="C2230" s="970">
        <v>11.19</v>
      </c>
      <c r="D2230" s="590">
        <v>2000</v>
      </c>
      <c r="E2230" s="706">
        <v>237.45</v>
      </c>
      <c r="F2230" s="740">
        <f t="shared" si="259"/>
        <v>237.45</v>
      </c>
      <c r="G2230" s="1037">
        <f>'Заказ, cкидки и курсы валют'!$J$24*F2230</f>
        <v>3012.0532499999999</v>
      </c>
      <c r="H2230" s="158">
        <f t="shared" si="260"/>
        <v>6024.11</v>
      </c>
      <c r="I2230" s="582"/>
    </row>
    <row r="2231" spans="1:9" ht="15">
      <c r="A2231" s="580" t="s">
        <v>4205</v>
      </c>
      <c r="B2231" s="586" t="s">
        <v>3139</v>
      </c>
      <c r="C2231" s="970">
        <v>11.96</v>
      </c>
      <c r="D2231" s="590">
        <v>1800</v>
      </c>
      <c r="E2231" s="706">
        <v>252.91</v>
      </c>
      <c r="F2231" s="740">
        <f t="shared" si="259"/>
        <v>252.91</v>
      </c>
      <c r="G2231" s="1037">
        <f>'Заказ, cкидки и курсы валют'!$J$24*F2231</f>
        <v>3208.1633500000003</v>
      </c>
      <c r="H2231" s="158">
        <f t="shared" si="260"/>
        <v>5774.69</v>
      </c>
      <c r="I2231" s="582"/>
    </row>
    <row r="2232" spans="1:9" ht="14.1" customHeight="1">
      <c r="A2232" s="580" t="s">
        <v>5252</v>
      </c>
      <c r="B2232" s="586" t="s">
        <v>180</v>
      </c>
      <c r="C2232" s="970">
        <v>12.89</v>
      </c>
      <c r="D2232" s="590">
        <v>1800</v>
      </c>
      <c r="E2232" s="706">
        <v>272.74</v>
      </c>
      <c r="F2232" s="740">
        <f t="shared" si="259"/>
        <v>272.74</v>
      </c>
      <c r="G2232" s="1037">
        <f>'Заказ, cкидки и курсы валют'!$J$24*F2232</f>
        <v>3459.7069000000001</v>
      </c>
      <c r="H2232" s="158">
        <f t="shared" si="260"/>
        <v>6227.47</v>
      </c>
      <c r="I2232" s="582"/>
    </row>
    <row r="2233" spans="1:9" ht="14.1" customHeight="1">
      <c r="A2233" s="580" t="s">
        <v>5253</v>
      </c>
      <c r="B2233" s="586" t="s">
        <v>181</v>
      </c>
      <c r="C2233" s="970">
        <v>14.6</v>
      </c>
      <c r="D2233" s="590">
        <v>1000</v>
      </c>
      <c r="E2233" s="706">
        <v>305.38</v>
      </c>
      <c r="F2233" s="740">
        <f t="shared" si="259"/>
        <v>305.38</v>
      </c>
      <c r="G2233" s="1037">
        <f>'Заказ, cкидки и курсы валют'!$J$24*F2233</f>
        <v>3873.7453</v>
      </c>
      <c r="H2233" s="158">
        <f t="shared" si="260"/>
        <v>3873.75</v>
      </c>
      <c r="I2233" s="582"/>
    </row>
    <row r="2234" spans="1:9" ht="14.1" customHeight="1">
      <c r="A2234" s="580" t="s">
        <v>5254</v>
      </c>
      <c r="B2234" s="586" t="s">
        <v>182</v>
      </c>
      <c r="C2234" s="970">
        <v>16.010000000000002</v>
      </c>
      <c r="D2234" s="590">
        <v>900</v>
      </c>
      <c r="E2234" s="706">
        <v>347.73</v>
      </c>
      <c r="F2234" s="740">
        <f t="shared" si="259"/>
        <v>347.73</v>
      </c>
      <c r="G2234" s="1037">
        <f>'Заказ, cкидки и курсы валют'!$J$24*F2234</f>
        <v>4410.9550500000005</v>
      </c>
      <c r="H2234" s="158">
        <f t="shared" si="260"/>
        <v>3969.86</v>
      </c>
      <c r="I2234" s="582"/>
    </row>
    <row r="2235" spans="1:9" ht="14.1" customHeight="1">
      <c r="A2235" s="580" t="s">
        <v>5255</v>
      </c>
      <c r="B2235" s="586" t="s">
        <v>183</v>
      </c>
      <c r="C2235" s="970">
        <v>17.71</v>
      </c>
      <c r="D2235" s="590">
        <v>900</v>
      </c>
      <c r="E2235" s="706">
        <v>377.85</v>
      </c>
      <c r="F2235" s="740">
        <f t="shared" si="259"/>
        <v>377.85</v>
      </c>
      <c r="G2235" s="1037">
        <f>'Заказ, cкидки и курсы валют'!$J$24*F2235</f>
        <v>4793.0272500000001</v>
      </c>
      <c r="H2235" s="158">
        <f t="shared" si="260"/>
        <v>4313.72</v>
      </c>
      <c r="I2235" s="582"/>
    </row>
    <row r="2236" spans="1:9" ht="14.1" customHeight="1">
      <c r="A2236" s="580" t="s">
        <v>4206</v>
      </c>
      <c r="B2236" s="586" t="s">
        <v>184</v>
      </c>
      <c r="C2236" s="970">
        <v>19.46</v>
      </c>
      <c r="D2236" s="590">
        <v>700</v>
      </c>
      <c r="E2236" s="706">
        <v>407.14</v>
      </c>
      <c r="F2236" s="740">
        <f t="shared" si="259"/>
        <v>407.14</v>
      </c>
      <c r="G2236" s="1037">
        <f>'Заказ, cкидки и курсы валют'!$J$24*F2236</f>
        <v>5164.5708999999997</v>
      </c>
      <c r="H2236" s="158">
        <f t="shared" si="260"/>
        <v>3615.2</v>
      </c>
      <c r="I2236" s="582"/>
    </row>
    <row r="2237" spans="1:9" ht="14.1" customHeight="1">
      <c r="A2237" s="243" t="s">
        <v>9702</v>
      </c>
      <c r="B2237" s="73" t="s">
        <v>185</v>
      </c>
      <c r="C2237" s="970">
        <v>21.46</v>
      </c>
      <c r="D2237" s="590">
        <v>700</v>
      </c>
      <c r="E2237" s="706">
        <v>575.33000000000004</v>
      </c>
      <c r="F2237" s="740">
        <f t="shared" si="259"/>
        <v>575.33000000000004</v>
      </c>
      <c r="G2237" s="1037">
        <f>'Заказ, cкидки и курсы валют'!$J$24*F2237</f>
        <v>7298.0610500000012</v>
      </c>
      <c r="H2237" s="158">
        <f t="shared" si="260"/>
        <v>5108.6400000000003</v>
      </c>
      <c r="I2237" s="582"/>
    </row>
    <row r="2238" spans="1:9" ht="14.1" customHeight="1">
      <c r="A2238" s="580" t="s">
        <v>5256</v>
      </c>
      <c r="B2238" s="586" t="s">
        <v>3660</v>
      </c>
      <c r="C2238" s="970">
        <v>11.27</v>
      </c>
      <c r="D2238" s="591">
        <v>1000</v>
      </c>
      <c r="E2238" s="706">
        <v>249.09</v>
      </c>
      <c r="F2238" s="740">
        <f t="shared" si="259"/>
        <v>249.09</v>
      </c>
      <c r="G2238" s="1037">
        <f>'Заказ, cкидки и курсы валют'!$J$24*F2238</f>
        <v>3159.7066500000001</v>
      </c>
      <c r="H2238" s="158">
        <f t="shared" si="260"/>
        <v>3159.71</v>
      </c>
      <c r="I2238" s="582"/>
    </row>
    <row r="2239" spans="1:9" ht="14.1" customHeight="1">
      <c r="A2239" s="580" t="s">
        <v>5257</v>
      </c>
      <c r="B2239" s="586" t="s">
        <v>3122</v>
      </c>
      <c r="C2239" s="970">
        <v>12.65</v>
      </c>
      <c r="D2239" s="591">
        <v>1000</v>
      </c>
      <c r="E2239" s="706">
        <v>315.19</v>
      </c>
      <c r="F2239" s="740">
        <f t="shared" si="259"/>
        <v>315.19</v>
      </c>
      <c r="G2239" s="1037">
        <f>'Заказ, cкидки и курсы валют'!$J$24*F2239</f>
        <v>3998.1851500000002</v>
      </c>
      <c r="H2239" s="158">
        <f t="shared" si="260"/>
        <v>3998.19</v>
      </c>
      <c r="I2239" s="582"/>
    </row>
    <row r="2240" spans="1:9" ht="14.1" customHeight="1">
      <c r="A2240" s="580" t="s">
        <v>269</v>
      </c>
      <c r="B2240" s="586" t="s">
        <v>3123</v>
      </c>
      <c r="C2240" s="970">
        <v>14.1</v>
      </c>
      <c r="D2240" s="591">
        <v>1000</v>
      </c>
      <c r="E2240" s="706">
        <v>321.82</v>
      </c>
      <c r="F2240" s="740">
        <f t="shared" si="259"/>
        <v>321.82</v>
      </c>
      <c r="G2240" s="1037">
        <f>'Заказ, cкидки и курсы валют'!$J$24*F2240</f>
        <v>4082.2867000000001</v>
      </c>
      <c r="H2240" s="158">
        <f t="shared" si="260"/>
        <v>4082.29</v>
      </c>
      <c r="I2240" s="582"/>
    </row>
    <row r="2241" spans="1:9" ht="14.1" customHeight="1">
      <c r="A2241" s="580" t="s">
        <v>270</v>
      </c>
      <c r="B2241" s="586" t="s">
        <v>618</v>
      </c>
      <c r="C2241" s="970">
        <v>16.05</v>
      </c>
      <c r="D2241" s="591">
        <v>1000</v>
      </c>
      <c r="E2241" s="706">
        <v>385.39</v>
      </c>
      <c r="F2241" s="740">
        <f t="shared" si="259"/>
        <v>385.39</v>
      </c>
      <c r="G2241" s="1037">
        <f>'Заказ, cкидки и курсы валют'!$J$24*F2241</f>
        <v>4888.6721500000003</v>
      </c>
      <c r="H2241" s="158">
        <f t="shared" si="260"/>
        <v>4888.67</v>
      </c>
      <c r="I2241" s="582"/>
    </row>
    <row r="2242" spans="1:9" ht="14.1" customHeight="1">
      <c r="A2242" s="580" t="s">
        <v>271</v>
      </c>
      <c r="B2242" s="596" t="s">
        <v>3124</v>
      </c>
      <c r="C2242" s="970">
        <v>17</v>
      </c>
      <c r="D2242" s="597">
        <v>1000</v>
      </c>
      <c r="E2242" s="706">
        <v>372.27</v>
      </c>
      <c r="F2242" s="740">
        <f t="shared" si="259"/>
        <v>372.27</v>
      </c>
      <c r="G2242" s="1037">
        <f>'Заказ, cкидки и курсы валют'!$J$24*F2242</f>
        <v>4722.2449500000002</v>
      </c>
      <c r="H2242" s="158">
        <f t="shared" si="260"/>
        <v>4722.24</v>
      </c>
      <c r="I2242" s="582"/>
    </row>
    <row r="2243" spans="1:9" ht="14.1" customHeight="1">
      <c r="A2243" s="580" t="s">
        <v>272</v>
      </c>
      <c r="B2243" s="586" t="s">
        <v>190</v>
      </c>
      <c r="C2243" s="970">
        <v>18.63</v>
      </c>
      <c r="D2243" s="591">
        <v>1000</v>
      </c>
      <c r="E2243" s="706">
        <v>402.94</v>
      </c>
      <c r="F2243" s="740">
        <f t="shared" si="259"/>
        <v>402.94</v>
      </c>
      <c r="G2243" s="1037">
        <f>'Заказ, cкидки и курсы валют'!$J$24*F2243</f>
        <v>5111.2939000000006</v>
      </c>
      <c r="H2243" s="158">
        <f t="shared" si="260"/>
        <v>5111.29</v>
      </c>
      <c r="I2243" s="582"/>
    </row>
    <row r="2244" spans="1:9" ht="14.1" customHeight="1">
      <c r="A2244" s="580" t="s">
        <v>2825</v>
      </c>
      <c r="B2244" s="586" t="s">
        <v>1341</v>
      </c>
      <c r="C2244" s="970">
        <v>20.350000000000001</v>
      </c>
      <c r="D2244" s="591">
        <v>1000</v>
      </c>
      <c r="E2244" s="706">
        <v>422.08</v>
      </c>
      <c r="F2244" s="740">
        <f t="shared" ref="F2244:F2251" si="261">ROUND(E2244*(1-$F$11),2)</f>
        <v>422.08</v>
      </c>
      <c r="G2244" s="1037">
        <f>'Заказ, cкидки и курсы валют'!$J$24*F2244</f>
        <v>5354.0847999999996</v>
      </c>
      <c r="H2244" s="158">
        <f t="shared" ref="H2244:H2251" si="262">ROUND((D2244/1000)*G2244,2)</f>
        <v>5354.08</v>
      </c>
      <c r="I2244" s="582"/>
    </row>
    <row r="2245" spans="1:9" ht="14.1" customHeight="1">
      <c r="A2245" s="580" t="s">
        <v>273</v>
      </c>
      <c r="B2245" s="586" t="s">
        <v>191</v>
      </c>
      <c r="C2245" s="970">
        <v>21.36</v>
      </c>
      <c r="D2245" s="591">
        <v>1000</v>
      </c>
      <c r="E2245" s="706">
        <v>461.91</v>
      </c>
      <c r="F2245" s="740">
        <f t="shared" si="261"/>
        <v>461.91</v>
      </c>
      <c r="G2245" s="1037">
        <f>'Заказ, cкидки и курсы валют'!$J$24*F2245</f>
        <v>5859.3283500000007</v>
      </c>
      <c r="H2245" s="158">
        <f t="shared" si="262"/>
        <v>5859.33</v>
      </c>
      <c r="I2245" s="582"/>
    </row>
    <row r="2246" spans="1:9" ht="14.1" customHeight="1">
      <c r="A2246" s="580" t="s">
        <v>274</v>
      </c>
      <c r="B2246" s="586" t="s">
        <v>192</v>
      </c>
      <c r="C2246" s="970">
        <v>25</v>
      </c>
      <c r="D2246" s="591">
        <v>1000</v>
      </c>
      <c r="E2246" s="706">
        <v>552.49</v>
      </c>
      <c r="F2246" s="740">
        <f t="shared" si="261"/>
        <v>552.49</v>
      </c>
      <c r="G2246" s="1037">
        <f>'Заказ, cкидки и курсы валют'!$J$24*F2246</f>
        <v>7008.33565</v>
      </c>
      <c r="H2246" s="158">
        <f t="shared" si="262"/>
        <v>7008.34</v>
      </c>
      <c r="I2246" s="582"/>
    </row>
    <row r="2247" spans="1:9" ht="14.1" customHeight="1">
      <c r="A2247" s="580" t="s">
        <v>275</v>
      </c>
      <c r="B2247" s="586" t="s">
        <v>193</v>
      </c>
      <c r="C2247" s="970">
        <v>27.5</v>
      </c>
      <c r="D2247" s="591">
        <v>1000</v>
      </c>
      <c r="E2247" s="706">
        <v>625.72</v>
      </c>
      <c r="F2247" s="740">
        <f t="shared" si="261"/>
        <v>625.72</v>
      </c>
      <c r="G2247" s="1037">
        <f>'Заказ, cкидки и курсы валют'!$J$24*F2247</f>
        <v>7937.2582000000002</v>
      </c>
      <c r="H2247" s="158">
        <f t="shared" si="262"/>
        <v>7937.26</v>
      </c>
      <c r="I2247" s="582"/>
    </row>
    <row r="2248" spans="1:9" ht="14.1" customHeight="1">
      <c r="A2248" s="580" t="s">
        <v>276</v>
      </c>
      <c r="B2248" s="586" t="s">
        <v>194</v>
      </c>
      <c r="C2248" s="970">
        <v>30.8</v>
      </c>
      <c r="D2248" s="591">
        <v>1000</v>
      </c>
      <c r="E2248" s="706">
        <v>703.24</v>
      </c>
      <c r="F2248" s="740">
        <f t="shared" si="261"/>
        <v>703.24</v>
      </c>
      <c r="G2248" s="1037">
        <f>'Заказ, cкидки и курсы валют'!$J$24*F2248</f>
        <v>8920.599400000001</v>
      </c>
      <c r="H2248" s="158">
        <f t="shared" si="262"/>
        <v>8920.6</v>
      </c>
      <c r="I2248" s="582"/>
    </row>
    <row r="2249" spans="1:9" ht="14.1" customHeight="1">
      <c r="A2249" s="580" t="s">
        <v>277</v>
      </c>
      <c r="B2249" s="586" t="s">
        <v>3125</v>
      </c>
      <c r="C2249" s="970">
        <v>33.5</v>
      </c>
      <c r="D2249" s="591">
        <v>1000</v>
      </c>
      <c r="E2249" s="706">
        <v>741.73</v>
      </c>
      <c r="F2249" s="740">
        <f t="shared" si="261"/>
        <v>741.73</v>
      </c>
      <c r="G2249" s="1037">
        <f>'Заказ, cкидки и курсы валют'!$J$24*F2249</f>
        <v>9408.8450499999999</v>
      </c>
      <c r="H2249" s="158">
        <f t="shared" si="262"/>
        <v>9408.85</v>
      </c>
      <c r="I2249" s="582"/>
    </row>
    <row r="2250" spans="1:9" ht="14.1" customHeight="1">
      <c r="A2250" s="580" t="s">
        <v>278</v>
      </c>
      <c r="B2250" s="586" t="s">
        <v>195</v>
      </c>
      <c r="C2250" s="982">
        <v>36.5</v>
      </c>
      <c r="D2250" s="591">
        <v>1000</v>
      </c>
      <c r="E2250" s="706">
        <v>796.9</v>
      </c>
      <c r="F2250" s="740">
        <f t="shared" si="261"/>
        <v>796.9</v>
      </c>
      <c r="G2250" s="1037">
        <f>'Заказ, cкидки и курсы валют'!$J$24*F2250</f>
        <v>10108.6765</v>
      </c>
      <c r="H2250" s="158">
        <f t="shared" si="262"/>
        <v>10108.68</v>
      </c>
      <c r="I2250" s="582"/>
    </row>
    <row r="2251" spans="1:9" ht="14.1" customHeight="1" thickBot="1">
      <c r="A2251" s="972" t="s">
        <v>5270</v>
      </c>
      <c r="B2251" s="959" t="s">
        <v>3403</v>
      </c>
      <c r="C2251" s="958">
        <v>27.5</v>
      </c>
      <c r="D2251" s="981">
        <v>1000</v>
      </c>
      <c r="E2251" s="706">
        <v>540.12</v>
      </c>
      <c r="F2251" s="1173">
        <f t="shared" si="261"/>
        <v>540.12</v>
      </c>
      <c r="G2251" s="1174">
        <f>'Заказ, cкидки и курсы валют'!$J$24*F2251</f>
        <v>6851.4222</v>
      </c>
      <c r="H2251" s="214">
        <f t="shared" si="262"/>
        <v>6851.42</v>
      </c>
      <c r="I2251" s="976"/>
    </row>
    <row r="2252" spans="1:9" ht="14.1" customHeight="1" thickBot="1"/>
    <row r="2253" spans="1:9" ht="14.1" customHeight="1">
      <c r="A2253" s="291"/>
      <c r="B2253" s="196"/>
      <c r="C2253" s="112"/>
      <c r="D2253" s="112" t="s">
        <v>2541</v>
      </c>
      <c r="E2253" s="1085"/>
      <c r="F2253" s="687"/>
      <c r="G2253" s="800"/>
      <c r="H2253" s="115"/>
      <c r="I2253" s="116"/>
    </row>
    <row r="2254" spans="1:9" ht="14.1" customHeight="1">
      <c r="A2254" s="292"/>
      <c r="B2254" s="17"/>
      <c r="C2254" s="129" t="s">
        <v>2542</v>
      </c>
      <c r="D2254" s="129"/>
      <c r="E2254" s="688"/>
      <c r="F2254" s="700"/>
      <c r="G2254" s="132"/>
      <c r="H2254" s="131"/>
      <c r="I2254" s="200"/>
    </row>
    <row r="2255" spans="1:9" ht="14.1" customHeight="1">
      <c r="A2255" s="292"/>
      <c r="B2255" s="17"/>
      <c r="C2255" s="118"/>
      <c r="D2255" s="118"/>
      <c r="E2255" s="1082"/>
      <c r="F2255" s="733"/>
      <c r="G2255" s="1052"/>
      <c r="H2255" s="17"/>
      <c r="I2255" s="200"/>
    </row>
    <row r="2256" spans="1:9" ht="14.1" customHeight="1">
      <c r="A2256" s="292"/>
      <c r="B2256" s="17"/>
      <c r="C2256" s="118"/>
      <c r="D2256" s="118"/>
      <c r="E2256" s="1082"/>
      <c r="F2256" s="733"/>
      <c r="G2256" s="1052"/>
      <c r="H2256" s="17"/>
      <c r="I2256" s="200"/>
    </row>
    <row r="2257" spans="1:9" ht="14.1" customHeight="1">
      <c r="A2257" s="292"/>
      <c r="B2257" s="17"/>
      <c r="C2257" s="118"/>
      <c r="D2257" s="118"/>
      <c r="E2257" s="1082"/>
      <c r="F2257" s="733"/>
      <c r="G2257" s="1052"/>
      <c r="H2257" s="17"/>
      <c r="I2257" s="200"/>
    </row>
    <row r="2258" spans="1:9" ht="14.1" customHeight="1" thickBot="1">
      <c r="A2258" s="145" t="s">
        <v>7840</v>
      </c>
      <c r="B2258" s="146"/>
      <c r="C2258" s="121"/>
      <c r="D2258" s="204"/>
      <c r="E2258" s="1086"/>
      <c r="F2258" s="735"/>
      <c r="G2258" s="1053"/>
      <c r="H2258" s="204"/>
      <c r="I2258" s="205"/>
    </row>
    <row r="2259" spans="1:9" ht="39" customHeight="1">
      <c r="A2259" s="228" t="s">
        <v>1036</v>
      </c>
      <c r="B2259" s="229" t="s">
        <v>1037</v>
      </c>
      <c r="C2259" s="230" t="s">
        <v>679</v>
      </c>
      <c r="D2259" s="230" t="s">
        <v>3147</v>
      </c>
      <c r="E2259" s="691" t="s">
        <v>11544</v>
      </c>
      <c r="F2259" s="737" t="s">
        <v>2796</v>
      </c>
      <c r="G2259" s="1039" t="s">
        <v>2644</v>
      </c>
      <c r="H2259" s="394" t="s">
        <v>498</v>
      </c>
      <c r="I2259" s="232" t="s">
        <v>4274</v>
      </c>
    </row>
    <row r="2260" spans="1:9" ht="14.1" customHeight="1" thickBot="1">
      <c r="A2260" s="228"/>
      <c r="B2260" s="445"/>
      <c r="C2260" s="230" t="s">
        <v>3648</v>
      </c>
      <c r="D2260" s="446" t="s">
        <v>2645</v>
      </c>
      <c r="E2260" s="1084" t="s">
        <v>265</v>
      </c>
      <c r="F2260" s="745">
        <f>'Заказ, cкидки и курсы валют'!$I$12</f>
        <v>0</v>
      </c>
      <c r="G2260" s="1149"/>
      <c r="H2260" s="545"/>
      <c r="I2260" s="380"/>
    </row>
    <row r="2261" spans="1:9" ht="14.1" customHeight="1">
      <c r="A2261" s="389" t="s">
        <v>6708</v>
      </c>
      <c r="B2261" s="1306" t="s">
        <v>3197</v>
      </c>
      <c r="C2261" s="1302">
        <v>0.61</v>
      </c>
      <c r="D2261" s="1643">
        <v>2500</v>
      </c>
      <c r="E2261" s="712">
        <f t="shared" ref="E2261:E2292" si="263">E2175*1.2</f>
        <v>26.34</v>
      </c>
      <c r="F2261" s="1415">
        <f t="shared" ref="F2261:F2304" si="264">ROUND(E2261*(1-$F$11),2)</f>
        <v>26.34</v>
      </c>
      <c r="G2261" s="1188">
        <f>'Заказ, cкидки и курсы валют'!$J$24*F2261</f>
        <v>334.12290000000002</v>
      </c>
      <c r="H2261" s="443">
        <f t="shared" ref="H2261:H2304" si="265">ROUND((D2261/1000)*G2261,2)</f>
        <v>835.31</v>
      </c>
      <c r="I2261" s="393"/>
    </row>
    <row r="2262" spans="1:9" ht="14.1" customHeight="1">
      <c r="A2262" s="250" t="s">
        <v>5625</v>
      </c>
      <c r="B2262" s="826" t="s">
        <v>3198</v>
      </c>
      <c r="C2262" s="970">
        <v>0.71</v>
      </c>
      <c r="D2262" s="1644">
        <v>2500</v>
      </c>
      <c r="E2262" s="712">
        <f t="shared" si="263"/>
        <v>30.095999999999997</v>
      </c>
      <c r="F2262" s="1416">
        <f t="shared" si="264"/>
        <v>30.1</v>
      </c>
      <c r="G2262" s="1037">
        <f>'Заказ, cкидки и курсы валют'!$J$24*F2262</f>
        <v>381.81850000000003</v>
      </c>
      <c r="H2262" s="158">
        <f t="shared" si="265"/>
        <v>954.55</v>
      </c>
      <c r="I2262" s="245"/>
    </row>
    <row r="2263" spans="1:9" ht="14.1" customHeight="1">
      <c r="A2263" s="250" t="s">
        <v>5282</v>
      </c>
      <c r="B2263" s="826" t="s">
        <v>3354</v>
      </c>
      <c r="C2263" s="970">
        <v>0.85</v>
      </c>
      <c r="D2263" s="1644">
        <v>2000</v>
      </c>
      <c r="E2263" s="712">
        <f t="shared" si="263"/>
        <v>30.66</v>
      </c>
      <c r="F2263" s="1416">
        <f t="shared" si="264"/>
        <v>30.66</v>
      </c>
      <c r="G2263" s="1037">
        <f>'Заказ, cкидки и курсы валют'!$J$24*F2263</f>
        <v>388.9221</v>
      </c>
      <c r="H2263" s="158">
        <f t="shared" si="265"/>
        <v>777.84</v>
      </c>
      <c r="I2263" s="245"/>
    </row>
    <row r="2264" spans="1:9" ht="14.1" customHeight="1">
      <c r="A2264" s="250" t="s">
        <v>5283</v>
      </c>
      <c r="B2264" s="826" t="s">
        <v>138</v>
      </c>
      <c r="C2264" s="970">
        <v>0.98</v>
      </c>
      <c r="D2264" s="1644">
        <v>1000</v>
      </c>
      <c r="E2264" s="712">
        <f t="shared" si="263"/>
        <v>30.852</v>
      </c>
      <c r="F2264" s="1416">
        <f t="shared" si="264"/>
        <v>30.85</v>
      </c>
      <c r="G2264" s="1037">
        <f>'Заказ, cкидки и курсы валют'!$J$24*F2264</f>
        <v>391.33225000000004</v>
      </c>
      <c r="H2264" s="158">
        <f t="shared" si="265"/>
        <v>391.33</v>
      </c>
      <c r="I2264" s="245"/>
    </row>
    <row r="2265" spans="1:9" ht="14.1" customHeight="1">
      <c r="A2265" s="250" t="s">
        <v>6709</v>
      </c>
      <c r="B2265" s="586" t="s">
        <v>139</v>
      </c>
      <c r="C2265" s="970">
        <v>1.1499999999999999</v>
      </c>
      <c r="D2265" s="1644">
        <v>1000</v>
      </c>
      <c r="E2265" s="712">
        <f t="shared" si="263"/>
        <v>34.872</v>
      </c>
      <c r="F2265" s="1416">
        <f t="shared" si="264"/>
        <v>34.869999999999997</v>
      </c>
      <c r="G2265" s="1037">
        <f>'Заказ, cкидки и курсы валют'!$J$24*F2265</f>
        <v>442.32594999999998</v>
      </c>
      <c r="H2265" s="158">
        <f t="shared" si="265"/>
        <v>442.33</v>
      </c>
      <c r="I2265" s="245"/>
    </row>
    <row r="2266" spans="1:9" ht="14.1" customHeight="1">
      <c r="A2266" s="250" t="s">
        <v>6710</v>
      </c>
      <c r="B2266" s="586" t="s">
        <v>140</v>
      </c>
      <c r="C2266" s="970">
        <v>1.3</v>
      </c>
      <c r="D2266" s="1644">
        <v>1000</v>
      </c>
      <c r="E2266" s="712">
        <f t="shared" si="263"/>
        <v>39.18</v>
      </c>
      <c r="F2266" s="1416">
        <f t="shared" si="264"/>
        <v>39.18</v>
      </c>
      <c r="G2266" s="1037">
        <f>'Заказ, cкидки и курсы валют'!$J$24*F2266</f>
        <v>496.99830000000003</v>
      </c>
      <c r="H2266" s="158">
        <f t="shared" si="265"/>
        <v>497</v>
      </c>
      <c r="I2266" s="245"/>
    </row>
    <row r="2267" spans="1:9" ht="14.1" customHeight="1">
      <c r="A2267" s="250" t="s">
        <v>6711</v>
      </c>
      <c r="B2267" s="586" t="s">
        <v>141</v>
      </c>
      <c r="C2267" s="709">
        <v>1.25</v>
      </c>
      <c r="D2267" s="1644">
        <v>1000</v>
      </c>
      <c r="E2267" s="712">
        <f t="shared" si="263"/>
        <v>45.3</v>
      </c>
      <c r="F2267" s="1416">
        <f t="shared" si="264"/>
        <v>45.3</v>
      </c>
      <c r="G2267" s="1037">
        <f>'Заказ, cкидки и курсы валют'!$J$24*F2267</f>
        <v>574.63049999999998</v>
      </c>
      <c r="H2267" s="158">
        <f t="shared" si="265"/>
        <v>574.63</v>
      </c>
      <c r="I2267" s="245"/>
    </row>
    <row r="2268" spans="1:9" ht="14.1" customHeight="1">
      <c r="A2268" s="250" t="s">
        <v>6712</v>
      </c>
      <c r="B2268" s="586" t="s">
        <v>142</v>
      </c>
      <c r="C2268" s="970">
        <v>1.7</v>
      </c>
      <c r="D2268" s="1644">
        <v>1000</v>
      </c>
      <c r="E2268" s="712">
        <f t="shared" si="263"/>
        <v>51.204000000000001</v>
      </c>
      <c r="F2268" s="1416">
        <f t="shared" si="264"/>
        <v>51.2</v>
      </c>
      <c r="G2268" s="1037">
        <f>'Заказ, cкидки и курсы валют'!$J$24*F2268</f>
        <v>649.47200000000009</v>
      </c>
      <c r="H2268" s="158">
        <f t="shared" si="265"/>
        <v>649.47</v>
      </c>
      <c r="I2268" s="245"/>
    </row>
    <row r="2269" spans="1:9" ht="14.1" customHeight="1">
      <c r="A2269" s="250" t="s">
        <v>6713</v>
      </c>
      <c r="B2269" s="586" t="s">
        <v>143</v>
      </c>
      <c r="C2269" s="979">
        <v>1.89</v>
      </c>
      <c r="D2269" s="1644">
        <v>1000</v>
      </c>
      <c r="E2269" s="712">
        <f t="shared" si="263"/>
        <v>55.884</v>
      </c>
      <c r="F2269" s="1416">
        <f t="shared" si="264"/>
        <v>55.88</v>
      </c>
      <c r="G2269" s="1037">
        <f>'Заказ, cкидки и курсы валют'!$J$24*F2269</f>
        <v>708.83780000000002</v>
      </c>
      <c r="H2269" s="158">
        <f t="shared" si="265"/>
        <v>708.84</v>
      </c>
      <c r="I2269" s="245"/>
    </row>
    <row r="2270" spans="1:9" ht="14.1" customHeight="1">
      <c r="A2270" s="250" t="s">
        <v>6714</v>
      </c>
      <c r="B2270" s="586" t="s">
        <v>144</v>
      </c>
      <c r="C2270" s="979">
        <v>2.1</v>
      </c>
      <c r="D2270" s="1644">
        <v>1000</v>
      </c>
      <c r="E2270" s="712">
        <f t="shared" si="263"/>
        <v>54.515999999999998</v>
      </c>
      <c r="F2270" s="1416">
        <f t="shared" si="264"/>
        <v>54.52</v>
      </c>
      <c r="G2270" s="1037">
        <f>'Заказ, cкидки и курсы валют'!$J$24*F2270</f>
        <v>691.58620000000008</v>
      </c>
      <c r="H2270" s="158">
        <f t="shared" si="265"/>
        <v>691.59</v>
      </c>
      <c r="I2270" s="245"/>
    </row>
    <row r="2271" spans="1:9" ht="14.1" customHeight="1">
      <c r="A2271" s="250" t="s">
        <v>9703</v>
      </c>
      <c r="B2271" s="73" t="s">
        <v>3364</v>
      </c>
      <c r="C2271" s="979">
        <v>2.1</v>
      </c>
      <c r="D2271" s="1644">
        <v>1000</v>
      </c>
      <c r="E2271" s="712">
        <f t="shared" si="263"/>
        <v>73.86</v>
      </c>
      <c r="F2271" s="1416">
        <f t="shared" si="264"/>
        <v>73.86</v>
      </c>
      <c r="G2271" s="1037">
        <f>'Заказ, cкидки и курсы валют'!$J$24*F2271</f>
        <v>936.91410000000008</v>
      </c>
      <c r="H2271" s="158">
        <f t="shared" si="265"/>
        <v>936.91</v>
      </c>
      <c r="I2271" s="245"/>
    </row>
    <row r="2272" spans="1:9" ht="14.1" customHeight="1">
      <c r="A2272" s="250" t="s">
        <v>5284</v>
      </c>
      <c r="B2272" s="73" t="s">
        <v>3219</v>
      </c>
      <c r="C2272" s="970">
        <v>1.25</v>
      </c>
      <c r="D2272" s="1644">
        <v>1000</v>
      </c>
      <c r="E2272" s="712">
        <f t="shared" si="263"/>
        <v>44.891999999999996</v>
      </c>
      <c r="F2272" s="1416">
        <f t="shared" si="264"/>
        <v>44.89</v>
      </c>
      <c r="G2272" s="1037">
        <f>'Заказ, cкидки и курсы валют'!$J$24*F2272</f>
        <v>569.42965000000004</v>
      </c>
      <c r="H2272" s="158">
        <f t="shared" si="265"/>
        <v>569.42999999999995</v>
      </c>
      <c r="I2272" s="245"/>
    </row>
    <row r="2273" spans="1:9" ht="14.1" customHeight="1">
      <c r="A2273" s="250" t="s">
        <v>279</v>
      </c>
      <c r="B2273" s="73" t="s">
        <v>3220</v>
      </c>
      <c r="C2273" s="970">
        <v>1.47</v>
      </c>
      <c r="D2273" s="1644">
        <v>1000</v>
      </c>
      <c r="E2273" s="712">
        <f t="shared" si="263"/>
        <v>46.440000000000005</v>
      </c>
      <c r="F2273" s="1416">
        <f t="shared" si="264"/>
        <v>46.44</v>
      </c>
      <c r="G2273" s="1037">
        <f>'Заказ, cкидки и курсы валют'!$J$24*F2273</f>
        <v>589.09140000000002</v>
      </c>
      <c r="H2273" s="158">
        <f t="shared" si="265"/>
        <v>589.09</v>
      </c>
      <c r="I2273" s="245"/>
    </row>
    <row r="2274" spans="1:9" ht="14.1" customHeight="1">
      <c r="A2274" s="250" t="s">
        <v>280</v>
      </c>
      <c r="B2274" s="73" t="s">
        <v>3221</v>
      </c>
      <c r="C2274" s="970">
        <v>1.53</v>
      </c>
      <c r="D2274" s="1644">
        <v>1000</v>
      </c>
      <c r="E2274" s="712">
        <f t="shared" si="263"/>
        <v>51.647999999999996</v>
      </c>
      <c r="F2274" s="1416">
        <f t="shared" si="264"/>
        <v>51.65</v>
      </c>
      <c r="G2274" s="1037">
        <f>'Заказ, cкидки и курсы валют'!$J$24*F2274</f>
        <v>655.18025</v>
      </c>
      <c r="H2274" s="158">
        <f t="shared" si="265"/>
        <v>655.17999999999995</v>
      </c>
      <c r="I2274" s="245"/>
    </row>
    <row r="2275" spans="1:9" ht="14.1" customHeight="1">
      <c r="A2275" s="250" t="s">
        <v>281</v>
      </c>
      <c r="B2275" s="73" t="s">
        <v>145</v>
      </c>
      <c r="C2275" s="970">
        <v>1.67</v>
      </c>
      <c r="D2275" s="1644">
        <v>1000</v>
      </c>
      <c r="E2275" s="712">
        <f t="shared" si="263"/>
        <v>50.627999999999993</v>
      </c>
      <c r="F2275" s="1416">
        <f t="shared" si="264"/>
        <v>50.63</v>
      </c>
      <c r="G2275" s="1037">
        <f>'Заказ, cкидки и курсы валют'!$J$24*F2275</f>
        <v>642.24155000000007</v>
      </c>
      <c r="H2275" s="158">
        <f t="shared" si="265"/>
        <v>642.24</v>
      </c>
      <c r="I2275" s="245"/>
    </row>
    <row r="2276" spans="1:9" ht="14.1" customHeight="1">
      <c r="A2276" s="250" t="s">
        <v>5285</v>
      </c>
      <c r="B2276" s="73" t="s">
        <v>3222</v>
      </c>
      <c r="C2276" s="970">
        <v>1.87</v>
      </c>
      <c r="D2276" s="1644">
        <v>900</v>
      </c>
      <c r="E2276" s="712">
        <f t="shared" si="263"/>
        <v>53.603999999999999</v>
      </c>
      <c r="F2276" s="1416">
        <f t="shared" si="264"/>
        <v>53.6</v>
      </c>
      <c r="G2276" s="1037">
        <f>'Заказ, cкидки и курсы валют'!$J$24*F2276</f>
        <v>679.91600000000005</v>
      </c>
      <c r="H2276" s="158">
        <f t="shared" si="265"/>
        <v>611.91999999999996</v>
      </c>
      <c r="I2276" s="245"/>
    </row>
    <row r="2277" spans="1:9" ht="14.1" customHeight="1">
      <c r="A2277" s="250" t="s">
        <v>282</v>
      </c>
      <c r="B2277" s="73" t="s">
        <v>146</v>
      </c>
      <c r="C2277" s="970">
        <v>2</v>
      </c>
      <c r="D2277" s="1644">
        <v>800</v>
      </c>
      <c r="E2277" s="712">
        <f t="shared" si="263"/>
        <v>59.231999999999999</v>
      </c>
      <c r="F2277" s="1416">
        <f t="shared" si="264"/>
        <v>59.23</v>
      </c>
      <c r="G2277" s="1037">
        <f>'Заказ, cкидки и курсы валют'!$J$24*F2277</f>
        <v>751.33254999999997</v>
      </c>
      <c r="H2277" s="158">
        <f t="shared" si="265"/>
        <v>601.07000000000005</v>
      </c>
      <c r="I2277" s="245"/>
    </row>
    <row r="2278" spans="1:9" ht="14.1" customHeight="1">
      <c r="A2278" s="250" t="s">
        <v>283</v>
      </c>
      <c r="B2278" s="73" t="s">
        <v>147</v>
      </c>
      <c r="C2278" s="970">
        <v>2.23</v>
      </c>
      <c r="D2278" s="1644">
        <v>800</v>
      </c>
      <c r="E2278" s="712">
        <f t="shared" si="263"/>
        <v>61.055999999999997</v>
      </c>
      <c r="F2278" s="1416">
        <f t="shared" si="264"/>
        <v>61.06</v>
      </c>
      <c r="G2278" s="1037">
        <f>'Заказ, cкидки и курсы валют'!$J$24*F2278</f>
        <v>774.54610000000002</v>
      </c>
      <c r="H2278" s="158">
        <f t="shared" si="265"/>
        <v>619.64</v>
      </c>
      <c r="I2278" s="245"/>
    </row>
    <row r="2279" spans="1:9" ht="14.1" customHeight="1">
      <c r="A2279" s="250" t="s">
        <v>284</v>
      </c>
      <c r="B2279" s="73" t="s">
        <v>148</v>
      </c>
      <c r="C2279" s="970">
        <v>2.74</v>
      </c>
      <c r="D2279" s="1644">
        <v>400</v>
      </c>
      <c r="E2279" s="712">
        <f t="shared" si="263"/>
        <v>72.983999999999995</v>
      </c>
      <c r="F2279" s="1416">
        <f t="shared" si="264"/>
        <v>72.98</v>
      </c>
      <c r="G2279" s="1037">
        <f>'Заказ, cкидки и курсы валют'!$J$24*F2279</f>
        <v>925.75130000000013</v>
      </c>
      <c r="H2279" s="158">
        <f t="shared" si="265"/>
        <v>370.3</v>
      </c>
      <c r="I2279" s="245"/>
    </row>
    <row r="2280" spans="1:9" ht="14.1" customHeight="1">
      <c r="A2280" s="250" t="s">
        <v>1131</v>
      </c>
      <c r="B2280" s="73" t="s">
        <v>149</v>
      </c>
      <c r="C2280" s="970">
        <v>3</v>
      </c>
      <c r="D2280" s="1644">
        <v>500</v>
      </c>
      <c r="E2280" s="712">
        <f t="shared" si="263"/>
        <v>81.396000000000001</v>
      </c>
      <c r="F2280" s="1416">
        <f t="shared" si="264"/>
        <v>81.400000000000006</v>
      </c>
      <c r="G2280" s="1037">
        <f>'Заказ, cкидки и курсы валют'!$J$24*F2280</f>
        <v>1032.5590000000002</v>
      </c>
      <c r="H2280" s="158">
        <f t="shared" si="265"/>
        <v>516.28</v>
      </c>
      <c r="I2280" s="245"/>
    </row>
    <row r="2281" spans="1:9" ht="14.1" customHeight="1">
      <c r="A2281" s="250" t="s">
        <v>1132</v>
      </c>
      <c r="B2281" s="73" t="s">
        <v>150</v>
      </c>
      <c r="C2281" s="970">
        <v>3.46</v>
      </c>
      <c r="D2281" s="1644">
        <v>300</v>
      </c>
      <c r="E2281" s="712">
        <f t="shared" si="263"/>
        <v>99.587999999999994</v>
      </c>
      <c r="F2281" s="1416">
        <f t="shared" si="264"/>
        <v>99.59</v>
      </c>
      <c r="G2281" s="1037">
        <f>'Заказ, cкидки и курсы валют'!$J$24*F2281</f>
        <v>1263.2991500000001</v>
      </c>
      <c r="H2281" s="158">
        <f t="shared" si="265"/>
        <v>378.99</v>
      </c>
      <c r="I2281" s="245"/>
    </row>
    <row r="2282" spans="1:9" ht="14.1" customHeight="1">
      <c r="A2282" s="250" t="s">
        <v>1133</v>
      </c>
      <c r="B2282" s="73" t="s">
        <v>151</v>
      </c>
      <c r="C2282" s="970">
        <v>3.78</v>
      </c>
      <c r="D2282" s="1644">
        <v>200</v>
      </c>
      <c r="E2282" s="712">
        <f t="shared" si="263"/>
        <v>102.36</v>
      </c>
      <c r="F2282" s="1416">
        <f t="shared" si="264"/>
        <v>102.36</v>
      </c>
      <c r="G2282" s="1037">
        <f>'Заказ, cкидки и курсы валют'!$J$24*F2282</f>
        <v>1298.4366</v>
      </c>
      <c r="H2282" s="158">
        <f t="shared" si="265"/>
        <v>259.69</v>
      </c>
      <c r="I2282" s="245"/>
    </row>
    <row r="2283" spans="1:9" ht="14.1" customHeight="1">
      <c r="A2283" s="250" t="s">
        <v>5286</v>
      </c>
      <c r="B2283" s="73" t="s">
        <v>79</v>
      </c>
      <c r="C2283" s="68">
        <v>4.1900000000000004</v>
      </c>
      <c r="D2283" s="1644">
        <v>350</v>
      </c>
      <c r="E2283" s="712">
        <f t="shared" si="263"/>
        <v>102.336</v>
      </c>
      <c r="F2283" s="1416">
        <f t="shared" si="264"/>
        <v>102.34</v>
      </c>
      <c r="G2283" s="1037">
        <f>'Заказ, cкидки и курсы валют'!$J$24*F2283</f>
        <v>1298.1829</v>
      </c>
      <c r="H2283" s="158">
        <f t="shared" si="265"/>
        <v>454.36</v>
      </c>
      <c r="I2283" s="245"/>
    </row>
    <row r="2284" spans="1:9" ht="14.1" customHeight="1">
      <c r="A2284" s="250" t="s">
        <v>1134</v>
      </c>
      <c r="B2284" s="73" t="s">
        <v>152</v>
      </c>
      <c r="C2284" s="970">
        <v>4.6100000000000003</v>
      </c>
      <c r="D2284" s="1644">
        <v>300</v>
      </c>
      <c r="E2284" s="712">
        <f t="shared" si="263"/>
        <v>132.108</v>
      </c>
      <c r="F2284" s="1416">
        <f t="shared" si="264"/>
        <v>132.11000000000001</v>
      </c>
      <c r="G2284" s="1037">
        <f>'Заказ, cкидки и курсы валют'!$J$24*F2284</f>
        <v>1675.8153500000003</v>
      </c>
      <c r="H2284" s="158">
        <f t="shared" si="265"/>
        <v>502.74</v>
      </c>
      <c r="I2284" s="245"/>
    </row>
    <row r="2285" spans="1:9" ht="14.1" customHeight="1">
      <c r="A2285" s="250" t="s">
        <v>1135</v>
      </c>
      <c r="B2285" s="73" t="s">
        <v>158</v>
      </c>
      <c r="C2285" s="970">
        <v>5.26</v>
      </c>
      <c r="D2285" s="1644">
        <v>200</v>
      </c>
      <c r="E2285" s="712">
        <f t="shared" si="263"/>
        <v>138.036</v>
      </c>
      <c r="F2285" s="1416">
        <f t="shared" si="264"/>
        <v>138.04</v>
      </c>
      <c r="G2285" s="1037">
        <f>'Заказ, cкидки и курсы валют'!$J$24*F2285</f>
        <v>1751.0373999999999</v>
      </c>
      <c r="H2285" s="158">
        <f t="shared" si="265"/>
        <v>350.21</v>
      </c>
      <c r="I2285" s="245"/>
    </row>
    <row r="2286" spans="1:9" ht="14.1" customHeight="1">
      <c r="A2286" s="250" t="s">
        <v>1136</v>
      </c>
      <c r="B2286" s="73" t="s">
        <v>159</v>
      </c>
      <c r="C2286" s="970">
        <v>5.94</v>
      </c>
      <c r="D2286" s="1644">
        <v>300</v>
      </c>
      <c r="E2286" s="712">
        <f t="shared" si="263"/>
        <v>165.096</v>
      </c>
      <c r="F2286" s="1416">
        <f t="shared" si="264"/>
        <v>165.1</v>
      </c>
      <c r="G2286" s="1037">
        <f>'Заказ, cкидки и курсы валют'!$J$24*F2286</f>
        <v>2094.2935000000002</v>
      </c>
      <c r="H2286" s="158">
        <f t="shared" si="265"/>
        <v>628.29</v>
      </c>
      <c r="I2286" s="245"/>
    </row>
    <row r="2287" spans="1:9" ht="14.1" customHeight="1">
      <c r="A2287" s="250" t="s">
        <v>5287</v>
      </c>
      <c r="B2287" s="73" t="s">
        <v>3343</v>
      </c>
      <c r="C2287" s="807">
        <v>6.2</v>
      </c>
      <c r="D2287" s="1644">
        <v>200</v>
      </c>
      <c r="E2287" s="712">
        <f t="shared" si="263"/>
        <v>177.732</v>
      </c>
      <c r="F2287" s="1416">
        <f t="shared" si="264"/>
        <v>177.73</v>
      </c>
      <c r="G2287" s="1037">
        <f>'Заказ, cкидки и курсы валют'!$J$24*F2287</f>
        <v>2254.5050499999998</v>
      </c>
      <c r="H2287" s="158">
        <f t="shared" si="265"/>
        <v>450.9</v>
      </c>
      <c r="I2287" s="245"/>
    </row>
    <row r="2288" spans="1:9" ht="14.1" customHeight="1">
      <c r="A2288" s="250" t="s">
        <v>1137</v>
      </c>
      <c r="B2288" s="73" t="s">
        <v>4222</v>
      </c>
      <c r="C2288" s="970">
        <v>2.64</v>
      </c>
      <c r="D2288" s="1644">
        <v>700</v>
      </c>
      <c r="E2288" s="712">
        <f t="shared" si="263"/>
        <v>77.448000000000008</v>
      </c>
      <c r="F2288" s="1416">
        <f t="shared" si="264"/>
        <v>77.45</v>
      </c>
      <c r="G2288" s="1037">
        <f>'Заказ, cкидки и курсы валют'!$J$24*F2288</f>
        <v>982.45325000000003</v>
      </c>
      <c r="H2288" s="158">
        <f t="shared" si="265"/>
        <v>687.72</v>
      </c>
      <c r="I2288" s="245"/>
    </row>
    <row r="2289" spans="1:9" ht="14.1" customHeight="1">
      <c r="A2289" s="250" t="s">
        <v>1138</v>
      </c>
      <c r="B2289" s="73" t="s">
        <v>3656</v>
      </c>
      <c r="C2289" s="970">
        <v>2.8</v>
      </c>
      <c r="D2289" s="1644">
        <v>700</v>
      </c>
      <c r="E2289" s="712">
        <f t="shared" si="263"/>
        <v>70.727999999999994</v>
      </c>
      <c r="F2289" s="1416">
        <f t="shared" si="264"/>
        <v>70.73</v>
      </c>
      <c r="G2289" s="1037">
        <f>'Заказ, cкидки и курсы валют'!$J$24*F2289</f>
        <v>897.21005000000014</v>
      </c>
      <c r="H2289" s="158">
        <f t="shared" si="265"/>
        <v>628.04999999999995</v>
      </c>
      <c r="I2289" s="245"/>
    </row>
    <row r="2290" spans="1:9" ht="14.1" customHeight="1">
      <c r="A2290" s="250" t="s">
        <v>1139</v>
      </c>
      <c r="B2290" s="73" t="s">
        <v>3657</v>
      </c>
      <c r="C2290" s="970">
        <v>3.04</v>
      </c>
      <c r="D2290" s="1644">
        <v>730</v>
      </c>
      <c r="E2290" s="712">
        <f t="shared" si="263"/>
        <v>81.072000000000003</v>
      </c>
      <c r="F2290" s="1416">
        <f t="shared" si="264"/>
        <v>81.069999999999993</v>
      </c>
      <c r="G2290" s="1037">
        <f>'Заказ, cкидки и курсы валют'!$J$24*F2290</f>
        <v>1028.3729499999999</v>
      </c>
      <c r="H2290" s="158">
        <f t="shared" si="265"/>
        <v>750.71</v>
      </c>
      <c r="I2290" s="245"/>
    </row>
    <row r="2291" spans="1:9" ht="14.1" customHeight="1">
      <c r="A2291" s="250" t="s">
        <v>5288</v>
      </c>
      <c r="B2291" s="73" t="s">
        <v>2822</v>
      </c>
      <c r="C2291" s="970">
        <v>3.28</v>
      </c>
      <c r="D2291" s="1644">
        <v>650</v>
      </c>
      <c r="E2291" s="712">
        <f t="shared" si="263"/>
        <v>89.795999999999992</v>
      </c>
      <c r="F2291" s="1416">
        <f t="shared" si="264"/>
        <v>89.8</v>
      </c>
      <c r="G2291" s="1037">
        <f>'Заказ, cкидки и курсы валют'!$J$24*F2291</f>
        <v>1139.1130000000001</v>
      </c>
      <c r="H2291" s="158">
        <f t="shared" si="265"/>
        <v>740.42</v>
      </c>
      <c r="I2291" s="245"/>
    </row>
    <row r="2292" spans="1:9" ht="14.1" customHeight="1">
      <c r="A2292" s="250" t="s">
        <v>1140</v>
      </c>
      <c r="B2292" s="73" t="s">
        <v>3658</v>
      </c>
      <c r="C2292" s="970">
        <v>3.67</v>
      </c>
      <c r="D2292" s="1644">
        <v>650</v>
      </c>
      <c r="E2292" s="712">
        <f t="shared" si="263"/>
        <v>95.399999999999991</v>
      </c>
      <c r="F2292" s="1416">
        <f t="shared" si="264"/>
        <v>95.4</v>
      </c>
      <c r="G2292" s="1037">
        <f>'Заказ, cкидки и курсы валют'!$J$24*F2292</f>
        <v>1210.1490000000001</v>
      </c>
      <c r="H2292" s="158">
        <f t="shared" si="265"/>
        <v>786.6</v>
      </c>
      <c r="I2292" s="245"/>
    </row>
    <row r="2293" spans="1:9" ht="14.1" customHeight="1">
      <c r="A2293" s="250" t="s">
        <v>1141</v>
      </c>
      <c r="B2293" s="73" t="s">
        <v>167</v>
      </c>
      <c r="C2293" s="970">
        <v>4.1500000000000004</v>
      </c>
      <c r="D2293" s="1644">
        <v>580</v>
      </c>
      <c r="E2293" s="712">
        <f t="shared" ref="E2293:E2324" si="266">E2207*1.2</f>
        <v>113.892</v>
      </c>
      <c r="F2293" s="1416">
        <f t="shared" si="264"/>
        <v>113.89</v>
      </c>
      <c r="G2293" s="1037">
        <f>'Заказ, cкидки и курсы валют'!$J$24*F2293</f>
        <v>1444.6946500000001</v>
      </c>
      <c r="H2293" s="158">
        <f t="shared" si="265"/>
        <v>837.92</v>
      </c>
      <c r="I2293" s="245"/>
    </row>
    <row r="2294" spans="1:9" ht="14.1" customHeight="1">
      <c r="A2294" s="250" t="s">
        <v>1142</v>
      </c>
      <c r="B2294" s="73" t="s">
        <v>168</v>
      </c>
      <c r="C2294" s="970">
        <v>4.54</v>
      </c>
      <c r="D2294" s="1644">
        <v>500</v>
      </c>
      <c r="E2294" s="712">
        <f t="shared" si="266"/>
        <v>117.21600000000001</v>
      </c>
      <c r="F2294" s="1416">
        <f t="shared" si="264"/>
        <v>117.22</v>
      </c>
      <c r="G2294" s="1037">
        <f>'Заказ, cкидки и курсы валют'!$J$24*F2294</f>
        <v>1486.9357</v>
      </c>
      <c r="H2294" s="158">
        <f t="shared" si="265"/>
        <v>743.47</v>
      </c>
      <c r="I2294" s="245"/>
    </row>
    <row r="2295" spans="1:9" ht="14.1" customHeight="1">
      <c r="A2295" s="250" t="s">
        <v>1143</v>
      </c>
      <c r="B2295" s="73" t="s">
        <v>169</v>
      </c>
      <c r="C2295" s="970">
        <v>5.18</v>
      </c>
      <c r="D2295" s="1644">
        <v>450</v>
      </c>
      <c r="E2295" s="712">
        <f t="shared" si="266"/>
        <v>136.404</v>
      </c>
      <c r="F2295" s="1416">
        <f t="shared" si="264"/>
        <v>136.4</v>
      </c>
      <c r="G2295" s="1037">
        <f>'Заказ, cкидки и курсы валют'!$J$24*F2295</f>
        <v>1730.2340000000002</v>
      </c>
      <c r="H2295" s="158">
        <f t="shared" si="265"/>
        <v>778.61</v>
      </c>
      <c r="I2295" s="245"/>
    </row>
    <row r="2296" spans="1:9" ht="14.1" customHeight="1">
      <c r="A2296" s="250" t="s">
        <v>1144</v>
      </c>
      <c r="B2296" s="73" t="s">
        <v>612</v>
      </c>
      <c r="C2296" s="970">
        <v>5.57</v>
      </c>
      <c r="D2296" s="1644">
        <v>380</v>
      </c>
      <c r="E2296" s="712">
        <f t="shared" si="266"/>
        <v>145.72799999999998</v>
      </c>
      <c r="F2296" s="1416">
        <f t="shared" si="264"/>
        <v>145.72999999999999</v>
      </c>
      <c r="G2296" s="1037">
        <f>'Заказ, cкидки и курсы валют'!$J$24*F2296</f>
        <v>1848.5850499999999</v>
      </c>
      <c r="H2296" s="158">
        <f t="shared" si="265"/>
        <v>702.46</v>
      </c>
      <c r="I2296" s="245"/>
    </row>
    <row r="2297" spans="1:9" ht="14.1" customHeight="1">
      <c r="A2297" s="250" t="s">
        <v>1145</v>
      </c>
      <c r="B2297" s="73" t="s">
        <v>170</v>
      </c>
      <c r="C2297" s="970">
        <v>6.52</v>
      </c>
      <c r="D2297" s="1644">
        <v>340</v>
      </c>
      <c r="E2297" s="712">
        <f t="shared" si="266"/>
        <v>167.04</v>
      </c>
      <c r="F2297" s="1416">
        <f t="shared" si="264"/>
        <v>167.04</v>
      </c>
      <c r="G2297" s="1037">
        <f>'Заказ, cкидки и курсы валют'!$J$24*F2297</f>
        <v>2118.9023999999999</v>
      </c>
      <c r="H2297" s="158">
        <f t="shared" si="265"/>
        <v>720.43</v>
      </c>
      <c r="I2297" s="245"/>
    </row>
    <row r="2298" spans="1:9" ht="14.1" customHeight="1">
      <c r="A2298" s="250" t="s">
        <v>5289</v>
      </c>
      <c r="B2298" s="73" t="s">
        <v>613</v>
      </c>
      <c r="C2298" s="970">
        <v>7.15</v>
      </c>
      <c r="D2298" s="1644">
        <v>300</v>
      </c>
      <c r="E2298" s="712">
        <f t="shared" si="266"/>
        <v>187.488</v>
      </c>
      <c r="F2298" s="1416">
        <f t="shared" si="264"/>
        <v>187.49</v>
      </c>
      <c r="G2298" s="1037">
        <f>'Заказ, cкидки и курсы валют'!$J$24*F2298</f>
        <v>2378.3106500000004</v>
      </c>
      <c r="H2298" s="158">
        <f t="shared" si="265"/>
        <v>713.49</v>
      </c>
      <c r="I2298" s="245"/>
    </row>
    <row r="2299" spans="1:9" ht="14.1" customHeight="1">
      <c r="A2299" s="250" t="s">
        <v>1146</v>
      </c>
      <c r="B2299" s="73" t="s">
        <v>171</v>
      </c>
      <c r="C2299" s="970">
        <v>7.75</v>
      </c>
      <c r="D2299" s="1644">
        <v>300</v>
      </c>
      <c r="E2299" s="712">
        <f t="shared" si="266"/>
        <v>198.66</v>
      </c>
      <c r="F2299" s="1416">
        <f t="shared" si="264"/>
        <v>198.66</v>
      </c>
      <c r="G2299" s="1037">
        <f>'Заказ, cкидки и курсы валют'!$J$24*F2299</f>
        <v>2520.0021000000002</v>
      </c>
      <c r="H2299" s="158">
        <f t="shared" si="265"/>
        <v>756</v>
      </c>
      <c r="I2299" s="245"/>
    </row>
    <row r="2300" spans="1:9" ht="14.1" customHeight="1">
      <c r="A2300" s="250" t="s">
        <v>1147</v>
      </c>
      <c r="B2300" s="73" t="s">
        <v>172</v>
      </c>
      <c r="C2300" s="980">
        <v>8.4499999999999993</v>
      </c>
      <c r="D2300" s="1644">
        <v>200</v>
      </c>
      <c r="E2300" s="712">
        <f t="shared" si="266"/>
        <v>235.15199999999999</v>
      </c>
      <c r="F2300" s="1416">
        <f t="shared" si="264"/>
        <v>235.15</v>
      </c>
      <c r="G2300" s="1037">
        <f>'Заказ, cкидки и курсы валют'!$J$24*F2300</f>
        <v>2982.8777500000001</v>
      </c>
      <c r="H2300" s="158">
        <f t="shared" si="265"/>
        <v>596.58000000000004</v>
      </c>
      <c r="I2300" s="245"/>
    </row>
    <row r="2301" spans="1:9" ht="14.1" customHeight="1">
      <c r="A2301" s="250" t="s">
        <v>1148</v>
      </c>
      <c r="B2301" s="73" t="s">
        <v>173</v>
      </c>
      <c r="C2301" s="980">
        <v>9.6999999999999993</v>
      </c>
      <c r="D2301" s="1644">
        <v>150</v>
      </c>
      <c r="E2301" s="712">
        <f t="shared" si="266"/>
        <v>227.916</v>
      </c>
      <c r="F2301" s="1416">
        <f t="shared" si="264"/>
        <v>227.92</v>
      </c>
      <c r="G2301" s="1037">
        <f>'Заказ, cкидки и курсы валют'!$J$24*F2301</f>
        <v>2891.1651999999999</v>
      </c>
      <c r="H2301" s="158">
        <f t="shared" si="265"/>
        <v>433.67</v>
      </c>
      <c r="I2301" s="245"/>
    </row>
    <row r="2302" spans="1:9" ht="14.1" customHeight="1">
      <c r="A2302" s="250" t="s">
        <v>1149</v>
      </c>
      <c r="B2302" s="73" t="s">
        <v>174</v>
      </c>
      <c r="C2302" s="970">
        <v>11.36</v>
      </c>
      <c r="D2302" s="1644">
        <v>150</v>
      </c>
      <c r="E2302" s="712">
        <f t="shared" si="266"/>
        <v>288.75599999999997</v>
      </c>
      <c r="F2302" s="1416">
        <f t="shared" si="264"/>
        <v>288.76</v>
      </c>
      <c r="G2302" s="1037">
        <f>'Заказ, cкидки и курсы валют'!$J$24*F2302</f>
        <v>3662.9205999999999</v>
      </c>
      <c r="H2302" s="158">
        <f t="shared" si="265"/>
        <v>549.44000000000005</v>
      </c>
      <c r="I2302" s="245"/>
    </row>
    <row r="2303" spans="1:9" ht="14.1" customHeight="1">
      <c r="A2303" s="250" t="s">
        <v>1150</v>
      </c>
      <c r="B2303" s="73" t="s">
        <v>175</v>
      </c>
      <c r="C2303" s="970">
        <v>11.51</v>
      </c>
      <c r="D2303" s="1644">
        <v>100</v>
      </c>
      <c r="E2303" s="712">
        <f t="shared" si="266"/>
        <v>304.22399999999999</v>
      </c>
      <c r="F2303" s="1416">
        <f t="shared" si="264"/>
        <v>304.22000000000003</v>
      </c>
      <c r="G2303" s="1037">
        <f>'Заказ, cкидки и курсы валют'!$J$24*F2303</f>
        <v>3859.0307000000007</v>
      </c>
      <c r="H2303" s="158">
        <f t="shared" si="265"/>
        <v>385.9</v>
      </c>
      <c r="I2303" s="245"/>
    </row>
    <row r="2304" spans="1:9" ht="14.1" customHeight="1">
      <c r="A2304" s="250" t="s">
        <v>9704</v>
      </c>
      <c r="B2304" s="73" t="s">
        <v>176</v>
      </c>
      <c r="C2304" s="970">
        <v>12.2</v>
      </c>
      <c r="D2304" s="1644">
        <v>80</v>
      </c>
      <c r="E2304" s="712">
        <f t="shared" si="266"/>
        <v>295.76400000000001</v>
      </c>
      <c r="F2304" s="1416">
        <f t="shared" si="264"/>
        <v>295.76</v>
      </c>
      <c r="G2304" s="1037">
        <f>'Заказ, cкидки и курсы валют'!$J$24*F2304</f>
        <v>3751.7156</v>
      </c>
      <c r="H2304" s="158">
        <f t="shared" si="265"/>
        <v>300.14</v>
      </c>
      <c r="I2304" s="245"/>
    </row>
    <row r="2305" spans="1:9" ht="14.1" customHeight="1">
      <c r="A2305" s="250" t="s">
        <v>9705</v>
      </c>
      <c r="B2305" s="73" t="s">
        <v>9701</v>
      </c>
      <c r="C2305" s="970">
        <v>4.3</v>
      </c>
      <c r="D2305" s="1644">
        <v>500</v>
      </c>
      <c r="E2305" s="712">
        <f t="shared" si="266"/>
        <v>133.97999999999999</v>
      </c>
      <c r="F2305" s="1416">
        <f t="shared" ref="F2305" si="267">ROUND(E2305*(1-$F$11),2)</f>
        <v>133.97999999999999</v>
      </c>
      <c r="G2305" s="1037">
        <f>'Заказ, cкидки и курсы валют'!$J$24*F2305</f>
        <v>1699.5363</v>
      </c>
      <c r="H2305" s="158">
        <f t="shared" ref="H2305" si="268">ROUND((D2305/1000)*G2305,2)</f>
        <v>849.77</v>
      </c>
      <c r="I2305" s="245"/>
    </row>
    <row r="2306" spans="1:9" ht="14.1" customHeight="1">
      <c r="A2306" s="250" t="s">
        <v>1151</v>
      </c>
      <c r="B2306" s="73" t="s">
        <v>3664</v>
      </c>
      <c r="C2306" s="970">
        <v>4.42</v>
      </c>
      <c r="D2306" s="1644">
        <v>450</v>
      </c>
      <c r="E2306" s="712">
        <f t="shared" si="266"/>
        <v>132.6</v>
      </c>
      <c r="F2306" s="1416">
        <f t="shared" ref="F2306:F2329" si="269">ROUND(E2306*(1-$F$11),2)</f>
        <v>132.6</v>
      </c>
      <c r="G2306" s="1037">
        <f>'Заказ, cкидки и курсы валют'!$J$24*F2306</f>
        <v>1682.0309999999999</v>
      </c>
      <c r="H2306" s="158">
        <f t="shared" ref="H2306:H2329" si="270">ROUND((D2306/1000)*G2306,2)</f>
        <v>756.91</v>
      </c>
      <c r="I2306" s="245"/>
    </row>
    <row r="2307" spans="1:9" ht="14.1" customHeight="1">
      <c r="A2307" s="250" t="s">
        <v>1152</v>
      </c>
      <c r="B2307" s="73" t="s">
        <v>3665</v>
      </c>
      <c r="C2307" s="970">
        <v>4.78</v>
      </c>
      <c r="D2307" s="1644">
        <v>400</v>
      </c>
      <c r="E2307" s="712">
        <f t="shared" si="266"/>
        <v>116.42399999999999</v>
      </c>
      <c r="F2307" s="1416">
        <f t="shared" si="269"/>
        <v>116.42</v>
      </c>
      <c r="G2307" s="1037">
        <f>'Заказ, cкидки и курсы валют'!$J$24*F2307</f>
        <v>1476.7877000000001</v>
      </c>
      <c r="H2307" s="158">
        <f t="shared" si="270"/>
        <v>590.72</v>
      </c>
      <c r="I2307" s="245"/>
    </row>
    <row r="2308" spans="1:9">
      <c r="A2308" s="250" t="s">
        <v>5290</v>
      </c>
      <c r="B2308" s="73" t="s">
        <v>3998</v>
      </c>
      <c r="C2308" s="970">
        <v>4.99</v>
      </c>
      <c r="D2308" s="1644">
        <v>300</v>
      </c>
      <c r="E2308" s="712">
        <f t="shared" si="266"/>
        <v>130.548</v>
      </c>
      <c r="F2308" s="1416">
        <f t="shared" si="269"/>
        <v>130.55000000000001</v>
      </c>
      <c r="G2308" s="1037">
        <f>'Заказ, cкидки и курсы валют'!$J$24*F2308</f>
        <v>1656.0267500000002</v>
      </c>
      <c r="H2308" s="158">
        <f t="shared" si="270"/>
        <v>496.81</v>
      </c>
      <c r="I2308" s="245"/>
    </row>
    <row r="2309" spans="1:9">
      <c r="A2309" s="250" t="s">
        <v>1153</v>
      </c>
      <c r="B2309" s="73" t="s">
        <v>100</v>
      </c>
      <c r="C2309" s="970">
        <v>5.62</v>
      </c>
      <c r="D2309" s="1644">
        <v>400</v>
      </c>
      <c r="E2309" s="712">
        <f t="shared" si="266"/>
        <v>139.30799999999999</v>
      </c>
      <c r="F2309" s="1416">
        <f t="shared" si="269"/>
        <v>139.31</v>
      </c>
      <c r="G2309" s="1037">
        <f>'Заказ, cкидки и курсы валют'!$J$24*F2309</f>
        <v>1767.1473500000002</v>
      </c>
      <c r="H2309" s="158">
        <f t="shared" si="270"/>
        <v>706.86</v>
      </c>
      <c r="I2309" s="245"/>
    </row>
    <row r="2310" spans="1:9">
      <c r="A2310" s="250" t="s">
        <v>1154</v>
      </c>
      <c r="B2310" s="73" t="s">
        <v>101</v>
      </c>
      <c r="C2310" s="970">
        <v>6.08</v>
      </c>
      <c r="D2310" s="1644">
        <v>350</v>
      </c>
      <c r="E2310" s="712">
        <f t="shared" si="266"/>
        <v>158.83200000000002</v>
      </c>
      <c r="F2310" s="1416">
        <f t="shared" si="269"/>
        <v>158.83000000000001</v>
      </c>
      <c r="G2310" s="1037">
        <f>'Заказ, cкидки и курсы валют'!$J$24*F2310</f>
        <v>2014.7585500000002</v>
      </c>
      <c r="H2310" s="158">
        <f t="shared" si="270"/>
        <v>705.17</v>
      </c>
      <c r="I2310" s="245"/>
    </row>
    <row r="2311" spans="1:9">
      <c r="A2311" s="250" t="s">
        <v>1155</v>
      </c>
      <c r="B2311" s="73" t="s">
        <v>1355</v>
      </c>
      <c r="C2311" s="970">
        <v>7.1</v>
      </c>
      <c r="D2311" s="1644">
        <v>320</v>
      </c>
      <c r="E2311" s="712">
        <f t="shared" si="266"/>
        <v>188.7</v>
      </c>
      <c r="F2311" s="1416">
        <f t="shared" si="269"/>
        <v>188.7</v>
      </c>
      <c r="G2311" s="1037">
        <f>'Заказ, cкидки и курсы валют'!$J$24*F2311</f>
        <v>2393.6594999999998</v>
      </c>
      <c r="H2311" s="158">
        <f t="shared" si="270"/>
        <v>765.97</v>
      </c>
      <c r="I2311" s="245"/>
    </row>
    <row r="2312" spans="1:9">
      <c r="A2312" s="250" t="s">
        <v>1156</v>
      </c>
      <c r="B2312" s="73" t="s">
        <v>189</v>
      </c>
      <c r="C2312" s="970">
        <v>8</v>
      </c>
      <c r="D2312" s="1644">
        <v>300</v>
      </c>
      <c r="E2312" s="712">
        <f t="shared" si="266"/>
        <v>213.92400000000001</v>
      </c>
      <c r="F2312" s="1416">
        <f t="shared" si="269"/>
        <v>213.92</v>
      </c>
      <c r="G2312" s="1037">
        <f>'Заказ, cкидки и курсы валют'!$J$24*F2312</f>
        <v>2713.5751999999998</v>
      </c>
      <c r="H2312" s="158">
        <f t="shared" si="270"/>
        <v>814.07</v>
      </c>
      <c r="I2312" s="245"/>
    </row>
    <row r="2313" spans="1:9">
      <c r="A2313" s="250" t="s">
        <v>1157</v>
      </c>
      <c r="B2313" s="73" t="s">
        <v>617</v>
      </c>
      <c r="C2313" s="970">
        <v>8.85</v>
      </c>
      <c r="D2313" s="1644">
        <v>260</v>
      </c>
      <c r="E2313" s="712">
        <f t="shared" si="266"/>
        <v>222.87599999999998</v>
      </c>
      <c r="F2313" s="1416">
        <f t="shared" si="269"/>
        <v>222.88</v>
      </c>
      <c r="G2313" s="1037">
        <f>'Заказ, cкидки и курсы валют'!$J$24*F2313</f>
        <v>2827.2328000000002</v>
      </c>
      <c r="H2313" s="158">
        <f t="shared" si="270"/>
        <v>735.08</v>
      </c>
      <c r="I2313" s="245"/>
    </row>
    <row r="2314" spans="1:9">
      <c r="A2314" s="250" t="s">
        <v>1158</v>
      </c>
      <c r="B2314" s="73" t="s">
        <v>178</v>
      </c>
      <c r="C2314" s="970">
        <v>9.6999999999999993</v>
      </c>
      <c r="D2314" s="1644">
        <v>250</v>
      </c>
      <c r="E2314" s="712">
        <f t="shared" si="266"/>
        <v>222.16799999999998</v>
      </c>
      <c r="F2314" s="1416">
        <f t="shared" si="269"/>
        <v>222.17</v>
      </c>
      <c r="G2314" s="1037">
        <f>'Заказ, cкидки и курсы валют'!$J$24*F2314</f>
        <v>2818.2264500000001</v>
      </c>
      <c r="H2314" s="158">
        <f t="shared" si="270"/>
        <v>704.56</v>
      </c>
      <c r="I2314" s="245"/>
    </row>
    <row r="2315" spans="1:9">
      <c r="A2315" s="250" t="s">
        <v>5291</v>
      </c>
      <c r="B2315" s="73" t="s">
        <v>84</v>
      </c>
      <c r="C2315" s="970">
        <v>10.8</v>
      </c>
      <c r="D2315" s="1644">
        <v>200</v>
      </c>
      <c r="E2315" s="712">
        <f t="shared" si="266"/>
        <v>271.608</v>
      </c>
      <c r="F2315" s="1416">
        <f t="shared" si="269"/>
        <v>271.61</v>
      </c>
      <c r="G2315" s="1037">
        <f>'Заказ, cкидки и курсы валют'!$J$24*F2315</f>
        <v>3445.3728500000002</v>
      </c>
      <c r="H2315" s="158">
        <f t="shared" si="270"/>
        <v>689.07</v>
      </c>
      <c r="I2315" s="245"/>
    </row>
    <row r="2316" spans="1:9">
      <c r="A2316" s="250" t="s">
        <v>1159</v>
      </c>
      <c r="B2316" s="73" t="s">
        <v>179</v>
      </c>
      <c r="C2316" s="970">
        <v>11.19</v>
      </c>
      <c r="D2316" s="1644">
        <v>200</v>
      </c>
      <c r="E2316" s="712">
        <f t="shared" si="266"/>
        <v>284.94</v>
      </c>
      <c r="F2316" s="1416">
        <f t="shared" si="269"/>
        <v>284.94</v>
      </c>
      <c r="G2316" s="1037">
        <f>'Заказ, cкидки и курсы валют'!$J$24*F2316</f>
        <v>3614.4639000000002</v>
      </c>
      <c r="H2316" s="158">
        <f t="shared" si="270"/>
        <v>722.89</v>
      </c>
      <c r="I2316" s="245"/>
    </row>
    <row r="2317" spans="1:9" ht="14.1" customHeight="1">
      <c r="A2317" s="250" t="s">
        <v>5292</v>
      </c>
      <c r="B2317" s="73" t="s">
        <v>3139</v>
      </c>
      <c r="C2317" s="970">
        <v>11.96</v>
      </c>
      <c r="D2317" s="1644">
        <v>180</v>
      </c>
      <c r="E2317" s="712">
        <f t="shared" si="266"/>
        <v>303.49199999999996</v>
      </c>
      <c r="F2317" s="1416">
        <f t="shared" si="269"/>
        <v>303.49</v>
      </c>
      <c r="G2317" s="1037">
        <f>'Заказ, cкидки и курсы валют'!$J$24*F2317</f>
        <v>3849.7706500000004</v>
      </c>
      <c r="H2317" s="158">
        <f t="shared" si="270"/>
        <v>692.96</v>
      </c>
      <c r="I2317" s="245"/>
    </row>
    <row r="2318" spans="1:9" ht="14.1" customHeight="1">
      <c r="A2318" s="250" t="s">
        <v>1160</v>
      </c>
      <c r="B2318" s="73" t="s">
        <v>180</v>
      </c>
      <c r="C2318" s="970">
        <v>12.89</v>
      </c>
      <c r="D2318" s="1644">
        <v>150</v>
      </c>
      <c r="E2318" s="712">
        <f t="shared" si="266"/>
        <v>327.28800000000001</v>
      </c>
      <c r="F2318" s="1416">
        <f t="shared" si="269"/>
        <v>327.29000000000002</v>
      </c>
      <c r="G2318" s="1037">
        <f>'Заказ, cкидки и курсы валют'!$J$24*F2318</f>
        <v>4151.6736500000006</v>
      </c>
      <c r="H2318" s="158">
        <f t="shared" si="270"/>
        <v>622.75</v>
      </c>
      <c r="I2318" s="245"/>
    </row>
    <row r="2319" spans="1:9" ht="14.1" customHeight="1">
      <c r="A2319" s="250" t="s">
        <v>1161</v>
      </c>
      <c r="B2319" s="73" t="s">
        <v>181</v>
      </c>
      <c r="C2319" s="970">
        <v>14.6</v>
      </c>
      <c r="D2319" s="1644">
        <v>100</v>
      </c>
      <c r="E2319" s="712">
        <f t="shared" si="266"/>
        <v>366.45599999999996</v>
      </c>
      <c r="F2319" s="1416">
        <f t="shared" si="269"/>
        <v>366.46</v>
      </c>
      <c r="G2319" s="1037">
        <f>'Заказ, cкидки и курсы валют'!$J$24*F2319</f>
        <v>4648.5451000000003</v>
      </c>
      <c r="H2319" s="158">
        <f t="shared" si="270"/>
        <v>464.85</v>
      </c>
      <c r="I2319" s="245"/>
    </row>
    <row r="2320" spans="1:9" ht="14.1" customHeight="1">
      <c r="A2320" s="250" t="s">
        <v>1163</v>
      </c>
      <c r="B2320" s="73" t="s">
        <v>182</v>
      </c>
      <c r="C2320" s="970">
        <v>16.010000000000002</v>
      </c>
      <c r="D2320" s="1644">
        <v>90</v>
      </c>
      <c r="E2320" s="712">
        <f t="shared" si="266"/>
        <v>417.27600000000001</v>
      </c>
      <c r="F2320" s="1416">
        <f t="shared" si="269"/>
        <v>417.28</v>
      </c>
      <c r="G2320" s="1037">
        <f>'Заказ, cкидки и курсы валют'!$J$24*F2320</f>
        <v>5293.1967999999997</v>
      </c>
      <c r="H2320" s="158">
        <f t="shared" si="270"/>
        <v>476.39</v>
      </c>
      <c r="I2320" s="245"/>
    </row>
    <row r="2321" spans="1:9" ht="14.1" customHeight="1">
      <c r="A2321" s="250" t="s">
        <v>1162</v>
      </c>
      <c r="B2321" s="73" t="s">
        <v>183</v>
      </c>
      <c r="C2321" s="970">
        <v>17.71</v>
      </c>
      <c r="D2321" s="1644">
        <v>90</v>
      </c>
      <c r="E2321" s="712">
        <f t="shared" si="266"/>
        <v>453.42</v>
      </c>
      <c r="F2321" s="1416">
        <f t="shared" si="269"/>
        <v>453.42</v>
      </c>
      <c r="G2321" s="1037">
        <f>'Заказ, cкидки и курсы валют'!$J$24*F2321</f>
        <v>5751.6327000000001</v>
      </c>
      <c r="H2321" s="158">
        <f t="shared" si="270"/>
        <v>517.65</v>
      </c>
      <c r="I2321" s="245"/>
    </row>
    <row r="2322" spans="1:9" ht="14.1" customHeight="1">
      <c r="A2322" s="250" t="s">
        <v>5293</v>
      </c>
      <c r="B2322" s="73" t="s">
        <v>184</v>
      </c>
      <c r="C2322" s="970">
        <v>19.46</v>
      </c>
      <c r="D2322" s="1644">
        <v>70</v>
      </c>
      <c r="E2322" s="712">
        <f t="shared" si="266"/>
        <v>488.56799999999998</v>
      </c>
      <c r="F2322" s="1416">
        <f t="shared" si="269"/>
        <v>488.57</v>
      </c>
      <c r="G2322" s="1037">
        <f>'Заказ, cкидки и курсы валют'!$J$24*F2322</f>
        <v>6197.5104499999998</v>
      </c>
      <c r="H2322" s="158">
        <f t="shared" si="270"/>
        <v>433.83</v>
      </c>
      <c r="I2322" s="245"/>
    </row>
    <row r="2323" spans="1:9" ht="14.1" customHeight="1">
      <c r="A2323" s="250" t="s">
        <v>9706</v>
      </c>
      <c r="B2323" s="73" t="s">
        <v>185</v>
      </c>
      <c r="C2323" s="970">
        <v>21.46</v>
      </c>
      <c r="D2323" s="1644">
        <v>70</v>
      </c>
      <c r="E2323" s="712">
        <f t="shared" si="266"/>
        <v>690.39600000000007</v>
      </c>
      <c r="F2323" s="1416">
        <f t="shared" si="269"/>
        <v>690.4</v>
      </c>
      <c r="G2323" s="1037">
        <f>'Заказ, cкидки и курсы валют'!$J$24*F2323</f>
        <v>8757.7240000000002</v>
      </c>
      <c r="H2323" s="158">
        <f t="shared" si="270"/>
        <v>613.04</v>
      </c>
      <c r="I2323" s="245"/>
    </row>
    <row r="2324" spans="1:9" ht="14.1" customHeight="1">
      <c r="A2324" s="250" t="s">
        <v>1164</v>
      </c>
      <c r="B2324" s="73" t="s">
        <v>3660</v>
      </c>
      <c r="C2324" s="970">
        <v>11.27</v>
      </c>
      <c r="D2324" s="1645">
        <v>100</v>
      </c>
      <c r="E2324" s="712">
        <f t="shared" si="266"/>
        <v>298.90800000000002</v>
      </c>
      <c r="F2324" s="1416">
        <f t="shared" si="269"/>
        <v>298.91000000000003</v>
      </c>
      <c r="G2324" s="1037">
        <f>'Заказ, cкидки и курсы валют'!$J$24*F2324</f>
        <v>3791.6733500000005</v>
      </c>
      <c r="H2324" s="158">
        <f t="shared" si="270"/>
        <v>379.17</v>
      </c>
      <c r="I2324" s="245"/>
    </row>
    <row r="2325" spans="1:9" ht="14.1" customHeight="1">
      <c r="A2325" s="250" t="s">
        <v>1165</v>
      </c>
      <c r="B2325" s="73" t="s">
        <v>3122</v>
      </c>
      <c r="C2325" s="970">
        <v>12.65</v>
      </c>
      <c r="D2325" s="1645">
        <v>100</v>
      </c>
      <c r="E2325" s="712">
        <f t="shared" ref="E2325:E2336" si="271">E2239*1.2</f>
        <v>378.22800000000001</v>
      </c>
      <c r="F2325" s="1416">
        <f t="shared" si="269"/>
        <v>378.23</v>
      </c>
      <c r="G2325" s="1037">
        <f>'Заказ, cкидки и курсы валют'!$J$24*F2325</f>
        <v>4797.8475500000004</v>
      </c>
      <c r="H2325" s="158">
        <f t="shared" si="270"/>
        <v>479.78</v>
      </c>
      <c r="I2325" s="245"/>
    </row>
    <row r="2326" spans="1:9" ht="14.1" customHeight="1">
      <c r="A2326" s="250" t="s">
        <v>1166</v>
      </c>
      <c r="B2326" s="73" t="s">
        <v>3123</v>
      </c>
      <c r="C2326" s="970">
        <v>14.1</v>
      </c>
      <c r="D2326" s="1645">
        <v>100</v>
      </c>
      <c r="E2326" s="712">
        <f t="shared" si="271"/>
        <v>386.18399999999997</v>
      </c>
      <c r="F2326" s="1416">
        <f t="shared" si="269"/>
        <v>386.18</v>
      </c>
      <c r="G2326" s="1037">
        <f>'Заказ, cкидки и курсы валют'!$J$24*F2326</f>
        <v>4898.6932999999999</v>
      </c>
      <c r="H2326" s="158">
        <f t="shared" si="270"/>
        <v>489.87</v>
      </c>
      <c r="I2326" s="245"/>
    </row>
    <row r="2327" spans="1:9" ht="14.1" customHeight="1">
      <c r="A2327" s="250" t="s">
        <v>1167</v>
      </c>
      <c r="B2327" s="73" t="s">
        <v>618</v>
      </c>
      <c r="C2327" s="970">
        <v>16.05</v>
      </c>
      <c r="D2327" s="1645">
        <v>100</v>
      </c>
      <c r="E2327" s="712">
        <f t="shared" si="271"/>
        <v>462.46799999999996</v>
      </c>
      <c r="F2327" s="1416">
        <f t="shared" si="269"/>
        <v>462.47</v>
      </c>
      <c r="G2327" s="1037">
        <f>'Заказ, cкидки и курсы валют'!$J$24*F2327</f>
        <v>5866.4319500000001</v>
      </c>
      <c r="H2327" s="158">
        <f t="shared" si="270"/>
        <v>586.64</v>
      </c>
      <c r="I2327" s="245"/>
    </row>
    <row r="2328" spans="1:9" ht="14.1" customHeight="1">
      <c r="A2328" s="250" t="s">
        <v>1168</v>
      </c>
      <c r="B2328" s="74" t="s">
        <v>3124</v>
      </c>
      <c r="C2328" s="970">
        <v>17</v>
      </c>
      <c r="D2328" s="1646">
        <v>100</v>
      </c>
      <c r="E2328" s="712">
        <f t="shared" si="271"/>
        <v>446.72399999999999</v>
      </c>
      <c r="F2328" s="1416">
        <f t="shared" si="269"/>
        <v>446.72</v>
      </c>
      <c r="G2328" s="1037">
        <f>'Заказ, cкидки и курсы валют'!$J$24*F2328</f>
        <v>5666.6432000000004</v>
      </c>
      <c r="H2328" s="158">
        <f t="shared" si="270"/>
        <v>566.66</v>
      </c>
      <c r="I2328" s="245"/>
    </row>
    <row r="2329" spans="1:9" ht="14.1" customHeight="1">
      <c r="A2329" s="250" t="s">
        <v>1169</v>
      </c>
      <c r="B2329" s="73" t="s">
        <v>190</v>
      </c>
      <c r="C2329" s="970">
        <v>18.63</v>
      </c>
      <c r="D2329" s="1645">
        <v>100</v>
      </c>
      <c r="E2329" s="712">
        <f t="shared" si="271"/>
        <v>483.52799999999996</v>
      </c>
      <c r="F2329" s="1416">
        <f t="shared" si="269"/>
        <v>483.53</v>
      </c>
      <c r="G2329" s="1037">
        <f>'Заказ, cкидки и курсы валют'!$J$24*F2329</f>
        <v>6133.5780500000001</v>
      </c>
      <c r="H2329" s="158">
        <f t="shared" si="270"/>
        <v>613.36</v>
      </c>
      <c r="I2329" s="245"/>
    </row>
    <row r="2330" spans="1:9" ht="14.1" customHeight="1">
      <c r="A2330" s="250" t="s">
        <v>5294</v>
      </c>
      <c r="B2330" s="73" t="s">
        <v>1341</v>
      </c>
      <c r="C2330" s="970">
        <v>20.350000000000001</v>
      </c>
      <c r="D2330" s="1645">
        <v>100</v>
      </c>
      <c r="E2330" s="712">
        <f t="shared" si="271"/>
        <v>506.49599999999998</v>
      </c>
      <c r="F2330" s="1416">
        <f t="shared" ref="F2330:F2336" si="272">ROUND(E2330*(1-$F$11),2)</f>
        <v>506.5</v>
      </c>
      <c r="G2330" s="1037">
        <f>'Заказ, cкидки и курсы валют'!$J$24*F2330</f>
        <v>6424.9525000000003</v>
      </c>
      <c r="H2330" s="158">
        <f t="shared" ref="H2330:H2336" si="273">ROUND((D2330/1000)*G2330,2)</f>
        <v>642.5</v>
      </c>
      <c r="I2330" s="245"/>
    </row>
    <row r="2331" spans="1:9" ht="14.1" customHeight="1">
      <c r="A2331" s="250" t="s">
        <v>1170</v>
      </c>
      <c r="B2331" s="73" t="s">
        <v>191</v>
      </c>
      <c r="C2331" s="970">
        <v>21.36</v>
      </c>
      <c r="D2331" s="1645">
        <v>100</v>
      </c>
      <c r="E2331" s="712">
        <f t="shared" si="271"/>
        <v>554.29200000000003</v>
      </c>
      <c r="F2331" s="1416">
        <f t="shared" si="272"/>
        <v>554.29</v>
      </c>
      <c r="G2331" s="1037">
        <f>'Заказ, cкидки и курсы валют'!$J$24*F2331</f>
        <v>7031.1686499999996</v>
      </c>
      <c r="H2331" s="158">
        <f t="shared" si="273"/>
        <v>703.12</v>
      </c>
      <c r="I2331" s="245"/>
    </row>
    <row r="2332" spans="1:9" ht="14.1" customHeight="1">
      <c r="A2332" s="250" t="s">
        <v>1171</v>
      </c>
      <c r="B2332" s="73" t="s">
        <v>192</v>
      </c>
      <c r="C2332" s="970">
        <v>25</v>
      </c>
      <c r="D2332" s="1645">
        <v>100</v>
      </c>
      <c r="E2332" s="712">
        <f t="shared" si="271"/>
        <v>662.98799999999994</v>
      </c>
      <c r="F2332" s="1416">
        <f t="shared" si="272"/>
        <v>662.99</v>
      </c>
      <c r="G2332" s="1037">
        <f>'Заказ, cкидки и курсы валют'!$J$24*F2332</f>
        <v>8410.0281500000001</v>
      </c>
      <c r="H2332" s="158">
        <f t="shared" si="273"/>
        <v>841</v>
      </c>
      <c r="I2332" s="245"/>
    </row>
    <row r="2333" spans="1:9" ht="14.1" customHeight="1">
      <c r="A2333" s="250" t="s">
        <v>1172</v>
      </c>
      <c r="B2333" s="73" t="s">
        <v>193</v>
      </c>
      <c r="C2333" s="970">
        <v>27.5</v>
      </c>
      <c r="D2333" s="1645">
        <v>100</v>
      </c>
      <c r="E2333" s="712">
        <f t="shared" si="271"/>
        <v>750.86400000000003</v>
      </c>
      <c r="F2333" s="1416">
        <f t="shared" si="272"/>
        <v>750.86</v>
      </c>
      <c r="G2333" s="1037">
        <f>'Заказ, cкидки и курсы валют'!$J$24*F2333</f>
        <v>9524.6591000000008</v>
      </c>
      <c r="H2333" s="158">
        <f t="shared" si="273"/>
        <v>952.47</v>
      </c>
      <c r="I2333" s="245"/>
    </row>
    <row r="2334" spans="1:9" ht="14.1" customHeight="1">
      <c r="A2334" s="250" t="s">
        <v>1173</v>
      </c>
      <c r="B2334" s="73" t="s">
        <v>194</v>
      </c>
      <c r="C2334" s="970">
        <v>30.8</v>
      </c>
      <c r="D2334" s="1645">
        <v>100</v>
      </c>
      <c r="E2334" s="712">
        <f t="shared" si="271"/>
        <v>843.88800000000003</v>
      </c>
      <c r="F2334" s="1416">
        <f t="shared" si="272"/>
        <v>843.89</v>
      </c>
      <c r="G2334" s="1037">
        <f>'Заказ, cкидки и курсы валют'!$J$24*F2334</f>
        <v>10704.744650000001</v>
      </c>
      <c r="H2334" s="158">
        <f t="shared" si="273"/>
        <v>1070.47</v>
      </c>
      <c r="I2334" s="245"/>
    </row>
    <row r="2335" spans="1:9" ht="14.1" customHeight="1">
      <c r="A2335" s="250" t="s">
        <v>1174</v>
      </c>
      <c r="B2335" s="73" t="s">
        <v>3125</v>
      </c>
      <c r="C2335" s="970">
        <v>33.5</v>
      </c>
      <c r="D2335" s="1645">
        <v>100</v>
      </c>
      <c r="E2335" s="712">
        <f t="shared" si="271"/>
        <v>890.07600000000002</v>
      </c>
      <c r="F2335" s="1416">
        <f t="shared" si="272"/>
        <v>890.08</v>
      </c>
      <c r="G2335" s="1037">
        <f>'Заказ, cкидки и курсы валют'!$J$24*F2335</f>
        <v>11290.6648</v>
      </c>
      <c r="H2335" s="158">
        <f t="shared" si="273"/>
        <v>1129.07</v>
      </c>
      <c r="I2335" s="245"/>
    </row>
    <row r="2336" spans="1:9" ht="14.1" customHeight="1" thickBot="1">
      <c r="A2336" s="282" t="s">
        <v>1175</v>
      </c>
      <c r="B2336" s="311" t="s">
        <v>195</v>
      </c>
      <c r="C2336" s="956">
        <v>36.5</v>
      </c>
      <c r="D2336" s="1647">
        <v>100</v>
      </c>
      <c r="E2336" s="712">
        <f t="shared" si="271"/>
        <v>956.28</v>
      </c>
      <c r="F2336" s="1417">
        <f t="shared" si="272"/>
        <v>956.28</v>
      </c>
      <c r="G2336" s="1174">
        <f>'Заказ, cкидки и курсы валют'!$J$24*F2336</f>
        <v>12130.4118</v>
      </c>
      <c r="H2336" s="214">
        <f t="shared" si="273"/>
        <v>1213.04</v>
      </c>
      <c r="I2336" s="248"/>
    </row>
    <row r="2337" spans="1:9" ht="14.1" customHeight="1" thickBot="1"/>
    <row r="2338" spans="1:9" ht="14.1" customHeight="1">
      <c r="A2338" s="291"/>
      <c r="B2338" s="196"/>
      <c r="C2338" s="112"/>
      <c r="D2338" s="112" t="s">
        <v>2541</v>
      </c>
      <c r="E2338" s="1085"/>
      <c r="F2338" s="687"/>
      <c r="G2338" s="800"/>
      <c r="H2338" s="115"/>
      <c r="I2338" s="116"/>
    </row>
    <row r="2339" spans="1:9" ht="14.1" customHeight="1">
      <c r="A2339" s="292"/>
      <c r="B2339" s="17"/>
      <c r="C2339" s="129" t="s">
        <v>2542</v>
      </c>
      <c r="D2339" s="129"/>
      <c r="E2339" s="688"/>
      <c r="F2339" s="700"/>
      <c r="G2339" s="132"/>
      <c r="H2339" s="131"/>
      <c r="I2339" s="200"/>
    </row>
    <row r="2340" spans="1:9" ht="14.1" customHeight="1">
      <c r="A2340" s="292"/>
      <c r="B2340" s="17"/>
      <c r="C2340" s="118"/>
      <c r="D2340" s="118"/>
      <c r="E2340" s="1082"/>
      <c r="F2340" s="733"/>
      <c r="G2340" s="1052"/>
      <c r="H2340" s="17"/>
      <c r="I2340" s="200"/>
    </row>
    <row r="2341" spans="1:9" ht="14.1" customHeight="1">
      <c r="A2341" s="292"/>
      <c r="B2341" s="17"/>
      <c r="C2341" s="118"/>
      <c r="D2341" s="118"/>
      <c r="E2341" s="1082"/>
      <c r="F2341" s="733"/>
      <c r="G2341" s="1052"/>
      <c r="H2341" s="17"/>
      <c r="I2341" s="200"/>
    </row>
    <row r="2342" spans="1:9" ht="14.1" customHeight="1">
      <c r="A2342" s="292"/>
      <c r="B2342" s="17"/>
      <c r="C2342" s="118"/>
      <c r="D2342" s="118"/>
      <c r="E2342" s="1082"/>
      <c r="F2342" s="733"/>
      <c r="G2342" s="1052"/>
      <c r="H2342" s="17"/>
      <c r="I2342" s="200"/>
    </row>
    <row r="2343" spans="1:9" ht="14.1" customHeight="1" thickBot="1">
      <c r="A2343" s="145" t="s">
        <v>7841</v>
      </c>
      <c r="B2343" s="146"/>
      <c r="C2343" s="121"/>
      <c r="D2343" s="204"/>
      <c r="E2343" s="1086"/>
      <c r="F2343" s="735"/>
      <c r="G2343" s="1053"/>
      <c r="H2343" s="204"/>
      <c r="I2343" s="205"/>
    </row>
    <row r="2344" spans="1:9" ht="33.75" customHeight="1">
      <c r="A2344" s="228" t="s">
        <v>1036</v>
      </c>
      <c r="B2344" s="229" t="s">
        <v>1037</v>
      </c>
      <c r="C2344" s="230" t="s">
        <v>679</v>
      </c>
      <c r="D2344" s="230" t="s">
        <v>3147</v>
      </c>
      <c r="E2344" s="691" t="s">
        <v>11544</v>
      </c>
      <c r="F2344" s="737" t="s">
        <v>2796</v>
      </c>
      <c r="G2344" s="1039" t="s">
        <v>2644</v>
      </c>
      <c r="H2344" s="394" t="s">
        <v>498</v>
      </c>
      <c r="I2344" s="232" t="s">
        <v>4274</v>
      </c>
    </row>
    <row r="2345" spans="1:9" ht="14.1" customHeight="1" thickBot="1">
      <c r="A2345" s="228"/>
      <c r="B2345" s="445"/>
      <c r="C2345" s="230" t="s">
        <v>3648</v>
      </c>
      <c r="D2345" s="446" t="s">
        <v>2645</v>
      </c>
      <c r="E2345" s="1084" t="s">
        <v>265</v>
      </c>
      <c r="F2345" s="745">
        <f>'Заказ, cкидки и курсы валют'!$I$12</f>
        <v>0</v>
      </c>
      <c r="G2345" s="1149"/>
      <c r="H2345" s="545"/>
      <c r="I2345" s="380"/>
    </row>
    <row r="2346" spans="1:9" ht="14.1" customHeight="1">
      <c r="A2346" s="389" t="s">
        <v>8143</v>
      </c>
      <c r="B2346" s="1306" t="s">
        <v>3197</v>
      </c>
      <c r="C2346" s="1302">
        <v>0.61</v>
      </c>
      <c r="D2346" s="1489">
        <v>100</v>
      </c>
      <c r="E2346" s="710">
        <f t="shared" ref="E2346:E2377" si="274">2*E2175</f>
        <v>43.9</v>
      </c>
      <c r="F2346" s="1187">
        <f t="shared" ref="F2346:F2389" si="275">ROUND(E2346*(1-$F$11),2)</f>
        <v>43.9</v>
      </c>
      <c r="G2346" s="1188">
        <f>'Заказ, cкидки и курсы валют'!$J$24*F2346</f>
        <v>556.87149999999997</v>
      </c>
      <c r="H2346" s="443">
        <f t="shared" ref="H2346:H2389" si="276">ROUND((D2346/1000)*G2346,2)</f>
        <v>55.69</v>
      </c>
      <c r="I2346" s="393"/>
    </row>
    <row r="2347" spans="1:9" ht="14.1" customHeight="1">
      <c r="A2347" s="250" t="s">
        <v>8144</v>
      </c>
      <c r="B2347" s="826" t="s">
        <v>3198</v>
      </c>
      <c r="C2347" s="970">
        <v>0.71</v>
      </c>
      <c r="D2347" s="85">
        <v>100</v>
      </c>
      <c r="E2347" s="710">
        <f t="shared" si="274"/>
        <v>50.16</v>
      </c>
      <c r="F2347" s="740">
        <f t="shared" si="275"/>
        <v>50.16</v>
      </c>
      <c r="G2347" s="1037">
        <f>'Заказ, cкидки и курсы валют'!$J$24*F2347</f>
        <v>636.27959999999996</v>
      </c>
      <c r="H2347" s="158">
        <f t="shared" si="276"/>
        <v>63.63</v>
      </c>
      <c r="I2347" s="245"/>
    </row>
    <row r="2348" spans="1:9" ht="14.1" customHeight="1">
      <c r="A2348" s="250" t="s">
        <v>8145</v>
      </c>
      <c r="B2348" s="826" t="s">
        <v>3354</v>
      </c>
      <c r="C2348" s="970">
        <v>0.85</v>
      </c>
      <c r="D2348" s="85">
        <v>100</v>
      </c>
      <c r="E2348" s="710">
        <f t="shared" si="274"/>
        <v>51.1</v>
      </c>
      <c r="F2348" s="740">
        <f t="shared" si="275"/>
        <v>51.1</v>
      </c>
      <c r="G2348" s="1037">
        <f>'Заказ, cкидки и курсы валют'!$J$24*F2348</f>
        <v>648.20350000000008</v>
      </c>
      <c r="H2348" s="158">
        <f t="shared" si="276"/>
        <v>64.819999999999993</v>
      </c>
      <c r="I2348" s="245"/>
    </row>
    <row r="2349" spans="1:9" ht="14.1" customHeight="1">
      <c r="A2349" s="250" t="s">
        <v>8146</v>
      </c>
      <c r="B2349" s="826" t="s">
        <v>138</v>
      </c>
      <c r="C2349" s="970">
        <v>0.98</v>
      </c>
      <c r="D2349" s="85">
        <v>100</v>
      </c>
      <c r="E2349" s="710">
        <f t="shared" si="274"/>
        <v>51.42</v>
      </c>
      <c r="F2349" s="740">
        <f t="shared" si="275"/>
        <v>51.42</v>
      </c>
      <c r="G2349" s="1037">
        <f>'Заказ, cкидки и курсы валют'!$J$24*F2349</f>
        <v>652.2627</v>
      </c>
      <c r="H2349" s="158">
        <f t="shared" si="276"/>
        <v>65.23</v>
      </c>
      <c r="I2349" s="245"/>
    </row>
    <row r="2350" spans="1:9" ht="14.1" customHeight="1">
      <c r="A2350" s="250" t="s">
        <v>8147</v>
      </c>
      <c r="B2350" s="586" t="s">
        <v>139</v>
      </c>
      <c r="C2350" s="970">
        <v>1.1499999999999999</v>
      </c>
      <c r="D2350" s="85">
        <v>100</v>
      </c>
      <c r="E2350" s="710">
        <f t="shared" si="274"/>
        <v>58.12</v>
      </c>
      <c r="F2350" s="740">
        <f t="shared" si="275"/>
        <v>58.12</v>
      </c>
      <c r="G2350" s="1037">
        <f>'Заказ, cкидки и курсы валют'!$J$24*F2350</f>
        <v>737.25220000000002</v>
      </c>
      <c r="H2350" s="158">
        <f t="shared" si="276"/>
        <v>73.73</v>
      </c>
      <c r="I2350" s="245"/>
    </row>
    <row r="2351" spans="1:9" ht="14.1" customHeight="1">
      <c r="A2351" s="250" t="s">
        <v>8148</v>
      </c>
      <c r="B2351" s="586" t="s">
        <v>140</v>
      </c>
      <c r="C2351" s="970">
        <v>1.3</v>
      </c>
      <c r="D2351" s="85">
        <v>100</v>
      </c>
      <c r="E2351" s="710">
        <f t="shared" si="274"/>
        <v>65.3</v>
      </c>
      <c r="F2351" s="740">
        <f t="shared" si="275"/>
        <v>65.3</v>
      </c>
      <c r="G2351" s="1037">
        <f>'Заказ, cкидки и курсы валют'!$J$24*F2351</f>
        <v>828.33050000000003</v>
      </c>
      <c r="H2351" s="158">
        <f t="shared" si="276"/>
        <v>82.83</v>
      </c>
      <c r="I2351" s="245"/>
    </row>
    <row r="2352" spans="1:9" ht="14.1" customHeight="1">
      <c r="A2352" s="250" t="s">
        <v>8149</v>
      </c>
      <c r="B2352" s="586" t="s">
        <v>141</v>
      </c>
      <c r="C2352" s="709">
        <v>1.25</v>
      </c>
      <c r="D2352" s="85">
        <v>100</v>
      </c>
      <c r="E2352" s="710">
        <f t="shared" si="274"/>
        <v>75.5</v>
      </c>
      <c r="F2352" s="740">
        <f t="shared" si="275"/>
        <v>75.5</v>
      </c>
      <c r="G2352" s="1037">
        <f>'Заказ, cкидки и курсы валют'!$J$24*F2352</f>
        <v>957.71750000000009</v>
      </c>
      <c r="H2352" s="158">
        <f t="shared" si="276"/>
        <v>95.77</v>
      </c>
      <c r="I2352" s="245"/>
    </row>
    <row r="2353" spans="1:9" ht="14.1" customHeight="1">
      <c r="A2353" s="250" t="s">
        <v>8150</v>
      </c>
      <c r="B2353" s="586" t="s">
        <v>142</v>
      </c>
      <c r="C2353" s="970">
        <v>1.7</v>
      </c>
      <c r="D2353" s="85">
        <v>100</v>
      </c>
      <c r="E2353" s="710">
        <f t="shared" si="274"/>
        <v>85.34</v>
      </c>
      <c r="F2353" s="740">
        <f t="shared" si="275"/>
        <v>85.34</v>
      </c>
      <c r="G2353" s="1037">
        <f>'Заказ, cкидки и курсы валют'!$J$24*F2353</f>
        <v>1082.5379</v>
      </c>
      <c r="H2353" s="158">
        <f t="shared" si="276"/>
        <v>108.25</v>
      </c>
      <c r="I2353" s="245"/>
    </row>
    <row r="2354" spans="1:9" ht="14.1" customHeight="1">
      <c r="A2354" s="250" t="s">
        <v>8151</v>
      </c>
      <c r="B2354" s="586" t="s">
        <v>143</v>
      </c>
      <c r="C2354" s="979">
        <v>1.89</v>
      </c>
      <c r="D2354" s="85">
        <v>100</v>
      </c>
      <c r="E2354" s="710">
        <f t="shared" si="274"/>
        <v>93.14</v>
      </c>
      <c r="F2354" s="740">
        <f t="shared" si="275"/>
        <v>93.14</v>
      </c>
      <c r="G2354" s="1037">
        <f>'Заказ, cкидки и курсы валют'!$J$24*F2354</f>
        <v>1181.4809</v>
      </c>
      <c r="H2354" s="158">
        <f t="shared" si="276"/>
        <v>118.15</v>
      </c>
      <c r="I2354" s="245"/>
    </row>
    <row r="2355" spans="1:9" ht="14.1" customHeight="1">
      <c r="A2355" s="250" t="s">
        <v>8152</v>
      </c>
      <c r="B2355" s="586" t="s">
        <v>144</v>
      </c>
      <c r="C2355" s="979">
        <v>1.9</v>
      </c>
      <c r="D2355" s="85">
        <v>100</v>
      </c>
      <c r="E2355" s="710">
        <f t="shared" si="274"/>
        <v>90.86</v>
      </c>
      <c r="F2355" s="740">
        <f t="shared" si="275"/>
        <v>90.86</v>
      </c>
      <c r="G2355" s="1037">
        <f>'Заказ, cкидки и курсы валют'!$J$24*F2355</f>
        <v>1152.5590999999999</v>
      </c>
      <c r="H2355" s="158">
        <f t="shared" si="276"/>
        <v>115.26</v>
      </c>
      <c r="I2355" s="245"/>
    </row>
    <row r="2356" spans="1:9" ht="14.1" customHeight="1">
      <c r="A2356" s="250" t="s">
        <v>9707</v>
      </c>
      <c r="B2356" s="73" t="s">
        <v>3364</v>
      </c>
      <c r="C2356" s="979">
        <v>2</v>
      </c>
      <c r="D2356" s="85">
        <v>100</v>
      </c>
      <c r="E2356" s="710">
        <f t="shared" si="274"/>
        <v>123.1</v>
      </c>
      <c r="F2356" s="740">
        <f t="shared" si="275"/>
        <v>123.1</v>
      </c>
      <c r="G2356" s="1037">
        <f>'Заказ, cкидки и курсы валют'!$J$24*F2356</f>
        <v>1561.5235</v>
      </c>
      <c r="H2356" s="158">
        <f t="shared" si="276"/>
        <v>156.15</v>
      </c>
      <c r="I2356" s="245"/>
    </row>
    <row r="2357" spans="1:9" ht="14.1" customHeight="1">
      <c r="A2357" s="250" t="s">
        <v>8153</v>
      </c>
      <c r="B2357" s="73" t="s">
        <v>3219</v>
      </c>
      <c r="C2357" s="970">
        <v>1.25</v>
      </c>
      <c r="D2357" s="85">
        <v>100</v>
      </c>
      <c r="E2357" s="710">
        <f t="shared" si="274"/>
        <v>74.819999999999993</v>
      </c>
      <c r="F2357" s="740">
        <f t="shared" si="275"/>
        <v>74.819999999999993</v>
      </c>
      <c r="G2357" s="1037">
        <f>'Заказ, cкидки и курсы валют'!$J$24*F2357</f>
        <v>949.09169999999995</v>
      </c>
      <c r="H2357" s="158">
        <f t="shared" si="276"/>
        <v>94.91</v>
      </c>
      <c r="I2357" s="245"/>
    </row>
    <row r="2358" spans="1:9" ht="14.1" customHeight="1">
      <c r="A2358" s="250" t="s">
        <v>8154</v>
      </c>
      <c r="B2358" s="73" t="s">
        <v>3220</v>
      </c>
      <c r="C2358" s="970">
        <v>1.47</v>
      </c>
      <c r="D2358" s="85">
        <v>90</v>
      </c>
      <c r="E2358" s="710">
        <f t="shared" si="274"/>
        <v>77.400000000000006</v>
      </c>
      <c r="F2358" s="740">
        <f t="shared" si="275"/>
        <v>77.400000000000006</v>
      </c>
      <c r="G2358" s="1037">
        <f>'Заказ, cкидки и курсы валют'!$J$24*F2358</f>
        <v>981.81900000000007</v>
      </c>
      <c r="H2358" s="158">
        <f t="shared" si="276"/>
        <v>88.36</v>
      </c>
      <c r="I2358" s="245"/>
    </row>
    <row r="2359" spans="1:9" ht="14.1" customHeight="1">
      <c r="A2359" s="250" t="s">
        <v>8155</v>
      </c>
      <c r="B2359" s="73" t="s">
        <v>3221</v>
      </c>
      <c r="C2359" s="970">
        <v>1.53</v>
      </c>
      <c r="D2359" s="85">
        <v>90</v>
      </c>
      <c r="E2359" s="710">
        <f t="shared" si="274"/>
        <v>86.08</v>
      </c>
      <c r="F2359" s="740">
        <f t="shared" si="275"/>
        <v>86.08</v>
      </c>
      <c r="G2359" s="1037">
        <f>'Заказ, cкидки и курсы валют'!$J$24*F2359</f>
        <v>1091.9248</v>
      </c>
      <c r="H2359" s="158">
        <f t="shared" si="276"/>
        <v>98.27</v>
      </c>
      <c r="I2359" s="245"/>
    </row>
    <row r="2360" spans="1:9" ht="14.1" customHeight="1">
      <c r="A2360" s="250" t="s">
        <v>8156</v>
      </c>
      <c r="B2360" s="73" t="s">
        <v>145</v>
      </c>
      <c r="C2360" s="970">
        <v>1.67</v>
      </c>
      <c r="D2360" s="85">
        <v>90</v>
      </c>
      <c r="E2360" s="710">
        <f t="shared" si="274"/>
        <v>84.38</v>
      </c>
      <c r="F2360" s="740">
        <f t="shared" si="275"/>
        <v>84.38</v>
      </c>
      <c r="G2360" s="1037">
        <f>'Заказ, cкидки и курсы валют'!$J$24*F2360</f>
        <v>1070.3603000000001</v>
      </c>
      <c r="H2360" s="158">
        <f t="shared" si="276"/>
        <v>96.33</v>
      </c>
      <c r="I2360" s="245"/>
    </row>
    <row r="2361" spans="1:9" ht="14.1" customHeight="1">
      <c r="A2361" s="250" t="s">
        <v>8157</v>
      </c>
      <c r="B2361" s="73" t="s">
        <v>3222</v>
      </c>
      <c r="C2361" s="970">
        <v>1.87</v>
      </c>
      <c r="D2361" s="85">
        <v>90</v>
      </c>
      <c r="E2361" s="710">
        <f t="shared" si="274"/>
        <v>89.34</v>
      </c>
      <c r="F2361" s="740">
        <f t="shared" si="275"/>
        <v>89.34</v>
      </c>
      <c r="G2361" s="1037">
        <f>'Заказ, cкидки и курсы валют'!$J$24*F2361</f>
        <v>1133.2779</v>
      </c>
      <c r="H2361" s="158">
        <f t="shared" si="276"/>
        <v>102</v>
      </c>
      <c r="I2361" s="245"/>
    </row>
    <row r="2362" spans="1:9" ht="14.1" customHeight="1">
      <c r="A2362" s="250" t="s">
        <v>8158</v>
      </c>
      <c r="B2362" s="73" t="s">
        <v>146</v>
      </c>
      <c r="C2362" s="970">
        <v>2</v>
      </c>
      <c r="D2362" s="85">
        <v>80</v>
      </c>
      <c r="E2362" s="710">
        <f t="shared" si="274"/>
        <v>98.72</v>
      </c>
      <c r="F2362" s="740">
        <f t="shared" si="275"/>
        <v>98.72</v>
      </c>
      <c r="G2362" s="1037">
        <f>'Заказ, cкидки и курсы валют'!$J$24*F2362</f>
        <v>1252.2632000000001</v>
      </c>
      <c r="H2362" s="158">
        <f t="shared" si="276"/>
        <v>100.18</v>
      </c>
      <c r="I2362" s="245"/>
    </row>
    <row r="2363" spans="1:9" ht="14.1" customHeight="1">
      <c r="A2363" s="250" t="s">
        <v>8159</v>
      </c>
      <c r="B2363" s="73" t="s">
        <v>147</v>
      </c>
      <c r="C2363" s="970">
        <v>2.23</v>
      </c>
      <c r="D2363" s="85">
        <v>80</v>
      </c>
      <c r="E2363" s="710">
        <f t="shared" si="274"/>
        <v>101.76</v>
      </c>
      <c r="F2363" s="740">
        <f t="shared" si="275"/>
        <v>101.76</v>
      </c>
      <c r="G2363" s="1037">
        <f>'Заказ, cкидки и курсы валют'!$J$24*F2363</f>
        <v>1290.8256000000001</v>
      </c>
      <c r="H2363" s="158">
        <f t="shared" si="276"/>
        <v>103.27</v>
      </c>
      <c r="I2363" s="245"/>
    </row>
    <row r="2364" spans="1:9" ht="14.1" customHeight="1">
      <c r="A2364" s="250" t="s">
        <v>8160</v>
      </c>
      <c r="B2364" s="73" t="s">
        <v>148</v>
      </c>
      <c r="C2364" s="970">
        <v>2.74</v>
      </c>
      <c r="D2364" s="85">
        <v>70</v>
      </c>
      <c r="E2364" s="710">
        <f t="shared" si="274"/>
        <v>121.64</v>
      </c>
      <c r="F2364" s="740">
        <f t="shared" si="275"/>
        <v>121.64</v>
      </c>
      <c r="G2364" s="1037">
        <f>'Заказ, cкидки и курсы валют'!$J$24*F2364</f>
        <v>1543.0034000000001</v>
      </c>
      <c r="H2364" s="158">
        <f t="shared" si="276"/>
        <v>108.01</v>
      </c>
      <c r="I2364" s="245"/>
    </row>
    <row r="2365" spans="1:9" ht="14.1" customHeight="1">
      <c r="A2365" s="250" t="s">
        <v>8161</v>
      </c>
      <c r="B2365" s="73" t="s">
        <v>149</v>
      </c>
      <c r="C2365" s="970">
        <v>3</v>
      </c>
      <c r="D2365" s="85">
        <v>50</v>
      </c>
      <c r="E2365" s="710">
        <f t="shared" si="274"/>
        <v>135.66</v>
      </c>
      <c r="F2365" s="740">
        <f t="shared" si="275"/>
        <v>135.66</v>
      </c>
      <c r="G2365" s="1037">
        <f>'Заказ, cкидки и курсы валют'!$J$24*F2365</f>
        <v>1720.8471</v>
      </c>
      <c r="H2365" s="158">
        <f t="shared" si="276"/>
        <v>86.04</v>
      </c>
      <c r="I2365" s="245"/>
    </row>
    <row r="2366" spans="1:9" ht="14.1" customHeight="1">
      <c r="A2366" s="250" t="s">
        <v>8162</v>
      </c>
      <c r="B2366" s="73" t="s">
        <v>150</v>
      </c>
      <c r="C2366" s="970">
        <v>3.46</v>
      </c>
      <c r="D2366" s="85">
        <v>40</v>
      </c>
      <c r="E2366" s="710">
        <f t="shared" si="274"/>
        <v>165.98</v>
      </c>
      <c r="F2366" s="740">
        <f t="shared" si="275"/>
        <v>165.98</v>
      </c>
      <c r="G2366" s="1037">
        <f>'Заказ, cкидки и курсы валют'!$J$24*F2366</f>
        <v>2105.4562999999998</v>
      </c>
      <c r="H2366" s="158">
        <f t="shared" si="276"/>
        <v>84.22</v>
      </c>
      <c r="I2366" s="245"/>
    </row>
    <row r="2367" spans="1:9" ht="14.1" customHeight="1">
      <c r="A2367" s="250" t="s">
        <v>8163</v>
      </c>
      <c r="B2367" s="73" t="s">
        <v>151</v>
      </c>
      <c r="C2367" s="970">
        <v>3.78</v>
      </c>
      <c r="D2367" s="85">
        <v>30</v>
      </c>
      <c r="E2367" s="710">
        <f t="shared" si="274"/>
        <v>170.6</v>
      </c>
      <c r="F2367" s="740">
        <f t="shared" si="275"/>
        <v>170.6</v>
      </c>
      <c r="G2367" s="1037">
        <f>'Заказ, cкидки и курсы валют'!$J$24*F2367</f>
        <v>2164.0610000000001</v>
      </c>
      <c r="H2367" s="158">
        <f t="shared" si="276"/>
        <v>64.92</v>
      </c>
      <c r="I2367" s="245"/>
    </row>
    <row r="2368" spans="1:9" ht="14.1" customHeight="1">
      <c r="A2368" s="250" t="s">
        <v>8164</v>
      </c>
      <c r="B2368" s="73" t="s">
        <v>79</v>
      </c>
      <c r="C2368" s="68">
        <v>4.1900000000000004</v>
      </c>
      <c r="D2368" s="85">
        <v>35</v>
      </c>
      <c r="E2368" s="710">
        <f t="shared" si="274"/>
        <v>170.56</v>
      </c>
      <c r="F2368" s="740">
        <f t="shared" si="275"/>
        <v>170.56</v>
      </c>
      <c r="G2368" s="1037">
        <f>'Заказ, cкидки и курсы валют'!$J$24*F2368</f>
        <v>2163.5536000000002</v>
      </c>
      <c r="H2368" s="158">
        <f t="shared" si="276"/>
        <v>75.72</v>
      </c>
      <c r="I2368" s="245"/>
    </row>
    <row r="2369" spans="1:9" ht="14.1" customHeight="1">
      <c r="A2369" s="250" t="s">
        <v>8165</v>
      </c>
      <c r="B2369" s="73" t="s">
        <v>152</v>
      </c>
      <c r="C2369" s="970">
        <v>4.6100000000000003</v>
      </c>
      <c r="D2369" s="85">
        <v>30</v>
      </c>
      <c r="E2369" s="710">
        <f t="shared" si="274"/>
        <v>220.18</v>
      </c>
      <c r="F2369" s="740">
        <f t="shared" si="275"/>
        <v>220.18</v>
      </c>
      <c r="G2369" s="1037">
        <f>'Заказ, cкидки и курсы валют'!$J$24*F2369</f>
        <v>2792.9833000000003</v>
      </c>
      <c r="H2369" s="158">
        <f t="shared" si="276"/>
        <v>83.79</v>
      </c>
      <c r="I2369" s="245"/>
    </row>
    <row r="2370" spans="1:9" ht="14.1" customHeight="1">
      <c r="A2370" s="250" t="s">
        <v>8166</v>
      </c>
      <c r="B2370" s="73" t="s">
        <v>158</v>
      </c>
      <c r="C2370" s="970">
        <v>5.26</v>
      </c>
      <c r="D2370" s="85">
        <v>40</v>
      </c>
      <c r="E2370" s="710">
        <f t="shared" si="274"/>
        <v>230.06</v>
      </c>
      <c r="F2370" s="740">
        <f t="shared" si="275"/>
        <v>230.06</v>
      </c>
      <c r="G2370" s="1037">
        <f>'Заказ, cкидки и курсы валют'!$J$24*F2370</f>
        <v>2918.3111000000004</v>
      </c>
      <c r="H2370" s="158">
        <f t="shared" si="276"/>
        <v>116.73</v>
      </c>
      <c r="I2370" s="245"/>
    </row>
    <row r="2371" spans="1:9" ht="14.1" customHeight="1">
      <c r="A2371" s="250" t="s">
        <v>8167</v>
      </c>
      <c r="B2371" s="73" t="s">
        <v>159</v>
      </c>
      <c r="C2371" s="970">
        <v>5.94</v>
      </c>
      <c r="D2371" s="85">
        <v>30</v>
      </c>
      <c r="E2371" s="710">
        <f t="shared" si="274"/>
        <v>275.16000000000003</v>
      </c>
      <c r="F2371" s="740">
        <f t="shared" si="275"/>
        <v>275.16000000000003</v>
      </c>
      <c r="G2371" s="1037">
        <f>'Заказ, cкидки и курсы валют'!$J$24*F2371</f>
        <v>3490.4046000000003</v>
      </c>
      <c r="H2371" s="158">
        <f t="shared" si="276"/>
        <v>104.71</v>
      </c>
      <c r="I2371" s="245"/>
    </row>
    <row r="2372" spans="1:9" ht="14.1" customHeight="1">
      <c r="A2372" s="250" t="s">
        <v>8168</v>
      </c>
      <c r="B2372" s="73" t="s">
        <v>3343</v>
      </c>
      <c r="C2372" s="807">
        <v>6.2</v>
      </c>
      <c r="D2372" s="85">
        <v>25</v>
      </c>
      <c r="E2372" s="710">
        <f t="shared" si="274"/>
        <v>296.22000000000003</v>
      </c>
      <c r="F2372" s="740">
        <f t="shared" si="275"/>
        <v>296.22000000000003</v>
      </c>
      <c r="G2372" s="1037">
        <f>'Заказ, cкидки и курсы валют'!$J$24*F2372</f>
        <v>3757.5507000000007</v>
      </c>
      <c r="H2372" s="158">
        <f t="shared" si="276"/>
        <v>93.94</v>
      </c>
      <c r="I2372" s="245"/>
    </row>
    <row r="2373" spans="1:9" ht="14.1" customHeight="1">
      <c r="A2373" s="250" t="s">
        <v>8169</v>
      </c>
      <c r="B2373" s="73" t="s">
        <v>4222</v>
      </c>
      <c r="C2373" s="970">
        <v>2.64</v>
      </c>
      <c r="D2373" s="85">
        <v>70</v>
      </c>
      <c r="E2373" s="710">
        <f t="shared" si="274"/>
        <v>129.08000000000001</v>
      </c>
      <c r="F2373" s="740">
        <f t="shared" si="275"/>
        <v>129.08000000000001</v>
      </c>
      <c r="G2373" s="1037">
        <f>'Заказ, cкидки и курсы валют'!$J$24*F2373</f>
        <v>1637.3798000000002</v>
      </c>
      <c r="H2373" s="158">
        <f t="shared" si="276"/>
        <v>114.62</v>
      </c>
      <c r="I2373" s="245"/>
    </row>
    <row r="2374" spans="1:9" ht="14.1" customHeight="1">
      <c r="A2374" s="250" t="s">
        <v>8170</v>
      </c>
      <c r="B2374" s="73" t="s">
        <v>3656</v>
      </c>
      <c r="C2374" s="970">
        <v>2.8</v>
      </c>
      <c r="D2374" s="85">
        <v>70</v>
      </c>
      <c r="E2374" s="710">
        <f t="shared" si="274"/>
        <v>117.88</v>
      </c>
      <c r="F2374" s="740">
        <f t="shared" si="275"/>
        <v>117.88</v>
      </c>
      <c r="G2374" s="1037">
        <f>'Заказ, cкидки и курсы валют'!$J$24*F2374</f>
        <v>1495.3078</v>
      </c>
      <c r="H2374" s="158">
        <f t="shared" si="276"/>
        <v>104.67</v>
      </c>
      <c r="I2374" s="245"/>
    </row>
    <row r="2375" spans="1:9" ht="14.1" customHeight="1">
      <c r="A2375" s="250" t="s">
        <v>8171</v>
      </c>
      <c r="B2375" s="73" t="s">
        <v>3657</v>
      </c>
      <c r="C2375" s="970">
        <v>3.04</v>
      </c>
      <c r="D2375" s="85">
        <v>70</v>
      </c>
      <c r="E2375" s="710">
        <f t="shared" si="274"/>
        <v>135.12</v>
      </c>
      <c r="F2375" s="740">
        <f t="shared" si="275"/>
        <v>135.12</v>
      </c>
      <c r="G2375" s="1037">
        <f>'Заказ, cкидки и курсы валют'!$J$24*F2375</f>
        <v>1713.9972</v>
      </c>
      <c r="H2375" s="158">
        <f t="shared" si="276"/>
        <v>119.98</v>
      </c>
      <c r="I2375" s="245"/>
    </row>
    <row r="2376" spans="1:9" ht="14.1" customHeight="1">
      <c r="A2376" s="250" t="s">
        <v>8172</v>
      </c>
      <c r="B2376" s="73" t="s">
        <v>2822</v>
      </c>
      <c r="C2376" s="970">
        <v>3.28</v>
      </c>
      <c r="D2376" s="85">
        <v>65</v>
      </c>
      <c r="E2376" s="710">
        <f t="shared" si="274"/>
        <v>149.66</v>
      </c>
      <c r="F2376" s="740">
        <f t="shared" si="275"/>
        <v>149.66</v>
      </c>
      <c r="G2376" s="1037">
        <f>'Заказ, cкидки и курсы валют'!$J$24*F2376</f>
        <v>1898.4371000000001</v>
      </c>
      <c r="H2376" s="158">
        <f t="shared" si="276"/>
        <v>123.4</v>
      </c>
      <c r="I2376" s="245"/>
    </row>
    <row r="2377" spans="1:9" ht="14.1" customHeight="1">
      <c r="A2377" s="250" t="s">
        <v>8173</v>
      </c>
      <c r="B2377" s="73" t="s">
        <v>3658</v>
      </c>
      <c r="C2377" s="970">
        <v>3.67</v>
      </c>
      <c r="D2377" s="85">
        <v>65</v>
      </c>
      <c r="E2377" s="710">
        <f t="shared" si="274"/>
        <v>159</v>
      </c>
      <c r="F2377" s="740">
        <f t="shared" si="275"/>
        <v>159</v>
      </c>
      <c r="G2377" s="1037">
        <f>'Заказ, cкидки и курсы валют'!$J$24*F2377</f>
        <v>2016.9150000000002</v>
      </c>
      <c r="H2377" s="158">
        <f t="shared" si="276"/>
        <v>131.1</v>
      </c>
      <c r="I2377" s="245"/>
    </row>
    <row r="2378" spans="1:9" ht="14.1" customHeight="1">
      <c r="A2378" s="250" t="s">
        <v>8174</v>
      </c>
      <c r="B2378" s="73" t="s">
        <v>167</v>
      </c>
      <c r="C2378" s="970">
        <v>4.1500000000000004</v>
      </c>
      <c r="D2378" s="85">
        <v>50</v>
      </c>
      <c r="E2378" s="710">
        <f t="shared" ref="E2378:E2409" si="277">2*E2207</f>
        <v>189.82</v>
      </c>
      <c r="F2378" s="740">
        <f t="shared" si="275"/>
        <v>189.82</v>
      </c>
      <c r="G2378" s="1037">
        <f>'Заказ, cкидки и курсы валют'!$J$24*F2378</f>
        <v>2407.8667</v>
      </c>
      <c r="H2378" s="158">
        <f t="shared" si="276"/>
        <v>120.39</v>
      </c>
      <c r="I2378" s="245"/>
    </row>
    <row r="2379" spans="1:9" ht="14.1" customHeight="1">
      <c r="A2379" s="250" t="s">
        <v>8175</v>
      </c>
      <c r="B2379" s="73" t="s">
        <v>168</v>
      </c>
      <c r="C2379" s="970">
        <v>4.54</v>
      </c>
      <c r="D2379" s="85">
        <v>50</v>
      </c>
      <c r="E2379" s="710">
        <f t="shared" si="277"/>
        <v>195.36</v>
      </c>
      <c r="F2379" s="740">
        <f t="shared" si="275"/>
        <v>195.36</v>
      </c>
      <c r="G2379" s="1037">
        <f>'Заказ, cкидки и курсы валют'!$J$24*F2379</f>
        <v>2478.1416000000004</v>
      </c>
      <c r="H2379" s="158">
        <f t="shared" si="276"/>
        <v>123.91</v>
      </c>
      <c r="I2379" s="245"/>
    </row>
    <row r="2380" spans="1:9" ht="14.1" customHeight="1">
      <c r="A2380" s="250" t="s">
        <v>8176</v>
      </c>
      <c r="B2380" s="73" t="s">
        <v>169</v>
      </c>
      <c r="C2380" s="970">
        <v>5.18</v>
      </c>
      <c r="D2380" s="85">
        <v>45</v>
      </c>
      <c r="E2380" s="710">
        <f t="shared" si="277"/>
        <v>227.34</v>
      </c>
      <c r="F2380" s="740">
        <f t="shared" si="275"/>
        <v>227.34</v>
      </c>
      <c r="G2380" s="1037">
        <f>'Заказ, cкидки и курсы валют'!$J$24*F2380</f>
        <v>2883.8079000000002</v>
      </c>
      <c r="H2380" s="158">
        <f t="shared" si="276"/>
        <v>129.77000000000001</v>
      </c>
      <c r="I2380" s="245"/>
    </row>
    <row r="2381" spans="1:9" ht="14.1" customHeight="1">
      <c r="A2381" s="250" t="s">
        <v>8177</v>
      </c>
      <c r="B2381" s="73" t="s">
        <v>612</v>
      </c>
      <c r="C2381" s="970">
        <v>5.57</v>
      </c>
      <c r="D2381" s="85">
        <v>38</v>
      </c>
      <c r="E2381" s="710">
        <f t="shared" si="277"/>
        <v>242.88</v>
      </c>
      <c r="F2381" s="740">
        <f t="shared" si="275"/>
        <v>242.88</v>
      </c>
      <c r="G2381" s="1037">
        <f>'Заказ, cкидки и курсы валют'!$J$24*F2381</f>
        <v>3080.9328</v>
      </c>
      <c r="H2381" s="158">
        <f t="shared" si="276"/>
        <v>117.08</v>
      </c>
      <c r="I2381" s="245"/>
    </row>
    <row r="2382" spans="1:9" ht="14.1" customHeight="1">
      <c r="A2382" s="250" t="s">
        <v>8178</v>
      </c>
      <c r="B2382" s="73" t="s">
        <v>170</v>
      </c>
      <c r="C2382" s="970">
        <v>6.52</v>
      </c>
      <c r="D2382" s="85">
        <v>34</v>
      </c>
      <c r="E2382" s="710">
        <f t="shared" si="277"/>
        <v>278.39999999999998</v>
      </c>
      <c r="F2382" s="740">
        <f t="shared" si="275"/>
        <v>278.39999999999998</v>
      </c>
      <c r="G2382" s="1037">
        <f>'Заказ, cкидки и курсы валют'!$J$24*F2382</f>
        <v>3531.5039999999999</v>
      </c>
      <c r="H2382" s="158">
        <f t="shared" si="276"/>
        <v>120.07</v>
      </c>
      <c r="I2382" s="245"/>
    </row>
    <row r="2383" spans="1:9" ht="14.1" customHeight="1">
      <c r="A2383" s="250" t="s">
        <v>8179</v>
      </c>
      <c r="B2383" s="73" t="s">
        <v>613</v>
      </c>
      <c r="C2383" s="970">
        <v>7.15</v>
      </c>
      <c r="D2383" s="85">
        <v>30</v>
      </c>
      <c r="E2383" s="710">
        <f t="shared" si="277"/>
        <v>312.48</v>
      </c>
      <c r="F2383" s="740">
        <f t="shared" si="275"/>
        <v>312.48</v>
      </c>
      <c r="G2383" s="1037">
        <f>'Заказ, cкидки и курсы валют'!$J$24*F2383</f>
        <v>3963.8088000000002</v>
      </c>
      <c r="H2383" s="158">
        <f t="shared" si="276"/>
        <v>118.91</v>
      </c>
      <c r="I2383" s="245"/>
    </row>
    <row r="2384" spans="1:9" ht="14.1" customHeight="1">
      <c r="A2384" s="250" t="s">
        <v>8180</v>
      </c>
      <c r="B2384" s="73" t="s">
        <v>171</v>
      </c>
      <c r="C2384" s="970">
        <v>7.75</v>
      </c>
      <c r="D2384" s="85">
        <v>30</v>
      </c>
      <c r="E2384" s="710">
        <f t="shared" si="277"/>
        <v>331.1</v>
      </c>
      <c r="F2384" s="740">
        <f t="shared" si="275"/>
        <v>331.1</v>
      </c>
      <c r="G2384" s="1037">
        <f>'Заказ, cкидки и курсы валют'!$J$24*F2384</f>
        <v>4200.0035000000007</v>
      </c>
      <c r="H2384" s="158">
        <f t="shared" si="276"/>
        <v>126</v>
      </c>
      <c r="I2384" s="245"/>
    </row>
    <row r="2385" spans="1:9" ht="14.1" customHeight="1">
      <c r="A2385" s="250" t="s">
        <v>8181</v>
      </c>
      <c r="B2385" s="73" t="s">
        <v>172</v>
      </c>
      <c r="C2385" s="980">
        <v>8.4499999999999993</v>
      </c>
      <c r="D2385" s="85">
        <v>25</v>
      </c>
      <c r="E2385" s="710">
        <f t="shared" si="277"/>
        <v>391.92</v>
      </c>
      <c r="F2385" s="740">
        <f t="shared" si="275"/>
        <v>391.92</v>
      </c>
      <c r="G2385" s="1037">
        <f>'Заказ, cкидки и курсы валют'!$J$24*F2385</f>
        <v>4971.5052000000005</v>
      </c>
      <c r="H2385" s="158">
        <f t="shared" si="276"/>
        <v>124.29</v>
      </c>
      <c r="I2385" s="245"/>
    </row>
    <row r="2386" spans="1:9" ht="14.1" customHeight="1">
      <c r="A2386" s="250" t="s">
        <v>8182</v>
      </c>
      <c r="B2386" s="73" t="s">
        <v>173</v>
      </c>
      <c r="C2386" s="980">
        <v>9.6999999999999993</v>
      </c>
      <c r="D2386" s="85">
        <v>15</v>
      </c>
      <c r="E2386" s="710">
        <f t="shared" si="277"/>
        <v>379.86</v>
      </c>
      <c r="F2386" s="740">
        <f t="shared" si="275"/>
        <v>379.86</v>
      </c>
      <c r="G2386" s="1037">
        <f>'Заказ, cкидки и курсы валют'!$J$24*F2386</f>
        <v>4818.5241000000005</v>
      </c>
      <c r="H2386" s="158">
        <f t="shared" si="276"/>
        <v>72.28</v>
      </c>
      <c r="I2386" s="245"/>
    </row>
    <row r="2387" spans="1:9" ht="14.1" customHeight="1">
      <c r="A2387" s="250" t="s">
        <v>8183</v>
      </c>
      <c r="B2387" s="73" t="s">
        <v>174</v>
      </c>
      <c r="C2387" s="970">
        <v>11.36</v>
      </c>
      <c r="D2387" s="85">
        <v>15</v>
      </c>
      <c r="E2387" s="710">
        <f t="shared" si="277"/>
        <v>481.26</v>
      </c>
      <c r="F2387" s="740">
        <f t="shared" si="275"/>
        <v>481.26</v>
      </c>
      <c r="G2387" s="1037">
        <f>'Заказ, cкидки и курсы валют'!$J$24*F2387</f>
        <v>6104.7831000000006</v>
      </c>
      <c r="H2387" s="158">
        <f t="shared" si="276"/>
        <v>91.57</v>
      </c>
      <c r="I2387" s="245"/>
    </row>
    <row r="2388" spans="1:9" ht="14.1" customHeight="1">
      <c r="A2388" s="250" t="s">
        <v>8184</v>
      </c>
      <c r="B2388" s="73" t="s">
        <v>175</v>
      </c>
      <c r="C2388" s="970">
        <v>11.51</v>
      </c>
      <c r="D2388" s="85">
        <v>10</v>
      </c>
      <c r="E2388" s="710">
        <f t="shared" si="277"/>
        <v>507.04</v>
      </c>
      <c r="F2388" s="740">
        <f t="shared" si="275"/>
        <v>507.04</v>
      </c>
      <c r="G2388" s="1037">
        <f>'Заказ, cкидки и курсы валют'!$J$24*F2388</f>
        <v>6431.8024000000005</v>
      </c>
      <c r="H2388" s="158">
        <f t="shared" si="276"/>
        <v>64.319999999999993</v>
      </c>
      <c r="I2388" s="245"/>
    </row>
    <row r="2389" spans="1:9" ht="14.1" customHeight="1">
      <c r="A2389" s="250" t="s">
        <v>9708</v>
      </c>
      <c r="B2389" s="73" t="s">
        <v>176</v>
      </c>
      <c r="C2389" s="970">
        <v>12.2</v>
      </c>
      <c r="D2389" s="85">
        <v>10</v>
      </c>
      <c r="E2389" s="710">
        <f t="shared" si="277"/>
        <v>492.94</v>
      </c>
      <c r="F2389" s="740">
        <f t="shared" si="275"/>
        <v>492.94</v>
      </c>
      <c r="G2389" s="1037">
        <f>'Заказ, cкидки и курсы валют'!$J$24*F2389</f>
        <v>6252.9439000000002</v>
      </c>
      <c r="H2389" s="158">
        <f t="shared" si="276"/>
        <v>62.53</v>
      </c>
      <c r="I2389" s="245"/>
    </row>
    <row r="2390" spans="1:9" ht="14.1" customHeight="1">
      <c r="A2390" s="250" t="s">
        <v>9709</v>
      </c>
      <c r="B2390" s="73" t="s">
        <v>9701</v>
      </c>
      <c r="C2390" s="970">
        <v>4.3</v>
      </c>
      <c r="D2390" s="85">
        <v>50</v>
      </c>
      <c r="E2390" s="710">
        <f t="shared" si="277"/>
        <v>223.3</v>
      </c>
      <c r="F2390" s="740">
        <f t="shared" ref="F2390" si="278">ROUND(E2390*(1-$F$11),2)</f>
        <v>223.3</v>
      </c>
      <c r="G2390" s="1037">
        <f>'Заказ, cкидки и курсы валют'!$J$24*F2390</f>
        <v>2832.5605</v>
      </c>
      <c r="H2390" s="158">
        <f t="shared" ref="H2390" si="279">ROUND((D2390/1000)*G2390,2)</f>
        <v>141.63</v>
      </c>
      <c r="I2390" s="245"/>
    </row>
    <row r="2391" spans="1:9" ht="14.1" customHeight="1">
      <c r="A2391" s="250" t="s">
        <v>8185</v>
      </c>
      <c r="B2391" s="73" t="s">
        <v>3664</v>
      </c>
      <c r="C2391" s="970">
        <v>4.42</v>
      </c>
      <c r="D2391" s="85">
        <v>45</v>
      </c>
      <c r="E2391" s="710">
        <f t="shared" si="277"/>
        <v>221</v>
      </c>
      <c r="F2391" s="740">
        <f t="shared" ref="F2391:F2408" si="280">ROUND(E2391*(1-$F$11),2)</f>
        <v>221</v>
      </c>
      <c r="G2391" s="1037">
        <f>'Заказ, cкидки и курсы валют'!$J$24*F2391</f>
        <v>2803.3850000000002</v>
      </c>
      <c r="H2391" s="158">
        <f t="shared" ref="H2391:H2408" si="281">ROUND((D2391/1000)*G2391,2)</f>
        <v>126.15</v>
      </c>
      <c r="I2391" s="245"/>
    </row>
    <row r="2392" spans="1:9" ht="14.1" customHeight="1">
      <c r="A2392" s="250" t="s">
        <v>8186</v>
      </c>
      <c r="B2392" s="73" t="s">
        <v>3665</v>
      </c>
      <c r="C2392" s="970">
        <v>4.78</v>
      </c>
      <c r="D2392" s="85">
        <v>30</v>
      </c>
      <c r="E2392" s="710">
        <f t="shared" si="277"/>
        <v>194.04</v>
      </c>
      <c r="F2392" s="740">
        <f t="shared" si="280"/>
        <v>194.04</v>
      </c>
      <c r="G2392" s="1037">
        <f>'Заказ, cкидки и курсы валют'!$J$24*F2392</f>
        <v>2461.3973999999998</v>
      </c>
      <c r="H2392" s="158">
        <f t="shared" si="281"/>
        <v>73.84</v>
      </c>
      <c r="I2392" s="245"/>
    </row>
    <row r="2393" spans="1:9">
      <c r="A2393" s="250" t="s">
        <v>8187</v>
      </c>
      <c r="B2393" s="73" t="s">
        <v>3998</v>
      </c>
      <c r="C2393" s="970">
        <v>4.99</v>
      </c>
      <c r="D2393" s="85">
        <v>30</v>
      </c>
      <c r="E2393" s="710">
        <f t="shared" si="277"/>
        <v>217.58</v>
      </c>
      <c r="F2393" s="740">
        <f t="shared" si="280"/>
        <v>217.58</v>
      </c>
      <c r="G2393" s="1037">
        <f>'Заказ, cкидки и курсы валют'!$J$24*F2393</f>
        <v>2760.0023000000001</v>
      </c>
      <c r="H2393" s="158">
        <f t="shared" si="281"/>
        <v>82.8</v>
      </c>
      <c r="I2393" s="245"/>
    </row>
    <row r="2394" spans="1:9">
      <c r="A2394" s="250" t="s">
        <v>8188</v>
      </c>
      <c r="B2394" s="73" t="s">
        <v>100</v>
      </c>
      <c r="C2394" s="970">
        <v>5.62</v>
      </c>
      <c r="D2394" s="85">
        <v>30</v>
      </c>
      <c r="E2394" s="710">
        <f t="shared" si="277"/>
        <v>232.18</v>
      </c>
      <c r="F2394" s="740">
        <f t="shared" si="280"/>
        <v>232.18</v>
      </c>
      <c r="G2394" s="1037">
        <f>'Заказ, cкидки и курсы валют'!$J$24*F2394</f>
        <v>2945.2033000000001</v>
      </c>
      <c r="H2394" s="158">
        <f t="shared" si="281"/>
        <v>88.36</v>
      </c>
      <c r="I2394" s="245"/>
    </row>
    <row r="2395" spans="1:9">
      <c r="A2395" s="250" t="s">
        <v>8189</v>
      </c>
      <c r="B2395" s="73" t="s">
        <v>101</v>
      </c>
      <c r="C2395" s="970">
        <v>6.08</v>
      </c>
      <c r="D2395" s="85">
        <v>35</v>
      </c>
      <c r="E2395" s="710">
        <f t="shared" si="277"/>
        <v>264.72000000000003</v>
      </c>
      <c r="F2395" s="740">
        <f t="shared" si="280"/>
        <v>264.72000000000003</v>
      </c>
      <c r="G2395" s="1037">
        <f>'Заказ, cкидки и курсы валют'!$J$24*F2395</f>
        <v>3357.9732000000004</v>
      </c>
      <c r="H2395" s="158">
        <f t="shared" si="281"/>
        <v>117.53</v>
      </c>
      <c r="I2395" s="245"/>
    </row>
    <row r="2396" spans="1:9">
      <c r="A2396" s="250" t="s">
        <v>8190</v>
      </c>
      <c r="B2396" s="73" t="s">
        <v>1355</v>
      </c>
      <c r="C2396" s="970">
        <v>7.1</v>
      </c>
      <c r="D2396" s="85">
        <v>30</v>
      </c>
      <c r="E2396" s="710">
        <f t="shared" si="277"/>
        <v>314.5</v>
      </c>
      <c r="F2396" s="740">
        <f t="shared" si="280"/>
        <v>314.5</v>
      </c>
      <c r="G2396" s="1037">
        <f>'Заказ, cкидки и курсы валют'!$J$24*F2396</f>
        <v>3989.4325000000003</v>
      </c>
      <c r="H2396" s="158">
        <f t="shared" si="281"/>
        <v>119.68</v>
      </c>
      <c r="I2396" s="245"/>
    </row>
    <row r="2397" spans="1:9">
      <c r="A2397" s="250" t="s">
        <v>8191</v>
      </c>
      <c r="B2397" s="73" t="s">
        <v>189</v>
      </c>
      <c r="C2397" s="970">
        <v>8</v>
      </c>
      <c r="D2397" s="85">
        <v>30</v>
      </c>
      <c r="E2397" s="710">
        <f t="shared" si="277"/>
        <v>356.54</v>
      </c>
      <c r="F2397" s="740">
        <f t="shared" si="280"/>
        <v>356.54</v>
      </c>
      <c r="G2397" s="1037">
        <f>'Заказ, cкидки и курсы валют'!$J$24*F2397</f>
        <v>4522.7099000000007</v>
      </c>
      <c r="H2397" s="158">
        <f t="shared" si="281"/>
        <v>135.68</v>
      </c>
      <c r="I2397" s="245"/>
    </row>
    <row r="2398" spans="1:9">
      <c r="A2398" s="250" t="s">
        <v>8192</v>
      </c>
      <c r="B2398" s="73" t="s">
        <v>617</v>
      </c>
      <c r="C2398" s="970">
        <v>8.85</v>
      </c>
      <c r="D2398" s="85">
        <v>26</v>
      </c>
      <c r="E2398" s="710">
        <f t="shared" si="277"/>
        <v>371.46</v>
      </c>
      <c r="F2398" s="740">
        <f t="shared" si="280"/>
        <v>371.46</v>
      </c>
      <c r="G2398" s="1037">
        <f>'Заказ, cкидки и курсы валют'!$J$24*F2398</f>
        <v>4711.9700999999995</v>
      </c>
      <c r="H2398" s="158">
        <f t="shared" si="281"/>
        <v>122.51</v>
      </c>
      <c r="I2398" s="245"/>
    </row>
    <row r="2399" spans="1:9">
      <c r="A2399" s="250" t="s">
        <v>8193</v>
      </c>
      <c r="B2399" s="73" t="s">
        <v>178</v>
      </c>
      <c r="C2399" s="970">
        <v>9.6999999999999993</v>
      </c>
      <c r="D2399" s="85">
        <v>25</v>
      </c>
      <c r="E2399" s="710">
        <f t="shared" si="277"/>
        <v>370.28</v>
      </c>
      <c r="F2399" s="740">
        <f t="shared" si="280"/>
        <v>370.28</v>
      </c>
      <c r="G2399" s="1037">
        <f>'Заказ, cкидки и курсы валют'!$J$24*F2399</f>
        <v>4697.0018</v>
      </c>
      <c r="H2399" s="158">
        <f t="shared" si="281"/>
        <v>117.43</v>
      </c>
      <c r="I2399" s="245"/>
    </row>
    <row r="2400" spans="1:9">
      <c r="A2400" s="250" t="s">
        <v>8194</v>
      </c>
      <c r="B2400" s="73" t="s">
        <v>84</v>
      </c>
      <c r="C2400" s="970">
        <v>10.8</v>
      </c>
      <c r="D2400" s="85">
        <v>20</v>
      </c>
      <c r="E2400" s="710">
        <f t="shared" si="277"/>
        <v>452.68</v>
      </c>
      <c r="F2400" s="740">
        <f t="shared" si="280"/>
        <v>452.68</v>
      </c>
      <c r="G2400" s="1037">
        <f>'Заказ, cкидки и курсы валют'!$J$24*F2400</f>
        <v>5742.2458000000006</v>
      </c>
      <c r="H2400" s="158">
        <f t="shared" si="281"/>
        <v>114.84</v>
      </c>
      <c r="I2400" s="245"/>
    </row>
    <row r="2401" spans="1:9">
      <c r="A2401" s="250" t="s">
        <v>8195</v>
      </c>
      <c r="B2401" s="73" t="s">
        <v>179</v>
      </c>
      <c r="C2401" s="970">
        <v>11.19</v>
      </c>
      <c r="D2401" s="85">
        <v>20</v>
      </c>
      <c r="E2401" s="710">
        <f t="shared" si="277"/>
        <v>474.9</v>
      </c>
      <c r="F2401" s="740">
        <f t="shared" si="280"/>
        <v>474.9</v>
      </c>
      <c r="G2401" s="1037">
        <f>'Заказ, cкидки и курсы валют'!$J$24*F2401</f>
        <v>6024.1064999999999</v>
      </c>
      <c r="H2401" s="158">
        <f t="shared" si="281"/>
        <v>120.48</v>
      </c>
      <c r="I2401" s="245"/>
    </row>
    <row r="2402" spans="1:9">
      <c r="A2402" s="250" t="s">
        <v>8196</v>
      </c>
      <c r="B2402" s="73" t="s">
        <v>3139</v>
      </c>
      <c r="C2402" s="970">
        <v>11.96</v>
      </c>
      <c r="D2402" s="85">
        <v>18</v>
      </c>
      <c r="E2402" s="710">
        <f t="shared" si="277"/>
        <v>505.82</v>
      </c>
      <c r="F2402" s="740">
        <f t="shared" si="280"/>
        <v>505.82</v>
      </c>
      <c r="G2402" s="1037">
        <f>'Заказ, cкидки и курсы валют'!$J$24*F2402</f>
        <v>6416.3267000000005</v>
      </c>
      <c r="H2402" s="158">
        <f t="shared" si="281"/>
        <v>115.49</v>
      </c>
      <c r="I2402" s="245"/>
    </row>
    <row r="2403" spans="1:9">
      <c r="A2403" s="250" t="s">
        <v>8197</v>
      </c>
      <c r="B2403" s="73" t="s">
        <v>180</v>
      </c>
      <c r="C2403" s="970">
        <v>12.89</v>
      </c>
      <c r="D2403" s="85">
        <v>18</v>
      </c>
      <c r="E2403" s="710">
        <f t="shared" si="277"/>
        <v>545.48</v>
      </c>
      <c r="F2403" s="740">
        <f t="shared" si="280"/>
        <v>545.48</v>
      </c>
      <c r="G2403" s="1037">
        <f>'Заказ, cкидки и курсы валют'!$J$24*F2403</f>
        <v>6919.4138000000003</v>
      </c>
      <c r="H2403" s="158">
        <f t="shared" si="281"/>
        <v>124.55</v>
      </c>
      <c r="I2403" s="245"/>
    </row>
    <row r="2404" spans="1:9">
      <c r="A2404" s="250" t="s">
        <v>8198</v>
      </c>
      <c r="B2404" s="73" t="s">
        <v>181</v>
      </c>
      <c r="C2404" s="970">
        <v>14.6</v>
      </c>
      <c r="D2404" s="85">
        <v>10</v>
      </c>
      <c r="E2404" s="710">
        <f t="shared" si="277"/>
        <v>610.76</v>
      </c>
      <c r="F2404" s="740">
        <f t="shared" si="280"/>
        <v>610.76</v>
      </c>
      <c r="G2404" s="1037">
        <f>'Заказ, cкидки и курсы валют'!$J$24*F2404</f>
        <v>7747.4906000000001</v>
      </c>
      <c r="H2404" s="158">
        <f t="shared" si="281"/>
        <v>77.47</v>
      </c>
      <c r="I2404" s="245"/>
    </row>
    <row r="2405" spans="1:9">
      <c r="A2405" s="250" t="s">
        <v>8199</v>
      </c>
      <c r="B2405" s="73" t="s">
        <v>182</v>
      </c>
      <c r="C2405" s="970">
        <v>16.010000000000002</v>
      </c>
      <c r="D2405" s="85">
        <v>10</v>
      </c>
      <c r="E2405" s="710">
        <f t="shared" si="277"/>
        <v>695.46</v>
      </c>
      <c r="F2405" s="740">
        <f t="shared" si="280"/>
        <v>695.46</v>
      </c>
      <c r="G2405" s="1037">
        <f>'Заказ, cкидки и курсы валют'!$J$24*F2405</f>
        <v>8821.910100000001</v>
      </c>
      <c r="H2405" s="158">
        <f t="shared" si="281"/>
        <v>88.22</v>
      </c>
      <c r="I2405" s="245"/>
    </row>
    <row r="2406" spans="1:9">
      <c r="A2406" s="250" t="s">
        <v>8200</v>
      </c>
      <c r="B2406" s="73" t="s">
        <v>183</v>
      </c>
      <c r="C2406" s="970">
        <v>17.71</v>
      </c>
      <c r="D2406" s="85">
        <v>10</v>
      </c>
      <c r="E2406" s="710">
        <f t="shared" si="277"/>
        <v>755.7</v>
      </c>
      <c r="F2406" s="740">
        <f t="shared" si="280"/>
        <v>755.7</v>
      </c>
      <c r="G2406" s="1037">
        <f>'Заказ, cкидки и курсы валют'!$J$24*F2406</f>
        <v>9586.0545000000002</v>
      </c>
      <c r="H2406" s="158">
        <f t="shared" si="281"/>
        <v>95.86</v>
      </c>
      <c r="I2406" s="245"/>
    </row>
    <row r="2407" spans="1:9">
      <c r="A2407" s="250" t="s">
        <v>8201</v>
      </c>
      <c r="B2407" s="73" t="s">
        <v>184</v>
      </c>
      <c r="C2407" s="970">
        <v>19.46</v>
      </c>
      <c r="D2407" s="85">
        <v>7</v>
      </c>
      <c r="E2407" s="710">
        <f t="shared" si="277"/>
        <v>814.28</v>
      </c>
      <c r="F2407" s="740">
        <f t="shared" si="280"/>
        <v>814.28</v>
      </c>
      <c r="G2407" s="1037">
        <f>'Заказ, cкидки и курсы валют'!$J$24*F2407</f>
        <v>10329.141799999999</v>
      </c>
      <c r="H2407" s="158">
        <f t="shared" si="281"/>
        <v>72.3</v>
      </c>
      <c r="I2407" s="245"/>
    </row>
    <row r="2408" spans="1:9">
      <c r="A2408" s="250" t="s">
        <v>9710</v>
      </c>
      <c r="B2408" s="73" t="s">
        <v>185</v>
      </c>
      <c r="C2408" s="970">
        <v>21.46</v>
      </c>
      <c r="D2408" s="85">
        <v>7</v>
      </c>
      <c r="E2408" s="710">
        <f t="shared" si="277"/>
        <v>1150.6600000000001</v>
      </c>
      <c r="F2408" s="740">
        <f t="shared" si="280"/>
        <v>1150.6600000000001</v>
      </c>
      <c r="G2408" s="1037">
        <f>'Заказ, cкидки и курсы валют'!$J$24*F2408</f>
        <v>14596.122100000002</v>
      </c>
      <c r="H2408" s="158">
        <f t="shared" si="281"/>
        <v>102.17</v>
      </c>
      <c r="I2408" s="245"/>
    </row>
    <row r="2409" spans="1:9">
      <c r="A2409" s="250" t="s">
        <v>8202</v>
      </c>
      <c r="B2409" s="73" t="s">
        <v>3660</v>
      </c>
      <c r="C2409" s="970">
        <v>11.27</v>
      </c>
      <c r="D2409" s="1500">
        <v>10</v>
      </c>
      <c r="E2409" s="710">
        <f t="shared" si="277"/>
        <v>498.18</v>
      </c>
      <c r="F2409" s="740">
        <f t="shared" ref="F2409:F2414" si="282">ROUND(E2409*(1-$F$11),2)</f>
        <v>498.18</v>
      </c>
      <c r="G2409" s="1037">
        <f>'Заказ, cкидки и курсы валют'!$J$24*F2409</f>
        <v>6319.4133000000002</v>
      </c>
      <c r="H2409" s="158">
        <f t="shared" ref="H2409:H2414" si="283">ROUND((D2409/1000)*G2409,2)</f>
        <v>63.19</v>
      </c>
      <c r="I2409" s="245"/>
    </row>
    <row r="2410" spans="1:9">
      <c r="A2410" s="250" t="s">
        <v>8203</v>
      </c>
      <c r="B2410" s="73" t="s">
        <v>3122</v>
      </c>
      <c r="C2410" s="970">
        <v>12.65</v>
      </c>
      <c r="D2410" s="1500">
        <v>10</v>
      </c>
      <c r="E2410" s="710">
        <f t="shared" ref="E2410:E2421" si="284">2*E2239</f>
        <v>630.38</v>
      </c>
      <c r="F2410" s="740">
        <f t="shared" si="282"/>
        <v>630.38</v>
      </c>
      <c r="G2410" s="1037">
        <f>'Заказ, cкидки и курсы валют'!$J$24*F2410</f>
        <v>7996.3703000000005</v>
      </c>
      <c r="H2410" s="158">
        <f t="shared" si="283"/>
        <v>79.959999999999994</v>
      </c>
      <c r="I2410" s="245"/>
    </row>
    <row r="2411" spans="1:9">
      <c r="A2411" s="250" t="s">
        <v>8204</v>
      </c>
      <c r="B2411" s="73" t="s">
        <v>3123</v>
      </c>
      <c r="C2411" s="970">
        <v>14.1</v>
      </c>
      <c r="D2411" s="1500">
        <v>10</v>
      </c>
      <c r="E2411" s="710">
        <f t="shared" si="284"/>
        <v>643.64</v>
      </c>
      <c r="F2411" s="740">
        <f t="shared" si="282"/>
        <v>643.64</v>
      </c>
      <c r="G2411" s="1037">
        <f>'Заказ, cкидки и курсы валют'!$J$24*F2411</f>
        <v>8164.5734000000002</v>
      </c>
      <c r="H2411" s="158">
        <f t="shared" si="283"/>
        <v>81.650000000000006</v>
      </c>
      <c r="I2411" s="245"/>
    </row>
    <row r="2412" spans="1:9">
      <c r="A2412" s="250" t="s">
        <v>8205</v>
      </c>
      <c r="B2412" s="73" t="s">
        <v>618</v>
      </c>
      <c r="C2412" s="970">
        <v>16.05</v>
      </c>
      <c r="D2412" s="1500">
        <v>10</v>
      </c>
      <c r="E2412" s="710">
        <f t="shared" si="284"/>
        <v>770.78</v>
      </c>
      <c r="F2412" s="740">
        <f t="shared" si="282"/>
        <v>770.78</v>
      </c>
      <c r="G2412" s="1037">
        <f>'Заказ, cкидки и курсы валют'!$J$24*F2412</f>
        <v>9777.3443000000007</v>
      </c>
      <c r="H2412" s="158">
        <f t="shared" si="283"/>
        <v>97.77</v>
      </c>
      <c r="I2412" s="245"/>
    </row>
    <row r="2413" spans="1:9">
      <c r="A2413" s="250" t="s">
        <v>8206</v>
      </c>
      <c r="B2413" s="74" t="s">
        <v>3124</v>
      </c>
      <c r="C2413" s="970">
        <v>17</v>
      </c>
      <c r="D2413" s="90">
        <v>10</v>
      </c>
      <c r="E2413" s="710">
        <f t="shared" si="284"/>
        <v>744.54</v>
      </c>
      <c r="F2413" s="740">
        <f t="shared" si="282"/>
        <v>744.54</v>
      </c>
      <c r="G2413" s="1037">
        <f>'Заказ, cкидки и курсы валют'!$J$24*F2413</f>
        <v>9444.4899000000005</v>
      </c>
      <c r="H2413" s="158">
        <f t="shared" si="283"/>
        <v>94.44</v>
      </c>
      <c r="I2413" s="245"/>
    </row>
    <row r="2414" spans="1:9">
      <c r="A2414" s="250" t="s">
        <v>8207</v>
      </c>
      <c r="B2414" s="73" t="s">
        <v>190</v>
      </c>
      <c r="C2414" s="970">
        <v>18.63</v>
      </c>
      <c r="D2414" s="1500">
        <v>10</v>
      </c>
      <c r="E2414" s="710">
        <f t="shared" si="284"/>
        <v>805.88</v>
      </c>
      <c r="F2414" s="740">
        <f t="shared" si="282"/>
        <v>805.88</v>
      </c>
      <c r="G2414" s="1037">
        <f>'Заказ, cкидки и курсы валют'!$J$24*F2414</f>
        <v>10222.587800000001</v>
      </c>
      <c r="H2414" s="158">
        <f t="shared" si="283"/>
        <v>102.23</v>
      </c>
      <c r="I2414" s="245"/>
    </row>
    <row r="2415" spans="1:9">
      <c r="A2415" s="250" t="s">
        <v>8208</v>
      </c>
      <c r="B2415" s="73" t="s">
        <v>1341</v>
      </c>
      <c r="C2415" s="970">
        <v>20.350000000000001</v>
      </c>
      <c r="D2415" s="1500">
        <v>10</v>
      </c>
      <c r="E2415" s="710">
        <f t="shared" si="284"/>
        <v>844.16</v>
      </c>
      <c r="F2415" s="740">
        <f t="shared" ref="F2415:F2421" si="285">ROUND(E2415*(1-$F$11),2)</f>
        <v>844.16</v>
      </c>
      <c r="G2415" s="1037">
        <f>'Заказ, cкидки и курсы валют'!$J$24*F2415</f>
        <v>10708.169599999999</v>
      </c>
      <c r="H2415" s="158">
        <f t="shared" ref="H2415:H2421" si="286">ROUND((D2415/1000)*G2415,2)</f>
        <v>107.08</v>
      </c>
      <c r="I2415" s="245"/>
    </row>
    <row r="2416" spans="1:9">
      <c r="A2416" s="250" t="s">
        <v>8209</v>
      </c>
      <c r="B2416" s="73" t="s">
        <v>191</v>
      </c>
      <c r="C2416" s="970">
        <v>21.36</v>
      </c>
      <c r="D2416" s="1500">
        <v>10</v>
      </c>
      <c r="E2416" s="710">
        <f t="shared" si="284"/>
        <v>923.82</v>
      </c>
      <c r="F2416" s="740">
        <f t="shared" si="285"/>
        <v>923.82</v>
      </c>
      <c r="G2416" s="1037">
        <f>'Заказ, cкидки и курсы валют'!$J$24*F2416</f>
        <v>11718.656700000001</v>
      </c>
      <c r="H2416" s="158">
        <f t="shared" si="286"/>
        <v>117.19</v>
      </c>
      <c r="I2416" s="245"/>
    </row>
    <row r="2417" spans="1:9">
      <c r="A2417" s="250" t="s">
        <v>8210</v>
      </c>
      <c r="B2417" s="73" t="s">
        <v>192</v>
      </c>
      <c r="C2417" s="970">
        <v>25</v>
      </c>
      <c r="D2417" s="1500">
        <v>10</v>
      </c>
      <c r="E2417" s="710">
        <f t="shared" si="284"/>
        <v>1104.98</v>
      </c>
      <c r="F2417" s="740">
        <f t="shared" si="285"/>
        <v>1104.98</v>
      </c>
      <c r="G2417" s="1037">
        <f>'Заказ, cкидки и курсы валют'!$J$24*F2417</f>
        <v>14016.6713</v>
      </c>
      <c r="H2417" s="158">
        <f t="shared" si="286"/>
        <v>140.16999999999999</v>
      </c>
      <c r="I2417" s="245"/>
    </row>
    <row r="2418" spans="1:9">
      <c r="A2418" s="250" t="s">
        <v>8211</v>
      </c>
      <c r="B2418" s="73" t="s">
        <v>193</v>
      </c>
      <c r="C2418" s="970">
        <v>27.5</v>
      </c>
      <c r="D2418" s="1500">
        <v>10</v>
      </c>
      <c r="E2418" s="710">
        <f t="shared" si="284"/>
        <v>1251.44</v>
      </c>
      <c r="F2418" s="740">
        <f t="shared" si="285"/>
        <v>1251.44</v>
      </c>
      <c r="G2418" s="1037">
        <f>'Заказ, cкидки и курсы валют'!$J$24*F2418</f>
        <v>15874.5164</v>
      </c>
      <c r="H2418" s="158">
        <f t="shared" si="286"/>
        <v>158.75</v>
      </c>
      <c r="I2418" s="245"/>
    </row>
    <row r="2419" spans="1:9">
      <c r="A2419" s="250" t="s">
        <v>8212</v>
      </c>
      <c r="B2419" s="73" t="s">
        <v>194</v>
      </c>
      <c r="C2419" s="970">
        <v>30.8</v>
      </c>
      <c r="D2419" s="1500">
        <v>10</v>
      </c>
      <c r="E2419" s="710">
        <f t="shared" si="284"/>
        <v>1406.48</v>
      </c>
      <c r="F2419" s="740">
        <f t="shared" si="285"/>
        <v>1406.48</v>
      </c>
      <c r="G2419" s="1037">
        <f>'Заказ, cкидки и курсы валют'!$J$24*F2419</f>
        <v>17841.198800000002</v>
      </c>
      <c r="H2419" s="158">
        <f t="shared" si="286"/>
        <v>178.41</v>
      </c>
      <c r="I2419" s="245"/>
    </row>
    <row r="2420" spans="1:9">
      <c r="A2420" s="250" t="s">
        <v>8213</v>
      </c>
      <c r="B2420" s="73" t="s">
        <v>3125</v>
      </c>
      <c r="C2420" s="970">
        <v>33.5</v>
      </c>
      <c r="D2420" s="1500">
        <v>10</v>
      </c>
      <c r="E2420" s="710">
        <f t="shared" si="284"/>
        <v>1483.46</v>
      </c>
      <c r="F2420" s="740">
        <f t="shared" si="285"/>
        <v>1483.46</v>
      </c>
      <c r="G2420" s="1037">
        <f>'Заказ, cкидки и курсы валют'!$J$24*F2420</f>
        <v>18817.6901</v>
      </c>
      <c r="H2420" s="158">
        <f t="shared" si="286"/>
        <v>188.18</v>
      </c>
      <c r="I2420" s="245"/>
    </row>
    <row r="2421" spans="1:9" ht="13.5" thickBot="1">
      <c r="A2421" s="282" t="s">
        <v>8214</v>
      </c>
      <c r="B2421" s="311" t="s">
        <v>195</v>
      </c>
      <c r="C2421" s="956">
        <v>36.5</v>
      </c>
      <c r="D2421" s="1501">
        <v>10</v>
      </c>
      <c r="E2421" s="710">
        <f t="shared" si="284"/>
        <v>1593.8</v>
      </c>
      <c r="F2421" s="1173">
        <f t="shared" si="285"/>
        <v>1593.8</v>
      </c>
      <c r="G2421" s="1174">
        <f>'Заказ, cкидки и курсы валют'!$J$24*F2421</f>
        <v>20217.352999999999</v>
      </c>
      <c r="H2421" s="214">
        <f t="shared" si="286"/>
        <v>202.17</v>
      </c>
      <c r="I2421" s="248"/>
    </row>
    <row r="2422" spans="1:9" ht="13.5" thickBot="1"/>
    <row r="2423" spans="1:9" ht="18">
      <c r="A2423" s="291"/>
      <c r="B2423" s="196"/>
      <c r="C2423" s="112" t="s">
        <v>2543</v>
      </c>
      <c r="D2423" s="112"/>
      <c r="E2423" s="687"/>
      <c r="F2423" s="687"/>
      <c r="G2423" s="800"/>
      <c r="H2423" s="115"/>
      <c r="I2423" s="116"/>
    </row>
    <row r="2424" spans="1:9" ht="18">
      <c r="A2424" s="292"/>
      <c r="B2424" s="17"/>
      <c r="C2424" s="129"/>
      <c r="D2424" s="129"/>
      <c r="E2424" s="688" t="s">
        <v>2544</v>
      </c>
      <c r="F2424" s="700"/>
      <c r="G2424" s="132"/>
      <c r="H2424" s="131"/>
      <c r="I2424" s="200"/>
    </row>
    <row r="2425" spans="1:9">
      <c r="A2425" s="292"/>
      <c r="B2425" s="17"/>
      <c r="C2425" s="118"/>
      <c r="D2425" s="118"/>
      <c r="E2425" s="1082"/>
      <c r="F2425" s="733"/>
      <c r="G2425" s="1052"/>
      <c r="H2425" s="17"/>
      <c r="I2425" s="200"/>
    </row>
    <row r="2426" spans="1:9">
      <c r="A2426" s="292"/>
      <c r="B2426" s="17"/>
      <c r="C2426" s="118"/>
      <c r="D2426" s="118"/>
      <c r="E2426" s="1082"/>
      <c r="F2426" s="733"/>
      <c r="G2426" s="1052"/>
      <c r="H2426" s="17"/>
      <c r="I2426" s="200"/>
    </row>
    <row r="2427" spans="1:9">
      <c r="A2427" s="292"/>
      <c r="B2427" s="17"/>
      <c r="C2427" s="118"/>
      <c r="D2427" s="118"/>
      <c r="E2427" s="1082"/>
      <c r="F2427" s="733"/>
      <c r="G2427" s="1052"/>
      <c r="H2427" s="17"/>
      <c r="I2427" s="200"/>
    </row>
    <row r="2428" spans="1:9" ht="18.75" thickBot="1">
      <c r="A2428" s="145" t="s">
        <v>7839</v>
      </c>
      <c r="B2428" s="204"/>
      <c r="C2428" s="120"/>
      <c r="D2428" s="120"/>
      <c r="E2428" s="1083"/>
      <c r="F2428" s="735"/>
      <c r="G2428" s="1053"/>
      <c r="H2428" s="204"/>
      <c r="I2428" s="205"/>
    </row>
    <row r="2429" spans="1:9" ht="42">
      <c r="A2429" s="228" t="s">
        <v>1036</v>
      </c>
      <c r="B2429" s="229" t="s">
        <v>1037</v>
      </c>
      <c r="C2429" s="230" t="s">
        <v>679</v>
      </c>
      <c r="D2429" s="230" t="s">
        <v>3147</v>
      </c>
      <c r="E2429" s="691" t="s">
        <v>11544</v>
      </c>
      <c r="F2429" s="737" t="s">
        <v>2796</v>
      </c>
      <c r="G2429" s="1039" t="s">
        <v>2644</v>
      </c>
      <c r="H2429" s="394" t="s">
        <v>498</v>
      </c>
      <c r="I2429" s="232" t="s">
        <v>4274</v>
      </c>
    </row>
    <row r="2430" spans="1:9" ht="13.5" thickBot="1">
      <c r="A2430" s="228"/>
      <c r="B2430" s="445"/>
      <c r="C2430" s="230" t="s">
        <v>3648</v>
      </c>
      <c r="D2430" s="446" t="s">
        <v>2645</v>
      </c>
      <c r="E2430" s="1084" t="s">
        <v>265</v>
      </c>
      <c r="F2430" s="745">
        <f>'Заказ, cкидки и курсы валют'!$I$12</f>
        <v>0</v>
      </c>
      <c r="G2430" s="1149"/>
      <c r="H2430" s="545"/>
      <c r="I2430" s="380"/>
    </row>
    <row r="2431" spans="1:9" ht="15">
      <c r="A2431" s="389" t="s">
        <v>9711</v>
      </c>
      <c r="B2431" s="1209" t="s">
        <v>9712</v>
      </c>
      <c r="C2431" s="1302">
        <v>1.36</v>
      </c>
      <c r="D2431" s="1710">
        <v>20000</v>
      </c>
      <c r="E2431" s="706">
        <v>33.92</v>
      </c>
      <c r="F2431" s="1187">
        <f>ROUND(E2431*(1-$F$11),2)</f>
        <v>33.92</v>
      </c>
      <c r="G2431" s="1188">
        <f>'Заказ, cкидки и курсы валют'!$J$24*F2431</f>
        <v>430.27520000000004</v>
      </c>
      <c r="H2431" s="443">
        <f>ROUND((D2431/1000)*G2431,2)</f>
        <v>8605.5</v>
      </c>
      <c r="I2431" s="393"/>
    </row>
    <row r="2432" spans="1:9" ht="15">
      <c r="A2432" s="250" t="s">
        <v>1176</v>
      </c>
      <c r="B2432" s="79" t="s">
        <v>4223</v>
      </c>
      <c r="C2432" s="970">
        <v>1.48</v>
      </c>
      <c r="D2432" s="76">
        <v>20000</v>
      </c>
      <c r="E2432" s="706">
        <v>40.25</v>
      </c>
      <c r="F2432" s="740">
        <f>ROUND(E2432*(1-$F$11),2)</f>
        <v>40.25</v>
      </c>
      <c r="G2432" s="1037">
        <f>'Заказ, cкидки и курсы валют'!$J$24*F2432</f>
        <v>510.57125000000002</v>
      </c>
      <c r="H2432" s="158">
        <f>ROUND((D2432/1000)*G2432,2)</f>
        <v>10211.43</v>
      </c>
      <c r="I2432" s="245"/>
    </row>
    <row r="2433" spans="1:9" ht="15">
      <c r="A2433" s="250" t="s">
        <v>1177</v>
      </c>
      <c r="B2433" s="79" t="s">
        <v>4224</v>
      </c>
      <c r="C2433" s="970">
        <v>1.62</v>
      </c>
      <c r="D2433" s="90">
        <v>15000</v>
      </c>
      <c r="E2433" s="706">
        <v>38.68</v>
      </c>
      <c r="F2433" s="740">
        <f t="shared" ref="F2433:F2444" si="287">ROUND(E2433*(1-$F$11),2)</f>
        <v>38.68</v>
      </c>
      <c r="G2433" s="1037">
        <f>'Заказ, cкидки и курсы валют'!$J$24*F2433</f>
        <v>490.6558</v>
      </c>
      <c r="H2433" s="158">
        <f t="shared" ref="H2433:H2444" si="288">ROUND((D2433/1000)*G2433,2)</f>
        <v>7359.84</v>
      </c>
      <c r="I2433" s="245"/>
    </row>
    <row r="2434" spans="1:9" ht="15">
      <c r="A2434" s="250" t="s">
        <v>1178</v>
      </c>
      <c r="B2434" s="79" t="s">
        <v>4225</v>
      </c>
      <c r="C2434" s="970">
        <v>1.82</v>
      </c>
      <c r="D2434" s="90">
        <v>13500</v>
      </c>
      <c r="E2434" s="706">
        <v>44.34</v>
      </c>
      <c r="F2434" s="740">
        <f t="shared" si="287"/>
        <v>44.34</v>
      </c>
      <c r="G2434" s="1037">
        <f>'Заказ, cкидки и курсы валют'!$J$24*F2434</f>
        <v>562.45290000000011</v>
      </c>
      <c r="H2434" s="158">
        <f t="shared" si="288"/>
        <v>7593.11</v>
      </c>
      <c r="I2434" s="245"/>
    </row>
    <row r="2435" spans="1:9" ht="15">
      <c r="A2435" s="250" t="s">
        <v>1179</v>
      </c>
      <c r="B2435" s="79" t="s">
        <v>4226</v>
      </c>
      <c r="C2435" s="970">
        <v>2.0699999999999998</v>
      </c>
      <c r="D2435" s="90">
        <v>11000</v>
      </c>
      <c r="E2435" s="706">
        <v>49.96</v>
      </c>
      <c r="F2435" s="740">
        <f t="shared" si="287"/>
        <v>49.96</v>
      </c>
      <c r="G2435" s="1037">
        <f>'Заказ, cкидки и курсы валют'!$J$24*F2435</f>
        <v>633.74260000000004</v>
      </c>
      <c r="H2435" s="158">
        <f t="shared" si="288"/>
        <v>6971.17</v>
      </c>
      <c r="I2435" s="245"/>
    </row>
    <row r="2436" spans="1:9" ht="15">
      <c r="A2436" s="250" t="s">
        <v>1180</v>
      </c>
      <c r="B2436" s="79" t="s">
        <v>4227</v>
      </c>
      <c r="C2436" s="970">
        <v>2.33</v>
      </c>
      <c r="D2436" s="90">
        <v>8500</v>
      </c>
      <c r="E2436" s="706">
        <v>55.23</v>
      </c>
      <c r="F2436" s="740">
        <f t="shared" si="287"/>
        <v>55.23</v>
      </c>
      <c r="G2436" s="1037">
        <f>'Заказ, cкидки и курсы валют'!$J$24*F2436</f>
        <v>700.59254999999996</v>
      </c>
      <c r="H2436" s="158">
        <f t="shared" si="288"/>
        <v>5955.04</v>
      </c>
      <c r="I2436" s="245"/>
    </row>
    <row r="2437" spans="1:9" ht="15">
      <c r="A2437" s="250" t="s">
        <v>1181</v>
      </c>
      <c r="B2437" s="79" t="s">
        <v>4228</v>
      </c>
      <c r="C2437" s="970">
        <v>2.4500000000000002</v>
      </c>
      <c r="D2437" s="90">
        <v>8500</v>
      </c>
      <c r="E2437" s="706">
        <v>58.28</v>
      </c>
      <c r="F2437" s="740">
        <f t="shared" si="287"/>
        <v>58.28</v>
      </c>
      <c r="G2437" s="1037">
        <f>'Заказ, cкидки и курсы валют'!$J$24*F2437</f>
        <v>739.28180000000009</v>
      </c>
      <c r="H2437" s="158">
        <f t="shared" si="288"/>
        <v>6283.9</v>
      </c>
      <c r="I2437" s="245"/>
    </row>
    <row r="2438" spans="1:9" ht="15">
      <c r="A2438" s="250" t="s">
        <v>1182</v>
      </c>
      <c r="B2438" s="79" t="s">
        <v>4229</v>
      </c>
      <c r="C2438" s="970">
        <v>2.75</v>
      </c>
      <c r="D2438" s="90">
        <v>7500</v>
      </c>
      <c r="E2438" s="706">
        <v>60.29</v>
      </c>
      <c r="F2438" s="740">
        <f t="shared" si="287"/>
        <v>60.29</v>
      </c>
      <c r="G2438" s="1037">
        <f>'Заказ, cкидки и курсы валют'!$J$24*F2438</f>
        <v>764.77864999999997</v>
      </c>
      <c r="H2438" s="158">
        <f t="shared" si="288"/>
        <v>5735.84</v>
      </c>
      <c r="I2438" s="245"/>
    </row>
    <row r="2439" spans="1:9" ht="15">
      <c r="A2439" s="250" t="s">
        <v>1183</v>
      </c>
      <c r="B2439" s="79" t="s">
        <v>4230</v>
      </c>
      <c r="C2439" s="970">
        <v>3.09</v>
      </c>
      <c r="D2439" s="90">
        <v>7000</v>
      </c>
      <c r="E2439" s="706">
        <v>71.41</v>
      </c>
      <c r="F2439" s="740">
        <f t="shared" si="287"/>
        <v>71.41</v>
      </c>
      <c r="G2439" s="1037">
        <f>'Заказ, cкидки и курсы валют'!$J$24*F2439</f>
        <v>905.83584999999994</v>
      </c>
      <c r="H2439" s="158">
        <f t="shared" si="288"/>
        <v>6340.85</v>
      </c>
      <c r="I2439" s="245"/>
    </row>
    <row r="2440" spans="1:9" ht="15">
      <c r="A2440" s="250" t="s">
        <v>1184</v>
      </c>
      <c r="B2440" s="79" t="s">
        <v>4231</v>
      </c>
      <c r="C2440" s="970">
        <v>3.45</v>
      </c>
      <c r="D2440" s="90">
        <v>5500</v>
      </c>
      <c r="E2440" s="706">
        <v>86.28</v>
      </c>
      <c r="F2440" s="740">
        <f t="shared" si="287"/>
        <v>86.28</v>
      </c>
      <c r="G2440" s="1037">
        <f>'Заказ, cкидки и курсы валют'!$J$24*F2440</f>
        <v>1094.4618</v>
      </c>
      <c r="H2440" s="158">
        <f t="shared" si="288"/>
        <v>6019.54</v>
      </c>
      <c r="I2440" s="245"/>
    </row>
    <row r="2441" spans="1:9" ht="15">
      <c r="A2441" s="250" t="s">
        <v>1185</v>
      </c>
      <c r="B2441" s="79" t="s">
        <v>4232</v>
      </c>
      <c r="C2441" s="970">
        <v>3.8</v>
      </c>
      <c r="D2441" s="90">
        <v>4500</v>
      </c>
      <c r="E2441" s="706">
        <v>83.23</v>
      </c>
      <c r="F2441" s="740">
        <f t="shared" si="287"/>
        <v>83.23</v>
      </c>
      <c r="G2441" s="1037">
        <f>'Заказ, cкидки и курсы валют'!$J$24*F2441</f>
        <v>1055.7725500000001</v>
      </c>
      <c r="H2441" s="158">
        <f t="shared" si="288"/>
        <v>4750.9799999999996</v>
      </c>
      <c r="I2441" s="245"/>
    </row>
    <row r="2442" spans="1:9" ht="15">
      <c r="A2442" s="553" t="s">
        <v>2830</v>
      </c>
      <c r="B2442" s="554" t="s">
        <v>2831</v>
      </c>
      <c r="C2442" s="970">
        <v>4.55</v>
      </c>
      <c r="D2442" s="556">
        <v>4000</v>
      </c>
      <c r="E2442" s="706">
        <v>94.91</v>
      </c>
      <c r="F2442" s="740">
        <f t="shared" si="287"/>
        <v>94.91</v>
      </c>
      <c r="G2442" s="1037">
        <f>'Заказ, cкидки и курсы валют'!$J$24*F2442</f>
        <v>1203.93335</v>
      </c>
      <c r="H2442" s="158">
        <f t="shared" si="288"/>
        <v>4815.7299999999996</v>
      </c>
      <c r="I2442" s="245"/>
    </row>
    <row r="2443" spans="1:9" ht="15">
      <c r="A2443" s="250" t="s">
        <v>1186</v>
      </c>
      <c r="B2443" s="79" t="s">
        <v>4233</v>
      </c>
      <c r="C2443" s="970">
        <v>5.29</v>
      </c>
      <c r="D2443" s="90">
        <v>3000</v>
      </c>
      <c r="E2443" s="706">
        <v>100.81</v>
      </c>
      <c r="F2443" s="740">
        <f t="shared" si="287"/>
        <v>100.81</v>
      </c>
      <c r="G2443" s="1037">
        <f>'Заказ, cкидки и курсы валют'!$J$24*F2443</f>
        <v>1278.77485</v>
      </c>
      <c r="H2443" s="158">
        <f t="shared" si="288"/>
        <v>3836.32</v>
      </c>
      <c r="I2443" s="245"/>
    </row>
    <row r="2444" spans="1:9" ht="15">
      <c r="A2444" s="250" t="s">
        <v>1187</v>
      </c>
      <c r="B2444" s="79" t="s">
        <v>4234</v>
      </c>
      <c r="C2444" s="68">
        <v>2.54</v>
      </c>
      <c r="D2444" s="90">
        <v>2000</v>
      </c>
      <c r="E2444" s="706">
        <v>129.94</v>
      </c>
      <c r="F2444" s="740">
        <f t="shared" si="287"/>
        <v>129.94</v>
      </c>
      <c r="G2444" s="1037">
        <f>'Заказ, cкидки и курсы валют'!$J$24*F2444</f>
        <v>1648.2889</v>
      </c>
      <c r="H2444" s="158">
        <f t="shared" si="288"/>
        <v>3296.58</v>
      </c>
      <c r="I2444" s="245"/>
    </row>
    <row r="2445" spans="1:9" ht="15">
      <c r="A2445" s="250" t="s">
        <v>9713</v>
      </c>
      <c r="B2445" s="79" t="s">
        <v>9714</v>
      </c>
      <c r="C2445" s="970">
        <v>2.5</v>
      </c>
      <c r="D2445" s="90">
        <v>10000</v>
      </c>
      <c r="E2445" s="706">
        <v>58.69</v>
      </c>
      <c r="F2445" s="740">
        <f t="shared" ref="F2445:F2468" si="289">ROUND(E2445*(1-$F$11),2)</f>
        <v>58.69</v>
      </c>
      <c r="G2445" s="1037">
        <f>'Заказ, cкидки и курсы валют'!$J$24*F2445</f>
        <v>744.48265000000004</v>
      </c>
      <c r="H2445" s="158">
        <f t="shared" ref="H2445:H2468" si="290">ROUND((D2445/1000)*G2445,2)</f>
        <v>7444.83</v>
      </c>
      <c r="I2445" s="245"/>
    </row>
    <row r="2446" spans="1:9" ht="15">
      <c r="A2446" s="250" t="s">
        <v>1188</v>
      </c>
      <c r="B2446" s="79" t="s">
        <v>4235</v>
      </c>
      <c r="C2446" s="970">
        <v>2.54</v>
      </c>
      <c r="D2446" s="90">
        <v>10000</v>
      </c>
      <c r="E2446" s="706">
        <v>65.430000000000007</v>
      </c>
      <c r="F2446" s="740">
        <f t="shared" si="289"/>
        <v>65.430000000000007</v>
      </c>
      <c r="G2446" s="1037">
        <f>'Заказ, cкидки и курсы валют'!$J$24*F2446</f>
        <v>829.97955000000013</v>
      </c>
      <c r="H2446" s="158">
        <f t="shared" si="290"/>
        <v>8299.7999999999993</v>
      </c>
      <c r="I2446" s="245"/>
    </row>
    <row r="2447" spans="1:9" ht="15">
      <c r="A2447" s="250" t="s">
        <v>6005</v>
      </c>
      <c r="B2447" s="79" t="s">
        <v>6006</v>
      </c>
      <c r="C2447" s="970">
        <v>3.23</v>
      </c>
      <c r="D2447" s="90">
        <v>8000</v>
      </c>
      <c r="E2447" s="706">
        <v>69.069999999999993</v>
      </c>
      <c r="F2447" s="740">
        <f t="shared" si="289"/>
        <v>69.069999999999993</v>
      </c>
      <c r="G2447" s="1037">
        <f>'Заказ, cкидки и курсы валют'!$J$24*F2447</f>
        <v>876.15294999999992</v>
      </c>
      <c r="H2447" s="158">
        <f t="shared" si="290"/>
        <v>7009.22</v>
      </c>
      <c r="I2447" s="245"/>
    </row>
    <row r="2448" spans="1:9" ht="15">
      <c r="A2448" s="250" t="s">
        <v>1189</v>
      </c>
      <c r="B2448" s="79" t="s">
        <v>4236</v>
      </c>
      <c r="C2448" s="970">
        <v>3.67</v>
      </c>
      <c r="D2448" s="90">
        <v>7000</v>
      </c>
      <c r="E2448" s="706">
        <v>72.72</v>
      </c>
      <c r="F2448" s="740">
        <f t="shared" si="289"/>
        <v>72.72</v>
      </c>
      <c r="G2448" s="1037">
        <f>'Заказ, cкидки и курсы валют'!$J$24*F2448</f>
        <v>922.45320000000004</v>
      </c>
      <c r="H2448" s="158">
        <f t="shared" si="290"/>
        <v>6457.17</v>
      </c>
      <c r="I2448" s="245"/>
    </row>
    <row r="2449" spans="1:9" ht="15">
      <c r="A2449" s="250" t="s">
        <v>1190</v>
      </c>
      <c r="B2449" s="79" t="s">
        <v>4237</v>
      </c>
      <c r="C2449" s="970">
        <v>3.71</v>
      </c>
      <c r="D2449" s="90">
        <v>6500</v>
      </c>
      <c r="E2449" s="706">
        <v>87.28</v>
      </c>
      <c r="F2449" s="740">
        <f t="shared" si="289"/>
        <v>87.28</v>
      </c>
      <c r="G2449" s="1037">
        <f>'Заказ, cкидки и курсы валют'!$J$24*F2449</f>
        <v>1107.1468</v>
      </c>
      <c r="H2449" s="158">
        <f t="shared" si="290"/>
        <v>7196.45</v>
      </c>
      <c r="I2449" s="245"/>
    </row>
    <row r="2450" spans="1:9" ht="15">
      <c r="A2450" s="250" t="s">
        <v>1191</v>
      </c>
      <c r="B2450" s="79" t="s">
        <v>4238</v>
      </c>
      <c r="C2450" s="980">
        <v>4.5999999999999996</v>
      </c>
      <c r="D2450" s="90">
        <v>5000</v>
      </c>
      <c r="E2450" s="706">
        <v>102.43</v>
      </c>
      <c r="F2450" s="740">
        <f t="shared" si="289"/>
        <v>102.43</v>
      </c>
      <c r="G2450" s="1037">
        <f>'Заказ, cкидки и курсы валют'!$J$24*F2450</f>
        <v>1299.32455</v>
      </c>
      <c r="H2450" s="158">
        <f t="shared" si="290"/>
        <v>6496.62</v>
      </c>
      <c r="I2450" s="245"/>
    </row>
    <row r="2451" spans="1:9" ht="15">
      <c r="A2451" s="250" t="s">
        <v>1192</v>
      </c>
      <c r="B2451" s="79" t="s">
        <v>4239</v>
      </c>
      <c r="C2451" s="980">
        <v>5.2</v>
      </c>
      <c r="D2451" s="90">
        <v>4500</v>
      </c>
      <c r="E2451" s="706">
        <v>110.07</v>
      </c>
      <c r="F2451" s="740">
        <f t="shared" si="289"/>
        <v>110.07</v>
      </c>
      <c r="G2451" s="1037">
        <f>'Заказ, cкидки и курсы валют'!$J$24*F2451</f>
        <v>1396.23795</v>
      </c>
      <c r="H2451" s="158">
        <f t="shared" si="290"/>
        <v>6283.07</v>
      </c>
      <c r="I2451" s="245"/>
    </row>
    <row r="2452" spans="1:9" ht="15">
      <c r="A2452" s="250" t="s">
        <v>1193</v>
      </c>
      <c r="B2452" s="79" t="s">
        <v>4240</v>
      </c>
      <c r="C2452" s="980">
        <v>5.7</v>
      </c>
      <c r="D2452" s="90">
        <v>4000</v>
      </c>
      <c r="E2452" s="706">
        <v>126.41</v>
      </c>
      <c r="F2452" s="740">
        <f t="shared" si="289"/>
        <v>126.41</v>
      </c>
      <c r="G2452" s="1037">
        <f>'Заказ, cкидки и курсы валют'!$J$24*F2452</f>
        <v>1603.5108500000001</v>
      </c>
      <c r="H2452" s="158">
        <f t="shared" si="290"/>
        <v>6414.04</v>
      </c>
      <c r="I2452" s="245"/>
    </row>
    <row r="2453" spans="1:9" ht="15">
      <c r="A2453" s="250" t="s">
        <v>1194</v>
      </c>
      <c r="B2453" s="79" t="s">
        <v>4241</v>
      </c>
      <c r="C2453" s="980">
        <v>6.3</v>
      </c>
      <c r="D2453" s="90">
        <v>3000</v>
      </c>
      <c r="E2453" s="706">
        <v>134.07</v>
      </c>
      <c r="F2453" s="740">
        <f t="shared" si="289"/>
        <v>134.07</v>
      </c>
      <c r="G2453" s="1037">
        <f>'Заказ, cкидки и курсы валют'!$J$24*F2453</f>
        <v>1700.67795</v>
      </c>
      <c r="H2453" s="158">
        <f t="shared" si="290"/>
        <v>5102.03</v>
      </c>
      <c r="I2453" s="245"/>
    </row>
    <row r="2454" spans="1:9" ht="15">
      <c r="A2454" s="250" t="s">
        <v>1195</v>
      </c>
      <c r="B2454" s="79" t="s">
        <v>4242</v>
      </c>
      <c r="C2454" s="980">
        <v>7.4</v>
      </c>
      <c r="D2454" s="90">
        <v>2000</v>
      </c>
      <c r="E2454" s="706">
        <v>160.57</v>
      </c>
      <c r="F2454" s="740">
        <f t="shared" si="289"/>
        <v>160.57</v>
      </c>
      <c r="G2454" s="1037">
        <f>'Заказ, cкидки и курсы валют'!$J$24*F2454</f>
        <v>2036.8304499999999</v>
      </c>
      <c r="H2454" s="158">
        <f t="shared" si="290"/>
        <v>4073.66</v>
      </c>
      <c r="I2454" s="245"/>
    </row>
    <row r="2455" spans="1:9" ht="15">
      <c r="A2455" s="250" t="s">
        <v>1196</v>
      </c>
      <c r="B2455" s="79" t="s">
        <v>4243</v>
      </c>
      <c r="C2455" s="970">
        <v>8.4</v>
      </c>
      <c r="D2455" s="90">
        <v>2000</v>
      </c>
      <c r="E2455" s="706">
        <v>184.01</v>
      </c>
      <c r="F2455" s="740">
        <f t="shared" si="289"/>
        <v>184.01</v>
      </c>
      <c r="G2455" s="1037">
        <f>'Заказ, cкидки и курсы валют'!$J$24*F2455</f>
        <v>2334.1668500000001</v>
      </c>
      <c r="H2455" s="158">
        <f t="shared" si="290"/>
        <v>4668.33</v>
      </c>
      <c r="I2455" s="245"/>
    </row>
    <row r="2456" spans="1:9" ht="15">
      <c r="A2456" s="250" t="s">
        <v>9715</v>
      </c>
      <c r="B2456" s="79" t="s">
        <v>9716</v>
      </c>
      <c r="C2456" s="970">
        <v>9.1999999999999993</v>
      </c>
      <c r="D2456" s="90">
        <v>1500</v>
      </c>
      <c r="E2456" s="706">
        <v>196.94</v>
      </c>
      <c r="F2456" s="740">
        <f t="shared" si="289"/>
        <v>196.94</v>
      </c>
      <c r="G2456" s="1037">
        <f>'Заказ, cкидки и курсы валют'!$J$24*F2456</f>
        <v>2498.1839</v>
      </c>
      <c r="H2456" s="158">
        <f t="shared" si="290"/>
        <v>3747.28</v>
      </c>
      <c r="I2456" s="245"/>
    </row>
    <row r="2457" spans="1:9" ht="15">
      <c r="A2457" s="250" t="s">
        <v>1197</v>
      </c>
      <c r="B2457" s="79" t="s">
        <v>4244</v>
      </c>
      <c r="C2457" s="970">
        <v>4.5599999999999996</v>
      </c>
      <c r="D2457" s="90">
        <v>5000</v>
      </c>
      <c r="E2457" s="706">
        <v>101.24</v>
      </c>
      <c r="F2457" s="740">
        <f t="shared" si="289"/>
        <v>101.24</v>
      </c>
      <c r="G2457" s="1037">
        <f>'Заказ, cкидки и курсы валют'!$J$24*F2457</f>
        <v>1284.2293999999999</v>
      </c>
      <c r="H2457" s="158">
        <f t="shared" si="290"/>
        <v>6421.15</v>
      </c>
      <c r="I2457" s="245"/>
    </row>
    <row r="2458" spans="1:9" ht="15">
      <c r="A2458" s="553" t="s">
        <v>2833</v>
      </c>
      <c r="B2458" s="554" t="s">
        <v>2832</v>
      </c>
      <c r="C2458" s="970">
        <v>4.93</v>
      </c>
      <c r="D2458" s="556">
        <v>4500</v>
      </c>
      <c r="E2458" s="706">
        <v>109.63</v>
      </c>
      <c r="F2458" s="740">
        <f t="shared" si="289"/>
        <v>109.63</v>
      </c>
      <c r="G2458" s="1037">
        <f>'Заказ, cкидки и курсы валют'!$J$24*F2458</f>
        <v>1390.6565499999999</v>
      </c>
      <c r="H2458" s="158">
        <f t="shared" si="290"/>
        <v>6257.95</v>
      </c>
      <c r="I2458" s="245"/>
    </row>
    <row r="2459" spans="1:9" ht="15">
      <c r="A2459" s="250" t="s">
        <v>1198</v>
      </c>
      <c r="B2459" s="79" t="s">
        <v>4245</v>
      </c>
      <c r="C2459" s="970">
        <v>5.63</v>
      </c>
      <c r="D2459" s="90">
        <v>4300</v>
      </c>
      <c r="E2459" s="706">
        <v>122.8</v>
      </c>
      <c r="F2459" s="740">
        <f t="shared" si="289"/>
        <v>122.8</v>
      </c>
      <c r="G2459" s="1037">
        <f>'Заказ, cкидки и курсы валют'!$J$24*F2459</f>
        <v>1557.7180000000001</v>
      </c>
      <c r="H2459" s="158">
        <f t="shared" si="290"/>
        <v>6698.19</v>
      </c>
      <c r="I2459" s="245"/>
    </row>
    <row r="2460" spans="1:9" ht="15">
      <c r="A2460" s="250" t="s">
        <v>1199</v>
      </c>
      <c r="B2460" s="79" t="s">
        <v>4246</v>
      </c>
      <c r="C2460" s="970">
        <v>5.96</v>
      </c>
      <c r="D2460" s="90">
        <v>3500</v>
      </c>
      <c r="E2460" s="706">
        <v>136.27000000000001</v>
      </c>
      <c r="F2460" s="740">
        <f t="shared" si="289"/>
        <v>136.27000000000001</v>
      </c>
      <c r="G2460" s="1037">
        <f>'Заказ, cкидки и курсы валют'!$J$24*F2460</f>
        <v>1728.5849500000002</v>
      </c>
      <c r="H2460" s="158">
        <f t="shared" si="290"/>
        <v>6050.05</v>
      </c>
      <c r="I2460" s="245"/>
    </row>
    <row r="2461" spans="1:9" ht="15">
      <c r="A2461" s="250" t="s">
        <v>1200</v>
      </c>
      <c r="B2461" s="79" t="s">
        <v>4247</v>
      </c>
      <c r="C2461" s="970">
        <v>6.97</v>
      </c>
      <c r="D2461" s="90">
        <v>3000</v>
      </c>
      <c r="E2461" s="706">
        <v>142.22999999999999</v>
      </c>
      <c r="F2461" s="740">
        <f t="shared" si="289"/>
        <v>142.22999999999999</v>
      </c>
      <c r="G2461" s="1037">
        <f>'Заказ, cкидки и курсы валют'!$J$24*F2461</f>
        <v>1804.1875499999999</v>
      </c>
      <c r="H2461" s="158">
        <f t="shared" si="290"/>
        <v>5412.56</v>
      </c>
      <c r="I2461" s="245"/>
    </row>
    <row r="2462" spans="1:9" ht="15">
      <c r="A2462" s="250" t="s">
        <v>1201</v>
      </c>
      <c r="B2462" s="79" t="s">
        <v>4248</v>
      </c>
      <c r="C2462" s="970">
        <v>7.96</v>
      </c>
      <c r="D2462" s="90">
        <v>2500</v>
      </c>
      <c r="E2462" s="706">
        <v>156.94999999999999</v>
      </c>
      <c r="F2462" s="740">
        <f t="shared" si="289"/>
        <v>156.94999999999999</v>
      </c>
      <c r="G2462" s="1037">
        <f>'Заказ, cкидки и курсы валют'!$J$24*F2462</f>
        <v>1990.91075</v>
      </c>
      <c r="H2462" s="158">
        <f t="shared" si="290"/>
        <v>4977.28</v>
      </c>
      <c r="I2462" s="245"/>
    </row>
    <row r="2463" spans="1:9" ht="15">
      <c r="A2463" s="250" t="s">
        <v>1202</v>
      </c>
      <c r="B2463" s="79" t="s">
        <v>1021</v>
      </c>
      <c r="C2463" s="970">
        <v>8.99</v>
      </c>
      <c r="D2463" s="90">
        <v>2000</v>
      </c>
      <c r="E2463" s="706">
        <v>186.63</v>
      </c>
      <c r="F2463" s="740">
        <f t="shared" si="289"/>
        <v>186.63</v>
      </c>
      <c r="G2463" s="1037">
        <f>'Заказ, cкидки и курсы валют'!$J$24*F2463</f>
        <v>2367.40155</v>
      </c>
      <c r="H2463" s="158">
        <f t="shared" si="290"/>
        <v>4734.8</v>
      </c>
      <c r="I2463" s="245"/>
    </row>
    <row r="2464" spans="1:9" ht="15">
      <c r="A2464" s="250" t="s">
        <v>1203</v>
      </c>
      <c r="B2464" s="79" t="s">
        <v>4249</v>
      </c>
      <c r="C2464" s="970">
        <v>9.39</v>
      </c>
      <c r="D2464" s="90">
        <v>1800</v>
      </c>
      <c r="E2464" s="706">
        <v>205.26</v>
      </c>
      <c r="F2464" s="740">
        <f t="shared" si="289"/>
        <v>205.26</v>
      </c>
      <c r="G2464" s="1037">
        <f>'Заказ, cкидки и курсы валют'!$J$24*F2464</f>
        <v>2603.7231000000002</v>
      </c>
      <c r="H2464" s="158">
        <f t="shared" si="290"/>
        <v>4686.7</v>
      </c>
      <c r="I2464" s="245"/>
    </row>
    <row r="2465" spans="1:9" ht="15">
      <c r="A2465" s="250" t="s">
        <v>1204</v>
      </c>
      <c r="B2465" s="79" t="s">
        <v>4250</v>
      </c>
      <c r="C2465" s="970">
        <v>10.39</v>
      </c>
      <c r="D2465" s="90">
        <v>1800</v>
      </c>
      <c r="E2465" s="706">
        <v>217.54</v>
      </c>
      <c r="F2465" s="740">
        <f t="shared" si="289"/>
        <v>217.54</v>
      </c>
      <c r="G2465" s="1037">
        <f>'Заказ, cкидки и курсы валют'!$J$24*F2465</f>
        <v>2759.4949000000001</v>
      </c>
      <c r="H2465" s="158">
        <f t="shared" si="290"/>
        <v>4967.09</v>
      </c>
      <c r="I2465" s="245"/>
    </row>
    <row r="2466" spans="1:9" ht="15">
      <c r="A2466" s="250" t="s">
        <v>1205</v>
      </c>
      <c r="B2466" s="79" t="s">
        <v>4251</v>
      </c>
      <c r="C2466" s="970">
        <v>11.07</v>
      </c>
      <c r="D2466" s="90">
        <v>1400</v>
      </c>
      <c r="E2466" s="706">
        <v>234.49</v>
      </c>
      <c r="F2466" s="740">
        <f t="shared" si="289"/>
        <v>234.49</v>
      </c>
      <c r="G2466" s="1037">
        <f>'Заказ, cкидки и курсы валют'!$J$24*F2466</f>
        <v>2974.5056500000001</v>
      </c>
      <c r="H2466" s="158">
        <f t="shared" si="290"/>
        <v>4164.3100000000004</v>
      </c>
      <c r="I2466" s="245"/>
    </row>
    <row r="2467" spans="1:9" ht="15">
      <c r="A2467" s="250" t="s">
        <v>1206</v>
      </c>
      <c r="B2467" s="79" t="s">
        <v>4252</v>
      </c>
      <c r="C2467" s="982">
        <v>12.75</v>
      </c>
      <c r="D2467" s="90">
        <v>1200</v>
      </c>
      <c r="E2467" s="706">
        <v>274.8</v>
      </c>
      <c r="F2467" s="740">
        <f t="shared" si="289"/>
        <v>274.8</v>
      </c>
      <c r="G2467" s="1037">
        <f>'Заказ, cкидки и курсы валют'!$J$24*F2467</f>
        <v>3485.8380000000002</v>
      </c>
      <c r="H2467" s="158">
        <f t="shared" si="290"/>
        <v>4183.01</v>
      </c>
      <c r="I2467" s="245"/>
    </row>
    <row r="2468" spans="1:9" ht="15">
      <c r="A2468" s="250" t="s">
        <v>9717</v>
      </c>
      <c r="B2468" s="79" t="s">
        <v>3869</v>
      </c>
      <c r="C2468" s="982">
        <v>14</v>
      </c>
      <c r="D2468" s="90">
        <v>1200</v>
      </c>
      <c r="E2468" s="706">
        <v>291.41000000000003</v>
      </c>
      <c r="F2468" s="740">
        <f t="shared" si="289"/>
        <v>291.41000000000003</v>
      </c>
      <c r="G2468" s="1037">
        <f>'Заказ, cкидки и курсы валют'!$J$24*F2468</f>
        <v>3696.5358500000007</v>
      </c>
      <c r="H2468" s="158">
        <f t="shared" si="290"/>
        <v>4435.84</v>
      </c>
      <c r="I2468" s="245"/>
    </row>
    <row r="2469" spans="1:9" ht="15">
      <c r="A2469" s="250" t="s">
        <v>11229</v>
      </c>
      <c r="B2469" s="2278" t="s">
        <v>3867</v>
      </c>
      <c r="C2469" s="1124">
        <v>15.5</v>
      </c>
      <c r="D2469" s="1709">
        <v>900</v>
      </c>
      <c r="E2469" s="706">
        <v>316.97000000000003</v>
      </c>
      <c r="F2469" s="740">
        <f t="shared" ref="F2469:F2472" si="291">ROUND(E2469*(1-$F$11),2)</f>
        <v>316.97000000000003</v>
      </c>
      <c r="G2469" s="1037">
        <f>'Заказ, cкидки и курсы валют'!$J$24*F2469</f>
        <v>4020.7644500000006</v>
      </c>
      <c r="H2469" s="158">
        <f t="shared" ref="H2469:H2472" si="292">ROUND((D2469/1000)*G2469,2)</f>
        <v>3618.69</v>
      </c>
      <c r="I2469" s="245"/>
    </row>
    <row r="2470" spans="1:9" ht="15">
      <c r="A2470" s="250" t="s">
        <v>11230</v>
      </c>
      <c r="B2470" s="2278" t="s">
        <v>11227</v>
      </c>
      <c r="C2470" s="1124">
        <v>17</v>
      </c>
      <c r="D2470" s="1709">
        <v>800</v>
      </c>
      <c r="E2470" s="706">
        <v>349.25</v>
      </c>
      <c r="F2470" s="740">
        <f t="shared" si="291"/>
        <v>349.25</v>
      </c>
      <c r="G2470" s="1037">
        <f>'Заказ, cкидки и курсы валют'!$J$24*F2470</f>
        <v>4430.2362499999999</v>
      </c>
      <c r="H2470" s="158">
        <f t="shared" si="292"/>
        <v>3544.19</v>
      </c>
      <c r="I2470" s="245"/>
    </row>
    <row r="2471" spans="1:9" ht="15">
      <c r="A2471" s="250" t="s">
        <v>11231</v>
      </c>
      <c r="B2471" s="2278" t="s">
        <v>3870</v>
      </c>
      <c r="C2471" s="1124">
        <v>19</v>
      </c>
      <c r="D2471" s="1709">
        <v>700</v>
      </c>
      <c r="E2471" s="706">
        <v>381.87</v>
      </c>
      <c r="F2471" s="740">
        <f t="shared" si="291"/>
        <v>381.87</v>
      </c>
      <c r="G2471" s="1037">
        <f>'Заказ, cкидки и курсы валют'!$J$24*F2471</f>
        <v>4844.0209500000001</v>
      </c>
      <c r="H2471" s="158">
        <f t="shared" si="292"/>
        <v>3390.81</v>
      </c>
      <c r="I2471" s="245"/>
    </row>
    <row r="2472" spans="1:9" ht="15">
      <c r="A2472" s="250" t="s">
        <v>11232</v>
      </c>
      <c r="B2472" s="2278" t="s">
        <v>11228</v>
      </c>
      <c r="C2472" s="1124">
        <v>21</v>
      </c>
      <c r="D2472" s="1709">
        <v>600</v>
      </c>
      <c r="E2472" s="706">
        <v>447.29</v>
      </c>
      <c r="F2472" s="740">
        <f t="shared" si="291"/>
        <v>447.29</v>
      </c>
      <c r="G2472" s="1037">
        <f>'Заказ, cкидки и курсы валют'!$J$24*F2472</f>
        <v>5673.8736500000005</v>
      </c>
      <c r="H2472" s="158">
        <f t="shared" si="292"/>
        <v>3404.32</v>
      </c>
      <c r="I2472" s="245"/>
    </row>
    <row r="2473" spans="1:9" ht="15">
      <c r="A2473" s="250" t="s">
        <v>9718</v>
      </c>
      <c r="B2473" s="644" t="s">
        <v>3660</v>
      </c>
      <c r="C2473" s="1124">
        <v>11.85</v>
      </c>
      <c r="D2473" s="1709">
        <v>1000</v>
      </c>
      <c r="E2473" s="706">
        <v>255.97</v>
      </c>
      <c r="F2473" s="740">
        <f>ROUND(E2473*(1-$F$11),2)</f>
        <v>255.97</v>
      </c>
      <c r="G2473" s="1037">
        <f>'Заказ, cкидки и курсы валют'!$J$24*F2473</f>
        <v>3246.9794500000003</v>
      </c>
      <c r="H2473" s="1707">
        <f>ROUND((D2473/1000)*G2473,2)</f>
        <v>3246.98</v>
      </c>
      <c r="I2473" s="1711"/>
    </row>
    <row r="2474" spans="1:9" ht="15">
      <c r="A2474" s="250" t="s">
        <v>9719</v>
      </c>
      <c r="B2474" s="644" t="s">
        <v>3122</v>
      </c>
      <c r="C2474" s="1124">
        <v>13.15</v>
      </c>
      <c r="D2474" s="1709">
        <v>1000</v>
      </c>
      <c r="E2474" s="706">
        <v>289.72000000000003</v>
      </c>
      <c r="F2474" s="740">
        <f t="shared" ref="F2474:F2484" si="293">ROUND(E2474*(1-$F$11),2)</f>
        <v>289.72000000000003</v>
      </c>
      <c r="G2474" s="1037">
        <f>'Заказ, cкидки и курсы валют'!$J$24*F2474</f>
        <v>3675.0982000000004</v>
      </c>
      <c r="H2474" s="1707">
        <f t="shared" ref="H2474:H2484" si="294">ROUND((D2474/1000)*G2474,2)</f>
        <v>3675.1</v>
      </c>
      <c r="I2474" s="1711"/>
    </row>
    <row r="2475" spans="1:9" ht="15">
      <c r="A2475" s="250" t="s">
        <v>9720</v>
      </c>
      <c r="B2475" s="644" t="s">
        <v>3123</v>
      </c>
      <c r="C2475" s="1124">
        <v>14.35</v>
      </c>
      <c r="D2475" s="1709">
        <v>1000</v>
      </c>
      <c r="E2475" s="706">
        <v>296.60000000000002</v>
      </c>
      <c r="F2475" s="740">
        <f t="shared" si="293"/>
        <v>296.60000000000002</v>
      </c>
      <c r="G2475" s="1037">
        <f>'Заказ, cкидки и курсы валют'!$J$24*F2475</f>
        <v>3762.3710000000005</v>
      </c>
      <c r="H2475" s="1707">
        <f t="shared" si="294"/>
        <v>3762.37</v>
      </c>
      <c r="I2475" s="1711"/>
    </row>
    <row r="2476" spans="1:9" ht="15">
      <c r="A2476" s="250" t="s">
        <v>9721</v>
      </c>
      <c r="B2476" s="644" t="s">
        <v>618</v>
      </c>
      <c r="C2476" s="1124">
        <v>16.2</v>
      </c>
      <c r="D2476" s="1709">
        <v>1000</v>
      </c>
      <c r="E2476" s="706">
        <v>338.8</v>
      </c>
      <c r="F2476" s="740">
        <f t="shared" si="293"/>
        <v>338.8</v>
      </c>
      <c r="G2476" s="1037">
        <f>'Заказ, cкидки и курсы валют'!$J$24*F2476</f>
        <v>4297.6779999999999</v>
      </c>
      <c r="H2476" s="1707">
        <f t="shared" si="294"/>
        <v>4297.68</v>
      </c>
      <c r="I2476" s="1711"/>
    </row>
    <row r="2477" spans="1:9" ht="15">
      <c r="A2477" s="250" t="s">
        <v>9722</v>
      </c>
      <c r="B2477" s="644" t="s">
        <v>3124</v>
      </c>
      <c r="C2477" s="1124">
        <v>16.98</v>
      </c>
      <c r="D2477" s="1709">
        <v>1000</v>
      </c>
      <c r="E2477" s="706">
        <v>370.95</v>
      </c>
      <c r="F2477" s="740">
        <f t="shared" si="293"/>
        <v>370.95</v>
      </c>
      <c r="G2477" s="1037">
        <f>'Заказ, cкидки и курсы валют'!$J$24*F2477</f>
        <v>4705.5007500000002</v>
      </c>
      <c r="H2477" s="1707">
        <f t="shared" si="294"/>
        <v>4705.5</v>
      </c>
      <c r="I2477" s="1711"/>
    </row>
    <row r="2478" spans="1:9" ht="15">
      <c r="A2478" s="250" t="s">
        <v>9723</v>
      </c>
      <c r="B2478" s="644" t="s">
        <v>190</v>
      </c>
      <c r="C2478" s="1124">
        <v>18.510000000000002</v>
      </c>
      <c r="D2478" s="1709">
        <v>1000</v>
      </c>
      <c r="E2478" s="706">
        <v>377.3</v>
      </c>
      <c r="F2478" s="740">
        <f t="shared" si="293"/>
        <v>377.3</v>
      </c>
      <c r="G2478" s="1037">
        <f>'Заказ, cкидки и курсы валют'!$J$24*F2478</f>
        <v>4786.0505000000003</v>
      </c>
      <c r="H2478" s="1707">
        <f t="shared" si="294"/>
        <v>4786.05</v>
      </c>
      <c r="I2478" s="1711"/>
    </row>
    <row r="2479" spans="1:9" ht="15">
      <c r="A2479" s="250" t="s">
        <v>9724</v>
      </c>
      <c r="B2479" s="644" t="s">
        <v>191</v>
      </c>
      <c r="C2479" s="1124">
        <v>22.22</v>
      </c>
      <c r="D2479" s="1709">
        <v>700</v>
      </c>
      <c r="E2479" s="706">
        <v>453.43</v>
      </c>
      <c r="F2479" s="740">
        <f t="shared" si="293"/>
        <v>453.43</v>
      </c>
      <c r="G2479" s="1037">
        <f>'Заказ, cкидки и курсы валют'!$J$24*F2479</f>
        <v>5751.7595500000007</v>
      </c>
      <c r="H2479" s="1707">
        <f t="shared" si="294"/>
        <v>4026.23</v>
      </c>
      <c r="I2479" s="1711"/>
    </row>
    <row r="2480" spans="1:9" ht="15">
      <c r="A2480" s="250" t="s">
        <v>9725</v>
      </c>
      <c r="B2480" s="644" t="s">
        <v>192</v>
      </c>
      <c r="C2480" s="1124">
        <v>24.88</v>
      </c>
      <c r="D2480" s="1709">
        <v>700</v>
      </c>
      <c r="E2480" s="706">
        <v>512.74</v>
      </c>
      <c r="F2480" s="740">
        <f t="shared" si="293"/>
        <v>512.74</v>
      </c>
      <c r="G2480" s="1037">
        <f>'Заказ, cкидки и курсы валют'!$J$24*F2480</f>
        <v>6504.1069000000007</v>
      </c>
      <c r="H2480" s="1707">
        <f t="shared" si="294"/>
        <v>4552.87</v>
      </c>
      <c r="I2480" s="1711"/>
    </row>
    <row r="2481" spans="1:9" ht="15">
      <c r="A2481" s="250" t="s">
        <v>9726</v>
      </c>
      <c r="B2481" s="644" t="s">
        <v>193</v>
      </c>
      <c r="C2481" s="1124">
        <v>28.5</v>
      </c>
      <c r="D2481" s="1709">
        <v>600</v>
      </c>
      <c r="E2481" s="706">
        <v>571.45000000000005</v>
      </c>
      <c r="F2481" s="740">
        <f t="shared" si="293"/>
        <v>571.45000000000005</v>
      </c>
      <c r="G2481" s="1037">
        <f>'Заказ, cкидки и курсы валют'!$J$24*F2481</f>
        <v>7248.8432500000008</v>
      </c>
      <c r="H2481" s="1707">
        <f t="shared" si="294"/>
        <v>4349.3100000000004</v>
      </c>
      <c r="I2481" s="1711"/>
    </row>
    <row r="2482" spans="1:9" ht="15">
      <c r="A2482" s="250" t="s">
        <v>9727</v>
      </c>
      <c r="B2482" s="644" t="s">
        <v>194</v>
      </c>
      <c r="C2482" s="1124">
        <v>31</v>
      </c>
      <c r="D2482" s="1709">
        <v>500</v>
      </c>
      <c r="E2482" s="706">
        <v>643.67999999999995</v>
      </c>
      <c r="F2482" s="740">
        <f t="shared" si="293"/>
        <v>643.67999999999995</v>
      </c>
      <c r="G2482" s="1037">
        <f>'Заказ, cкидки и курсы валют'!$J$24*F2482</f>
        <v>8165.0807999999997</v>
      </c>
      <c r="H2482" s="1707">
        <f t="shared" si="294"/>
        <v>4082.54</v>
      </c>
      <c r="I2482" s="1711"/>
    </row>
    <row r="2483" spans="1:9" ht="15">
      <c r="A2483" s="250" t="s">
        <v>9728</v>
      </c>
      <c r="B2483" s="644" t="s">
        <v>3125</v>
      </c>
      <c r="C2483" s="1124">
        <v>34</v>
      </c>
      <c r="D2483" s="1709">
        <v>500</v>
      </c>
      <c r="E2483" s="706">
        <v>710.97</v>
      </c>
      <c r="F2483" s="740">
        <f t="shared" si="293"/>
        <v>710.97</v>
      </c>
      <c r="G2483" s="1037">
        <f>'Заказ, cкидки и курсы валют'!$J$24*F2483</f>
        <v>9018.65445</v>
      </c>
      <c r="H2483" s="1707">
        <f t="shared" si="294"/>
        <v>4509.33</v>
      </c>
      <c r="I2483" s="1711"/>
    </row>
    <row r="2484" spans="1:9" ht="15.75" thickBot="1">
      <c r="A2484" s="282" t="s">
        <v>9729</v>
      </c>
      <c r="B2484" s="1140" t="s">
        <v>195</v>
      </c>
      <c r="C2484" s="1319">
        <v>37</v>
      </c>
      <c r="D2484" s="1712">
        <v>400</v>
      </c>
      <c r="E2484" s="706">
        <v>768.28</v>
      </c>
      <c r="F2484" s="1173">
        <f t="shared" si="293"/>
        <v>768.28</v>
      </c>
      <c r="G2484" s="1174">
        <f>'Заказ, cкидки и курсы валют'!$J$24*F2484</f>
        <v>9745.6317999999992</v>
      </c>
      <c r="H2484" s="1713">
        <f t="shared" si="294"/>
        <v>3898.25</v>
      </c>
      <c r="I2484" s="1708"/>
    </row>
    <row r="2485" spans="1:9" ht="13.5" thickBot="1"/>
    <row r="2486" spans="1:9" ht="18">
      <c r="A2486" s="291"/>
      <c r="B2486" s="196"/>
      <c r="C2486" s="112" t="s">
        <v>2543</v>
      </c>
      <c r="D2486" s="112"/>
      <c r="E2486" s="687"/>
      <c r="F2486" s="687"/>
      <c r="G2486" s="800"/>
      <c r="H2486" s="115"/>
      <c r="I2486" s="116"/>
    </row>
    <row r="2487" spans="1:9" ht="18">
      <c r="A2487" s="292"/>
      <c r="B2487" s="17"/>
      <c r="C2487" s="129"/>
      <c r="D2487" s="129"/>
      <c r="E2487" s="688" t="s">
        <v>2544</v>
      </c>
      <c r="F2487" s="700"/>
      <c r="G2487" s="132"/>
      <c r="H2487" s="131"/>
      <c r="I2487" s="200"/>
    </row>
    <row r="2488" spans="1:9">
      <c r="A2488" s="292"/>
      <c r="B2488" s="17"/>
      <c r="C2488" s="118"/>
      <c r="D2488" s="118"/>
      <c r="E2488" s="1082"/>
      <c r="F2488" s="733"/>
      <c r="G2488" s="1052"/>
      <c r="H2488" s="17"/>
      <c r="I2488" s="200"/>
    </row>
    <row r="2489" spans="1:9">
      <c r="A2489" s="292"/>
      <c r="B2489" s="17"/>
      <c r="C2489" s="118"/>
      <c r="D2489" s="118"/>
      <c r="E2489" s="1082"/>
      <c r="F2489" s="733"/>
      <c r="G2489" s="1052"/>
      <c r="H2489" s="17"/>
      <c r="I2489" s="200"/>
    </row>
    <row r="2490" spans="1:9">
      <c r="A2490" s="292"/>
      <c r="B2490" s="17"/>
      <c r="C2490" s="118"/>
      <c r="D2490" s="118"/>
      <c r="E2490" s="1082"/>
      <c r="F2490" s="733"/>
      <c r="G2490" s="1052"/>
      <c r="H2490" s="17"/>
      <c r="I2490" s="200"/>
    </row>
    <row r="2491" spans="1:9" ht="18.75" thickBot="1">
      <c r="A2491" s="145" t="s">
        <v>7840</v>
      </c>
      <c r="B2491" s="146"/>
      <c r="C2491" s="121"/>
      <c r="D2491" s="204"/>
      <c r="E2491" s="1086"/>
      <c r="F2491" s="735"/>
      <c r="G2491" s="1053"/>
      <c r="H2491" s="204"/>
      <c r="I2491" s="205"/>
    </row>
    <row r="2492" spans="1:9" ht="42">
      <c r="A2492" s="228" t="s">
        <v>1036</v>
      </c>
      <c r="B2492" s="229" t="s">
        <v>1037</v>
      </c>
      <c r="C2492" s="230" t="s">
        <v>679</v>
      </c>
      <c r="D2492" s="230" t="s">
        <v>3147</v>
      </c>
      <c r="E2492" s="691" t="s">
        <v>11544</v>
      </c>
      <c r="F2492" s="737" t="s">
        <v>2796</v>
      </c>
      <c r="G2492" s="1039" t="s">
        <v>2644</v>
      </c>
      <c r="H2492" s="394" t="s">
        <v>498</v>
      </c>
      <c r="I2492" s="232" t="s">
        <v>4274</v>
      </c>
    </row>
    <row r="2493" spans="1:9" ht="13.5" thickBot="1">
      <c r="A2493" s="228"/>
      <c r="B2493" s="445"/>
      <c r="C2493" s="230" t="s">
        <v>3648</v>
      </c>
      <c r="D2493" s="446" t="s">
        <v>2645</v>
      </c>
      <c r="E2493" s="1084" t="s">
        <v>265</v>
      </c>
      <c r="F2493" s="745">
        <f>'Заказ, cкидки и курсы валют'!$I$12</f>
        <v>0</v>
      </c>
      <c r="G2493" s="1149"/>
      <c r="H2493" s="545"/>
      <c r="I2493" s="380"/>
    </row>
    <row r="2494" spans="1:9">
      <c r="A2494" s="389" t="s">
        <v>9730</v>
      </c>
      <c r="B2494" s="1209" t="s">
        <v>9712</v>
      </c>
      <c r="C2494" s="1302">
        <v>1.36</v>
      </c>
      <c r="D2494" s="1716">
        <v>2000</v>
      </c>
      <c r="E2494" s="1704">
        <f t="shared" ref="E2494:E2531" si="295">E2431*1.2</f>
        <v>40.704000000000001</v>
      </c>
      <c r="F2494" s="1187">
        <f t="shared" ref="F2494:F2507" si="296">ROUND(E2494*(1-$F$11),2)</f>
        <v>40.700000000000003</v>
      </c>
      <c r="G2494" s="1188">
        <f>'Заказ, cкидки и курсы валют'!$J$24*F2494</f>
        <v>516.2795000000001</v>
      </c>
      <c r="H2494" s="443">
        <f t="shared" ref="H2494:H2507" si="297">ROUND((D2494/1000)*G2494,2)</f>
        <v>1032.56</v>
      </c>
      <c r="I2494" s="393"/>
    </row>
    <row r="2495" spans="1:9">
      <c r="A2495" s="250" t="s">
        <v>1207</v>
      </c>
      <c r="B2495" s="79" t="s">
        <v>4223</v>
      </c>
      <c r="C2495" s="970">
        <v>1.48</v>
      </c>
      <c r="D2495" s="1714">
        <v>2000</v>
      </c>
      <c r="E2495" s="710">
        <f t="shared" si="295"/>
        <v>48.3</v>
      </c>
      <c r="F2495" s="740">
        <f t="shared" si="296"/>
        <v>48.3</v>
      </c>
      <c r="G2495" s="1037">
        <f>'Заказ, cкидки и курсы валют'!$J$24*F2495</f>
        <v>612.68549999999993</v>
      </c>
      <c r="H2495" s="158">
        <f t="shared" si="297"/>
        <v>1225.3699999999999</v>
      </c>
      <c r="I2495" s="245"/>
    </row>
    <row r="2496" spans="1:9">
      <c r="A2496" s="250" t="s">
        <v>1208</v>
      </c>
      <c r="B2496" s="79" t="s">
        <v>4224</v>
      </c>
      <c r="C2496" s="970">
        <v>1.62</v>
      </c>
      <c r="D2496" s="1715">
        <v>1500</v>
      </c>
      <c r="E2496" s="710">
        <f t="shared" si="295"/>
        <v>46.415999999999997</v>
      </c>
      <c r="F2496" s="740">
        <f t="shared" si="296"/>
        <v>46.42</v>
      </c>
      <c r="G2496" s="1037">
        <f>'Заказ, cкидки и курсы валют'!$J$24*F2496</f>
        <v>588.83770000000004</v>
      </c>
      <c r="H2496" s="158">
        <f t="shared" si="297"/>
        <v>883.26</v>
      </c>
      <c r="I2496" s="245"/>
    </row>
    <row r="2497" spans="1:9">
      <c r="A2497" s="250" t="s">
        <v>1209</v>
      </c>
      <c r="B2497" s="79" t="s">
        <v>4225</v>
      </c>
      <c r="C2497" s="970">
        <v>1.82</v>
      </c>
      <c r="D2497" s="1715">
        <v>1350</v>
      </c>
      <c r="E2497" s="710">
        <f t="shared" si="295"/>
        <v>53.208000000000006</v>
      </c>
      <c r="F2497" s="740">
        <f t="shared" si="296"/>
        <v>53.21</v>
      </c>
      <c r="G2497" s="1037">
        <f>'Заказ, cкидки и курсы валют'!$J$24*F2497</f>
        <v>674.96885000000009</v>
      </c>
      <c r="H2497" s="158">
        <f t="shared" si="297"/>
        <v>911.21</v>
      </c>
      <c r="I2497" s="245"/>
    </row>
    <row r="2498" spans="1:9">
      <c r="A2498" s="250" t="s">
        <v>1210</v>
      </c>
      <c r="B2498" s="79" t="s">
        <v>4226</v>
      </c>
      <c r="C2498" s="970">
        <v>2.0699999999999998</v>
      </c>
      <c r="D2498" s="1715">
        <v>1100</v>
      </c>
      <c r="E2498" s="710">
        <f t="shared" si="295"/>
        <v>59.951999999999998</v>
      </c>
      <c r="F2498" s="740">
        <f t="shared" si="296"/>
        <v>59.95</v>
      </c>
      <c r="G2498" s="1037">
        <f>'Заказ, cкидки и курсы валют'!$J$24*F2498</f>
        <v>760.46575000000007</v>
      </c>
      <c r="H2498" s="158">
        <f t="shared" si="297"/>
        <v>836.51</v>
      </c>
      <c r="I2498" s="245"/>
    </row>
    <row r="2499" spans="1:9">
      <c r="A2499" s="250" t="s">
        <v>1211</v>
      </c>
      <c r="B2499" s="79" t="s">
        <v>4227</v>
      </c>
      <c r="C2499" s="970">
        <v>2.33</v>
      </c>
      <c r="D2499" s="1715">
        <v>850</v>
      </c>
      <c r="E2499" s="710">
        <f t="shared" si="295"/>
        <v>66.275999999999996</v>
      </c>
      <c r="F2499" s="740">
        <f t="shared" si="296"/>
        <v>66.28</v>
      </c>
      <c r="G2499" s="1037">
        <f>'Заказ, cкидки и курсы валют'!$J$24*F2499</f>
        <v>840.76179999999999</v>
      </c>
      <c r="H2499" s="158">
        <f t="shared" si="297"/>
        <v>714.65</v>
      </c>
      <c r="I2499" s="245"/>
    </row>
    <row r="2500" spans="1:9">
      <c r="A2500" s="250" t="s">
        <v>1212</v>
      </c>
      <c r="B2500" s="79" t="s">
        <v>4228</v>
      </c>
      <c r="C2500" s="970">
        <v>2.4500000000000002</v>
      </c>
      <c r="D2500" s="1715">
        <v>850</v>
      </c>
      <c r="E2500" s="710">
        <f t="shared" si="295"/>
        <v>69.935999999999993</v>
      </c>
      <c r="F2500" s="740">
        <f t="shared" si="296"/>
        <v>69.94</v>
      </c>
      <c r="G2500" s="1037">
        <f>'Заказ, cкидки и курсы валют'!$J$24*F2500</f>
        <v>887.18889999999999</v>
      </c>
      <c r="H2500" s="158">
        <f t="shared" si="297"/>
        <v>754.11</v>
      </c>
      <c r="I2500" s="245"/>
    </row>
    <row r="2501" spans="1:9">
      <c r="A2501" s="250" t="s">
        <v>1213</v>
      </c>
      <c r="B2501" s="79" t="s">
        <v>4229</v>
      </c>
      <c r="C2501" s="970">
        <v>2.75</v>
      </c>
      <c r="D2501" s="1715">
        <v>750</v>
      </c>
      <c r="E2501" s="710">
        <f t="shared" si="295"/>
        <v>72.347999999999999</v>
      </c>
      <c r="F2501" s="740">
        <f t="shared" si="296"/>
        <v>72.349999999999994</v>
      </c>
      <c r="G2501" s="1037">
        <f>'Заказ, cкидки и курсы валют'!$J$24*F2501</f>
        <v>917.75974999999994</v>
      </c>
      <c r="H2501" s="158">
        <f t="shared" si="297"/>
        <v>688.32</v>
      </c>
      <c r="I2501" s="245"/>
    </row>
    <row r="2502" spans="1:9">
      <c r="A2502" s="250" t="s">
        <v>1214</v>
      </c>
      <c r="B2502" s="79" t="s">
        <v>4230</v>
      </c>
      <c r="C2502" s="970">
        <v>3.09</v>
      </c>
      <c r="D2502" s="1715">
        <v>700</v>
      </c>
      <c r="E2502" s="710">
        <f t="shared" si="295"/>
        <v>85.691999999999993</v>
      </c>
      <c r="F2502" s="740">
        <f t="shared" si="296"/>
        <v>85.69</v>
      </c>
      <c r="G2502" s="1037">
        <f>'Заказ, cкидки и курсы валют'!$J$24*F2502</f>
        <v>1086.97765</v>
      </c>
      <c r="H2502" s="158">
        <f t="shared" si="297"/>
        <v>760.88</v>
      </c>
      <c r="I2502" s="245"/>
    </row>
    <row r="2503" spans="1:9">
      <c r="A2503" s="250" t="s">
        <v>1215</v>
      </c>
      <c r="B2503" s="79" t="s">
        <v>4231</v>
      </c>
      <c r="C2503" s="970">
        <v>3.45</v>
      </c>
      <c r="D2503" s="1715">
        <v>550</v>
      </c>
      <c r="E2503" s="710">
        <f t="shared" si="295"/>
        <v>103.536</v>
      </c>
      <c r="F2503" s="740">
        <f t="shared" si="296"/>
        <v>103.54</v>
      </c>
      <c r="G2503" s="1037">
        <f>'Заказ, cкидки и курсы валют'!$J$24*F2503</f>
        <v>1313.4049000000002</v>
      </c>
      <c r="H2503" s="158">
        <f t="shared" si="297"/>
        <v>722.37</v>
      </c>
      <c r="I2503" s="245"/>
    </row>
    <row r="2504" spans="1:9">
      <c r="A2504" s="250" t="s">
        <v>1216</v>
      </c>
      <c r="B2504" s="79" t="s">
        <v>4232</v>
      </c>
      <c r="C2504" s="970">
        <v>3.8</v>
      </c>
      <c r="D2504" s="1715">
        <v>450</v>
      </c>
      <c r="E2504" s="710">
        <f t="shared" si="295"/>
        <v>99.876000000000005</v>
      </c>
      <c r="F2504" s="740">
        <f t="shared" si="296"/>
        <v>99.88</v>
      </c>
      <c r="G2504" s="1037">
        <f>'Заказ, cкидки и курсы валют'!$J$24*F2504</f>
        <v>1266.9777999999999</v>
      </c>
      <c r="H2504" s="158">
        <f t="shared" si="297"/>
        <v>570.14</v>
      </c>
      <c r="I2504" s="245"/>
    </row>
    <row r="2505" spans="1:9">
      <c r="A2505" s="250" t="s">
        <v>5295</v>
      </c>
      <c r="B2505" s="79" t="s">
        <v>2831</v>
      </c>
      <c r="C2505" s="970">
        <v>4.55</v>
      </c>
      <c r="D2505" s="1715">
        <v>400</v>
      </c>
      <c r="E2505" s="710">
        <f t="shared" si="295"/>
        <v>113.892</v>
      </c>
      <c r="F2505" s="740">
        <f t="shared" si="296"/>
        <v>113.89</v>
      </c>
      <c r="G2505" s="1037">
        <f>'Заказ, cкидки и курсы валют'!$J$24*F2505</f>
        <v>1444.6946500000001</v>
      </c>
      <c r="H2505" s="158">
        <f t="shared" si="297"/>
        <v>577.88</v>
      </c>
      <c r="I2505" s="245"/>
    </row>
    <row r="2506" spans="1:9">
      <c r="A2506" s="250" t="s">
        <v>1217</v>
      </c>
      <c r="B2506" s="79" t="s">
        <v>4233</v>
      </c>
      <c r="C2506" s="970">
        <v>5.29</v>
      </c>
      <c r="D2506" s="1715">
        <v>300</v>
      </c>
      <c r="E2506" s="710">
        <f t="shared" si="295"/>
        <v>120.97199999999999</v>
      </c>
      <c r="F2506" s="740">
        <f t="shared" si="296"/>
        <v>120.97</v>
      </c>
      <c r="G2506" s="1037">
        <f>'Заказ, cкидки и курсы валют'!$J$24*F2506</f>
        <v>1534.5044500000001</v>
      </c>
      <c r="H2506" s="158">
        <f t="shared" si="297"/>
        <v>460.35</v>
      </c>
      <c r="I2506" s="245"/>
    </row>
    <row r="2507" spans="1:9">
      <c r="A2507" s="250" t="s">
        <v>1218</v>
      </c>
      <c r="B2507" s="79" t="s">
        <v>4234</v>
      </c>
      <c r="C2507" s="68">
        <v>2.54</v>
      </c>
      <c r="D2507" s="1715">
        <v>200</v>
      </c>
      <c r="E2507" s="710">
        <f t="shared" si="295"/>
        <v>155.928</v>
      </c>
      <c r="F2507" s="740">
        <f t="shared" si="296"/>
        <v>155.93</v>
      </c>
      <c r="G2507" s="1037">
        <f>'Заказ, cкидки и курсы валют'!$J$24*F2507</f>
        <v>1977.9720500000001</v>
      </c>
      <c r="H2507" s="158">
        <f t="shared" si="297"/>
        <v>395.59</v>
      </c>
      <c r="I2507" s="245"/>
    </row>
    <row r="2508" spans="1:9">
      <c r="A2508" s="250" t="s">
        <v>9731</v>
      </c>
      <c r="B2508" s="79" t="s">
        <v>9714</v>
      </c>
      <c r="C2508" s="970">
        <v>2.5</v>
      </c>
      <c r="D2508" s="1715">
        <v>1000</v>
      </c>
      <c r="E2508" s="710">
        <f t="shared" si="295"/>
        <v>70.427999999999997</v>
      </c>
      <c r="F2508" s="740">
        <f t="shared" ref="F2508" si="298">ROUND(E2508*(1-$F$11),2)</f>
        <v>70.430000000000007</v>
      </c>
      <c r="G2508" s="1037">
        <f>'Заказ, cкидки и курсы валют'!$J$24*F2508</f>
        <v>893.40455000000009</v>
      </c>
      <c r="H2508" s="158">
        <f t="shared" ref="H2508" si="299">ROUND((D2508/1000)*G2508,2)</f>
        <v>893.4</v>
      </c>
      <c r="I2508" s="245"/>
    </row>
    <row r="2509" spans="1:9">
      <c r="A2509" s="250" t="s">
        <v>1219</v>
      </c>
      <c r="B2509" s="79" t="s">
        <v>4235</v>
      </c>
      <c r="C2509" s="970">
        <v>2.54</v>
      </c>
      <c r="D2509" s="1715">
        <v>1000</v>
      </c>
      <c r="E2509" s="710">
        <f t="shared" si="295"/>
        <v>78.516000000000005</v>
      </c>
      <c r="F2509" s="740">
        <f t="shared" ref="F2509:F2531" si="300">ROUND(E2509*(1-$F$11),2)</f>
        <v>78.52</v>
      </c>
      <c r="G2509" s="1037">
        <f>'Заказ, cкидки и курсы валют'!$J$24*F2509</f>
        <v>996.02620000000002</v>
      </c>
      <c r="H2509" s="158">
        <f t="shared" ref="H2509:H2531" si="301">ROUND((D2509/1000)*G2509,2)</f>
        <v>996.03</v>
      </c>
      <c r="I2509" s="245"/>
    </row>
    <row r="2510" spans="1:9">
      <c r="A2510" s="2444" t="s">
        <v>9733</v>
      </c>
      <c r="B2510" s="79" t="s">
        <v>6006</v>
      </c>
      <c r="C2510" s="970">
        <v>3.23</v>
      </c>
      <c r="D2510" s="1715">
        <v>1000</v>
      </c>
      <c r="E2510" s="710">
        <f t="shared" si="295"/>
        <v>82.883999999999986</v>
      </c>
      <c r="F2510" s="740">
        <f t="shared" si="300"/>
        <v>82.88</v>
      </c>
      <c r="G2510" s="1037">
        <f>'Заказ, cкидки и курсы валют'!$J$24*F2510</f>
        <v>1051.3327999999999</v>
      </c>
      <c r="H2510" s="158">
        <f t="shared" si="301"/>
        <v>1051.33</v>
      </c>
      <c r="I2510" s="245"/>
    </row>
    <row r="2511" spans="1:9">
      <c r="A2511" s="250" t="s">
        <v>1220</v>
      </c>
      <c r="B2511" s="79" t="s">
        <v>4236</v>
      </c>
      <c r="C2511" s="970">
        <v>3.67</v>
      </c>
      <c r="D2511" s="1715">
        <v>700</v>
      </c>
      <c r="E2511" s="710">
        <f t="shared" si="295"/>
        <v>87.263999999999996</v>
      </c>
      <c r="F2511" s="740">
        <f t="shared" si="300"/>
        <v>87.26</v>
      </c>
      <c r="G2511" s="1037">
        <f>'Заказ, cкидки и курсы валют'!$J$24*F2511</f>
        <v>1106.8931</v>
      </c>
      <c r="H2511" s="158">
        <f t="shared" si="301"/>
        <v>774.83</v>
      </c>
      <c r="I2511" s="245"/>
    </row>
    <row r="2512" spans="1:9">
      <c r="A2512" s="250" t="s">
        <v>1221</v>
      </c>
      <c r="B2512" s="79" t="s">
        <v>4237</v>
      </c>
      <c r="C2512" s="970">
        <v>3.71</v>
      </c>
      <c r="D2512" s="1715">
        <v>650</v>
      </c>
      <c r="E2512" s="710">
        <f t="shared" si="295"/>
        <v>104.736</v>
      </c>
      <c r="F2512" s="740">
        <f t="shared" si="300"/>
        <v>104.74</v>
      </c>
      <c r="G2512" s="1037">
        <f>'Заказ, cкидки и курсы валют'!$J$24*F2512</f>
        <v>1328.6269</v>
      </c>
      <c r="H2512" s="158">
        <f t="shared" si="301"/>
        <v>863.61</v>
      </c>
      <c r="I2512" s="245"/>
    </row>
    <row r="2513" spans="1:9">
      <c r="A2513" s="250" t="s">
        <v>1222</v>
      </c>
      <c r="B2513" s="79" t="s">
        <v>4238</v>
      </c>
      <c r="C2513" s="980">
        <v>4.5999999999999996</v>
      </c>
      <c r="D2513" s="1715">
        <v>500</v>
      </c>
      <c r="E2513" s="710">
        <f t="shared" si="295"/>
        <v>122.916</v>
      </c>
      <c r="F2513" s="740">
        <f t="shared" si="300"/>
        <v>122.92</v>
      </c>
      <c r="G2513" s="1037">
        <f>'Заказ, cкидки и курсы валют'!$J$24*F2513</f>
        <v>1559.2402000000002</v>
      </c>
      <c r="H2513" s="158">
        <f t="shared" si="301"/>
        <v>779.62</v>
      </c>
      <c r="I2513" s="245"/>
    </row>
    <row r="2514" spans="1:9">
      <c r="A2514" s="250" t="s">
        <v>1223</v>
      </c>
      <c r="B2514" s="79" t="s">
        <v>4239</v>
      </c>
      <c r="C2514" s="980">
        <v>5.2</v>
      </c>
      <c r="D2514" s="1715">
        <v>450</v>
      </c>
      <c r="E2514" s="710">
        <f t="shared" si="295"/>
        <v>132.08399999999997</v>
      </c>
      <c r="F2514" s="740">
        <f t="shared" si="300"/>
        <v>132.08000000000001</v>
      </c>
      <c r="G2514" s="1037">
        <f>'Заказ, cкидки и курсы валют'!$J$24*F2514</f>
        <v>1675.4348000000002</v>
      </c>
      <c r="H2514" s="158">
        <f t="shared" si="301"/>
        <v>753.95</v>
      </c>
      <c r="I2514" s="245"/>
    </row>
    <row r="2515" spans="1:9">
      <c r="A2515" s="250" t="s">
        <v>1224</v>
      </c>
      <c r="B2515" s="79" t="s">
        <v>4240</v>
      </c>
      <c r="C2515" s="980">
        <v>5.7</v>
      </c>
      <c r="D2515" s="1715">
        <v>400</v>
      </c>
      <c r="E2515" s="710">
        <f t="shared" si="295"/>
        <v>151.69199999999998</v>
      </c>
      <c r="F2515" s="740">
        <f t="shared" si="300"/>
        <v>151.69</v>
      </c>
      <c r="G2515" s="1037">
        <f>'Заказ, cкидки и курсы валют'!$J$24*F2515</f>
        <v>1924.1876500000001</v>
      </c>
      <c r="H2515" s="158">
        <f t="shared" si="301"/>
        <v>769.68</v>
      </c>
      <c r="I2515" s="245"/>
    </row>
    <row r="2516" spans="1:9">
      <c r="A2516" s="250" t="s">
        <v>1225</v>
      </c>
      <c r="B2516" s="79" t="s">
        <v>4241</v>
      </c>
      <c r="C2516" s="980">
        <v>6.3</v>
      </c>
      <c r="D2516" s="1715">
        <v>300</v>
      </c>
      <c r="E2516" s="710">
        <f t="shared" si="295"/>
        <v>160.88399999999999</v>
      </c>
      <c r="F2516" s="740">
        <f t="shared" si="300"/>
        <v>160.88</v>
      </c>
      <c r="G2516" s="1037">
        <f>'Заказ, cкидки и курсы валют'!$J$24*F2516</f>
        <v>2040.7628</v>
      </c>
      <c r="H2516" s="158">
        <f t="shared" si="301"/>
        <v>612.23</v>
      </c>
      <c r="I2516" s="245"/>
    </row>
    <row r="2517" spans="1:9">
      <c r="A2517" s="250" t="s">
        <v>1226</v>
      </c>
      <c r="B2517" s="79" t="s">
        <v>4242</v>
      </c>
      <c r="C2517" s="980">
        <v>7.4</v>
      </c>
      <c r="D2517" s="1715">
        <v>200</v>
      </c>
      <c r="E2517" s="710">
        <f t="shared" si="295"/>
        <v>192.684</v>
      </c>
      <c r="F2517" s="740">
        <f t="shared" si="300"/>
        <v>192.68</v>
      </c>
      <c r="G2517" s="1037">
        <f>'Заказ, cкидки и курсы валют'!$J$24*F2517</f>
        <v>2444.1458000000002</v>
      </c>
      <c r="H2517" s="158">
        <f t="shared" si="301"/>
        <v>488.83</v>
      </c>
      <c r="I2517" s="245"/>
    </row>
    <row r="2518" spans="1:9">
      <c r="A2518" s="250" t="s">
        <v>1227</v>
      </c>
      <c r="B2518" s="79" t="s">
        <v>4243</v>
      </c>
      <c r="C2518" s="970">
        <v>8.4</v>
      </c>
      <c r="D2518" s="1715">
        <v>200</v>
      </c>
      <c r="E2518" s="710">
        <f t="shared" si="295"/>
        <v>220.81199999999998</v>
      </c>
      <c r="F2518" s="740">
        <f t="shared" si="300"/>
        <v>220.81</v>
      </c>
      <c r="G2518" s="1037">
        <f>'Заказ, cкидки и курсы валют'!$J$24*F2518</f>
        <v>2800.9748500000001</v>
      </c>
      <c r="H2518" s="158">
        <f t="shared" si="301"/>
        <v>560.19000000000005</v>
      </c>
      <c r="I2518" s="245"/>
    </row>
    <row r="2519" spans="1:9">
      <c r="A2519" s="250" t="s">
        <v>9732</v>
      </c>
      <c r="B2519" s="79" t="s">
        <v>9716</v>
      </c>
      <c r="C2519" s="970">
        <v>9.1999999999999993</v>
      </c>
      <c r="D2519" s="1715">
        <v>150</v>
      </c>
      <c r="E2519" s="710">
        <f t="shared" si="295"/>
        <v>236.32799999999997</v>
      </c>
      <c r="F2519" s="740">
        <f t="shared" si="300"/>
        <v>236.33</v>
      </c>
      <c r="G2519" s="1037">
        <f>'Заказ, cкидки и курсы валют'!$J$24*F2519</f>
        <v>2997.8460500000001</v>
      </c>
      <c r="H2519" s="158">
        <f t="shared" si="301"/>
        <v>449.68</v>
      </c>
      <c r="I2519" s="245"/>
    </row>
    <row r="2520" spans="1:9">
      <c r="A2520" s="250" t="s">
        <v>1228</v>
      </c>
      <c r="B2520" s="79" t="s">
        <v>4244</v>
      </c>
      <c r="C2520" s="970">
        <v>4.5599999999999996</v>
      </c>
      <c r="D2520" s="1715">
        <v>500</v>
      </c>
      <c r="E2520" s="710">
        <f t="shared" si="295"/>
        <v>121.48799999999999</v>
      </c>
      <c r="F2520" s="740">
        <f t="shared" si="300"/>
        <v>121.49</v>
      </c>
      <c r="G2520" s="1037">
        <f>'Заказ, cкидки и курсы валют'!$J$24*F2520</f>
        <v>1541.1006500000001</v>
      </c>
      <c r="H2520" s="158">
        <f t="shared" si="301"/>
        <v>770.55</v>
      </c>
      <c r="I2520" s="245"/>
    </row>
    <row r="2521" spans="1:9">
      <c r="A2521" s="250" t="s">
        <v>5296</v>
      </c>
      <c r="B2521" s="79" t="s">
        <v>2832</v>
      </c>
      <c r="C2521" s="970">
        <v>4.93</v>
      </c>
      <c r="D2521" s="1715">
        <v>500</v>
      </c>
      <c r="E2521" s="710">
        <f t="shared" si="295"/>
        <v>131.55599999999998</v>
      </c>
      <c r="F2521" s="740">
        <f t="shared" si="300"/>
        <v>131.56</v>
      </c>
      <c r="G2521" s="1037">
        <f>'Заказ, cкидки и курсы валют'!$J$24*F2521</f>
        <v>1668.8386</v>
      </c>
      <c r="H2521" s="158">
        <f t="shared" si="301"/>
        <v>834.42</v>
      </c>
      <c r="I2521" s="245"/>
    </row>
    <row r="2522" spans="1:9">
      <c r="A2522" s="250" t="s">
        <v>1229</v>
      </c>
      <c r="B2522" s="79" t="s">
        <v>4245</v>
      </c>
      <c r="C2522" s="970">
        <v>5.63</v>
      </c>
      <c r="D2522" s="1715">
        <v>430</v>
      </c>
      <c r="E2522" s="710">
        <f t="shared" si="295"/>
        <v>147.35999999999999</v>
      </c>
      <c r="F2522" s="740">
        <f t="shared" si="300"/>
        <v>147.36000000000001</v>
      </c>
      <c r="G2522" s="1037">
        <f>'Заказ, cкидки и курсы валют'!$J$24*F2522</f>
        <v>1869.2616000000003</v>
      </c>
      <c r="H2522" s="158">
        <f t="shared" si="301"/>
        <v>803.78</v>
      </c>
      <c r="I2522" s="245"/>
    </row>
    <row r="2523" spans="1:9">
      <c r="A2523" s="250" t="s">
        <v>1230</v>
      </c>
      <c r="B2523" s="79" t="s">
        <v>4246</v>
      </c>
      <c r="C2523" s="970">
        <v>5.96</v>
      </c>
      <c r="D2523" s="1715">
        <v>350</v>
      </c>
      <c r="E2523" s="710">
        <f t="shared" si="295"/>
        <v>163.524</v>
      </c>
      <c r="F2523" s="740">
        <f t="shared" si="300"/>
        <v>163.52000000000001</v>
      </c>
      <c r="G2523" s="1037">
        <f>'Заказ, cкидки и курсы валют'!$J$24*F2523</f>
        <v>2074.2512000000002</v>
      </c>
      <c r="H2523" s="158">
        <f t="shared" si="301"/>
        <v>725.99</v>
      </c>
      <c r="I2523" s="245"/>
    </row>
    <row r="2524" spans="1:9">
      <c r="A2524" s="250" t="s">
        <v>1231</v>
      </c>
      <c r="B2524" s="79" t="s">
        <v>4247</v>
      </c>
      <c r="C2524" s="970">
        <v>6.97</v>
      </c>
      <c r="D2524" s="1715">
        <v>300</v>
      </c>
      <c r="E2524" s="710">
        <f t="shared" si="295"/>
        <v>170.67599999999999</v>
      </c>
      <c r="F2524" s="740">
        <f t="shared" si="300"/>
        <v>170.68</v>
      </c>
      <c r="G2524" s="1037">
        <f>'Заказ, cкидки и курсы валют'!$J$24*F2524</f>
        <v>2165.0758000000001</v>
      </c>
      <c r="H2524" s="158">
        <f t="shared" si="301"/>
        <v>649.52</v>
      </c>
      <c r="I2524" s="245"/>
    </row>
    <row r="2525" spans="1:9">
      <c r="A2525" s="250" t="s">
        <v>1232</v>
      </c>
      <c r="B2525" s="79" t="s">
        <v>4248</v>
      </c>
      <c r="C2525" s="970">
        <v>7.96</v>
      </c>
      <c r="D2525" s="1715">
        <v>250</v>
      </c>
      <c r="E2525" s="710">
        <f t="shared" si="295"/>
        <v>188.33999999999997</v>
      </c>
      <c r="F2525" s="740">
        <f t="shared" si="300"/>
        <v>188.34</v>
      </c>
      <c r="G2525" s="1037">
        <f>'Заказ, cкидки и курсы валют'!$J$24*F2525</f>
        <v>2389.0929000000001</v>
      </c>
      <c r="H2525" s="158">
        <f t="shared" si="301"/>
        <v>597.27</v>
      </c>
      <c r="I2525" s="245"/>
    </row>
    <row r="2526" spans="1:9">
      <c r="A2526" s="250" t="s">
        <v>1233</v>
      </c>
      <c r="B2526" s="79" t="s">
        <v>1021</v>
      </c>
      <c r="C2526" s="970">
        <v>8.99</v>
      </c>
      <c r="D2526" s="1715">
        <v>200</v>
      </c>
      <c r="E2526" s="710">
        <f t="shared" si="295"/>
        <v>223.95599999999999</v>
      </c>
      <c r="F2526" s="740">
        <f t="shared" si="300"/>
        <v>223.96</v>
      </c>
      <c r="G2526" s="1037">
        <f>'Заказ, cкидки и курсы валют'!$J$24*F2526</f>
        <v>2840.9326000000001</v>
      </c>
      <c r="H2526" s="158">
        <f t="shared" si="301"/>
        <v>568.19000000000005</v>
      </c>
      <c r="I2526" s="245"/>
    </row>
    <row r="2527" spans="1:9">
      <c r="A2527" s="250" t="s">
        <v>1234</v>
      </c>
      <c r="B2527" s="79" t="s">
        <v>4249</v>
      </c>
      <c r="C2527" s="970">
        <v>9.39</v>
      </c>
      <c r="D2527" s="1715">
        <v>180</v>
      </c>
      <c r="E2527" s="710">
        <f t="shared" si="295"/>
        <v>246.31199999999998</v>
      </c>
      <c r="F2527" s="740">
        <f t="shared" si="300"/>
        <v>246.31</v>
      </c>
      <c r="G2527" s="1037">
        <f>'Заказ, cкидки и курсы валют'!$J$24*F2527</f>
        <v>3124.4423500000003</v>
      </c>
      <c r="H2527" s="158">
        <f t="shared" si="301"/>
        <v>562.4</v>
      </c>
      <c r="I2527" s="245"/>
    </row>
    <row r="2528" spans="1:9">
      <c r="A2528" s="250" t="s">
        <v>1235</v>
      </c>
      <c r="B2528" s="79" t="s">
        <v>4250</v>
      </c>
      <c r="C2528" s="970">
        <v>10.39</v>
      </c>
      <c r="D2528" s="1715">
        <v>180</v>
      </c>
      <c r="E2528" s="710">
        <f t="shared" si="295"/>
        <v>261.048</v>
      </c>
      <c r="F2528" s="740">
        <f t="shared" si="300"/>
        <v>261.05</v>
      </c>
      <c r="G2528" s="1037">
        <f>'Заказ, cкидки и курсы валют'!$J$24*F2528</f>
        <v>3311.4192500000004</v>
      </c>
      <c r="H2528" s="158">
        <f t="shared" si="301"/>
        <v>596.05999999999995</v>
      </c>
      <c r="I2528" s="245"/>
    </row>
    <row r="2529" spans="1:9">
      <c r="A2529" s="250" t="s">
        <v>1236</v>
      </c>
      <c r="B2529" s="79" t="s">
        <v>4251</v>
      </c>
      <c r="C2529" s="970">
        <v>11.07</v>
      </c>
      <c r="D2529" s="1715">
        <v>140</v>
      </c>
      <c r="E2529" s="710">
        <f t="shared" si="295"/>
        <v>281.38799999999998</v>
      </c>
      <c r="F2529" s="740">
        <f t="shared" si="300"/>
        <v>281.39</v>
      </c>
      <c r="G2529" s="1037">
        <f>'Заказ, cкидки и курсы валют'!$J$24*F2529</f>
        <v>3569.4321500000001</v>
      </c>
      <c r="H2529" s="158">
        <f t="shared" si="301"/>
        <v>499.72</v>
      </c>
      <c r="I2529" s="245"/>
    </row>
    <row r="2530" spans="1:9">
      <c r="A2530" s="250" t="s">
        <v>1237</v>
      </c>
      <c r="B2530" s="79" t="s">
        <v>4252</v>
      </c>
      <c r="C2530" s="982">
        <v>12.75</v>
      </c>
      <c r="D2530" s="1715">
        <v>120</v>
      </c>
      <c r="E2530" s="710">
        <f t="shared" si="295"/>
        <v>329.76</v>
      </c>
      <c r="F2530" s="740">
        <f t="shared" si="300"/>
        <v>329.76</v>
      </c>
      <c r="G2530" s="1037">
        <f>'Заказ, cкидки и курсы валют'!$J$24*F2530</f>
        <v>4183.0056000000004</v>
      </c>
      <c r="H2530" s="158">
        <f t="shared" si="301"/>
        <v>501.96</v>
      </c>
      <c r="I2530" s="245"/>
    </row>
    <row r="2531" spans="1:9">
      <c r="A2531" s="250" t="s">
        <v>9734</v>
      </c>
      <c r="B2531" s="79" t="s">
        <v>3869</v>
      </c>
      <c r="C2531" s="982">
        <v>14</v>
      </c>
      <c r="D2531" s="1715">
        <v>100</v>
      </c>
      <c r="E2531" s="710">
        <f t="shared" si="295"/>
        <v>349.69200000000001</v>
      </c>
      <c r="F2531" s="740">
        <f t="shared" si="300"/>
        <v>349.69</v>
      </c>
      <c r="G2531" s="1037">
        <f>'Заказ, cкидки и курсы валют'!$J$24*F2531</f>
        <v>4435.81765</v>
      </c>
      <c r="H2531" s="158">
        <f t="shared" si="301"/>
        <v>443.58</v>
      </c>
      <c r="I2531" s="245"/>
    </row>
    <row r="2532" spans="1:9">
      <c r="A2532" s="250" t="s">
        <v>11233</v>
      </c>
      <c r="B2532" s="79" t="s">
        <v>3867</v>
      </c>
      <c r="C2532" s="1124">
        <v>15.5</v>
      </c>
      <c r="D2532" s="1715">
        <v>100</v>
      </c>
      <c r="E2532" s="710">
        <f t="shared" ref="E2532:E2535" si="302">E2469*1.2</f>
        <v>380.36400000000003</v>
      </c>
      <c r="F2532" s="740">
        <f t="shared" ref="F2532:F2535" si="303">ROUND(E2532*(1-$F$11),2)</f>
        <v>380.36</v>
      </c>
      <c r="G2532" s="1037">
        <f>'Заказ, cкидки и курсы валют'!$J$24*F2532</f>
        <v>4824.8666000000003</v>
      </c>
      <c r="H2532" s="158">
        <f t="shared" ref="H2532:H2535" si="304">ROUND((D2532/1000)*G2532,2)</f>
        <v>482.49</v>
      </c>
      <c r="I2532" s="245"/>
    </row>
    <row r="2533" spans="1:9">
      <c r="A2533" s="250" t="s">
        <v>11234</v>
      </c>
      <c r="B2533" s="79" t="s">
        <v>11227</v>
      </c>
      <c r="C2533" s="1124">
        <v>17</v>
      </c>
      <c r="D2533" s="1715">
        <v>100</v>
      </c>
      <c r="E2533" s="710">
        <f t="shared" si="302"/>
        <v>419.09999999999997</v>
      </c>
      <c r="F2533" s="740">
        <f t="shared" si="303"/>
        <v>419.1</v>
      </c>
      <c r="G2533" s="1037">
        <f>'Заказ, cкидки и курсы валют'!$J$24*F2533</f>
        <v>5316.2835000000005</v>
      </c>
      <c r="H2533" s="158">
        <f t="shared" si="304"/>
        <v>531.63</v>
      </c>
      <c r="I2533" s="245"/>
    </row>
    <row r="2534" spans="1:9">
      <c r="A2534" s="250" t="s">
        <v>11235</v>
      </c>
      <c r="B2534" s="79" t="s">
        <v>3870</v>
      </c>
      <c r="C2534" s="1124">
        <v>19</v>
      </c>
      <c r="D2534" s="1715">
        <v>50</v>
      </c>
      <c r="E2534" s="710">
        <f t="shared" si="302"/>
        <v>458.24399999999997</v>
      </c>
      <c r="F2534" s="740">
        <f t="shared" si="303"/>
        <v>458.24</v>
      </c>
      <c r="G2534" s="1037">
        <f>'Заказ, cкидки и курсы валют'!$J$24*F2534</f>
        <v>5812.7744000000002</v>
      </c>
      <c r="H2534" s="158">
        <f t="shared" si="304"/>
        <v>290.64</v>
      </c>
      <c r="I2534" s="245"/>
    </row>
    <row r="2535" spans="1:9">
      <c r="A2535" s="250" t="s">
        <v>11236</v>
      </c>
      <c r="B2535" s="79" t="s">
        <v>11228</v>
      </c>
      <c r="C2535" s="1124">
        <v>21</v>
      </c>
      <c r="D2535" s="1715">
        <v>50</v>
      </c>
      <c r="E2535" s="710">
        <f t="shared" si="302"/>
        <v>536.74800000000005</v>
      </c>
      <c r="F2535" s="740">
        <f t="shared" si="303"/>
        <v>536.75</v>
      </c>
      <c r="G2535" s="1037">
        <f>'Заказ, cкидки и курсы валют'!$J$24*F2535</f>
        <v>6808.6737499999999</v>
      </c>
      <c r="H2535" s="158">
        <f t="shared" si="304"/>
        <v>340.43</v>
      </c>
      <c r="I2535" s="245"/>
    </row>
    <row r="2536" spans="1:9">
      <c r="A2536" s="250" t="s">
        <v>9735</v>
      </c>
      <c r="B2536" s="644" t="s">
        <v>3660</v>
      </c>
      <c r="C2536" s="1124">
        <v>11.85</v>
      </c>
      <c r="D2536" s="1709">
        <v>100</v>
      </c>
      <c r="E2536" s="710">
        <f t="shared" ref="E2536:E2547" si="305">E2473*1.2</f>
        <v>307.16399999999999</v>
      </c>
      <c r="F2536" s="740">
        <f t="shared" ref="F2536:F2547" si="306">ROUND(E2536*(1-$F$11),2)</f>
        <v>307.16000000000003</v>
      </c>
      <c r="G2536" s="1037">
        <f>'Заказ, cкидки и курсы валют'!$J$24*F2536</f>
        <v>3896.3246000000004</v>
      </c>
      <c r="H2536" s="158">
        <f t="shared" ref="H2536:H2547" si="307">ROUND((D2536/1000)*G2536,2)</f>
        <v>389.63</v>
      </c>
      <c r="I2536" s="245"/>
    </row>
    <row r="2537" spans="1:9">
      <c r="A2537" s="250" t="s">
        <v>9736</v>
      </c>
      <c r="B2537" s="644" t="s">
        <v>3122</v>
      </c>
      <c r="C2537" s="1124">
        <v>13.15</v>
      </c>
      <c r="D2537" s="1709">
        <v>100</v>
      </c>
      <c r="E2537" s="710">
        <f t="shared" si="305"/>
        <v>347.66400000000004</v>
      </c>
      <c r="F2537" s="740">
        <f t="shared" si="306"/>
        <v>347.66</v>
      </c>
      <c r="G2537" s="1037">
        <f>'Заказ, cкидки и курсы валют'!$J$24*F2537</f>
        <v>4410.0671000000002</v>
      </c>
      <c r="H2537" s="158">
        <f t="shared" si="307"/>
        <v>441.01</v>
      </c>
      <c r="I2537" s="245"/>
    </row>
    <row r="2538" spans="1:9">
      <c r="A2538" s="250" t="s">
        <v>9737</v>
      </c>
      <c r="B2538" s="644" t="s">
        <v>3123</v>
      </c>
      <c r="C2538" s="1124">
        <v>14.35</v>
      </c>
      <c r="D2538" s="1709">
        <v>100</v>
      </c>
      <c r="E2538" s="710">
        <f t="shared" si="305"/>
        <v>355.92</v>
      </c>
      <c r="F2538" s="740">
        <f t="shared" si="306"/>
        <v>355.92</v>
      </c>
      <c r="G2538" s="1037">
        <f>'Заказ, cкидки и курсы валют'!$J$24*F2538</f>
        <v>4514.8452000000007</v>
      </c>
      <c r="H2538" s="158">
        <f t="shared" si="307"/>
        <v>451.48</v>
      </c>
      <c r="I2538" s="245"/>
    </row>
    <row r="2539" spans="1:9">
      <c r="A2539" s="250" t="s">
        <v>9738</v>
      </c>
      <c r="B2539" s="644" t="s">
        <v>618</v>
      </c>
      <c r="C2539" s="1124">
        <v>16.2</v>
      </c>
      <c r="D2539" s="1709">
        <v>100</v>
      </c>
      <c r="E2539" s="710">
        <f t="shared" si="305"/>
        <v>406.56</v>
      </c>
      <c r="F2539" s="740">
        <f t="shared" si="306"/>
        <v>406.56</v>
      </c>
      <c r="G2539" s="1037">
        <f>'Заказ, cкидки и курсы валют'!$J$24*F2539</f>
        <v>5157.2136</v>
      </c>
      <c r="H2539" s="158">
        <f t="shared" si="307"/>
        <v>515.72</v>
      </c>
      <c r="I2539" s="245"/>
    </row>
    <row r="2540" spans="1:9">
      <c r="A2540" s="250" t="s">
        <v>9739</v>
      </c>
      <c r="B2540" s="644" t="s">
        <v>3124</v>
      </c>
      <c r="C2540" s="1124">
        <v>16.98</v>
      </c>
      <c r="D2540" s="1709">
        <v>100</v>
      </c>
      <c r="E2540" s="710">
        <f t="shared" si="305"/>
        <v>445.14</v>
      </c>
      <c r="F2540" s="740">
        <f t="shared" si="306"/>
        <v>445.14</v>
      </c>
      <c r="G2540" s="1037">
        <f>'Заказ, cкидки и курсы валют'!$J$24*F2540</f>
        <v>5646.6009000000004</v>
      </c>
      <c r="H2540" s="158">
        <f t="shared" si="307"/>
        <v>564.66</v>
      </c>
      <c r="I2540" s="245"/>
    </row>
    <row r="2541" spans="1:9">
      <c r="A2541" s="250" t="s">
        <v>9740</v>
      </c>
      <c r="B2541" s="644" t="s">
        <v>190</v>
      </c>
      <c r="C2541" s="1124">
        <v>18.510000000000002</v>
      </c>
      <c r="D2541" s="1709">
        <v>100</v>
      </c>
      <c r="E2541" s="710">
        <f t="shared" si="305"/>
        <v>452.76</v>
      </c>
      <c r="F2541" s="740">
        <f t="shared" si="306"/>
        <v>452.76</v>
      </c>
      <c r="G2541" s="1037">
        <f>'Заказ, cкидки и курсы валют'!$J$24*F2541</f>
        <v>5743.2606000000005</v>
      </c>
      <c r="H2541" s="158">
        <f t="shared" si="307"/>
        <v>574.33000000000004</v>
      </c>
      <c r="I2541" s="245"/>
    </row>
    <row r="2542" spans="1:9">
      <c r="A2542" s="250" t="s">
        <v>9741</v>
      </c>
      <c r="B2542" s="644" t="s">
        <v>191</v>
      </c>
      <c r="C2542" s="1124">
        <v>22.22</v>
      </c>
      <c r="D2542" s="1709">
        <v>70</v>
      </c>
      <c r="E2542" s="710">
        <f t="shared" si="305"/>
        <v>544.11599999999999</v>
      </c>
      <c r="F2542" s="740">
        <f t="shared" si="306"/>
        <v>544.12</v>
      </c>
      <c r="G2542" s="1037">
        <f>'Заказ, cкидки и курсы валют'!$J$24*F2542</f>
        <v>6902.1622000000007</v>
      </c>
      <c r="H2542" s="158">
        <f t="shared" si="307"/>
        <v>483.15</v>
      </c>
      <c r="I2542" s="245"/>
    </row>
    <row r="2543" spans="1:9">
      <c r="A2543" s="250" t="s">
        <v>9742</v>
      </c>
      <c r="B2543" s="644" t="s">
        <v>192</v>
      </c>
      <c r="C2543" s="1124">
        <v>24.88</v>
      </c>
      <c r="D2543" s="1709">
        <v>70</v>
      </c>
      <c r="E2543" s="710">
        <f t="shared" si="305"/>
        <v>615.28800000000001</v>
      </c>
      <c r="F2543" s="740">
        <f t="shared" si="306"/>
        <v>615.29</v>
      </c>
      <c r="G2543" s="1037">
        <f>'Заказ, cкидки и курсы валют'!$J$24*F2543</f>
        <v>7804.9536499999995</v>
      </c>
      <c r="H2543" s="158">
        <f t="shared" si="307"/>
        <v>546.35</v>
      </c>
      <c r="I2543" s="245"/>
    </row>
    <row r="2544" spans="1:9">
      <c r="A2544" s="250" t="s">
        <v>9743</v>
      </c>
      <c r="B2544" s="644" t="s">
        <v>193</v>
      </c>
      <c r="C2544" s="1124">
        <v>28.5</v>
      </c>
      <c r="D2544" s="1709">
        <v>60</v>
      </c>
      <c r="E2544" s="710">
        <f t="shared" si="305"/>
        <v>685.74</v>
      </c>
      <c r="F2544" s="740">
        <f t="shared" si="306"/>
        <v>685.74</v>
      </c>
      <c r="G2544" s="1037">
        <f>'Заказ, cкидки и курсы валют'!$J$24*F2544</f>
        <v>8698.6118999999999</v>
      </c>
      <c r="H2544" s="158">
        <f t="shared" si="307"/>
        <v>521.91999999999996</v>
      </c>
      <c r="I2544" s="245"/>
    </row>
    <row r="2545" spans="1:9">
      <c r="A2545" s="250" t="s">
        <v>9744</v>
      </c>
      <c r="B2545" s="644" t="s">
        <v>194</v>
      </c>
      <c r="C2545" s="1124">
        <v>31</v>
      </c>
      <c r="D2545" s="1709">
        <v>50</v>
      </c>
      <c r="E2545" s="710">
        <f t="shared" si="305"/>
        <v>772.41599999999994</v>
      </c>
      <c r="F2545" s="740">
        <f t="shared" si="306"/>
        <v>772.42</v>
      </c>
      <c r="G2545" s="1037">
        <f>'Заказ, cкидки и курсы валют'!$J$24*F2545</f>
        <v>9798.1476999999995</v>
      </c>
      <c r="H2545" s="158">
        <f t="shared" si="307"/>
        <v>489.91</v>
      </c>
      <c r="I2545" s="245"/>
    </row>
    <row r="2546" spans="1:9">
      <c r="A2546" s="250" t="s">
        <v>9745</v>
      </c>
      <c r="B2546" s="644" t="s">
        <v>3125</v>
      </c>
      <c r="C2546" s="1124">
        <v>34</v>
      </c>
      <c r="D2546" s="1709">
        <v>50</v>
      </c>
      <c r="E2546" s="710">
        <f t="shared" si="305"/>
        <v>853.16399999999999</v>
      </c>
      <c r="F2546" s="740">
        <f t="shared" si="306"/>
        <v>853.16</v>
      </c>
      <c r="G2546" s="1037">
        <f>'Заказ, cкидки и курсы валют'!$J$24*F2546</f>
        <v>10822.3346</v>
      </c>
      <c r="H2546" s="158">
        <f t="shared" si="307"/>
        <v>541.12</v>
      </c>
      <c r="I2546" s="245"/>
    </row>
    <row r="2547" spans="1:9" ht="13.5" thickBot="1">
      <c r="A2547" s="282" t="s">
        <v>9746</v>
      </c>
      <c r="B2547" s="1140" t="s">
        <v>195</v>
      </c>
      <c r="C2547" s="1319">
        <v>37</v>
      </c>
      <c r="D2547" s="1712">
        <v>40</v>
      </c>
      <c r="E2547" s="1705">
        <f t="shared" si="305"/>
        <v>921.93599999999992</v>
      </c>
      <c r="F2547" s="1173">
        <f t="shared" si="306"/>
        <v>921.94</v>
      </c>
      <c r="G2547" s="1174">
        <f>'Заказ, cкидки и курсы валют'!$J$24*F2547</f>
        <v>11694.808900000002</v>
      </c>
      <c r="H2547" s="214">
        <f t="shared" si="307"/>
        <v>467.79</v>
      </c>
      <c r="I2547" s="248"/>
    </row>
    <row r="2548" spans="1:9" ht="13.5" thickBot="1"/>
    <row r="2549" spans="1:9" ht="18">
      <c r="A2549" s="291"/>
      <c r="B2549" s="196"/>
      <c r="C2549" s="112" t="s">
        <v>2543</v>
      </c>
      <c r="D2549" s="112"/>
      <c r="E2549" s="687"/>
      <c r="F2549" s="687"/>
      <c r="G2549" s="800"/>
      <c r="H2549" s="115"/>
      <c r="I2549" s="116"/>
    </row>
    <row r="2550" spans="1:9" ht="18">
      <c r="A2550" s="292"/>
      <c r="B2550" s="17"/>
      <c r="C2550" s="129"/>
      <c r="D2550" s="129"/>
      <c r="E2550" s="688" t="s">
        <v>2544</v>
      </c>
      <c r="F2550" s="700"/>
      <c r="G2550" s="132"/>
      <c r="H2550" s="131"/>
      <c r="I2550" s="200"/>
    </row>
    <row r="2551" spans="1:9">
      <c r="A2551" s="292"/>
      <c r="B2551" s="17"/>
      <c r="C2551" s="118"/>
      <c r="D2551" s="118"/>
      <c r="E2551" s="1082"/>
      <c r="F2551" s="733"/>
      <c r="G2551" s="1052"/>
      <c r="H2551" s="17"/>
      <c r="I2551" s="200"/>
    </row>
    <row r="2552" spans="1:9">
      <c r="A2552" s="292"/>
      <c r="B2552" s="17"/>
      <c r="C2552" s="118"/>
      <c r="D2552" s="118"/>
      <c r="E2552" s="1082"/>
      <c r="F2552" s="733"/>
      <c r="G2552" s="1052"/>
      <c r="H2552" s="17"/>
      <c r="I2552" s="200"/>
    </row>
    <row r="2553" spans="1:9">
      <c r="A2553" s="292"/>
      <c r="B2553" s="17"/>
      <c r="C2553" s="118"/>
      <c r="D2553" s="118"/>
      <c r="E2553" s="1082"/>
      <c r="F2553" s="733"/>
      <c r="G2553" s="1052"/>
      <c r="H2553" s="17"/>
      <c r="I2553" s="200"/>
    </row>
    <row r="2554" spans="1:9" ht="18.75" thickBot="1">
      <c r="A2554" s="145" t="s">
        <v>7841</v>
      </c>
      <c r="B2554" s="146"/>
      <c r="C2554" s="121"/>
      <c r="D2554" s="204"/>
      <c r="E2554" s="1086"/>
      <c r="F2554" s="735"/>
      <c r="G2554" s="1053"/>
      <c r="H2554" s="204"/>
      <c r="I2554" s="205"/>
    </row>
    <row r="2555" spans="1:9" ht="42">
      <c r="A2555" s="228" t="s">
        <v>1036</v>
      </c>
      <c r="B2555" s="229" t="s">
        <v>1037</v>
      </c>
      <c r="C2555" s="230" t="s">
        <v>679</v>
      </c>
      <c r="D2555" s="230" t="s">
        <v>3147</v>
      </c>
      <c r="E2555" s="691" t="s">
        <v>11544</v>
      </c>
      <c r="F2555" s="737" t="s">
        <v>2796</v>
      </c>
      <c r="G2555" s="1039" t="s">
        <v>2644</v>
      </c>
      <c r="H2555" s="394" t="s">
        <v>498</v>
      </c>
      <c r="I2555" s="232" t="s">
        <v>4274</v>
      </c>
    </row>
    <row r="2556" spans="1:9" ht="13.5" thickBot="1">
      <c r="A2556" s="228"/>
      <c r="B2556" s="445"/>
      <c r="C2556" s="230" t="s">
        <v>3648</v>
      </c>
      <c r="D2556" s="446" t="s">
        <v>2645</v>
      </c>
      <c r="E2556" s="1084" t="s">
        <v>265</v>
      </c>
      <c r="F2556" s="745">
        <f>'Заказ, cкидки и курсы валют'!$I$12</f>
        <v>0</v>
      </c>
      <c r="G2556" s="1149"/>
      <c r="H2556" s="545"/>
      <c r="I2556" s="380"/>
    </row>
    <row r="2557" spans="1:9">
      <c r="A2557" s="389" t="s">
        <v>8215</v>
      </c>
      <c r="B2557" s="1209" t="s">
        <v>4223</v>
      </c>
      <c r="C2557" s="1302">
        <v>1.48</v>
      </c>
      <c r="D2557" s="1489">
        <v>200</v>
      </c>
      <c r="E2557" s="710">
        <f t="shared" ref="E2557:E2569" si="308">E2432*2</f>
        <v>80.5</v>
      </c>
      <c r="F2557" s="1187">
        <f>ROUND(E2557*(1-$F$11),2)</f>
        <v>80.5</v>
      </c>
      <c r="G2557" s="1188">
        <f>'Заказ, cкидки и курсы валют'!$J$24*F2557</f>
        <v>1021.1425</v>
      </c>
      <c r="H2557" s="443">
        <f>ROUND((D2557/1000)*G2557,2)</f>
        <v>204.23</v>
      </c>
      <c r="I2557" s="393"/>
    </row>
    <row r="2558" spans="1:9">
      <c r="A2558" s="250" t="s">
        <v>8216</v>
      </c>
      <c r="B2558" s="79" t="s">
        <v>4224</v>
      </c>
      <c r="C2558" s="970">
        <v>1.62</v>
      </c>
      <c r="D2558" s="90">
        <v>150</v>
      </c>
      <c r="E2558" s="710">
        <f t="shared" si="308"/>
        <v>77.36</v>
      </c>
      <c r="F2558" s="740">
        <f t="shared" ref="F2558:F2589" si="309">ROUND(E2558*(1-$F$11),2)</f>
        <v>77.36</v>
      </c>
      <c r="G2558" s="1037">
        <f>'Заказ, cкидки и курсы валют'!$J$24*F2558</f>
        <v>981.3116</v>
      </c>
      <c r="H2558" s="158">
        <f t="shared" ref="H2558:H2589" si="310">ROUND((D2558/1000)*G2558,2)</f>
        <v>147.19999999999999</v>
      </c>
      <c r="I2558" s="245"/>
    </row>
    <row r="2559" spans="1:9">
      <c r="A2559" s="250" t="s">
        <v>8217</v>
      </c>
      <c r="B2559" s="79" t="s">
        <v>4225</v>
      </c>
      <c r="C2559" s="970">
        <v>1.82</v>
      </c>
      <c r="D2559" s="90">
        <v>135</v>
      </c>
      <c r="E2559" s="710">
        <f t="shared" si="308"/>
        <v>88.68</v>
      </c>
      <c r="F2559" s="740">
        <f t="shared" si="309"/>
        <v>88.68</v>
      </c>
      <c r="G2559" s="1037">
        <f>'Заказ, cкидки и курсы валют'!$J$24*F2559</f>
        <v>1124.9058000000002</v>
      </c>
      <c r="H2559" s="158">
        <f t="shared" si="310"/>
        <v>151.86000000000001</v>
      </c>
      <c r="I2559" s="245"/>
    </row>
    <row r="2560" spans="1:9">
      <c r="A2560" s="250" t="s">
        <v>8218</v>
      </c>
      <c r="B2560" s="79" t="s">
        <v>4226</v>
      </c>
      <c r="C2560" s="970">
        <v>2.0699999999999998</v>
      </c>
      <c r="D2560" s="90">
        <v>110</v>
      </c>
      <c r="E2560" s="710">
        <f t="shared" si="308"/>
        <v>99.92</v>
      </c>
      <c r="F2560" s="740">
        <f t="shared" si="309"/>
        <v>99.92</v>
      </c>
      <c r="G2560" s="1037">
        <f>'Заказ, cкидки и курсы валют'!$J$24*F2560</f>
        <v>1267.4852000000001</v>
      </c>
      <c r="H2560" s="158">
        <f t="shared" si="310"/>
        <v>139.41999999999999</v>
      </c>
      <c r="I2560" s="245"/>
    </row>
    <row r="2561" spans="1:9">
      <c r="A2561" s="250" t="s">
        <v>8219</v>
      </c>
      <c r="B2561" s="79" t="s">
        <v>4227</v>
      </c>
      <c r="C2561" s="970">
        <v>2.33</v>
      </c>
      <c r="D2561" s="90">
        <v>85</v>
      </c>
      <c r="E2561" s="710">
        <f t="shared" si="308"/>
        <v>110.46</v>
      </c>
      <c r="F2561" s="740">
        <f t="shared" si="309"/>
        <v>110.46</v>
      </c>
      <c r="G2561" s="1037">
        <f>'Заказ, cкидки и курсы валют'!$J$24*F2561</f>
        <v>1401.1850999999999</v>
      </c>
      <c r="H2561" s="158">
        <f t="shared" si="310"/>
        <v>119.1</v>
      </c>
      <c r="I2561" s="245"/>
    </row>
    <row r="2562" spans="1:9">
      <c r="A2562" s="250" t="s">
        <v>8220</v>
      </c>
      <c r="B2562" s="79" t="s">
        <v>4228</v>
      </c>
      <c r="C2562" s="970">
        <v>2.4500000000000002</v>
      </c>
      <c r="D2562" s="90">
        <v>85</v>
      </c>
      <c r="E2562" s="710">
        <f t="shared" si="308"/>
        <v>116.56</v>
      </c>
      <c r="F2562" s="740">
        <f t="shared" si="309"/>
        <v>116.56</v>
      </c>
      <c r="G2562" s="1037">
        <f>'Заказ, cкидки и курсы валют'!$J$24*F2562</f>
        <v>1478.5636000000002</v>
      </c>
      <c r="H2562" s="158">
        <f t="shared" si="310"/>
        <v>125.68</v>
      </c>
      <c r="I2562" s="245"/>
    </row>
    <row r="2563" spans="1:9">
      <c r="A2563" s="250" t="s">
        <v>8221</v>
      </c>
      <c r="B2563" s="79" t="s">
        <v>4229</v>
      </c>
      <c r="C2563" s="970">
        <v>2.75</v>
      </c>
      <c r="D2563" s="90">
        <v>75</v>
      </c>
      <c r="E2563" s="710">
        <f t="shared" si="308"/>
        <v>120.58</v>
      </c>
      <c r="F2563" s="740">
        <f t="shared" si="309"/>
        <v>120.58</v>
      </c>
      <c r="G2563" s="1037">
        <f>'Заказ, cкидки и курсы валют'!$J$24*F2563</f>
        <v>1529.5572999999999</v>
      </c>
      <c r="H2563" s="158">
        <f t="shared" si="310"/>
        <v>114.72</v>
      </c>
      <c r="I2563" s="245"/>
    </row>
    <row r="2564" spans="1:9">
      <c r="A2564" s="250" t="s">
        <v>8222</v>
      </c>
      <c r="B2564" s="79" t="s">
        <v>4230</v>
      </c>
      <c r="C2564" s="970">
        <v>3.09</v>
      </c>
      <c r="D2564" s="90">
        <v>70</v>
      </c>
      <c r="E2564" s="710">
        <f t="shared" si="308"/>
        <v>142.82</v>
      </c>
      <c r="F2564" s="740">
        <f t="shared" si="309"/>
        <v>142.82</v>
      </c>
      <c r="G2564" s="1037">
        <f>'Заказ, cкидки и курсы валют'!$J$24*F2564</f>
        <v>1811.6716999999999</v>
      </c>
      <c r="H2564" s="158">
        <f t="shared" si="310"/>
        <v>126.82</v>
      </c>
      <c r="I2564" s="245"/>
    </row>
    <row r="2565" spans="1:9">
      <c r="A2565" s="250" t="s">
        <v>8223</v>
      </c>
      <c r="B2565" s="79" t="s">
        <v>4231</v>
      </c>
      <c r="C2565" s="970">
        <v>3.45</v>
      </c>
      <c r="D2565" s="90">
        <v>55</v>
      </c>
      <c r="E2565" s="710">
        <f t="shared" si="308"/>
        <v>172.56</v>
      </c>
      <c r="F2565" s="740">
        <f t="shared" si="309"/>
        <v>172.56</v>
      </c>
      <c r="G2565" s="1037">
        <f>'Заказ, cкидки и курсы валют'!$J$24*F2565</f>
        <v>2188.9236000000001</v>
      </c>
      <c r="H2565" s="158">
        <f t="shared" si="310"/>
        <v>120.39</v>
      </c>
      <c r="I2565" s="245"/>
    </row>
    <row r="2566" spans="1:9">
      <c r="A2566" s="250" t="s">
        <v>8224</v>
      </c>
      <c r="B2566" s="79" t="s">
        <v>4232</v>
      </c>
      <c r="C2566" s="970">
        <v>3.8</v>
      </c>
      <c r="D2566" s="90">
        <v>45</v>
      </c>
      <c r="E2566" s="710">
        <f t="shared" si="308"/>
        <v>166.46</v>
      </c>
      <c r="F2566" s="740">
        <f t="shared" si="309"/>
        <v>166.46</v>
      </c>
      <c r="G2566" s="1037">
        <f>'Заказ, cкидки и курсы валют'!$J$24*F2566</f>
        <v>2111.5451000000003</v>
      </c>
      <c r="H2566" s="158">
        <f t="shared" si="310"/>
        <v>95.02</v>
      </c>
      <c r="I2566" s="245"/>
    </row>
    <row r="2567" spans="1:9">
      <c r="A2567" s="250" t="s">
        <v>8225</v>
      </c>
      <c r="B2567" s="79" t="s">
        <v>2831</v>
      </c>
      <c r="C2567" s="970">
        <v>4.55</v>
      </c>
      <c r="D2567" s="90">
        <v>40</v>
      </c>
      <c r="E2567" s="710">
        <f t="shared" si="308"/>
        <v>189.82</v>
      </c>
      <c r="F2567" s="740">
        <f t="shared" si="309"/>
        <v>189.82</v>
      </c>
      <c r="G2567" s="1037">
        <f>'Заказ, cкидки и курсы валют'!$J$24*F2567</f>
        <v>2407.8667</v>
      </c>
      <c r="H2567" s="158">
        <f t="shared" si="310"/>
        <v>96.31</v>
      </c>
      <c r="I2567" s="245"/>
    </row>
    <row r="2568" spans="1:9">
      <c r="A2568" s="250" t="s">
        <v>8226</v>
      </c>
      <c r="B2568" s="79" t="s">
        <v>4233</v>
      </c>
      <c r="C2568" s="970">
        <v>5.29</v>
      </c>
      <c r="D2568" s="90">
        <v>30</v>
      </c>
      <c r="E2568" s="710">
        <f t="shared" si="308"/>
        <v>201.62</v>
      </c>
      <c r="F2568" s="740">
        <f t="shared" si="309"/>
        <v>201.62</v>
      </c>
      <c r="G2568" s="1037">
        <f>'Заказ, cкидки и курсы валют'!$J$24*F2568</f>
        <v>2557.5497</v>
      </c>
      <c r="H2568" s="158">
        <f t="shared" si="310"/>
        <v>76.73</v>
      </c>
      <c r="I2568" s="245"/>
    </row>
    <row r="2569" spans="1:9">
      <c r="A2569" s="250" t="s">
        <v>8227</v>
      </c>
      <c r="B2569" s="79" t="s">
        <v>4234</v>
      </c>
      <c r="C2569" s="68">
        <v>2.54</v>
      </c>
      <c r="D2569" s="90">
        <v>20</v>
      </c>
      <c r="E2569" s="710">
        <f t="shared" si="308"/>
        <v>259.88</v>
      </c>
      <c r="F2569" s="740">
        <f t="shared" si="309"/>
        <v>259.88</v>
      </c>
      <c r="G2569" s="1037">
        <f>'Заказ, cкидки и курсы валют'!$J$24*F2569</f>
        <v>3296.5778</v>
      </c>
      <c r="H2569" s="158">
        <f t="shared" si="310"/>
        <v>65.930000000000007</v>
      </c>
      <c r="I2569" s="245"/>
    </row>
    <row r="2570" spans="1:9">
      <c r="A2570" s="250" t="s">
        <v>8228</v>
      </c>
      <c r="B2570" s="79" t="s">
        <v>4235</v>
      </c>
      <c r="C2570" s="970">
        <v>3.23</v>
      </c>
      <c r="D2570" s="90">
        <v>100</v>
      </c>
      <c r="E2570" s="710">
        <f>E2446*2</f>
        <v>130.86000000000001</v>
      </c>
      <c r="F2570" s="740">
        <f t="shared" si="309"/>
        <v>130.86000000000001</v>
      </c>
      <c r="G2570" s="1037">
        <f>'Заказ, cкидки и курсы валют'!$J$24*F2570</f>
        <v>1659.9591000000003</v>
      </c>
      <c r="H2570" s="158">
        <f t="shared" si="310"/>
        <v>166</v>
      </c>
      <c r="I2570" s="245"/>
    </row>
    <row r="2571" spans="1:9">
      <c r="A2571" s="250" t="s">
        <v>8229</v>
      </c>
      <c r="B2571" s="79" t="s">
        <v>4236</v>
      </c>
      <c r="C2571" s="970">
        <v>3.67</v>
      </c>
      <c r="D2571" s="90">
        <v>70</v>
      </c>
      <c r="E2571" s="710">
        <f t="shared" ref="E2571:E2578" si="311">E2448*2</f>
        <v>145.44</v>
      </c>
      <c r="F2571" s="740">
        <f t="shared" si="309"/>
        <v>145.44</v>
      </c>
      <c r="G2571" s="1037">
        <f>'Заказ, cкидки и курсы валют'!$J$24*F2571</f>
        <v>1844.9064000000001</v>
      </c>
      <c r="H2571" s="158">
        <f t="shared" si="310"/>
        <v>129.13999999999999</v>
      </c>
      <c r="I2571" s="245"/>
    </row>
    <row r="2572" spans="1:9">
      <c r="A2572" s="250" t="s">
        <v>8230</v>
      </c>
      <c r="B2572" s="79" t="s">
        <v>4237</v>
      </c>
      <c r="C2572" s="970">
        <v>3.71</v>
      </c>
      <c r="D2572" s="90">
        <v>65</v>
      </c>
      <c r="E2572" s="710">
        <f t="shared" si="311"/>
        <v>174.56</v>
      </c>
      <c r="F2572" s="740">
        <f t="shared" si="309"/>
        <v>174.56</v>
      </c>
      <c r="G2572" s="1037">
        <f>'Заказ, cкидки и курсы валют'!$J$24*F2572</f>
        <v>2214.2936</v>
      </c>
      <c r="H2572" s="158">
        <f t="shared" si="310"/>
        <v>143.93</v>
      </c>
      <c r="I2572" s="245"/>
    </row>
    <row r="2573" spans="1:9">
      <c r="A2573" s="250" t="s">
        <v>8231</v>
      </c>
      <c r="B2573" s="79" t="s">
        <v>4238</v>
      </c>
      <c r="C2573" s="980">
        <v>4.5999999999999996</v>
      </c>
      <c r="D2573" s="90">
        <v>50</v>
      </c>
      <c r="E2573" s="710">
        <f t="shared" si="311"/>
        <v>204.86</v>
      </c>
      <c r="F2573" s="740">
        <f t="shared" si="309"/>
        <v>204.86</v>
      </c>
      <c r="G2573" s="1037">
        <f>'Заказ, cкидки и курсы валют'!$J$24*F2573</f>
        <v>2598.6491000000001</v>
      </c>
      <c r="H2573" s="158">
        <f t="shared" si="310"/>
        <v>129.93</v>
      </c>
      <c r="I2573" s="245"/>
    </row>
    <row r="2574" spans="1:9">
      <c r="A2574" s="250" t="s">
        <v>8232</v>
      </c>
      <c r="B2574" s="79" t="s">
        <v>4239</v>
      </c>
      <c r="C2574" s="980">
        <v>5.2</v>
      </c>
      <c r="D2574" s="90">
        <v>45</v>
      </c>
      <c r="E2574" s="710">
        <f t="shared" si="311"/>
        <v>220.14</v>
      </c>
      <c r="F2574" s="740">
        <f t="shared" si="309"/>
        <v>220.14</v>
      </c>
      <c r="G2574" s="1037">
        <f>'Заказ, cкидки и курсы валют'!$J$24*F2574</f>
        <v>2792.4758999999999</v>
      </c>
      <c r="H2574" s="158">
        <f t="shared" si="310"/>
        <v>125.66</v>
      </c>
      <c r="I2574" s="245"/>
    </row>
    <row r="2575" spans="1:9">
      <c r="A2575" s="250" t="s">
        <v>8233</v>
      </c>
      <c r="B2575" s="79" t="s">
        <v>4240</v>
      </c>
      <c r="C2575" s="980">
        <v>5.7</v>
      </c>
      <c r="D2575" s="90">
        <v>40</v>
      </c>
      <c r="E2575" s="710">
        <f t="shared" si="311"/>
        <v>252.82</v>
      </c>
      <c r="F2575" s="740">
        <f t="shared" si="309"/>
        <v>252.82</v>
      </c>
      <c r="G2575" s="1037">
        <f>'Заказ, cкидки и курсы валют'!$J$24*F2575</f>
        <v>3207.0217000000002</v>
      </c>
      <c r="H2575" s="158">
        <f t="shared" si="310"/>
        <v>128.28</v>
      </c>
      <c r="I2575" s="245"/>
    </row>
    <row r="2576" spans="1:9">
      <c r="A2576" s="250" t="s">
        <v>8234</v>
      </c>
      <c r="B2576" s="79" t="s">
        <v>4241</v>
      </c>
      <c r="C2576" s="980">
        <v>6.3</v>
      </c>
      <c r="D2576" s="90">
        <v>30</v>
      </c>
      <c r="E2576" s="710">
        <f t="shared" si="311"/>
        <v>268.14</v>
      </c>
      <c r="F2576" s="740">
        <f t="shared" si="309"/>
        <v>268.14</v>
      </c>
      <c r="G2576" s="1037">
        <f>'Заказ, cкидки и курсы валют'!$J$24*F2576</f>
        <v>3401.3559</v>
      </c>
      <c r="H2576" s="158">
        <f t="shared" si="310"/>
        <v>102.04</v>
      </c>
      <c r="I2576" s="245"/>
    </row>
    <row r="2577" spans="1:9">
      <c r="A2577" s="250" t="s">
        <v>8235</v>
      </c>
      <c r="B2577" s="79" t="s">
        <v>4242</v>
      </c>
      <c r="C2577" s="980">
        <v>7.4</v>
      </c>
      <c r="D2577" s="90">
        <v>20</v>
      </c>
      <c r="E2577" s="710">
        <f t="shared" si="311"/>
        <v>321.14</v>
      </c>
      <c r="F2577" s="740">
        <f t="shared" si="309"/>
        <v>321.14</v>
      </c>
      <c r="G2577" s="1037">
        <f>'Заказ, cкидки и курсы валют'!$J$24*F2577</f>
        <v>4073.6608999999999</v>
      </c>
      <c r="H2577" s="158">
        <f t="shared" si="310"/>
        <v>81.47</v>
      </c>
      <c r="I2577" s="245"/>
    </row>
    <row r="2578" spans="1:9">
      <c r="A2578" s="250" t="s">
        <v>8236</v>
      </c>
      <c r="B2578" s="79" t="s">
        <v>4243</v>
      </c>
      <c r="C2578" s="970">
        <v>8.4</v>
      </c>
      <c r="D2578" s="90">
        <v>50</v>
      </c>
      <c r="E2578" s="710">
        <f t="shared" si="311"/>
        <v>368.02</v>
      </c>
      <c r="F2578" s="740">
        <f t="shared" si="309"/>
        <v>368.02</v>
      </c>
      <c r="G2578" s="1037">
        <f>'Заказ, cкидки и курсы валют'!$J$24*F2578</f>
        <v>4668.3337000000001</v>
      </c>
      <c r="H2578" s="158">
        <f t="shared" si="310"/>
        <v>233.42</v>
      </c>
      <c r="I2578" s="245"/>
    </row>
    <row r="2579" spans="1:9">
      <c r="A2579" s="250" t="s">
        <v>8237</v>
      </c>
      <c r="B2579" s="79" t="s">
        <v>4244</v>
      </c>
      <c r="C2579" s="970">
        <v>4.5599999999999996</v>
      </c>
      <c r="D2579" s="90">
        <v>45</v>
      </c>
      <c r="E2579" s="710">
        <f t="shared" ref="E2579:E2589" si="312">E2457*2</f>
        <v>202.48</v>
      </c>
      <c r="F2579" s="740">
        <f t="shared" si="309"/>
        <v>202.48</v>
      </c>
      <c r="G2579" s="1037">
        <f>'Заказ, cкидки и курсы валют'!$J$24*F2579</f>
        <v>2568.4587999999999</v>
      </c>
      <c r="H2579" s="158">
        <f t="shared" si="310"/>
        <v>115.58</v>
      </c>
      <c r="I2579" s="245"/>
    </row>
    <row r="2580" spans="1:9">
      <c r="A2580" s="250" t="s">
        <v>8238</v>
      </c>
      <c r="B2580" s="79" t="s">
        <v>2832</v>
      </c>
      <c r="C2580" s="970">
        <v>4.93</v>
      </c>
      <c r="D2580" s="90">
        <v>43</v>
      </c>
      <c r="E2580" s="710">
        <f t="shared" si="312"/>
        <v>219.26</v>
      </c>
      <c r="F2580" s="740">
        <f t="shared" si="309"/>
        <v>219.26</v>
      </c>
      <c r="G2580" s="1037">
        <f>'Заказ, cкидки и курсы валют'!$J$24*F2580</f>
        <v>2781.3130999999998</v>
      </c>
      <c r="H2580" s="158">
        <f t="shared" si="310"/>
        <v>119.6</v>
      </c>
      <c r="I2580" s="245"/>
    </row>
    <row r="2581" spans="1:9">
      <c r="A2581" s="250" t="s">
        <v>8239</v>
      </c>
      <c r="B2581" s="79" t="s">
        <v>4245</v>
      </c>
      <c r="C2581" s="970">
        <v>5.63</v>
      </c>
      <c r="D2581" s="90">
        <v>35</v>
      </c>
      <c r="E2581" s="710">
        <f t="shared" si="312"/>
        <v>245.6</v>
      </c>
      <c r="F2581" s="740">
        <f t="shared" si="309"/>
        <v>245.6</v>
      </c>
      <c r="G2581" s="1037">
        <f>'Заказ, cкидки и курсы валют'!$J$24*F2581</f>
        <v>3115.4360000000001</v>
      </c>
      <c r="H2581" s="158">
        <f t="shared" si="310"/>
        <v>109.04</v>
      </c>
      <c r="I2581" s="245"/>
    </row>
    <row r="2582" spans="1:9">
      <c r="A2582" s="250" t="s">
        <v>8240</v>
      </c>
      <c r="B2582" s="79" t="s">
        <v>4246</v>
      </c>
      <c r="C2582" s="970">
        <v>5.96</v>
      </c>
      <c r="D2582" s="90">
        <v>35</v>
      </c>
      <c r="E2582" s="710">
        <f t="shared" si="312"/>
        <v>272.54000000000002</v>
      </c>
      <c r="F2582" s="740">
        <f t="shared" si="309"/>
        <v>272.54000000000002</v>
      </c>
      <c r="G2582" s="1037">
        <f>'Заказ, cкидки и курсы валют'!$J$24*F2582</f>
        <v>3457.1699000000003</v>
      </c>
      <c r="H2582" s="158">
        <f t="shared" si="310"/>
        <v>121</v>
      </c>
      <c r="I2582" s="245"/>
    </row>
    <row r="2583" spans="1:9">
      <c r="A2583" s="250" t="s">
        <v>8241</v>
      </c>
      <c r="B2583" s="79" t="s">
        <v>4247</v>
      </c>
      <c r="C2583" s="970">
        <v>6.97</v>
      </c>
      <c r="D2583" s="90">
        <v>30</v>
      </c>
      <c r="E2583" s="710">
        <f t="shared" si="312"/>
        <v>284.45999999999998</v>
      </c>
      <c r="F2583" s="740">
        <f t="shared" si="309"/>
        <v>284.45999999999998</v>
      </c>
      <c r="G2583" s="1037">
        <f>'Заказ, cкидки и курсы валют'!$J$24*F2583</f>
        <v>3608.3750999999997</v>
      </c>
      <c r="H2583" s="158">
        <f t="shared" si="310"/>
        <v>108.25</v>
      </c>
      <c r="I2583" s="245"/>
    </row>
    <row r="2584" spans="1:9">
      <c r="A2584" s="250" t="s">
        <v>8242</v>
      </c>
      <c r="B2584" s="79" t="s">
        <v>4248</v>
      </c>
      <c r="C2584" s="970">
        <v>7.96</v>
      </c>
      <c r="D2584" s="90">
        <v>25</v>
      </c>
      <c r="E2584" s="710">
        <f t="shared" si="312"/>
        <v>313.89999999999998</v>
      </c>
      <c r="F2584" s="740">
        <f t="shared" si="309"/>
        <v>313.89999999999998</v>
      </c>
      <c r="G2584" s="1037">
        <f>'Заказ, cкидки и курсы валют'!$J$24*F2584</f>
        <v>3981.8215</v>
      </c>
      <c r="H2584" s="158">
        <f t="shared" si="310"/>
        <v>99.55</v>
      </c>
      <c r="I2584" s="245"/>
    </row>
    <row r="2585" spans="1:9">
      <c r="A2585" s="250" t="s">
        <v>8243</v>
      </c>
      <c r="B2585" s="79" t="s">
        <v>1021</v>
      </c>
      <c r="C2585" s="970">
        <v>8.99</v>
      </c>
      <c r="D2585" s="90">
        <v>20</v>
      </c>
      <c r="E2585" s="710">
        <f t="shared" si="312"/>
        <v>373.26</v>
      </c>
      <c r="F2585" s="740">
        <f t="shared" si="309"/>
        <v>373.26</v>
      </c>
      <c r="G2585" s="1037">
        <f>'Заказ, cкидки и курсы валют'!$J$24*F2585</f>
        <v>4734.8031000000001</v>
      </c>
      <c r="H2585" s="158">
        <f t="shared" si="310"/>
        <v>94.7</v>
      </c>
      <c r="I2585" s="245"/>
    </row>
    <row r="2586" spans="1:9">
      <c r="A2586" s="250" t="s">
        <v>8244</v>
      </c>
      <c r="B2586" s="79" t="s">
        <v>4249</v>
      </c>
      <c r="C2586" s="970">
        <v>9.39</v>
      </c>
      <c r="D2586" s="90">
        <v>18</v>
      </c>
      <c r="E2586" s="710">
        <f t="shared" si="312"/>
        <v>410.52</v>
      </c>
      <c r="F2586" s="740">
        <f t="shared" si="309"/>
        <v>410.52</v>
      </c>
      <c r="G2586" s="1037">
        <f>'Заказ, cкидки и курсы валют'!$J$24*F2586</f>
        <v>5207.4462000000003</v>
      </c>
      <c r="H2586" s="158">
        <f t="shared" si="310"/>
        <v>93.73</v>
      </c>
      <c r="I2586" s="245"/>
    </row>
    <row r="2587" spans="1:9">
      <c r="A2587" s="250" t="s">
        <v>8245</v>
      </c>
      <c r="B2587" s="79" t="s">
        <v>4250</v>
      </c>
      <c r="C2587" s="970">
        <v>10.39</v>
      </c>
      <c r="D2587" s="90">
        <v>18</v>
      </c>
      <c r="E2587" s="710">
        <f t="shared" si="312"/>
        <v>435.08</v>
      </c>
      <c r="F2587" s="740">
        <f t="shared" si="309"/>
        <v>435.08</v>
      </c>
      <c r="G2587" s="1037">
        <f>'Заказ, cкидки и курсы валют'!$J$24*F2587</f>
        <v>5518.9898000000003</v>
      </c>
      <c r="H2587" s="158">
        <f t="shared" si="310"/>
        <v>99.34</v>
      </c>
      <c r="I2587" s="245"/>
    </row>
    <row r="2588" spans="1:9">
      <c r="A2588" s="250" t="s">
        <v>8246</v>
      </c>
      <c r="B2588" s="79" t="s">
        <v>4251</v>
      </c>
      <c r="C2588" s="970">
        <v>11.07</v>
      </c>
      <c r="D2588" s="90">
        <v>14</v>
      </c>
      <c r="E2588" s="710">
        <f t="shared" si="312"/>
        <v>468.98</v>
      </c>
      <c r="F2588" s="740">
        <f t="shared" si="309"/>
        <v>468.98</v>
      </c>
      <c r="G2588" s="1037">
        <f>'Заказ, cкидки и курсы валют'!$J$24*F2588</f>
        <v>5949.0113000000001</v>
      </c>
      <c r="H2588" s="158">
        <f t="shared" si="310"/>
        <v>83.29</v>
      </c>
      <c r="I2588" s="245"/>
    </row>
    <row r="2589" spans="1:9" ht="13.5" thickBot="1">
      <c r="A2589" s="282" t="s">
        <v>8247</v>
      </c>
      <c r="B2589" s="318" t="s">
        <v>4252</v>
      </c>
      <c r="C2589" s="956">
        <v>12.75</v>
      </c>
      <c r="D2589" s="332">
        <v>12</v>
      </c>
      <c r="E2589" s="710">
        <f t="shared" si="312"/>
        <v>549.6</v>
      </c>
      <c r="F2589" s="1173">
        <f t="shared" si="309"/>
        <v>549.6</v>
      </c>
      <c r="G2589" s="1174">
        <f>'Заказ, cкидки и курсы валют'!$J$24*F2589</f>
        <v>6971.6760000000004</v>
      </c>
      <c r="H2589" s="214">
        <f t="shared" si="310"/>
        <v>83.66</v>
      </c>
      <c r="I2589" s="248"/>
    </row>
    <row r="2590" spans="1:9" ht="13.5" thickBot="1"/>
    <row r="2591" spans="1:9" ht="18">
      <c r="A2591" s="291"/>
      <c r="B2591" s="196"/>
      <c r="C2591" s="112" t="s">
        <v>2545</v>
      </c>
      <c r="D2591" s="112"/>
      <c r="E2591" s="687"/>
      <c r="F2591" s="687"/>
      <c r="G2591" s="800"/>
      <c r="H2591" s="115"/>
      <c r="I2591" s="116"/>
    </row>
    <row r="2592" spans="1:9" ht="18">
      <c r="A2592" s="292"/>
      <c r="B2592" s="17"/>
      <c r="C2592" s="129" t="s">
        <v>6715</v>
      </c>
      <c r="D2592" s="129"/>
      <c r="E2592" s="688"/>
      <c r="F2592" s="700"/>
      <c r="G2592" s="132"/>
      <c r="H2592" s="131"/>
      <c r="I2592" s="200"/>
    </row>
    <row r="2593" spans="1:9">
      <c r="A2593" s="292"/>
      <c r="B2593" s="17"/>
      <c r="C2593" s="118"/>
      <c r="D2593" s="118"/>
      <c r="E2593" s="1082"/>
      <c r="F2593" s="733"/>
      <c r="G2593" s="1052"/>
      <c r="H2593" s="17"/>
      <c r="I2593" s="200"/>
    </row>
    <row r="2594" spans="1:9">
      <c r="A2594" s="292"/>
      <c r="B2594" s="17"/>
      <c r="C2594" s="118"/>
      <c r="D2594" s="118"/>
      <c r="E2594" s="1082"/>
      <c r="F2594" s="733"/>
      <c r="G2594" s="1052"/>
      <c r="H2594" s="17"/>
      <c r="I2594" s="200"/>
    </row>
    <row r="2595" spans="1:9">
      <c r="A2595" s="292"/>
      <c r="B2595" s="17"/>
      <c r="C2595" s="118"/>
      <c r="D2595" s="118"/>
      <c r="E2595" s="1082"/>
      <c r="F2595" s="733"/>
      <c r="G2595" s="1052"/>
      <c r="H2595" s="17"/>
      <c r="I2595" s="200"/>
    </row>
    <row r="2596" spans="1:9" ht="18.75" thickBot="1">
      <c r="A2596" s="145" t="s">
        <v>7839</v>
      </c>
      <c r="B2596" s="204"/>
      <c r="C2596" s="120"/>
      <c r="D2596" s="120"/>
      <c r="E2596" s="1083"/>
      <c r="F2596" s="735"/>
      <c r="G2596" s="1053"/>
      <c r="H2596" s="204"/>
      <c r="I2596" s="205"/>
    </row>
    <row r="2597" spans="1:9" ht="42">
      <c r="A2597" s="228" t="s">
        <v>1036</v>
      </c>
      <c r="B2597" s="229" t="s">
        <v>1037</v>
      </c>
      <c r="C2597" s="230" t="s">
        <v>679</v>
      </c>
      <c r="D2597" s="230" t="s">
        <v>3147</v>
      </c>
      <c r="E2597" s="691" t="s">
        <v>11544</v>
      </c>
      <c r="F2597" s="737" t="s">
        <v>2796</v>
      </c>
      <c r="G2597" s="1039" t="s">
        <v>2644</v>
      </c>
      <c r="H2597" s="394" t="s">
        <v>498</v>
      </c>
      <c r="I2597" s="232" t="s">
        <v>4274</v>
      </c>
    </row>
    <row r="2598" spans="1:9" ht="13.5" thickBot="1">
      <c r="A2598" s="228"/>
      <c r="B2598" s="445"/>
      <c r="C2598" s="230" t="s">
        <v>3648</v>
      </c>
      <c r="D2598" s="446" t="s">
        <v>2645</v>
      </c>
      <c r="E2598" s="1084" t="s">
        <v>265</v>
      </c>
      <c r="F2598" s="745">
        <f>'Заказ, cкидки и курсы валют'!$I$12</f>
        <v>0</v>
      </c>
      <c r="G2598" s="1149"/>
      <c r="H2598" s="545"/>
      <c r="I2598" s="380"/>
    </row>
    <row r="2599" spans="1:9" ht="15">
      <c r="A2599" s="389" t="s">
        <v>1238</v>
      </c>
      <c r="B2599" s="1221" t="s">
        <v>100</v>
      </c>
      <c r="C2599" s="1203">
        <v>5.82</v>
      </c>
      <c r="D2599" s="1307">
        <v>4350</v>
      </c>
      <c r="E2599" s="706">
        <v>154.31</v>
      </c>
      <c r="F2599" s="1187">
        <f>ROUND(E2599*(1-$F$11),2)</f>
        <v>154.31</v>
      </c>
      <c r="G2599" s="1188">
        <f>'Заказ, cкидки и курсы валют'!$J$24*F2599</f>
        <v>1957.4223500000001</v>
      </c>
      <c r="H2599" s="443">
        <f>ROUND((D2599/1000)*G2599,2)</f>
        <v>8514.7900000000009</v>
      </c>
      <c r="I2599" s="393"/>
    </row>
    <row r="2600" spans="1:9" ht="15">
      <c r="A2600" s="250" t="s">
        <v>1239</v>
      </c>
      <c r="B2600" s="49" t="s">
        <v>101</v>
      </c>
      <c r="C2600" s="68">
        <v>6.53</v>
      </c>
      <c r="D2600" s="58">
        <v>3750</v>
      </c>
      <c r="E2600" s="706">
        <v>172.45</v>
      </c>
      <c r="F2600" s="740">
        <f t="shared" ref="F2600:F2617" si="313">ROUND(E2600*(1-$F$11),2)</f>
        <v>172.45</v>
      </c>
      <c r="G2600" s="1037">
        <f>'Заказ, cкидки и курсы валют'!$J$24*F2600</f>
        <v>2187.5282499999998</v>
      </c>
      <c r="H2600" s="158">
        <f t="shared" ref="H2600:H2617" si="314">ROUND((D2600/1000)*G2600,2)</f>
        <v>8203.23</v>
      </c>
      <c r="I2600" s="245"/>
    </row>
    <row r="2601" spans="1:9" ht="15">
      <c r="A2601" s="250" t="s">
        <v>1240</v>
      </c>
      <c r="B2601" s="49" t="s">
        <v>1355</v>
      </c>
      <c r="C2601" s="68">
        <v>7.36</v>
      </c>
      <c r="D2601" s="58">
        <v>3300</v>
      </c>
      <c r="E2601" s="706">
        <v>196.99</v>
      </c>
      <c r="F2601" s="740">
        <f t="shared" si="313"/>
        <v>196.99</v>
      </c>
      <c r="G2601" s="1037">
        <f>'Заказ, cкидки и курсы валют'!$J$24*F2601</f>
        <v>2498.8181500000001</v>
      </c>
      <c r="H2601" s="158">
        <f t="shared" si="314"/>
        <v>8246.1</v>
      </c>
      <c r="I2601" s="245"/>
    </row>
    <row r="2602" spans="1:9" ht="15">
      <c r="A2602" s="250" t="s">
        <v>1241</v>
      </c>
      <c r="B2602" s="49" t="s">
        <v>189</v>
      </c>
      <c r="C2602" s="68">
        <v>8.2100000000000009</v>
      </c>
      <c r="D2602" s="58">
        <v>3000</v>
      </c>
      <c r="E2602" s="706">
        <v>216.07</v>
      </c>
      <c r="F2602" s="740">
        <f t="shared" si="313"/>
        <v>216.07</v>
      </c>
      <c r="G2602" s="1037">
        <f>'Заказ, cкидки и курсы валют'!$J$24*F2602</f>
        <v>2740.8479499999999</v>
      </c>
      <c r="H2602" s="158">
        <f t="shared" si="314"/>
        <v>8222.5400000000009</v>
      </c>
      <c r="I2602" s="245"/>
    </row>
    <row r="2603" spans="1:9" ht="15">
      <c r="A2603" s="250" t="s">
        <v>1242</v>
      </c>
      <c r="B2603" s="75" t="s">
        <v>1021</v>
      </c>
      <c r="C2603" s="68">
        <v>9.49</v>
      </c>
      <c r="D2603" s="155">
        <v>2800</v>
      </c>
      <c r="E2603" s="706">
        <v>252.61</v>
      </c>
      <c r="F2603" s="740">
        <f t="shared" si="313"/>
        <v>252.61</v>
      </c>
      <c r="G2603" s="1037">
        <f>'Заказ, cкидки и курсы валют'!$J$24*F2603</f>
        <v>3204.3578500000003</v>
      </c>
      <c r="H2603" s="158">
        <f t="shared" si="314"/>
        <v>8972.2000000000007</v>
      </c>
      <c r="I2603" s="245"/>
    </row>
    <row r="2604" spans="1:9" ht="15">
      <c r="A2604" s="250" t="s">
        <v>1243</v>
      </c>
      <c r="B2604" s="49" t="s">
        <v>178</v>
      </c>
      <c r="C2604" s="68">
        <v>10.55</v>
      </c>
      <c r="D2604" s="58">
        <v>2300</v>
      </c>
      <c r="E2604" s="706">
        <v>259.12</v>
      </c>
      <c r="F2604" s="740">
        <f t="shared" si="313"/>
        <v>259.12</v>
      </c>
      <c r="G2604" s="1037">
        <f>'Заказ, cкидки и курсы валют'!$J$24*F2604</f>
        <v>3286.9372000000003</v>
      </c>
      <c r="H2604" s="158">
        <f t="shared" si="314"/>
        <v>7559.96</v>
      </c>
      <c r="I2604" s="245"/>
    </row>
    <row r="2605" spans="1:9" ht="15">
      <c r="A2605" s="250" t="s">
        <v>1244</v>
      </c>
      <c r="B2605" s="49" t="s">
        <v>179</v>
      </c>
      <c r="C2605" s="68">
        <v>12.1</v>
      </c>
      <c r="D2605" s="58">
        <v>1900</v>
      </c>
      <c r="E2605" s="706">
        <v>300.20999999999998</v>
      </c>
      <c r="F2605" s="740">
        <f t="shared" si="313"/>
        <v>300.20999999999998</v>
      </c>
      <c r="G2605" s="1037">
        <f>'Заказ, cкидки и курсы валют'!$J$24*F2605</f>
        <v>3808.1638499999999</v>
      </c>
      <c r="H2605" s="158">
        <f t="shared" si="314"/>
        <v>7235.51</v>
      </c>
      <c r="I2605" s="245"/>
    </row>
    <row r="2606" spans="1:9" ht="15">
      <c r="A2606" s="250" t="s">
        <v>1245</v>
      </c>
      <c r="B2606" s="49" t="s">
        <v>180</v>
      </c>
      <c r="C2606" s="68">
        <v>15.4</v>
      </c>
      <c r="D2606" s="58">
        <v>1500</v>
      </c>
      <c r="E2606" s="706">
        <v>355.07</v>
      </c>
      <c r="F2606" s="740">
        <f t="shared" si="313"/>
        <v>355.07</v>
      </c>
      <c r="G2606" s="1037">
        <f>'Заказ, cкидки и курсы валют'!$J$24*F2606</f>
        <v>4504.0629500000005</v>
      </c>
      <c r="H2606" s="158">
        <f t="shared" si="314"/>
        <v>6756.09</v>
      </c>
      <c r="I2606" s="245"/>
    </row>
    <row r="2607" spans="1:9" ht="15">
      <c r="A2607" s="250" t="s">
        <v>1246</v>
      </c>
      <c r="B2607" s="49" t="s">
        <v>3660</v>
      </c>
      <c r="C2607" s="68">
        <v>12.1</v>
      </c>
      <c r="D2607" s="58">
        <v>2000</v>
      </c>
      <c r="E2607" s="706">
        <v>316.63</v>
      </c>
      <c r="F2607" s="740">
        <f t="shared" si="313"/>
        <v>316.63</v>
      </c>
      <c r="G2607" s="1037">
        <f>'Заказ, cкидки и курсы валют'!$J$24*F2607</f>
        <v>4016.4515500000002</v>
      </c>
      <c r="H2607" s="158">
        <f t="shared" si="314"/>
        <v>8032.9</v>
      </c>
      <c r="I2607" s="245"/>
    </row>
    <row r="2608" spans="1:9" ht="15">
      <c r="A2608" s="250" t="s">
        <v>1247</v>
      </c>
      <c r="B2608" s="49" t="s">
        <v>3122</v>
      </c>
      <c r="C2608" s="68">
        <v>12.4</v>
      </c>
      <c r="D2608" s="58">
        <v>1850</v>
      </c>
      <c r="E2608" s="706">
        <v>336.37</v>
      </c>
      <c r="F2608" s="740">
        <f t="shared" si="313"/>
        <v>336.37</v>
      </c>
      <c r="G2608" s="1037">
        <f>'Заказ, cкидки и курсы валют'!$J$24*F2608</f>
        <v>4266.8534500000005</v>
      </c>
      <c r="H2608" s="158">
        <f t="shared" si="314"/>
        <v>7893.68</v>
      </c>
      <c r="I2608" s="245"/>
    </row>
    <row r="2609" spans="1:9" ht="15">
      <c r="A2609" s="250" t="s">
        <v>1248</v>
      </c>
      <c r="B2609" s="49" t="s">
        <v>3123</v>
      </c>
      <c r="C2609" s="68">
        <v>14.1</v>
      </c>
      <c r="D2609" s="58">
        <v>1650</v>
      </c>
      <c r="E2609" s="706">
        <v>370.51</v>
      </c>
      <c r="F2609" s="740">
        <f t="shared" si="313"/>
        <v>370.51</v>
      </c>
      <c r="G2609" s="1037">
        <f>'Заказ, cкидки и курсы валют'!$J$24*F2609</f>
        <v>4699.9193500000001</v>
      </c>
      <c r="H2609" s="158">
        <f t="shared" si="314"/>
        <v>7754.87</v>
      </c>
      <c r="I2609" s="245"/>
    </row>
    <row r="2610" spans="1:9" ht="15">
      <c r="A2610" s="250" t="s">
        <v>1249</v>
      </c>
      <c r="B2610" s="49" t="s">
        <v>618</v>
      </c>
      <c r="C2610" s="68">
        <v>16.52</v>
      </c>
      <c r="D2610" s="58">
        <v>1480</v>
      </c>
      <c r="E2610" s="706">
        <v>416.97</v>
      </c>
      <c r="F2610" s="740">
        <f t="shared" si="313"/>
        <v>416.97</v>
      </c>
      <c r="G2610" s="1037">
        <f>'Заказ, cкидки и курсы валют'!$J$24*F2610</f>
        <v>5289.2644500000006</v>
      </c>
      <c r="H2610" s="158">
        <f t="shared" si="314"/>
        <v>7828.11</v>
      </c>
      <c r="I2610" s="245"/>
    </row>
    <row r="2611" spans="1:9" ht="15">
      <c r="A2611" s="250" t="s">
        <v>1250</v>
      </c>
      <c r="B2611" s="75" t="s">
        <v>3124</v>
      </c>
      <c r="C2611" s="68">
        <v>18.32</v>
      </c>
      <c r="D2611" s="155">
        <v>1320</v>
      </c>
      <c r="E2611" s="706">
        <v>446.05</v>
      </c>
      <c r="F2611" s="740">
        <f t="shared" si="313"/>
        <v>446.05</v>
      </c>
      <c r="G2611" s="1037">
        <f>'Заказ, cкидки и курсы валют'!$J$24*F2611</f>
        <v>5658.1442500000003</v>
      </c>
      <c r="H2611" s="158">
        <f t="shared" si="314"/>
        <v>7468.75</v>
      </c>
      <c r="I2611" s="245"/>
    </row>
    <row r="2612" spans="1:9" ht="15">
      <c r="A2612" s="250" t="s">
        <v>1251</v>
      </c>
      <c r="B2612" s="49" t="s">
        <v>190</v>
      </c>
      <c r="C2612" s="68">
        <v>19.399999999999999</v>
      </c>
      <c r="D2612" s="58">
        <v>1200</v>
      </c>
      <c r="E2612" s="706">
        <v>514.78</v>
      </c>
      <c r="F2612" s="740">
        <f t="shared" si="313"/>
        <v>514.78</v>
      </c>
      <c r="G2612" s="1037">
        <f>'Заказ, cкидки и курсы валют'!$J$24*F2612</f>
        <v>6529.9843000000001</v>
      </c>
      <c r="H2612" s="158">
        <f t="shared" si="314"/>
        <v>7835.98</v>
      </c>
      <c r="I2612" s="245"/>
    </row>
    <row r="2613" spans="1:9" ht="15">
      <c r="A2613" s="250" t="s">
        <v>1252</v>
      </c>
      <c r="B2613" s="49" t="s">
        <v>191</v>
      </c>
      <c r="C2613" s="68">
        <v>23.1</v>
      </c>
      <c r="D2613" s="58">
        <v>1000</v>
      </c>
      <c r="E2613" s="706">
        <v>597.46</v>
      </c>
      <c r="F2613" s="740">
        <f t="shared" si="313"/>
        <v>597.46</v>
      </c>
      <c r="G2613" s="1037">
        <f>'Заказ, cкидки и курсы валют'!$J$24*F2613</f>
        <v>7578.7801000000009</v>
      </c>
      <c r="H2613" s="158">
        <f t="shared" si="314"/>
        <v>7578.78</v>
      </c>
      <c r="I2613" s="245"/>
    </row>
    <row r="2614" spans="1:9" ht="15">
      <c r="A2614" s="250" t="s">
        <v>1253</v>
      </c>
      <c r="B2614" s="49" t="s">
        <v>192</v>
      </c>
      <c r="C2614" s="68">
        <v>28.9</v>
      </c>
      <c r="D2614" s="91">
        <v>800</v>
      </c>
      <c r="E2614" s="706">
        <v>703.85</v>
      </c>
      <c r="F2614" s="740">
        <f t="shared" si="313"/>
        <v>703.85</v>
      </c>
      <c r="G2614" s="1037">
        <f>'Заказ, cкидки и курсы валют'!$J$24*F2614</f>
        <v>8928.3372500000005</v>
      </c>
      <c r="H2614" s="158">
        <f t="shared" si="314"/>
        <v>7142.67</v>
      </c>
      <c r="I2614" s="245"/>
    </row>
    <row r="2615" spans="1:9" ht="15">
      <c r="A2615" s="250" t="s">
        <v>1254</v>
      </c>
      <c r="B2615" s="49" t="s">
        <v>193</v>
      </c>
      <c r="C2615" s="68">
        <v>30.5</v>
      </c>
      <c r="D2615" s="91">
        <v>600</v>
      </c>
      <c r="E2615" s="706">
        <v>813.1</v>
      </c>
      <c r="F2615" s="740">
        <f t="shared" si="313"/>
        <v>813.1</v>
      </c>
      <c r="G2615" s="1037">
        <f>'Заказ, cкидки и курсы валют'!$J$24*F2615</f>
        <v>10314.173500000001</v>
      </c>
      <c r="H2615" s="158">
        <f t="shared" si="314"/>
        <v>6188.5</v>
      </c>
      <c r="I2615" s="245"/>
    </row>
    <row r="2616" spans="1:9" ht="15">
      <c r="A2616" s="250" t="s">
        <v>1255</v>
      </c>
      <c r="B2616" s="49" t="s">
        <v>194</v>
      </c>
      <c r="C2616" s="68">
        <v>35.880000000000003</v>
      </c>
      <c r="D2616" s="492">
        <v>500</v>
      </c>
      <c r="E2616" s="706">
        <v>918.33</v>
      </c>
      <c r="F2616" s="740">
        <f t="shared" si="313"/>
        <v>918.33</v>
      </c>
      <c r="G2616" s="1037">
        <f>'Заказ, cкидки и курсы валют'!$J$24*F2616</f>
        <v>11649.01605</v>
      </c>
      <c r="H2616" s="158">
        <f t="shared" si="314"/>
        <v>5824.51</v>
      </c>
      <c r="I2616" s="245"/>
    </row>
    <row r="2617" spans="1:9" ht="15.75" thickBot="1">
      <c r="A2617" s="282" t="s">
        <v>1256</v>
      </c>
      <c r="B2617" s="163" t="s">
        <v>255</v>
      </c>
      <c r="C2617" s="956">
        <v>48.89</v>
      </c>
      <c r="D2617" s="493">
        <v>500</v>
      </c>
      <c r="E2617" s="706">
        <v>1147.75</v>
      </c>
      <c r="F2617" s="1173">
        <f t="shared" si="313"/>
        <v>1147.75</v>
      </c>
      <c r="G2617" s="1174">
        <f>'Заказ, cкидки и курсы валют'!$J$24*F2617</f>
        <v>14559.20875</v>
      </c>
      <c r="H2617" s="214">
        <f t="shared" si="314"/>
        <v>7279.6</v>
      </c>
      <c r="I2617" s="248"/>
    </row>
    <row r="2618" spans="1:9" ht="13.5" thickBot="1"/>
    <row r="2619" spans="1:9" ht="18">
      <c r="A2619" s="291"/>
      <c r="B2619" s="196"/>
      <c r="C2619" s="112" t="s">
        <v>2545</v>
      </c>
      <c r="D2619" s="112"/>
      <c r="E2619" s="687"/>
      <c r="F2619" s="687"/>
      <c r="G2619" s="800"/>
      <c r="H2619" s="115"/>
      <c r="I2619" s="116"/>
    </row>
    <row r="2620" spans="1:9" ht="18">
      <c r="A2620" s="292"/>
      <c r="B2620" s="17"/>
      <c r="C2620" s="129" t="s">
        <v>2546</v>
      </c>
      <c r="D2620" s="129"/>
      <c r="E2620" s="688"/>
      <c r="F2620" s="700"/>
      <c r="G2620" s="132"/>
      <c r="H2620" s="131"/>
      <c r="I2620" s="200"/>
    </row>
    <row r="2621" spans="1:9">
      <c r="A2621" s="292"/>
      <c r="B2621" s="17"/>
      <c r="C2621" s="216"/>
      <c r="D2621" s="216"/>
      <c r="E2621" s="1082"/>
      <c r="F2621" s="733"/>
      <c r="G2621" s="1052"/>
      <c r="H2621" s="17"/>
      <c r="I2621" s="200"/>
    </row>
    <row r="2622" spans="1:9">
      <c r="A2622" s="292"/>
      <c r="B2622" s="17"/>
      <c r="C2622" s="216"/>
      <c r="D2622" s="216"/>
      <c r="E2622" s="1082"/>
      <c r="F2622" s="733"/>
      <c r="G2622" s="1052"/>
      <c r="H2622" s="17"/>
      <c r="I2622" s="200"/>
    </row>
    <row r="2623" spans="1:9">
      <c r="A2623" s="292"/>
      <c r="B2623" s="17"/>
      <c r="C2623" s="216"/>
      <c r="D2623" s="216"/>
      <c r="E2623" s="1082"/>
      <c r="F2623" s="733"/>
      <c r="G2623" s="1052"/>
      <c r="H2623" s="17"/>
      <c r="I2623" s="200"/>
    </row>
    <row r="2624" spans="1:9" ht="18.75" thickBot="1">
      <c r="A2624" s="145" t="s">
        <v>7840</v>
      </c>
      <c r="B2624" s="146"/>
      <c r="C2624" s="1524"/>
      <c r="D2624" s="204"/>
      <c r="E2624" s="1086"/>
      <c r="F2624" s="735"/>
      <c r="G2624" s="1053"/>
      <c r="H2624" s="204"/>
      <c r="I2624" s="205"/>
    </row>
    <row r="2625" spans="1:9" ht="42">
      <c r="A2625" s="220" t="s">
        <v>1036</v>
      </c>
      <c r="B2625" s="566" t="s">
        <v>1037</v>
      </c>
      <c r="C2625" s="1660" t="s">
        <v>679</v>
      </c>
      <c r="D2625" s="1660" t="s">
        <v>3147</v>
      </c>
      <c r="E2625" s="691" t="s">
        <v>11544</v>
      </c>
      <c r="F2625" s="750" t="s">
        <v>2796</v>
      </c>
      <c r="G2625" s="1655" t="s">
        <v>2644</v>
      </c>
      <c r="H2625" s="482" t="s">
        <v>498</v>
      </c>
      <c r="I2625" s="206" t="s">
        <v>4274</v>
      </c>
    </row>
    <row r="2626" spans="1:9" ht="13.5" thickBot="1">
      <c r="A2626" s="221"/>
      <c r="B2626" s="223"/>
      <c r="C2626" s="1485" t="s">
        <v>3648</v>
      </c>
      <c r="D2626" s="438" t="s">
        <v>2645</v>
      </c>
      <c r="E2626" s="1940" t="s">
        <v>265</v>
      </c>
      <c r="F2626" s="739">
        <f>'[1]Заказ, cкидки и курсы валют'!$I$12</f>
        <v>0</v>
      </c>
      <c r="G2626" s="1036"/>
      <c r="H2626" s="395"/>
      <c r="I2626" s="219"/>
    </row>
    <row r="2627" spans="1:9">
      <c r="A2627" s="1514" t="s">
        <v>1257</v>
      </c>
      <c r="B2627" s="631" t="s">
        <v>100</v>
      </c>
      <c r="C2627" s="1941">
        <v>5.82</v>
      </c>
      <c r="D2627" s="1649">
        <v>500</v>
      </c>
      <c r="E2627" s="712">
        <f>E2599*1.2</f>
        <v>185.172</v>
      </c>
      <c r="F2627" s="1650">
        <f>ROUND(E2627*(1-$F$11),2)</f>
        <v>185.17</v>
      </c>
      <c r="G2627" s="1466">
        <f>'Заказ, cкидки и курсы валют'!$J$24*F2627</f>
        <v>2348.8814499999999</v>
      </c>
      <c r="H2627" s="617">
        <f>ROUND((D2627/1000)*G2627,2)</f>
        <v>1174.44</v>
      </c>
      <c r="I2627" s="10"/>
    </row>
    <row r="2628" spans="1:9">
      <c r="A2628" s="250" t="s">
        <v>1258</v>
      </c>
      <c r="B2628" s="47" t="s">
        <v>101</v>
      </c>
      <c r="C2628" s="68">
        <v>6.53</v>
      </c>
      <c r="D2628" s="148">
        <v>375</v>
      </c>
      <c r="E2628" s="712">
        <f t="shared" ref="E2628:E2644" si="315">E2600*1.2</f>
        <v>206.93999999999997</v>
      </c>
      <c r="F2628" s="1416">
        <f t="shared" ref="F2628:F2644" si="316">ROUND(E2628*(1-$F$11),2)</f>
        <v>206.94</v>
      </c>
      <c r="G2628" s="1466">
        <f>'Заказ, cкидки и курсы валют'!$J$24*F2628</f>
        <v>2625.0338999999999</v>
      </c>
      <c r="H2628" s="158">
        <f t="shared" ref="H2628:H2644" si="317">ROUND((D2628/1000)*G2628,2)</f>
        <v>984.39</v>
      </c>
      <c r="I2628" s="15"/>
    </row>
    <row r="2629" spans="1:9">
      <c r="A2629" s="250" t="s">
        <v>1259</v>
      </c>
      <c r="B2629" s="47" t="s">
        <v>1355</v>
      </c>
      <c r="C2629" s="68">
        <v>7.36</v>
      </c>
      <c r="D2629" s="148">
        <v>350</v>
      </c>
      <c r="E2629" s="712">
        <f t="shared" si="315"/>
        <v>236.38800000000001</v>
      </c>
      <c r="F2629" s="1416">
        <f t="shared" si="316"/>
        <v>236.39</v>
      </c>
      <c r="G2629" s="1466">
        <f>'Заказ, cкидки и курсы валют'!$J$24*F2629</f>
        <v>2998.6071499999998</v>
      </c>
      <c r="H2629" s="158">
        <f t="shared" si="317"/>
        <v>1049.51</v>
      </c>
      <c r="I2629" s="15"/>
    </row>
    <row r="2630" spans="1:9">
      <c r="A2630" s="250" t="s">
        <v>1260</v>
      </c>
      <c r="B2630" s="47" t="s">
        <v>189</v>
      </c>
      <c r="C2630" s="68">
        <v>8.2100000000000009</v>
      </c>
      <c r="D2630" s="148">
        <v>300</v>
      </c>
      <c r="E2630" s="712">
        <f t="shared" si="315"/>
        <v>259.28399999999999</v>
      </c>
      <c r="F2630" s="1416">
        <f t="shared" si="316"/>
        <v>259.27999999999997</v>
      </c>
      <c r="G2630" s="1466">
        <f>'Заказ, cкидки и курсы валют'!$J$24*F2630</f>
        <v>3288.9667999999997</v>
      </c>
      <c r="H2630" s="158">
        <f t="shared" si="317"/>
        <v>986.69</v>
      </c>
      <c r="I2630" s="15"/>
    </row>
    <row r="2631" spans="1:9">
      <c r="A2631" s="250" t="s">
        <v>1261</v>
      </c>
      <c r="B2631" s="80" t="s">
        <v>1021</v>
      </c>
      <c r="C2631" s="68">
        <v>9.49</v>
      </c>
      <c r="D2631" s="314">
        <v>250</v>
      </c>
      <c r="E2631" s="712">
        <f t="shared" si="315"/>
        <v>303.13200000000001</v>
      </c>
      <c r="F2631" s="1416">
        <f t="shared" si="316"/>
        <v>303.13</v>
      </c>
      <c r="G2631" s="1466">
        <f>'Заказ, cкидки и курсы валют'!$J$24*F2631</f>
        <v>3845.2040500000003</v>
      </c>
      <c r="H2631" s="158">
        <f t="shared" si="317"/>
        <v>961.3</v>
      </c>
      <c r="I2631" s="15"/>
    </row>
    <row r="2632" spans="1:9">
      <c r="A2632" s="250" t="s">
        <v>1262</v>
      </c>
      <c r="B2632" s="47" t="s">
        <v>178</v>
      </c>
      <c r="C2632" s="68">
        <v>10.55</v>
      </c>
      <c r="D2632" s="148">
        <v>230</v>
      </c>
      <c r="E2632" s="712">
        <f t="shared" si="315"/>
        <v>310.94400000000002</v>
      </c>
      <c r="F2632" s="1416">
        <f t="shared" si="316"/>
        <v>310.94</v>
      </c>
      <c r="G2632" s="1466">
        <f>'Заказ, cкидки и курсы валют'!$J$24*F2632</f>
        <v>3944.2739000000001</v>
      </c>
      <c r="H2632" s="158">
        <f t="shared" si="317"/>
        <v>907.18</v>
      </c>
      <c r="I2632" s="15"/>
    </row>
    <row r="2633" spans="1:9">
      <c r="A2633" s="250" t="s">
        <v>1263</v>
      </c>
      <c r="B2633" s="47" t="s">
        <v>179</v>
      </c>
      <c r="C2633" s="68">
        <v>12.1</v>
      </c>
      <c r="D2633" s="148">
        <v>140</v>
      </c>
      <c r="E2633" s="712">
        <f t="shared" si="315"/>
        <v>360.25199999999995</v>
      </c>
      <c r="F2633" s="1416">
        <f>ROUND(E2633*(1-$F$11),2)</f>
        <v>360.25</v>
      </c>
      <c r="G2633" s="1466">
        <f>'Заказ, cкидки и курсы валют'!$J$24*F2633</f>
        <v>4569.7712499999998</v>
      </c>
      <c r="H2633" s="158">
        <f t="shared" si="317"/>
        <v>639.77</v>
      </c>
      <c r="I2633" s="15"/>
    </row>
    <row r="2634" spans="1:9">
      <c r="A2634" s="250" t="s">
        <v>1264</v>
      </c>
      <c r="B2634" s="47" t="s">
        <v>180</v>
      </c>
      <c r="C2634" s="68">
        <v>15.4</v>
      </c>
      <c r="D2634" s="148">
        <v>150</v>
      </c>
      <c r="E2634" s="712">
        <f t="shared" si="315"/>
        <v>426.084</v>
      </c>
      <c r="F2634" s="1416">
        <f t="shared" si="316"/>
        <v>426.08</v>
      </c>
      <c r="G2634" s="1466">
        <f>'Заказ, cкидки и курсы валют'!$J$24*F2634</f>
        <v>5404.8248000000003</v>
      </c>
      <c r="H2634" s="158">
        <f t="shared" si="317"/>
        <v>810.72</v>
      </c>
      <c r="I2634" s="15"/>
    </row>
    <row r="2635" spans="1:9">
      <c r="A2635" s="250" t="s">
        <v>1265</v>
      </c>
      <c r="B2635" s="47" t="s">
        <v>3660</v>
      </c>
      <c r="C2635" s="68">
        <v>12.1</v>
      </c>
      <c r="D2635" s="148">
        <v>230</v>
      </c>
      <c r="E2635" s="712">
        <f t="shared" si="315"/>
        <v>379.95599999999996</v>
      </c>
      <c r="F2635" s="1416">
        <f t="shared" si="316"/>
        <v>379.96</v>
      </c>
      <c r="G2635" s="1466">
        <f>'Заказ, cкидки и курсы валют'!$J$24*F2635</f>
        <v>4819.7925999999998</v>
      </c>
      <c r="H2635" s="158">
        <f t="shared" si="317"/>
        <v>1108.55</v>
      </c>
      <c r="I2635" s="15"/>
    </row>
    <row r="2636" spans="1:9">
      <c r="A2636" s="250" t="s">
        <v>1266</v>
      </c>
      <c r="B2636" s="47" t="s">
        <v>3122</v>
      </c>
      <c r="C2636" s="68">
        <v>12.4</v>
      </c>
      <c r="D2636" s="148">
        <v>200</v>
      </c>
      <c r="E2636" s="712">
        <f t="shared" si="315"/>
        <v>403.64400000000001</v>
      </c>
      <c r="F2636" s="1416">
        <f t="shared" si="316"/>
        <v>403.64</v>
      </c>
      <c r="G2636" s="1466">
        <f>'Заказ, cкидки и курсы валют'!$J$24*F2636</f>
        <v>5120.1733999999997</v>
      </c>
      <c r="H2636" s="158">
        <f t="shared" si="317"/>
        <v>1024.03</v>
      </c>
      <c r="I2636" s="15"/>
    </row>
    <row r="2637" spans="1:9">
      <c r="A2637" s="250" t="s">
        <v>1267</v>
      </c>
      <c r="B2637" s="47" t="s">
        <v>3123</v>
      </c>
      <c r="C2637" s="68">
        <v>14.1</v>
      </c>
      <c r="D2637" s="148">
        <v>165</v>
      </c>
      <c r="E2637" s="712">
        <f t="shared" si="315"/>
        <v>444.61199999999997</v>
      </c>
      <c r="F2637" s="1416">
        <f t="shared" si="316"/>
        <v>444.61</v>
      </c>
      <c r="G2637" s="1466">
        <f>'Заказ, cкидки и курсы валют'!$J$24*F2637</f>
        <v>5639.8778500000008</v>
      </c>
      <c r="H2637" s="158">
        <f t="shared" si="317"/>
        <v>930.58</v>
      </c>
      <c r="I2637" s="15"/>
    </row>
    <row r="2638" spans="1:9">
      <c r="A2638" s="250" t="s">
        <v>1268</v>
      </c>
      <c r="B2638" s="47" t="s">
        <v>618</v>
      </c>
      <c r="C2638" s="68">
        <v>16.52</v>
      </c>
      <c r="D2638" s="148">
        <v>148</v>
      </c>
      <c r="E2638" s="712">
        <f t="shared" si="315"/>
        <v>500.36400000000003</v>
      </c>
      <c r="F2638" s="1416">
        <f>ROUND(E2638*(1-$F$11),2)</f>
        <v>500.36</v>
      </c>
      <c r="G2638" s="1466">
        <f>'Заказ, cкидки и курсы валют'!$J$24*F2638</f>
        <v>6347.0666000000001</v>
      </c>
      <c r="H2638" s="158">
        <f t="shared" si="317"/>
        <v>939.37</v>
      </c>
      <c r="I2638" s="15"/>
    </row>
    <row r="2639" spans="1:9">
      <c r="A2639" s="250" t="s">
        <v>1269</v>
      </c>
      <c r="B2639" s="80" t="s">
        <v>3124</v>
      </c>
      <c r="C2639" s="68">
        <v>18.32</v>
      </c>
      <c r="D2639" s="314">
        <v>130</v>
      </c>
      <c r="E2639" s="712">
        <f t="shared" si="315"/>
        <v>535.26</v>
      </c>
      <c r="F2639" s="1416">
        <f t="shared" si="316"/>
        <v>535.26</v>
      </c>
      <c r="G2639" s="1466">
        <f>'Заказ, cкидки и курсы валют'!$J$24*F2639</f>
        <v>6789.7731000000003</v>
      </c>
      <c r="H2639" s="158">
        <f t="shared" si="317"/>
        <v>882.67</v>
      </c>
      <c r="I2639" s="15"/>
    </row>
    <row r="2640" spans="1:9">
      <c r="A2640" s="250" t="s">
        <v>1270</v>
      </c>
      <c r="B2640" s="47" t="s">
        <v>190</v>
      </c>
      <c r="C2640" s="68">
        <v>19.399999999999999</v>
      </c>
      <c r="D2640" s="148">
        <v>120</v>
      </c>
      <c r="E2640" s="712">
        <f t="shared" si="315"/>
        <v>617.73599999999999</v>
      </c>
      <c r="F2640" s="1416">
        <f t="shared" si="316"/>
        <v>617.74</v>
      </c>
      <c r="G2640" s="1466">
        <f>'Заказ, cкидки и курсы валют'!$J$24*F2640</f>
        <v>7836.0319000000009</v>
      </c>
      <c r="H2640" s="158">
        <f t="shared" si="317"/>
        <v>940.32</v>
      </c>
      <c r="I2640" s="15"/>
    </row>
    <row r="2641" spans="1:9">
      <c r="A2641" s="250" t="s">
        <v>1271</v>
      </c>
      <c r="B2641" s="47" t="s">
        <v>191</v>
      </c>
      <c r="C2641" s="68">
        <v>23.1</v>
      </c>
      <c r="D2641" s="148">
        <v>100</v>
      </c>
      <c r="E2641" s="712">
        <f t="shared" si="315"/>
        <v>716.952</v>
      </c>
      <c r="F2641" s="1416">
        <f t="shared" si="316"/>
        <v>716.95</v>
      </c>
      <c r="G2641" s="1466">
        <f>'Заказ, cкидки и курсы валют'!$J$24*F2641</f>
        <v>9094.5107500000013</v>
      </c>
      <c r="H2641" s="158">
        <f t="shared" si="317"/>
        <v>909.45</v>
      </c>
      <c r="I2641" s="15"/>
    </row>
    <row r="2642" spans="1:9">
      <c r="A2642" s="250" t="s">
        <v>1272</v>
      </c>
      <c r="B2642" s="47" t="s">
        <v>192</v>
      </c>
      <c r="C2642" s="68">
        <v>28.9</v>
      </c>
      <c r="D2642" s="147">
        <v>80</v>
      </c>
      <c r="E2642" s="712">
        <f t="shared" si="315"/>
        <v>844.62</v>
      </c>
      <c r="F2642" s="1416">
        <f t="shared" si="316"/>
        <v>844.62</v>
      </c>
      <c r="G2642" s="1466">
        <f>'Заказ, cкидки и курсы валют'!$J$24*F2642</f>
        <v>10714.004700000001</v>
      </c>
      <c r="H2642" s="158">
        <f t="shared" si="317"/>
        <v>857.12</v>
      </c>
      <c r="I2642" s="15"/>
    </row>
    <row r="2643" spans="1:9">
      <c r="A2643" s="250" t="s">
        <v>1273</v>
      </c>
      <c r="B2643" s="47" t="s">
        <v>193</v>
      </c>
      <c r="C2643" s="68">
        <v>30.5</v>
      </c>
      <c r="D2643" s="147">
        <v>60</v>
      </c>
      <c r="E2643" s="712">
        <f t="shared" si="315"/>
        <v>975.72</v>
      </c>
      <c r="F2643" s="1416">
        <f t="shared" si="316"/>
        <v>975.72</v>
      </c>
      <c r="G2643" s="1466">
        <f>'Заказ, cкидки и курсы валют'!$J$24*F2643</f>
        <v>12377.0082</v>
      </c>
      <c r="H2643" s="158">
        <f t="shared" si="317"/>
        <v>742.62</v>
      </c>
      <c r="I2643" s="15"/>
    </row>
    <row r="2644" spans="1:9">
      <c r="A2644" s="250" t="s">
        <v>1274</v>
      </c>
      <c r="B2644" s="47" t="s">
        <v>194</v>
      </c>
      <c r="C2644" s="68">
        <v>35.880000000000003</v>
      </c>
      <c r="D2644" s="1420">
        <v>50</v>
      </c>
      <c r="E2644" s="712">
        <f t="shared" si="315"/>
        <v>1101.9960000000001</v>
      </c>
      <c r="F2644" s="1416">
        <f t="shared" si="316"/>
        <v>1102</v>
      </c>
      <c r="G2644" s="1466">
        <f>'Заказ, cкидки и курсы валют'!$J$24*F2644</f>
        <v>13978.87</v>
      </c>
      <c r="H2644" s="158">
        <f t="shared" si="317"/>
        <v>698.94</v>
      </c>
      <c r="I2644" s="15"/>
    </row>
    <row r="2645" spans="1:9" ht="13.5" thickBot="1"/>
    <row r="2646" spans="1:9" ht="18">
      <c r="A2646" s="291"/>
      <c r="B2646" s="196"/>
      <c r="C2646" s="112" t="s">
        <v>2545</v>
      </c>
      <c r="D2646" s="112"/>
      <c r="E2646" s="687"/>
      <c r="F2646" s="687"/>
      <c r="G2646" s="800"/>
      <c r="H2646" s="115"/>
      <c r="I2646" s="116"/>
    </row>
    <row r="2647" spans="1:9" ht="18">
      <c r="A2647" s="292"/>
      <c r="B2647" s="17"/>
      <c r="C2647" s="129" t="s">
        <v>2546</v>
      </c>
      <c r="D2647" s="129"/>
      <c r="E2647" s="688"/>
      <c r="F2647" s="700"/>
      <c r="G2647" s="132"/>
      <c r="H2647" s="131"/>
      <c r="I2647" s="200"/>
    </row>
    <row r="2648" spans="1:9">
      <c r="A2648" s="292"/>
      <c r="B2648" s="17"/>
      <c r="C2648" s="216"/>
      <c r="D2648" s="216"/>
      <c r="E2648" s="1082"/>
      <c r="F2648" s="733"/>
      <c r="G2648" s="1052"/>
      <c r="H2648" s="17"/>
      <c r="I2648" s="200"/>
    </row>
    <row r="2649" spans="1:9">
      <c r="A2649" s="292"/>
      <c r="B2649" s="17"/>
      <c r="C2649" s="216"/>
      <c r="D2649" s="216"/>
      <c r="E2649" s="1082"/>
      <c r="F2649" s="733"/>
      <c r="G2649" s="1052"/>
      <c r="H2649" s="17"/>
      <c r="I2649" s="200"/>
    </row>
    <row r="2650" spans="1:9">
      <c r="A2650" s="292"/>
      <c r="B2650" s="17"/>
      <c r="C2650" s="216"/>
      <c r="D2650" s="216"/>
      <c r="E2650" s="1082"/>
      <c r="F2650" s="733"/>
      <c r="G2650" s="1052"/>
      <c r="H2650" s="17"/>
      <c r="I2650" s="200"/>
    </row>
    <row r="2651" spans="1:9" ht="18.75" thickBot="1">
      <c r="A2651" s="145" t="s">
        <v>7841</v>
      </c>
      <c r="B2651" s="146"/>
      <c r="C2651" s="1524"/>
      <c r="D2651" s="204"/>
      <c r="E2651" s="1086"/>
      <c r="F2651" s="735"/>
      <c r="G2651" s="1053"/>
      <c r="H2651" s="204"/>
      <c r="I2651" s="205"/>
    </row>
    <row r="2652" spans="1:9" ht="42">
      <c r="A2652" s="220" t="s">
        <v>1036</v>
      </c>
      <c r="B2652" s="566" t="s">
        <v>1037</v>
      </c>
      <c r="C2652" s="1660" t="s">
        <v>679</v>
      </c>
      <c r="D2652" s="1660" t="s">
        <v>3147</v>
      </c>
      <c r="E2652" s="691" t="s">
        <v>11544</v>
      </c>
      <c r="F2652" s="750" t="s">
        <v>2796</v>
      </c>
      <c r="G2652" s="1655" t="s">
        <v>2644</v>
      </c>
      <c r="H2652" s="482" t="s">
        <v>498</v>
      </c>
      <c r="I2652" s="206" t="s">
        <v>4274</v>
      </c>
    </row>
    <row r="2653" spans="1:9" ht="13.5" thickBot="1">
      <c r="A2653" s="221"/>
      <c r="B2653" s="223"/>
      <c r="C2653" s="1485" t="s">
        <v>3648</v>
      </c>
      <c r="D2653" s="438" t="s">
        <v>2645</v>
      </c>
      <c r="E2653" s="1940" t="s">
        <v>265</v>
      </c>
      <c r="F2653" s="739">
        <f>'[1]Заказ, cкидки и курсы валют'!$I$12</f>
        <v>0</v>
      </c>
      <c r="G2653" s="1036"/>
      <c r="H2653" s="395"/>
      <c r="I2653" s="219"/>
    </row>
    <row r="2654" spans="1:9">
      <c r="A2654" s="1514" t="s">
        <v>8248</v>
      </c>
      <c r="B2654" s="631" t="s">
        <v>100</v>
      </c>
      <c r="C2654" s="1941">
        <v>5.82</v>
      </c>
      <c r="D2654" s="632">
        <v>50</v>
      </c>
      <c r="E2654" s="1943">
        <f t="shared" ref="E2654:E2661" si="318">E2599*2</f>
        <v>308.62</v>
      </c>
      <c r="F2654" s="776">
        <f>ROUND(E2654*(1-$F$11),2)</f>
        <v>308.62</v>
      </c>
      <c r="G2654" s="1466">
        <f>'Заказ, cкидки и курсы валют'!$J$24*F2654</f>
        <v>3914.8447000000001</v>
      </c>
      <c r="H2654" s="617">
        <f>ROUND((D2654/1000)*G2654,2)</f>
        <v>195.74</v>
      </c>
      <c r="I2654" s="15"/>
    </row>
    <row r="2655" spans="1:9">
      <c r="A2655" s="250" t="s">
        <v>8249</v>
      </c>
      <c r="B2655" s="47" t="s">
        <v>101</v>
      </c>
      <c r="C2655" s="68">
        <v>6.53</v>
      </c>
      <c r="D2655" s="64">
        <v>30</v>
      </c>
      <c r="E2655" s="710">
        <f t="shared" si="318"/>
        <v>344.9</v>
      </c>
      <c r="F2655" s="740">
        <f t="shared" ref="F2655:F2671" si="319">ROUND(E2655*(1-$F$11),2)</f>
        <v>344.9</v>
      </c>
      <c r="G2655" s="1466">
        <f>'Заказ, cкидки и курсы валют'!$J$24*F2655</f>
        <v>4375.0564999999997</v>
      </c>
      <c r="H2655" s="158">
        <f t="shared" ref="H2655:H2671" si="320">ROUND((D2655/1000)*G2655,2)</f>
        <v>131.25</v>
      </c>
      <c r="I2655" s="15"/>
    </row>
    <row r="2656" spans="1:9">
      <c r="A2656" s="250" t="s">
        <v>8250</v>
      </c>
      <c r="B2656" s="47" t="s">
        <v>1355</v>
      </c>
      <c r="C2656" s="68">
        <v>7.36</v>
      </c>
      <c r="D2656" s="64">
        <v>35</v>
      </c>
      <c r="E2656" s="710">
        <f t="shared" si="318"/>
        <v>393.98</v>
      </c>
      <c r="F2656" s="740">
        <f t="shared" si="319"/>
        <v>393.98</v>
      </c>
      <c r="G2656" s="1466">
        <f>'Заказ, cкидки и курсы валют'!$J$24*F2656</f>
        <v>4997.6363000000001</v>
      </c>
      <c r="H2656" s="158">
        <f t="shared" si="320"/>
        <v>174.92</v>
      </c>
      <c r="I2656" s="15"/>
    </row>
    <row r="2657" spans="1:9">
      <c r="A2657" s="250" t="s">
        <v>8251</v>
      </c>
      <c r="B2657" s="47" t="s">
        <v>189</v>
      </c>
      <c r="C2657" s="68">
        <v>8.2100000000000009</v>
      </c>
      <c r="D2657" s="64">
        <v>30</v>
      </c>
      <c r="E2657" s="710">
        <f t="shared" si="318"/>
        <v>432.14</v>
      </c>
      <c r="F2657" s="740">
        <f t="shared" si="319"/>
        <v>432.14</v>
      </c>
      <c r="G2657" s="1466">
        <f>'Заказ, cкидки и курсы валют'!$J$24*F2657</f>
        <v>5481.6958999999997</v>
      </c>
      <c r="H2657" s="158">
        <f t="shared" si="320"/>
        <v>164.45</v>
      </c>
      <c r="I2657" s="15"/>
    </row>
    <row r="2658" spans="1:9">
      <c r="A2658" s="250" t="s">
        <v>8252</v>
      </c>
      <c r="B2658" s="80" t="s">
        <v>1021</v>
      </c>
      <c r="C2658" s="68">
        <v>9.49</v>
      </c>
      <c r="D2658" s="1519">
        <v>25</v>
      </c>
      <c r="E2658" s="710">
        <f t="shared" si="318"/>
        <v>505.22</v>
      </c>
      <c r="F2658" s="740">
        <f t="shared" si="319"/>
        <v>505.22</v>
      </c>
      <c r="G2658" s="1466">
        <f>'Заказ, cкидки и курсы валют'!$J$24*F2658</f>
        <v>6408.7157000000007</v>
      </c>
      <c r="H2658" s="158">
        <f t="shared" si="320"/>
        <v>160.22</v>
      </c>
      <c r="I2658" s="15"/>
    </row>
    <row r="2659" spans="1:9">
      <c r="A2659" s="250" t="s">
        <v>8253</v>
      </c>
      <c r="B2659" s="47" t="s">
        <v>178</v>
      </c>
      <c r="C2659" s="68">
        <v>10.55</v>
      </c>
      <c r="D2659" s="64">
        <v>20</v>
      </c>
      <c r="E2659" s="710">
        <f t="shared" si="318"/>
        <v>518.24</v>
      </c>
      <c r="F2659" s="740">
        <f t="shared" si="319"/>
        <v>518.24</v>
      </c>
      <c r="G2659" s="1466">
        <f>'Заказ, cкидки и курсы валют'!$J$24*F2659</f>
        <v>6573.8744000000006</v>
      </c>
      <c r="H2659" s="158">
        <f t="shared" si="320"/>
        <v>131.47999999999999</v>
      </c>
      <c r="I2659" s="15"/>
    </row>
    <row r="2660" spans="1:9">
      <c r="A2660" s="250" t="s">
        <v>8254</v>
      </c>
      <c r="B2660" s="47" t="s">
        <v>179</v>
      </c>
      <c r="C2660" s="68">
        <v>12.1</v>
      </c>
      <c r="D2660" s="64">
        <v>15</v>
      </c>
      <c r="E2660" s="710">
        <f t="shared" si="318"/>
        <v>600.41999999999996</v>
      </c>
      <c r="F2660" s="740">
        <f t="shared" si="319"/>
        <v>600.41999999999996</v>
      </c>
      <c r="G2660" s="1466">
        <f>'Заказ, cкидки и курсы валют'!$J$24*F2660</f>
        <v>7616.3276999999998</v>
      </c>
      <c r="H2660" s="158">
        <f t="shared" si="320"/>
        <v>114.24</v>
      </c>
      <c r="I2660" s="15"/>
    </row>
    <row r="2661" spans="1:9">
      <c r="A2661" s="250" t="s">
        <v>8255</v>
      </c>
      <c r="B2661" s="47" t="s">
        <v>180</v>
      </c>
      <c r="C2661" s="68">
        <v>15.4</v>
      </c>
      <c r="D2661" s="64">
        <v>15</v>
      </c>
      <c r="E2661" s="710">
        <f t="shared" si="318"/>
        <v>710.14</v>
      </c>
      <c r="F2661" s="740">
        <f t="shared" si="319"/>
        <v>710.14</v>
      </c>
      <c r="G2661" s="1466">
        <f>'Заказ, cкидки и курсы валют'!$J$24*F2661</f>
        <v>9008.1259000000009</v>
      </c>
      <c r="H2661" s="158">
        <f t="shared" si="320"/>
        <v>135.12</v>
      </c>
      <c r="I2661" s="15"/>
    </row>
    <row r="2662" spans="1:9">
      <c r="A2662" s="250" t="s">
        <v>8256</v>
      </c>
      <c r="B2662" s="47" t="s">
        <v>3660</v>
      </c>
      <c r="C2662" s="68">
        <v>12.1</v>
      </c>
      <c r="D2662" s="64">
        <v>20</v>
      </c>
      <c r="E2662" s="710">
        <f t="shared" ref="E2662:E2668" si="321">E2607*2</f>
        <v>633.26</v>
      </c>
      <c r="F2662" s="740">
        <f t="shared" si="319"/>
        <v>633.26</v>
      </c>
      <c r="G2662" s="1466">
        <f>'Заказ, cкидки и курсы валют'!$J$24*F2662</f>
        <v>8032.9031000000004</v>
      </c>
      <c r="H2662" s="158">
        <f t="shared" si="320"/>
        <v>160.66</v>
      </c>
      <c r="I2662" s="15"/>
    </row>
    <row r="2663" spans="1:9">
      <c r="A2663" s="250" t="s">
        <v>8257</v>
      </c>
      <c r="B2663" s="47" t="s">
        <v>3122</v>
      </c>
      <c r="C2663" s="68">
        <v>12.4</v>
      </c>
      <c r="D2663" s="64">
        <v>20</v>
      </c>
      <c r="E2663" s="710">
        <f t="shared" si="321"/>
        <v>672.74</v>
      </c>
      <c r="F2663" s="740">
        <f t="shared" si="319"/>
        <v>672.74</v>
      </c>
      <c r="G2663" s="1466">
        <f>'Заказ, cкидки и курсы валют'!$J$24*F2663</f>
        <v>8533.706900000001</v>
      </c>
      <c r="H2663" s="158">
        <f t="shared" si="320"/>
        <v>170.67</v>
      </c>
      <c r="I2663" s="15"/>
    </row>
    <row r="2664" spans="1:9">
      <c r="A2664" s="250" t="s">
        <v>8258</v>
      </c>
      <c r="B2664" s="47" t="s">
        <v>3123</v>
      </c>
      <c r="C2664" s="68">
        <v>14.1</v>
      </c>
      <c r="D2664" s="64">
        <v>15</v>
      </c>
      <c r="E2664" s="710">
        <f t="shared" si="321"/>
        <v>741.02</v>
      </c>
      <c r="F2664" s="740">
        <f t="shared" si="319"/>
        <v>741.02</v>
      </c>
      <c r="G2664" s="1466">
        <f>'Заказ, cкидки и курсы валют'!$J$24*F2664</f>
        <v>9399.8387000000002</v>
      </c>
      <c r="H2664" s="158">
        <f t="shared" si="320"/>
        <v>141</v>
      </c>
      <c r="I2664" s="15"/>
    </row>
    <row r="2665" spans="1:9">
      <c r="A2665" s="250" t="s">
        <v>8259</v>
      </c>
      <c r="B2665" s="47" t="s">
        <v>618</v>
      </c>
      <c r="C2665" s="68">
        <v>16.52</v>
      </c>
      <c r="D2665" s="64">
        <v>15</v>
      </c>
      <c r="E2665" s="710">
        <f t="shared" si="321"/>
        <v>833.94</v>
      </c>
      <c r="F2665" s="740">
        <f t="shared" si="319"/>
        <v>833.94</v>
      </c>
      <c r="G2665" s="1466">
        <f>'Заказ, cкидки и курсы валют'!$J$24*F2665</f>
        <v>10578.528900000001</v>
      </c>
      <c r="H2665" s="158">
        <f t="shared" si="320"/>
        <v>158.68</v>
      </c>
      <c r="I2665" s="15"/>
    </row>
    <row r="2666" spans="1:9">
      <c r="A2666" s="250" t="s">
        <v>8260</v>
      </c>
      <c r="B2666" s="80" t="s">
        <v>3124</v>
      </c>
      <c r="C2666" s="68">
        <v>18.32</v>
      </c>
      <c r="D2666" s="1519">
        <v>15</v>
      </c>
      <c r="E2666" s="710">
        <f t="shared" si="321"/>
        <v>892.1</v>
      </c>
      <c r="F2666" s="740">
        <f t="shared" si="319"/>
        <v>892.1</v>
      </c>
      <c r="G2666" s="1466">
        <f>'Заказ, cкидки и курсы валют'!$J$24*F2666</f>
        <v>11316.288500000001</v>
      </c>
      <c r="H2666" s="158">
        <f t="shared" si="320"/>
        <v>169.74</v>
      </c>
      <c r="I2666" s="15"/>
    </row>
    <row r="2667" spans="1:9">
      <c r="A2667" s="250" t="s">
        <v>8261</v>
      </c>
      <c r="B2667" s="47" t="s">
        <v>190</v>
      </c>
      <c r="C2667" s="68">
        <v>19.399999999999999</v>
      </c>
      <c r="D2667" s="64">
        <v>10</v>
      </c>
      <c r="E2667" s="710">
        <f t="shared" si="321"/>
        <v>1029.56</v>
      </c>
      <c r="F2667" s="740">
        <f t="shared" si="319"/>
        <v>1029.56</v>
      </c>
      <c r="G2667" s="1466">
        <f>'Заказ, cкидки и курсы валют'!$J$24*F2667</f>
        <v>13059.9686</v>
      </c>
      <c r="H2667" s="158">
        <f t="shared" si="320"/>
        <v>130.6</v>
      </c>
      <c r="I2667" s="15"/>
    </row>
    <row r="2668" spans="1:9">
      <c r="A2668" s="250" t="s">
        <v>8262</v>
      </c>
      <c r="B2668" s="47" t="s">
        <v>191</v>
      </c>
      <c r="C2668" s="68">
        <v>23.1</v>
      </c>
      <c r="D2668" s="64">
        <v>10</v>
      </c>
      <c r="E2668" s="710">
        <f t="shared" si="321"/>
        <v>1194.92</v>
      </c>
      <c r="F2668" s="740">
        <f t="shared" si="319"/>
        <v>1194.92</v>
      </c>
      <c r="G2668" s="1466">
        <f>'Заказ, cкидки и курсы валют'!$J$24*F2668</f>
        <v>15157.560200000002</v>
      </c>
      <c r="H2668" s="158">
        <f t="shared" si="320"/>
        <v>151.58000000000001</v>
      </c>
      <c r="I2668" s="15"/>
    </row>
    <row r="2669" spans="1:9">
      <c r="A2669" s="250" t="s">
        <v>8263</v>
      </c>
      <c r="B2669" s="47" t="s">
        <v>192</v>
      </c>
      <c r="C2669" s="68">
        <v>28.9</v>
      </c>
      <c r="D2669" s="65">
        <v>8</v>
      </c>
      <c r="E2669" s="710">
        <f>E2614*2</f>
        <v>1407.7</v>
      </c>
      <c r="F2669" s="740">
        <f t="shared" si="319"/>
        <v>1407.7</v>
      </c>
      <c r="G2669" s="1466">
        <f>'Заказ, cкидки и курсы валют'!$J$24*F2669</f>
        <v>17856.674500000001</v>
      </c>
      <c r="H2669" s="158">
        <f t="shared" si="320"/>
        <v>142.85</v>
      </c>
      <c r="I2669" s="15"/>
    </row>
    <row r="2670" spans="1:9">
      <c r="A2670" s="250" t="s">
        <v>8264</v>
      </c>
      <c r="B2670" s="47" t="s">
        <v>193</v>
      </c>
      <c r="C2670" s="68">
        <v>30.5</v>
      </c>
      <c r="D2670" s="65">
        <v>6</v>
      </c>
      <c r="E2670" s="710">
        <f>E2615*2</f>
        <v>1626.2</v>
      </c>
      <c r="F2670" s="740">
        <f t="shared" si="319"/>
        <v>1626.2</v>
      </c>
      <c r="G2670" s="1466">
        <f>'Заказ, cкидки и курсы валют'!$J$24*F2670</f>
        <v>20628.347000000002</v>
      </c>
      <c r="H2670" s="158">
        <f t="shared" si="320"/>
        <v>123.77</v>
      </c>
      <c r="I2670" s="15"/>
    </row>
    <row r="2671" spans="1:9">
      <c r="A2671" s="15" t="s">
        <v>8265</v>
      </c>
      <c r="B2671" s="47" t="s">
        <v>194</v>
      </c>
      <c r="C2671" s="68">
        <v>35.880000000000003</v>
      </c>
      <c r="D2671" s="69">
        <v>5</v>
      </c>
      <c r="E2671" s="710">
        <f>E2616*2</f>
        <v>1836.66</v>
      </c>
      <c r="F2671" s="740">
        <f t="shared" si="319"/>
        <v>1836.66</v>
      </c>
      <c r="G2671" s="1466">
        <f>'Заказ, cкидки и курсы валют'!$J$24*F2671</f>
        <v>23298.0321</v>
      </c>
      <c r="H2671" s="158">
        <f t="shared" si="320"/>
        <v>116.49</v>
      </c>
      <c r="I2671" s="15"/>
    </row>
    <row r="2672" spans="1:9" ht="13.5" thickBot="1"/>
    <row r="2673" spans="1:9" ht="18">
      <c r="A2673" s="291"/>
      <c r="B2673" s="196"/>
      <c r="C2673" s="112" t="s">
        <v>2545</v>
      </c>
      <c r="D2673" s="112"/>
      <c r="E2673" s="687"/>
      <c r="F2673" s="687"/>
      <c r="G2673" s="800"/>
      <c r="H2673" s="115"/>
      <c r="I2673" s="116"/>
    </row>
    <row r="2674" spans="1:9" ht="18">
      <c r="A2674" s="292"/>
      <c r="B2674" s="17"/>
      <c r="C2674" s="129" t="s">
        <v>11832</v>
      </c>
      <c r="D2674" s="129"/>
      <c r="E2674" s="688"/>
      <c r="F2674" s="700"/>
      <c r="G2674" s="132"/>
      <c r="H2674" s="131"/>
      <c r="I2674" s="200"/>
    </row>
    <row r="2675" spans="1:9">
      <c r="A2675" s="292"/>
      <c r="B2675" s="17"/>
      <c r="C2675" s="118"/>
      <c r="D2675" s="118"/>
      <c r="E2675" s="1082"/>
      <c r="F2675" s="733"/>
      <c r="G2675" s="1052"/>
      <c r="H2675" s="17"/>
      <c r="I2675" s="200"/>
    </row>
    <row r="2676" spans="1:9">
      <c r="A2676" s="292"/>
      <c r="B2676" s="17"/>
      <c r="C2676" s="118"/>
      <c r="D2676" s="118"/>
      <c r="E2676" s="1082"/>
      <c r="F2676" s="733"/>
      <c r="G2676" s="1052"/>
      <c r="H2676" s="17"/>
      <c r="I2676" s="200"/>
    </row>
    <row r="2677" spans="1:9">
      <c r="A2677" s="292"/>
      <c r="B2677" s="17"/>
      <c r="C2677" s="118"/>
      <c r="D2677" s="118"/>
      <c r="E2677" s="1082"/>
      <c r="F2677" s="733"/>
      <c r="G2677" s="1052"/>
      <c r="H2677" s="17"/>
      <c r="I2677" s="200"/>
    </row>
    <row r="2678" spans="1:9" ht="18.75" thickBot="1">
      <c r="A2678" s="145" t="s">
        <v>7839</v>
      </c>
      <c r="B2678" s="204"/>
      <c r="C2678" s="120"/>
      <c r="D2678" s="120"/>
      <c r="E2678" s="1083"/>
      <c r="F2678" s="735"/>
      <c r="G2678" s="1053"/>
      <c r="H2678" s="204"/>
      <c r="I2678" s="205"/>
    </row>
    <row r="2679" spans="1:9" ht="42">
      <c r="A2679" s="228" t="s">
        <v>1036</v>
      </c>
      <c r="B2679" s="229" t="s">
        <v>1037</v>
      </c>
      <c r="C2679" s="230" t="s">
        <v>679</v>
      </c>
      <c r="D2679" s="230" t="s">
        <v>3147</v>
      </c>
      <c r="E2679" s="691" t="s">
        <v>11544</v>
      </c>
      <c r="F2679" s="737" t="s">
        <v>2796</v>
      </c>
      <c r="G2679" s="1039" t="s">
        <v>2644</v>
      </c>
      <c r="H2679" s="2597" t="s">
        <v>498</v>
      </c>
      <c r="I2679" s="232" t="s">
        <v>4274</v>
      </c>
    </row>
    <row r="2680" spans="1:9" ht="13.5" thickBot="1">
      <c r="A2680" s="228"/>
      <c r="B2680" s="445"/>
      <c r="C2680" s="230" t="s">
        <v>3648</v>
      </c>
      <c r="D2680" s="446" t="s">
        <v>2645</v>
      </c>
      <c r="E2680" s="1084" t="s">
        <v>265</v>
      </c>
      <c r="F2680" s="745">
        <f>'Заказ, cкидки и курсы валют'!$I$12</f>
        <v>0</v>
      </c>
      <c r="G2680" s="2595"/>
      <c r="H2680" s="2596"/>
      <c r="I2680" s="380"/>
    </row>
    <row r="2681" spans="1:9" ht="15">
      <c r="A2681" s="389" t="s">
        <v>11826</v>
      </c>
      <c r="B2681" s="2627" t="s">
        <v>3665</v>
      </c>
      <c r="C2681" s="2646">
        <v>3.05</v>
      </c>
      <c r="D2681" s="2652">
        <v>500</v>
      </c>
      <c r="E2681" s="706">
        <v>92.83</v>
      </c>
      <c r="F2681" s="1187">
        <f>ROUND(E2681*(1-$F$11),2)</f>
        <v>92.83</v>
      </c>
      <c r="G2681" s="1188">
        <f>'Заказ, cкидки и курсы валют'!$J$24*F2681</f>
        <v>1177.54855</v>
      </c>
      <c r="H2681" s="443">
        <f>ROUND((D2681/1000)*G2681,2)</f>
        <v>588.77</v>
      </c>
      <c r="I2681" s="393"/>
    </row>
    <row r="2682" spans="1:9" ht="15">
      <c r="A2682" s="250" t="s">
        <v>11827</v>
      </c>
      <c r="B2682" s="2617" t="s">
        <v>100</v>
      </c>
      <c r="C2682" s="2263">
        <v>3.76</v>
      </c>
      <c r="D2682" s="2618">
        <v>500</v>
      </c>
      <c r="E2682" s="706">
        <v>114.27</v>
      </c>
      <c r="F2682" s="740">
        <f t="shared" ref="F2682:F2686" si="322">ROUND(E2682*(1-$F$11),2)</f>
        <v>114.27</v>
      </c>
      <c r="G2682" s="1037">
        <f>'Заказ, cкидки и курсы валют'!$J$24*F2682</f>
        <v>1449.51495</v>
      </c>
      <c r="H2682" s="158">
        <f t="shared" ref="H2682:H2686" si="323">ROUND((D2682/1000)*G2682,2)</f>
        <v>724.76</v>
      </c>
      <c r="I2682" s="245"/>
    </row>
    <row r="2683" spans="1:9" ht="15">
      <c r="A2683" s="250" t="s">
        <v>11828</v>
      </c>
      <c r="B2683" s="2617" t="s">
        <v>1355</v>
      </c>
      <c r="C2683" s="2263">
        <v>5.34</v>
      </c>
      <c r="D2683" s="2618">
        <v>500</v>
      </c>
      <c r="E2683" s="706">
        <v>160.96</v>
      </c>
      <c r="F2683" s="740">
        <f t="shared" si="322"/>
        <v>160.96</v>
      </c>
      <c r="G2683" s="1037">
        <f>'Заказ, cкидки и курсы валют'!$J$24*F2683</f>
        <v>2041.7776000000001</v>
      </c>
      <c r="H2683" s="158">
        <f t="shared" si="323"/>
        <v>1020.89</v>
      </c>
      <c r="I2683" s="245"/>
    </row>
    <row r="2684" spans="1:9" ht="15">
      <c r="A2684" s="250" t="s">
        <v>11829</v>
      </c>
      <c r="B2684" s="2617" t="s">
        <v>189</v>
      </c>
      <c r="C2684" s="2263">
        <v>6.2</v>
      </c>
      <c r="D2684" s="2618">
        <v>200</v>
      </c>
      <c r="E2684" s="706">
        <v>186.04</v>
      </c>
      <c r="F2684" s="740">
        <f t="shared" si="322"/>
        <v>186.04</v>
      </c>
      <c r="G2684" s="1037">
        <f>'Заказ, cкидки и курсы валют'!$J$24*F2684</f>
        <v>2359.9173999999998</v>
      </c>
      <c r="H2684" s="158">
        <f t="shared" si="323"/>
        <v>471.98</v>
      </c>
      <c r="I2684" s="245"/>
    </row>
    <row r="2685" spans="1:9" ht="15">
      <c r="A2685" s="250" t="s">
        <v>11830</v>
      </c>
      <c r="B2685" s="2617" t="s">
        <v>618</v>
      </c>
      <c r="C2685" s="2263">
        <v>11.7</v>
      </c>
      <c r="D2685" s="2618">
        <v>200</v>
      </c>
      <c r="E2685" s="706">
        <v>347.74</v>
      </c>
      <c r="F2685" s="740">
        <f t="shared" si="322"/>
        <v>347.74</v>
      </c>
      <c r="G2685" s="1037">
        <f>'Заказ, cкидки и курсы валют'!$J$24*F2685</f>
        <v>4411.0819000000001</v>
      </c>
      <c r="H2685" s="158">
        <f t="shared" si="323"/>
        <v>882.22</v>
      </c>
      <c r="I2685" s="245"/>
    </row>
    <row r="2686" spans="1:9" ht="15.75" thickBot="1">
      <c r="A2686" s="282" t="s">
        <v>11831</v>
      </c>
      <c r="B2686" s="2651" t="s">
        <v>203</v>
      </c>
      <c r="C2686" s="2265">
        <v>47.5</v>
      </c>
      <c r="D2686" s="2653">
        <v>50</v>
      </c>
      <c r="E2686" s="706">
        <v>1440.15</v>
      </c>
      <c r="F2686" s="1173">
        <f t="shared" si="322"/>
        <v>1440.15</v>
      </c>
      <c r="G2686" s="1174">
        <f>'Заказ, cкидки и курсы валют'!$J$24*F2686</f>
        <v>18268.302750000003</v>
      </c>
      <c r="H2686" s="214">
        <f t="shared" si="323"/>
        <v>913.42</v>
      </c>
      <c r="I2686" s="248"/>
    </row>
  </sheetData>
  <mergeCells count="3">
    <mergeCell ref="A1:I1"/>
    <mergeCell ref="G10:G11"/>
    <mergeCell ref="H10:H11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L1326"/>
  <sheetViews>
    <sheetView workbookViewId="0">
      <selection activeCell="A1326" sqref="A1326:G1326"/>
    </sheetView>
  </sheetViews>
  <sheetFormatPr defaultRowHeight="12.75"/>
  <cols>
    <col min="1" max="1" width="12.42578125" customWidth="1"/>
    <col min="3" max="3" width="9.140625" customWidth="1"/>
    <col min="4" max="4" width="10.28515625" customWidth="1"/>
    <col min="5" max="5" width="13.5703125" style="680" hidden="1" customWidth="1"/>
    <col min="6" max="6" width="11.140625" customWidth="1"/>
    <col min="7" max="7" width="12" customWidth="1"/>
    <col min="8" max="8" width="12.140625" customWidth="1"/>
    <col min="9" max="9" width="20.140625" customWidth="1"/>
  </cols>
  <sheetData>
    <row r="1" spans="1:12" ht="18" customHeight="1">
      <c r="J1" s="824" t="s">
        <v>11870</v>
      </c>
      <c r="K1" s="824"/>
      <c r="L1" s="824"/>
    </row>
    <row r="3" spans="1:12" ht="13.5" thickBot="1">
      <c r="F3" s="680"/>
      <c r="G3" s="793"/>
    </row>
    <row r="4" spans="1:12" ht="18">
      <c r="A4" s="1896" t="s">
        <v>6441</v>
      </c>
      <c r="B4" s="1896"/>
      <c r="C4" s="794"/>
      <c r="D4" s="687"/>
      <c r="E4" s="687"/>
      <c r="F4" s="114"/>
      <c r="G4" s="1902"/>
      <c r="H4" s="1903"/>
      <c r="I4" s="1904"/>
    </row>
    <row r="5" spans="1:12" ht="18">
      <c r="A5" s="292"/>
      <c r="B5" s="17"/>
      <c r="C5" s="1065"/>
      <c r="D5" s="1522"/>
      <c r="E5" s="1028" t="s">
        <v>6440</v>
      </c>
      <c r="F5" s="700"/>
      <c r="G5" s="793"/>
      <c r="H5" s="132"/>
      <c r="I5" s="133"/>
    </row>
    <row r="6" spans="1:12">
      <c r="A6" s="292"/>
      <c r="B6" s="17"/>
      <c r="C6" s="1066"/>
      <c r="D6" s="1523"/>
      <c r="E6" s="689"/>
      <c r="F6" s="733"/>
      <c r="G6" s="1052"/>
      <c r="H6" s="17"/>
      <c r="I6" s="200"/>
    </row>
    <row r="7" spans="1:12">
      <c r="A7" s="292"/>
      <c r="B7" s="17"/>
      <c r="C7" s="1066"/>
      <c r="D7" s="1523"/>
      <c r="E7" s="689"/>
      <c r="F7" s="733"/>
      <c r="G7" s="1052"/>
      <c r="H7" s="17"/>
      <c r="I7" s="200"/>
    </row>
    <row r="8" spans="1:12">
      <c r="A8" s="292"/>
      <c r="B8" s="17"/>
      <c r="C8" s="1066"/>
      <c r="D8" s="1523"/>
      <c r="E8" s="689"/>
      <c r="F8" s="733"/>
      <c r="G8" s="1052"/>
      <c r="H8" s="17"/>
      <c r="I8" s="200"/>
    </row>
    <row r="9" spans="1:12" ht="18.75" thickBot="1">
      <c r="A9" s="1540" t="s">
        <v>7839</v>
      </c>
      <c r="B9" s="204"/>
      <c r="C9" s="1067"/>
      <c r="D9" s="1524"/>
      <c r="E9" s="690"/>
      <c r="F9" s="735"/>
      <c r="G9" s="1053"/>
      <c r="H9" s="204"/>
      <c r="I9" s="205"/>
    </row>
    <row r="10" spans="1:12" ht="63" customHeight="1">
      <c r="A10" s="228" t="s">
        <v>1036</v>
      </c>
      <c r="B10" s="229" t="s">
        <v>1037</v>
      </c>
      <c r="C10" s="568" t="s">
        <v>679</v>
      </c>
      <c r="D10" s="568" t="s">
        <v>3147</v>
      </c>
      <c r="E10" s="691" t="s">
        <v>11544</v>
      </c>
      <c r="F10" s="737" t="s">
        <v>2796</v>
      </c>
      <c r="G10" s="1039" t="s">
        <v>2644</v>
      </c>
      <c r="H10" s="394" t="s">
        <v>498</v>
      </c>
      <c r="I10" s="232" t="s">
        <v>4274</v>
      </c>
    </row>
    <row r="11" spans="1:12" ht="13.5" thickBot="1">
      <c r="A11" s="228"/>
      <c r="B11" s="445"/>
      <c r="C11" s="568" t="s">
        <v>3648</v>
      </c>
      <c r="D11" s="568" t="s">
        <v>2645</v>
      </c>
      <c r="E11" s="696" t="s">
        <v>265</v>
      </c>
      <c r="F11" s="745">
        <f>'Заказ, cкидки и курсы валют'!$I$12</f>
        <v>0</v>
      </c>
      <c r="G11" s="1149"/>
      <c r="H11" s="545"/>
      <c r="I11" s="380"/>
    </row>
    <row r="12" spans="1:12" ht="15">
      <c r="A12" s="1202" t="s">
        <v>6338</v>
      </c>
      <c r="B12" s="1309" t="s">
        <v>3219</v>
      </c>
      <c r="C12" s="1310">
        <v>0.90300000000000002</v>
      </c>
      <c r="D12" s="1311">
        <v>1000</v>
      </c>
      <c r="E12" s="706">
        <v>99.39</v>
      </c>
      <c r="F12" s="1187">
        <f>ROUND(E12*(1-$F$11),2)</f>
        <v>99.39</v>
      </c>
      <c r="G12" s="1312">
        <f>'Заказ, cкидки и курсы валют'!$J$24*F12</f>
        <v>1260.76215</v>
      </c>
      <c r="H12" s="1313">
        <f>ROUND((D12/1000)*G12,2)</f>
        <v>1260.76</v>
      </c>
      <c r="I12" s="1304"/>
    </row>
    <row r="13" spans="1:12" ht="15">
      <c r="A13" s="243" t="s">
        <v>6339</v>
      </c>
      <c r="B13" s="1054" t="s">
        <v>3220</v>
      </c>
      <c r="C13" s="1077">
        <v>1.06</v>
      </c>
      <c r="D13" s="1055">
        <v>500</v>
      </c>
      <c r="E13" s="706">
        <v>93.49</v>
      </c>
      <c r="F13" s="776">
        <f t="shared" ref="F13:F28" si="0">ROUND(E13*(1-$F$11),2)</f>
        <v>93.49</v>
      </c>
      <c r="G13" s="1044">
        <f>'Заказ, cкидки и курсы валют'!$J$24*F13</f>
        <v>1185.92065</v>
      </c>
      <c r="H13" s="1064">
        <f t="shared" ref="H13:H28" si="1">ROUND((D13/1000)*G13,2)</f>
        <v>592.96</v>
      </c>
      <c r="I13" s="582"/>
    </row>
    <row r="14" spans="1:12" ht="15">
      <c r="A14" s="243" t="s">
        <v>6340</v>
      </c>
      <c r="B14" s="1056" t="s">
        <v>3221</v>
      </c>
      <c r="C14" s="1077">
        <v>1.22</v>
      </c>
      <c r="D14" s="1057">
        <v>1000</v>
      </c>
      <c r="E14" s="706">
        <v>106.24</v>
      </c>
      <c r="F14" s="776">
        <f t="shared" si="0"/>
        <v>106.24</v>
      </c>
      <c r="G14" s="1044">
        <f>'Заказ, cкидки и курсы валют'!$J$24*F14</f>
        <v>1347.6543999999999</v>
      </c>
      <c r="H14" s="1064">
        <f t="shared" si="1"/>
        <v>1347.65</v>
      </c>
      <c r="I14" s="582"/>
    </row>
    <row r="15" spans="1:12" ht="15">
      <c r="A15" s="243" t="s">
        <v>6341</v>
      </c>
      <c r="B15" s="1056" t="s">
        <v>145</v>
      </c>
      <c r="C15" s="1077">
        <v>1.37</v>
      </c>
      <c r="D15" s="1055">
        <v>1000</v>
      </c>
      <c r="E15" s="706">
        <v>116.18</v>
      </c>
      <c r="F15" s="776">
        <f t="shared" si="0"/>
        <v>116.18</v>
      </c>
      <c r="G15" s="1044">
        <f>'Заказ, cкидки и курсы валют'!$J$24*F15</f>
        <v>1473.7433000000001</v>
      </c>
      <c r="H15" s="1064">
        <f t="shared" si="1"/>
        <v>1473.74</v>
      </c>
      <c r="I15" s="582"/>
    </row>
    <row r="16" spans="1:12" ht="15">
      <c r="A16" s="243" t="s">
        <v>6342</v>
      </c>
      <c r="B16" s="1056" t="s">
        <v>3222</v>
      </c>
      <c r="C16" s="1077">
        <v>1.53</v>
      </c>
      <c r="D16" s="1057">
        <v>500</v>
      </c>
      <c r="E16" s="706">
        <v>128.87</v>
      </c>
      <c r="F16" s="776">
        <f t="shared" si="0"/>
        <v>128.87</v>
      </c>
      <c r="G16" s="1044">
        <f>'Заказ, cкидки и курсы валют'!$J$24*F16</f>
        <v>1634.71595</v>
      </c>
      <c r="H16" s="1064">
        <f t="shared" si="1"/>
        <v>817.36</v>
      </c>
      <c r="I16" s="582"/>
    </row>
    <row r="17" spans="1:9" ht="15">
      <c r="A17" s="243" t="s">
        <v>6343</v>
      </c>
      <c r="B17" s="1056" t="s">
        <v>146</v>
      </c>
      <c r="C17" s="1077">
        <v>1.68</v>
      </c>
      <c r="D17" s="1057">
        <v>500</v>
      </c>
      <c r="E17" s="706">
        <v>135.5</v>
      </c>
      <c r="F17" s="776">
        <f t="shared" si="0"/>
        <v>135.5</v>
      </c>
      <c r="G17" s="1044">
        <f>'Заказ, cкидки и курсы валют'!$J$24*F17</f>
        <v>1718.8175000000001</v>
      </c>
      <c r="H17" s="1064">
        <f t="shared" si="1"/>
        <v>859.41</v>
      </c>
      <c r="I17" s="582"/>
    </row>
    <row r="18" spans="1:9" ht="15">
      <c r="A18" s="243" t="s">
        <v>6344</v>
      </c>
      <c r="B18" s="1056" t="s">
        <v>147</v>
      </c>
      <c r="C18" s="1077">
        <v>2</v>
      </c>
      <c r="D18" s="1057">
        <v>1000</v>
      </c>
      <c r="E18" s="706">
        <v>166.74</v>
      </c>
      <c r="F18" s="776">
        <f t="shared" si="0"/>
        <v>166.74</v>
      </c>
      <c r="G18" s="1044">
        <f>'Заказ, cкидки и курсы валют'!$J$24*F18</f>
        <v>2115.0969</v>
      </c>
      <c r="H18" s="1064">
        <f t="shared" si="1"/>
        <v>2115.1</v>
      </c>
      <c r="I18" s="582"/>
    </row>
    <row r="19" spans="1:9" ht="15">
      <c r="A19" s="243" t="s">
        <v>6345</v>
      </c>
      <c r="B19" s="1056" t="s">
        <v>148</v>
      </c>
      <c r="C19" s="1077">
        <v>2.39</v>
      </c>
      <c r="D19" s="1057">
        <v>500</v>
      </c>
      <c r="E19" s="706">
        <v>199.01</v>
      </c>
      <c r="F19" s="776">
        <f t="shared" si="0"/>
        <v>199.01</v>
      </c>
      <c r="G19" s="1044">
        <f>'Заказ, cкидки и курсы валют'!$J$24*F19</f>
        <v>2524.4418500000002</v>
      </c>
      <c r="H19" s="1064">
        <f t="shared" si="1"/>
        <v>1262.22</v>
      </c>
      <c r="I19" s="582"/>
    </row>
    <row r="20" spans="1:9" ht="15">
      <c r="A20" s="243" t="s">
        <v>6346</v>
      </c>
      <c r="B20" s="1056" t="s">
        <v>149</v>
      </c>
      <c r="C20" s="1077">
        <v>2.78</v>
      </c>
      <c r="D20" s="1057">
        <v>500</v>
      </c>
      <c r="E20" s="706">
        <v>232.54</v>
      </c>
      <c r="F20" s="776">
        <f t="shared" si="0"/>
        <v>232.54</v>
      </c>
      <c r="G20" s="1044">
        <f>'Заказ, cкидки и курсы валют'!$J$24*F20</f>
        <v>2949.7699000000002</v>
      </c>
      <c r="H20" s="1064">
        <f t="shared" si="1"/>
        <v>1474.88</v>
      </c>
      <c r="I20" s="582"/>
    </row>
    <row r="21" spans="1:9" ht="15">
      <c r="A21" s="243" t="s">
        <v>6347</v>
      </c>
      <c r="B21" s="1056" t="s">
        <v>150</v>
      </c>
      <c r="C21" s="1077">
        <v>3.17</v>
      </c>
      <c r="D21" s="1057">
        <v>500</v>
      </c>
      <c r="E21" s="706">
        <v>255.93</v>
      </c>
      <c r="F21" s="776">
        <f t="shared" si="0"/>
        <v>255.93</v>
      </c>
      <c r="G21" s="1044">
        <f>'Заказ, cкидки и курсы валют'!$J$24*F21</f>
        <v>3246.4720500000003</v>
      </c>
      <c r="H21" s="1064">
        <f t="shared" si="1"/>
        <v>1623.24</v>
      </c>
      <c r="I21" s="582"/>
    </row>
    <row r="22" spans="1:9" ht="15">
      <c r="A22" s="243" t="s">
        <v>6348</v>
      </c>
      <c r="B22" s="1056" t="s">
        <v>151</v>
      </c>
      <c r="C22" s="1077">
        <v>3.56</v>
      </c>
      <c r="D22" s="1057">
        <v>500</v>
      </c>
      <c r="E22" s="706">
        <v>233.44</v>
      </c>
      <c r="F22" s="776">
        <f t="shared" si="0"/>
        <v>233.44</v>
      </c>
      <c r="G22" s="1044">
        <f>'Заказ, cкидки и курсы валют'!$J$24*F22</f>
        <v>2961.1864</v>
      </c>
      <c r="H22" s="1064">
        <f t="shared" si="1"/>
        <v>1480.59</v>
      </c>
      <c r="I22" s="582"/>
    </row>
    <row r="23" spans="1:9" ht="15">
      <c r="A23" s="243" t="s">
        <v>6349</v>
      </c>
      <c r="B23" s="1056" t="s">
        <v>79</v>
      </c>
      <c r="C23" s="1077">
        <v>3.74</v>
      </c>
      <c r="D23" s="1057">
        <v>500</v>
      </c>
      <c r="E23" s="706">
        <v>323.77999999999997</v>
      </c>
      <c r="F23" s="776">
        <f t="shared" si="0"/>
        <v>323.77999999999997</v>
      </c>
      <c r="G23" s="1044">
        <f>'Заказ, cкидки и курсы валют'!$J$24*F23</f>
        <v>4107.1493</v>
      </c>
      <c r="H23" s="1064">
        <f t="shared" si="1"/>
        <v>2053.5700000000002</v>
      </c>
      <c r="I23" s="582"/>
    </row>
    <row r="24" spans="1:9" ht="15">
      <c r="A24" s="243" t="s">
        <v>6350</v>
      </c>
      <c r="B24" s="1056" t="s">
        <v>152</v>
      </c>
      <c r="C24" s="1077">
        <v>4.12</v>
      </c>
      <c r="D24" s="1057">
        <v>500</v>
      </c>
      <c r="E24" s="706">
        <v>334.86</v>
      </c>
      <c r="F24" s="776">
        <f t="shared" si="0"/>
        <v>334.86</v>
      </c>
      <c r="G24" s="1044">
        <f>'Заказ, cкидки и курсы валют'!$J$24*F24</f>
        <v>4247.6991000000007</v>
      </c>
      <c r="H24" s="1064">
        <f t="shared" si="1"/>
        <v>2123.85</v>
      </c>
      <c r="I24" s="582"/>
    </row>
    <row r="25" spans="1:9" ht="15">
      <c r="A25" s="243" t="s">
        <v>6351</v>
      </c>
      <c r="B25" s="1056" t="s">
        <v>4217</v>
      </c>
      <c r="C25" s="1077">
        <v>4.47</v>
      </c>
      <c r="D25" s="1057">
        <v>500</v>
      </c>
      <c r="E25" s="706">
        <v>385.71</v>
      </c>
      <c r="F25" s="776">
        <f t="shared" si="0"/>
        <v>385.71</v>
      </c>
      <c r="G25" s="1044">
        <f>'Заказ, cкидки и курсы валют'!$J$24*F25</f>
        <v>4892.73135</v>
      </c>
      <c r="H25" s="1064">
        <f t="shared" si="1"/>
        <v>2446.37</v>
      </c>
      <c r="I25" s="582"/>
    </row>
    <row r="26" spans="1:9" ht="15">
      <c r="A26" s="243" t="s">
        <v>6352</v>
      </c>
      <c r="B26" s="1056" t="s">
        <v>158</v>
      </c>
      <c r="C26" s="1077">
        <v>4.84</v>
      </c>
      <c r="D26" s="1057">
        <v>500</v>
      </c>
      <c r="E26" s="706">
        <v>388.22</v>
      </c>
      <c r="F26" s="776">
        <f t="shared" si="0"/>
        <v>388.22</v>
      </c>
      <c r="G26" s="1044">
        <f>'Заказ, cкидки и курсы валют'!$J$24*F26</f>
        <v>4924.5707000000002</v>
      </c>
      <c r="H26" s="1064">
        <f t="shared" si="1"/>
        <v>2462.29</v>
      </c>
      <c r="I26" s="582"/>
    </row>
    <row r="27" spans="1:9" ht="15">
      <c r="A27" s="243" t="s">
        <v>6353</v>
      </c>
      <c r="B27" s="1056" t="s">
        <v>159</v>
      </c>
      <c r="C27" s="1077">
        <v>5.57</v>
      </c>
      <c r="D27" s="1057">
        <v>200</v>
      </c>
      <c r="E27" s="706">
        <v>480</v>
      </c>
      <c r="F27" s="776">
        <f t="shared" si="0"/>
        <v>480</v>
      </c>
      <c r="G27" s="1044">
        <f>'Заказ, cкидки и курсы валют'!$J$24*F27</f>
        <v>6088.8</v>
      </c>
      <c r="H27" s="1064">
        <f t="shared" si="1"/>
        <v>1217.76</v>
      </c>
      <c r="I27" s="582"/>
    </row>
    <row r="28" spans="1:9" ht="15">
      <c r="A28" s="243" t="s">
        <v>6354</v>
      </c>
      <c r="B28" s="1056" t="s">
        <v>3343</v>
      </c>
      <c r="C28" s="1077">
        <v>6.3</v>
      </c>
      <c r="D28" s="1057">
        <v>200</v>
      </c>
      <c r="E28" s="706">
        <v>532.23</v>
      </c>
      <c r="F28" s="776">
        <f t="shared" si="0"/>
        <v>532.23</v>
      </c>
      <c r="G28" s="1044">
        <f>'Заказ, cкидки и курсы валют'!$J$24*F28</f>
        <v>6751.3375500000002</v>
      </c>
      <c r="H28" s="1064">
        <f t="shared" si="1"/>
        <v>1350.27</v>
      </c>
      <c r="I28" s="582"/>
    </row>
    <row r="29" spans="1:9" ht="15">
      <c r="A29" s="243" t="s">
        <v>11562</v>
      </c>
      <c r="B29" s="1056" t="s">
        <v>3183</v>
      </c>
      <c r="C29" s="1078">
        <v>1.24</v>
      </c>
      <c r="D29" s="1057">
        <v>500</v>
      </c>
      <c r="E29" s="706">
        <v>128.24</v>
      </c>
      <c r="F29" s="776">
        <f t="shared" ref="F29:F60" si="2">ROUND(E29*(1-$F$11),2)</f>
        <v>128.24</v>
      </c>
      <c r="G29" s="1044">
        <f>'Заказ, cкидки и курсы валют'!$J$24*F29</f>
        <v>1626.7244000000003</v>
      </c>
      <c r="H29" s="1064">
        <f t="shared" ref="H29:H60" si="3">ROUND((D29/1000)*G29,2)</f>
        <v>813.36</v>
      </c>
      <c r="I29" s="582"/>
    </row>
    <row r="30" spans="1:9" ht="15">
      <c r="A30" s="243" t="s">
        <v>6355</v>
      </c>
      <c r="B30" s="1056" t="s">
        <v>4222</v>
      </c>
      <c r="C30" s="1078">
        <v>1.4279999999999999</v>
      </c>
      <c r="D30" s="1057">
        <v>500</v>
      </c>
      <c r="E30" s="706">
        <v>184.71</v>
      </c>
      <c r="F30" s="776">
        <f t="shared" si="2"/>
        <v>184.71</v>
      </c>
      <c r="G30" s="1044">
        <f>'Заказ, cкидки и курсы валют'!$J$24*F30</f>
        <v>2343.0463500000001</v>
      </c>
      <c r="H30" s="1064">
        <f t="shared" si="3"/>
        <v>1171.52</v>
      </c>
      <c r="I30" s="582"/>
    </row>
    <row r="31" spans="1:9" ht="15">
      <c r="A31" s="243" t="s">
        <v>6356</v>
      </c>
      <c r="B31" s="1056" t="s">
        <v>3656</v>
      </c>
      <c r="C31" s="1077">
        <v>1.72</v>
      </c>
      <c r="D31" s="1057">
        <v>500</v>
      </c>
      <c r="E31" s="706">
        <v>122.63</v>
      </c>
      <c r="F31" s="776">
        <f t="shared" si="2"/>
        <v>122.63</v>
      </c>
      <c r="G31" s="1044">
        <f>'Заказ, cкидки и курсы валют'!$J$24*F31</f>
        <v>1555.5615499999999</v>
      </c>
      <c r="H31" s="1064">
        <f t="shared" si="3"/>
        <v>777.78</v>
      </c>
      <c r="I31" s="582"/>
    </row>
    <row r="32" spans="1:9" ht="15">
      <c r="A32" s="243" t="s">
        <v>6357</v>
      </c>
      <c r="B32" s="1056" t="s">
        <v>3657</v>
      </c>
      <c r="C32" s="1077">
        <v>1.96</v>
      </c>
      <c r="D32" s="1057">
        <v>500</v>
      </c>
      <c r="E32" s="706">
        <v>135.24</v>
      </c>
      <c r="F32" s="776">
        <f t="shared" si="2"/>
        <v>135.24</v>
      </c>
      <c r="G32" s="1044">
        <f>'Заказ, cкидки и курсы валют'!$J$24*F32</f>
        <v>1715.5194000000001</v>
      </c>
      <c r="H32" s="1064">
        <f t="shared" si="3"/>
        <v>857.76</v>
      </c>
      <c r="I32" s="582"/>
    </row>
    <row r="33" spans="1:9" ht="15">
      <c r="A33" s="243" t="s">
        <v>6358</v>
      </c>
      <c r="B33" s="1056" t="s">
        <v>2822</v>
      </c>
      <c r="C33" s="1077">
        <v>2.2000000000000002</v>
      </c>
      <c r="D33" s="1057">
        <v>500</v>
      </c>
      <c r="E33" s="706">
        <v>189.8</v>
      </c>
      <c r="F33" s="776">
        <f t="shared" si="2"/>
        <v>189.8</v>
      </c>
      <c r="G33" s="1044">
        <f>'Заказ, cкидки и курсы валют'!$J$24*F33</f>
        <v>2407.6130000000003</v>
      </c>
      <c r="H33" s="1064">
        <f t="shared" si="3"/>
        <v>1203.81</v>
      </c>
      <c r="I33" s="582"/>
    </row>
    <row r="34" spans="1:9" ht="15">
      <c r="A34" s="243" t="s">
        <v>6359</v>
      </c>
      <c r="B34" s="1056" t="s">
        <v>3658</v>
      </c>
      <c r="C34" s="1077">
        <v>2.44</v>
      </c>
      <c r="D34" s="1057">
        <v>500</v>
      </c>
      <c r="E34" s="706">
        <v>205.85</v>
      </c>
      <c r="F34" s="776">
        <f t="shared" si="2"/>
        <v>205.85</v>
      </c>
      <c r="G34" s="1044">
        <f>'Заказ, cкидки и курсы валют'!$J$24*F34</f>
        <v>2611.2072499999999</v>
      </c>
      <c r="H34" s="1064">
        <f t="shared" si="3"/>
        <v>1305.5999999999999</v>
      </c>
      <c r="I34" s="582"/>
    </row>
    <row r="35" spans="1:9" ht="15">
      <c r="A35" s="243" t="s">
        <v>6360</v>
      </c>
      <c r="B35" s="1056" t="s">
        <v>167</v>
      </c>
      <c r="C35" s="1077">
        <v>2.92</v>
      </c>
      <c r="D35" s="1057">
        <v>500</v>
      </c>
      <c r="E35" s="706">
        <v>261.73</v>
      </c>
      <c r="F35" s="776">
        <f t="shared" si="2"/>
        <v>261.73</v>
      </c>
      <c r="G35" s="1044">
        <f>'Заказ, cкидки и курсы валют'!$J$24*F35</f>
        <v>3320.0450500000002</v>
      </c>
      <c r="H35" s="1064">
        <f t="shared" si="3"/>
        <v>1660.02</v>
      </c>
      <c r="I35" s="582"/>
    </row>
    <row r="36" spans="1:9" ht="15">
      <c r="A36" s="243" t="s">
        <v>6361</v>
      </c>
      <c r="B36" s="1056" t="s">
        <v>168</v>
      </c>
      <c r="C36" s="1077">
        <v>3.52</v>
      </c>
      <c r="D36" s="1057">
        <v>500</v>
      </c>
      <c r="E36" s="706">
        <v>296.89999999999998</v>
      </c>
      <c r="F36" s="776">
        <f t="shared" si="2"/>
        <v>296.89999999999998</v>
      </c>
      <c r="G36" s="1044">
        <f>'Заказ, cкидки и курсы валют'!$J$24*F36</f>
        <v>3766.1765</v>
      </c>
      <c r="H36" s="1064">
        <f t="shared" si="3"/>
        <v>1883.09</v>
      </c>
      <c r="I36" s="582"/>
    </row>
    <row r="37" spans="1:9" ht="15">
      <c r="A37" s="243" t="s">
        <v>6362</v>
      </c>
      <c r="B37" s="1056" t="s">
        <v>169</v>
      </c>
      <c r="C37" s="1077">
        <v>4.12</v>
      </c>
      <c r="D37" s="1057">
        <v>500</v>
      </c>
      <c r="E37" s="706">
        <v>370.6</v>
      </c>
      <c r="F37" s="776">
        <f t="shared" si="2"/>
        <v>370.6</v>
      </c>
      <c r="G37" s="1044">
        <f>'Заказ, cкидки и курсы валют'!$J$24*F37</f>
        <v>4701.0610000000006</v>
      </c>
      <c r="H37" s="1064">
        <f t="shared" si="3"/>
        <v>2350.5300000000002</v>
      </c>
      <c r="I37" s="582"/>
    </row>
    <row r="38" spans="1:9" ht="15">
      <c r="A38" s="243" t="s">
        <v>6363</v>
      </c>
      <c r="B38" s="1056" t="s">
        <v>612</v>
      </c>
      <c r="C38" s="1077">
        <v>4.72</v>
      </c>
      <c r="D38" s="1057">
        <v>500</v>
      </c>
      <c r="E38" s="706">
        <v>383.47</v>
      </c>
      <c r="F38" s="776">
        <f t="shared" si="2"/>
        <v>383.47</v>
      </c>
      <c r="G38" s="1044">
        <f>'Заказ, cкидки и курсы валют'!$J$24*F38</f>
        <v>4864.3169500000004</v>
      </c>
      <c r="H38" s="1064">
        <f t="shared" si="3"/>
        <v>2432.16</v>
      </c>
      <c r="I38" s="582"/>
    </row>
    <row r="39" spans="1:9" ht="15">
      <c r="A39" s="243" t="s">
        <v>6364</v>
      </c>
      <c r="B39" s="1056" t="s">
        <v>170</v>
      </c>
      <c r="C39" s="1077">
        <v>5.32</v>
      </c>
      <c r="D39" s="1057">
        <v>500</v>
      </c>
      <c r="E39" s="706">
        <v>437.47</v>
      </c>
      <c r="F39" s="776">
        <f t="shared" si="2"/>
        <v>437.47</v>
      </c>
      <c r="G39" s="1044">
        <f>'Заказ, cкидки и курсы валют'!$J$24*F39</f>
        <v>5549.3069500000001</v>
      </c>
      <c r="H39" s="1064">
        <f t="shared" si="3"/>
        <v>2774.65</v>
      </c>
      <c r="I39" s="582"/>
    </row>
    <row r="40" spans="1:9" ht="15">
      <c r="A40" s="243" t="s">
        <v>6365</v>
      </c>
      <c r="B40" s="1056" t="s">
        <v>613</v>
      </c>
      <c r="C40" s="1077">
        <v>5.92</v>
      </c>
      <c r="D40" s="1057">
        <v>200</v>
      </c>
      <c r="E40" s="706">
        <v>506.38</v>
      </c>
      <c r="F40" s="776">
        <f t="shared" si="2"/>
        <v>506.38</v>
      </c>
      <c r="G40" s="1044">
        <f>'Заказ, cкидки и курсы валют'!$J$24*F40</f>
        <v>6423.4303</v>
      </c>
      <c r="H40" s="1064">
        <f t="shared" si="3"/>
        <v>1284.69</v>
      </c>
      <c r="I40" s="582"/>
    </row>
    <row r="41" spans="1:9" ht="15">
      <c r="A41" s="243" t="s">
        <v>6366</v>
      </c>
      <c r="B41" s="1056" t="s">
        <v>171</v>
      </c>
      <c r="C41" s="1077">
        <v>6.52</v>
      </c>
      <c r="D41" s="1057">
        <v>200</v>
      </c>
      <c r="E41" s="706">
        <v>557.84</v>
      </c>
      <c r="F41" s="776">
        <f t="shared" si="2"/>
        <v>557.84</v>
      </c>
      <c r="G41" s="1044">
        <f>'Заказ, cкидки и курсы валют'!$J$24*F41</f>
        <v>7076.2004000000006</v>
      </c>
      <c r="H41" s="1064">
        <f t="shared" si="3"/>
        <v>1415.24</v>
      </c>
      <c r="I41" s="582"/>
    </row>
    <row r="42" spans="1:9" ht="15">
      <c r="A42" s="243" t="s">
        <v>6367</v>
      </c>
      <c r="B42" s="1056" t="s">
        <v>172</v>
      </c>
      <c r="C42" s="1077">
        <v>7.87</v>
      </c>
      <c r="D42" s="1057">
        <v>200</v>
      </c>
      <c r="E42" s="706">
        <v>655.01</v>
      </c>
      <c r="F42" s="776">
        <f t="shared" si="2"/>
        <v>655.01</v>
      </c>
      <c r="G42" s="1044">
        <f>'Заказ, cкидки и курсы валют'!$J$24*F42</f>
        <v>8308.8018499999998</v>
      </c>
      <c r="H42" s="1064">
        <f t="shared" si="3"/>
        <v>1661.76</v>
      </c>
      <c r="I42" s="582"/>
    </row>
    <row r="43" spans="1:9" ht="15">
      <c r="A43" s="243" t="s">
        <v>6368</v>
      </c>
      <c r="B43" s="1056" t="s">
        <v>1366</v>
      </c>
      <c r="C43" s="1077">
        <v>8.4600000000000009</v>
      </c>
      <c r="D43" s="1057">
        <v>200</v>
      </c>
      <c r="E43" s="706">
        <v>699.52</v>
      </c>
      <c r="F43" s="776">
        <f t="shared" si="2"/>
        <v>699.52</v>
      </c>
      <c r="G43" s="1044">
        <f>'Заказ, cкидки и курсы валют'!$J$24*F43</f>
        <v>8873.4112000000005</v>
      </c>
      <c r="H43" s="1064">
        <f t="shared" si="3"/>
        <v>1774.68</v>
      </c>
      <c r="I43" s="582"/>
    </row>
    <row r="44" spans="1:9" ht="15">
      <c r="A44" s="243" t="s">
        <v>6369</v>
      </c>
      <c r="B44" s="1056" t="s">
        <v>173</v>
      </c>
      <c r="C44" s="1077">
        <v>9.0399999999999991</v>
      </c>
      <c r="D44" s="1057">
        <v>200</v>
      </c>
      <c r="E44" s="706">
        <v>785.67</v>
      </c>
      <c r="F44" s="776">
        <f t="shared" si="2"/>
        <v>785.67</v>
      </c>
      <c r="G44" s="1044">
        <f>'Заказ, cкидки и курсы валют'!$J$24*F44</f>
        <v>9966.2239499999996</v>
      </c>
      <c r="H44" s="1064">
        <f t="shared" si="3"/>
        <v>1993.24</v>
      </c>
      <c r="I44" s="582"/>
    </row>
    <row r="45" spans="1:9" ht="15">
      <c r="A45" s="243" t="s">
        <v>6370</v>
      </c>
      <c r="B45" s="1056" t="s">
        <v>4219</v>
      </c>
      <c r="C45" s="1077">
        <v>9.6300000000000008</v>
      </c>
      <c r="D45" s="1057">
        <v>200</v>
      </c>
      <c r="E45" s="706">
        <v>830.63</v>
      </c>
      <c r="F45" s="776">
        <f t="shared" si="2"/>
        <v>830.63</v>
      </c>
      <c r="G45" s="1044">
        <f>'Заказ, cкидки и курсы валют'!$J$24*F45</f>
        <v>10536.54155</v>
      </c>
      <c r="H45" s="1064">
        <f t="shared" si="3"/>
        <v>2107.31</v>
      </c>
      <c r="I45" s="582"/>
    </row>
    <row r="46" spans="1:9" ht="15">
      <c r="A46" s="243" t="s">
        <v>6371</v>
      </c>
      <c r="B46" s="1056" t="s">
        <v>174</v>
      </c>
      <c r="C46" s="1077">
        <v>10.220000000000001</v>
      </c>
      <c r="D46" s="1057">
        <v>200</v>
      </c>
      <c r="E46" s="706">
        <v>907.58</v>
      </c>
      <c r="F46" s="776">
        <f t="shared" si="2"/>
        <v>907.58</v>
      </c>
      <c r="G46" s="1044">
        <f>'Заказ, cкидки и курсы валют'!$J$24*F46</f>
        <v>11512.652300000002</v>
      </c>
      <c r="H46" s="1064">
        <f t="shared" si="3"/>
        <v>2302.5300000000002</v>
      </c>
      <c r="I46" s="582"/>
    </row>
    <row r="47" spans="1:9" ht="15">
      <c r="A47" s="243" t="s">
        <v>6372</v>
      </c>
      <c r="B47" s="1056" t="s">
        <v>175</v>
      </c>
      <c r="C47" s="1077">
        <v>11.71</v>
      </c>
      <c r="D47" s="1057">
        <v>200</v>
      </c>
      <c r="E47" s="706">
        <v>1009.49</v>
      </c>
      <c r="F47" s="776">
        <f t="shared" si="2"/>
        <v>1009.49</v>
      </c>
      <c r="G47" s="1044">
        <f>'Заказ, cкидки и курсы валют'!$J$24*F47</f>
        <v>12805.380650000001</v>
      </c>
      <c r="H47" s="1064">
        <f t="shared" si="3"/>
        <v>2561.08</v>
      </c>
      <c r="I47" s="582"/>
    </row>
    <row r="48" spans="1:9" ht="15">
      <c r="A48" s="243" t="s">
        <v>6373</v>
      </c>
      <c r="B48" s="1056" t="s">
        <v>176</v>
      </c>
      <c r="C48" s="1077">
        <v>12.57</v>
      </c>
      <c r="D48" s="1057">
        <v>200</v>
      </c>
      <c r="E48" s="706">
        <v>1126.3399999999999</v>
      </c>
      <c r="F48" s="776">
        <f t="shared" si="2"/>
        <v>1126.3399999999999</v>
      </c>
      <c r="G48" s="1044">
        <f>'Заказ, cкидки и курсы валют'!$J$24*F48</f>
        <v>14287.6229</v>
      </c>
      <c r="H48" s="1064">
        <f t="shared" si="3"/>
        <v>2857.52</v>
      </c>
      <c r="I48" s="582"/>
    </row>
    <row r="49" spans="1:9" ht="15">
      <c r="A49" s="243" t="s">
        <v>6374</v>
      </c>
      <c r="B49" s="1056" t="s">
        <v>3664</v>
      </c>
      <c r="C49" s="1077">
        <v>2.73</v>
      </c>
      <c r="D49" s="1057">
        <v>500</v>
      </c>
      <c r="E49" s="706">
        <v>286.33999999999997</v>
      </c>
      <c r="F49" s="776">
        <f t="shared" si="2"/>
        <v>286.33999999999997</v>
      </c>
      <c r="G49" s="1044">
        <f>'Заказ, cкидки и курсы валют'!$J$24*F49</f>
        <v>3632.2228999999998</v>
      </c>
      <c r="H49" s="1064">
        <f t="shared" si="3"/>
        <v>1816.11</v>
      </c>
      <c r="I49" s="582"/>
    </row>
    <row r="50" spans="1:9" ht="15">
      <c r="A50" s="243" t="s">
        <v>6375</v>
      </c>
      <c r="B50" s="1056" t="s">
        <v>3665</v>
      </c>
      <c r="C50" s="1077">
        <v>3.08</v>
      </c>
      <c r="D50" s="1057">
        <v>500</v>
      </c>
      <c r="E50" s="706">
        <v>252.37</v>
      </c>
      <c r="F50" s="776">
        <f t="shared" si="2"/>
        <v>252.37</v>
      </c>
      <c r="G50" s="1044">
        <f>'Заказ, cкидки и курсы валют'!$J$24*F50</f>
        <v>3201.3134500000001</v>
      </c>
      <c r="H50" s="1064">
        <f t="shared" si="3"/>
        <v>1600.66</v>
      </c>
      <c r="I50" s="582"/>
    </row>
    <row r="51" spans="1:9" ht="15">
      <c r="A51" s="243" t="s">
        <v>6376</v>
      </c>
      <c r="B51" s="1056" t="s">
        <v>3998</v>
      </c>
      <c r="C51" s="1077">
        <v>3.43</v>
      </c>
      <c r="D51" s="1057">
        <v>500</v>
      </c>
      <c r="E51" s="706">
        <v>279.3</v>
      </c>
      <c r="F51" s="776">
        <f t="shared" si="2"/>
        <v>279.3</v>
      </c>
      <c r="G51" s="1044">
        <f>'Заказ, cкидки и курсы валют'!$J$24*F51</f>
        <v>3542.9205000000002</v>
      </c>
      <c r="H51" s="1064">
        <f t="shared" si="3"/>
        <v>1771.46</v>
      </c>
      <c r="I51" s="582"/>
    </row>
    <row r="52" spans="1:9" ht="15">
      <c r="A52" s="243" t="s">
        <v>6377</v>
      </c>
      <c r="B52" s="1056" t="s">
        <v>100</v>
      </c>
      <c r="C52" s="1077">
        <v>3.78</v>
      </c>
      <c r="D52" s="1057">
        <v>500</v>
      </c>
      <c r="E52" s="706">
        <v>308.82</v>
      </c>
      <c r="F52" s="776">
        <f t="shared" si="2"/>
        <v>308.82</v>
      </c>
      <c r="G52" s="1044">
        <f>'Заказ, cкидки и курсы валют'!$J$24*F52</f>
        <v>3917.3816999999999</v>
      </c>
      <c r="H52" s="1064">
        <f t="shared" si="3"/>
        <v>1958.69</v>
      </c>
      <c r="I52" s="582"/>
    </row>
    <row r="53" spans="1:9" ht="15">
      <c r="A53" s="243" t="s">
        <v>6378</v>
      </c>
      <c r="B53" s="1056" t="s">
        <v>101</v>
      </c>
      <c r="C53" s="1077">
        <v>4.4800000000000004</v>
      </c>
      <c r="D53" s="1057">
        <v>500</v>
      </c>
      <c r="E53" s="706">
        <v>365.28</v>
      </c>
      <c r="F53" s="776">
        <f t="shared" si="2"/>
        <v>365.28</v>
      </c>
      <c r="G53" s="1044">
        <f>'Заказ, cкидки и курсы валют'!$J$24*F53</f>
        <v>4633.5767999999998</v>
      </c>
      <c r="H53" s="1064">
        <f t="shared" si="3"/>
        <v>2316.79</v>
      </c>
      <c r="I53" s="582"/>
    </row>
    <row r="54" spans="1:9" ht="15">
      <c r="A54" s="243" t="s">
        <v>6379</v>
      </c>
      <c r="B54" s="1056" t="s">
        <v>1355</v>
      </c>
      <c r="C54" s="1077">
        <v>5.36</v>
      </c>
      <c r="D54" s="1057">
        <v>200</v>
      </c>
      <c r="E54" s="706">
        <v>424.53</v>
      </c>
      <c r="F54" s="776">
        <f t="shared" si="2"/>
        <v>424.53</v>
      </c>
      <c r="G54" s="1044">
        <f>'Заказ, cкидки и курсы валют'!$J$24*F54</f>
        <v>5385.1630500000001</v>
      </c>
      <c r="H54" s="1064">
        <f t="shared" si="3"/>
        <v>1077.03</v>
      </c>
      <c r="I54" s="582"/>
    </row>
    <row r="55" spans="1:9" ht="15">
      <c r="A55" s="243" t="s">
        <v>6380</v>
      </c>
      <c r="B55" s="1056" t="s">
        <v>189</v>
      </c>
      <c r="C55" s="1077">
        <v>6.23</v>
      </c>
      <c r="D55" s="1057">
        <v>200</v>
      </c>
      <c r="E55" s="706">
        <v>470.08</v>
      </c>
      <c r="F55" s="776">
        <f t="shared" si="2"/>
        <v>470.08</v>
      </c>
      <c r="G55" s="1044">
        <f>'Заказ, cкидки и курсы валют'!$J$24*F55</f>
        <v>5962.9647999999997</v>
      </c>
      <c r="H55" s="1064">
        <f t="shared" si="3"/>
        <v>1192.5899999999999</v>
      </c>
      <c r="I55" s="582"/>
    </row>
    <row r="56" spans="1:9" ht="15">
      <c r="A56" s="243" t="s">
        <v>6381</v>
      </c>
      <c r="B56" s="1056" t="s">
        <v>617</v>
      </c>
      <c r="C56" s="1077">
        <v>7.11</v>
      </c>
      <c r="D56" s="1057">
        <v>200</v>
      </c>
      <c r="E56" s="706">
        <v>565.02</v>
      </c>
      <c r="F56" s="776">
        <f t="shared" si="2"/>
        <v>565.02</v>
      </c>
      <c r="G56" s="1044">
        <f>'Заказ, cкидки и курсы валют'!$J$24*F56</f>
        <v>7167.2786999999998</v>
      </c>
      <c r="H56" s="1064">
        <f t="shared" si="3"/>
        <v>1433.46</v>
      </c>
      <c r="I56" s="582"/>
    </row>
    <row r="57" spans="1:9" ht="15">
      <c r="A57" s="243" t="s">
        <v>6382</v>
      </c>
      <c r="B57" s="1056" t="s">
        <v>178</v>
      </c>
      <c r="C57" s="1077">
        <v>7.98</v>
      </c>
      <c r="D57" s="1057">
        <v>200</v>
      </c>
      <c r="E57" s="706">
        <v>643.52</v>
      </c>
      <c r="F57" s="776">
        <f t="shared" si="2"/>
        <v>643.52</v>
      </c>
      <c r="G57" s="1044">
        <f>'Заказ, cкидки и курсы валют'!$J$24*F57</f>
        <v>8163.0511999999999</v>
      </c>
      <c r="H57" s="1064">
        <f t="shared" si="3"/>
        <v>1632.61</v>
      </c>
      <c r="I57" s="582"/>
    </row>
    <row r="58" spans="1:9" ht="15">
      <c r="A58" s="243" t="s">
        <v>6383</v>
      </c>
      <c r="B58" s="1056" t="s">
        <v>84</v>
      </c>
      <c r="C58" s="1077">
        <v>8.86</v>
      </c>
      <c r="D58" s="1057">
        <v>200</v>
      </c>
      <c r="E58" s="706">
        <v>719.46</v>
      </c>
      <c r="F58" s="776">
        <f t="shared" si="2"/>
        <v>719.46</v>
      </c>
      <c r="G58" s="1044">
        <f>'Заказ, cкидки и курсы валют'!$J$24*F58</f>
        <v>9126.3501000000015</v>
      </c>
      <c r="H58" s="1064">
        <f t="shared" si="3"/>
        <v>1825.27</v>
      </c>
      <c r="I58" s="582"/>
    </row>
    <row r="59" spans="1:9" ht="15">
      <c r="A59" s="243" t="s">
        <v>6384</v>
      </c>
      <c r="B59" s="1056" t="s">
        <v>179</v>
      </c>
      <c r="C59" s="1077">
        <v>9.73</v>
      </c>
      <c r="D59" s="1057">
        <v>200</v>
      </c>
      <c r="E59" s="706">
        <v>779.29</v>
      </c>
      <c r="F59" s="776">
        <f t="shared" si="2"/>
        <v>779.29</v>
      </c>
      <c r="G59" s="1044">
        <f>'Заказ, cкидки и курсы валют'!$J$24*F59</f>
        <v>9885.2936499999996</v>
      </c>
      <c r="H59" s="1064">
        <f t="shared" si="3"/>
        <v>1977.06</v>
      </c>
      <c r="I59" s="582"/>
    </row>
    <row r="60" spans="1:9" ht="15">
      <c r="A60" s="243" t="s">
        <v>6385</v>
      </c>
      <c r="B60" s="1056" t="s">
        <v>3139</v>
      </c>
      <c r="C60" s="1077">
        <v>10.6</v>
      </c>
      <c r="D60" s="1057">
        <v>200</v>
      </c>
      <c r="E60" s="706">
        <v>831.66</v>
      </c>
      <c r="F60" s="776">
        <f t="shared" si="2"/>
        <v>831.66</v>
      </c>
      <c r="G60" s="1044">
        <f>'Заказ, cкидки и курсы валют'!$J$24*F60</f>
        <v>10549.607099999999</v>
      </c>
      <c r="H60" s="1064">
        <f t="shared" si="3"/>
        <v>2109.92</v>
      </c>
      <c r="I60" s="582"/>
    </row>
    <row r="61" spans="1:9" ht="15">
      <c r="A61" s="243" t="s">
        <v>6386</v>
      </c>
      <c r="B61" s="1056" t="s">
        <v>180</v>
      </c>
      <c r="C61" s="1077">
        <v>11.5</v>
      </c>
      <c r="D61" s="1057">
        <v>200</v>
      </c>
      <c r="E61" s="706">
        <v>911.26</v>
      </c>
      <c r="F61" s="776">
        <f t="shared" ref="F61:F77" si="4">ROUND(E61*(1-$F$11),2)</f>
        <v>911.26</v>
      </c>
      <c r="G61" s="1044">
        <f>'Заказ, cкидки и курсы валют'!$J$24*F61</f>
        <v>11559.3331</v>
      </c>
      <c r="H61" s="1064">
        <f t="shared" ref="H61:H77" si="5">ROUND((D61/1000)*G61,2)</f>
        <v>2311.87</v>
      </c>
      <c r="I61" s="582"/>
    </row>
    <row r="62" spans="1:9" ht="15">
      <c r="A62" s="243" t="s">
        <v>6387</v>
      </c>
      <c r="B62" s="1056" t="s">
        <v>181</v>
      </c>
      <c r="C62" s="1077">
        <v>14.02</v>
      </c>
      <c r="D62" s="1057">
        <v>200</v>
      </c>
      <c r="E62" s="706">
        <v>1048.97</v>
      </c>
      <c r="F62" s="776">
        <f t="shared" si="4"/>
        <v>1048.97</v>
      </c>
      <c r="G62" s="1044">
        <f>'Заказ, cкидки и курсы валют'!$J$24*F62</f>
        <v>13306.184450000001</v>
      </c>
      <c r="H62" s="1064">
        <f t="shared" si="5"/>
        <v>2661.24</v>
      </c>
      <c r="I62" s="582"/>
    </row>
    <row r="63" spans="1:9" ht="15">
      <c r="A63" s="243" t="s">
        <v>6388</v>
      </c>
      <c r="B63" s="1056" t="s">
        <v>182</v>
      </c>
      <c r="C63" s="1077">
        <v>15.84</v>
      </c>
      <c r="D63" s="1057">
        <v>200</v>
      </c>
      <c r="E63" s="706">
        <v>1202.42</v>
      </c>
      <c r="F63" s="776">
        <f t="shared" si="4"/>
        <v>1202.42</v>
      </c>
      <c r="G63" s="1044">
        <f>'Заказ, cкидки и курсы валют'!$J$24*F63</f>
        <v>15252.697700000001</v>
      </c>
      <c r="H63" s="1064">
        <f t="shared" si="5"/>
        <v>3050.54</v>
      </c>
      <c r="I63" s="582"/>
    </row>
    <row r="64" spans="1:9" ht="15">
      <c r="A64" s="243" t="s">
        <v>6992</v>
      </c>
      <c r="B64" s="1056" t="s">
        <v>183</v>
      </c>
      <c r="C64" s="1077">
        <v>16.8</v>
      </c>
      <c r="D64" s="1057">
        <v>200</v>
      </c>
      <c r="E64" s="706">
        <v>1375.7</v>
      </c>
      <c r="F64" s="776">
        <f t="shared" si="4"/>
        <v>1375.7</v>
      </c>
      <c r="G64" s="1044">
        <f>'Заказ, cкидки и курсы валют'!$J$24*F64</f>
        <v>17450.754500000003</v>
      </c>
      <c r="H64" s="1064">
        <f t="shared" si="5"/>
        <v>3490.15</v>
      </c>
      <c r="I64" s="582"/>
    </row>
    <row r="65" spans="1:9" ht="15">
      <c r="A65" s="243" t="s">
        <v>6389</v>
      </c>
      <c r="B65" s="1056" t="s">
        <v>184</v>
      </c>
      <c r="C65" s="1077">
        <v>19.48</v>
      </c>
      <c r="D65" s="1057">
        <v>200</v>
      </c>
      <c r="E65" s="706">
        <v>1537.41</v>
      </c>
      <c r="F65" s="776">
        <f t="shared" si="4"/>
        <v>1537.41</v>
      </c>
      <c r="G65" s="1044">
        <f>'Заказ, cкидки и курсы валют'!$J$24*F65</f>
        <v>19502.045850000002</v>
      </c>
      <c r="H65" s="1064">
        <f t="shared" si="5"/>
        <v>3900.41</v>
      </c>
      <c r="I65" s="582"/>
    </row>
    <row r="66" spans="1:9" ht="15">
      <c r="A66" s="243" t="s">
        <v>6563</v>
      </c>
      <c r="B66" s="1056" t="s">
        <v>1051</v>
      </c>
      <c r="C66" s="1077">
        <v>6.32</v>
      </c>
      <c r="D66" s="1057">
        <v>200</v>
      </c>
      <c r="E66" s="706">
        <v>640.54999999999995</v>
      </c>
      <c r="F66" s="776">
        <f t="shared" si="4"/>
        <v>640.54999999999995</v>
      </c>
      <c r="G66" s="1044">
        <f>'Заказ, cкидки и курсы валют'!$J$24*F66</f>
        <v>8125.3767499999994</v>
      </c>
      <c r="H66" s="1064">
        <f t="shared" si="5"/>
        <v>1625.08</v>
      </c>
      <c r="I66" s="582"/>
    </row>
    <row r="67" spans="1:9" ht="15">
      <c r="A67" s="243" t="s">
        <v>6564</v>
      </c>
      <c r="B67" s="1056" t="s">
        <v>3660</v>
      </c>
      <c r="C67" s="1077">
        <v>7.62</v>
      </c>
      <c r="D67" s="1057">
        <v>200</v>
      </c>
      <c r="E67" s="706">
        <v>653.94000000000005</v>
      </c>
      <c r="F67" s="776">
        <f t="shared" si="4"/>
        <v>653.94000000000005</v>
      </c>
      <c r="G67" s="1044">
        <f>'Заказ, cкидки и курсы валют'!$J$24*F67</f>
        <v>8295.2289000000019</v>
      </c>
      <c r="H67" s="1064">
        <f t="shared" si="5"/>
        <v>1659.05</v>
      </c>
      <c r="I67" s="582"/>
    </row>
    <row r="68" spans="1:9" ht="15">
      <c r="A68" s="243" t="s">
        <v>6565</v>
      </c>
      <c r="B68" s="1056" t="s">
        <v>3122</v>
      </c>
      <c r="C68" s="1077">
        <v>8.8800000000000008</v>
      </c>
      <c r="D68" s="1057">
        <v>200</v>
      </c>
      <c r="E68" s="706">
        <v>801.69</v>
      </c>
      <c r="F68" s="776">
        <f t="shared" si="4"/>
        <v>801.69</v>
      </c>
      <c r="G68" s="1044">
        <f>'Заказ, cкидки и курсы валют'!$J$24*F68</f>
        <v>10169.437650000002</v>
      </c>
      <c r="H68" s="1064">
        <f t="shared" si="5"/>
        <v>2033.89</v>
      </c>
      <c r="I68" s="582"/>
    </row>
    <row r="69" spans="1:9" ht="15">
      <c r="A69" s="243" t="s">
        <v>6566</v>
      </c>
      <c r="B69" s="1056" t="s">
        <v>3123</v>
      </c>
      <c r="C69" s="1077">
        <v>10.5</v>
      </c>
      <c r="D69" s="1057">
        <v>200</v>
      </c>
      <c r="E69" s="706">
        <v>866.77</v>
      </c>
      <c r="F69" s="776">
        <f t="shared" si="4"/>
        <v>866.77</v>
      </c>
      <c r="G69" s="1044">
        <f>'Заказ, cкидки и курсы валют'!$J$24*F69</f>
        <v>10994.97745</v>
      </c>
      <c r="H69" s="1064">
        <f t="shared" si="5"/>
        <v>2199</v>
      </c>
      <c r="I69" s="582"/>
    </row>
    <row r="70" spans="1:9" ht="15">
      <c r="A70" s="243" t="s">
        <v>6567</v>
      </c>
      <c r="B70" s="1056" t="s">
        <v>618</v>
      </c>
      <c r="C70" s="1077">
        <v>12.1</v>
      </c>
      <c r="D70" s="1057">
        <v>200</v>
      </c>
      <c r="E70" s="706">
        <v>984.51</v>
      </c>
      <c r="F70" s="776">
        <f t="shared" si="4"/>
        <v>984.51</v>
      </c>
      <c r="G70" s="1044">
        <f>'Заказ, cкидки и курсы валют'!$J$24*F70</f>
        <v>12488.50935</v>
      </c>
      <c r="H70" s="1064">
        <f t="shared" si="5"/>
        <v>2497.6999999999998</v>
      </c>
      <c r="I70" s="582"/>
    </row>
    <row r="71" spans="1:9" ht="15">
      <c r="A71" s="243" t="s">
        <v>6993</v>
      </c>
      <c r="B71" s="1056" t="s">
        <v>3124</v>
      </c>
      <c r="C71" s="1077">
        <v>13.7</v>
      </c>
      <c r="D71" s="1057">
        <v>200</v>
      </c>
      <c r="E71" s="706">
        <v>1103.72</v>
      </c>
      <c r="F71" s="776">
        <f t="shared" si="4"/>
        <v>1103.72</v>
      </c>
      <c r="G71" s="1044">
        <f>'Заказ, cкидки и курсы валют'!$J$24*F71</f>
        <v>14000.688200000001</v>
      </c>
      <c r="H71" s="1064">
        <f t="shared" si="5"/>
        <v>2800.14</v>
      </c>
      <c r="I71" s="582"/>
    </row>
    <row r="72" spans="1:9" ht="15">
      <c r="A72" s="243" t="s">
        <v>6568</v>
      </c>
      <c r="B72" s="1056" t="s">
        <v>190</v>
      </c>
      <c r="C72" s="1077">
        <v>15.3</v>
      </c>
      <c r="D72" s="1057">
        <v>200</v>
      </c>
      <c r="E72" s="706">
        <v>1234.78</v>
      </c>
      <c r="F72" s="776">
        <f t="shared" si="4"/>
        <v>1234.78</v>
      </c>
      <c r="G72" s="1044">
        <f>'Заказ, cкидки и курсы валют'!$J$24*F72</f>
        <v>15663.184300000001</v>
      </c>
      <c r="H72" s="1064">
        <f t="shared" si="5"/>
        <v>3132.64</v>
      </c>
      <c r="I72" s="582"/>
    </row>
    <row r="73" spans="1:9" ht="15">
      <c r="A73" s="243" t="s">
        <v>6569</v>
      </c>
      <c r="B73" s="1056" t="s">
        <v>191</v>
      </c>
      <c r="C73" s="1077">
        <v>18.5</v>
      </c>
      <c r="D73" s="1057">
        <v>200</v>
      </c>
      <c r="E73" s="706">
        <v>1665.19</v>
      </c>
      <c r="F73" s="776">
        <f t="shared" si="4"/>
        <v>1665.19</v>
      </c>
      <c r="G73" s="1044">
        <f>'Заказ, cкидки и курсы валют'!$J$24*F73</f>
        <v>21122.935150000001</v>
      </c>
      <c r="H73" s="1064">
        <f t="shared" si="5"/>
        <v>4224.59</v>
      </c>
      <c r="I73" s="582"/>
    </row>
    <row r="74" spans="1:9" ht="15">
      <c r="A74" s="243" t="s">
        <v>6570</v>
      </c>
      <c r="B74" s="1056" t="s">
        <v>192</v>
      </c>
      <c r="C74" s="1077">
        <v>21.7</v>
      </c>
      <c r="D74" s="1057">
        <v>100</v>
      </c>
      <c r="E74" s="706">
        <v>1709.99</v>
      </c>
      <c r="F74" s="776">
        <f t="shared" si="4"/>
        <v>1709.99</v>
      </c>
      <c r="G74" s="1044">
        <f>'Заказ, cкидки и курсы валют'!$J$24*F74</f>
        <v>21691.223150000002</v>
      </c>
      <c r="H74" s="1064">
        <f t="shared" si="5"/>
        <v>2169.12</v>
      </c>
      <c r="I74" s="582"/>
    </row>
    <row r="75" spans="1:9" ht="15">
      <c r="A75" s="243" t="s">
        <v>6571</v>
      </c>
      <c r="B75" s="1056" t="s">
        <v>193</v>
      </c>
      <c r="C75" s="1077">
        <v>24.61</v>
      </c>
      <c r="D75" s="1057">
        <v>100</v>
      </c>
      <c r="E75" s="706">
        <v>1910.77</v>
      </c>
      <c r="F75" s="776">
        <f t="shared" si="4"/>
        <v>1910.77</v>
      </c>
      <c r="G75" s="1044">
        <f>'Заказ, cкидки и курсы валют'!$J$24*F75</f>
        <v>24238.117450000002</v>
      </c>
      <c r="H75" s="1064">
        <f t="shared" si="5"/>
        <v>2423.81</v>
      </c>
      <c r="I75" s="582"/>
    </row>
    <row r="76" spans="1:9" ht="15">
      <c r="A76" s="243" t="s">
        <v>6572</v>
      </c>
      <c r="B76" s="1056" t="s">
        <v>194</v>
      </c>
      <c r="C76" s="1077">
        <v>27.71</v>
      </c>
      <c r="D76" s="1057">
        <v>200</v>
      </c>
      <c r="E76" s="706">
        <v>2120.34</v>
      </c>
      <c r="F76" s="776">
        <f t="shared" si="4"/>
        <v>2120.34</v>
      </c>
      <c r="G76" s="1044">
        <f>'Заказ, cкидки и курсы валют'!$J$24*F76</f>
        <v>26896.512900000002</v>
      </c>
      <c r="H76" s="1064">
        <f t="shared" si="5"/>
        <v>5379.3</v>
      </c>
      <c r="I76" s="582"/>
    </row>
    <row r="77" spans="1:9" ht="15">
      <c r="A77" s="243" t="s">
        <v>6994</v>
      </c>
      <c r="B77" s="1056" t="s">
        <v>3125</v>
      </c>
      <c r="C77" s="1077">
        <v>31</v>
      </c>
      <c r="D77" s="1057">
        <v>200</v>
      </c>
      <c r="E77" s="706">
        <v>2207.15</v>
      </c>
      <c r="F77" s="776">
        <f t="shared" si="4"/>
        <v>2207.15</v>
      </c>
      <c r="G77" s="1044">
        <f>'Заказ, cкидки и курсы валют'!$J$24*F77</f>
        <v>27997.697750000003</v>
      </c>
      <c r="H77" s="1064">
        <f t="shared" si="5"/>
        <v>5599.54</v>
      </c>
      <c r="I77" s="582"/>
    </row>
    <row r="78" spans="1:9" ht="15.75" thickBot="1">
      <c r="A78" s="271" t="s">
        <v>6573</v>
      </c>
      <c r="B78" s="1121" t="s">
        <v>195</v>
      </c>
      <c r="C78" s="1314">
        <v>33.93</v>
      </c>
      <c r="D78" s="1315">
        <v>100</v>
      </c>
      <c r="E78" s="706">
        <v>2630.96</v>
      </c>
      <c r="F78" s="1316">
        <f t="shared" ref="F78" si="6">ROUND(E78*(1-$F$11),2)</f>
        <v>2630.96</v>
      </c>
      <c r="G78" s="1178">
        <f>'Заказ, cкидки и курсы валют'!$J$24*F78</f>
        <v>33373.727599999998</v>
      </c>
      <c r="H78" s="1317">
        <f t="shared" ref="H78" si="7">ROUND((D78/1000)*G78,2)</f>
        <v>3337.37</v>
      </c>
      <c r="I78" s="595"/>
    </row>
    <row r="79" spans="1:9" ht="13.5" thickBot="1"/>
    <row r="80" spans="1:9" ht="18">
      <c r="A80" s="1896" t="s">
        <v>6441</v>
      </c>
      <c r="B80" s="1896"/>
      <c r="C80" s="794"/>
      <c r="D80" s="687"/>
      <c r="E80" s="687"/>
      <c r="F80" s="114"/>
      <c r="G80" s="1902"/>
      <c r="H80" s="1903"/>
      <c r="I80" s="1904"/>
    </row>
    <row r="81" spans="1:9" ht="18">
      <c r="A81" s="292"/>
      <c r="B81" s="17"/>
      <c r="C81" s="1065"/>
      <c r="D81" s="1522"/>
      <c r="E81" s="1028" t="s">
        <v>6440</v>
      </c>
      <c r="F81" s="700"/>
      <c r="G81" s="793"/>
      <c r="H81" s="132"/>
      <c r="I81" s="133"/>
    </row>
    <row r="82" spans="1:9">
      <c r="A82" s="292"/>
      <c r="B82" s="17"/>
      <c r="C82" s="1066"/>
      <c r="D82" s="1523"/>
      <c r="E82" s="689"/>
      <c r="F82" s="733"/>
      <c r="G82" s="1052"/>
      <c r="H82" s="17"/>
      <c r="I82" s="200"/>
    </row>
    <row r="83" spans="1:9">
      <c r="A83" s="292"/>
      <c r="B83" s="17"/>
      <c r="C83" s="1066"/>
      <c r="D83" s="1523"/>
      <c r="E83" s="689"/>
      <c r="F83" s="733"/>
      <c r="G83" s="1052"/>
      <c r="H83" s="17"/>
      <c r="I83" s="200"/>
    </row>
    <row r="84" spans="1:9">
      <c r="A84" s="292"/>
      <c r="B84" s="17"/>
      <c r="C84" s="1066"/>
      <c r="D84" s="1523"/>
      <c r="E84" s="689"/>
      <c r="F84" s="733"/>
      <c r="G84" s="1052"/>
      <c r="H84" s="17"/>
      <c r="I84" s="200"/>
    </row>
    <row r="85" spans="1:9" ht="63" customHeight="1" thickBot="1">
      <c r="A85" s="1540" t="s">
        <v>7841</v>
      </c>
      <c r="B85" s="204"/>
      <c r="C85" s="1067"/>
      <c r="D85" s="1524"/>
      <c r="E85" s="690"/>
      <c r="F85" s="735"/>
      <c r="G85" s="1053"/>
      <c r="H85" s="204"/>
      <c r="I85" s="205"/>
    </row>
    <row r="86" spans="1:9" ht="52.5">
      <c r="A86" s="228" t="s">
        <v>1036</v>
      </c>
      <c r="B86" s="229" t="s">
        <v>1037</v>
      </c>
      <c r="C86" s="568" t="s">
        <v>679</v>
      </c>
      <c r="D86" s="568" t="s">
        <v>3147</v>
      </c>
      <c r="E86" s="691" t="s">
        <v>11544</v>
      </c>
      <c r="F86" s="737" t="s">
        <v>2796</v>
      </c>
      <c r="G86" s="1039" t="s">
        <v>2644</v>
      </c>
      <c r="H86" s="394" t="s">
        <v>498</v>
      </c>
      <c r="I86" s="232" t="s">
        <v>4274</v>
      </c>
    </row>
    <row r="87" spans="1:9" ht="13.5" thickBot="1">
      <c r="A87" s="228"/>
      <c r="B87" s="445"/>
      <c r="C87" s="568" t="s">
        <v>3648</v>
      </c>
      <c r="D87" s="568" t="s">
        <v>2645</v>
      </c>
      <c r="E87" s="696" t="s">
        <v>265</v>
      </c>
      <c r="F87" s="745">
        <f>'Заказ, cкидки и курсы валют'!$I$12</f>
        <v>0</v>
      </c>
      <c r="G87" s="1149"/>
      <c r="H87" s="545"/>
      <c r="I87" s="380"/>
    </row>
    <row r="88" spans="1:9" ht="15">
      <c r="A88" s="1202" t="s">
        <v>8266</v>
      </c>
      <c r="B88" s="1309" t="s">
        <v>3219</v>
      </c>
      <c r="C88" s="1310">
        <v>0.90300000000000002</v>
      </c>
      <c r="D88" s="1311">
        <v>100</v>
      </c>
      <c r="E88" s="2654">
        <f t="shared" ref="E88:E119" si="8">E12*2</f>
        <v>198.78</v>
      </c>
      <c r="F88" s="1187">
        <f t="shared" ref="F88:F104" si="9">ROUND(E88*(1-$F$11),2)</f>
        <v>198.78</v>
      </c>
      <c r="G88" s="1312">
        <f>'Заказ, cкидки и курсы валют'!$J$24*F88</f>
        <v>2521.5243</v>
      </c>
      <c r="H88" s="1313">
        <f t="shared" ref="H88:H104" si="10">ROUND((D88/1000)*G88,2)</f>
        <v>252.15</v>
      </c>
      <c r="I88" s="1304"/>
    </row>
    <row r="89" spans="1:9" ht="15">
      <c r="A89" s="243" t="s">
        <v>8267</v>
      </c>
      <c r="B89" s="1054" t="s">
        <v>3220</v>
      </c>
      <c r="C89" s="1077">
        <v>1.06</v>
      </c>
      <c r="D89" s="1055">
        <v>100</v>
      </c>
      <c r="E89" s="2654">
        <f t="shared" si="8"/>
        <v>186.98</v>
      </c>
      <c r="F89" s="776">
        <f t="shared" si="9"/>
        <v>186.98</v>
      </c>
      <c r="G89" s="1044">
        <f>'Заказ, cкидки и курсы валют'!$J$24*F89</f>
        <v>2371.8413</v>
      </c>
      <c r="H89" s="1064">
        <f t="shared" si="10"/>
        <v>237.18</v>
      </c>
      <c r="I89" s="582"/>
    </row>
    <row r="90" spans="1:9" ht="15">
      <c r="A90" s="243" t="s">
        <v>8268</v>
      </c>
      <c r="B90" s="1056" t="s">
        <v>3221</v>
      </c>
      <c r="C90" s="1077">
        <v>1.22</v>
      </c>
      <c r="D90" s="1057">
        <v>50</v>
      </c>
      <c r="E90" s="2654">
        <f t="shared" si="8"/>
        <v>212.48</v>
      </c>
      <c r="F90" s="776">
        <f t="shared" si="9"/>
        <v>212.48</v>
      </c>
      <c r="G90" s="1044">
        <f>'Заказ, cкидки и курсы валют'!$J$24*F90</f>
        <v>2695.3087999999998</v>
      </c>
      <c r="H90" s="1064">
        <f t="shared" si="10"/>
        <v>134.77000000000001</v>
      </c>
      <c r="I90" s="582"/>
    </row>
    <row r="91" spans="1:9" ht="15">
      <c r="A91" s="243" t="s">
        <v>8269</v>
      </c>
      <c r="B91" s="1056" t="s">
        <v>145</v>
      </c>
      <c r="C91" s="1077">
        <v>1.37</v>
      </c>
      <c r="D91" s="1055">
        <v>50</v>
      </c>
      <c r="E91" s="2654">
        <f t="shared" si="8"/>
        <v>232.36</v>
      </c>
      <c r="F91" s="776">
        <f t="shared" si="9"/>
        <v>232.36</v>
      </c>
      <c r="G91" s="1044">
        <f>'Заказ, cкидки и курсы валют'!$J$24*F91</f>
        <v>2947.4866000000002</v>
      </c>
      <c r="H91" s="1064">
        <f t="shared" si="10"/>
        <v>147.37</v>
      </c>
      <c r="I91" s="582"/>
    </row>
    <row r="92" spans="1:9" ht="15">
      <c r="A92" s="243" t="s">
        <v>8270</v>
      </c>
      <c r="B92" s="1056" t="s">
        <v>3222</v>
      </c>
      <c r="C92" s="1077">
        <v>1.53</v>
      </c>
      <c r="D92" s="1057">
        <v>50</v>
      </c>
      <c r="E92" s="2654">
        <f t="shared" si="8"/>
        <v>257.74</v>
      </c>
      <c r="F92" s="776">
        <f t="shared" si="9"/>
        <v>257.74</v>
      </c>
      <c r="G92" s="1044">
        <f>'Заказ, cкидки и курсы валют'!$J$24*F92</f>
        <v>3269.4319</v>
      </c>
      <c r="H92" s="1064">
        <f t="shared" si="10"/>
        <v>163.47</v>
      </c>
      <c r="I92" s="582"/>
    </row>
    <row r="93" spans="1:9" ht="15">
      <c r="A93" s="243" t="s">
        <v>8271</v>
      </c>
      <c r="B93" s="1056" t="s">
        <v>146</v>
      </c>
      <c r="C93" s="1077">
        <v>1.68</v>
      </c>
      <c r="D93" s="1057">
        <v>50</v>
      </c>
      <c r="E93" s="2654">
        <f t="shared" si="8"/>
        <v>271</v>
      </c>
      <c r="F93" s="776">
        <f t="shared" si="9"/>
        <v>271</v>
      </c>
      <c r="G93" s="1044">
        <f>'Заказ, cкидки и курсы валют'!$J$24*F93</f>
        <v>3437.6350000000002</v>
      </c>
      <c r="H93" s="1064">
        <f t="shared" si="10"/>
        <v>171.88</v>
      </c>
      <c r="I93" s="582"/>
    </row>
    <row r="94" spans="1:9" ht="15">
      <c r="A94" s="243" t="s">
        <v>8272</v>
      </c>
      <c r="B94" s="1056" t="s">
        <v>147</v>
      </c>
      <c r="C94" s="1077">
        <v>2</v>
      </c>
      <c r="D94" s="1057">
        <v>50</v>
      </c>
      <c r="E94" s="2654">
        <f t="shared" si="8"/>
        <v>333.48</v>
      </c>
      <c r="F94" s="776">
        <f t="shared" si="9"/>
        <v>333.48</v>
      </c>
      <c r="G94" s="1044">
        <f>'Заказ, cкидки и курсы валют'!$J$24*F94</f>
        <v>4230.1938</v>
      </c>
      <c r="H94" s="1064">
        <f t="shared" si="10"/>
        <v>211.51</v>
      </c>
      <c r="I94" s="582"/>
    </row>
    <row r="95" spans="1:9" ht="15">
      <c r="A95" s="243" t="s">
        <v>8273</v>
      </c>
      <c r="B95" s="1056" t="s">
        <v>148</v>
      </c>
      <c r="C95" s="1077">
        <v>2.39</v>
      </c>
      <c r="D95" s="1057">
        <v>25</v>
      </c>
      <c r="E95" s="2654">
        <f t="shared" si="8"/>
        <v>398.02</v>
      </c>
      <c r="F95" s="776">
        <f t="shared" si="9"/>
        <v>398.02</v>
      </c>
      <c r="G95" s="1044">
        <f>'Заказ, cкидки и курсы валют'!$J$24*F95</f>
        <v>5048.8837000000003</v>
      </c>
      <c r="H95" s="1064">
        <f t="shared" si="10"/>
        <v>126.22</v>
      </c>
      <c r="I95" s="582"/>
    </row>
    <row r="96" spans="1:9" ht="15">
      <c r="A96" s="243" t="s">
        <v>8274</v>
      </c>
      <c r="B96" s="1056" t="s">
        <v>149</v>
      </c>
      <c r="C96" s="1077">
        <v>2.78</v>
      </c>
      <c r="D96" s="1057">
        <v>25</v>
      </c>
      <c r="E96" s="2654">
        <f t="shared" si="8"/>
        <v>465.08</v>
      </c>
      <c r="F96" s="776">
        <f t="shared" si="9"/>
        <v>465.08</v>
      </c>
      <c r="G96" s="1044">
        <f>'Заказ, cкидки и курсы валют'!$J$24*F96</f>
        <v>5899.5398000000005</v>
      </c>
      <c r="H96" s="1064">
        <f t="shared" si="10"/>
        <v>147.49</v>
      </c>
      <c r="I96" s="582"/>
    </row>
    <row r="97" spans="1:9" ht="15">
      <c r="A97" s="243" t="s">
        <v>8275</v>
      </c>
      <c r="B97" s="1056" t="s">
        <v>150</v>
      </c>
      <c r="C97" s="1077">
        <v>3.17</v>
      </c>
      <c r="D97" s="1057">
        <v>25</v>
      </c>
      <c r="E97" s="2654">
        <f t="shared" si="8"/>
        <v>511.86</v>
      </c>
      <c r="F97" s="776">
        <f t="shared" si="9"/>
        <v>511.86</v>
      </c>
      <c r="G97" s="1044">
        <f>'Заказ, cкидки и курсы валют'!$J$24*F97</f>
        <v>6492.9441000000006</v>
      </c>
      <c r="H97" s="1064">
        <f t="shared" si="10"/>
        <v>162.32</v>
      </c>
      <c r="I97" s="582"/>
    </row>
    <row r="98" spans="1:9" ht="15">
      <c r="A98" s="243" t="s">
        <v>8276</v>
      </c>
      <c r="B98" s="1056" t="s">
        <v>151</v>
      </c>
      <c r="C98" s="1077">
        <v>3.56</v>
      </c>
      <c r="D98" s="1057">
        <v>25</v>
      </c>
      <c r="E98" s="2654">
        <f t="shared" si="8"/>
        <v>466.88</v>
      </c>
      <c r="F98" s="776">
        <f t="shared" si="9"/>
        <v>466.88</v>
      </c>
      <c r="G98" s="1044">
        <f>'Заказ, cкидки и курсы валют'!$J$24*F98</f>
        <v>5922.3728000000001</v>
      </c>
      <c r="H98" s="1064">
        <f t="shared" si="10"/>
        <v>148.06</v>
      </c>
      <c r="I98" s="582"/>
    </row>
    <row r="99" spans="1:9" ht="15">
      <c r="A99" s="243" t="s">
        <v>8277</v>
      </c>
      <c r="B99" s="1056" t="s">
        <v>79</v>
      </c>
      <c r="C99" s="1077">
        <v>3.74</v>
      </c>
      <c r="D99" s="1057">
        <v>25</v>
      </c>
      <c r="E99" s="2654">
        <f t="shared" si="8"/>
        <v>647.55999999999995</v>
      </c>
      <c r="F99" s="776">
        <f t="shared" si="9"/>
        <v>647.55999999999995</v>
      </c>
      <c r="G99" s="1044">
        <f>'Заказ, cкидки и курсы валют'!$J$24*F99</f>
        <v>8214.2986000000001</v>
      </c>
      <c r="H99" s="1064">
        <f t="shared" si="10"/>
        <v>205.36</v>
      </c>
      <c r="I99" s="582"/>
    </row>
    <row r="100" spans="1:9" ht="15">
      <c r="A100" s="243" t="s">
        <v>8278</v>
      </c>
      <c r="B100" s="1056" t="s">
        <v>152</v>
      </c>
      <c r="C100" s="1077">
        <v>4.12</v>
      </c>
      <c r="D100" s="1057">
        <v>25</v>
      </c>
      <c r="E100" s="2654">
        <f t="shared" si="8"/>
        <v>669.72</v>
      </c>
      <c r="F100" s="776">
        <f t="shared" si="9"/>
        <v>669.72</v>
      </c>
      <c r="G100" s="1044">
        <f>'Заказ, cкидки и курсы валют'!$J$24*F100</f>
        <v>8495.3982000000015</v>
      </c>
      <c r="H100" s="1064">
        <f t="shared" si="10"/>
        <v>212.38</v>
      </c>
      <c r="I100" s="582"/>
    </row>
    <row r="101" spans="1:9" ht="15">
      <c r="A101" s="243" t="s">
        <v>8279</v>
      </c>
      <c r="B101" s="1056" t="s">
        <v>4217</v>
      </c>
      <c r="C101" s="1077">
        <v>4.47</v>
      </c>
      <c r="D101" s="1057">
        <v>10</v>
      </c>
      <c r="E101" s="2654">
        <f t="shared" si="8"/>
        <v>771.42</v>
      </c>
      <c r="F101" s="776">
        <f t="shared" si="9"/>
        <v>771.42</v>
      </c>
      <c r="G101" s="1044">
        <f>'Заказ, cкидки и курсы валют'!$J$24*F101</f>
        <v>9785.4627</v>
      </c>
      <c r="H101" s="1064">
        <f t="shared" si="10"/>
        <v>97.85</v>
      </c>
      <c r="I101" s="582"/>
    </row>
    <row r="102" spans="1:9" ht="15">
      <c r="A102" s="243" t="s">
        <v>8280</v>
      </c>
      <c r="B102" s="1056" t="s">
        <v>158</v>
      </c>
      <c r="C102" s="1077">
        <v>4.84</v>
      </c>
      <c r="D102" s="1057">
        <v>10</v>
      </c>
      <c r="E102" s="2654">
        <f t="shared" si="8"/>
        <v>776.44</v>
      </c>
      <c r="F102" s="776">
        <f t="shared" si="9"/>
        <v>776.44</v>
      </c>
      <c r="G102" s="1044">
        <f>'Заказ, cкидки и курсы валют'!$J$24*F102</f>
        <v>9849.1414000000004</v>
      </c>
      <c r="H102" s="1064">
        <f t="shared" si="10"/>
        <v>98.49</v>
      </c>
      <c r="I102" s="582"/>
    </row>
    <row r="103" spans="1:9" ht="15">
      <c r="A103" s="243" t="s">
        <v>8281</v>
      </c>
      <c r="B103" s="1056" t="s">
        <v>159</v>
      </c>
      <c r="C103" s="1077">
        <v>5.57</v>
      </c>
      <c r="D103" s="1057">
        <v>10</v>
      </c>
      <c r="E103" s="2654">
        <f t="shared" si="8"/>
        <v>960</v>
      </c>
      <c r="F103" s="776">
        <f t="shared" si="9"/>
        <v>960</v>
      </c>
      <c r="G103" s="1044">
        <f>'Заказ, cкидки и курсы валют'!$J$24*F103</f>
        <v>12177.6</v>
      </c>
      <c r="H103" s="1064">
        <f t="shared" si="10"/>
        <v>121.78</v>
      </c>
      <c r="I103" s="582"/>
    </row>
    <row r="104" spans="1:9" ht="15">
      <c r="A104" s="243" t="s">
        <v>8282</v>
      </c>
      <c r="B104" s="1056" t="s">
        <v>3343</v>
      </c>
      <c r="C104" s="1077">
        <v>6.3</v>
      </c>
      <c r="D104" s="1057">
        <v>10</v>
      </c>
      <c r="E104" s="2654">
        <f t="shared" si="8"/>
        <v>1064.46</v>
      </c>
      <c r="F104" s="776">
        <f t="shared" si="9"/>
        <v>1064.46</v>
      </c>
      <c r="G104" s="1044">
        <f>'Заказ, cкидки и курсы валют'!$J$24*F104</f>
        <v>13502.6751</v>
      </c>
      <c r="H104" s="1064">
        <f t="shared" si="10"/>
        <v>135.03</v>
      </c>
      <c r="I104" s="582"/>
    </row>
    <row r="105" spans="1:9" ht="15">
      <c r="A105" s="243" t="s">
        <v>11563</v>
      </c>
      <c r="B105" s="1056" t="s">
        <v>3183</v>
      </c>
      <c r="C105" s="1078">
        <v>1.24</v>
      </c>
      <c r="D105" s="1057">
        <v>50</v>
      </c>
      <c r="E105" s="2654">
        <f t="shared" si="8"/>
        <v>256.48</v>
      </c>
      <c r="F105" s="776">
        <f t="shared" ref="F105" si="11">ROUND(E105*(1-$F$11),2)</f>
        <v>256.48</v>
      </c>
      <c r="G105" s="1044">
        <f>'Заказ, cкидки и курсы валют'!$J$24*F105</f>
        <v>3253.4488000000006</v>
      </c>
      <c r="H105" s="1064">
        <f t="shared" ref="H105" si="12">ROUND((D105/1000)*G105,2)</f>
        <v>162.66999999999999</v>
      </c>
      <c r="I105" s="582"/>
    </row>
    <row r="106" spans="1:9" ht="15">
      <c r="A106" s="243" t="s">
        <v>8283</v>
      </c>
      <c r="B106" s="1056" t="s">
        <v>4222</v>
      </c>
      <c r="C106" s="1078">
        <v>1.4279999999999999</v>
      </c>
      <c r="D106" s="1057">
        <v>50</v>
      </c>
      <c r="E106" s="2654">
        <f t="shared" si="8"/>
        <v>369.42</v>
      </c>
      <c r="F106" s="776">
        <f t="shared" ref="F106:F153" si="13">ROUND(E106*(1-$F$11),2)</f>
        <v>369.42</v>
      </c>
      <c r="G106" s="1044">
        <f>'Заказ, cкидки и курсы валют'!$J$24*F106</f>
        <v>4686.0927000000001</v>
      </c>
      <c r="H106" s="1064">
        <f t="shared" ref="H106:H153" si="14">ROUND((D106/1000)*G106,2)</f>
        <v>234.3</v>
      </c>
      <c r="I106" s="582"/>
    </row>
    <row r="107" spans="1:9" ht="15">
      <c r="A107" s="243" t="s">
        <v>8284</v>
      </c>
      <c r="B107" s="1056" t="s">
        <v>3656</v>
      </c>
      <c r="C107" s="1077">
        <v>1.72</v>
      </c>
      <c r="D107" s="1057">
        <v>50</v>
      </c>
      <c r="E107" s="2654">
        <f t="shared" si="8"/>
        <v>245.26</v>
      </c>
      <c r="F107" s="776">
        <f t="shared" si="13"/>
        <v>245.26</v>
      </c>
      <c r="G107" s="1044">
        <f>'Заказ, cкидки и курсы валют'!$J$24*F107</f>
        <v>3111.1230999999998</v>
      </c>
      <c r="H107" s="1064">
        <f t="shared" si="14"/>
        <v>155.56</v>
      </c>
      <c r="I107" s="582"/>
    </row>
    <row r="108" spans="1:9" ht="15">
      <c r="A108" s="243" t="s">
        <v>8285</v>
      </c>
      <c r="B108" s="1056" t="s">
        <v>3657</v>
      </c>
      <c r="C108" s="1077">
        <v>1.96</v>
      </c>
      <c r="D108" s="1057">
        <v>50</v>
      </c>
      <c r="E108" s="2654">
        <f t="shared" si="8"/>
        <v>270.48</v>
      </c>
      <c r="F108" s="776">
        <f t="shared" si="13"/>
        <v>270.48</v>
      </c>
      <c r="G108" s="1044">
        <f>'Заказ, cкидки и курсы валют'!$J$24*F108</f>
        <v>3431.0388000000003</v>
      </c>
      <c r="H108" s="1064">
        <f t="shared" si="14"/>
        <v>171.55</v>
      </c>
      <c r="I108" s="582"/>
    </row>
    <row r="109" spans="1:9" ht="15">
      <c r="A109" s="243" t="s">
        <v>8286</v>
      </c>
      <c r="B109" s="1056" t="s">
        <v>2822</v>
      </c>
      <c r="C109" s="1077">
        <v>2.2000000000000002</v>
      </c>
      <c r="D109" s="1057">
        <v>50</v>
      </c>
      <c r="E109" s="2654">
        <f t="shared" si="8"/>
        <v>379.6</v>
      </c>
      <c r="F109" s="776">
        <f t="shared" si="13"/>
        <v>379.6</v>
      </c>
      <c r="G109" s="1044">
        <f>'Заказ, cкидки и курсы валют'!$J$24*F109</f>
        <v>4815.2260000000006</v>
      </c>
      <c r="H109" s="1064">
        <f t="shared" si="14"/>
        <v>240.76</v>
      </c>
      <c r="I109" s="582"/>
    </row>
    <row r="110" spans="1:9" ht="15">
      <c r="A110" s="243" t="s">
        <v>8287</v>
      </c>
      <c r="B110" s="1056" t="s">
        <v>3658</v>
      </c>
      <c r="C110" s="1077">
        <v>2.44</v>
      </c>
      <c r="D110" s="1057">
        <v>50</v>
      </c>
      <c r="E110" s="2654">
        <f t="shared" si="8"/>
        <v>411.7</v>
      </c>
      <c r="F110" s="776">
        <f t="shared" si="13"/>
        <v>411.7</v>
      </c>
      <c r="G110" s="1044">
        <f>'Заказ, cкидки и курсы валют'!$J$24*F110</f>
        <v>5222.4144999999999</v>
      </c>
      <c r="H110" s="1064">
        <f t="shared" si="14"/>
        <v>261.12</v>
      </c>
      <c r="I110" s="582"/>
    </row>
    <row r="111" spans="1:9" ht="15">
      <c r="A111" s="243" t="s">
        <v>8288</v>
      </c>
      <c r="B111" s="1056" t="s">
        <v>167</v>
      </c>
      <c r="C111" s="1077">
        <v>2.92</v>
      </c>
      <c r="D111" s="1057">
        <v>25</v>
      </c>
      <c r="E111" s="2654">
        <f t="shared" si="8"/>
        <v>523.46</v>
      </c>
      <c r="F111" s="776">
        <f t="shared" si="13"/>
        <v>523.46</v>
      </c>
      <c r="G111" s="1044">
        <f>'Заказ, cкидки и курсы валют'!$J$24*F111</f>
        <v>6640.0901000000003</v>
      </c>
      <c r="H111" s="1064">
        <f t="shared" si="14"/>
        <v>166</v>
      </c>
      <c r="I111" s="582"/>
    </row>
    <row r="112" spans="1:9" ht="15">
      <c r="A112" s="243" t="s">
        <v>8289</v>
      </c>
      <c r="B112" s="1056" t="s">
        <v>168</v>
      </c>
      <c r="C112" s="1077">
        <v>3.52</v>
      </c>
      <c r="D112" s="1057">
        <v>25</v>
      </c>
      <c r="E112" s="2654">
        <f t="shared" si="8"/>
        <v>593.79999999999995</v>
      </c>
      <c r="F112" s="776">
        <f t="shared" si="13"/>
        <v>593.79999999999995</v>
      </c>
      <c r="G112" s="1044">
        <f>'Заказ, cкидки и курсы валют'!$J$24*F112</f>
        <v>7532.3530000000001</v>
      </c>
      <c r="H112" s="1064">
        <f t="shared" si="14"/>
        <v>188.31</v>
      </c>
      <c r="I112" s="582"/>
    </row>
    <row r="113" spans="1:9" ht="15">
      <c r="A113" s="243" t="s">
        <v>8290</v>
      </c>
      <c r="B113" s="1056" t="s">
        <v>169</v>
      </c>
      <c r="C113" s="1077">
        <v>4.12</v>
      </c>
      <c r="D113" s="1057">
        <v>25</v>
      </c>
      <c r="E113" s="2654">
        <f t="shared" si="8"/>
        <v>741.2</v>
      </c>
      <c r="F113" s="776">
        <f t="shared" si="13"/>
        <v>741.2</v>
      </c>
      <c r="G113" s="1044">
        <f>'Заказ, cкидки и курсы валют'!$J$24*F113</f>
        <v>9402.1220000000012</v>
      </c>
      <c r="H113" s="1064">
        <f t="shared" si="14"/>
        <v>235.05</v>
      </c>
      <c r="I113" s="582"/>
    </row>
    <row r="114" spans="1:9" ht="15">
      <c r="A114" s="243" t="s">
        <v>8291</v>
      </c>
      <c r="B114" s="1056" t="s">
        <v>612</v>
      </c>
      <c r="C114" s="1077">
        <v>4.72</v>
      </c>
      <c r="D114" s="1057">
        <v>25</v>
      </c>
      <c r="E114" s="2654">
        <f t="shared" si="8"/>
        <v>766.94</v>
      </c>
      <c r="F114" s="776">
        <f t="shared" si="13"/>
        <v>766.94</v>
      </c>
      <c r="G114" s="1044">
        <f>'Заказ, cкидки и курсы валют'!$J$24*F114</f>
        <v>9728.6339000000007</v>
      </c>
      <c r="H114" s="1064">
        <f t="shared" si="14"/>
        <v>243.22</v>
      </c>
      <c r="I114" s="582"/>
    </row>
    <row r="115" spans="1:9" ht="15">
      <c r="A115" s="243" t="s">
        <v>8292</v>
      </c>
      <c r="B115" s="1056" t="s">
        <v>170</v>
      </c>
      <c r="C115" s="1077">
        <v>5.32</v>
      </c>
      <c r="D115" s="1057">
        <v>25</v>
      </c>
      <c r="E115" s="2654">
        <f t="shared" si="8"/>
        <v>874.94</v>
      </c>
      <c r="F115" s="776">
        <f t="shared" si="13"/>
        <v>874.94</v>
      </c>
      <c r="G115" s="1044">
        <f>'Заказ, cкидки и курсы валют'!$J$24*F115</f>
        <v>11098.6139</v>
      </c>
      <c r="H115" s="1064">
        <f t="shared" si="14"/>
        <v>277.47000000000003</v>
      </c>
      <c r="I115" s="582"/>
    </row>
    <row r="116" spans="1:9" ht="15">
      <c r="A116" s="243" t="s">
        <v>8293</v>
      </c>
      <c r="B116" s="1056" t="s">
        <v>613</v>
      </c>
      <c r="C116" s="1077">
        <v>5.92</v>
      </c>
      <c r="D116" s="1057">
        <v>25</v>
      </c>
      <c r="E116" s="2654">
        <f t="shared" si="8"/>
        <v>1012.76</v>
      </c>
      <c r="F116" s="776">
        <f t="shared" si="13"/>
        <v>1012.76</v>
      </c>
      <c r="G116" s="1044">
        <f>'Заказ, cкидки и курсы валют'!$J$24*F116</f>
        <v>12846.8606</v>
      </c>
      <c r="H116" s="1064">
        <f t="shared" si="14"/>
        <v>321.17</v>
      </c>
      <c r="I116" s="582"/>
    </row>
    <row r="117" spans="1:9" ht="15">
      <c r="A117" s="243" t="s">
        <v>8294</v>
      </c>
      <c r="B117" s="1056" t="s">
        <v>171</v>
      </c>
      <c r="C117" s="1077">
        <v>6.52</v>
      </c>
      <c r="D117" s="1057">
        <v>25</v>
      </c>
      <c r="E117" s="2654">
        <f t="shared" si="8"/>
        <v>1115.68</v>
      </c>
      <c r="F117" s="776">
        <f t="shared" si="13"/>
        <v>1115.68</v>
      </c>
      <c r="G117" s="1044">
        <f>'Заказ, cкидки и курсы валют'!$J$24*F117</f>
        <v>14152.400800000001</v>
      </c>
      <c r="H117" s="1064">
        <f t="shared" si="14"/>
        <v>353.81</v>
      </c>
      <c r="I117" s="582"/>
    </row>
    <row r="118" spans="1:9" ht="15">
      <c r="A118" s="243" t="s">
        <v>8295</v>
      </c>
      <c r="B118" s="1056" t="s">
        <v>172</v>
      </c>
      <c r="C118" s="1077">
        <v>7.87</v>
      </c>
      <c r="D118" s="1057">
        <v>25</v>
      </c>
      <c r="E118" s="2654">
        <f t="shared" si="8"/>
        <v>1310.02</v>
      </c>
      <c r="F118" s="776">
        <f t="shared" si="13"/>
        <v>1310.02</v>
      </c>
      <c r="G118" s="1044">
        <f>'Заказ, cкидки и курсы валют'!$J$24*F118</f>
        <v>16617.6037</v>
      </c>
      <c r="H118" s="1064">
        <f t="shared" si="14"/>
        <v>415.44</v>
      </c>
      <c r="I118" s="582"/>
    </row>
    <row r="119" spans="1:9" ht="15">
      <c r="A119" s="243" t="s">
        <v>8296</v>
      </c>
      <c r="B119" s="1056" t="s">
        <v>1366</v>
      </c>
      <c r="C119" s="1077">
        <v>8.4600000000000009</v>
      </c>
      <c r="D119" s="1057">
        <v>25</v>
      </c>
      <c r="E119" s="2654">
        <f t="shared" si="8"/>
        <v>1399.04</v>
      </c>
      <c r="F119" s="776">
        <f t="shared" si="13"/>
        <v>1399.04</v>
      </c>
      <c r="G119" s="1044">
        <f>'Заказ, cкидки и курсы валют'!$J$24*F119</f>
        <v>17746.822400000001</v>
      </c>
      <c r="H119" s="1064">
        <f t="shared" si="14"/>
        <v>443.67</v>
      </c>
      <c r="I119" s="582"/>
    </row>
    <row r="120" spans="1:9" ht="15">
      <c r="A120" s="243" t="s">
        <v>8297</v>
      </c>
      <c r="B120" s="1056" t="s">
        <v>173</v>
      </c>
      <c r="C120" s="1077">
        <v>9.0399999999999991</v>
      </c>
      <c r="D120" s="1057">
        <v>25</v>
      </c>
      <c r="E120" s="2654">
        <f t="shared" ref="E120:E151" si="15">E44*2</f>
        <v>1571.34</v>
      </c>
      <c r="F120" s="776">
        <f t="shared" si="13"/>
        <v>1571.34</v>
      </c>
      <c r="G120" s="1044">
        <f>'Заказ, cкидки и курсы валют'!$J$24*F120</f>
        <v>19932.447899999999</v>
      </c>
      <c r="H120" s="1064">
        <f t="shared" si="14"/>
        <v>498.31</v>
      </c>
      <c r="I120" s="582"/>
    </row>
    <row r="121" spans="1:9" ht="15">
      <c r="A121" s="243" t="s">
        <v>8298</v>
      </c>
      <c r="B121" s="1056" t="s">
        <v>4219</v>
      </c>
      <c r="C121" s="1077">
        <v>9.6300000000000008</v>
      </c>
      <c r="D121" s="1057">
        <v>25</v>
      </c>
      <c r="E121" s="2654">
        <f t="shared" si="15"/>
        <v>1661.26</v>
      </c>
      <c r="F121" s="776">
        <f t="shared" si="13"/>
        <v>1661.26</v>
      </c>
      <c r="G121" s="1044">
        <f>'Заказ, cкидки и курсы валют'!$J$24*F121</f>
        <v>21073.0831</v>
      </c>
      <c r="H121" s="1064">
        <f t="shared" si="14"/>
        <v>526.83000000000004</v>
      </c>
      <c r="I121" s="582"/>
    </row>
    <row r="122" spans="1:9" ht="15">
      <c r="A122" s="243" t="s">
        <v>8299</v>
      </c>
      <c r="B122" s="1056" t="s">
        <v>174</v>
      </c>
      <c r="C122" s="1077">
        <v>10.220000000000001</v>
      </c>
      <c r="D122" s="1057">
        <v>25</v>
      </c>
      <c r="E122" s="2654">
        <f t="shared" si="15"/>
        <v>1815.16</v>
      </c>
      <c r="F122" s="776">
        <f t="shared" si="13"/>
        <v>1815.16</v>
      </c>
      <c r="G122" s="1044">
        <f>'Заказ, cкидки и курсы валют'!$J$24*F122</f>
        <v>23025.304600000003</v>
      </c>
      <c r="H122" s="1064">
        <f t="shared" si="14"/>
        <v>575.63</v>
      </c>
      <c r="I122" s="582"/>
    </row>
    <row r="123" spans="1:9" ht="15">
      <c r="A123" s="243" t="s">
        <v>8300</v>
      </c>
      <c r="B123" s="1056" t="s">
        <v>175</v>
      </c>
      <c r="C123" s="1077">
        <v>11.71</v>
      </c>
      <c r="D123" s="1057">
        <v>10</v>
      </c>
      <c r="E123" s="2654">
        <f t="shared" si="15"/>
        <v>2018.98</v>
      </c>
      <c r="F123" s="776">
        <f t="shared" si="13"/>
        <v>2018.98</v>
      </c>
      <c r="G123" s="1044">
        <f>'Заказ, cкидки и курсы валют'!$J$24*F123</f>
        <v>25610.761300000002</v>
      </c>
      <c r="H123" s="1064">
        <f t="shared" si="14"/>
        <v>256.11</v>
      </c>
      <c r="I123" s="582"/>
    </row>
    <row r="124" spans="1:9" ht="15">
      <c r="A124" s="243" t="s">
        <v>8301</v>
      </c>
      <c r="B124" s="1056" t="s">
        <v>176</v>
      </c>
      <c r="C124" s="1077">
        <v>12.57</v>
      </c>
      <c r="D124" s="1057">
        <v>10</v>
      </c>
      <c r="E124" s="2654">
        <f t="shared" si="15"/>
        <v>2252.6799999999998</v>
      </c>
      <c r="F124" s="776">
        <f t="shared" si="13"/>
        <v>2252.6799999999998</v>
      </c>
      <c r="G124" s="1044">
        <f>'Заказ, cкидки и курсы валют'!$J$24*F124</f>
        <v>28575.245800000001</v>
      </c>
      <c r="H124" s="1064">
        <f t="shared" si="14"/>
        <v>285.75</v>
      </c>
      <c r="I124" s="582"/>
    </row>
    <row r="125" spans="1:9" ht="15">
      <c r="A125" s="243" t="s">
        <v>8302</v>
      </c>
      <c r="B125" s="1056" t="s">
        <v>3664</v>
      </c>
      <c r="C125" s="1077">
        <v>2.73</v>
      </c>
      <c r="D125" s="1057">
        <v>50</v>
      </c>
      <c r="E125" s="2654">
        <f t="shared" si="15"/>
        <v>572.67999999999995</v>
      </c>
      <c r="F125" s="776">
        <f t="shared" si="13"/>
        <v>572.67999999999995</v>
      </c>
      <c r="G125" s="1044">
        <f>'Заказ, cкидки и курсы валют'!$J$24*F125</f>
        <v>7264.4457999999995</v>
      </c>
      <c r="H125" s="1064">
        <f t="shared" si="14"/>
        <v>363.22</v>
      </c>
      <c r="I125" s="582"/>
    </row>
    <row r="126" spans="1:9" ht="15">
      <c r="A126" s="243" t="s">
        <v>8303</v>
      </c>
      <c r="B126" s="1056" t="s">
        <v>3665</v>
      </c>
      <c r="C126" s="1077">
        <v>3.08</v>
      </c>
      <c r="D126" s="1057">
        <v>50</v>
      </c>
      <c r="E126" s="2654">
        <f t="shared" si="15"/>
        <v>504.74</v>
      </c>
      <c r="F126" s="776">
        <f t="shared" si="13"/>
        <v>504.74</v>
      </c>
      <c r="G126" s="1044">
        <f>'Заказ, cкидки и курсы валют'!$J$24*F126</f>
        <v>6402.6269000000002</v>
      </c>
      <c r="H126" s="1064">
        <f t="shared" si="14"/>
        <v>320.13</v>
      </c>
      <c r="I126" s="582"/>
    </row>
    <row r="127" spans="1:9" ht="15">
      <c r="A127" s="243" t="s">
        <v>8304</v>
      </c>
      <c r="B127" s="1056" t="s">
        <v>3998</v>
      </c>
      <c r="C127" s="1077">
        <v>3.43</v>
      </c>
      <c r="D127" s="1057">
        <v>50</v>
      </c>
      <c r="E127" s="2654">
        <f t="shared" si="15"/>
        <v>558.6</v>
      </c>
      <c r="F127" s="776">
        <f t="shared" si="13"/>
        <v>558.6</v>
      </c>
      <c r="G127" s="1044">
        <f>'Заказ, cкидки и курсы валют'!$J$24*F127</f>
        <v>7085.8410000000003</v>
      </c>
      <c r="H127" s="1064">
        <f t="shared" si="14"/>
        <v>354.29</v>
      </c>
      <c r="I127" s="582"/>
    </row>
    <row r="128" spans="1:9" ht="15">
      <c r="A128" s="243" t="s">
        <v>8305</v>
      </c>
      <c r="B128" s="1056" t="s">
        <v>100</v>
      </c>
      <c r="C128" s="1077">
        <v>3.78</v>
      </c>
      <c r="D128" s="1057">
        <v>50</v>
      </c>
      <c r="E128" s="2654">
        <f t="shared" si="15"/>
        <v>617.64</v>
      </c>
      <c r="F128" s="776">
        <f t="shared" si="13"/>
        <v>617.64</v>
      </c>
      <c r="G128" s="1044">
        <f>'Заказ, cкидки и курсы валют'!$J$24*F128</f>
        <v>7834.7633999999998</v>
      </c>
      <c r="H128" s="1064">
        <f t="shared" si="14"/>
        <v>391.74</v>
      </c>
      <c r="I128" s="582"/>
    </row>
    <row r="129" spans="1:9" ht="15">
      <c r="A129" s="243" t="s">
        <v>8306</v>
      </c>
      <c r="B129" s="1056" t="s">
        <v>101</v>
      </c>
      <c r="C129" s="1077">
        <v>4.4800000000000004</v>
      </c>
      <c r="D129" s="1057">
        <v>20</v>
      </c>
      <c r="E129" s="2654">
        <f t="shared" si="15"/>
        <v>730.56</v>
      </c>
      <c r="F129" s="776">
        <f t="shared" si="13"/>
        <v>730.56</v>
      </c>
      <c r="G129" s="1044">
        <f>'Заказ, cкидки и курсы валют'!$J$24*F129</f>
        <v>9267.1535999999996</v>
      </c>
      <c r="H129" s="1064">
        <f t="shared" si="14"/>
        <v>185.34</v>
      </c>
      <c r="I129" s="582"/>
    </row>
    <row r="130" spans="1:9" ht="15">
      <c r="A130" s="243" t="s">
        <v>8307</v>
      </c>
      <c r="B130" s="1056" t="s">
        <v>1355</v>
      </c>
      <c r="C130" s="1077">
        <v>5.36</v>
      </c>
      <c r="D130" s="1057">
        <v>20</v>
      </c>
      <c r="E130" s="2654">
        <f t="shared" si="15"/>
        <v>849.06</v>
      </c>
      <c r="F130" s="776">
        <f t="shared" si="13"/>
        <v>849.06</v>
      </c>
      <c r="G130" s="1044">
        <f>'Заказ, cкидки и курсы валют'!$J$24*F130</f>
        <v>10770.3261</v>
      </c>
      <c r="H130" s="1064">
        <f t="shared" si="14"/>
        <v>215.41</v>
      </c>
      <c r="I130" s="582"/>
    </row>
    <row r="131" spans="1:9" ht="15">
      <c r="A131" s="243" t="s">
        <v>8308</v>
      </c>
      <c r="B131" s="1056" t="s">
        <v>189</v>
      </c>
      <c r="C131" s="1077">
        <v>6.23</v>
      </c>
      <c r="D131" s="1057">
        <v>20</v>
      </c>
      <c r="E131" s="2654">
        <f t="shared" si="15"/>
        <v>940.16</v>
      </c>
      <c r="F131" s="776">
        <f t="shared" si="13"/>
        <v>940.16</v>
      </c>
      <c r="G131" s="1044">
        <f>'Заказ, cкидки и курсы валют'!$J$24*F131</f>
        <v>11925.929599999999</v>
      </c>
      <c r="H131" s="1064">
        <f t="shared" si="14"/>
        <v>238.52</v>
      </c>
      <c r="I131" s="582"/>
    </row>
    <row r="132" spans="1:9" ht="15">
      <c r="A132" s="243" t="s">
        <v>8309</v>
      </c>
      <c r="B132" s="1056" t="s">
        <v>617</v>
      </c>
      <c r="C132" s="1077">
        <v>7.11</v>
      </c>
      <c r="D132" s="1057">
        <v>20</v>
      </c>
      <c r="E132" s="2654">
        <f t="shared" si="15"/>
        <v>1130.04</v>
      </c>
      <c r="F132" s="776">
        <f t="shared" si="13"/>
        <v>1130.04</v>
      </c>
      <c r="G132" s="1044">
        <f>'Заказ, cкидки и курсы валют'!$J$24*F132</f>
        <v>14334.5574</v>
      </c>
      <c r="H132" s="1064">
        <f t="shared" si="14"/>
        <v>286.69</v>
      </c>
      <c r="I132" s="582"/>
    </row>
    <row r="133" spans="1:9" ht="15">
      <c r="A133" s="243" t="s">
        <v>8310</v>
      </c>
      <c r="B133" s="1056" t="s">
        <v>178</v>
      </c>
      <c r="C133" s="1077">
        <v>7.98</v>
      </c>
      <c r="D133" s="1057">
        <v>20</v>
      </c>
      <c r="E133" s="2654">
        <f t="shared" si="15"/>
        <v>1287.04</v>
      </c>
      <c r="F133" s="776">
        <f t="shared" si="13"/>
        <v>1287.04</v>
      </c>
      <c r="G133" s="1044">
        <f>'Заказ, cкидки и курсы валют'!$J$24*F133</f>
        <v>16326.1024</v>
      </c>
      <c r="H133" s="1064">
        <f t="shared" si="14"/>
        <v>326.52</v>
      </c>
      <c r="I133" s="582"/>
    </row>
    <row r="134" spans="1:9" ht="15">
      <c r="A134" s="243" t="s">
        <v>8311</v>
      </c>
      <c r="B134" s="1056" t="s">
        <v>84</v>
      </c>
      <c r="C134" s="1077">
        <v>8.86</v>
      </c>
      <c r="D134" s="1057">
        <v>20</v>
      </c>
      <c r="E134" s="2654">
        <f t="shared" si="15"/>
        <v>1438.92</v>
      </c>
      <c r="F134" s="776">
        <f t="shared" si="13"/>
        <v>1438.92</v>
      </c>
      <c r="G134" s="1044">
        <f>'Заказ, cкидки и курсы валют'!$J$24*F134</f>
        <v>18252.700200000003</v>
      </c>
      <c r="H134" s="1064">
        <f t="shared" si="14"/>
        <v>365.05</v>
      </c>
      <c r="I134" s="582"/>
    </row>
    <row r="135" spans="1:9" ht="15">
      <c r="A135" s="243" t="s">
        <v>8312</v>
      </c>
      <c r="B135" s="1056" t="s">
        <v>179</v>
      </c>
      <c r="C135" s="1077">
        <v>9.73</v>
      </c>
      <c r="D135" s="1057">
        <v>10</v>
      </c>
      <c r="E135" s="2654">
        <f t="shared" si="15"/>
        <v>1558.58</v>
      </c>
      <c r="F135" s="776">
        <f t="shared" si="13"/>
        <v>1558.58</v>
      </c>
      <c r="G135" s="1044">
        <f>'Заказ, cкидки и курсы валют'!$J$24*F135</f>
        <v>19770.587299999999</v>
      </c>
      <c r="H135" s="1064">
        <f t="shared" si="14"/>
        <v>197.71</v>
      </c>
      <c r="I135" s="582"/>
    </row>
    <row r="136" spans="1:9" ht="15">
      <c r="A136" s="243" t="s">
        <v>8313</v>
      </c>
      <c r="B136" s="1056" t="s">
        <v>3139</v>
      </c>
      <c r="C136" s="1077">
        <v>10.6</v>
      </c>
      <c r="D136" s="1057">
        <v>10</v>
      </c>
      <c r="E136" s="2654">
        <f t="shared" si="15"/>
        <v>1663.32</v>
      </c>
      <c r="F136" s="776">
        <f t="shared" si="13"/>
        <v>1663.32</v>
      </c>
      <c r="G136" s="1044">
        <f>'Заказ, cкидки и курсы валют'!$J$24*F136</f>
        <v>21099.214199999999</v>
      </c>
      <c r="H136" s="1064">
        <f t="shared" si="14"/>
        <v>210.99</v>
      </c>
      <c r="I136" s="582"/>
    </row>
    <row r="137" spans="1:9" ht="15">
      <c r="A137" s="243" t="s">
        <v>8314</v>
      </c>
      <c r="B137" s="1056" t="s">
        <v>180</v>
      </c>
      <c r="C137" s="1077">
        <v>11.5</v>
      </c>
      <c r="D137" s="1057">
        <v>10</v>
      </c>
      <c r="E137" s="2654">
        <f t="shared" si="15"/>
        <v>1822.52</v>
      </c>
      <c r="F137" s="776">
        <f t="shared" si="13"/>
        <v>1822.52</v>
      </c>
      <c r="G137" s="1044">
        <f>'Заказ, cкидки и курсы валют'!$J$24*F137</f>
        <v>23118.6662</v>
      </c>
      <c r="H137" s="1064">
        <f t="shared" si="14"/>
        <v>231.19</v>
      </c>
      <c r="I137" s="582"/>
    </row>
    <row r="138" spans="1:9" ht="15">
      <c r="A138" s="243" t="s">
        <v>8315</v>
      </c>
      <c r="B138" s="1056" t="s">
        <v>181</v>
      </c>
      <c r="C138" s="1077">
        <v>14.02</v>
      </c>
      <c r="D138" s="1057">
        <v>10</v>
      </c>
      <c r="E138" s="2654">
        <f t="shared" si="15"/>
        <v>2097.94</v>
      </c>
      <c r="F138" s="776">
        <f t="shared" si="13"/>
        <v>2097.94</v>
      </c>
      <c r="G138" s="1044">
        <f>'Заказ, cкидки и курсы валют'!$J$24*F138</f>
        <v>26612.368900000001</v>
      </c>
      <c r="H138" s="1064">
        <f t="shared" si="14"/>
        <v>266.12</v>
      </c>
      <c r="I138" s="582"/>
    </row>
    <row r="139" spans="1:9" ht="15">
      <c r="A139" s="243" t="s">
        <v>8316</v>
      </c>
      <c r="B139" s="1056" t="s">
        <v>182</v>
      </c>
      <c r="C139" s="1077">
        <v>15.84</v>
      </c>
      <c r="D139" s="1057">
        <v>10</v>
      </c>
      <c r="E139" s="2654">
        <f t="shared" si="15"/>
        <v>2404.84</v>
      </c>
      <c r="F139" s="776">
        <f t="shared" si="13"/>
        <v>2404.84</v>
      </c>
      <c r="G139" s="1044">
        <f>'Заказ, cкидки и курсы валют'!$J$24*F139</f>
        <v>30505.395400000001</v>
      </c>
      <c r="H139" s="1064">
        <f t="shared" si="14"/>
        <v>305.05</v>
      </c>
      <c r="I139" s="582"/>
    </row>
    <row r="140" spans="1:9" ht="15">
      <c r="A140" s="243" t="s">
        <v>8317</v>
      </c>
      <c r="B140" s="1056" t="s">
        <v>183</v>
      </c>
      <c r="C140" s="1077">
        <v>16.8</v>
      </c>
      <c r="D140" s="1057">
        <v>10</v>
      </c>
      <c r="E140" s="2654">
        <f t="shared" si="15"/>
        <v>2751.4</v>
      </c>
      <c r="F140" s="776">
        <f t="shared" si="13"/>
        <v>2751.4</v>
      </c>
      <c r="G140" s="1044">
        <f>'Заказ, cкидки и курсы валют'!$J$24*F140</f>
        <v>34901.509000000005</v>
      </c>
      <c r="H140" s="1064">
        <f t="shared" si="14"/>
        <v>349.02</v>
      </c>
      <c r="I140" s="582"/>
    </row>
    <row r="141" spans="1:9" ht="15">
      <c r="A141" s="243" t="s">
        <v>8318</v>
      </c>
      <c r="B141" s="1056" t="s">
        <v>184</v>
      </c>
      <c r="C141" s="1077">
        <v>19.48</v>
      </c>
      <c r="D141" s="1057">
        <v>10</v>
      </c>
      <c r="E141" s="2654">
        <f t="shared" si="15"/>
        <v>3074.82</v>
      </c>
      <c r="F141" s="776">
        <f t="shared" si="13"/>
        <v>3074.82</v>
      </c>
      <c r="G141" s="1044">
        <f>'Заказ, cкидки и курсы валют'!$J$24*F141</f>
        <v>39004.091700000004</v>
      </c>
      <c r="H141" s="1064">
        <f t="shared" si="14"/>
        <v>390.04</v>
      </c>
      <c r="I141" s="582"/>
    </row>
    <row r="142" spans="1:9" ht="15">
      <c r="A142" s="243" t="s">
        <v>8319</v>
      </c>
      <c r="B142" s="1056" t="s">
        <v>1051</v>
      </c>
      <c r="C142" s="1077">
        <v>6.32</v>
      </c>
      <c r="D142" s="1057">
        <v>20</v>
      </c>
      <c r="E142" s="2654">
        <f t="shared" si="15"/>
        <v>1281.0999999999999</v>
      </c>
      <c r="F142" s="776">
        <f t="shared" si="13"/>
        <v>1281.0999999999999</v>
      </c>
      <c r="G142" s="1044">
        <f>'Заказ, cкидки и курсы валют'!$J$24*F142</f>
        <v>16250.753499999999</v>
      </c>
      <c r="H142" s="1064">
        <f t="shared" si="14"/>
        <v>325.02</v>
      </c>
      <c r="I142" s="582"/>
    </row>
    <row r="143" spans="1:9" ht="15">
      <c r="A143" s="243" t="s">
        <v>8320</v>
      </c>
      <c r="B143" s="1056" t="s">
        <v>3660</v>
      </c>
      <c r="C143" s="1077">
        <v>7.62</v>
      </c>
      <c r="D143" s="1057">
        <v>20</v>
      </c>
      <c r="E143" s="2654">
        <f t="shared" si="15"/>
        <v>1307.8800000000001</v>
      </c>
      <c r="F143" s="776">
        <f t="shared" si="13"/>
        <v>1307.8800000000001</v>
      </c>
      <c r="G143" s="1044">
        <f>'Заказ, cкидки и курсы валют'!$J$24*F143</f>
        <v>16590.457800000004</v>
      </c>
      <c r="H143" s="1064">
        <f t="shared" si="14"/>
        <v>331.81</v>
      </c>
      <c r="I143" s="582"/>
    </row>
    <row r="144" spans="1:9" ht="15">
      <c r="A144" s="243" t="s">
        <v>8321</v>
      </c>
      <c r="B144" s="1056" t="s">
        <v>3122</v>
      </c>
      <c r="C144" s="1077">
        <v>8.8800000000000008</v>
      </c>
      <c r="D144" s="1057">
        <v>20</v>
      </c>
      <c r="E144" s="2654">
        <f t="shared" si="15"/>
        <v>1603.38</v>
      </c>
      <c r="F144" s="776">
        <f t="shared" si="13"/>
        <v>1603.38</v>
      </c>
      <c r="G144" s="1044">
        <f>'Заказ, cкидки и курсы валют'!$J$24*F144</f>
        <v>20338.875300000003</v>
      </c>
      <c r="H144" s="1064">
        <f t="shared" si="14"/>
        <v>406.78</v>
      </c>
      <c r="I144" s="582"/>
    </row>
    <row r="145" spans="1:9" ht="15">
      <c r="A145" s="243" t="s">
        <v>8322</v>
      </c>
      <c r="B145" s="1056" t="s">
        <v>3123</v>
      </c>
      <c r="C145" s="1077">
        <v>10.5</v>
      </c>
      <c r="D145" s="1057">
        <v>20</v>
      </c>
      <c r="E145" s="2654">
        <f t="shared" si="15"/>
        <v>1733.54</v>
      </c>
      <c r="F145" s="776">
        <f t="shared" si="13"/>
        <v>1733.54</v>
      </c>
      <c r="G145" s="1044">
        <f>'Заказ, cкидки и курсы валют'!$J$24*F145</f>
        <v>21989.954900000001</v>
      </c>
      <c r="H145" s="1064">
        <f t="shared" si="14"/>
        <v>439.8</v>
      </c>
      <c r="I145" s="582"/>
    </row>
    <row r="146" spans="1:9" ht="15">
      <c r="A146" s="243" t="s">
        <v>8323</v>
      </c>
      <c r="B146" s="1056" t="s">
        <v>618</v>
      </c>
      <c r="C146" s="1077">
        <v>12.1</v>
      </c>
      <c r="D146" s="1057">
        <v>20</v>
      </c>
      <c r="E146" s="2654">
        <f t="shared" si="15"/>
        <v>1969.02</v>
      </c>
      <c r="F146" s="776">
        <f t="shared" si="13"/>
        <v>1969.02</v>
      </c>
      <c r="G146" s="1044">
        <f>'Заказ, cкидки и курсы валют'!$J$24*F146</f>
        <v>24977.018700000001</v>
      </c>
      <c r="H146" s="1064">
        <f t="shared" si="14"/>
        <v>499.54</v>
      </c>
      <c r="I146" s="582"/>
    </row>
    <row r="147" spans="1:9" ht="15">
      <c r="A147" s="243" t="s">
        <v>8324</v>
      </c>
      <c r="B147" s="1056" t="s">
        <v>3124</v>
      </c>
      <c r="C147" s="1077">
        <v>13.7</v>
      </c>
      <c r="D147" s="1057">
        <v>10</v>
      </c>
      <c r="E147" s="2654">
        <f t="shared" si="15"/>
        <v>2207.44</v>
      </c>
      <c r="F147" s="776">
        <f t="shared" si="13"/>
        <v>2207.44</v>
      </c>
      <c r="G147" s="1044">
        <f>'Заказ, cкидки и курсы валют'!$J$24*F147</f>
        <v>28001.376400000001</v>
      </c>
      <c r="H147" s="1064">
        <f t="shared" si="14"/>
        <v>280.01</v>
      </c>
      <c r="I147" s="582"/>
    </row>
    <row r="148" spans="1:9" ht="15">
      <c r="A148" s="243" t="s">
        <v>8325</v>
      </c>
      <c r="B148" s="1056" t="s">
        <v>190</v>
      </c>
      <c r="C148" s="1077">
        <v>15.3</v>
      </c>
      <c r="D148" s="1057">
        <v>10</v>
      </c>
      <c r="E148" s="2654">
        <f t="shared" si="15"/>
        <v>2469.56</v>
      </c>
      <c r="F148" s="776">
        <f t="shared" si="13"/>
        <v>2469.56</v>
      </c>
      <c r="G148" s="1044">
        <f>'Заказ, cкидки и курсы валют'!$J$24*F148</f>
        <v>31326.368600000002</v>
      </c>
      <c r="H148" s="1064">
        <f t="shared" si="14"/>
        <v>313.26</v>
      </c>
      <c r="I148" s="582"/>
    </row>
    <row r="149" spans="1:9" ht="15">
      <c r="A149" s="243" t="s">
        <v>8326</v>
      </c>
      <c r="B149" s="1056" t="s">
        <v>191</v>
      </c>
      <c r="C149" s="1077">
        <v>18.5</v>
      </c>
      <c r="D149" s="1057">
        <v>10</v>
      </c>
      <c r="E149" s="2654">
        <f t="shared" si="15"/>
        <v>3330.38</v>
      </c>
      <c r="F149" s="776">
        <f t="shared" si="13"/>
        <v>3330.38</v>
      </c>
      <c r="G149" s="1044">
        <f>'Заказ, cкидки и курсы валют'!$J$24*F149</f>
        <v>42245.870300000002</v>
      </c>
      <c r="H149" s="1064">
        <f t="shared" si="14"/>
        <v>422.46</v>
      </c>
      <c r="I149" s="582"/>
    </row>
    <row r="150" spans="1:9" ht="15">
      <c r="A150" s="243" t="s">
        <v>8327</v>
      </c>
      <c r="B150" s="1056" t="s">
        <v>192</v>
      </c>
      <c r="C150" s="1077">
        <v>21.7</v>
      </c>
      <c r="D150" s="1057">
        <v>10</v>
      </c>
      <c r="E150" s="2654">
        <f t="shared" si="15"/>
        <v>3419.98</v>
      </c>
      <c r="F150" s="776">
        <f t="shared" si="13"/>
        <v>3419.98</v>
      </c>
      <c r="G150" s="1044">
        <f>'Заказ, cкидки и курсы валют'!$J$24*F150</f>
        <v>43382.446300000003</v>
      </c>
      <c r="H150" s="1064">
        <f t="shared" si="14"/>
        <v>433.82</v>
      </c>
      <c r="I150" s="582"/>
    </row>
    <row r="151" spans="1:9" ht="15">
      <c r="A151" s="243" t="s">
        <v>8328</v>
      </c>
      <c r="B151" s="1056" t="s">
        <v>193</v>
      </c>
      <c r="C151" s="1077">
        <v>24.61</v>
      </c>
      <c r="D151" s="1057">
        <v>10</v>
      </c>
      <c r="E151" s="2654">
        <f t="shared" si="15"/>
        <v>3821.54</v>
      </c>
      <c r="F151" s="776">
        <f t="shared" si="13"/>
        <v>3821.54</v>
      </c>
      <c r="G151" s="1044">
        <f>'Заказ, cкидки и курсы валют'!$J$24*F151</f>
        <v>48476.234900000003</v>
      </c>
      <c r="H151" s="1064">
        <f t="shared" si="14"/>
        <v>484.76</v>
      </c>
      <c r="I151" s="582"/>
    </row>
    <row r="152" spans="1:9" ht="15">
      <c r="A152" s="243" t="s">
        <v>8329</v>
      </c>
      <c r="B152" s="1056" t="s">
        <v>194</v>
      </c>
      <c r="C152" s="1077">
        <v>27.71</v>
      </c>
      <c r="D152" s="1057">
        <v>10</v>
      </c>
      <c r="E152" s="2654">
        <f t="shared" ref="E152:E154" si="16">E76*2</f>
        <v>4240.68</v>
      </c>
      <c r="F152" s="776">
        <f t="shared" si="13"/>
        <v>4240.68</v>
      </c>
      <c r="G152" s="1044">
        <f>'Заказ, cкидки и курсы валют'!$J$24*F152</f>
        <v>53793.025800000003</v>
      </c>
      <c r="H152" s="1064">
        <f t="shared" si="14"/>
        <v>537.92999999999995</v>
      </c>
      <c r="I152" s="582"/>
    </row>
    <row r="153" spans="1:9" ht="15">
      <c r="A153" s="243" t="s">
        <v>8330</v>
      </c>
      <c r="B153" s="1056" t="s">
        <v>3125</v>
      </c>
      <c r="C153" s="1077">
        <v>31</v>
      </c>
      <c r="D153" s="1057">
        <v>10</v>
      </c>
      <c r="E153" s="2654">
        <f t="shared" si="16"/>
        <v>4414.3</v>
      </c>
      <c r="F153" s="776">
        <f t="shared" si="13"/>
        <v>4414.3</v>
      </c>
      <c r="G153" s="1044">
        <f>'Заказ, cкидки и курсы валют'!$J$24*F153</f>
        <v>55995.395500000006</v>
      </c>
      <c r="H153" s="1064">
        <f t="shared" si="14"/>
        <v>559.95000000000005</v>
      </c>
      <c r="I153" s="582"/>
    </row>
    <row r="154" spans="1:9" ht="15.75" thickBot="1">
      <c r="A154" s="271" t="s">
        <v>8331</v>
      </c>
      <c r="B154" s="1121" t="s">
        <v>195</v>
      </c>
      <c r="C154" s="1314">
        <v>33.93</v>
      </c>
      <c r="D154" s="1315">
        <v>10</v>
      </c>
      <c r="E154" s="2654">
        <f t="shared" si="16"/>
        <v>5261.92</v>
      </c>
      <c r="F154" s="1316">
        <f t="shared" ref="F154" si="17">ROUND(E154*(1-$F$11),2)</f>
        <v>5261.92</v>
      </c>
      <c r="G154" s="1178">
        <f>'Заказ, cкидки и курсы валют'!$J$24*F154</f>
        <v>66747.455199999997</v>
      </c>
      <c r="H154" s="1317">
        <f t="shared" ref="H154" si="18">ROUND((D154/1000)*G154,2)</f>
        <v>667.47</v>
      </c>
      <c r="I154" s="595"/>
    </row>
    <row r="155" spans="1:9" ht="13.5" thickBot="1"/>
    <row r="156" spans="1:9" ht="18">
      <c r="A156" s="1896" t="s">
        <v>6442</v>
      </c>
      <c r="B156" s="1896"/>
      <c r="C156" s="794"/>
      <c r="D156" s="687"/>
      <c r="E156" s="687"/>
      <c r="F156" s="114"/>
      <c r="G156" s="1902"/>
      <c r="H156" s="1903"/>
      <c r="I156" s="1904"/>
    </row>
    <row r="157" spans="1:9" ht="52.5" customHeight="1">
      <c r="A157" s="292"/>
      <c r="B157" s="17"/>
      <c r="C157" s="1065"/>
      <c r="D157" s="1522"/>
      <c r="E157" s="1028"/>
      <c r="F157" s="700"/>
      <c r="G157" s="132"/>
      <c r="H157" s="131"/>
      <c r="I157" s="200"/>
    </row>
    <row r="158" spans="1:9">
      <c r="A158" s="292"/>
      <c r="B158" s="17"/>
      <c r="C158" s="1066"/>
      <c r="D158" s="1523"/>
      <c r="E158" s="689"/>
      <c r="F158" s="733"/>
      <c r="G158" s="1052"/>
      <c r="H158" s="17"/>
      <c r="I158" s="200"/>
    </row>
    <row r="159" spans="1:9">
      <c r="A159" s="292"/>
      <c r="B159" s="17"/>
      <c r="C159" s="1066"/>
      <c r="D159" s="1523"/>
      <c r="E159" s="689"/>
      <c r="F159" s="733"/>
      <c r="G159" s="1052"/>
      <c r="H159" s="17"/>
      <c r="I159" s="200"/>
    </row>
    <row r="160" spans="1:9">
      <c r="A160" s="292"/>
      <c r="B160" s="17"/>
      <c r="C160" s="1066"/>
      <c r="D160" s="1523"/>
      <c r="E160" s="689"/>
      <c r="F160" s="733"/>
      <c r="G160" s="1052"/>
      <c r="H160" s="17"/>
      <c r="I160" s="200"/>
    </row>
    <row r="161" spans="1:9" ht="18.75" thickBot="1">
      <c r="A161" s="1540" t="s">
        <v>7839</v>
      </c>
      <c r="B161" s="204"/>
      <c r="C161" s="1067"/>
      <c r="D161" s="1524"/>
      <c r="E161" s="690"/>
      <c r="F161" s="735"/>
      <c r="G161" s="1053"/>
      <c r="H161" s="204"/>
      <c r="I161" s="205"/>
    </row>
    <row r="162" spans="1:9" ht="52.5">
      <c r="A162" s="228" t="s">
        <v>1036</v>
      </c>
      <c r="B162" s="229" t="s">
        <v>1037</v>
      </c>
      <c r="C162" s="568" t="s">
        <v>679</v>
      </c>
      <c r="D162" s="568" t="s">
        <v>3147</v>
      </c>
      <c r="E162" s="691" t="s">
        <v>11544</v>
      </c>
      <c r="F162" s="737" t="s">
        <v>2796</v>
      </c>
      <c r="G162" s="1039" t="s">
        <v>2644</v>
      </c>
      <c r="H162" s="394" t="s">
        <v>498</v>
      </c>
      <c r="I162" s="232" t="s">
        <v>4274</v>
      </c>
    </row>
    <row r="163" spans="1:9" ht="13.5" thickBot="1">
      <c r="A163" s="228"/>
      <c r="B163" s="445"/>
      <c r="C163" s="568" t="s">
        <v>3648</v>
      </c>
      <c r="D163" s="568" t="s">
        <v>2645</v>
      </c>
      <c r="E163" s="696" t="s">
        <v>265</v>
      </c>
      <c r="F163" s="745">
        <f>'Заказ, cкидки и курсы валют'!$I$12</f>
        <v>0</v>
      </c>
      <c r="G163" s="1149"/>
      <c r="H163" s="545"/>
      <c r="I163" s="380"/>
    </row>
    <row r="164" spans="1:9" ht="15">
      <c r="A164" s="1202" t="s">
        <v>6390</v>
      </c>
      <c r="B164" s="1306" t="s">
        <v>3197</v>
      </c>
      <c r="C164" s="1318">
        <v>0.63200000000000001</v>
      </c>
      <c r="D164" s="1525">
        <v>1000</v>
      </c>
      <c r="E164" s="706">
        <v>65.150000000000006</v>
      </c>
      <c r="F164" s="1187">
        <f>ROUND(E164*(1-$F$11),2)</f>
        <v>65.150000000000006</v>
      </c>
      <c r="G164" s="1312">
        <f>'Заказ, cкидки и курсы валют'!$J$24*F164</f>
        <v>826.42775000000006</v>
      </c>
      <c r="H164" s="1313">
        <f>ROUND((D164/1000)*G164,2)</f>
        <v>826.43</v>
      </c>
      <c r="I164" s="1304"/>
    </row>
    <row r="165" spans="1:9" ht="15">
      <c r="A165" s="243" t="s">
        <v>6391</v>
      </c>
      <c r="B165" s="826" t="s">
        <v>3198</v>
      </c>
      <c r="C165" s="1069">
        <v>0.72</v>
      </c>
      <c r="D165" s="1526">
        <v>1000</v>
      </c>
      <c r="E165" s="706">
        <v>70.760000000000005</v>
      </c>
      <c r="F165" s="776">
        <f t="shared" ref="F165:F228" si="19">ROUND(E165*(1-$F$11),2)</f>
        <v>70.760000000000005</v>
      </c>
      <c r="G165" s="1044">
        <f>'Заказ, cкидки и курсы валют'!$J$24*F165</f>
        <v>897.59060000000011</v>
      </c>
      <c r="H165" s="1064">
        <f t="shared" ref="H165:H228" si="20">ROUND((D165/1000)*G165,2)</f>
        <v>897.59</v>
      </c>
      <c r="I165" s="582"/>
    </row>
    <row r="166" spans="1:9" ht="15">
      <c r="A166" s="243" t="s">
        <v>6392</v>
      </c>
      <c r="B166" s="826" t="s">
        <v>3354</v>
      </c>
      <c r="C166" s="1069">
        <v>0.80800000000000005</v>
      </c>
      <c r="D166" s="1526">
        <v>1000</v>
      </c>
      <c r="E166" s="706">
        <v>83.94</v>
      </c>
      <c r="F166" s="776">
        <f t="shared" si="19"/>
        <v>83.94</v>
      </c>
      <c r="G166" s="1044">
        <f>'Заказ, cкидки и курсы валют'!$J$24*F166</f>
        <v>1064.7789</v>
      </c>
      <c r="H166" s="1064">
        <f t="shared" si="20"/>
        <v>1064.78</v>
      </c>
      <c r="I166" s="582"/>
    </row>
    <row r="167" spans="1:9" ht="15">
      <c r="A167" s="243" t="s">
        <v>6393</v>
      </c>
      <c r="B167" s="826" t="s">
        <v>138</v>
      </c>
      <c r="C167" s="1069">
        <v>0.89600000000000002</v>
      </c>
      <c r="D167" s="1526">
        <v>1000</v>
      </c>
      <c r="E167" s="706">
        <v>85.5</v>
      </c>
      <c r="F167" s="776">
        <f t="shared" si="19"/>
        <v>85.5</v>
      </c>
      <c r="G167" s="1044">
        <f>'Заказ, cкидки и курсы валют'!$J$24*F167</f>
        <v>1084.5675000000001</v>
      </c>
      <c r="H167" s="1064">
        <f t="shared" si="20"/>
        <v>1084.57</v>
      </c>
      <c r="I167" s="582"/>
    </row>
    <row r="168" spans="1:9" ht="15">
      <c r="A168" s="243" t="s">
        <v>6394</v>
      </c>
      <c r="B168" s="826" t="s">
        <v>139</v>
      </c>
      <c r="C168" s="1069">
        <v>1.07</v>
      </c>
      <c r="D168" s="1526">
        <v>1000</v>
      </c>
      <c r="E168" s="706">
        <v>100.25</v>
      </c>
      <c r="F168" s="776">
        <f t="shared" si="19"/>
        <v>100.25</v>
      </c>
      <c r="G168" s="1044">
        <f>'Заказ, cкидки и курсы валют'!$J$24*F168</f>
        <v>1271.6712500000001</v>
      </c>
      <c r="H168" s="1064">
        <f t="shared" si="20"/>
        <v>1271.67</v>
      </c>
      <c r="I168" s="582"/>
    </row>
    <row r="169" spans="1:9" ht="15">
      <c r="A169" s="243" t="s">
        <v>6395</v>
      </c>
      <c r="B169" s="826" t="s">
        <v>140</v>
      </c>
      <c r="C169" s="1069">
        <v>1.25</v>
      </c>
      <c r="D169" s="1526">
        <v>1000</v>
      </c>
      <c r="E169" s="706">
        <v>111.86</v>
      </c>
      <c r="F169" s="776">
        <f t="shared" si="19"/>
        <v>111.86</v>
      </c>
      <c r="G169" s="1044">
        <f>'Заказ, cкидки и курсы валют'!$J$24*F169</f>
        <v>1418.9440999999999</v>
      </c>
      <c r="H169" s="1064">
        <f t="shared" si="20"/>
        <v>1418.94</v>
      </c>
      <c r="I169" s="582"/>
    </row>
    <row r="170" spans="1:9" ht="15">
      <c r="A170" s="243" t="s">
        <v>6396</v>
      </c>
      <c r="B170" s="1059" t="s">
        <v>141</v>
      </c>
      <c r="C170" s="1069">
        <v>1.427</v>
      </c>
      <c r="D170" s="1527">
        <v>1000</v>
      </c>
      <c r="E170" s="706">
        <v>136.16999999999999</v>
      </c>
      <c r="F170" s="776">
        <f t="shared" si="19"/>
        <v>136.16999999999999</v>
      </c>
      <c r="G170" s="1044">
        <f>'Заказ, cкидки и курсы валют'!$J$24*F170</f>
        <v>1727.3164499999998</v>
      </c>
      <c r="H170" s="1064">
        <f t="shared" si="20"/>
        <v>1727.32</v>
      </c>
      <c r="I170" s="582"/>
    </row>
    <row r="171" spans="1:9" ht="15">
      <c r="A171" s="243" t="s">
        <v>6397</v>
      </c>
      <c r="B171" s="826" t="s">
        <v>142</v>
      </c>
      <c r="C171" s="1069">
        <v>1.69</v>
      </c>
      <c r="D171" s="1528">
        <v>1000</v>
      </c>
      <c r="E171" s="706">
        <v>149.97</v>
      </c>
      <c r="F171" s="776">
        <f t="shared" si="19"/>
        <v>149.97</v>
      </c>
      <c r="G171" s="1044">
        <f>'Заказ, cкидки и курсы валют'!$J$24*F171</f>
        <v>1902.3694500000001</v>
      </c>
      <c r="H171" s="1064">
        <f t="shared" si="20"/>
        <v>1902.37</v>
      </c>
      <c r="I171" s="582"/>
    </row>
    <row r="172" spans="1:9" ht="15">
      <c r="A172" s="243" t="s">
        <v>6995</v>
      </c>
      <c r="B172" s="826" t="s">
        <v>143</v>
      </c>
      <c r="C172" s="1069">
        <v>1.95</v>
      </c>
      <c r="D172" s="1528">
        <v>500</v>
      </c>
      <c r="E172" s="706">
        <v>160.61000000000001</v>
      </c>
      <c r="F172" s="776">
        <f t="shared" si="19"/>
        <v>160.61000000000001</v>
      </c>
      <c r="G172" s="1044">
        <f>'Заказ, cкидки и курсы валют'!$J$24*F172</f>
        <v>2037.3378500000003</v>
      </c>
      <c r="H172" s="1064">
        <f t="shared" si="20"/>
        <v>1018.67</v>
      </c>
      <c r="I172" s="582"/>
    </row>
    <row r="173" spans="1:9" ht="15">
      <c r="A173" s="243" t="s">
        <v>6398</v>
      </c>
      <c r="B173" s="826" t="s">
        <v>144</v>
      </c>
      <c r="C173" s="1058">
        <v>2.13</v>
      </c>
      <c r="D173" s="1528">
        <v>1000</v>
      </c>
      <c r="E173" s="706">
        <v>176.47</v>
      </c>
      <c r="F173" s="776">
        <f t="shared" si="19"/>
        <v>176.47</v>
      </c>
      <c r="G173" s="1044">
        <f>'Заказ, cкидки и курсы валют'!$J$24*F173</f>
        <v>2238.5219500000003</v>
      </c>
      <c r="H173" s="1064">
        <f t="shared" si="20"/>
        <v>2238.52</v>
      </c>
      <c r="I173" s="582"/>
    </row>
    <row r="174" spans="1:9" ht="15">
      <c r="A174" s="243" t="s">
        <v>6399</v>
      </c>
      <c r="B174" s="826" t="s">
        <v>3219</v>
      </c>
      <c r="C174" s="1069">
        <v>1.38</v>
      </c>
      <c r="D174" s="1529">
        <v>1000</v>
      </c>
      <c r="E174" s="706">
        <v>109.12</v>
      </c>
      <c r="F174" s="776">
        <f t="shared" si="19"/>
        <v>109.12</v>
      </c>
      <c r="G174" s="1044">
        <f>'Заказ, cкидки и курсы валют'!$J$24*F174</f>
        <v>1384.1872000000001</v>
      </c>
      <c r="H174" s="1064">
        <f t="shared" si="20"/>
        <v>1384.19</v>
      </c>
      <c r="I174" s="582"/>
    </row>
    <row r="175" spans="1:9" ht="15">
      <c r="A175" s="243" t="s">
        <v>6400</v>
      </c>
      <c r="B175" s="826" t="s">
        <v>3220</v>
      </c>
      <c r="C175" s="1069">
        <v>1.53</v>
      </c>
      <c r="D175" s="1529">
        <v>1000</v>
      </c>
      <c r="E175" s="706">
        <v>124.68</v>
      </c>
      <c r="F175" s="776">
        <f t="shared" si="19"/>
        <v>124.68</v>
      </c>
      <c r="G175" s="1044">
        <f>'Заказ, cкидки и курсы валют'!$J$24*F175</f>
        <v>1581.5658000000001</v>
      </c>
      <c r="H175" s="1064">
        <f t="shared" si="20"/>
        <v>1581.57</v>
      </c>
      <c r="I175" s="582"/>
    </row>
    <row r="176" spans="1:9" ht="15">
      <c r="A176" s="243" t="s">
        <v>6401</v>
      </c>
      <c r="B176" s="1056" t="s">
        <v>3221</v>
      </c>
      <c r="C176" s="1069">
        <v>1.69</v>
      </c>
      <c r="D176" s="1529">
        <v>500</v>
      </c>
      <c r="E176" s="706">
        <v>123.34</v>
      </c>
      <c r="F176" s="776">
        <f t="shared" si="19"/>
        <v>123.34</v>
      </c>
      <c r="G176" s="1044">
        <f>'Заказ, cкидки и курсы валют'!$J$24*F176</f>
        <v>1564.5679</v>
      </c>
      <c r="H176" s="1064">
        <f t="shared" si="20"/>
        <v>782.28</v>
      </c>
      <c r="I176" s="582"/>
    </row>
    <row r="177" spans="1:9" ht="15">
      <c r="A177" s="243" t="s">
        <v>6402</v>
      </c>
      <c r="B177" s="1056" t="s">
        <v>145</v>
      </c>
      <c r="C177" s="1069">
        <v>1.84</v>
      </c>
      <c r="D177" s="1529">
        <v>500</v>
      </c>
      <c r="E177" s="706">
        <v>134.91</v>
      </c>
      <c r="F177" s="776">
        <f t="shared" si="19"/>
        <v>134.91</v>
      </c>
      <c r="G177" s="1044">
        <f>'Заказ, cкидки и курсы валют'!$J$24*F177</f>
        <v>1711.3333500000001</v>
      </c>
      <c r="H177" s="1064">
        <f t="shared" si="20"/>
        <v>855.67</v>
      </c>
      <c r="I177" s="582"/>
    </row>
    <row r="178" spans="1:9" ht="15">
      <c r="A178" s="243" t="s">
        <v>6403</v>
      </c>
      <c r="B178" s="1056" t="s">
        <v>6337</v>
      </c>
      <c r="C178" s="1069">
        <v>2</v>
      </c>
      <c r="D178" s="1529">
        <v>1000</v>
      </c>
      <c r="E178" s="706">
        <v>181.13</v>
      </c>
      <c r="F178" s="776">
        <f t="shared" si="19"/>
        <v>181.13</v>
      </c>
      <c r="G178" s="1044">
        <f>'Заказ, cкидки и курсы валют'!$J$24*F178</f>
        <v>2297.6340500000001</v>
      </c>
      <c r="H178" s="1064">
        <f t="shared" si="20"/>
        <v>2297.63</v>
      </c>
      <c r="I178" s="582"/>
    </row>
    <row r="179" spans="1:9" ht="15">
      <c r="A179" s="243" t="s">
        <v>6404</v>
      </c>
      <c r="B179" s="1056" t="s">
        <v>146</v>
      </c>
      <c r="C179" s="1069">
        <v>2.15</v>
      </c>
      <c r="D179" s="1529">
        <v>1000</v>
      </c>
      <c r="E179" s="706">
        <v>173.05</v>
      </c>
      <c r="F179" s="776">
        <f t="shared" si="19"/>
        <v>173.05</v>
      </c>
      <c r="G179" s="1044">
        <f>'Заказ, cкидки и курсы валют'!$J$24*F179</f>
        <v>2195.1392500000002</v>
      </c>
      <c r="H179" s="1064">
        <f t="shared" si="20"/>
        <v>2195.14</v>
      </c>
      <c r="I179" s="582"/>
    </row>
    <row r="180" spans="1:9" ht="15">
      <c r="A180" s="243" t="s">
        <v>6996</v>
      </c>
      <c r="B180" s="1056" t="s">
        <v>147</v>
      </c>
      <c r="C180" s="1069">
        <v>2.46</v>
      </c>
      <c r="D180" s="1529">
        <v>500</v>
      </c>
      <c r="E180" s="706">
        <v>180.88</v>
      </c>
      <c r="F180" s="776">
        <f t="shared" si="19"/>
        <v>180.88</v>
      </c>
      <c r="G180" s="1044">
        <f>'Заказ, cкидки и курсы валют'!$J$24*F180</f>
        <v>2294.4628000000002</v>
      </c>
      <c r="H180" s="1064">
        <f t="shared" si="20"/>
        <v>1147.23</v>
      </c>
      <c r="I180" s="582"/>
    </row>
    <row r="181" spans="1:9" ht="15">
      <c r="A181" s="243" t="s">
        <v>6405</v>
      </c>
      <c r="B181" s="1056" t="s">
        <v>148</v>
      </c>
      <c r="C181" s="1069">
        <v>2.85</v>
      </c>
      <c r="D181" s="1529">
        <v>500</v>
      </c>
      <c r="E181" s="706">
        <v>232.66</v>
      </c>
      <c r="F181" s="776">
        <f t="shared" si="19"/>
        <v>232.66</v>
      </c>
      <c r="G181" s="1044">
        <f>'Заказ, cкидки и курсы валют'!$J$24*F181</f>
        <v>2951.2921000000001</v>
      </c>
      <c r="H181" s="1064">
        <f t="shared" si="20"/>
        <v>1475.65</v>
      </c>
      <c r="I181" s="582"/>
    </row>
    <row r="182" spans="1:9" ht="15">
      <c r="A182" s="243" t="s">
        <v>6406</v>
      </c>
      <c r="B182" s="1056" t="s">
        <v>149</v>
      </c>
      <c r="C182" s="1069">
        <v>3.23</v>
      </c>
      <c r="D182" s="1529">
        <v>500</v>
      </c>
      <c r="E182" s="706">
        <v>264.98</v>
      </c>
      <c r="F182" s="776">
        <f t="shared" si="19"/>
        <v>264.98</v>
      </c>
      <c r="G182" s="1044">
        <f>'Заказ, cкидки и курсы валют'!$J$24*F182</f>
        <v>3361.2713000000003</v>
      </c>
      <c r="H182" s="1064">
        <f t="shared" si="20"/>
        <v>1680.64</v>
      </c>
      <c r="I182" s="582"/>
    </row>
    <row r="183" spans="1:9" ht="15">
      <c r="A183" s="243" t="s">
        <v>6407</v>
      </c>
      <c r="B183" s="1056" t="s">
        <v>150</v>
      </c>
      <c r="C183" s="1069">
        <v>3.62</v>
      </c>
      <c r="D183" s="1529">
        <v>500</v>
      </c>
      <c r="E183" s="706">
        <v>295.89</v>
      </c>
      <c r="F183" s="776">
        <f t="shared" si="19"/>
        <v>295.89</v>
      </c>
      <c r="G183" s="1044">
        <f>'Заказ, cкидки и курсы валют'!$J$24*F183</f>
        <v>3753.36465</v>
      </c>
      <c r="H183" s="1064">
        <f t="shared" si="20"/>
        <v>1876.68</v>
      </c>
      <c r="I183" s="582"/>
    </row>
    <row r="184" spans="1:9" ht="15">
      <c r="A184" s="243" t="s">
        <v>6408</v>
      </c>
      <c r="B184" s="1056" t="s">
        <v>151</v>
      </c>
      <c r="C184" s="1069">
        <v>4.01</v>
      </c>
      <c r="D184" s="1529">
        <v>500</v>
      </c>
      <c r="E184" s="706">
        <v>327.94</v>
      </c>
      <c r="F184" s="776">
        <f t="shared" si="19"/>
        <v>327.94</v>
      </c>
      <c r="G184" s="1044">
        <f>'Заказ, cкидки и курсы валют'!$J$24*F184</f>
        <v>4159.9189000000006</v>
      </c>
      <c r="H184" s="1064">
        <f t="shared" si="20"/>
        <v>2079.96</v>
      </c>
      <c r="I184" s="582"/>
    </row>
    <row r="185" spans="1:9" ht="15">
      <c r="A185" s="243" t="s">
        <v>6409</v>
      </c>
      <c r="B185" s="1056" t="s">
        <v>79</v>
      </c>
      <c r="C185" s="1070">
        <v>4.32</v>
      </c>
      <c r="D185" s="1529">
        <v>500</v>
      </c>
      <c r="E185" s="706">
        <v>364.38</v>
      </c>
      <c r="F185" s="776">
        <f t="shared" si="19"/>
        <v>364.38</v>
      </c>
      <c r="G185" s="1044">
        <f>'Заказ, cкидки и курсы валют'!$J$24*F185</f>
        <v>4622.1603000000005</v>
      </c>
      <c r="H185" s="1064">
        <f t="shared" si="20"/>
        <v>2311.08</v>
      </c>
      <c r="I185" s="582"/>
    </row>
    <row r="186" spans="1:9" ht="15">
      <c r="A186" s="243" t="s">
        <v>6410</v>
      </c>
      <c r="B186" s="1056" t="s">
        <v>152</v>
      </c>
      <c r="C186" s="1069">
        <v>4.68</v>
      </c>
      <c r="D186" s="1529">
        <v>500</v>
      </c>
      <c r="E186" s="706">
        <v>399.52</v>
      </c>
      <c r="F186" s="776">
        <f t="shared" si="19"/>
        <v>399.52</v>
      </c>
      <c r="G186" s="1044">
        <f>'Заказ, cкидки и курсы валют'!$J$24*F186</f>
        <v>5067.9111999999996</v>
      </c>
      <c r="H186" s="1064">
        <f t="shared" si="20"/>
        <v>2533.96</v>
      </c>
      <c r="I186" s="582"/>
    </row>
    <row r="187" spans="1:9" ht="15">
      <c r="A187" s="243" t="s">
        <v>6411</v>
      </c>
      <c r="B187" s="1056" t="s">
        <v>158</v>
      </c>
      <c r="C187" s="1069">
        <v>5.4</v>
      </c>
      <c r="D187" s="1529">
        <v>500</v>
      </c>
      <c r="E187" s="706">
        <v>465.75</v>
      </c>
      <c r="F187" s="776">
        <f t="shared" si="19"/>
        <v>465.75</v>
      </c>
      <c r="G187" s="1044">
        <f>'Заказ, cкидки и курсы валют'!$J$24*F187</f>
        <v>5908.0387500000006</v>
      </c>
      <c r="H187" s="1064">
        <f t="shared" si="20"/>
        <v>2954.02</v>
      </c>
      <c r="I187" s="582"/>
    </row>
    <row r="188" spans="1:9" ht="15">
      <c r="A188" s="243" t="s">
        <v>6412</v>
      </c>
      <c r="B188" s="1056" t="s">
        <v>159</v>
      </c>
      <c r="C188" s="1069">
        <v>6.12</v>
      </c>
      <c r="D188" s="1529">
        <v>200</v>
      </c>
      <c r="E188" s="706">
        <v>527.84</v>
      </c>
      <c r="F188" s="776">
        <f t="shared" si="19"/>
        <v>527.84</v>
      </c>
      <c r="G188" s="1044">
        <f>'Заказ, cкидки и курсы валют'!$J$24*F188</f>
        <v>6695.6504000000004</v>
      </c>
      <c r="H188" s="1064">
        <f t="shared" si="20"/>
        <v>1339.13</v>
      </c>
      <c r="I188" s="582"/>
    </row>
    <row r="189" spans="1:9" ht="15">
      <c r="A189" s="243" t="s">
        <v>6997</v>
      </c>
      <c r="B189" s="1056" t="s">
        <v>3343</v>
      </c>
      <c r="C189" s="1069">
        <v>7.02</v>
      </c>
      <c r="D189" s="1529">
        <v>500</v>
      </c>
      <c r="E189" s="706">
        <v>711.85</v>
      </c>
      <c r="F189" s="776">
        <f t="shared" si="19"/>
        <v>711.85</v>
      </c>
      <c r="G189" s="1044">
        <f>'Заказ, cкидки и курсы валют'!$J$24*F189</f>
        <v>9029.8172500000001</v>
      </c>
      <c r="H189" s="1064">
        <f t="shared" si="20"/>
        <v>4514.91</v>
      </c>
      <c r="I189" s="582"/>
    </row>
    <row r="190" spans="1:9" ht="15">
      <c r="A190" s="243" t="s">
        <v>6413</v>
      </c>
      <c r="B190" s="1056" t="s">
        <v>4222</v>
      </c>
      <c r="C190" s="1069">
        <v>2.57</v>
      </c>
      <c r="D190" s="1529">
        <v>500</v>
      </c>
      <c r="E190" s="706">
        <v>220.32</v>
      </c>
      <c r="F190" s="776">
        <f t="shared" si="19"/>
        <v>220.32</v>
      </c>
      <c r="G190" s="1044">
        <f>'Заказ, cкидки и курсы валют'!$J$24*F190</f>
        <v>2794.7592</v>
      </c>
      <c r="H190" s="1064">
        <f t="shared" si="20"/>
        <v>1397.38</v>
      </c>
      <c r="I190" s="582"/>
    </row>
    <row r="191" spans="1:9" ht="15">
      <c r="A191" s="243" t="s">
        <v>6414</v>
      </c>
      <c r="B191" s="1056" t="s">
        <v>3656</v>
      </c>
      <c r="C191" s="1069">
        <v>2.81</v>
      </c>
      <c r="D191" s="1529">
        <v>500</v>
      </c>
      <c r="E191" s="706">
        <v>215.27</v>
      </c>
      <c r="F191" s="776">
        <f t="shared" si="19"/>
        <v>215.27</v>
      </c>
      <c r="G191" s="1044">
        <f>'Заказ, cкидки и курсы валют'!$J$24*F191</f>
        <v>2730.6999500000002</v>
      </c>
      <c r="H191" s="1064">
        <f t="shared" si="20"/>
        <v>1365.35</v>
      </c>
      <c r="I191" s="582"/>
    </row>
    <row r="192" spans="1:9" ht="15">
      <c r="A192" s="243" t="s">
        <v>6415</v>
      </c>
      <c r="B192" s="1056" t="s">
        <v>3657</v>
      </c>
      <c r="C192" s="1069">
        <v>3.06</v>
      </c>
      <c r="D192" s="1529">
        <v>500</v>
      </c>
      <c r="E192" s="706">
        <v>232.87</v>
      </c>
      <c r="F192" s="776">
        <f t="shared" si="19"/>
        <v>232.87</v>
      </c>
      <c r="G192" s="1044">
        <f>'Заказ, cкидки и курсы валют'!$J$24*F192</f>
        <v>2953.95595</v>
      </c>
      <c r="H192" s="1064">
        <f t="shared" si="20"/>
        <v>1476.98</v>
      </c>
      <c r="I192" s="582"/>
    </row>
    <row r="193" spans="1:9" ht="15">
      <c r="A193" s="243" t="s">
        <v>6416</v>
      </c>
      <c r="B193" s="1056" t="s">
        <v>2822</v>
      </c>
      <c r="C193" s="1069">
        <v>3.31</v>
      </c>
      <c r="D193" s="1529">
        <v>500</v>
      </c>
      <c r="E193" s="706">
        <v>266.72000000000003</v>
      </c>
      <c r="F193" s="776">
        <f t="shared" si="19"/>
        <v>266.72000000000003</v>
      </c>
      <c r="G193" s="1044">
        <f>'Заказ, cкидки и курсы валют'!$J$24*F193</f>
        <v>3383.3432000000003</v>
      </c>
      <c r="H193" s="1064">
        <f t="shared" si="20"/>
        <v>1691.67</v>
      </c>
      <c r="I193" s="582"/>
    </row>
    <row r="194" spans="1:9" ht="15">
      <c r="A194" s="243" t="s">
        <v>6417</v>
      </c>
      <c r="B194" s="1056" t="s">
        <v>3658</v>
      </c>
      <c r="C194" s="1069">
        <v>3.56</v>
      </c>
      <c r="D194" s="1529">
        <v>1000</v>
      </c>
      <c r="E194" s="706">
        <v>267.99</v>
      </c>
      <c r="F194" s="776">
        <f t="shared" si="19"/>
        <v>267.99</v>
      </c>
      <c r="G194" s="1044">
        <f>'Заказ, cкидки и курсы валют'!$J$24*F194</f>
        <v>3399.4531500000003</v>
      </c>
      <c r="H194" s="1064">
        <f t="shared" si="20"/>
        <v>3399.45</v>
      </c>
      <c r="I194" s="582"/>
    </row>
    <row r="195" spans="1:9" ht="15">
      <c r="A195" s="243" t="s">
        <v>6418</v>
      </c>
      <c r="B195" s="1056" t="s">
        <v>167</v>
      </c>
      <c r="C195" s="1069">
        <v>4.05</v>
      </c>
      <c r="D195" s="1529">
        <v>500</v>
      </c>
      <c r="E195" s="706">
        <v>320.43</v>
      </c>
      <c r="F195" s="776">
        <f t="shared" si="19"/>
        <v>320.43</v>
      </c>
      <c r="G195" s="1044">
        <f>'Заказ, cкидки и курсы валют'!$J$24*F195</f>
        <v>4064.6545500000002</v>
      </c>
      <c r="H195" s="1064">
        <f t="shared" si="20"/>
        <v>2032.33</v>
      </c>
      <c r="I195" s="582"/>
    </row>
    <row r="196" spans="1:9" ht="15">
      <c r="A196" s="243" t="s">
        <v>6419</v>
      </c>
      <c r="B196" s="1056" t="s">
        <v>168</v>
      </c>
      <c r="C196" s="1069">
        <v>4.67</v>
      </c>
      <c r="D196" s="1529">
        <v>500</v>
      </c>
      <c r="E196" s="706">
        <v>380.52</v>
      </c>
      <c r="F196" s="776">
        <f t="shared" si="19"/>
        <v>380.52</v>
      </c>
      <c r="G196" s="1044">
        <f>'Заказ, cкидки и курсы валют'!$J$24*F196</f>
        <v>4826.8962000000001</v>
      </c>
      <c r="H196" s="1064">
        <f t="shared" si="20"/>
        <v>2413.4499999999998</v>
      </c>
      <c r="I196" s="582"/>
    </row>
    <row r="197" spans="1:9" ht="15">
      <c r="A197" s="243" t="s">
        <v>6420</v>
      </c>
      <c r="B197" s="1056" t="s">
        <v>169</v>
      </c>
      <c r="C197" s="1069">
        <v>5.29</v>
      </c>
      <c r="D197" s="1529">
        <v>500</v>
      </c>
      <c r="E197" s="706">
        <v>432.67</v>
      </c>
      <c r="F197" s="776">
        <f t="shared" si="19"/>
        <v>432.67</v>
      </c>
      <c r="G197" s="1044">
        <f>'Заказ, cкидки и курсы валют'!$J$24*F197</f>
        <v>5488.4189500000002</v>
      </c>
      <c r="H197" s="1064">
        <f t="shared" si="20"/>
        <v>2744.21</v>
      </c>
      <c r="I197" s="582"/>
    </row>
    <row r="198" spans="1:9" ht="15">
      <c r="A198" s="243" t="s">
        <v>6421</v>
      </c>
      <c r="B198" s="1056" t="s">
        <v>612</v>
      </c>
      <c r="C198" s="1069">
        <v>5.91</v>
      </c>
      <c r="D198" s="1529">
        <v>500</v>
      </c>
      <c r="E198" s="706">
        <v>489.67</v>
      </c>
      <c r="F198" s="776">
        <f t="shared" si="19"/>
        <v>489.67</v>
      </c>
      <c r="G198" s="1044">
        <f>'Заказ, cкидки и курсы валют'!$J$24*F198</f>
        <v>6211.4639500000003</v>
      </c>
      <c r="H198" s="1064">
        <f t="shared" si="20"/>
        <v>3105.73</v>
      </c>
      <c r="I198" s="582"/>
    </row>
    <row r="199" spans="1:9" ht="15">
      <c r="A199" s="243" t="s">
        <v>6422</v>
      </c>
      <c r="B199" s="1056" t="s">
        <v>170</v>
      </c>
      <c r="C199" s="1069">
        <v>6.52</v>
      </c>
      <c r="D199" s="1529">
        <v>500</v>
      </c>
      <c r="E199" s="706">
        <v>548.52</v>
      </c>
      <c r="F199" s="776">
        <f t="shared" si="19"/>
        <v>548.52</v>
      </c>
      <c r="G199" s="1044">
        <f>'Заказ, cкидки и курсы валют'!$J$24*F199</f>
        <v>6957.9762000000001</v>
      </c>
      <c r="H199" s="1064">
        <f t="shared" si="20"/>
        <v>3478.99</v>
      </c>
      <c r="I199" s="582"/>
    </row>
    <row r="200" spans="1:9" ht="15">
      <c r="A200" s="243" t="s">
        <v>6423</v>
      </c>
      <c r="B200" s="1056" t="s">
        <v>613</v>
      </c>
      <c r="C200" s="1069">
        <v>7.14</v>
      </c>
      <c r="D200" s="1529">
        <v>200</v>
      </c>
      <c r="E200" s="706">
        <v>571.64</v>
      </c>
      <c r="F200" s="776">
        <f t="shared" si="19"/>
        <v>571.64</v>
      </c>
      <c r="G200" s="1044">
        <f>'Заказ, cкидки и курсы валют'!$J$24*F200</f>
        <v>7251.2534000000005</v>
      </c>
      <c r="H200" s="1064">
        <f t="shared" si="20"/>
        <v>1450.25</v>
      </c>
      <c r="I200" s="582"/>
    </row>
    <row r="201" spans="1:9" ht="15">
      <c r="A201" s="243" t="s">
        <v>6424</v>
      </c>
      <c r="B201" s="1056" t="s">
        <v>171</v>
      </c>
      <c r="C201" s="1069">
        <v>8</v>
      </c>
      <c r="D201" s="1529">
        <v>200</v>
      </c>
      <c r="E201" s="706">
        <v>643.04999999999995</v>
      </c>
      <c r="F201" s="776">
        <f t="shared" si="19"/>
        <v>643.04999999999995</v>
      </c>
      <c r="G201" s="1044">
        <f>'Заказ, cкидки и курсы валют'!$J$24*F201</f>
        <v>8157.08925</v>
      </c>
      <c r="H201" s="1064">
        <f t="shared" si="20"/>
        <v>1631.42</v>
      </c>
      <c r="I201" s="582"/>
    </row>
    <row r="202" spans="1:9" ht="15">
      <c r="A202" s="243" t="s">
        <v>6425</v>
      </c>
      <c r="B202" s="1056" t="s">
        <v>172</v>
      </c>
      <c r="C202" s="1071">
        <v>9.17</v>
      </c>
      <c r="D202" s="1529">
        <v>200</v>
      </c>
      <c r="E202" s="706">
        <v>791.16</v>
      </c>
      <c r="F202" s="776">
        <f t="shared" si="19"/>
        <v>791.16</v>
      </c>
      <c r="G202" s="1044">
        <f>'Заказ, cкидки и курсы валют'!$J$24*F202</f>
        <v>10035.864600000001</v>
      </c>
      <c r="H202" s="1064">
        <f t="shared" si="20"/>
        <v>2007.17</v>
      </c>
      <c r="I202" s="582"/>
    </row>
    <row r="203" spans="1:9" ht="15">
      <c r="A203" s="243" t="s">
        <v>6998</v>
      </c>
      <c r="B203" s="1056" t="s">
        <v>173</v>
      </c>
      <c r="C203" s="1069">
        <v>10.14</v>
      </c>
      <c r="D203" s="1529">
        <v>200</v>
      </c>
      <c r="E203" s="706">
        <v>988.43</v>
      </c>
      <c r="F203" s="776">
        <f t="shared" si="19"/>
        <v>988.43</v>
      </c>
      <c r="G203" s="1044">
        <f>'Заказ, cкидки и курсы валют'!$J$24*F203</f>
        <v>12538.234549999999</v>
      </c>
      <c r="H203" s="1064">
        <f t="shared" si="20"/>
        <v>2507.65</v>
      </c>
      <c r="I203" s="582"/>
    </row>
    <row r="204" spans="1:9" ht="15">
      <c r="A204" s="243" t="s">
        <v>6999</v>
      </c>
      <c r="B204" s="1056" t="s">
        <v>174</v>
      </c>
      <c r="C204" s="1071">
        <v>11.34</v>
      </c>
      <c r="D204" s="1529">
        <v>200</v>
      </c>
      <c r="E204" s="706">
        <v>1105.79</v>
      </c>
      <c r="F204" s="776">
        <f t="shared" si="19"/>
        <v>1105.79</v>
      </c>
      <c r="G204" s="1044">
        <f>'Заказ, cкидки и курсы валют'!$J$24*F204</f>
        <v>14026.94615</v>
      </c>
      <c r="H204" s="1064">
        <f t="shared" si="20"/>
        <v>2805.39</v>
      </c>
      <c r="I204" s="582"/>
    </row>
    <row r="205" spans="1:9" ht="15">
      <c r="A205" s="243" t="s">
        <v>6426</v>
      </c>
      <c r="B205" s="1056" t="s">
        <v>175</v>
      </c>
      <c r="C205" s="1069">
        <v>12.68</v>
      </c>
      <c r="D205" s="1529">
        <v>200</v>
      </c>
      <c r="E205" s="706">
        <v>998.75</v>
      </c>
      <c r="F205" s="776">
        <f t="shared" si="19"/>
        <v>998.75</v>
      </c>
      <c r="G205" s="1044">
        <f>'Заказ, cкидки и курсы валют'!$J$24*F205</f>
        <v>12669.143750000001</v>
      </c>
      <c r="H205" s="1064">
        <f t="shared" si="20"/>
        <v>2533.83</v>
      </c>
      <c r="I205" s="582"/>
    </row>
    <row r="206" spans="1:9" ht="15">
      <c r="A206" s="243" t="s">
        <v>6427</v>
      </c>
      <c r="B206" s="1056" t="s">
        <v>3664</v>
      </c>
      <c r="C206" s="1069">
        <v>4.72</v>
      </c>
      <c r="D206" s="1529">
        <v>500</v>
      </c>
      <c r="E206" s="706">
        <v>389.33</v>
      </c>
      <c r="F206" s="776">
        <f t="shared" si="19"/>
        <v>389.33</v>
      </c>
      <c r="G206" s="1044">
        <f>'Заказ, cкидки и курсы валют'!$J$24*F206</f>
        <v>4938.6510500000004</v>
      </c>
      <c r="H206" s="1064">
        <f t="shared" si="20"/>
        <v>2469.33</v>
      </c>
      <c r="I206" s="582"/>
    </row>
    <row r="207" spans="1:9" ht="15">
      <c r="A207" s="243" t="s">
        <v>6428</v>
      </c>
      <c r="B207" s="1056" t="s">
        <v>3665</v>
      </c>
      <c r="C207" s="1069">
        <v>5.07</v>
      </c>
      <c r="D207" s="1529">
        <v>500</v>
      </c>
      <c r="E207" s="706">
        <v>426.63</v>
      </c>
      <c r="F207" s="776">
        <f t="shared" si="19"/>
        <v>426.63</v>
      </c>
      <c r="G207" s="1044">
        <f>'Заказ, cкидки и курсы валют'!$J$24*F207</f>
        <v>5411.8015500000001</v>
      </c>
      <c r="H207" s="1064">
        <f t="shared" si="20"/>
        <v>2705.9</v>
      </c>
      <c r="I207" s="582"/>
    </row>
    <row r="208" spans="1:9" ht="15">
      <c r="A208" s="243" t="s">
        <v>6429</v>
      </c>
      <c r="B208" s="1056" t="s">
        <v>3998</v>
      </c>
      <c r="C208" s="1069">
        <v>5.42</v>
      </c>
      <c r="D208" s="1529">
        <v>500</v>
      </c>
      <c r="E208" s="706">
        <v>422.01</v>
      </c>
      <c r="F208" s="776">
        <f t="shared" si="19"/>
        <v>422.01</v>
      </c>
      <c r="G208" s="1044">
        <f>'Заказ, cкидки и курсы валют'!$J$24*F208</f>
        <v>5353.1968500000003</v>
      </c>
      <c r="H208" s="1064">
        <f t="shared" si="20"/>
        <v>2676.6</v>
      </c>
      <c r="I208" s="582"/>
    </row>
    <row r="209" spans="1:9" ht="15">
      <c r="A209" s="243" t="s">
        <v>6430</v>
      </c>
      <c r="B209" s="1056" t="s">
        <v>100</v>
      </c>
      <c r="C209" s="1069">
        <v>5.78</v>
      </c>
      <c r="D209" s="1529">
        <v>500</v>
      </c>
      <c r="E209" s="706">
        <v>466.05</v>
      </c>
      <c r="F209" s="776">
        <f t="shared" si="19"/>
        <v>466.05</v>
      </c>
      <c r="G209" s="1044">
        <f>'Заказ, cкидки и курсы валют'!$J$24*F209</f>
        <v>5911.8442500000001</v>
      </c>
      <c r="H209" s="1064">
        <f t="shared" si="20"/>
        <v>2955.92</v>
      </c>
      <c r="I209" s="582"/>
    </row>
    <row r="210" spans="1:9" ht="15">
      <c r="A210" s="243" t="s">
        <v>6431</v>
      </c>
      <c r="B210" s="1056" t="s">
        <v>101</v>
      </c>
      <c r="C210" s="1069">
        <v>6.08</v>
      </c>
      <c r="D210" s="1529">
        <v>500</v>
      </c>
      <c r="E210" s="706">
        <v>512.5</v>
      </c>
      <c r="F210" s="776">
        <f t="shared" si="19"/>
        <v>512.5</v>
      </c>
      <c r="G210" s="1044">
        <f>'Заказ, cкидки и курсы валют'!$J$24*F210</f>
        <v>6501.0625</v>
      </c>
      <c r="H210" s="1064">
        <f t="shared" si="20"/>
        <v>3250.53</v>
      </c>
      <c r="I210" s="582"/>
    </row>
    <row r="211" spans="1:9" ht="15">
      <c r="A211" s="243" t="s">
        <v>6432</v>
      </c>
      <c r="B211" s="1056" t="s">
        <v>1355</v>
      </c>
      <c r="C211" s="1069">
        <v>7.1</v>
      </c>
      <c r="D211" s="1529">
        <v>500</v>
      </c>
      <c r="E211" s="706">
        <v>576.86</v>
      </c>
      <c r="F211" s="776">
        <f t="shared" si="19"/>
        <v>576.86</v>
      </c>
      <c r="G211" s="1044">
        <f>'Заказ, cкидки и курсы валют'!$J$24*F211</f>
        <v>7317.4691000000003</v>
      </c>
      <c r="H211" s="1064">
        <f t="shared" si="20"/>
        <v>3658.73</v>
      </c>
      <c r="I211" s="582"/>
    </row>
    <row r="212" spans="1:9" ht="15">
      <c r="A212" s="243" t="s">
        <v>6433</v>
      </c>
      <c r="B212" s="1056" t="s">
        <v>189</v>
      </c>
      <c r="C212" s="1069">
        <v>8</v>
      </c>
      <c r="D212" s="1529">
        <v>200</v>
      </c>
      <c r="E212" s="706">
        <v>652.37</v>
      </c>
      <c r="F212" s="776">
        <f t="shared" si="19"/>
        <v>652.37</v>
      </c>
      <c r="G212" s="1044">
        <f>'Заказ, cкидки и курсы валют'!$J$24*F212</f>
        <v>8275.3134499999996</v>
      </c>
      <c r="H212" s="1064">
        <f t="shared" si="20"/>
        <v>1655.06</v>
      </c>
      <c r="I212" s="582"/>
    </row>
    <row r="213" spans="1:9" ht="15">
      <c r="A213" s="243" t="s">
        <v>6434</v>
      </c>
      <c r="B213" s="1056" t="s">
        <v>617</v>
      </c>
      <c r="C213" s="1069">
        <v>8.85</v>
      </c>
      <c r="D213" s="1529">
        <v>200</v>
      </c>
      <c r="E213" s="706">
        <v>738.76</v>
      </c>
      <c r="F213" s="776">
        <f t="shared" si="19"/>
        <v>738.76</v>
      </c>
      <c r="G213" s="1044">
        <f>'Заказ, cкидки и курсы валют'!$J$24*F213</f>
        <v>9371.1705999999995</v>
      </c>
      <c r="H213" s="1064">
        <f t="shared" si="20"/>
        <v>1874.23</v>
      </c>
      <c r="I213" s="582"/>
    </row>
    <row r="214" spans="1:9" ht="15">
      <c r="A214" s="243" t="s">
        <v>6435</v>
      </c>
      <c r="B214" s="1056" t="s">
        <v>178</v>
      </c>
      <c r="C214" s="1069">
        <v>9.6999999999999993</v>
      </c>
      <c r="D214" s="1529">
        <v>200</v>
      </c>
      <c r="E214" s="706">
        <v>780.62</v>
      </c>
      <c r="F214" s="776">
        <f t="shared" si="19"/>
        <v>780.62</v>
      </c>
      <c r="G214" s="1044">
        <f>'Заказ, cкидки и курсы валют'!$J$24*F214</f>
        <v>9902.1647000000012</v>
      </c>
      <c r="H214" s="1064">
        <f t="shared" si="20"/>
        <v>1980.43</v>
      </c>
      <c r="I214" s="582"/>
    </row>
    <row r="215" spans="1:9" ht="15">
      <c r="A215" s="243" t="s">
        <v>6436</v>
      </c>
      <c r="B215" s="1056" t="s">
        <v>84</v>
      </c>
      <c r="C215" s="1069">
        <v>10.8</v>
      </c>
      <c r="D215" s="1529">
        <v>200</v>
      </c>
      <c r="E215" s="706">
        <v>859.78</v>
      </c>
      <c r="F215" s="776">
        <f t="shared" si="19"/>
        <v>859.78</v>
      </c>
      <c r="G215" s="1044">
        <f>'Заказ, cкидки и курсы валют'!$J$24*F215</f>
        <v>10906.309300000001</v>
      </c>
      <c r="H215" s="1064">
        <f t="shared" si="20"/>
        <v>2181.2600000000002</v>
      </c>
      <c r="I215" s="582"/>
    </row>
    <row r="216" spans="1:9" ht="15">
      <c r="A216" s="243" t="s">
        <v>6437</v>
      </c>
      <c r="B216" s="1056" t="s">
        <v>179</v>
      </c>
      <c r="C216" s="1069">
        <v>11.19</v>
      </c>
      <c r="D216" s="1529">
        <v>200</v>
      </c>
      <c r="E216" s="706">
        <v>933.18</v>
      </c>
      <c r="F216" s="776">
        <f t="shared" si="19"/>
        <v>933.18</v>
      </c>
      <c r="G216" s="1044">
        <f>'Заказ, cкидки и курсы валют'!$J$24*F216</f>
        <v>11837.388300000001</v>
      </c>
      <c r="H216" s="1064">
        <f t="shared" si="20"/>
        <v>2367.48</v>
      </c>
      <c r="I216" s="582"/>
    </row>
    <row r="217" spans="1:9" ht="15">
      <c r="A217" s="243" t="s">
        <v>7000</v>
      </c>
      <c r="B217" s="1056" t="s">
        <v>3139</v>
      </c>
      <c r="C217" s="1069">
        <v>12.6</v>
      </c>
      <c r="D217" s="1529">
        <v>200</v>
      </c>
      <c r="E217" s="706">
        <v>984.61</v>
      </c>
      <c r="F217" s="776">
        <f t="shared" si="19"/>
        <v>984.61</v>
      </c>
      <c r="G217" s="1044">
        <f>'Заказ, cкидки и курсы валют'!$J$24*F217</f>
        <v>12489.77785</v>
      </c>
      <c r="H217" s="1064">
        <f t="shared" si="20"/>
        <v>2497.96</v>
      </c>
      <c r="I217" s="582"/>
    </row>
    <row r="218" spans="1:9" ht="15">
      <c r="A218" s="243" t="s">
        <v>7001</v>
      </c>
      <c r="B218" s="1056" t="s">
        <v>180</v>
      </c>
      <c r="C218" s="1069">
        <v>13.5</v>
      </c>
      <c r="D218" s="1529">
        <v>200</v>
      </c>
      <c r="E218" s="706">
        <v>1042.3</v>
      </c>
      <c r="F218" s="776">
        <f t="shared" si="19"/>
        <v>1042.3</v>
      </c>
      <c r="G218" s="1044">
        <f>'Заказ, cкидки и курсы валют'!$J$24*F218</f>
        <v>13221.575500000001</v>
      </c>
      <c r="H218" s="1064">
        <f t="shared" si="20"/>
        <v>2644.32</v>
      </c>
      <c r="I218" s="582"/>
    </row>
    <row r="219" spans="1:9" ht="15">
      <c r="A219" s="243" t="s">
        <v>6438</v>
      </c>
      <c r="B219" s="1056" t="s">
        <v>181</v>
      </c>
      <c r="C219" s="1069">
        <v>14.6</v>
      </c>
      <c r="D219" s="1529">
        <v>200</v>
      </c>
      <c r="E219" s="706">
        <v>1145.02</v>
      </c>
      <c r="F219" s="776">
        <f t="shared" si="19"/>
        <v>1145.02</v>
      </c>
      <c r="G219" s="1044">
        <f>'Заказ, cкидки и курсы валют'!$J$24*F219</f>
        <v>14524.5787</v>
      </c>
      <c r="H219" s="1064">
        <f t="shared" si="20"/>
        <v>2904.92</v>
      </c>
      <c r="I219" s="582"/>
    </row>
    <row r="220" spans="1:9" ht="15">
      <c r="A220" s="243" t="s">
        <v>6439</v>
      </c>
      <c r="B220" s="1056" t="s">
        <v>182</v>
      </c>
      <c r="C220" s="1069">
        <v>16.010000000000002</v>
      </c>
      <c r="D220" s="1529">
        <v>200</v>
      </c>
      <c r="E220" s="706">
        <v>1273.94</v>
      </c>
      <c r="F220" s="776">
        <f t="shared" si="19"/>
        <v>1273.94</v>
      </c>
      <c r="G220" s="1044">
        <f>'Заказ, cкидки и курсы валют'!$J$24*F220</f>
        <v>16159.928900000001</v>
      </c>
      <c r="H220" s="1064">
        <f t="shared" si="20"/>
        <v>3231.99</v>
      </c>
      <c r="I220" s="582"/>
    </row>
    <row r="221" spans="1:9" ht="15">
      <c r="A221" s="243" t="s">
        <v>7002</v>
      </c>
      <c r="B221" s="1056" t="s">
        <v>183</v>
      </c>
      <c r="C221" s="1069">
        <v>18.68</v>
      </c>
      <c r="D221" s="1529">
        <v>200</v>
      </c>
      <c r="E221" s="706">
        <v>1783.56</v>
      </c>
      <c r="F221" s="776">
        <f t="shared" si="19"/>
        <v>1783.56</v>
      </c>
      <c r="G221" s="1044">
        <f>'Заказ, cкидки и курсы валют'!$J$24*F221</f>
        <v>22624.458600000002</v>
      </c>
      <c r="H221" s="1064">
        <f t="shared" si="20"/>
        <v>4524.8900000000003</v>
      </c>
      <c r="I221" s="582"/>
    </row>
    <row r="222" spans="1:9" ht="15">
      <c r="A222" s="243" t="s">
        <v>7003</v>
      </c>
      <c r="B222" s="1056" t="s">
        <v>184</v>
      </c>
      <c r="C222" s="1069">
        <v>20.420000000000002</v>
      </c>
      <c r="D222" s="1529">
        <v>200</v>
      </c>
      <c r="E222" s="706">
        <v>1949.12</v>
      </c>
      <c r="F222" s="776">
        <f t="shared" si="19"/>
        <v>1949.12</v>
      </c>
      <c r="G222" s="1044">
        <f>'Заказ, cкидки и курсы валют'!$J$24*F222</f>
        <v>24724.587199999998</v>
      </c>
      <c r="H222" s="1064">
        <f t="shared" si="20"/>
        <v>4944.92</v>
      </c>
      <c r="I222" s="582"/>
    </row>
    <row r="223" spans="1:9" ht="15" customHeight="1">
      <c r="A223" s="243" t="s">
        <v>6574</v>
      </c>
      <c r="B223" s="1056" t="s">
        <v>3660</v>
      </c>
      <c r="C223" s="1069">
        <v>11.27</v>
      </c>
      <c r="D223" s="1068">
        <v>200</v>
      </c>
      <c r="E223" s="706">
        <v>1069.79</v>
      </c>
      <c r="F223" s="776">
        <f t="shared" si="19"/>
        <v>1069.79</v>
      </c>
      <c r="G223" s="1044">
        <f>'Заказ, cкидки и курсы валют'!$J$24*F223</f>
        <v>13570.28615</v>
      </c>
      <c r="H223" s="1064">
        <f t="shared" si="20"/>
        <v>2714.06</v>
      </c>
      <c r="I223" s="582"/>
    </row>
    <row r="224" spans="1:9" ht="15">
      <c r="A224" s="243" t="s">
        <v>6575</v>
      </c>
      <c r="B224" s="1056" t="s">
        <v>3122</v>
      </c>
      <c r="C224" s="1069">
        <v>12.65</v>
      </c>
      <c r="D224" s="1068">
        <v>200</v>
      </c>
      <c r="E224" s="706">
        <v>1088.23</v>
      </c>
      <c r="F224" s="776">
        <f t="shared" si="19"/>
        <v>1088.23</v>
      </c>
      <c r="G224" s="1044">
        <f>'Заказ, cкидки и курсы валют'!$J$24*F224</f>
        <v>13804.197550000001</v>
      </c>
      <c r="H224" s="1064">
        <f t="shared" si="20"/>
        <v>2760.84</v>
      </c>
      <c r="I224" s="582"/>
    </row>
    <row r="225" spans="1:9" ht="15">
      <c r="A225" s="243" t="s">
        <v>6576</v>
      </c>
      <c r="B225" s="1056" t="s">
        <v>3123</v>
      </c>
      <c r="C225" s="1069">
        <v>14.1</v>
      </c>
      <c r="D225" s="1068">
        <v>200</v>
      </c>
      <c r="E225" s="706">
        <v>1290.44</v>
      </c>
      <c r="F225" s="776">
        <f t="shared" si="19"/>
        <v>1290.44</v>
      </c>
      <c r="G225" s="1044">
        <f>'Заказ, cкидки и курсы валют'!$J$24*F225</f>
        <v>16369.231400000001</v>
      </c>
      <c r="H225" s="1064">
        <f t="shared" si="20"/>
        <v>3273.85</v>
      </c>
      <c r="I225" s="582"/>
    </row>
    <row r="226" spans="1:9" ht="15">
      <c r="A226" s="243" t="s">
        <v>6577</v>
      </c>
      <c r="B226" s="1056" t="s">
        <v>618</v>
      </c>
      <c r="C226" s="1069">
        <v>16.05</v>
      </c>
      <c r="D226" s="1068">
        <v>200</v>
      </c>
      <c r="E226" s="706">
        <v>1425.64</v>
      </c>
      <c r="F226" s="776">
        <f t="shared" si="19"/>
        <v>1425.64</v>
      </c>
      <c r="G226" s="1044">
        <f>'Заказ, cкидки и курсы валют'!$J$24*F226</f>
        <v>18084.243400000003</v>
      </c>
      <c r="H226" s="1064">
        <f t="shared" si="20"/>
        <v>3616.85</v>
      </c>
      <c r="I226" s="582"/>
    </row>
    <row r="227" spans="1:9" ht="15">
      <c r="A227" s="243" t="s">
        <v>7004</v>
      </c>
      <c r="B227" s="1056" t="s">
        <v>3124</v>
      </c>
      <c r="C227" s="1069">
        <v>18</v>
      </c>
      <c r="D227" s="1068">
        <v>200</v>
      </c>
      <c r="E227" s="706">
        <v>1555.13</v>
      </c>
      <c r="F227" s="776">
        <f t="shared" si="19"/>
        <v>1555.13</v>
      </c>
      <c r="G227" s="1044">
        <f>'Заказ, cкидки и курсы валют'!$J$24*F227</f>
        <v>19726.824050000003</v>
      </c>
      <c r="H227" s="1064">
        <f t="shared" si="20"/>
        <v>3945.36</v>
      </c>
      <c r="I227" s="582"/>
    </row>
    <row r="228" spans="1:9" ht="15">
      <c r="A228" s="243" t="s">
        <v>6578</v>
      </c>
      <c r="B228" s="1056" t="s">
        <v>190</v>
      </c>
      <c r="C228" s="1069">
        <v>18.63</v>
      </c>
      <c r="D228" s="1068">
        <v>200</v>
      </c>
      <c r="E228" s="706">
        <v>1610.94</v>
      </c>
      <c r="F228" s="776">
        <f t="shared" si="19"/>
        <v>1610.94</v>
      </c>
      <c r="G228" s="1044">
        <f>'Заказ, cкидки и курсы валют'!$J$24*F228</f>
        <v>20434.7739</v>
      </c>
      <c r="H228" s="1064">
        <f t="shared" si="20"/>
        <v>4086.95</v>
      </c>
      <c r="I228" s="582"/>
    </row>
    <row r="229" spans="1:9" ht="15">
      <c r="A229" s="243" t="s">
        <v>6579</v>
      </c>
      <c r="B229" s="1056" t="s">
        <v>1341</v>
      </c>
      <c r="C229" s="1069">
        <v>20.350000000000001</v>
      </c>
      <c r="D229" s="1068">
        <v>200</v>
      </c>
      <c r="E229" s="706">
        <v>1892.96</v>
      </c>
      <c r="F229" s="776">
        <f t="shared" ref="F229:F234" si="21">ROUND(E229*(1-$F$11),2)</f>
        <v>1892.96</v>
      </c>
      <c r="G229" s="1044">
        <f>'Заказ, cкидки и курсы валют'!$J$24*F229</f>
        <v>24012.197600000003</v>
      </c>
      <c r="H229" s="1064">
        <f t="shared" ref="H229:H234" si="22">ROUND((D229/1000)*G229,2)</f>
        <v>4802.4399999999996</v>
      </c>
      <c r="I229" s="582"/>
    </row>
    <row r="230" spans="1:9" ht="15">
      <c r="A230" s="243" t="s">
        <v>6580</v>
      </c>
      <c r="B230" s="1056" t="s">
        <v>191</v>
      </c>
      <c r="C230" s="1069">
        <v>21.36</v>
      </c>
      <c r="D230" s="1068">
        <v>200</v>
      </c>
      <c r="E230" s="706">
        <v>2038.2</v>
      </c>
      <c r="F230" s="776">
        <f t="shared" si="21"/>
        <v>2038.2</v>
      </c>
      <c r="G230" s="1044">
        <f>'Заказ, cкидки и курсы валют'!$J$24*F230</f>
        <v>25854.567000000003</v>
      </c>
      <c r="H230" s="1064">
        <f t="shared" si="22"/>
        <v>5170.91</v>
      </c>
      <c r="I230" s="582"/>
    </row>
    <row r="231" spans="1:9" ht="15">
      <c r="A231" s="243" t="s">
        <v>7005</v>
      </c>
      <c r="B231" s="1056" t="s">
        <v>192</v>
      </c>
      <c r="C231" s="1124">
        <v>26</v>
      </c>
      <c r="D231" s="1068">
        <v>100</v>
      </c>
      <c r="E231" s="706">
        <v>2254.58</v>
      </c>
      <c r="F231" s="776">
        <f t="shared" si="21"/>
        <v>2254.58</v>
      </c>
      <c r="G231" s="1044">
        <f>'Заказ, cкидки и курсы валют'!$J$24*F231</f>
        <v>28599.347300000001</v>
      </c>
      <c r="H231" s="1064">
        <f t="shared" si="22"/>
        <v>2859.93</v>
      </c>
      <c r="I231" s="582"/>
    </row>
    <row r="232" spans="1:9" ht="15">
      <c r="A232" s="243" t="s">
        <v>7006</v>
      </c>
      <c r="B232" s="1056" t="s">
        <v>193</v>
      </c>
      <c r="C232" s="1124">
        <v>28.89</v>
      </c>
      <c r="D232" s="1068">
        <v>100</v>
      </c>
      <c r="E232" s="706">
        <v>2675.97</v>
      </c>
      <c r="F232" s="776">
        <f t="shared" si="21"/>
        <v>2675.97</v>
      </c>
      <c r="G232" s="1044">
        <f>'Заказ, cкидки и курсы валют'!$J$24*F232</f>
        <v>33944.679449999996</v>
      </c>
      <c r="H232" s="1064">
        <f t="shared" si="22"/>
        <v>3394.47</v>
      </c>
      <c r="I232" s="582"/>
    </row>
    <row r="233" spans="1:9" ht="15">
      <c r="A233" s="243" t="s">
        <v>7007</v>
      </c>
      <c r="B233" s="1056" t="s">
        <v>194</v>
      </c>
      <c r="C233" s="1124">
        <v>32.01</v>
      </c>
      <c r="D233" s="1068">
        <v>100</v>
      </c>
      <c r="E233" s="706">
        <v>3334.4</v>
      </c>
      <c r="F233" s="776">
        <f t="shared" si="21"/>
        <v>3334.4</v>
      </c>
      <c r="G233" s="1044">
        <f>'Заказ, cкидки и курсы валют'!$J$24*F233</f>
        <v>42296.864000000001</v>
      </c>
      <c r="H233" s="1064">
        <f t="shared" si="22"/>
        <v>4229.6899999999996</v>
      </c>
      <c r="I233" s="582"/>
    </row>
    <row r="234" spans="1:9" ht="15.75" thickBot="1">
      <c r="A234" s="271" t="s">
        <v>7008</v>
      </c>
      <c r="B234" s="1121" t="s">
        <v>3125</v>
      </c>
      <c r="C234" s="1319">
        <v>35.14</v>
      </c>
      <c r="D234" s="1320">
        <v>100</v>
      </c>
      <c r="E234" s="706">
        <v>3227.78</v>
      </c>
      <c r="F234" s="1316">
        <f t="shared" si="21"/>
        <v>3227.78</v>
      </c>
      <c r="G234" s="1178">
        <f>'Заказ, cкидки и курсы валют'!$J$24*F234</f>
        <v>40944.389300000003</v>
      </c>
      <c r="H234" s="1317">
        <f t="shared" si="22"/>
        <v>4094.44</v>
      </c>
      <c r="I234" s="595"/>
    </row>
    <row r="235" spans="1:9" ht="13.5" thickBot="1"/>
    <row r="236" spans="1:9" ht="18">
      <c r="A236" s="1896" t="s">
        <v>6442</v>
      </c>
      <c r="B236" s="1896"/>
      <c r="C236" s="794"/>
      <c r="D236" s="687"/>
      <c r="E236" s="687"/>
      <c r="F236" s="114"/>
      <c r="G236" s="1902"/>
      <c r="H236" s="1903"/>
      <c r="I236" s="1904"/>
    </row>
    <row r="237" spans="1:9" ht="52.5" customHeight="1">
      <c r="A237" s="292"/>
      <c r="B237" s="17"/>
      <c r="C237" s="1065"/>
      <c r="D237" s="1522"/>
      <c r="E237" s="1028"/>
      <c r="F237" s="700"/>
      <c r="G237" s="132"/>
      <c r="H237" s="131"/>
      <c r="I237" s="200"/>
    </row>
    <row r="238" spans="1:9">
      <c r="A238" s="292"/>
      <c r="B238" s="17"/>
      <c r="C238" s="1066"/>
      <c r="D238" s="1523"/>
      <c r="E238" s="689"/>
      <c r="F238" s="733"/>
      <c r="G238" s="1052"/>
      <c r="H238" s="17"/>
      <c r="I238" s="200"/>
    </row>
    <row r="239" spans="1:9">
      <c r="A239" s="292"/>
      <c r="B239" s="17"/>
      <c r="C239" s="1066"/>
      <c r="D239" s="1523"/>
      <c r="E239" s="689"/>
      <c r="F239" s="733"/>
      <c r="G239" s="1052"/>
      <c r="H239" s="17"/>
      <c r="I239" s="200"/>
    </row>
    <row r="240" spans="1:9">
      <c r="A240" s="292"/>
      <c r="B240" s="17"/>
      <c r="C240" s="1066"/>
      <c r="D240" s="1523"/>
      <c r="E240" s="689"/>
      <c r="F240" s="733"/>
      <c r="G240" s="1052"/>
      <c r="H240" s="17"/>
      <c r="I240" s="200"/>
    </row>
    <row r="241" spans="1:9" ht="18.75" thickBot="1">
      <c r="A241" s="1540" t="s">
        <v>7841</v>
      </c>
      <c r="B241" s="204"/>
      <c r="C241" s="1067"/>
      <c r="D241" s="1524"/>
      <c r="E241" s="690"/>
      <c r="F241" s="735"/>
      <c r="G241" s="1053"/>
      <c r="H241" s="204"/>
      <c r="I241" s="205"/>
    </row>
    <row r="242" spans="1:9" ht="52.5">
      <c r="A242" s="228" t="s">
        <v>1036</v>
      </c>
      <c r="B242" s="229" t="s">
        <v>1037</v>
      </c>
      <c r="C242" s="568" t="s">
        <v>679</v>
      </c>
      <c r="D242" s="568" t="s">
        <v>3147</v>
      </c>
      <c r="E242" s="691" t="s">
        <v>11544</v>
      </c>
      <c r="F242" s="737" t="s">
        <v>2796</v>
      </c>
      <c r="G242" s="1039" t="s">
        <v>2644</v>
      </c>
      <c r="H242" s="394" t="s">
        <v>498</v>
      </c>
      <c r="I242" s="232" t="s">
        <v>4274</v>
      </c>
    </row>
    <row r="243" spans="1:9" ht="13.5" thickBot="1">
      <c r="A243" s="228"/>
      <c r="B243" s="445"/>
      <c r="C243" s="568" t="s">
        <v>3648</v>
      </c>
      <c r="D243" s="568" t="s">
        <v>2645</v>
      </c>
      <c r="E243" s="696" t="s">
        <v>265</v>
      </c>
      <c r="F243" s="745">
        <f>'Заказ, cкидки и курсы валют'!$I$12</f>
        <v>0</v>
      </c>
      <c r="G243" s="1149"/>
      <c r="H243" s="545"/>
      <c r="I243" s="380"/>
    </row>
    <row r="244" spans="1:9" ht="15">
      <c r="A244" s="1202" t="s">
        <v>8332</v>
      </c>
      <c r="B244" s="1306" t="s">
        <v>3197</v>
      </c>
      <c r="C244" s="1318">
        <v>0.63200000000000001</v>
      </c>
      <c r="D244" s="1530">
        <v>100</v>
      </c>
      <c r="E244" s="2654">
        <f>E164*2</f>
        <v>130.30000000000001</v>
      </c>
      <c r="F244" s="1187">
        <f>ROUND(E244*(1-$F$11),2)</f>
        <v>130.30000000000001</v>
      </c>
      <c r="G244" s="1312">
        <f>'Заказ, cкидки и курсы валют'!$J$24*F244</f>
        <v>1652.8555000000001</v>
      </c>
      <c r="H244" s="1313">
        <f>ROUND((D244/1000)*G244,2)</f>
        <v>165.29</v>
      </c>
      <c r="I244" s="1304"/>
    </row>
    <row r="245" spans="1:9" ht="15">
      <c r="A245" s="243" t="s">
        <v>8333</v>
      </c>
      <c r="B245" s="826" t="s">
        <v>3198</v>
      </c>
      <c r="C245" s="1069">
        <v>0.72</v>
      </c>
      <c r="D245" s="1531">
        <v>100</v>
      </c>
      <c r="E245" s="2654">
        <f t="shared" ref="E245:E308" si="23">E165*2</f>
        <v>141.52000000000001</v>
      </c>
      <c r="F245" s="776">
        <f t="shared" ref="F245:F308" si="24">ROUND(E245*(1-$F$11),2)</f>
        <v>141.52000000000001</v>
      </c>
      <c r="G245" s="1044">
        <f>'Заказ, cкидки и курсы валют'!$J$24*F245</f>
        <v>1795.1812000000002</v>
      </c>
      <c r="H245" s="1064">
        <f t="shared" ref="H245:H308" si="25">ROUND((D245/1000)*G245,2)</f>
        <v>179.52</v>
      </c>
      <c r="I245" s="582"/>
    </row>
    <row r="246" spans="1:9" ht="15">
      <c r="A246" s="243" t="s">
        <v>8334</v>
      </c>
      <c r="B246" s="826" t="s">
        <v>3354</v>
      </c>
      <c r="C246" s="1069">
        <v>0.80800000000000005</v>
      </c>
      <c r="D246" s="1531">
        <v>100</v>
      </c>
      <c r="E246" s="2654">
        <f t="shared" si="23"/>
        <v>167.88</v>
      </c>
      <c r="F246" s="776">
        <f t="shared" si="24"/>
        <v>167.88</v>
      </c>
      <c r="G246" s="1044">
        <f>'Заказ, cкидки и курсы валют'!$J$24*F246</f>
        <v>2129.5578</v>
      </c>
      <c r="H246" s="1064">
        <f t="shared" si="25"/>
        <v>212.96</v>
      </c>
      <c r="I246" s="582"/>
    </row>
    <row r="247" spans="1:9" ht="15">
      <c r="A247" s="243" t="s">
        <v>8335</v>
      </c>
      <c r="B247" s="826" t="s">
        <v>138</v>
      </c>
      <c r="C247" s="1069">
        <v>0.89600000000000002</v>
      </c>
      <c r="D247" s="1531">
        <v>100</v>
      </c>
      <c r="E247" s="2654">
        <f t="shared" si="23"/>
        <v>171</v>
      </c>
      <c r="F247" s="776">
        <f t="shared" si="24"/>
        <v>171</v>
      </c>
      <c r="G247" s="1044">
        <f>'Заказ, cкидки и курсы валют'!$J$24*F247</f>
        <v>2169.1350000000002</v>
      </c>
      <c r="H247" s="1064">
        <f t="shared" si="25"/>
        <v>216.91</v>
      </c>
      <c r="I247" s="582"/>
    </row>
    <row r="248" spans="1:9" ht="15">
      <c r="A248" s="243" t="s">
        <v>8336</v>
      </c>
      <c r="B248" s="826" t="s">
        <v>139</v>
      </c>
      <c r="C248" s="1069">
        <v>1.07</v>
      </c>
      <c r="D248" s="1531">
        <v>100</v>
      </c>
      <c r="E248" s="2654">
        <f t="shared" si="23"/>
        <v>200.5</v>
      </c>
      <c r="F248" s="776">
        <f t="shared" si="24"/>
        <v>200.5</v>
      </c>
      <c r="G248" s="1044">
        <f>'Заказ, cкидки и курсы валют'!$J$24*F248</f>
        <v>2543.3425000000002</v>
      </c>
      <c r="H248" s="1064">
        <f t="shared" si="25"/>
        <v>254.33</v>
      </c>
      <c r="I248" s="582"/>
    </row>
    <row r="249" spans="1:9" ht="15">
      <c r="A249" s="243" t="s">
        <v>8337</v>
      </c>
      <c r="B249" s="826" t="s">
        <v>140</v>
      </c>
      <c r="C249" s="1069">
        <v>1.25</v>
      </c>
      <c r="D249" s="1531">
        <v>100</v>
      </c>
      <c r="E249" s="2654">
        <f t="shared" si="23"/>
        <v>223.72</v>
      </c>
      <c r="F249" s="776">
        <f t="shared" si="24"/>
        <v>223.72</v>
      </c>
      <c r="G249" s="1044">
        <f>'Заказ, cкидки и курсы валют'!$J$24*F249</f>
        <v>2837.8881999999999</v>
      </c>
      <c r="H249" s="1064">
        <f t="shared" si="25"/>
        <v>283.79000000000002</v>
      </c>
      <c r="I249" s="582"/>
    </row>
    <row r="250" spans="1:9" ht="15">
      <c r="A250" s="243" t="s">
        <v>8338</v>
      </c>
      <c r="B250" s="1059" t="s">
        <v>141</v>
      </c>
      <c r="C250" s="1069">
        <v>1.427</v>
      </c>
      <c r="D250" s="1532">
        <v>100</v>
      </c>
      <c r="E250" s="2654">
        <f t="shared" si="23"/>
        <v>272.33999999999997</v>
      </c>
      <c r="F250" s="776">
        <f t="shared" si="24"/>
        <v>272.33999999999997</v>
      </c>
      <c r="G250" s="1044">
        <f>'Заказ, cкидки и курсы валют'!$J$24*F250</f>
        <v>3454.6328999999996</v>
      </c>
      <c r="H250" s="1064">
        <f t="shared" si="25"/>
        <v>345.46</v>
      </c>
      <c r="I250" s="582"/>
    </row>
    <row r="251" spans="1:9" ht="15">
      <c r="A251" s="243" t="s">
        <v>8339</v>
      </c>
      <c r="B251" s="826" t="s">
        <v>142</v>
      </c>
      <c r="C251" s="1069">
        <v>1.69</v>
      </c>
      <c r="D251" s="1533">
        <v>100</v>
      </c>
      <c r="E251" s="2654">
        <f t="shared" si="23"/>
        <v>299.94</v>
      </c>
      <c r="F251" s="776">
        <f t="shared" si="24"/>
        <v>299.94</v>
      </c>
      <c r="G251" s="1044">
        <f>'Заказ, cкидки и курсы валют'!$J$24*F251</f>
        <v>3804.7389000000003</v>
      </c>
      <c r="H251" s="1064">
        <f t="shared" si="25"/>
        <v>380.47</v>
      </c>
      <c r="I251" s="582"/>
    </row>
    <row r="252" spans="1:9" ht="15">
      <c r="A252" s="243" t="s">
        <v>8340</v>
      </c>
      <c r="B252" s="826" t="s">
        <v>143</v>
      </c>
      <c r="C252" s="1069">
        <v>1.95</v>
      </c>
      <c r="D252" s="1533">
        <v>100</v>
      </c>
      <c r="E252" s="2654">
        <f t="shared" si="23"/>
        <v>321.22000000000003</v>
      </c>
      <c r="F252" s="776">
        <f t="shared" si="24"/>
        <v>321.22000000000003</v>
      </c>
      <c r="G252" s="1044">
        <f>'Заказ, cкидки и курсы валют'!$J$24*F252</f>
        <v>4074.6757000000007</v>
      </c>
      <c r="H252" s="1064">
        <f t="shared" si="25"/>
        <v>407.47</v>
      </c>
      <c r="I252" s="582"/>
    </row>
    <row r="253" spans="1:9" ht="15">
      <c r="A253" s="243" t="s">
        <v>8341</v>
      </c>
      <c r="B253" s="826" t="s">
        <v>144</v>
      </c>
      <c r="C253" s="1058">
        <v>2.13</v>
      </c>
      <c r="D253" s="1533">
        <v>100</v>
      </c>
      <c r="E253" s="2654">
        <f t="shared" si="23"/>
        <v>352.94</v>
      </c>
      <c r="F253" s="776">
        <f t="shared" si="24"/>
        <v>352.94</v>
      </c>
      <c r="G253" s="1044">
        <f>'Заказ, cкидки и курсы валют'!$J$24*F253</f>
        <v>4477.0439000000006</v>
      </c>
      <c r="H253" s="1064">
        <f t="shared" si="25"/>
        <v>447.7</v>
      </c>
      <c r="I253" s="582"/>
    </row>
    <row r="254" spans="1:9" ht="15">
      <c r="A254" s="243" t="s">
        <v>8342</v>
      </c>
      <c r="B254" s="826" t="s">
        <v>3219</v>
      </c>
      <c r="C254" s="1069">
        <v>1.38</v>
      </c>
      <c r="D254" s="1534">
        <v>50</v>
      </c>
      <c r="E254" s="2654">
        <f t="shared" si="23"/>
        <v>218.24</v>
      </c>
      <c r="F254" s="776">
        <f t="shared" si="24"/>
        <v>218.24</v>
      </c>
      <c r="G254" s="1044">
        <f>'Заказ, cкидки и курсы валют'!$J$24*F254</f>
        <v>2768.3744000000002</v>
      </c>
      <c r="H254" s="1064">
        <f t="shared" si="25"/>
        <v>138.41999999999999</v>
      </c>
      <c r="I254" s="582"/>
    </row>
    <row r="255" spans="1:9" ht="15">
      <c r="A255" s="243" t="s">
        <v>8343</v>
      </c>
      <c r="B255" s="826" t="s">
        <v>3220</v>
      </c>
      <c r="C255" s="1069">
        <v>1.53</v>
      </c>
      <c r="D255" s="1534">
        <v>50</v>
      </c>
      <c r="E255" s="2654">
        <f t="shared" si="23"/>
        <v>249.36</v>
      </c>
      <c r="F255" s="776">
        <f t="shared" si="24"/>
        <v>249.36</v>
      </c>
      <c r="G255" s="1044">
        <f>'Заказ, cкидки и курсы валют'!$J$24*F255</f>
        <v>3163.1316000000002</v>
      </c>
      <c r="H255" s="1064">
        <f t="shared" si="25"/>
        <v>158.16</v>
      </c>
      <c r="I255" s="582"/>
    </row>
    <row r="256" spans="1:9" ht="15">
      <c r="A256" s="243" t="s">
        <v>8344</v>
      </c>
      <c r="B256" s="1056" t="s">
        <v>3221</v>
      </c>
      <c r="C256" s="1069">
        <v>1.69</v>
      </c>
      <c r="D256" s="1534">
        <v>50</v>
      </c>
      <c r="E256" s="2654">
        <f t="shared" si="23"/>
        <v>246.68</v>
      </c>
      <c r="F256" s="776">
        <f t="shared" si="24"/>
        <v>246.68</v>
      </c>
      <c r="G256" s="1044">
        <f>'Заказ, cкидки и курсы валют'!$J$24*F256</f>
        <v>3129.1358</v>
      </c>
      <c r="H256" s="1064">
        <f t="shared" si="25"/>
        <v>156.46</v>
      </c>
      <c r="I256" s="582"/>
    </row>
    <row r="257" spans="1:9" ht="15">
      <c r="A257" s="243" t="s">
        <v>8345</v>
      </c>
      <c r="B257" s="1056" t="s">
        <v>145</v>
      </c>
      <c r="C257" s="1069">
        <v>1.84</v>
      </c>
      <c r="D257" s="1534">
        <v>50</v>
      </c>
      <c r="E257" s="2654">
        <f t="shared" si="23"/>
        <v>269.82</v>
      </c>
      <c r="F257" s="776">
        <f t="shared" si="24"/>
        <v>269.82</v>
      </c>
      <c r="G257" s="1044">
        <f>'Заказ, cкидки и курсы валют'!$J$24*F257</f>
        <v>3422.6667000000002</v>
      </c>
      <c r="H257" s="1064">
        <f t="shared" si="25"/>
        <v>171.13</v>
      </c>
      <c r="I257" s="582"/>
    </row>
    <row r="258" spans="1:9" ht="15">
      <c r="A258" s="243" t="s">
        <v>8346</v>
      </c>
      <c r="B258" s="1056" t="s">
        <v>6337</v>
      </c>
      <c r="C258" s="1069">
        <v>2</v>
      </c>
      <c r="D258" s="1534">
        <v>50</v>
      </c>
      <c r="E258" s="2654">
        <f t="shared" si="23"/>
        <v>362.26</v>
      </c>
      <c r="F258" s="776">
        <f t="shared" si="24"/>
        <v>362.26</v>
      </c>
      <c r="G258" s="1044">
        <f>'Заказ, cкидки и курсы валют'!$J$24*F258</f>
        <v>4595.2681000000002</v>
      </c>
      <c r="H258" s="1064">
        <f t="shared" si="25"/>
        <v>229.76</v>
      </c>
      <c r="I258" s="582"/>
    </row>
    <row r="259" spans="1:9" ht="15">
      <c r="A259" s="243" t="s">
        <v>8347</v>
      </c>
      <c r="B259" s="1056" t="s">
        <v>146</v>
      </c>
      <c r="C259" s="1069">
        <v>2.15</v>
      </c>
      <c r="D259" s="1534">
        <v>50</v>
      </c>
      <c r="E259" s="2654">
        <f t="shared" si="23"/>
        <v>346.1</v>
      </c>
      <c r="F259" s="776">
        <f t="shared" si="24"/>
        <v>346.1</v>
      </c>
      <c r="G259" s="1044">
        <f>'Заказ, cкидки и курсы валют'!$J$24*F259</f>
        <v>4390.2785000000003</v>
      </c>
      <c r="H259" s="1064">
        <f t="shared" si="25"/>
        <v>219.51</v>
      </c>
      <c r="I259" s="582"/>
    </row>
    <row r="260" spans="1:9" ht="15">
      <c r="A260" s="243" t="s">
        <v>8348</v>
      </c>
      <c r="B260" s="1056" t="s">
        <v>147</v>
      </c>
      <c r="C260" s="1069">
        <v>2.46</v>
      </c>
      <c r="D260" s="1534">
        <v>100</v>
      </c>
      <c r="E260" s="2654">
        <f t="shared" si="23"/>
        <v>361.76</v>
      </c>
      <c r="F260" s="776">
        <f t="shared" si="24"/>
        <v>361.76</v>
      </c>
      <c r="G260" s="1044">
        <f>'Заказ, cкидки и курсы валют'!$J$24*F260</f>
        <v>4588.9256000000005</v>
      </c>
      <c r="H260" s="1064">
        <f t="shared" si="25"/>
        <v>458.89</v>
      </c>
      <c r="I260" s="582"/>
    </row>
    <row r="261" spans="1:9" ht="15">
      <c r="A261" s="243" t="s">
        <v>8349</v>
      </c>
      <c r="B261" s="1056" t="s">
        <v>148</v>
      </c>
      <c r="C261" s="1069">
        <v>2.85</v>
      </c>
      <c r="D261" s="1534">
        <v>25</v>
      </c>
      <c r="E261" s="2654">
        <f t="shared" si="23"/>
        <v>465.32</v>
      </c>
      <c r="F261" s="776">
        <f t="shared" si="24"/>
        <v>465.32</v>
      </c>
      <c r="G261" s="1044">
        <f>'Заказ, cкидки и курсы валют'!$J$24*F261</f>
        <v>5902.5842000000002</v>
      </c>
      <c r="H261" s="1064">
        <f t="shared" si="25"/>
        <v>147.56</v>
      </c>
      <c r="I261" s="582"/>
    </row>
    <row r="262" spans="1:9" ht="15">
      <c r="A262" s="243" t="s">
        <v>8350</v>
      </c>
      <c r="B262" s="1056" t="s">
        <v>149</v>
      </c>
      <c r="C262" s="1069">
        <v>3.23</v>
      </c>
      <c r="D262" s="1534">
        <v>25</v>
      </c>
      <c r="E262" s="2654">
        <f t="shared" si="23"/>
        <v>529.96</v>
      </c>
      <c r="F262" s="776">
        <f t="shared" si="24"/>
        <v>529.96</v>
      </c>
      <c r="G262" s="1044">
        <f>'Заказ, cкидки и курсы валют'!$J$24*F262</f>
        <v>6722.5426000000007</v>
      </c>
      <c r="H262" s="1064">
        <f t="shared" si="25"/>
        <v>168.06</v>
      </c>
      <c r="I262" s="582"/>
    </row>
    <row r="263" spans="1:9" ht="15">
      <c r="A263" s="243" t="s">
        <v>8351</v>
      </c>
      <c r="B263" s="1056" t="s">
        <v>150</v>
      </c>
      <c r="C263" s="1069">
        <v>3.62</v>
      </c>
      <c r="D263" s="1534">
        <v>25</v>
      </c>
      <c r="E263" s="2654">
        <f t="shared" si="23"/>
        <v>591.78</v>
      </c>
      <c r="F263" s="776">
        <f t="shared" si="24"/>
        <v>591.78</v>
      </c>
      <c r="G263" s="1044">
        <f>'Заказ, cкидки и курсы валют'!$J$24*F263</f>
        <v>7506.7293</v>
      </c>
      <c r="H263" s="1064">
        <f t="shared" si="25"/>
        <v>187.67</v>
      </c>
      <c r="I263" s="582"/>
    </row>
    <row r="264" spans="1:9" ht="15">
      <c r="A264" s="243" t="s">
        <v>8352</v>
      </c>
      <c r="B264" s="1056" t="s">
        <v>151</v>
      </c>
      <c r="C264" s="1069">
        <v>4.01</v>
      </c>
      <c r="D264" s="1534">
        <v>25</v>
      </c>
      <c r="E264" s="2654">
        <f t="shared" si="23"/>
        <v>655.88</v>
      </c>
      <c r="F264" s="776">
        <f t="shared" si="24"/>
        <v>655.88</v>
      </c>
      <c r="G264" s="1044">
        <f>'Заказ, cкидки и курсы валют'!$J$24*F264</f>
        <v>8319.8378000000012</v>
      </c>
      <c r="H264" s="1064">
        <f t="shared" si="25"/>
        <v>208</v>
      </c>
      <c r="I264" s="582"/>
    </row>
    <row r="265" spans="1:9" ht="15">
      <c r="A265" s="243" t="s">
        <v>8353</v>
      </c>
      <c r="B265" s="1056" t="s">
        <v>79</v>
      </c>
      <c r="C265" s="1070">
        <v>4.32</v>
      </c>
      <c r="D265" s="1534">
        <v>25</v>
      </c>
      <c r="E265" s="2654">
        <f t="shared" si="23"/>
        <v>728.76</v>
      </c>
      <c r="F265" s="776">
        <f t="shared" si="24"/>
        <v>728.76</v>
      </c>
      <c r="G265" s="1044">
        <f>'Заказ, cкидки и курсы валют'!$J$24*F265</f>
        <v>9244.3206000000009</v>
      </c>
      <c r="H265" s="1064">
        <f t="shared" si="25"/>
        <v>231.11</v>
      </c>
      <c r="I265" s="582"/>
    </row>
    <row r="266" spans="1:9" ht="15">
      <c r="A266" s="243" t="s">
        <v>8354</v>
      </c>
      <c r="B266" s="1056" t="s">
        <v>152</v>
      </c>
      <c r="C266" s="1069">
        <v>4.68</v>
      </c>
      <c r="D266" s="1534">
        <v>25</v>
      </c>
      <c r="E266" s="2654">
        <f t="shared" si="23"/>
        <v>799.04</v>
      </c>
      <c r="F266" s="776">
        <f t="shared" si="24"/>
        <v>799.04</v>
      </c>
      <c r="G266" s="1044">
        <f>'Заказ, cкидки и курсы валют'!$J$24*F266</f>
        <v>10135.822399999999</v>
      </c>
      <c r="H266" s="1064">
        <f t="shared" si="25"/>
        <v>253.4</v>
      </c>
      <c r="I266" s="582"/>
    </row>
    <row r="267" spans="1:9" ht="15">
      <c r="A267" s="243" t="s">
        <v>8355</v>
      </c>
      <c r="B267" s="1056" t="s">
        <v>158</v>
      </c>
      <c r="C267" s="1069">
        <v>5.4</v>
      </c>
      <c r="D267" s="1534">
        <v>25</v>
      </c>
      <c r="E267" s="2654">
        <f t="shared" si="23"/>
        <v>931.5</v>
      </c>
      <c r="F267" s="776">
        <f t="shared" si="24"/>
        <v>931.5</v>
      </c>
      <c r="G267" s="1044">
        <f>'Заказ, cкидки и курсы валют'!$J$24*F267</f>
        <v>11816.077500000001</v>
      </c>
      <c r="H267" s="1064">
        <f t="shared" si="25"/>
        <v>295.39999999999998</v>
      </c>
      <c r="I267" s="582"/>
    </row>
    <row r="268" spans="1:9" ht="15">
      <c r="A268" s="243" t="s">
        <v>8356</v>
      </c>
      <c r="B268" s="1056" t="s">
        <v>159</v>
      </c>
      <c r="C268" s="1069">
        <v>6.12</v>
      </c>
      <c r="D268" s="1534">
        <v>10</v>
      </c>
      <c r="E268" s="2654">
        <f t="shared" si="23"/>
        <v>1055.68</v>
      </c>
      <c r="F268" s="776">
        <f t="shared" si="24"/>
        <v>1055.68</v>
      </c>
      <c r="G268" s="1044">
        <f>'Заказ, cкидки и курсы валют'!$J$24*F268</f>
        <v>13391.300800000001</v>
      </c>
      <c r="H268" s="1064">
        <f t="shared" si="25"/>
        <v>133.91</v>
      </c>
      <c r="I268" s="582"/>
    </row>
    <row r="269" spans="1:9" ht="15">
      <c r="A269" s="243" t="s">
        <v>8357</v>
      </c>
      <c r="B269" s="1056" t="s">
        <v>3343</v>
      </c>
      <c r="C269" s="1069">
        <v>7.02</v>
      </c>
      <c r="D269" s="1534">
        <v>10</v>
      </c>
      <c r="E269" s="2654">
        <f t="shared" si="23"/>
        <v>1423.7</v>
      </c>
      <c r="F269" s="776">
        <f t="shared" si="24"/>
        <v>1423.7</v>
      </c>
      <c r="G269" s="1044">
        <f>'Заказ, cкидки и курсы валют'!$J$24*F269</f>
        <v>18059.6345</v>
      </c>
      <c r="H269" s="1064">
        <f t="shared" si="25"/>
        <v>180.6</v>
      </c>
      <c r="I269" s="582"/>
    </row>
    <row r="270" spans="1:9" ht="15">
      <c r="A270" s="243" t="s">
        <v>8358</v>
      </c>
      <c r="B270" s="1056" t="s">
        <v>4222</v>
      </c>
      <c r="C270" s="1069">
        <v>2.57</v>
      </c>
      <c r="D270" s="1534">
        <v>50</v>
      </c>
      <c r="E270" s="2654">
        <f t="shared" si="23"/>
        <v>440.64</v>
      </c>
      <c r="F270" s="776">
        <f t="shared" si="24"/>
        <v>440.64</v>
      </c>
      <c r="G270" s="1044">
        <f>'Заказ, cкидки и курсы валют'!$J$24*F270</f>
        <v>5589.5183999999999</v>
      </c>
      <c r="H270" s="1064">
        <f t="shared" si="25"/>
        <v>279.48</v>
      </c>
      <c r="I270" s="582"/>
    </row>
    <row r="271" spans="1:9" ht="15">
      <c r="A271" s="243" t="s">
        <v>8359</v>
      </c>
      <c r="B271" s="1056" t="s">
        <v>3656</v>
      </c>
      <c r="C271" s="1069">
        <v>2.81</v>
      </c>
      <c r="D271" s="1534">
        <v>50</v>
      </c>
      <c r="E271" s="2654">
        <f t="shared" si="23"/>
        <v>430.54</v>
      </c>
      <c r="F271" s="776">
        <f t="shared" si="24"/>
        <v>430.54</v>
      </c>
      <c r="G271" s="1044">
        <f>'Заказ, cкидки и курсы валют'!$J$24*F271</f>
        <v>5461.3999000000003</v>
      </c>
      <c r="H271" s="1064">
        <f t="shared" si="25"/>
        <v>273.07</v>
      </c>
      <c r="I271" s="582"/>
    </row>
    <row r="272" spans="1:9" ht="15">
      <c r="A272" s="243" t="s">
        <v>8360</v>
      </c>
      <c r="B272" s="1056" t="s">
        <v>3657</v>
      </c>
      <c r="C272" s="1069">
        <v>3.06</v>
      </c>
      <c r="D272" s="1534">
        <v>50</v>
      </c>
      <c r="E272" s="2654">
        <f t="shared" si="23"/>
        <v>465.74</v>
      </c>
      <c r="F272" s="776">
        <f t="shared" si="24"/>
        <v>465.74</v>
      </c>
      <c r="G272" s="1044">
        <f>'Заказ, cкидки и курсы валют'!$J$24*F272</f>
        <v>5907.9119000000001</v>
      </c>
      <c r="H272" s="1064">
        <f t="shared" si="25"/>
        <v>295.39999999999998</v>
      </c>
      <c r="I272" s="582"/>
    </row>
    <row r="273" spans="1:9" ht="15">
      <c r="A273" s="243" t="s">
        <v>8361</v>
      </c>
      <c r="B273" s="1056" t="s">
        <v>2822</v>
      </c>
      <c r="C273" s="1069">
        <v>3.31</v>
      </c>
      <c r="D273" s="1534">
        <v>50</v>
      </c>
      <c r="E273" s="2654">
        <f t="shared" si="23"/>
        <v>533.44000000000005</v>
      </c>
      <c r="F273" s="776">
        <f t="shared" si="24"/>
        <v>533.44000000000005</v>
      </c>
      <c r="G273" s="1044">
        <f>'Заказ, cкидки и курсы валют'!$J$24*F273</f>
        <v>6766.6864000000005</v>
      </c>
      <c r="H273" s="1064">
        <f t="shared" si="25"/>
        <v>338.33</v>
      </c>
      <c r="I273" s="582"/>
    </row>
    <row r="274" spans="1:9" ht="15">
      <c r="A274" s="243" t="s">
        <v>8362</v>
      </c>
      <c r="B274" s="1056" t="s">
        <v>3658</v>
      </c>
      <c r="C274" s="1069">
        <v>3.56</v>
      </c>
      <c r="D274" s="1534">
        <v>50</v>
      </c>
      <c r="E274" s="2654">
        <f t="shared" si="23"/>
        <v>535.98</v>
      </c>
      <c r="F274" s="776">
        <f t="shared" si="24"/>
        <v>535.98</v>
      </c>
      <c r="G274" s="1044">
        <f>'Заказ, cкидки и курсы валют'!$J$24*F274</f>
        <v>6798.9063000000006</v>
      </c>
      <c r="H274" s="1064">
        <f t="shared" si="25"/>
        <v>339.95</v>
      </c>
      <c r="I274" s="582"/>
    </row>
    <row r="275" spans="1:9" ht="15">
      <c r="A275" s="243" t="s">
        <v>8363</v>
      </c>
      <c r="B275" s="1056" t="s">
        <v>167</v>
      </c>
      <c r="C275" s="1069">
        <v>4.05</v>
      </c>
      <c r="D275" s="1534">
        <v>50</v>
      </c>
      <c r="E275" s="2654">
        <f t="shared" si="23"/>
        <v>640.86</v>
      </c>
      <c r="F275" s="776">
        <f t="shared" si="24"/>
        <v>640.86</v>
      </c>
      <c r="G275" s="1044">
        <f>'Заказ, cкидки и курсы валют'!$J$24*F275</f>
        <v>8129.3091000000004</v>
      </c>
      <c r="H275" s="1064">
        <f t="shared" si="25"/>
        <v>406.47</v>
      </c>
      <c r="I275" s="582"/>
    </row>
    <row r="276" spans="1:9" ht="15">
      <c r="A276" s="243" t="s">
        <v>8364</v>
      </c>
      <c r="B276" s="1056" t="s">
        <v>168</v>
      </c>
      <c r="C276" s="1069">
        <v>4.67</v>
      </c>
      <c r="D276" s="1534">
        <v>50</v>
      </c>
      <c r="E276" s="2654">
        <f t="shared" si="23"/>
        <v>761.04</v>
      </c>
      <c r="F276" s="776">
        <f t="shared" si="24"/>
        <v>761.04</v>
      </c>
      <c r="G276" s="1044">
        <f>'Заказ, cкидки и курсы валют'!$J$24*F276</f>
        <v>9653.7924000000003</v>
      </c>
      <c r="H276" s="1064">
        <f t="shared" si="25"/>
        <v>482.69</v>
      </c>
      <c r="I276" s="582"/>
    </row>
    <row r="277" spans="1:9" ht="15">
      <c r="A277" s="243" t="s">
        <v>8365</v>
      </c>
      <c r="B277" s="1056" t="s">
        <v>169</v>
      </c>
      <c r="C277" s="1069">
        <v>5.29</v>
      </c>
      <c r="D277" s="1534">
        <v>25</v>
      </c>
      <c r="E277" s="2654">
        <f t="shared" si="23"/>
        <v>865.34</v>
      </c>
      <c r="F277" s="776">
        <f t="shared" si="24"/>
        <v>865.34</v>
      </c>
      <c r="G277" s="1044">
        <f>'Заказ, cкидки и курсы валют'!$J$24*F277</f>
        <v>10976.8379</v>
      </c>
      <c r="H277" s="1064">
        <f t="shared" si="25"/>
        <v>274.42</v>
      </c>
      <c r="I277" s="582"/>
    </row>
    <row r="278" spans="1:9" ht="15">
      <c r="A278" s="243" t="s">
        <v>8366</v>
      </c>
      <c r="B278" s="1056" t="s">
        <v>612</v>
      </c>
      <c r="C278" s="1069">
        <v>5.91</v>
      </c>
      <c r="D278" s="1534">
        <v>25</v>
      </c>
      <c r="E278" s="2654">
        <f t="shared" si="23"/>
        <v>979.34</v>
      </c>
      <c r="F278" s="776">
        <f t="shared" si="24"/>
        <v>979.34</v>
      </c>
      <c r="G278" s="1044">
        <f>'Заказ, cкидки и курсы валют'!$J$24*F278</f>
        <v>12422.927900000001</v>
      </c>
      <c r="H278" s="1064">
        <f t="shared" si="25"/>
        <v>310.57</v>
      </c>
      <c r="I278" s="582"/>
    </row>
    <row r="279" spans="1:9" ht="15">
      <c r="A279" s="243" t="s">
        <v>8367</v>
      </c>
      <c r="B279" s="1056" t="s">
        <v>170</v>
      </c>
      <c r="C279" s="1069">
        <v>6.52</v>
      </c>
      <c r="D279" s="1534">
        <v>25</v>
      </c>
      <c r="E279" s="2654">
        <f t="shared" si="23"/>
        <v>1097.04</v>
      </c>
      <c r="F279" s="776">
        <f t="shared" si="24"/>
        <v>1097.04</v>
      </c>
      <c r="G279" s="1044">
        <f>'Заказ, cкидки и курсы валют'!$J$24*F279</f>
        <v>13915.9524</v>
      </c>
      <c r="H279" s="1064">
        <f t="shared" si="25"/>
        <v>347.9</v>
      </c>
      <c r="I279" s="582"/>
    </row>
    <row r="280" spans="1:9" ht="15">
      <c r="A280" s="243" t="s">
        <v>8368</v>
      </c>
      <c r="B280" s="1056" t="s">
        <v>613</v>
      </c>
      <c r="C280" s="1069">
        <v>7.14</v>
      </c>
      <c r="D280" s="1534">
        <v>10</v>
      </c>
      <c r="E280" s="2654">
        <f t="shared" si="23"/>
        <v>1143.28</v>
      </c>
      <c r="F280" s="776">
        <f t="shared" si="24"/>
        <v>1143.28</v>
      </c>
      <c r="G280" s="1044">
        <f>'Заказ, cкидки и курсы валют'!$J$24*F280</f>
        <v>14502.506800000001</v>
      </c>
      <c r="H280" s="1064">
        <f t="shared" si="25"/>
        <v>145.03</v>
      </c>
      <c r="I280" s="582"/>
    </row>
    <row r="281" spans="1:9" ht="15">
      <c r="A281" s="243" t="s">
        <v>8369</v>
      </c>
      <c r="B281" s="1056" t="s">
        <v>171</v>
      </c>
      <c r="C281" s="1069">
        <v>8</v>
      </c>
      <c r="D281" s="1534">
        <v>10</v>
      </c>
      <c r="E281" s="2654">
        <f t="shared" si="23"/>
        <v>1286.0999999999999</v>
      </c>
      <c r="F281" s="776">
        <f t="shared" si="24"/>
        <v>1286.0999999999999</v>
      </c>
      <c r="G281" s="1044">
        <f>'Заказ, cкидки и курсы валют'!$J$24*F281</f>
        <v>16314.1785</v>
      </c>
      <c r="H281" s="1064">
        <f t="shared" si="25"/>
        <v>163.13999999999999</v>
      </c>
      <c r="I281" s="582"/>
    </row>
    <row r="282" spans="1:9" ht="15">
      <c r="A282" s="243" t="s">
        <v>8370</v>
      </c>
      <c r="B282" s="1056" t="s">
        <v>172</v>
      </c>
      <c r="C282" s="1071">
        <v>9.17</v>
      </c>
      <c r="D282" s="1534">
        <v>5</v>
      </c>
      <c r="E282" s="2654">
        <f t="shared" si="23"/>
        <v>1582.32</v>
      </c>
      <c r="F282" s="776">
        <f t="shared" si="24"/>
        <v>1582.32</v>
      </c>
      <c r="G282" s="1044">
        <f>'Заказ, cкидки и курсы валют'!$J$24*F282</f>
        <v>20071.729200000002</v>
      </c>
      <c r="H282" s="1064">
        <f t="shared" si="25"/>
        <v>100.36</v>
      </c>
      <c r="I282" s="582"/>
    </row>
    <row r="283" spans="1:9" ht="15">
      <c r="A283" s="243" t="s">
        <v>8371</v>
      </c>
      <c r="B283" s="1056" t="s">
        <v>173</v>
      </c>
      <c r="C283" s="1069">
        <v>10.14</v>
      </c>
      <c r="D283" s="1534">
        <v>5</v>
      </c>
      <c r="E283" s="2654">
        <f t="shared" si="23"/>
        <v>1976.86</v>
      </c>
      <c r="F283" s="776">
        <f t="shared" si="24"/>
        <v>1976.86</v>
      </c>
      <c r="G283" s="1044">
        <f>'Заказ, cкидки и курсы валют'!$J$24*F283</f>
        <v>25076.469099999998</v>
      </c>
      <c r="H283" s="1064">
        <f t="shared" si="25"/>
        <v>125.38</v>
      </c>
      <c r="I283" s="582"/>
    </row>
    <row r="284" spans="1:9" ht="15">
      <c r="A284" s="243" t="s">
        <v>8372</v>
      </c>
      <c r="B284" s="1056" t="s">
        <v>174</v>
      </c>
      <c r="C284" s="1071">
        <v>11.34</v>
      </c>
      <c r="D284" s="1534">
        <v>5</v>
      </c>
      <c r="E284" s="2654">
        <f t="shared" si="23"/>
        <v>2211.58</v>
      </c>
      <c r="F284" s="776">
        <f t="shared" si="24"/>
        <v>2211.58</v>
      </c>
      <c r="G284" s="1044">
        <f>'Заказ, cкидки и курсы валют'!$J$24*F284</f>
        <v>28053.8923</v>
      </c>
      <c r="H284" s="1064">
        <f t="shared" si="25"/>
        <v>140.27000000000001</v>
      </c>
      <c r="I284" s="582"/>
    </row>
    <row r="285" spans="1:9" ht="15">
      <c r="A285" s="243" t="s">
        <v>8373</v>
      </c>
      <c r="B285" s="1056" t="s">
        <v>175</v>
      </c>
      <c r="C285" s="1069">
        <v>12.68</v>
      </c>
      <c r="D285" s="1534">
        <v>5</v>
      </c>
      <c r="E285" s="2654">
        <f t="shared" si="23"/>
        <v>1997.5</v>
      </c>
      <c r="F285" s="776">
        <f t="shared" si="24"/>
        <v>1997.5</v>
      </c>
      <c r="G285" s="1044">
        <f>'Заказ, cкидки и курсы валют'!$J$24*F285</f>
        <v>25338.287500000002</v>
      </c>
      <c r="H285" s="1064">
        <f t="shared" si="25"/>
        <v>126.69</v>
      </c>
      <c r="I285" s="582"/>
    </row>
    <row r="286" spans="1:9" ht="15">
      <c r="A286" s="243" t="s">
        <v>8374</v>
      </c>
      <c r="B286" s="1056" t="s">
        <v>3664</v>
      </c>
      <c r="C286" s="1069">
        <v>4.72</v>
      </c>
      <c r="D286" s="1534">
        <v>50</v>
      </c>
      <c r="E286" s="2654">
        <f t="shared" si="23"/>
        <v>778.66</v>
      </c>
      <c r="F286" s="776">
        <f t="shared" si="24"/>
        <v>778.66</v>
      </c>
      <c r="G286" s="1044">
        <f>'Заказ, cкидки и курсы валют'!$J$24*F286</f>
        <v>9877.3021000000008</v>
      </c>
      <c r="H286" s="1064">
        <f t="shared" si="25"/>
        <v>493.87</v>
      </c>
      <c r="I286" s="582"/>
    </row>
    <row r="287" spans="1:9" ht="15">
      <c r="A287" s="243" t="s">
        <v>8375</v>
      </c>
      <c r="B287" s="1056" t="s">
        <v>3665</v>
      </c>
      <c r="C287" s="1069">
        <v>5.07</v>
      </c>
      <c r="D287" s="1534">
        <v>50</v>
      </c>
      <c r="E287" s="2654">
        <f t="shared" si="23"/>
        <v>853.26</v>
      </c>
      <c r="F287" s="776">
        <f t="shared" si="24"/>
        <v>853.26</v>
      </c>
      <c r="G287" s="1044">
        <f>'Заказ, cкидки и курсы валют'!$J$24*F287</f>
        <v>10823.6031</v>
      </c>
      <c r="H287" s="1064">
        <f t="shared" si="25"/>
        <v>541.17999999999995</v>
      </c>
      <c r="I287" s="582"/>
    </row>
    <row r="288" spans="1:9" ht="15">
      <c r="A288" s="243" t="s">
        <v>8376</v>
      </c>
      <c r="B288" s="1056" t="s">
        <v>3998</v>
      </c>
      <c r="C288" s="1069">
        <v>5.42</v>
      </c>
      <c r="D288" s="1534">
        <v>50</v>
      </c>
      <c r="E288" s="2654">
        <f t="shared" si="23"/>
        <v>844.02</v>
      </c>
      <c r="F288" s="776">
        <f t="shared" si="24"/>
        <v>844.02</v>
      </c>
      <c r="G288" s="1044">
        <f>'Заказ, cкидки и курсы валют'!$J$24*F288</f>
        <v>10706.393700000001</v>
      </c>
      <c r="H288" s="1064">
        <f t="shared" si="25"/>
        <v>535.32000000000005</v>
      </c>
      <c r="I288" s="582"/>
    </row>
    <row r="289" spans="1:9" ht="15">
      <c r="A289" s="243" t="s">
        <v>8377</v>
      </c>
      <c r="B289" s="1056" t="s">
        <v>100</v>
      </c>
      <c r="C289" s="1069">
        <v>5.78</v>
      </c>
      <c r="D289" s="1534">
        <v>50</v>
      </c>
      <c r="E289" s="2654">
        <f t="shared" si="23"/>
        <v>932.1</v>
      </c>
      <c r="F289" s="776">
        <f t="shared" si="24"/>
        <v>932.1</v>
      </c>
      <c r="G289" s="1044">
        <f>'Заказ, cкидки и курсы валют'!$J$24*F289</f>
        <v>11823.6885</v>
      </c>
      <c r="H289" s="1064">
        <f t="shared" si="25"/>
        <v>591.17999999999995</v>
      </c>
      <c r="I289" s="582"/>
    </row>
    <row r="290" spans="1:9" ht="15">
      <c r="A290" s="243" t="s">
        <v>8378</v>
      </c>
      <c r="B290" s="1056" t="s">
        <v>101</v>
      </c>
      <c r="C290" s="1069">
        <v>6.08</v>
      </c>
      <c r="D290" s="1534">
        <v>50</v>
      </c>
      <c r="E290" s="2654">
        <f t="shared" si="23"/>
        <v>1025</v>
      </c>
      <c r="F290" s="776">
        <f t="shared" si="24"/>
        <v>1025</v>
      </c>
      <c r="G290" s="1044">
        <f>'Заказ, cкидки и курсы валют'!$J$24*F290</f>
        <v>13002.125</v>
      </c>
      <c r="H290" s="1064">
        <f t="shared" si="25"/>
        <v>650.11</v>
      </c>
      <c r="I290" s="582"/>
    </row>
    <row r="291" spans="1:9" ht="15">
      <c r="A291" s="243" t="s">
        <v>8379</v>
      </c>
      <c r="B291" s="1056" t="s">
        <v>1355</v>
      </c>
      <c r="C291" s="1069">
        <v>7.1</v>
      </c>
      <c r="D291" s="1534">
        <v>20</v>
      </c>
      <c r="E291" s="2654">
        <f t="shared" si="23"/>
        <v>1153.72</v>
      </c>
      <c r="F291" s="776">
        <f t="shared" si="24"/>
        <v>1153.72</v>
      </c>
      <c r="G291" s="1044">
        <f>'Заказ, cкидки и курсы валют'!$J$24*F291</f>
        <v>14634.938200000001</v>
      </c>
      <c r="H291" s="1064">
        <f t="shared" si="25"/>
        <v>292.7</v>
      </c>
      <c r="I291" s="582"/>
    </row>
    <row r="292" spans="1:9" ht="15">
      <c r="A292" s="243" t="s">
        <v>8380</v>
      </c>
      <c r="B292" s="1056" t="s">
        <v>189</v>
      </c>
      <c r="C292" s="1069">
        <v>8</v>
      </c>
      <c r="D292" s="1534">
        <v>20</v>
      </c>
      <c r="E292" s="2654">
        <f t="shared" si="23"/>
        <v>1304.74</v>
      </c>
      <c r="F292" s="776">
        <f t="shared" si="24"/>
        <v>1304.74</v>
      </c>
      <c r="G292" s="1044">
        <f>'Заказ, cкидки и курсы валют'!$J$24*F292</f>
        <v>16550.626899999999</v>
      </c>
      <c r="H292" s="1064">
        <f t="shared" si="25"/>
        <v>331.01</v>
      </c>
      <c r="I292" s="582"/>
    </row>
    <row r="293" spans="1:9" ht="15">
      <c r="A293" s="243" t="s">
        <v>8381</v>
      </c>
      <c r="B293" s="1056" t="s">
        <v>617</v>
      </c>
      <c r="C293" s="1069">
        <v>8.85</v>
      </c>
      <c r="D293" s="1534">
        <v>20</v>
      </c>
      <c r="E293" s="2654">
        <f t="shared" si="23"/>
        <v>1477.52</v>
      </c>
      <c r="F293" s="776">
        <f t="shared" si="24"/>
        <v>1477.52</v>
      </c>
      <c r="G293" s="1044">
        <f>'Заказ, cкидки и курсы валют'!$J$24*F293</f>
        <v>18742.341199999999</v>
      </c>
      <c r="H293" s="1064">
        <f t="shared" si="25"/>
        <v>374.85</v>
      </c>
      <c r="I293" s="582"/>
    </row>
    <row r="294" spans="1:9" ht="15">
      <c r="A294" s="243" t="s">
        <v>8382</v>
      </c>
      <c r="B294" s="1056" t="s">
        <v>178</v>
      </c>
      <c r="C294" s="1069">
        <v>9.6999999999999993</v>
      </c>
      <c r="D294" s="1534">
        <v>20</v>
      </c>
      <c r="E294" s="2654">
        <f t="shared" si="23"/>
        <v>1561.24</v>
      </c>
      <c r="F294" s="776">
        <f t="shared" si="24"/>
        <v>1561.24</v>
      </c>
      <c r="G294" s="1044">
        <f>'Заказ, cкидки и курсы валют'!$J$24*F294</f>
        <v>19804.329400000002</v>
      </c>
      <c r="H294" s="1064">
        <f t="shared" si="25"/>
        <v>396.09</v>
      </c>
      <c r="I294" s="582"/>
    </row>
    <row r="295" spans="1:9" ht="15">
      <c r="A295" s="243" t="s">
        <v>8383</v>
      </c>
      <c r="B295" s="1056" t="s">
        <v>84</v>
      </c>
      <c r="C295" s="1069">
        <v>10.8</v>
      </c>
      <c r="D295" s="1534">
        <v>10</v>
      </c>
      <c r="E295" s="2654">
        <f t="shared" si="23"/>
        <v>1719.56</v>
      </c>
      <c r="F295" s="776">
        <f t="shared" si="24"/>
        <v>1719.56</v>
      </c>
      <c r="G295" s="1044">
        <f>'Заказ, cкидки и курсы валют'!$J$24*F295</f>
        <v>21812.618600000002</v>
      </c>
      <c r="H295" s="1064">
        <f t="shared" si="25"/>
        <v>218.13</v>
      </c>
      <c r="I295" s="582"/>
    </row>
    <row r="296" spans="1:9" ht="15">
      <c r="A296" s="243" t="s">
        <v>8384</v>
      </c>
      <c r="B296" s="1056" t="s">
        <v>179</v>
      </c>
      <c r="C296" s="1069">
        <v>11.19</v>
      </c>
      <c r="D296" s="1534">
        <v>10</v>
      </c>
      <c r="E296" s="2654">
        <f t="shared" si="23"/>
        <v>1866.36</v>
      </c>
      <c r="F296" s="776">
        <f t="shared" si="24"/>
        <v>1866.36</v>
      </c>
      <c r="G296" s="1044">
        <f>'Заказ, cкидки и курсы валют'!$J$24*F296</f>
        <v>23674.776600000001</v>
      </c>
      <c r="H296" s="1064">
        <f t="shared" si="25"/>
        <v>236.75</v>
      </c>
      <c r="I296" s="582"/>
    </row>
    <row r="297" spans="1:9" ht="15">
      <c r="A297" s="243" t="s">
        <v>8385</v>
      </c>
      <c r="B297" s="1056" t="s">
        <v>3139</v>
      </c>
      <c r="C297" s="1069">
        <v>12.6</v>
      </c>
      <c r="D297" s="1534">
        <v>10</v>
      </c>
      <c r="E297" s="2654">
        <f t="shared" si="23"/>
        <v>1969.22</v>
      </c>
      <c r="F297" s="776">
        <f t="shared" si="24"/>
        <v>1969.22</v>
      </c>
      <c r="G297" s="1044">
        <f>'Заказ, cкидки и курсы валют'!$J$24*F297</f>
        <v>24979.555700000001</v>
      </c>
      <c r="H297" s="1064">
        <f t="shared" si="25"/>
        <v>249.8</v>
      </c>
      <c r="I297" s="582"/>
    </row>
    <row r="298" spans="1:9" ht="15">
      <c r="A298" s="243" t="s">
        <v>8386</v>
      </c>
      <c r="B298" s="1056" t="s">
        <v>180</v>
      </c>
      <c r="C298" s="1069">
        <v>13.5</v>
      </c>
      <c r="D298" s="1534">
        <v>10</v>
      </c>
      <c r="E298" s="2654">
        <f t="shared" si="23"/>
        <v>2084.6</v>
      </c>
      <c r="F298" s="776">
        <f t="shared" si="24"/>
        <v>2084.6</v>
      </c>
      <c r="G298" s="1044">
        <f>'Заказ, cкидки и курсы валют'!$J$24*F298</f>
        <v>26443.151000000002</v>
      </c>
      <c r="H298" s="1064">
        <f t="shared" si="25"/>
        <v>264.43</v>
      </c>
      <c r="I298" s="582"/>
    </row>
    <row r="299" spans="1:9" ht="15">
      <c r="A299" s="243" t="s">
        <v>8387</v>
      </c>
      <c r="B299" s="1056" t="s">
        <v>181</v>
      </c>
      <c r="C299" s="1069">
        <v>14.6</v>
      </c>
      <c r="D299" s="1534">
        <v>10</v>
      </c>
      <c r="E299" s="2654">
        <f t="shared" si="23"/>
        <v>2290.04</v>
      </c>
      <c r="F299" s="776">
        <f t="shared" si="24"/>
        <v>2290.04</v>
      </c>
      <c r="G299" s="1044">
        <f>'Заказ, cкидки и курсы валют'!$J$24*F299</f>
        <v>29049.1574</v>
      </c>
      <c r="H299" s="1064">
        <f t="shared" si="25"/>
        <v>290.49</v>
      </c>
      <c r="I299" s="582"/>
    </row>
    <row r="300" spans="1:9" ht="15">
      <c r="A300" s="243" t="s">
        <v>8388</v>
      </c>
      <c r="B300" s="1056" t="s">
        <v>182</v>
      </c>
      <c r="C300" s="1069">
        <v>16.010000000000002</v>
      </c>
      <c r="D300" s="1534">
        <v>10</v>
      </c>
      <c r="E300" s="2654">
        <f t="shared" si="23"/>
        <v>2547.88</v>
      </c>
      <c r="F300" s="776">
        <f t="shared" si="24"/>
        <v>2547.88</v>
      </c>
      <c r="G300" s="1044">
        <f>'Заказ, cкидки и курсы валют'!$J$24*F300</f>
        <v>32319.857800000002</v>
      </c>
      <c r="H300" s="1064">
        <f t="shared" si="25"/>
        <v>323.2</v>
      </c>
      <c r="I300" s="582"/>
    </row>
    <row r="301" spans="1:9" ht="15">
      <c r="A301" s="243" t="s">
        <v>8389</v>
      </c>
      <c r="B301" s="1056" t="s">
        <v>183</v>
      </c>
      <c r="C301" s="1069">
        <v>18.68</v>
      </c>
      <c r="D301" s="1534">
        <v>10</v>
      </c>
      <c r="E301" s="2654">
        <f t="shared" si="23"/>
        <v>3567.12</v>
      </c>
      <c r="F301" s="776">
        <f t="shared" si="24"/>
        <v>3567.12</v>
      </c>
      <c r="G301" s="1044">
        <f>'Заказ, cкидки и курсы валют'!$J$24*F301</f>
        <v>45248.917200000004</v>
      </c>
      <c r="H301" s="1064">
        <f t="shared" si="25"/>
        <v>452.49</v>
      </c>
      <c r="I301" s="582"/>
    </row>
    <row r="302" spans="1:9" ht="15">
      <c r="A302" s="243" t="s">
        <v>8390</v>
      </c>
      <c r="B302" s="1056" t="s">
        <v>184</v>
      </c>
      <c r="C302" s="1069">
        <v>20.420000000000002</v>
      </c>
      <c r="D302" s="1534">
        <v>5</v>
      </c>
      <c r="E302" s="2654">
        <f t="shared" si="23"/>
        <v>3898.24</v>
      </c>
      <c r="F302" s="776">
        <f t="shared" si="24"/>
        <v>3898.24</v>
      </c>
      <c r="G302" s="1044">
        <f>'Заказ, cкидки и курсы валют'!$J$24*F302</f>
        <v>49449.174399999996</v>
      </c>
      <c r="H302" s="1064">
        <f t="shared" si="25"/>
        <v>247.25</v>
      </c>
      <c r="I302" s="582"/>
    </row>
    <row r="303" spans="1:9" ht="15" customHeight="1">
      <c r="A303" s="243" t="s">
        <v>8391</v>
      </c>
      <c r="B303" s="1056" t="s">
        <v>3660</v>
      </c>
      <c r="C303" s="1069">
        <v>11.27</v>
      </c>
      <c r="D303" s="1520">
        <v>10</v>
      </c>
      <c r="E303" s="2654">
        <f t="shared" si="23"/>
        <v>2139.58</v>
      </c>
      <c r="F303" s="776">
        <f t="shared" si="24"/>
        <v>2139.58</v>
      </c>
      <c r="G303" s="1044">
        <f>'Заказ, cкидки и курсы валют'!$J$24*F303</f>
        <v>27140.5723</v>
      </c>
      <c r="H303" s="1064">
        <f t="shared" si="25"/>
        <v>271.41000000000003</v>
      </c>
      <c r="I303" s="582"/>
    </row>
    <row r="304" spans="1:9" ht="15">
      <c r="A304" s="243" t="s">
        <v>8392</v>
      </c>
      <c r="B304" s="1056" t="s">
        <v>3122</v>
      </c>
      <c r="C304" s="1069">
        <v>12.65</v>
      </c>
      <c r="D304" s="1520">
        <v>10</v>
      </c>
      <c r="E304" s="2654">
        <f t="shared" si="23"/>
        <v>2176.46</v>
      </c>
      <c r="F304" s="776">
        <f t="shared" si="24"/>
        <v>2176.46</v>
      </c>
      <c r="G304" s="1044">
        <f>'Заказ, cкидки и курсы валют'!$J$24*F304</f>
        <v>27608.395100000002</v>
      </c>
      <c r="H304" s="1064">
        <f t="shared" si="25"/>
        <v>276.08</v>
      </c>
      <c r="I304" s="582"/>
    </row>
    <row r="305" spans="1:9" ht="15">
      <c r="A305" s="243" t="s">
        <v>8393</v>
      </c>
      <c r="B305" s="1056" t="s">
        <v>3123</v>
      </c>
      <c r="C305" s="1069">
        <v>14.1</v>
      </c>
      <c r="D305" s="1520">
        <v>10</v>
      </c>
      <c r="E305" s="2654">
        <f t="shared" si="23"/>
        <v>2580.88</v>
      </c>
      <c r="F305" s="776">
        <f t="shared" si="24"/>
        <v>2580.88</v>
      </c>
      <c r="G305" s="1044">
        <f>'Заказ, cкидки и курсы валют'!$J$24*F305</f>
        <v>32738.462800000001</v>
      </c>
      <c r="H305" s="1064">
        <f t="shared" si="25"/>
        <v>327.38</v>
      </c>
      <c r="I305" s="582"/>
    </row>
    <row r="306" spans="1:9" ht="15">
      <c r="A306" s="243" t="s">
        <v>8394</v>
      </c>
      <c r="B306" s="1056" t="s">
        <v>618</v>
      </c>
      <c r="C306" s="1069">
        <v>16.05</v>
      </c>
      <c r="D306" s="1520">
        <v>10</v>
      </c>
      <c r="E306" s="2654">
        <f t="shared" si="23"/>
        <v>2851.28</v>
      </c>
      <c r="F306" s="776">
        <f t="shared" si="24"/>
        <v>2851.28</v>
      </c>
      <c r="G306" s="1044">
        <f>'Заказ, cкидки и курсы валют'!$J$24*F306</f>
        <v>36168.486800000006</v>
      </c>
      <c r="H306" s="1064">
        <f t="shared" si="25"/>
        <v>361.68</v>
      </c>
      <c r="I306" s="582"/>
    </row>
    <row r="307" spans="1:9" ht="15">
      <c r="A307" s="243" t="s">
        <v>8395</v>
      </c>
      <c r="B307" s="1056" t="s">
        <v>3124</v>
      </c>
      <c r="C307" s="1069">
        <v>18</v>
      </c>
      <c r="D307" s="1520">
        <v>10</v>
      </c>
      <c r="E307" s="2654">
        <f t="shared" si="23"/>
        <v>3110.26</v>
      </c>
      <c r="F307" s="776">
        <f t="shared" si="24"/>
        <v>3110.26</v>
      </c>
      <c r="G307" s="1044">
        <f>'Заказ, cкидки и курсы валют'!$J$24*F307</f>
        <v>39453.648100000006</v>
      </c>
      <c r="H307" s="1064">
        <f t="shared" si="25"/>
        <v>394.54</v>
      </c>
      <c r="I307" s="582"/>
    </row>
    <row r="308" spans="1:9" ht="15">
      <c r="A308" s="243" t="s">
        <v>8396</v>
      </c>
      <c r="B308" s="1056" t="s">
        <v>190</v>
      </c>
      <c r="C308" s="1069">
        <v>18.63</v>
      </c>
      <c r="D308" s="1520">
        <v>10</v>
      </c>
      <c r="E308" s="2654">
        <f t="shared" si="23"/>
        <v>3221.88</v>
      </c>
      <c r="F308" s="776">
        <f t="shared" si="24"/>
        <v>3221.88</v>
      </c>
      <c r="G308" s="1044">
        <f>'Заказ, cкидки и курсы валют'!$J$24*F308</f>
        <v>40869.5478</v>
      </c>
      <c r="H308" s="1064">
        <f t="shared" si="25"/>
        <v>408.7</v>
      </c>
      <c r="I308" s="582"/>
    </row>
    <row r="309" spans="1:9" ht="15">
      <c r="A309" s="243" t="s">
        <v>8397</v>
      </c>
      <c r="B309" s="1056" t="s">
        <v>1341</v>
      </c>
      <c r="C309" s="1069">
        <v>20.350000000000001</v>
      </c>
      <c r="D309" s="1520">
        <v>10</v>
      </c>
      <c r="E309" s="2654">
        <f t="shared" ref="E309:E314" si="26">E229*2</f>
        <v>3785.92</v>
      </c>
      <c r="F309" s="776">
        <f t="shared" ref="F309:F314" si="27">ROUND(E309*(1-$F$11),2)</f>
        <v>3785.92</v>
      </c>
      <c r="G309" s="1044">
        <f>'Заказ, cкидки и курсы валют'!$J$24*F309</f>
        <v>48024.395200000006</v>
      </c>
      <c r="H309" s="1064">
        <f t="shared" ref="H309:H314" si="28">ROUND((D309/1000)*G309,2)</f>
        <v>480.24</v>
      </c>
      <c r="I309" s="582"/>
    </row>
    <row r="310" spans="1:9" ht="15">
      <c r="A310" s="243" t="s">
        <v>8398</v>
      </c>
      <c r="B310" s="1056" t="s">
        <v>191</v>
      </c>
      <c r="C310" s="1069">
        <v>21.36</v>
      </c>
      <c r="D310" s="1520">
        <v>10</v>
      </c>
      <c r="E310" s="2654">
        <f t="shared" si="26"/>
        <v>4076.4</v>
      </c>
      <c r="F310" s="776">
        <f t="shared" si="27"/>
        <v>4076.4</v>
      </c>
      <c r="G310" s="1044">
        <f>'Заказ, cкидки и курсы валют'!$J$24*F310</f>
        <v>51709.134000000005</v>
      </c>
      <c r="H310" s="1064">
        <f t="shared" si="28"/>
        <v>517.09</v>
      </c>
      <c r="I310" s="582"/>
    </row>
    <row r="311" spans="1:9" ht="15">
      <c r="A311" s="243" t="s">
        <v>8399</v>
      </c>
      <c r="B311" s="1056" t="s">
        <v>192</v>
      </c>
      <c r="C311" s="1124">
        <v>26</v>
      </c>
      <c r="D311" s="1520">
        <v>10</v>
      </c>
      <c r="E311" s="2654">
        <f t="shared" si="26"/>
        <v>4509.16</v>
      </c>
      <c r="F311" s="776">
        <f t="shared" si="27"/>
        <v>4509.16</v>
      </c>
      <c r="G311" s="1044">
        <f>'Заказ, cкидки и курсы валют'!$J$24*F311</f>
        <v>57198.694600000003</v>
      </c>
      <c r="H311" s="1064">
        <f t="shared" si="28"/>
        <v>571.99</v>
      </c>
      <c r="I311" s="582"/>
    </row>
    <row r="312" spans="1:9" ht="15">
      <c r="A312" s="243" t="s">
        <v>8400</v>
      </c>
      <c r="B312" s="1056" t="s">
        <v>193</v>
      </c>
      <c r="C312" s="1124">
        <v>28.89</v>
      </c>
      <c r="D312" s="1520">
        <v>5</v>
      </c>
      <c r="E312" s="2654">
        <f t="shared" si="26"/>
        <v>5351.94</v>
      </c>
      <c r="F312" s="776">
        <f t="shared" si="27"/>
        <v>5351.94</v>
      </c>
      <c r="G312" s="1044">
        <f>'Заказ, cкидки и курсы валют'!$J$24*F312</f>
        <v>67889.358899999992</v>
      </c>
      <c r="H312" s="1064">
        <f t="shared" si="28"/>
        <v>339.45</v>
      </c>
      <c r="I312" s="582"/>
    </row>
    <row r="313" spans="1:9" ht="15">
      <c r="A313" s="243" t="s">
        <v>8401</v>
      </c>
      <c r="B313" s="1056" t="s">
        <v>194</v>
      </c>
      <c r="C313" s="1124">
        <v>32.01</v>
      </c>
      <c r="D313" s="1520">
        <v>5</v>
      </c>
      <c r="E313" s="2654">
        <f t="shared" si="26"/>
        <v>6668.8</v>
      </c>
      <c r="F313" s="776">
        <f t="shared" si="27"/>
        <v>6668.8</v>
      </c>
      <c r="G313" s="1044">
        <f>'Заказ, cкидки и курсы валют'!$J$24*F313</f>
        <v>84593.728000000003</v>
      </c>
      <c r="H313" s="1064">
        <f t="shared" si="28"/>
        <v>422.97</v>
      </c>
      <c r="I313" s="582"/>
    </row>
    <row r="314" spans="1:9" ht="15.75" thickBot="1">
      <c r="A314" s="271" t="s">
        <v>8402</v>
      </c>
      <c r="B314" s="1121" t="s">
        <v>3125</v>
      </c>
      <c r="C314" s="1319">
        <v>35.14</v>
      </c>
      <c r="D314" s="1521">
        <v>5</v>
      </c>
      <c r="E314" s="2654">
        <f t="shared" si="26"/>
        <v>6455.56</v>
      </c>
      <c r="F314" s="1316">
        <f t="shared" si="27"/>
        <v>6455.56</v>
      </c>
      <c r="G314" s="1178">
        <f>'Заказ, cкидки и курсы валют'!$J$24*F314</f>
        <v>81888.778600000005</v>
      </c>
      <c r="H314" s="1317">
        <f t="shared" si="28"/>
        <v>409.44</v>
      </c>
      <c r="I314" s="595"/>
    </row>
    <row r="315" spans="1:9" ht="13.5" thickBot="1"/>
    <row r="316" spans="1:9" ht="18">
      <c r="A316" s="1896" t="s">
        <v>6443</v>
      </c>
      <c r="B316" s="1896"/>
      <c r="C316" s="794"/>
      <c r="D316" s="687"/>
      <c r="E316" s="687"/>
      <c r="F316" s="114"/>
      <c r="G316" s="1902"/>
      <c r="H316" s="1903"/>
      <c r="I316" s="1060"/>
    </row>
    <row r="317" spans="1:9" ht="18">
      <c r="A317" s="292"/>
      <c r="B317" s="17"/>
      <c r="C317" s="1065"/>
      <c r="D317" s="1522"/>
      <c r="E317" s="1028"/>
      <c r="F317" s="700"/>
      <c r="G317" s="132"/>
      <c r="H317" s="131"/>
      <c r="I317" s="200"/>
    </row>
    <row r="318" spans="1:9">
      <c r="A318" s="292"/>
      <c r="B318" s="17"/>
      <c r="C318" s="1066"/>
      <c r="D318" s="1523"/>
      <c r="E318" s="689"/>
      <c r="F318" s="733"/>
      <c r="G318" s="1052"/>
      <c r="H318" s="17"/>
      <c r="I318" s="200"/>
    </row>
    <row r="319" spans="1:9">
      <c r="A319" s="292"/>
      <c r="B319" s="17"/>
      <c r="C319" s="1066"/>
      <c r="D319" s="1523"/>
      <c r="E319" s="689"/>
      <c r="F319" s="733"/>
      <c r="G319" s="1052"/>
      <c r="H319" s="17"/>
      <c r="I319" s="200"/>
    </row>
    <row r="320" spans="1:9">
      <c r="A320" s="292"/>
      <c r="B320" s="17"/>
      <c r="C320" s="1066"/>
      <c r="D320" s="1523"/>
      <c r="E320" s="689"/>
      <c r="F320" s="733"/>
      <c r="G320" s="1052"/>
      <c r="H320" s="17"/>
      <c r="I320" s="200"/>
    </row>
    <row r="321" spans="1:9" ht="18.75" thickBot="1">
      <c r="A321" s="1540" t="s">
        <v>7839</v>
      </c>
      <c r="B321" s="204"/>
      <c r="C321" s="1067"/>
      <c r="D321" s="1524"/>
      <c r="E321" s="690"/>
      <c r="F321" s="735"/>
      <c r="G321" s="1053"/>
      <c r="H321" s="204"/>
      <c r="I321" s="205"/>
    </row>
    <row r="322" spans="1:9" ht="52.5">
      <c r="A322" s="228" t="s">
        <v>1036</v>
      </c>
      <c r="B322" s="229" t="s">
        <v>1037</v>
      </c>
      <c r="C322" s="568" t="s">
        <v>679</v>
      </c>
      <c r="D322" s="568" t="s">
        <v>3147</v>
      </c>
      <c r="E322" s="691" t="s">
        <v>11544</v>
      </c>
      <c r="F322" s="737" t="s">
        <v>2796</v>
      </c>
      <c r="G322" s="1039" t="s">
        <v>2644</v>
      </c>
      <c r="H322" s="394" t="s">
        <v>498</v>
      </c>
      <c r="I322" s="232" t="s">
        <v>4274</v>
      </c>
    </row>
    <row r="323" spans="1:9" ht="13.5" thickBot="1">
      <c r="A323" s="221"/>
      <c r="B323" s="223"/>
      <c r="C323" s="568" t="s">
        <v>3648</v>
      </c>
      <c r="D323" s="1485" t="s">
        <v>2645</v>
      </c>
      <c r="E323" s="696" t="s">
        <v>265</v>
      </c>
      <c r="F323" s="739">
        <f>'Заказ, cкидки и курсы валют'!$I$12</f>
        <v>0</v>
      </c>
      <c r="G323" s="1036"/>
      <c r="H323" s="395"/>
      <c r="I323" s="219"/>
    </row>
    <row r="324" spans="1:9" ht="15">
      <c r="A324" s="243" t="s">
        <v>7009</v>
      </c>
      <c r="B324" s="1321" t="s">
        <v>3221</v>
      </c>
      <c r="C324" s="1674">
        <v>1.57</v>
      </c>
      <c r="D324" s="2372">
        <v>1000</v>
      </c>
      <c r="E324" s="706">
        <v>147.74</v>
      </c>
      <c r="F324" s="1323">
        <f>ROUND(E324*(1-$F$11),2)</f>
        <v>147.74</v>
      </c>
      <c r="G324" s="1037">
        <f>'Заказ, cкидки и курсы валют'!$J$24*F324</f>
        <v>1874.0819000000001</v>
      </c>
      <c r="H324" s="1324">
        <f>ROUND((D324/1000)*G324,2)</f>
        <v>1874.08</v>
      </c>
      <c r="I324" s="1325"/>
    </row>
    <row r="325" spans="1:9" ht="15">
      <c r="A325" s="243" t="s">
        <v>11564</v>
      </c>
      <c r="B325" s="1321" t="s">
        <v>147</v>
      </c>
      <c r="C325" s="1674">
        <v>2.2799999999999998</v>
      </c>
      <c r="D325" s="2372">
        <v>1000</v>
      </c>
      <c r="E325" s="706">
        <v>212.06</v>
      </c>
      <c r="F325" s="1323">
        <f t="shared" ref="F325:F327" si="29">ROUND(E325*(1-$F$11),2)</f>
        <v>212.06</v>
      </c>
      <c r="G325" s="1037">
        <f>'Заказ, cкидки и курсы валют'!$J$24*F325</f>
        <v>2689.9811</v>
      </c>
      <c r="H325" s="1324">
        <f t="shared" ref="H325:H327" si="30">ROUND((D325/1000)*G325,2)</f>
        <v>2689.98</v>
      </c>
      <c r="I325" s="1325"/>
    </row>
    <row r="326" spans="1:9" ht="15">
      <c r="A326" s="243" t="s">
        <v>11565</v>
      </c>
      <c r="B326" s="1321" t="s">
        <v>149</v>
      </c>
      <c r="C326" s="1674">
        <v>3.07</v>
      </c>
      <c r="D326" s="2372">
        <v>500</v>
      </c>
      <c r="E326" s="706">
        <v>282.91000000000003</v>
      </c>
      <c r="F326" s="1323">
        <f t="shared" si="29"/>
        <v>282.91000000000003</v>
      </c>
      <c r="G326" s="1037">
        <f>'Заказ, cкидки и курсы валют'!$J$24*F326</f>
        <v>3588.7133500000004</v>
      </c>
      <c r="H326" s="1324">
        <f t="shared" si="30"/>
        <v>1794.36</v>
      </c>
      <c r="I326" s="1325"/>
    </row>
    <row r="327" spans="1:9" ht="15">
      <c r="A327" s="243" t="s">
        <v>11566</v>
      </c>
      <c r="B327" s="1321" t="s">
        <v>151</v>
      </c>
      <c r="C327" s="1674">
        <v>3.79</v>
      </c>
      <c r="D327" s="2372">
        <v>500</v>
      </c>
      <c r="E327" s="706">
        <v>341.33</v>
      </c>
      <c r="F327" s="1323">
        <f t="shared" si="29"/>
        <v>341.33</v>
      </c>
      <c r="G327" s="1037">
        <f>'Заказ, cкидки и курсы валют'!$J$24*F327</f>
        <v>4329.7710500000003</v>
      </c>
      <c r="H327" s="1324">
        <f t="shared" si="30"/>
        <v>2164.89</v>
      </c>
      <c r="I327" s="1325"/>
    </row>
    <row r="328" spans="1:9" ht="15">
      <c r="A328" s="243" t="s">
        <v>7010</v>
      </c>
      <c r="B328" s="1321" t="s">
        <v>152</v>
      </c>
      <c r="C328" s="1674">
        <v>4.55</v>
      </c>
      <c r="D328" s="2372">
        <v>500</v>
      </c>
      <c r="E328" s="706">
        <v>442.53</v>
      </c>
      <c r="F328" s="1323">
        <f>ROUND(E328*(1-$F$11),2)</f>
        <v>442.53</v>
      </c>
      <c r="G328" s="1037">
        <f>'Заказ, cкидки и курсы валют'!$J$24*F328</f>
        <v>5613.49305</v>
      </c>
      <c r="H328" s="1324">
        <f>ROUND((D328/1000)*G328,2)</f>
        <v>2806.75</v>
      </c>
      <c r="I328" s="1325"/>
    </row>
    <row r="329" spans="1:9" ht="15">
      <c r="A329" s="243" t="s">
        <v>11567</v>
      </c>
      <c r="B329" s="1321" t="s">
        <v>158</v>
      </c>
      <c r="C329" s="1674">
        <v>5.6</v>
      </c>
      <c r="D329" s="2372">
        <v>200</v>
      </c>
      <c r="E329" s="706">
        <v>596.03</v>
      </c>
      <c r="F329" s="1323">
        <f>ROUND(E329*(1-$F$11),2)</f>
        <v>596.03</v>
      </c>
      <c r="G329" s="1037">
        <f>'Заказ, cкидки и курсы валют'!$J$24*F329</f>
        <v>7560.6405500000001</v>
      </c>
      <c r="H329" s="1324">
        <f>ROUND((D329/1000)*G329,2)</f>
        <v>1512.13</v>
      </c>
      <c r="I329" s="1325"/>
    </row>
    <row r="330" spans="1:9" ht="15">
      <c r="A330" s="243" t="s">
        <v>6446</v>
      </c>
      <c r="B330" s="1327" t="s">
        <v>3656</v>
      </c>
      <c r="C330" s="1674">
        <v>2.63</v>
      </c>
      <c r="D330" s="1535">
        <v>500</v>
      </c>
      <c r="E330" s="706">
        <v>223.64</v>
      </c>
      <c r="F330" s="1323">
        <f t="shared" ref="F330:F392" si="31">ROUND(E330*(1-$F$11),2)</f>
        <v>223.64</v>
      </c>
      <c r="G330" s="1037">
        <f>'Заказ, cкидки и курсы валют'!$J$24*F330</f>
        <v>2836.8733999999999</v>
      </c>
      <c r="H330" s="1324">
        <f t="shared" ref="H330:H392" si="32">ROUND((D330/1000)*G330,2)</f>
        <v>1418.44</v>
      </c>
      <c r="I330" s="1325"/>
    </row>
    <row r="331" spans="1:9" ht="15">
      <c r="A331" s="243" t="s">
        <v>6447</v>
      </c>
      <c r="B331" s="1328" t="s">
        <v>3657</v>
      </c>
      <c r="C331" s="1674">
        <v>2.87</v>
      </c>
      <c r="D331" s="1536">
        <v>500</v>
      </c>
      <c r="E331" s="706">
        <v>273.98</v>
      </c>
      <c r="F331" s="1323">
        <f t="shared" si="31"/>
        <v>273.98</v>
      </c>
      <c r="G331" s="1037">
        <f>'Заказ, cкидки и курсы валют'!$J$24*F331</f>
        <v>3475.4363000000003</v>
      </c>
      <c r="H331" s="1324">
        <f t="shared" si="32"/>
        <v>1737.72</v>
      </c>
      <c r="I331" s="1325"/>
    </row>
    <row r="332" spans="1:9" ht="15">
      <c r="A332" s="243" t="s">
        <v>6448</v>
      </c>
      <c r="B332" s="1328" t="s">
        <v>2822</v>
      </c>
      <c r="C332" s="1674">
        <v>3.12</v>
      </c>
      <c r="D332" s="1536">
        <v>500</v>
      </c>
      <c r="E332" s="706">
        <v>259.88</v>
      </c>
      <c r="F332" s="1323">
        <f t="shared" si="31"/>
        <v>259.88</v>
      </c>
      <c r="G332" s="1037">
        <f>'Заказ, cкидки и курсы валют'!$J$24*F332</f>
        <v>3296.5778</v>
      </c>
      <c r="H332" s="1324">
        <f t="shared" si="32"/>
        <v>1648.29</v>
      </c>
      <c r="I332" s="1325"/>
    </row>
    <row r="333" spans="1:9" ht="15">
      <c r="A333" s="243" t="s">
        <v>6449</v>
      </c>
      <c r="B333" s="1328" t="s">
        <v>3658</v>
      </c>
      <c r="C333" s="1674">
        <v>3.37</v>
      </c>
      <c r="D333" s="1536">
        <v>500</v>
      </c>
      <c r="E333" s="706">
        <v>280.07</v>
      </c>
      <c r="F333" s="1323">
        <f t="shared" si="31"/>
        <v>280.07</v>
      </c>
      <c r="G333" s="1037">
        <f>'Заказ, cкидки и курсы валют'!$J$24*F333</f>
        <v>3552.68795</v>
      </c>
      <c r="H333" s="1324">
        <f t="shared" si="32"/>
        <v>1776.34</v>
      </c>
      <c r="I333" s="1325"/>
    </row>
    <row r="334" spans="1:9" ht="15">
      <c r="A334" s="243" t="s">
        <v>6450</v>
      </c>
      <c r="B334" s="1328" t="s">
        <v>167</v>
      </c>
      <c r="C334" s="1674">
        <v>3.87</v>
      </c>
      <c r="D334" s="1536">
        <v>500</v>
      </c>
      <c r="E334" s="706">
        <v>295.06</v>
      </c>
      <c r="F334" s="1323">
        <f t="shared" si="31"/>
        <v>295.06</v>
      </c>
      <c r="G334" s="1037">
        <f>'Заказ, cкидки и курсы валют'!$J$24*F334</f>
        <v>3742.8361</v>
      </c>
      <c r="H334" s="1324">
        <f t="shared" si="32"/>
        <v>1871.42</v>
      </c>
      <c r="I334" s="1325"/>
    </row>
    <row r="335" spans="1:9" ht="15">
      <c r="A335" s="243" t="s">
        <v>6451</v>
      </c>
      <c r="B335" s="1328" t="s">
        <v>168</v>
      </c>
      <c r="C335" s="1674">
        <v>4.49</v>
      </c>
      <c r="D335" s="1536">
        <v>500</v>
      </c>
      <c r="E335" s="706">
        <v>422.12</v>
      </c>
      <c r="F335" s="1323">
        <f t="shared" si="31"/>
        <v>422.12</v>
      </c>
      <c r="G335" s="1037">
        <f>'Заказ, cкидки и курсы валют'!$J$24*F335</f>
        <v>5354.5922</v>
      </c>
      <c r="H335" s="1324">
        <f t="shared" si="32"/>
        <v>2677.3</v>
      </c>
      <c r="I335" s="1325"/>
    </row>
    <row r="336" spans="1:9" ht="15">
      <c r="A336" s="243" t="s">
        <v>6452</v>
      </c>
      <c r="B336" s="1329" t="s">
        <v>169</v>
      </c>
      <c r="C336" s="1674">
        <v>5.1100000000000003</v>
      </c>
      <c r="D336" s="1537">
        <v>500</v>
      </c>
      <c r="E336" s="706">
        <v>514.45000000000005</v>
      </c>
      <c r="F336" s="1323">
        <f t="shared" si="31"/>
        <v>514.45000000000005</v>
      </c>
      <c r="G336" s="1037">
        <f>'Заказ, cкидки и курсы валют'!$J$24*F336</f>
        <v>6525.7982500000007</v>
      </c>
      <c r="H336" s="1324">
        <f t="shared" si="32"/>
        <v>3262.9</v>
      </c>
      <c r="I336" s="1325"/>
    </row>
    <row r="337" spans="1:9" ht="15">
      <c r="A337" s="243" t="s">
        <v>6453</v>
      </c>
      <c r="B337" s="1327" t="s">
        <v>612</v>
      </c>
      <c r="C337" s="1674">
        <v>5.73</v>
      </c>
      <c r="D337" s="1538">
        <v>500</v>
      </c>
      <c r="E337" s="706">
        <v>456.78</v>
      </c>
      <c r="F337" s="1323">
        <f t="shared" si="31"/>
        <v>456.78</v>
      </c>
      <c r="G337" s="1037">
        <f>'Заказ, cкидки и курсы валют'!$J$24*F337</f>
        <v>5794.2542999999996</v>
      </c>
      <c r="H337" s="1324">
        <f t="shared" si="32"/>
        <v>2897.13</v>
      </c>
      <c r="I337" s="1325"/>
    </row>
    <row r="338" spans="1:9" ht="15">
      <c r="A338" s="243" t="s">
        <v>6454</v>
      </c>
      <c r="B338" s="1328" t="s">
        <v>170</v>
      </c>
      <c r="C338" s="2369">
        <v>6.35</v>
      </c>
      <c r="D338" s="1073">
        <v>500</v>
      </c>
      <c r="E338" s="706">
        <v>643.03</v>
      </c>
      <c r="F338" s="1323">
        <f t="shared" si="31"/>
        <v>643.03</v>
      </c>
      <c r="G338" s="1037">
        <f>'Заказ, cкидки и курсы валют'!$J$24*F338</f>
        <v>8156.8355499999998</v>
      </c>
      <c r="H338" s="1324">
        <f t="shared" si="32"/>
        <v>4078.42</v>
      </c>
      <c r="I338" s="1325"/>
    </row>
    <row r="339" spans="1:9" ht="15">
      <c r="A339" s="243" t="s">
        <v>6455</v>
      </c>
      <c r="B339" s="1328" t="s">
        <v>171</v>
      </c>
      <c r="C339" s="1674">
        <v>7.59</v>
      </c>
      <c r="D339" s="1073">
        <v>200</v>
      </c>
      <c r="E339" s="706">
        <v>607.19000000000005</v>
      </c>
      <c r="F339" s="1323">
        <f t="shared" si="31"/>
        <v>607.19000000000005</v>
      </c>
      <c r="G339" s="1037">
        <f>'Заказ, cкидки и курсы валют'!$J$24*F339</f>
        <v>7702.2051500000007</v>
      </c>
      <c r="H339" s="1324">
        <f t="shared" si="32"/>
        <v>1540.44</v>
      </c>
      <c r="I339" s="1325"/>
    </row>
    <row r="340" spans="1:9" ht="15">
      <c r="A340" s="243" t="s">
        <v>6456</v>
      </c>
      <c r="B340" s="1328" t="s">
        <v>172</v>
      </c>
      <c r="C340" s="1674">
        <v>8.83</v>
      </c>
      <c r="D340" s="1073">
        <v>200</v>
      </c>
      <c r="E340" s="706">
        <v>720.47</v>
      </c>
      <c r="F340" s="1323">
        <f t="shared" si="31"/>
        <v>720.47</v>
      </c>
      <c r="G340" s="1037">
        <f>'Заказ, cкидки и курсы валют'!$J$24*F340</f>
        <v>9139.1619500000015</v>
      </c>
      <c r="H340" s="1324">
        <f t="shared" si="32"/>
        <v>1827.83</v>
      </c>
      <c r="I340" s="1325"/>
    </row>
    <row r="341" spans="1:9" ht="15">
      <c r="A341" s="243" t="s">
        <v>6457</v>
      </c>
      <c r="B341" s="1331" t="s">
        <v>173</v>
      </c>
      <c r="C341" s="1674">
        <v>10</v>
      </c>
      <c r="D341" s="1073">
        <v>100</v>
      </c>
      <c r="E341" s="706">
        <v>958.23</v>
      </c>
      <c r="F341" s="1323">
        <f t="shared" si="31"/>
        <v>958.23</v>
      </c>
      <c r="G341" s="1037">
        <f>'Заказ, cкидки и курсы валют'!$J$24*F341</f>
        <v>12155.147550000002</v>
      </c>
      <c r="H341" s="1324">
        <f t="shared" si="32"/>
        <v>1215.51</v>
      </c>
      <c r="I341" s="1325"/>
    </row>
    <row r="342" spans="1:9" ht="15">
      <c r="A342" s="243" t="s">
        <v>6458</v>
      </c>
      <c r="B342" s="1331" t="s">
        <v>100</v>
      </c>
      <c r="C342" s="1674">
        <v>5.1100000000000003</v>
      </c>
      <c r="D342" s="1073">
        <v>200</v>
      </c>
      <c r="E342" s="706">
        <v>362.4</v>
      </c>
      <c r="F342" s="1323">
        <f t="shared" si="31"/>
        <v>362.4</v>
      </c>
      <c r="G342" s="1037">
        <f>'Заказ, cкидки и курсы валют'!$J$24*F342</f>
        <v>4597.0439999999999</v>
      </c>
      <c r="H342" s="1324">
        <f t="shared" si="32"/>
        <v>919.41</v>
      </c>
      <c r="I342" s="1325"/>
    </row>
    <row r="343" spans="1:9" ht="15">
      <c r="A343" s="243" t="s">
        <v>6459</v>
      </c>
      <c r="B343" s="1331" t="s">
        <v>101</v>
      </c>
      <c r="C343" s="1674">
        <v>5.8</v>
      </c>
      <c r="D343" s="1073">
        <v>200</v>
      </c>
      <c r="E343" s="706">
        <v>420.08</v>
      </c>
      <c r="F343" s="1323">
        <f t="shared" si="31"/>
        <v>420.08</v>
      </c>
      <c r="G343" s="1037">
        <f>'Заказ, cкидки и курсы валют'!$J$24*F343</f>
        <v>5328.7147999999997</v>
      </c>
      <c r="H343" s="1324">
        <f t="shared" si="32"/>
        <v>1065.74</v>
      </c>
      <c r="I343" s="1325"/>
    </row>
    <row r="344" spans="1:9" ht="15">
      <c r="A344" s="243" t="s">
        <v>6460</v>
      </c>
      <c r="B344" s="1331" t="s">
        <v>1355</v>
      </c>
      <c r="C344" s="1674">
        <v>6.65</v>
      </c>
      <c r="D344" s="1073">
        <v>200</v>
      </c>
      <c r="E344" s="706">
        <v>476.02</v>
      </c>
      <c r="F344" s="1323">
        <f t="shared" si="31"/>
        <v>476.02</v>
      </c>
      <c r="G344" s="1037">
        <f>'Заказ, cкидки и курсы валют'!$J$24*F344</f>
        <v>6038.3136999999997</v>
      </c>
      <c r="H344" s="1324">
        <f t="shared" si="32"/>
        <v>1207.6600000000001</v>
      </c>
      <c r="I344" s="1325"/>
    </row>
    <row r="345" spans="1:9" ht="15">
      <c r="A345" s="243" t="s">
        <v>6461</v>
      </c>
      <c r="B345" s="1331" t="s">
        <v>189</v>
      </c>
      <c r="C345" s="1674">
        <v>7.51</v>
      </c>
      <c r="D345" s="1073">
        <v>200</v>
      </c>
      <c r="E345" s="706">
        <v>536.85</v>
      </c>
      <c r="F345" s="1323">
        <f t="shared" si="31"/>
        <v>536.85</v>
      </c>
      <c r="G345" s="1037">
        <f>'Заказ, cкидки и курсы валют'!$J$24*F345</f>
        <v>6809.942250000001</v>
      </c>
      <c r="H345" s="1324">
        <f t="shared" si="32"/>
        <v>1361.99</v>
      </c>
      <c r="I345" s="1325"/>
    </row>
    <row r="346" spans="1:9" ht="15">
      <c r="A346" s="243" t="s">
        <v>6462</v>
      </c>
      <c r="B346" s="1331" t="s">
        <v>617</v>
      </c>
      <c r="C346" s="1674">
        <v>8.3699999999999992</v>
      </c>
      <c r="D346" s="1073">
        <v>200</v>
      </c>
      <c r="E346" s="706">
        <v>610.66</v>
      </c>
      <c r="F346" s="1323">
        <f t="shared" si="31"/>
        <v>610.66</v>
      </c>
      <c r="G346" s="1037">
        <f>'Заказ, cкидки и курсы валют'!$J$24*F346</f>
        <v>7746.2221</v>
      </c>
      <c r="H346" s="1324">
        <f t="shared" si="32"/>
        <v>1549.24</v>
      </c>
      <c r="I346" s="1325"/>
    </row>
    <row r="347" spans="1:9" ht="15">
      <c r="A347" s="243" t="s">
        <v>6463</v>
      </c>
      <c r="B347" s="1331" t="s">
        <v>178</v>
      </c>
      <c r="C347" s="1674">
        <v>9.23</v>
      </c>
      <c r="D347" s="1073">
        <v>200</v>
      </c>
      <c r="E347" s="706">
        <v>670.12</v>
      </c>
      <c r="F347" s="1323">
        <f t="shared" si="31"/>
        <v>670.12</v>
      </c>
      <c r="G347" s="1037">
        <f>'Заказ, cкидки и курсы валют'!$J$24*F347</f>
        <v>8500.4722000000002</v>
      </c>
      <c r="H347" s="1324">
        <f t="shared" si="32"/>
        <v>1700.09</v>
      </c>
      <c r="I347" s="1325"/>
    </row>
    <row r="348" spans="1:9" ht="15">
      <c r="A348" s="243" t="s">
        <v>6464</v>
      </c>
      <c r="B348" s="1331" t="s">
        <v>84</v>
      </c>
      <c r="C348" s="1674">
        <v>10.1</v>
      </c>
      <c r="D348" s="1073">
        <v>100</v>
      </c>
      <c r="E348" s="706">
        <v>862.57</v>
      </c>
      <c r="F348" s="1323">
        <f t="shared" si="31"/>
        <v>862.57</v>
      </c>
      <c r="G348" s="1037">
        <f>'Заказ, cкидки и курсы валют'!$J$24*F348</f>
        <v>10941.70045</v>
      </c>
      <c r="H348" s="1324">
        <f t="shared" si="32"/>
        <v>1094.17</v>
      </c>
      <c r="I348" s="1325"/>
    </row>
    <row r="349" spans="1:9" ht="15">
      <c r="A349" s="243" t="s">
        <v>6465</v>
      </c>
      <c r="B349" s="1331" t="s">
        <v>179</v>
      </c>
      <c r="C349" s="2370">
        <v>11</v>
      </c>
      <c r="D349" s="1073">
        <v>100</v>
      </c>
      <c r="E349" s="706">
        <v>794.79</v>
      </c>
      <c r="F349" s="1323">
        <f t="shared" si="31"/>
        <v>794.79</v>
      </c>
      <c r="G349" s="1037">
        <f>'Заказ, cкидки и курсы валют'!$J$24*F349</f>
        <v>10081.91115</v>
      </c>
      <c r="H349" s="1324">
        <f t="shared" si="32"/>
        <v>1008.19</v>
      </c>
      <c r="I349" s="1325"/>
    </row>
    <row r="350" spans="1:9" ht="15">
      <c r="A350" s="243" t="s">
        <v>6466</v>
      </c>
      <c r="B350" s="1331" t="s">
        <v>180</v>
      </c>
      <c r="C350" s="1674">
        <v>12.7</v>
      </c>
      <c r="D350" s="1073">
        <v>100</v>
      </c>
      <c r="E350" s="706">
        <v>1016.28</v>
      </c>
      <c r="F350" s="1323">
        <f t="shared" si="31"/>
        <v>1016.28</v>
      </c>
      <c r="G350" s="1037">
        <f>'Заказ, cкидки и курсы валют'!$J$24*F350</f>
        <v>12891.5118</v>
      </c>
      <c r="H350" s="1324">
        <f t="shared" si="32"/>
        <v>1289.1500000000001</v>
      </c>
      <c r="I350" s="1325"/>
    </row>
    <row r="351" spans="1:9" ht="15">
      <c r="A351" s="243" t="s">
        <v>6467</v>
      </c>
      <c r="B351" s="1331" t="s">
        <v>181</v>
      </c>
      <c r="C351" s="1674">
        <v>14.4</v>
      </c>
      <c r="D351" s="1073">
        <v>100</v>
      </c>
      <c r="E351" s="706">
        <v>1028.5</v>
      </c>
      <c r="F351" s="1323">
        <f t="shared" si="31"/>
        <v>1028.5</v>
      </c>
      <c r="G351" s="1037">
        <f>'Заказ, cкидки и курсы валют'!$J$24*F351</f>
        <v>13046.522500000001</v>
      </c>
      <c r="H351" s="1324">
        <f t="shared" si="32"/>
        <v>1304.6500000000001</v>
      </c>
      <c r="I351" s="1325"/>
    </row>
    <row r="352" spans="1:9" ht="15">
      <c r="A352" s="243" t="s">
        <v>6468</v>
      </c>
      <c r="B352" s="1331" t="s">
        <v>182</v>
      </c>
      <c r="C352" s="1674">
        <v>16.2</v>
      </c>
      <c r="D352" s="1073">
        <v>100</v>
      </c>
      <c r="E352" s="706">
        <v>1187.77</v>
      </c>
      <c r="F352" s="1323">
        <f t="shared" si="31"/>
        <v>1187.77</v>
      </c>
      <c r="G352" s="1037">
        <f>'Заказ, cкидки и курсы валют'!$J$24*F352</f>
        <v>15066.862450000001</v>
      </c>
      <c r="H352" s="1324">
        <f t="shared" si="32"/>
        <v>1506.69</v>
      </c>
      <c r="I352" s="1325"/>
    </row>
    <row r="353" spans="1:9" ht="15">
      <c r="A353" s="243" t="s">
        <v>6469</v>
      </c>
      <c r="B353" s="1331" t="s">
        <v>183</v>
      </c>
      <c r="C353" s="1674">
        <v>17.899999999999999</v>
      </c>
      <c r="D353" s="1073">
        <v>100</v>
      </c>
      <c r="E353" s="706">
        <v>1517.24</v>
      </c>
      <c r="F353" s="1323">
        <f t="shared" si="31"/>
        <v>1517.24</v>
      </c>
      <c r="G353" s="1037">
        <f>'Заказ, cкидки и курсы валют'!$J$24*F353</f>
        <v>19246.189399999999</v>
      </c>
      <c r="H353" s="1324">
        <f t="shared" si="32"/>
        <v>1924.62</v>
      </c>
      <c r="I353" s="1325"/>
    </row>
    <row r="354" spans="1:9" ht="15">
      <c r="A354" s="243" t="s">
        <v>6470</v>
      </c>
      <c r="B354" s="1331" t="s">
        <v>184</v>
      </c>
      <c r="C354" s="1674">
        <v>19.7</v>
      </c>
      <c r="D354" s="1073">
        <v>100</v>
      </c>
      <c r="E354" s="706">
        <v>1385.66</v>
      </c>
      <c r="F354" s="1323">
        <f t="shared" si="31"/>
        <v>1385.66</v>
      </c>
      <c r="G354" s="1037">
        <f>'Заказ, cкидки и курсы валют'!$J$24*F354</f>
        <v>17577.097100000003</v>
      </c>
      <c r="H354" s="1324">
        <f t="shared" si="32"/>
        <v>1757.71</v>
      </c>
      <c r="I354" s="1325"/>
    </row>
    <row r="355" spans="1:9" ht="15">
      <c r="A355" s="243" t="s">
        <v>6471</v>
      </c>
      <c r="B355" s="1331" t="s">
        <v>6444</v>
      </c>
      <c r="C355" s="1674">
        <v>8.6999999999999993</v>
      </c>
      <c r="D355" s="1073">
        <v>500</v>
      </c>
      <c r="E355" s="706">
        <v>674.48</v>
      </c>
      <c r="F355" s="1323">
        <f t="shared" si="31"/>
        <v>674.48</v>
      </c>
      <c r="G355" s="1037">
        <f>'Заказ, cкидки и курсы валют'!$J$24*F355</f>
        <v>8555.7788</v>
      </c>
      <c r="H355" s="1324">
        <f t="shared" si="32"/>
        <v>4277.8900000000003</v>
      </c>
      <c r="I355" s="1325"/>
    </row>
    <row r="356" spans="1:9" ht="15">
      <c r="A356" s="243" t="s">
        <v>6472</v>
      </c>
      <c r="B356" s="1331" t="s">
        <v>3660</v>
      </c>
      <c r="C356" s="1674">
        <v>11.1</v>
      </c>
      <c r="D356" s="1073">
        <v>200</v>
      </c>
      <c r="E356" s="706">
        <v>752.96</v>
      </c>
      <c r="F356" s="1323">
        <f t="shared" si="31"/>
        <v>752.96</v>
      </c>
      <c r="G356" s="1037">
        <f>'Заказ, cкидки и курсы валют'!$J$24*F356</f>
        <v>9551.2976000000017</v>
      </c>
      <c r="H356" s="1324">
        <f t="shared" si="32"/>
        <v>1910.26</v>
      </c>
      <c r="I356" s="1325"/>
    </row>
    <row r="357" spans="1:9" ht="15">
      <c r="A357" s="243" t="s">
        <v>6473</v>
      </c>
      <c r="B357" s="1331" t="s">
        <v>3122</v>
      </c>
      <c r="C357" s="1674">
        <v>12.3</v>
      </c>
      <c r="D357" s="1073">
        <v>200</v>
      </c>
      <c r="E357" s="706">
        <v>820.15</v>
      </c>
      <c r="F357" s="1323">
        <f t="shared" si="31"/>
        <v>820.15</v>
      </c>
      <c r="G357" s="1037">
        <f>'Заказ, cкидки и курсы валют'!$J$24*F357</f>
        <v>10403.60275</v>
      </c>
      <c r="H357" s="1324">
        <f t="shared" si="32"/>
        <v>2080.7199999999998</v>
      </c>
      <c r="I357" s="1325"/>
    </row>
    <row r="358" spans="1:9" ht="15">
      <c r="A358" s="243" t="s">
        <v>6474</v>
      </c>
      <c r="B358" s="1331" t="s">
        <v>3123</v>
      </c>
      <c r="C358" s="1674">
        <v>13.9</v>
      </c>
      <c r="D358" s="1073">
        <v>200</v>
      </c>
      <c r="E358" s="706">
        <v>947.38</v>
      </c>
      <c r="F358" s="1323">
        <f t="shared" si="31"/>
        <v>947.38</v>
      </c>
      <c r="G358" s="1037">
        <f>'Заказ, cкидки и курсы валют'!$J$24*F358</f>
        <v>12017.515300000001</v>
      </c>
      <c r="H358" s="1324">
        <f t="shared" si="32"/>
        <v>2403.5</v>
      </c>
      <c r="I358" s="1325"/>
    </row>
    <row r="359" spans="1:9" ht="15">
      <c r="A359" s="243" t="s">
        <v>6475</v>
      </c>
      <c r="B359" s="1331" t="s">
        <v>618</v>
      </c>
      <c r="C359" s="1674">
        <v>15.5</v>
      </c>
      <c r="D359" s="1073">
        <v>100</v>
      </c>
      <c r="E359" s="706">
        <v>1074.31</v>
      </c>
      <c r="F359" s="1323">
        <f t="shared" si="31"/>
        <v>1074.31</v>
      </c>
      <c r="G359" s="1037">
        <f>'Заказ, cкидки и курсы валют'!$J$24*F359</f>
        <v>13627.62235</v>
      </c>
      <c r="H359" s="1324">
        <f t="shared" si="32"/>
        <v>1362.76</v>
      </c>
      <c r="I359" s="1325"/>
    </row>
    <row r="360" spans="1:9" ht="15">
      <c r="A360" s="243" t="s">
        <v>6476</v>
      </c>
      <c r="B360" s="1331" t="s">
        <v>3124</v>
      </c>
      <c r="C360" s="1674">
        <v>17.100000000000001</v>
      </c>
      <c r="D360" s="1073">
        <v>100</v>
      </c>
      <c r="E360" s="706">
        <v>1185.24</v>
      </c>
      <c r="F360" s="1323">
        <f t="shared" si="31"/>
        <v>1185.24</v>
      </c>
      <c r="G360" s="1037">
        <f>'Заказ, cкидки и курсы валют'!$J$24*F360</f>
        <v>15034.769400000001</v>
      </c>
      <c r="H360" s="1324">
        <f t="shared" si="32"/>
        <v>1503.48</v>
      </c>
      <c r="I360" s="1325"/>
    </row>
    <row r="361" spans="1:9" ht="15">
      <c r="A361" s="243" t="s">
        <v>6477</v>
      </c>
      <c r="B361" s="1331" t="s">
        <v>190</v>
      </c>
      <c r="C361" s="1674">
        <v>18.7</v>
      </c>
      <c r="D361" s="1073">
        <v>100</v>
      </c>
      <c r="E361" s="706">
        <v>1296.17</v>
      </c>
      <c r="F361" s="1323">
        <f t="shared" si="31"/>
        <v>1296.17</v>
      </c>
      <c r="G361" s="1037">
        <f>'Заказ, cкидки и курсы валют'!$J$24*F361</f>
        <v>16441.916450000001</v>
      </c>
      <c r="H361" s="1324">
        <f t="shared" si="32"/>
        <v>1644.19</v>
      </c>
      <c r="I361" s="1325"/>
    </row>
    <row r="362" spans="1:9" ht="15">
      <c r="A362" s="243" t="s">
        <v>6478</v>
      </c>
      <c r="B362" s="1331" t="s">
        <v>1341</v>
      </c>
      <c r="C362" s="1674">
        <v>20.3</v>
      </c>
      <c r="D362" s="1073">
        <v>100</v>
      </c>
      <c r="E362" s="706">
        <v>1366.46</v>
      </c>
      <c r="F362" s="1323">
        <f t="shared" si="31"/>
        <v>1366.46</v>
      </c>
      <c r="G362" s="1037">
        <f>'Заказ, cкидки и курсы валют'!$J$24*F362</f>
        <v>17333.545099999999</v>
      </c>
      <c r="H362" s="1324">
        <f t="shared" si="32"/>
        <v>1733.35</v>
      </c>
      <c r="I362" s="1325"/>
    </row>
    <row r="363" spans="1:9" ht="15">
      <c r="A363" s="243" t="s">
        <v>6479</v>
      </c>
      <c r="B363" s="1331" t="s">
        <v>191</v>
      </c>
      <c r="C363" s="1674">
        <v>21.8</v>
      </c>
      <c r="D363" s="1073">
        <v>100</v>
      </c>
      <c r="E363" s="706">
        <v>1530.58</v>
      </c>
      <c r="F363" s="1323">
        <f t="shared" si="31"/>
        <v>1530.58</v>
      </c>
      <c r="G363" s="1037">
        <f>'Заказ, cкидки и курсы валют'!$J$24*F363</f>
        <v>19415.407299999999</v>
      </c>
      <c r="H363" s="1324">
        <f t="shared" si="32"/>
        <v>1941.54</v>
      </c>
      <c r="I363" s="1325"/>
    </row>
    <row r="364" spans="1:9" ht="15">
      <c r="A364" s="243" t="s">
        <v>6562</v>
      </c>
      <c r="B364" s="1331" t="s">
        <v>192</v>
      </c>
      <c r="C364" s="1674">
        <v>25</v>
      </c>
      <c r="D364" s="1073">
        <v>100</v>
      </c>
      <c r="E364" s="706">
        <v>1696.66</v>
      </c>
      <c r="F364" s="1323">
        <f t="shared" si="31"/>
        <v>1696.66</v>
      </c>
      <c r="G364" s="1037">
        <f>'Заказ, cкидки и курсы валют'!$J$24*F364</f>
        <v>21522.132100000003</v>
      </c>
      <c r="H364" s="1324">
        <f t="shared" si="32"/>
        <v>2152.21</v>
      </c>
      <c r="I364" s="1325"/>
    </row>
    <row r="365" spans="1:9" ht="15">
      <c r="A365" s="243" t="s">
        <v>6480</v>
      </c>
      <c r="B365" s="1331" t="s">
        <v>193</v>
      </c>
      <c r="C365" s="2371">
        <v>28.2</v>
      </c>
      <c r="D365" s="1073">
        <v>100</v>
      </c>
      <c r="E365" s="706">
        <v>1920.8</v>
      </c>
      <c r="F365" s="1323">
        <f t="shared" si="31"/>
        <v>1920.8</v>
      </c>
      <c r="G365" s="1037">
        <f>'Заказ, cкидки и курсы валют'!$J$24*F365</f>
        <v>24365.348000000002</v>
      </c>
      <c r="H365" s="1324">
        <f t="shared" si="32"/>
        <v>2436.5300000000002</v>
      </c>
      <c r="I365" s="1325"/>
    </row>
    <row r="366" spans="1:9" ht="15">
      <c r="A366" s="243" t="s">
        <v>6481</v>
      </c>
      <c r="B366" s="1331" t="s">
        <v>194</v>
      </c>
      <c r="C366" s="1674">
        <v>31.42</v>
      </c>
      <c r="D366" s="1073">
        <v>100</v>
      </c>
      <c r="E366" s="706">
        <v>2171.6999999999998</v>
      </c>
      <c r="F366" s="1323">
        <f t="shared" si="31"/>
        <v>2171.6999999999998</v>
      </c>
      <c r="G366" s="1037">
        <f>'Заказ, cкидки и курсы валют'!$J$24*F366</f>
        <v>27548.014499999997</v>
      </c>
      <c r="H366" s="1324">
        <f t="shared" si="32"/>
        <v>2754.8</v>
      </c>
      <c r="I366" s="1325"/>
    </row>
    <row r="367" spans="1:9" ht="15">
      <c r="A367" s="243" t="s">
        <v>6482</v>
      </c>
      <c r="B367" s="1331" t="s">
        <v>3125</v>
      </c>
      <c r="C367" s="1674">
        <v>34.6</v>
      </c>
      <c r="D367" s="1073">
        <v>50</v>
      </c>
      <c r="E367" s="706">
        <v>2373.84</v>
      </c>
      <c r="F367" s="1323">
        <f t="shared" si="31"/>
        <v>2373.84</v>
      </c>
      <c r="G367" s="1037">
        <f>'Заказ, cкидки и курсы валют'!$J$24*F367</f>
        <v>30112.160400000004</v>
      </c>
      <c r="H367" s="1324">
        <f t="shared" si="32"/>
        <v>1505.61</v>
      </c>
      <c r="I367" s="1325"/>
    </row>
    <row r="368" spans="1:9" ht="15">
      <c r="A368" s="243" t="s">
        <v>6483</v>
      </c>
      <c r="B368" s="1331" t="s">
        <v>195</v>
      </c>
      <c r="C368" s="1674">
        <v>37</v>
      </c>
      <c r="D368" s="1073">
        <v>50</v>
      </c>
      <c r="E368" s="706">
        <v>2566.4899999999998</v>
      </c>
      <c r="F368" s="1323">
        <f t="shared" si="31"/>
        <v>2566.4899999999998</v>
      </c>
      <c r="G368" s="1037">
        <f>'Заказ, cкидки и курсы валют'!$J$24*F368</f>
        <v>32555.925649999997</v>
      </c>
      <c r="H368" s="1324">
        <f t="shared" si="32"/>
        <v>1627.8</v>
      </c>
      <c r="I368" s="1325"/>
    </row>
    <row r="369" spans="1:9" ht="15">
      <c r="A369" s="243" t="s">
        <v>6484</v>
      </c>
      <c r="B369" s="1331" t="s">
        <v>196</v>
      </c>
      <c r="C369" s="1674">
        <v>44</v>
      </c>
      <c r="D369" s="1073">
        <v>50</v>
      </c>
      <c r="E369" s="706">
        <v>3010.1</v>
      </c>
      <c r="F369" s="1323">
        <f t="shared" si="31"/>
        <v>3010.1</v>
      </c>
      <c r="G369" s="1037">
        <f>'Заказ, cкидки и курсы валют'!$J$24*F369</f>
        <v>38183.118499999997</v>
      </c>
      <c r="H369" s="1324">
        <f t="shared" si="32"/>
        <v>1909.16</v>
      </c>
      <c r="I369" s="1325"/>
    </row>
    <row r="370" spans="1:9" ht="15">
      <c r="A370" s="243" t="s">
        <v>6485</v>
      </c>
      <c r="B370" s="1331" t="s">
        <v>3368</v>
      </c>
      <c r="C370" s="1674">
        <v>20.5</v>
      </c>
      <c r="D370" s="1073">
        <v>100</v>
      </c>
      <c r="E370" s="706">
        <v>1637.38</v>
      </c>
      <c r="F370" s="1323">
        <f t="shared" si="31"/>
        <v>1637.38</v>
      </c>
      <c r="G370" s="1037">
        <f>'Заказ, cкидки и курсы валют'!$J$24*F370</f>
        <v>20770.165300000001</v>
      </c>
      <c r="H370" s="1324">
        <f t="shared" si="32"/>
        <v>2077.02</v>
      </c>
      <c r="I370" s="1325"/>
    </row>
    <row r="371" spans="1:9" ht="15">
      <c r="A371" s="243" t="s">
        <v>6486</v>
      </c>
      <c r="B371" s="1331" t="s">
        <v>3659</v>
      </c>
      <c r="C371" s="1674">
        <v>21.2</v>
      </c>
      <c r="D371" s="1073">
        <v>100</v>
      </c>
      <c r="E371" s="706">
        <v>1489.37</v>
      </c>
      <c r="F371" s="1323">
        <f t="shared" si="31"/>
        <v>1489.37</v>
      </c>
      <c r="G371" s="1037">
        <f>'Заказ, cкидки и курсы валют'!$J$24*F371</f>
        <v>18892.658449999999</v>
      </c>
      <c r="H371" s="1324">
        <f t="shared" si="32"/>
        <v>1889.27</v>
      </c>
      <c r="I371" s="1325"/>
    </row>
    <row r="372" spans="1:9" ht="15">
      <c r="A372" s="243" t="s">
        <v>6487</v>
      </c>
      <c r="B372" s="1331" t="s">
        <v>3403</v>
      </c>
      <c r="C372" s="1674">
        <v>23.7</v>
      </c>
      <c r="D372" s="1073">
        <v>100</v>
      </c>
      <c r="E372" s="706">
        <v>1636.34</v>
      </c>
      <c r="F372" s="1323">
        <f t="shared" si="31"/>
        <v>1636.34</v>
      </c>
      <c r="G372" s="1037">
        <f>'Заказ, cкидки и курсы валют'!$J$24*F372</f>
        <v>20756.972900000001</v>
      </c>
      <c r="H372" s="1324">
        <f t="shared" si="32"/>
        <v>2075.6999999999998</v>
      </c>
      <c r="I372" s="1325"/>
    </row>
    <row r="373" spans="1:9" ht="15">
      <c r="A373" s="243" t="s">
        <v>6488</v>
      </c>
      <c r="B373" s="1331" t="s">
        <v>3126</v>
      </c>
      <c r="C373" s="1674">
        <v>26.2</v>
      </c>
      <c r="D373" s="1073">
        <v>100</v>
      </c>
      <c r="E373" s="706">
        <v>1805.18</v>
      </c>
      <c r="F373" s="1323">
        <f t="shared" si="31"/>
        <v>1805.18</v>
      </c>
      <c r="G373" s="1037">
        <f>'Заказ, cкидки и курсы валют'!$J$24*F373</f>
        <v>22898.708300000002</v>
      </c>
      <c r="H373" s="1324">
        <f t="shared" si="32"/>
        <v>2289.87</v>
      </c>
      <c r="I373" s="1325"/>
    </row>
    <row r="374" spans="1:9" ht="15">
      <c r="A374" s="243" t="s">
        <v>6489</v>
      </c>
      <c r="B374" s="1331" t="s">
        <v>3127</v>
      </c>
      <c r="C374" s="1674">
        <v>28.7</v>
      </c>
      <c r="D374" s="1073">
        <v>100</v>
      </c>
      <c r="E374" s="706">
        <v>1969.13</v>
      </c>
      <c r="F374" s="1323">
        <f t="shared" si="31"/>
        <v>1969.13</v>
      </c>
      <c r="G374" s="1037">
        <f>'Заказ, cкидки и курсы валют'!$J$24*F374</f>
        <v>24978.414050000003</v>
      </c>
      <c r="H374" s="1324">
        <f t="shared" si="32"/>
        <v>2497.84</v>
      </c>
      <c r="I374" s="1325"/>
    </row>
    <row r="375" spans="1:9" ht="15">
      <c r="A375" s="243" t="s">
        <v>6490</v>
      </c>
      <c r="B375" s="1331" t="s">
        <v>3128</v>
      </c>
      <c r="C375" s="1674">
        <v>31.2</v>
      </c>
      <c r="D375" s="1073">
        <v>100</v>
      </c>
      <c r="E375" s="706">
        <v>2140.38</v>
      </c>
      <c r="F375" s="1323">
        <f t="shared" si="31"/>
        <v>2140.38</v>
      </c>
      <c r="G375" s="1037">
        <f>'Заказ, cкидки и курсы валют'!$J$24*F375</f>
        <v>27150.720300000001</v>
      </c>
      <c r="H375" s="1324">
        <f t="shared" si="32"/>
        <v>2715.07</v>
      </c>
      <c r="I375" s="1325"/>
    </row>
    <row r="376" spans="1:9" ht="15">
      <c r="A376" s="243" t="s">
        <v>6491</v>
      </c>
      <c r="B376" s="1331" t="s">
        <v>3129</v>
      </c>
      <c r="C376" s="1674">
        <v>33.700000000000003</v>
      </c>
      <c r="D376" s="1073">
        <v>100</v>
      </c>
      <c r="E376" s="706">
        <v>2321.34</v>
      </c>
      <c r="F376" s="1323">
        <f t="shared" si="31"/>
        <v>2321.34</v>
      </c>
      <c r="G376" s="1037">
        <f>'Заказ, cкидки и курсы валют'!$J$24*F376</f>
        <v>29446.197900000003</v>
      </c>
      <c r="H376" s="1324">
        <f t="shared" si="32"/>
        <v>2944.62</v>
      </c>
      <c r="I376" s="1325"/>
    </row>
    <row r="377" spans="1:9" ht="15">
      <c r="A377" s="243" t="s">
        <v>6492</v>
      </c>
      <c r="B377" s="1331" t="s">
        <v>201</v>
      </c>
      <c r="C377" s="1674">
        <v>36.200000000000003</v>
      </c>
      <c r="D377" s="1073">
        <v>50</v>
      </c>
      <c r="E377" s="706">
        <v>2666.28</v>
      </c>
      <c r="F377" s="1323">
        <f t="shared" si="31"/>
        <v>2666.28</v>
      </c>
      <c r="G377" s="1037">
        <f>'Заказ, cкидки и курсы валют'!$J$24*F377</f>
        <v>33821.761800000007</v>
      </c>
      <c r="H377" s="1324">
        <f t="shared" si="32"/>
        <v>1691.09</v>
      </c>
      <c r="I377" s="1325"/>
    </row>
    <row r="378" spans="1:9" ht="15">
      <c r="A378" s="243" t="s">
        <v>6493</v>
      </c>
      <c r="B378" s="1331" t="s">
        <v>1342</v>
      </c>
      <c r="C378" s="1674">
        <v>38.700000000000003</v>
      </c>
      <c r="D378" s="1073">
        <v>50</v>
      </c>
      <c r="E378" s="706">
        <v>2695.36</v>
      </c>
      <c r="F378" s="1323">
        <f t="shared" si="31"/>
        <v>2695.36</v>
      </c>
      <c r="G378" s="1037">
        <f>'Заказ, cкидки и курсы валют'!$J$24*F378</f>
        <v>34190.641600000003</v>
      </c>
      <c r="H378" s="1324">
        <f t="shared" si="32"/>
        <v>1709.53</v>
      </c>
      <c r="I378" s="1325"/>
    </row>
    <row r="379" spans="1:9" ht="15">
      <c r="A379" s="243" t="s">
        <v>6494</v>
      </c>
      <c r="B379" s="1331" t="s">
        <v>202</v>
      </c>
      <c r="C379" s="1674">
        <v>41.3</v>
      </c>
      <c r="D379" s="1073">
        <v>50</v>
      </c>
      <c r="E379" s="706">
        <v>3240.3</v>
      </c>
      <c r="F379" s="1323">
        <f t="shared" si="31"/>
        <v>3240.3</v>
      </c>
      <c r="G379" s="1037">
        <f>'Заказ, cкидки и курсы валют'!$J$24*F379</f>
        <v>41103.205500000004</v>
      </c>
      <c r="H379" s="1324">
        <f t="shared" si="32"/>
        <v>2055.16</v>
      </c>
      <c r="I379" s="1325"/>
    </row>
    <row r="380" spans="1:9" ht="15">
      <c r="A380" s="243" t="s">
        <v>6495</v>
      </c>
      <c r="B380" s="1331" t="s">
        <v>615</v>
      </c>
      <c r="C380" s="1674">
        <v>46.3</v>
      </c>
      <c r="D380" s="1073">
        <v>50</v>
      </c>
      <c r="E380" s="706">
        <v>3178</v>
      </c>
      <c r="F380" s="1323">
        <f t="shared" si="31"/>
        <v>3178</v>
      </c>
      <c r="G380" s="1037">
        <f>'Заказ, cкидки и курсы валют'!$J$24*F380</f>
        <v>40312.93</v>
      </c>
      <c r="H380" s="1324">
        <f t="shared" si="32"/>
        <v>2015.65</v>
      </c>
      <c r="I380" s="1325"/>
    </row>
    <row r="381" spans="1:9" ht="15">
      <c r="A381" s="243" t="s">
        <v>6496</v>
      </c>
      <c r="B381" s="1331" t="s">
        <v>203</v>
      </c>
      <c r="C381" s="1674">
        <v>51.3</v>
      </c>
      <c r="D381" s="1073">
        <v>50</v>
      </c>
      <c r="E381" s="706">
        <v>3503.52</v>
      </c>
      <c r="F381" s="1323">
        <f t="shared" si="31"/>
        <v>3503.52</v>
      </c>
      <c r="G381" s="1037">
        <f>'Заказ, cкидки и курсы валют'!$J$24*F381</f>
        <v>44442.1512</v>
      </c>
      <c r="H381" s="1324">
        <f t="shared" si="32"/>
        <v>2222.11</v>
      </c>
      <c r="I381" s="1325"/>
    </row>
    <row r="382" spans="1:9" ht="15">
      <c r="A382" s="243" t="s">
        <v>6497</v>
      </c>
      <c r="B382" s="1331" t="s">
        <v>614</v>
      </c>
      <c r="C382" s="1674">
        <v>56.3</v>
      </c>
      <c r="D382" s="1073">
        <v>50</v>
      </c>
      <c r="E382" s="706">
        <v>3865.41</v>
      </c>
      <c r="F382" s="1323">
        <f t="shared" si="31"/>
        <v>3865.41</v>
      </c>
      <c r="G382" s="1037">
        <f>'Заказ, cкидки и курсы валют'!$J$24*F382</f>
        <v>49032.725850000003</v>
      </c>
      <c r="H382" s="1324">
        <f t="shared" si="32"/>
        <v>2451.64</v>
      </c>
      <c r="I382" s="1325"/>
    </row>
    <row r="383" spans="1:9" ht="15">
      <c r="A383" s="243" t="s">
        <v>6498</v>
      </c>
      <c r="B383" s="1331" t="s">
        <v>204</v>
      </c>
      <c r="C383" s="1674">
        <v>61.3</v>
      </c>
      <c r="D383" s="1073">
        <v>50</v>
      </c>
      <c r="E383" s="706">
        <v>4263.75</v>
      </c>
      <c r="F383" s="1323">
        <f t="shared" si="31"/>
        <v>4263.75</v>
      </c>
      <c r="G383" s="1037">
        <f>'Заказ, cкидки и курсы валют'!$J$24*F383</f>
        <v>54085.668750000004</v>
      </c>
      <c r="H383" s="1324">
        <f t="shared" si="32"/>
        <v>2704.28</v>
      </c>
      <c r="I383" s="1325"/>
    </row>
    <row r="384" spans="1:9" ht="15">
      <c r="A384" s="243" t="s">
        <v>6499</v>
      </c>
      <c r="B384" s="1331" t="s">
        <v>205</v>
      </c>
      <c r="C384" s="1674">
        <v>71.42</v>
      </c>
      <c r="D384" s="1073">
        <v>50</v>
      </c>
      <c r="E384" s="706">
        <v>4927.43</v>
      </c>
      <c r="F384" s="1323">
        <f t="shared" si="31"/>
        <v>4927.43</v>
      </c>
      <c r="G384" s="1037">
        <f>'Заказ, cкидки и курсы валют'!$J$24*F384</f>
        <v>62504.449550000005</v>
      </c>
      <c r="H384" s="1324">
        <f t="shared" si="32"/>
        <v>3125.22</v>
      </c>
      <c r="I384" s="1325"/>
    </row>
    <row r="385" spans="1:9" ht="15">
      <c r="A385" s="243" t="s">
        <v>6500</v>
      </c>
      <c r="B385" s="1331" t="s">
        <v>206</v>
      </c>
      <c r="C385" s="1674">
        <v>81.42</v>
      </c>
      <c r="D385" s="1073">
        <v>50</v>
      </c>
      <c r="E385" s="706">
        <v>5811.18</v>
      </c>
      <c r="F385" s="1323">
        <f t="shared" si="31"/>
        <v>5811.18</v>
      </c>
      <c r="G385" s="1037">
        <f>'Заказ, cкидки и курсы валют'!$J$24*F385</f>
        <v>73714.818300000014</v>
      </c>
      <c r="H385" s="1324">
        <f t="shared" si="32"/>
        <v>3685.74</v>
      </c>
      <c r="I385" s="1325"/>
    </row>
    <row r="386" spans="1:9" ht="15">
      <c r="A386" s="243" t="s">
        <v>6501</v>
      </c>
      <c r="B386" s="1331" t="s">
        <v>209</v>
      </c>
      <c r="C386" s="1674">
        <v>110.4</v>
      </c>
      <c r="D386" s="1073">
        <v>50</v>
      </c>
      <c r="E386" s="706">
        <v>8535.6</v>
      </c>
      <c r="F386" s="1323">
        <f t="shared" si="31"/>
        <v>8535.6</v>
      </c>
      <c r="G386" s="1037">
        <f>'Заказ, cкидки и курсы валют'!$J$24*F386</f>
        <v>108274.08600000001</v>
      </c>
      <c r="H386" s="1324">
        <f t="shared" si="32"/>
        <v>5413.7</v>
      </c>
      <c r="I386" s="1325"/>
    </row>
    <row r="387" spans="1:9" ht="15">
      <c r="A387" s="243" t="s">
        <v>6502</v>
      </c>
      <c r="B387" s="1331" t="s">
        <v>4321</v>
      </c>
      <c r="C387" s="1674">
        <v>31</v>
      </c>
      <c r="D387" s="1073">
        <v>100</v>
      </c>
      <c r="E387" s="706">
        <v>2661.39</v>
      </c>
      <c r="F387" s="1323">
        <f t="shared" si="31"/>
        <v>2661.39</v>
      </c>
      <c r="G387" s="1037">
        <f>'Заказ, cкидки и курсы валют'!$J$24*F387</f>
        <v>33759.732149999996</v>
      </c>
      <c r="H387" s="1324">
        <f t="shared" si="32"/>
        <v>3375.97</v>
      </c>
      <c r="I387" s="1325"/>
    </row>
    <row r="388" spans="1:9" ht="15">
      <c r="A388" s="243" t="s">
        <v>6503</v>
      </c>
      <c r="B388" s="1331" t="s">
        <v>4322</v>
      </c>
      <c r="C388" s="1674">
        <v>34.1</v>
      </c>
      <c r="D388" s="1073">
        <v>50</v>
      </c>
      <c r="E388" s="706">
        <v>2395.92</v>
      </c>
      <c r="F388" s="1323">
        <f t="shared" si="31"/>
        <v>2395.92</v>
      </c>
      <c r="G388" s="1037">
        <f>'Заказ, cкидки и курсы валют'!$J$24*F388</f>
        <v>30392.245200000001</v>
      </c>
      <c r="H388" s="1324">
        <f t="shared" si="32"/>
        <v>1519.61</v>
      </c>
      <c r="I388" s="1325"/>
    </row>
    <row r="389" spans="1:9" ht="15">
      <c r="A389" s="243" t="s">
        <v>6504</v>
      </c>
      <c r="B389" s="1331" t="s">
        <v>3357</v>
      </c>
      <c r="C389" s="1674">
        <v>37.700000000000003</v>
      </c>
      <c r="D389" s="1073">
        <v>50</v>
      </c>
      <c r="E389" s="706">
        <v>2618.1799999999998</v>
      </c>
      <c r="F389" s="1323">
        <f t="shared" si="31"/>
        <v>2618.1799999999998</v>
      </c>
      <c r="G389" s="1037">
        <f>'Заказ, cкидки и курсы валют'!$J$24*F389</f>
        <v>33211.613299999997</v>
      </c>
      <c r="H389" s="1324">
        <f t="shared" si="32"/>
        <v>1660.58</v>
      </c>
      <c r="I389" s="1325"/>
    </row>
    <row r="390" spans="1:9" ht="15">
      <c r="A390" s="243" t="s">
        <v>6505</v>
      </c>
      <c r="B390" s="1331" t="s">
        <v>1029</v>
      </c>
      <c r="C390" s="1674">
        <v>41.3</v>
      </c>
      <c r="D390" s="1073">
        <v>50</v>
      </c>
      <c r="E390" s="706">
        <v>3077</v>
      </c>
      <c r="F390" s="1323">
        <f t="shared" si="31"/>
        <v>3077</v>
      </c>
      <c r="G390" s="1037">
        <f>'Заказ, cкидки и курсы валют'!$J$24*F390</f>
        <v>39031.745000000003</v>
      </c>
      <c r="H390" s="1324">
        <f t="shared" si="32"/>
        <v>1951.59</v>
      </c>
      <c r="I390" s="1325"/>
    </row>
    <row r="391" spans="1:9" ht="15">
      <c r="A391" s="243" t="s">
        <v>6506</v>
      </c>
      <c r="B391" s="1331" t="s">
        <v>3130</v>
      </c>
      <c r="C391" s="1674">
        <v>44.9</v>
      </c>
      <c r="D391" s="1073">
        <v>50</v>
      </c>
      <c r="E391" s="706">
        <v>3080.81</v>
      </c>
      <c r="F391" s="1323">
        <f t="shared" si="31"/>
        <v>3080.81</v>
      </c>
      <c r="G391" s="1037">
        <f>'Заказ, cкидки и курсы валют'!$J$24*F391</f>
        <v>39080.074849999997</v>
      </c>
      <c r="H391" s="1324">
        <f t="shared" si="32"/>
        <v>1954</v>
      </c>
      <c r="I391" s="1325"/>
    </row>
    <row r="392" spans="1:9" ht="15">
      <c r="A392" s="243" t="s">
        <v>7011</v>
      </c>
      <c r="B392" s="1331" t="s">
        <v>1030</v>
      </c>
      <c r="C392" s="1674">
        <v>48.5</v>
      </c>
      <c r="D392" s="1073">
        <v>50</v>
      </c>
      <c r="E392" s="706">
        <v>3321.24</v>
      </c>
      <c r="F392" s="1323">
        <f t="shared" si="31"/>
        <v>3321.24</v>
      </c>
      <c r="G392" s="1037">
        <f>'Заказ, cкидки и курсы валют'!$J$24*F392</f>
        <v>42129.929400000001</v>
      </c>
      <c r="H392" s="1324">
        <f t="shared" si="32"/>
        <v>2106.5</v>
      </c>
      <c r="I392" s="1325"/>
    </row>
    <row r="393" spans="1:9" ht="15">
      <c r="A393" s="243" t="s">
        <v>6507</v>
      </c>
      <c r="B393" s="1331" t="s">
        <v>3131</v>
      </c>
      <c r="C393" s="1674">
        <v>52</v>
      </c>
      <c r="D393" s="1073">
        <v>50</v>
      </c>
      <c r="E393" s="706">
        <v>3627.99</v>
      </c>
      <c r="F393" s="1323">
        <f t="shared" ref="F393:F401" si="33">ROUND(E393*(1-$F$11),2)</f>
        <v>3627.99</v>
      </c>
      <c r="G393" s="1037">
        <f>'Заказ, cкидки и курсы валют'!$J$24*F393</f>
        <v>46021.05315</v>
      </c>
      <c r="H393" s="1324">
        <f t="shared" ref="H393:H401" si="34">ROUND((D393/1000)*G393,2)</f>
        <v>2301.0500000000002</v>
      </c>
      <c r="I393" s="1325"/>
    </row>
    <row r="394" spans="1:9" ht="15">
      <c r="A394" s="243" t="s">
        <v>6508</v>
      </c>
      <c r="B394" s="1331" t="s">
        <v>4323</v>
      </c>
      <c r="C394" s="1674">
        <v>55.6</v>
      </c>
      <c r="D394" s="1073">
        <v>50</v>
      </c>
      <c r="E394" s="706">
        <v>3886.64</v>
      </c>
      <c r="F394" s="1323">
        <f t="shared" si="33"/>
        <v>3886.64</v>
      </c>
      <c r="G394" s="1037">
        <f>'Заказ, cкидки и курсы валют'!$J$24*F394</f>
        <v>49302.028400000003</v>
      </c>
      <c r="H394" s="1324">
        <f t="shared" si="34"/>
        <v>2465.1</v>
      </c>
      <c r="I394" s="1325"/>
    </row>
    <row r="395" spans="1:9" ht="15">
      <c r="A395" s="243" t="s">
        <v>6509</v>
      </c>
      <c r="B395" s="1331" t="s">
        <v>243</v>
      </c>
      <c r="C395" s="1674">
        <v>58.2</v>
      </c>
      <c r="D395" s="1073">
        <v>50</v>
      </c>
      <c r="E395" s="706">
        <v>4977.05</v>
      </c>
      <c r="F395" s="1323">
        <f t="shared" si="33"/>
        <v>4977.05</v>
      </c>
      <c r="G395" s="1037">
        <f>'Заказ, cкидки и курсы валют'!$J$24*F395</f>
        <v>63133.879250000005</v>
      </c>
      <c r="H395" s="1324">
        <f t="shared" si="34"/>
        <v>3156.69</v>
      </c>
      <c r="I395" s="1325"/>
    </row>
    <row r="396" spans="1:9" ht="15">
      <c r="A396" s="243" t="s">
        <v>6510</v>
      </c>
      <c r="B396" s="1331" t="s">
        <v>619</v>
      </c>
      <c r="C396" s="1674">
        <v>66.400000000000006</v>
      </c>
      <c r="D396" s="1073">
        <v>50</v>
      </c>
      <c r="E396" s="706">
        <v>4674.38</v>
      </c>
      <c r="F396" s="1323">
        <f t="shared" si="33"/>
        <v>4674.38</v>
      </c>
      <c r="G396" s="1037">
        <f>'Заказ, cкидки и курсы валют'!$J$24*F396</f>
        <v>59294.510300000002</v>
      </c>
      <c r="H396" s="1324">
        <f t="shared" si="34"/>
        <v>2964.73</v>
      </c>
      <c r="I396" s="1325"/>
    </row>
    <row r="397" spans="1:9" ht="15">
      <c r="A397" s="243" t="s">
        <v>6511</v>
      </c>
      <c r="B397" s="1331" t="s">
        <v>3132</v>
      </c>
      <c r="C397" s="1674">
        <v>73.599999999999994</v>
      </c>
      <c r="D397" s="1073">
        <v>25</v>
      </c>
      <c r="E397" s="706">
        <v>4722.3</v>
      </c>
      <c r="F397" s="1323">
        <f t="shared" si="33"/>
        <v>4722.3</v>
      </c>
      <c r="G397" s="1037">
        <f>'Заказ, cкидки и курсы валют'!$J$24*F397</f>
        <v>59902.375500000002</v>
      </c>
      <c r="H397" s="1324">
        <f t="shared" si="34"/>
        <v>1497.56</v>
      </c>
      <c r="I397" s="1325"/>
    </row>
    <row r="398" spans="1:9" ht="15">
      <c r="A398" s="243" t="s">
        <v>6512</v>
      </c>
      <c r="B398" s="1331" t="s">
        <v>676</v>
      </c>
      <c r="C398" s="2371">
        <v>80.8</v>
      </c>
      <c r="D398" s="1073">
        <v>25</v>
      </c>
      <c r="E398" s="706">
        <v>5515</v>
      </c>
      <c r="F398" s="1323">
        <f t="shared" si="33"/>
        <v>5515</v>
      </c>
      <c r="G398" s="1037">
        <f>'Заказ, cкидки и курсы валют'!$J$24*F398</f>
        <v>69957.775000000009</v>
      </c>
      <c r="H398" s="1324">
        <f t="shared" si="34"/>
        <v>1748.94</v>
      </c>
      <c r="I398" s="1325"/>
    </row>
    <row r="399" spans="1:9" ht="15">
      <c r="A399" s="243" t="s">
        <v>6513</v>
      </c>
      <c r="B399" s="1331" t="s">
        <v>1333</v>
      </c>
      <c r="C399" s="1674">
        <v>90</v>
      </c>
      <c r="D399" s="1073">
        <v>25</v>
      </c>
      <c r="E399" s="706">
        <v>6028.93</v>
      </c>
      <c r="F399" s="1323">
        <f t="shared" si="33"/>
        <v>6028.93</v>
      </c>
      <c r="G399" s="1037">
        <f>'Заказ, cкидки и курсы валют'!$J$24*F399</f>
        <v>76476.977050000001</v>
      </c>
      <c r="H399" s="1324">
        <f t="shared" si="34"/>
        <v>1911.92</v>
      </c>
      <c r="I399" s="1325"/>
    </row>
    <row r="400" spans="1:9" ht="15">
      <c r="A400" s="243" t="s">
        <v>6514</v>
      </c>
      <c r="B400" s="1331" t="s">
        <v>1334</v>
      </c>
      <c r="C400" s="1674">
        <v>104</v>
      </c>
      <c r="D400" s="1073">
        <v>25</v>
      </c>
      <c r="E400" s="706">
        <v>7110.28</v>
      </c>
      <c r="F400" s="1323">
        <f t="shared" si="33"/>
        <v>7110.28</v>
      </c>
      <c r="G400" s="1037">
        <f>'Заказ, cкидки и курсы валют'!$J$24*F400</f>
        <v>90193.901800000007</v>
      </c>
      <c r="H400" s="1324">
        <f t="shared" si="34"/>
        <v>2254.85</v>
      </c>
      <c r="I400" s="1325"/>
    </row>
    <row r="401" spans="1:9" ht="15">
      <c r="A401" s="243" t="s">
        <v>6515</v>
      </c>
      <c r="B401" s="1331" t="s">
        <v>213</v>
      </c>
      <c r="C401" s="1674">
        <v>118</v>
      </c>
      <c r="D401" s="1073">
        <v>25</v>
      </c>
      <c r="E401" s="706">
        <v>8167.37</v>
      </c>
      <c r="F401" s="1323">
        <f t="shared" si="33"/>
        <v>8167.37</v>
      </c>
      <c r="G401" s="1037">
        <f>'Заказ, cкидки и курсы валют'!$J$24*F401</f>
        <v>103603.08845</v>
      </c>
      <c r="H401" s="1324">
        <f t="shared" si="34"/>
        <v>2590.08</v>
      </c>
      <c r="I401" s="1325"/>
    </row>
    <row r="402" spans="1:9" ht="15">
      <c r="A402" s="243" t="s">
        <v>11318</v>
      </c>
      <c r="B402" s="1331" t="s">
        <v>214</v>
      </c>
      <c r="C402" s="1674">
        <v>118</v>
      </c>
      <c r="D402" s="1073">
        <v>25</v>
      </c>
      <c r="E402" s="706">
        <v>9475.7999999999993</v>
      </c>
      <c r="F402" s="1323">
        <f t="shared" ref="F402" si="35">ROUND(E402*(1-$F$11),2)</f>
        <v>9475.7999999999993</v>
      </c>
      <c r="G402" s="1037">
        <f>'Заказ, cкидки и курсы валют'!$J$24*F402</f>
        <v>120200.523</v>
      </c>
      <c r="H402" s="1324">
        <f t="shared" ref="H402" si="36">ROUND((D402/1000)*G402,2)</f>
        <v>3005.01</v>
      </c>
      <c r="I402" s="1325"/>
    </row>
    <row r="403" spans="1:9" ht="15">
      <c r="A403" s="243" t="s">
        <v>6516</v>
      </c>
      <c r="B403" s="1331" t="s">
        <v>2641</v>
      </c>
      <c r="C403" s="1674">
        <v>76.900000000000006</v>
      </c>
      <c r="D403" s="1073">
        <v>25</v>
      </c>
      <c r="E403" s="706">
        <v>5340.02</v>
      </c>
      <c r="F403" s="1323">
        <f t="shared" ref="F403:F430" si="37">ROUND(E403*(1-$F$11),2)</f>
        <v>5340.02</v>
      </c>
      <c r="G403" s="1037">
        <f>'Заказ, cкидки и курсы валют'!$J$24*F403</f>
        <v>67738.15370000001</v>
      </c>
      <c r="H403" s="1324">
        <f t="shared" ref="H403:H430" si="38">ROUND((D403/1000)*G403,2)</f>
        <v>1693.45</v>
      </c>
      <c r="I403" s="1325"/>
    </row>
    <row r="404" spans="1:9" ht="15">
      <c r="A404" s="243" t="s">
        <v>6517</v>
      </c>
      <c r="B404" s="1331" t="s">
        <v>3406</v>
      </c>
      <c r="C404" s="1674">
        <v>90.2</v>
      </c>
      <c r="D404" s="1073">
        <v>25</v>
      </c>
      <c r="E404" s="706">
        <v>6183.99</v>
      </c>
      <c r="F404" s="1323">
        <f t="shared" si="37"/>
        <v>6183.99</v>
      </c>
      <c r="G404" s="1037">
        <f>'Заказ, cкидки и курсы валют'!$J$24*F404</f>
        <v>78443.913149999993</v>
      </c>
      <c r="H404" s="1324">
        <f t="shared" si="38"/>
        <v>1961.1</v>
      </c>
      <c r="I404" s="1325"/>
    </row>
    <row r="405" spans="1:9" ht="15">
      <c r="A405" s="243" t="s">
        <v>6518</v>
      </c>
      <c r="B405" s="1331" t="s">
        <v>3369</v>
      </c>
      <c r="C405" s="1674">
        <v>97.1</v>
      </c>
      <c r="D405" s="1073">
        <v>25</v>
      </c>
      <c r="E405" s="706">
        <v>6655.04</v>
      </c>
      <c r="F405" s="1323">
        <f t="shared" si="37"/>
        <v>6655.04</v>
      </c>
      <c r="G405" s="1037">
        <f>'Заказ, cкидки и курсы валют'!$J$24*F405</f>
        <v>84419.182400000005</v>
      </c>
      <c r="H405" s="1324">
        <f t="shared" si="38"/>
        <v>2110.48</v>
      </c>
      <c r="I405" s="1325"/>
    </row>
    <row r="406" spans="1:9" ht="15">
      <c r="A406" s="243" t="s">
        <v>6519</v>
      </c>
      <c r="B406" s="1331" t="s">
        <v>3407</v>
      </c>
      <c r="C406" s="1674">
        <v>103</v>
      </c>
      <c r="D406" s="1073">
        <v>25</v>
      </c>
      <c r="E406" s="706">
        <v>7057.34</v>
      </c>
      <c r="F406" s="1323">
        <f t="shared" si="37"/>
        <v>7057.34</v>
      </c>
      <c r="G406" s="1037">
        <f>'Заказ, cкидки и курсы валют'!$J$24*F406</f>
        <v>89522.357900000003</v>
      </c>
      <c r="H406" s="1324">
        <f t="shared" si="38"/>
        <v>2238.06</v>
      </c>
      <c r="I406" s="1325"/>
    </row>
    <row r="407" spans="1:9" ht="15">
      <c r="A407" s="243" t="s">
        <v>6520</v>
      </c>
      <c r="B407" s="1331" t="s">
        <v>4325</v>
      </c>
      <c r="C407" s="1674">
        <v>110</v>
      </c>
      <c r="D407" s="1073">
        <v>25</v>
      </c>
      <c r="E407" s="706">
        <v>7537.34</v>
      </c>
      <c r="F407" s="1323">
        <f t="shared" si="37"/>
        <v>7537.34</v>
      </c>
      <c r="G407" s="1037">
        <f>'Заказ, cкидки и курсы валют'!$J$24*F407</f>
        <v>95611.157900000006</v>
      </c>
      <c r="H407" s="1324">
        <f t="shared" si="38"/>
        <v>2390.2800000000002</v>
      </c>
      <c r="I407" s="1325"/>
    </row>
    <row r="408" spans="1:9" ht="15">
      <c r="A408" s="243" t="s">
        <v>6521</v>
      </c>
      <c r="B408" s="1331" t="s">
        <v>3408</v>
      </c>
      <c r="C408" s="1674">
        <v>117</v>
      </c>
      <c r="D408" s="1073">
        <v>25</v>
      </c>
      <c r="E408" s="706">
        <v>8748.08</v>
      </c>
      <c r="F408" s="1323">
        <f t="shared" si="37"/>
        <v>8748.08</v>
      </c>
      <c r="G408" s="1037">
        <f>'Заказ, cкидки и курсы валют'!$J$24*F408</f>
        <v>110969.39480000001</v>
      </c>
      <c r="H408" s="1324">
        <f t="shared" si="38"/>
        <v>2774.23</v>
      </c>
      <c r="I408" s="1325"/>
    </row>
    <row r="409" spans="1:9" ht="15">
      <c r="A409" s="243" t="s">
        <v>6522</v>
      </c>
      <c r="B409" s="1331" t="s">
        <v>3409</v>
      </c>
      <c r="C409" s="1674">
        <v>130</v>
      </c>
      <c r="D409" s="1073">
        <v>25</v>
      </c>
      <c r="E409" s="706">
        <v>9715.6200000000008</v>
      </c>
      <c r="F409" s="1323">
        <f t="shared" si="37"/>
        <v>9715.6200000000008</v>
      </c>
      <c r="G409" s="1037">
        <f>'Заказ, cкидки и курсы валют'!$J$24*F409</f>
        <v>123242.63970000001</v>
      </c>
      <c r="H409" s="1324">
        <f t="shared" si="38"/>
        <v>3081.07</v>
      </c>
      <c r="I409" s="1325"/>
    </row>
    <row r="410" spans="1:9" ht="17.25" customHeight="1">
      <c r="A410" s="243" t="s">
        <v>6523</v>
      </c>
      <c r="B410" s="1331" t="s">
        <v>3400</v>
      </c>
      <c r="C410" s="1674">
        <v>144</v>
      </c>
      <c r="D410" s="1073">
        <v>25</v>
      </c>
      <c r="E410" s="706">
        <v>9859.9599999999991</v>
      </c>
      <c r="F410" s="1323">
        <f t="shared" si="37"/>
        <v>9859.9599999999991</v>
      </c>
      <c r="G410" s="1037">
        <f>'Заказ, cкидки и курсы валют'!$J$24*F410</f>
        <v>125073.59259999999</v>
      </c>
      <c r="H410" s="1324">
        <f t="shared" si="38"/>
        <v>3126.84</v>
      </c>
      <c r="I410" s="1325"/>
    </row>
    <row r="411" spans="1:9" ht="15">
      <c r="A411" s="243" t="s">
        <v>6524</v>
      </c>
      <c r="B411" s="1331" t="s">
        <v>3410</v>
      </c>
      <c r="C411" s="1674">
        <v>157</v>
      </c>
      <c r="D411" s="1073">
        <v>25</v>
      </c>
      <c r="E411" s="706">
        <v>10742.67</v>
      </c>
      <c r="F411" s="1323">
        <f t="shared" si="37"/>
        <v>10742.67</v>
      </c>
      <c r="G411" s="1037">
        <f>'Заказ, cкидки и курсы валют'!$J$24*F411</f>
        <v>136270.76895</v>
      </c>
      <c r="H411" s="1324">
        <f t="shared" si="38"/>
        <v>3406.77</v>
      </c>
      <c r="I411" s="1325"/>
    </row>
    <row r="412" spans="1:9" ht="15">
      <c r="A412" s="243" t="s">
        <v>6525</v>
      </c>
      <c r="B412" s="1331" t="s">
        <v>3411</v>
      </c>
      <c r="C412" s="1674">
        <v>170</v>
      </c>
      <c r="D412" s="1073">
        <v>25</v>
      </c>
      <c r="E412" s="706">
        <v>11637.55</v>
      </c>
      <c r="F412" s="1323">
        <f t="shared" si="37"/>
        <v>11637.55</v>
      </c>
      <c r="G412" s="1037">
        <f>'Заказ, cкидки и курсы валют'!$J$24*F412</f>
        <v>147622.32175</v>
      </c>
      <c r="H412" s="1324">
        <f t="shared" si="38"/>
        <v>3690.56</v>
      </c>
      <c r="I412" s="1325"/>
    </row>
    <row r="413" spans="1:9" ht="15">
      <c r="A413" s="243" t="s">
        <v>6526</v>
      </c>
      <c r="B413" s="1331" t="s">
        <v>2266</v>
      </c>
      <c r="C413" s="1674">
        <v>184</v>
      </c>
      <c r="D413" s="1073">
        <v>25</v>
      </c>
      <c r="E413" s="706">
        <v>15092.02</v>
      </c>
      <c r="F413" s="1323">
        <f t="shared" si="37"/>
        <v>15092.02</v>
      </c>
      <c r="G413" s="1037">
        <f>'Заказ, cкидки и курсы валют'!$J$24*F413</f>
        <v>191442.27370000002</v>
      </c>
      <c r="H413" s="1324">
        <f t="shared" si="38"/>
        <v>4786.0600000000004</v>
      </c>
      <c r="I413" s="1325"/>
    </row>
    <row r="414" spans="1:9" ht="15">
      <c r="A414" s="243" t="s">
        <v>6527</v>
      </c>
      <c r="B414" s="1331" t="s">
        <v>3141</v>
      </c>
      <c r="C414" s="1674">
        <v>197</v>
      </c>
      <c r="D414" s="1073">
        <v>25</v>
      </c>
      <c r="E414" s="706">
        <v>13553.06</v>
      </c>
      <c r="F414" s="1323">
        <f t="shared" si="37"/>
        <v>13553.06</v>
      </c>
      <c r="G414" s="1037">
        <f>'Заказ, cкидки и курсы валют'!$J$24*F414</f>
        <v>171920.5661</v>
      </c>
      <c r="H414" s="1324">
        <f t="shared" si="38"/>
        <v>4298.01</v>
      </c>
      <c r="I414" s="1325"/>
    </row>
    <row r="415" spans="1:9" ht="15">
      <c r="A415" s="243" t="s">
        <v>6528</v>
      </c>
      <c r="B415" s="1331" t="s">
        <v>1337</v>
      </c>
      <c r="C415" s="1674">
        <v>224</v>
      </c>
      <c r="D415" s="1073">
        <v>25</v>
      </c>
      <c r="E415" s="706">
        <v>15298.63</v>
      </c>
      <c r="F415" s="1323">
        <f t="shared" si="37"/>
        <v>15298.63</v>
      </c>
      <c r="G415" s="1037">
        <f>'Заказ, cкидки и курсы валют'!$J$24*F415</f>
        <v>194063.12155000001</v>
      </c>
      <c r="H415" s="1324">
        <f t="shared" si="38"/>
        <v>4851.58</v>
      </c>
      <c r="I415" s="1325"/>
    </row>
    <row r="416" spans="1:9" ht="15">
      <c r="A416" s="243" t="s">
        <v>6529</v>
      </c>
      <c r="B416" s="1331" t="s">
        <v>3412</v>
      </c>
      <c r="C416" s="1674">
        <v>250</v>
      </c>
      <c r="D416" s="1073">
        <v>10</v>
      </c>
      <c r="E416" s="706">
        <v>17488.939999999999</v>
      </c>
      <c r="F416" s="1323">
        <f t="shared" si="37"/>
        <v>17488.939999999999</v>
      </c>
      <c r="G416" s="1037">
        <f>'Заказ, cкидки и курсы валют'!$J$24*F416</f>
        <v>221847.20389999999</v>
      </c>
      <c r="H416" s="1324">
        <f t="shared" si="38"/>
        <v>2218.4699999999998</v>
      </c>
      <c r="I416" s="1325"/>
    </row>
    <row r="417" spans="1:9" ht="15">
      <c r="A417" s="243" t="s">
        <v>6530</v>
      </c>
      <c r="B417" s="1331" t="s">
        <v>3413</v>
      </c>
      <c r="C417" s="1674">
        <v>155</v>
      </c>
      <c r="D417" s="1073">
        <v>25</v>
      </c>
      <c r="E417" s="706">
        <v>11000.95</v>
      </c>
      <c r="F417" s="1323">
        <f t="shared" si="37"/>
        <v>11000.95</v>
      </c>
      <c r="G417" s="1037">
        <f>'Заказ, cкидки и курсы валют'!$J$24*F417</f>
        <v>139547.05075000002</v>
      </c>
      <c r="H417" s="1324">
        <f t="shared" si="38"/>
        <v>3488.68</v>
      </c>
      <c r="I417" s="1325"/>
    </row>
    <row r="418" spans="1:9" ht="15">
      <c r="A418" s="243" t="s">
        <v>6531</v>
      </c>
      <c r="B418" s="1331" t="s">
        <v>6445</v>
      </c>
      <c r="C418" s="1674">
        <v>165</v>
      </c>
      <c r="D418" s="1073">
        <v>25</v>
      </c>
      <c r="E418" s="706">
        <v>13329.4</v>
      </c>
      <c r="F418" s="1323">
        <f t="shared" si="37"/>
        <v>13329.4</v>
      </c>
      <c r="G418" s="1037">
        <f>'Заказ, cкидки и курсы валют'!$J$24*F418</f>
        <v>169083.43900000001</v>
      </c>
      <c r="H418" s="1324">
        <f t="shared" si="38"/>
        <v>4227.09</v>
      </c>
      <c r="I418" s="1325"/>
    </row>
    <row r="419" spans="1:9" ht="15">
      <c r="A419" s="243" t="s">
        <v>11319</v>
      </c>
      <c r="B419" s="1331" t="s">
        <v>3414</v>
      </c>
      <c r="C419" s="1674">
        <v>175.2</v>
      </c>
      <c r="D419" s="1073">
        <v>25</v>
      </c>
      <c r="E419" s="706">
        <v>12303.83</v>
      </c>
      <c r="F419" s="1323">
        <f t="shared" si="37"/>
        <v>12303.83</v>
      </c>
      <c r="G419" s="1037">
        <f>'Заказ, cкидки и курсы валют'!$J$24*F419</f>
        <v>156074.08355000001</v>
      </c>
      <c r="H419" s="1324">
        <f t="shared" si="38"/>
        <v>3901.85</v>
      </c>
      <c r="I419" s="1325"/>
    </row>
    <row r="420" spans="1:9" ht="15">
      <c r="A420" s="243" t="s">
        <v>6532</v>
      </c>
      <c r="B420" s="1331" t="s">
        <v>4326</v>
      </c>
      <c r="C420" s="1674">
        <v>186</v>
      </c>
      <c r="D420" s="1073">
        <v>25</v>
      </c>
      <c r="E420" s="706">
        <v>15202.05</v>
      </c>
      <c r="F420" s="1323">
        <f t="shared" si="37"/>
        <v>15202.05</v>
      </c>
      <c r="G420" s="1037">
        <f>'Заказ, cкидки и курсы валют'!$J$24*F420</f>
        <v>192838.00425</v>
      </c>
      <c r="H420" s="1324">
        <f t="shared" si="38"/>
        <v>4820.95</v>
      </c>
      <c r="I420" s="1325"/>
    </row>
    <row r="421" spans="1:9" ht="15">
      <c r="A421" s="243" t="s">
        <v>6533</v>
      </c>
      <c r="B421" s="1331" t="s">
        <v>3641</v>
      </c>
      <c r="C421" s="1674">
        <v>196</v>
      </c>
      <c r="D421" s="1073">
        <v>25</v>
      </c>
      <c r="E421" s="706">
        <v>13730.76</v>
      </c>
      <c r="F421" s="1323">
        <f t="shared" si="37"/>
        <v>13730.76</v>
      </c>
      <c r="G421" s="1037">
        <f>'Заказ, cкидки и курсы валют'!$J$24*F421</f>
        <v>174174.6906</v>
      </c>
      <c r="H421" s="1324">
        <f t="shared" si="38"/>
        <v>4354.37</v>
      </c>
      <c r="I421" s="1325"/>
    </row>
    <row r="422" spans="1:9" ht="15">
      <c r="A422" s="243" t="s">
        <v>6534</v>
      </c>
      <c r="B422" s="1331" t="s">
        <v>3642</v>
      </c>
      <c r="C422" s="1674">
        <v>217</v>
      </c>
      <c r="D422" s="1073">
        <v>25</v>
      </c>
      <c r="E422" s="706">
        <v>15097.86</v>
      </c>
      <c r="F422" s="1323">
        <f t="shared" si="37"/>
        <v>15097.86</v>
      </c>
      <c r="G422" s="1037">
        <f>'Заказ, cкидки и курсы валют'!$J$24*F422</f>
        <v>191516.35410000003</v>
      </c>
      <c r="H422" s="1324">
        <f t="shared" si="38"/>
        <v>4787.91</v>
      </c>
      <c r="I422" s="1325"/>
    </row>
    <row r="423" spans="1:9" ht="15">
      <c r="A423" s="243" t="s">
        <v>6535</v>
      </c>
      <c r="B423" s="1331" t="s">
        <v>3643</v>
      </c>
      <c r="C423" s="1674">
        <v>238</v>
      </c>
      <c r="D423" s="1073">
        <v>25</v>
      </c>
      <c r="E423" s="706">
        <v>16513.5</v>
      </c>
      <c r="F423" s="1323">
        <f t="shared" si="37"/>
        <v>16513.5</v>
      </c>
      <c r="G423" s="1037">
        <f>'Заказ, cкидки и курсы валют'!$J$24*F423</f>
        <v>209473.7475</v>
      </c>
      <c r="H423" s="1324">
        <f t="shared" si="38"/>
        <v>5236.84</v>
      </c>
      <c r="I423" s="1325"/>
    </row>
    <row r="424" spans="1:9" ht="15">
      <c r="A424" s="243" t="s">
        <v>6536</v>
      </c>
      <c r="B424" s="1331" t="s">
        <v>3644</v>
      </c>
      <c r="C424" s="1674">
        <v>258</v>
      </c>
      <c r="D424" s="1073">
        <v>10</v>
      </c>
      <c r="E424" s="706">
        <v>16868.099999999999</v>
      </c>
      <c r="F424" s="1323">
        <f t="shared" si="37"/>
        <v>16868.099999999999</v>
      </c>
      <c r="G424" s="1037">
        <f>'Заказ, cкидки и курсы валют'!$J$24*F424</f>
        <v>213971.84849999999</v>
      </c>
      <c r="H424" s="1324">
        <f t="shared" si="38"/>
        <v>2139.7199999999998</v>
      </c>
      <c r="I424" s="1325"/>
    </row>
    <row r="425" spans="1:9" ht="15">
      <c r="A425" s="243" t="s">
        <v>6537</v>
      </c>
      <c r="B425" s="1331" t="s">
        <v>3645</v>
      </c>
      <c r="C425" s="1674">
        <v>279</v>
      </c>
      <c r="D425" s="1073">
        <v>25</v>
      </c>
      <c r="E425" s="706">
        <v>19413.259999999998</v>
      </c>
      <c r="F425" s="1323">
        <f t="shared" si="37"/>
        <v>19413.259999999998</v>
      </c>
      <c r="G425" s="1037">
        <f>'Заказ, cкидки и курсы валют'!$J$24*F425</f>
        <v>246257.20309999998</v>
      </c>
      <c r="H425" s="1324">
        <f t="shared" si="38"/>
        <v>6156.43</v>
      </c>
      <c r="I425" s="1325"/>
    </row>
    <row r="426" spans="1:9" ht="15">
      <c r="A426" s="243" t="s">
        <v>6538</v>
      </c>
      <c r="B426" s="1331" t="s">
        <v>3646</v>
      </c>
      <c r="C426" s="1674">
        <v>320</v>
      </c>
      <c r="D426" s="1073">
        <v>10</v>
      </c>
      <c r="E426" s="706">
        <v>22895.72</v>
      </c>
      <c r="F426" s="1323">
        <f t="shared" si="37"/>
        <v>22895.72</v>
      </c>
      <c r="G426" s="1037">
        <f>'Заказ, cкидки и курсы валют'!$J$24*F426</f>
        <v>290432.20820000005</v>
      </c>
      <c r="H426" s="1324">
        <f t="shared" si="38"/>
        <v>2904.32</v>
      </c>
      <c r="I426" s="1325"/>
    </row>
    <row r="427" spans="1:9" ht="15">
      <c r="A427" s="243" t="s">
        <v>6539</v>
      </c>
      <c r="B427" s="1331" t="s">
        <v>3398</v>
      </c>
      <c r="C427" s="1674">
        <v>361</v>
      </c>
      <c r="D427" s="1073">
        <v>10</v>
      </c>
      <c r="E427" s="706">
        <v>25625.5</v>
      </c>
      <c r="F427" s="1323">
        <f t="shared" si="37"/>
        <v>25625.5</v>
      </c>
      <c r="G427" s="1037">
        <f>'Заказ, cкидки и курсы валют'!$J$24*F427</f>
        <v>325059.46750000003</v>
      </c>
      <c r="H427" s="1324">
        <f t="shared" si="38"/>
        <v>3250.59</v>
      </c>
      <c r="I427" s="1325"/>
    </row>
    <row r="428" spans="1:9" ht="15">
      <c r="A428" s="243" t="s">
        <v>6540</v>
      </c>
      <c r="B428" s="1331" t="s">
        <v>3982</v>
      </c>
      <c r="C428" s="1674">
        <v>381</v>
      </c>
      <c r="D428" s="1073">
        <v>10</v>
      </c>
      <c r="E428" s="706">
        <v>25512.74</v>
      </c>
      <c r="F428" s="1323">
        <f t="shared" si="37"/>
        <v>25512.74</v>
      </c>
      <c r="G428" s="1037">
        <f>'Заказ, cкидки и курсы валют'!$J$24*F428</f>
        <v>323629.10690000001</v>
      </c>
      <c r="H428" s="1324">
        <f t="shared" si="38"/>
        <v>3236.29</v>
      </c>
      <c r="I428" s="1325"/>
    </row>
    <row r="429" spans="1:9" ht="15">
      <c r="A429" s="243" t="s">
        <v>6541</v>
      </c>
      <c r="B429" s="1331" t="s">
        <v>1338</v>
      </c>
      <c r="C429" s="1674">
        <v>407</v>
      </c>
      <c r="D429" s="1073">
        <v>10</v>
      </c>
      <c r="E429" s="706">
        <v>37061.64</v>
      </c>
      <c r="F429" s="1323">
        <f t="shared" si="37"/>
        <v>37061.64</v>
      </c>
      <c r="G429" s="1037">
        <f>'Заказ, cкидки и курсы валют'!$J$24*F429</f>
        <v>470126.90340000001</v>
      </c>
      <c r="H429" s="1324">
        <f t="shared" si="38"/>
        <v>4701.2700000000004</v>
      </c>
      <c r="I429" s="1325"/>
    </row>
    <row r="430" spans="1:9" ht="15">
      <c r="A430" s="243" t="s">
        <v>6542</v>
      </c>
      <c r="B430" s="1331" t="s">
        <v>3647</v>
      </c>
      <c r="C430" s="1674">
        <v>448</v>
      </c>
      <c r="D430" s="1073">
        <v>10</v>
      </c>
      <c r="E430" s="706">
        <v>41161.919999999998</v>
      </c>
      <c r="F430" s="1323">
        <f t="shared" si="37"/>
        <v>41161.919999999998</v>
      </c>
      <c r="G430" s="1037">
        <f>'Заказ, cкидки и курсы валют'!$J$24*F430</f>
        <v>522138.95520000003</v>
      </c>
      <c r="H430" s="1324">
        <f t="shared" si="38"/>
        <v>5221.3900000000003</v>
      </c>
      <c r="I430" s="1325"/>
    </row>
    <row r="431" spans="1:9" ht="13.5" thickBot="1"/>
    <row r="432" spans="1:9" ht="18">
      <c r="A432" s="1896" t="s">
        <v>6443</v>
      </c>
      <c r="B432" s="1896"/>
      <c r="C432" s="794"/>
      <c r="D432" s="687"/>
      <c r="E432" s="687"/>
      <c r="F432" s="114"/>
      <c r="G432" s="1902"/>
      <c r="H432" s="1903"/>
      <c r="I432" s="1060"/>
    </row>
    <row r="433" spans="1:9" ht="18">
      <c r="A433" s="292"/>
      <c r="B433" s="17"/>
      <c r="C433" s="1065"/>
      <c r="D433" s="1522"/>
      <c r="E433" s="1028"/>
      <c r="F433" s="700"/>
      <c r="G433" s="132"/>
      <c r="H433" s="131"/>
      <c r="I433" s="200"/>
    </row>
    <row r="434" spans="1:9">
      <c r="A434" s="292"/>
      <c r="B434" s="17"/>
      <c r="C434" s="1066"/>
      <c r="D434" s="1523"/>
      <c r="E434" s="689"/>
      <c r="F434" s="733"/>
      <c r="G434" s="1052"/>
      <c r="H434" s="17"/>
      <c r="I434" s="200"/>
    </row>
    <row r="435" spans="1:9">
      <c r="A435" s="292"/>
      <c r="B435" s="17"/>
      <c r="C435" s="1066"/>
      <c r="D435" s="1523"/>
      <c r="E435" s="689"/>
      <c r="F435" s="733"/>
      <c r="G435" s="1052"/>
      <c r="H435" s="17"/>
      <c r="I435" s="200"/>
    </row>
    <row r="436" spans="1:9">
      <c r="A436" s="292"/>
      <c r="B436" s="17"/>
      <c r="C436" s="1066"/>
      <c r="D436" s="1523"/>
      <c r="E436" s="689"/>
      <c r="F436" s="733"/>
      <c r="G436" s="1052"/>
      <c r="H436" s="17"/>
      <c r="I436" s="200"/>
    </row>
    <row r="437" spans="1:9" ht="18.75" thickBot="1">
      <c r="A437" s="1540" t="s">
        <v>7841</v>
      </c>
      <c r="B437" s="204"/>
      <c r="C437" s="1067"/>
      <c r="D437" s="1524"/>
      <c r="E437" s="690"/>
      <c r="F437" s="735"/>
      <c r="G437" s="1053"/>
      <c r="H437" s="204"/>
      <c r="I437" s="205"/>
    </row>
    <row r="438" spans="1:9" ht="52.5">
      <c r="A438" s="228" t="s">
        <v>1036</v>
      </c>
      <c r="B438" s="229" t="s">
        <v>1037</v>
      </c>
      <c r="C438" s="568" t="s">
        <v>679</v>
      </c>
      <c r="D438" s="568" t="s">
        <v>3147</v>
      </c>
      <c r="E438" s="691" t="s">
        <v>11544</v>
      </c>
      <c r="F438" s="737" t="s">
        <v>2796</v>
      </c>
      <c r="G438" s="1039" t="s">
        <v>2644</v>
      </c>
      <c r="H438" s="394" t="s">
        <v>498</v>
      </c>
      <c r="I438" s="232" t="s">
        <v>4274</v>
      </c>
    </row>
    <row r="439" spans="1:9" ht="13.5" thickBot="1">
      <c r="A439" s="221"/>
      <c r="B439" s="223"/>
      <c r="C439" s="568" t="s">
        <v>3648</v>
      </c>
      <c r="D439" s="1485" t="s">
        <v>2645</v>
      </c>
      <c r="E439" s="696" t="s">
        <v>265</v>
      </c>
      <c r="F439" s="739">
        <f>'Заказ, cкидки и курсы валют'!$I$12</f>
        <v>0</v>
      </c>
      <c r="G439" s="1036"/>
      <c r="H439" s="395"/>
      <c r="I439" s="219"/>
    </row>
    <row r="440" spans="1:9" ht="15">
      <c r="A440" s="243" t="s">
        <v>8403</v>
      </c>
      <c r="B440" s="1327" t="s">
        <v>3656</v>
      </c>
      <c r="C440" s="1322">
        <v>2.63</v>
      </c>
      <c r="D440" s="1535">
        <v>100</v>
      </c>
      <c r="E440" s="825">
        <f t="shared" ref="E440:E471" si="39">E330*2</f>
        <v>447.28</v>
      </c>
      <c r="F440" s="1323">
        <f t="shared" ref="F440:F502" si="40">ROUND(E440*(1-$F$11),2)</f>
        <v>447.28</v>
      </c>
      <c r="G440" s="1037">
        <f>'Заказ, cкидки и курсы валют'!$J$24*F440</f>
        <v>5673.7467999999999</v>
      </c>
      <c r="H440" s="1324">
        <f t="shared" ref="H440:H502" si="41">ROUND((D440/1000)*G440,2)</f>
        <v>567.37</v>
      </c>
      <c r="I440" s="1325"/>
    </row>
    <row r="441" spans="1:9" ht="15">
      <c r="A441" s="243" t="s">
        <v>8404</v>
      </c>
      <c r="B441" s="1328" t="s">
        <v>3657</v>
      </c>
      <c r="C441" s="1326">
        <v>2.87</v>
      </c>
      <c r="D441" s="1536">
        <v>100</v>
      </c>
      <c r="E441" s="825">
        <f t="shared" si="39"/>
        <v>547.96</v>
      </c>
      <c r="F441" s="1323">
        <f t="shared" si="40"/>
        <v>547.96</v>
      </c>
      <c r="G441" s="1037">
        <f>'Заказ, cкидки и курсы валют'!$J$24*F441</f>
        <v>6950.8726000000006</v>
      </c>
      <c r="H441" s="1324">
        <f t="shared" si="41"/>
        <v>695.09</v>
      </c>
      <c r="I441" s="1325"/>
    </row>
    <row r="442" spans="1:9" ht="15">
      <c r="A442" s="243" t="s">
        <v>8405</v>
      </c>
      <c r="B442" s="1328" t="s">
        <v>2822</v>
      </c>
      <c r="C442" s="1326">
        <v>3.12</v>
      </c>
      <c r="D442" s="1536">
        <v>100</v>
      </c>
      <c r="E442" s="825">
        <f t="shared" si="39"/>
        <v>519.76</v>
      </c>
      <c r="F442" s="1323">
        <f t="shared" si="40"/>
        <v>519.76</v>
      </c>
      <c r="G442" s="1037">
        <f>'Заказ, cкидки и курсы валют'!$J$24*F442</f>
        <v>6593.1556</v>
      </c>
      <c r="H442" s="1324">
        <f t="shared" si="41"/>
        <v>659.32</v>
      </c>
      <c r="I442" s="1325"/>
    </row>
    <row r="443" spans="1:9" ht="15">
      <c r="A443" s="243" t="s">
        <v>8406</v>
      </c>
      <c r="B443" s="1328" t="s">
        <v>3658</v>
      </c>
      <c r="C443" s="1326">
        <v>3.37</v>
      </c>
      <c r="D443" s="1536">
        <v>50</v>
      </c>
      <c r="E443" s="825">
        <f t="shared" si="39"/>
        <v>560.14</v>
      </c>
      <c r="F443" s="1323">
        <f t="shared" si="40"/>
        <v>560.14</v>
      </c>
      <c r="G443" s="1037">
        <f>'Заказ, cкидки и курсы валют'!$J$24*F443</f>
        <v>7105.3759</v>
      </c>
      <c r="H443" s="1324">
        <f t="shared" si="41"/>
        <v>355.27</v>
      </c>
      <c r="I443" s="1325"/>
    </row>
    <row r="444" spans="1:9" ht="15">
      <c r="A444" s="243" t="s">
        <v>8407</v>
      </c>
      <c r="B444" s="1328" t="s">
        <v>167</v>
      </c>
      <c r="C444" s="1326">
        <v>3.87</v>
      </c>
      <c r="D444" s="1536">
        <v>50</v>
      </c>
      <c r="E444" s="825">
        <f t="shared" si="39"/>
        <v>590.12</v>
      </c>
      <c r="F444" s="1323">
        <f t="shared" si="40"/>
        <v>590.12</v>
      </c>
      <c r="G444" s="1037">
        <f>'Заказ, cкидки и курсы валют'!$J$24*F444</f>
        <v>7485.6722</v>
      </c>
      <c r="H444" s="1324">
        <f t="shared" si="41"/>
        <v>374.28</v>
      </c>
      <c r="I444" s="1325"/>
    </row>
    <row r="445" spans="1:9" ht="15">
      <c r="A445" s="243" t="s">
        <v>8408</v>
      </c>
      <c r="B445" s="1328" t="s">
        <v>168</v>
      </c>
      <c r="C445" s="1326">
        <v>4.49</v>
      </c>
      <c r="D445" s="1536">
        <v>50</v>
      </c>
      <c r="E445" s="825">
        <f t="shared" si="39"/>
        <v>844.24</v>
      </c>
      <c r="F445" s="1323">
        <f t="shared" si="40"/>
        <v>844.24</v>
      </c>
      <c r="G445" s="1037">
        <f>'Заказ, cкидки и курсы валют'!$J$24*F445</f>
        <v>10709.1844</v>
      </c>
      <c r="H445" s="1324">
        <f t="shared" si="41"/>
        <v>535.46</v>
      </c>
      <c r="I445" s="1325"/>
    </row>
    <row r="446" spans="1:9" ht="15">
      <c r="A446" s="243" t="s">
        <v>8409</v>
      </c>
      <c r="B446" s="1329" t="s">
        <v>169</v>
      </c>
      <c r="C446" s="1326">
        <v>5.1100000000000003</v>
      </c>
      <c r="D446" s="1537">
        <v>50</v>
      </c>
      <c r="E446" s="825">
        <f t="shared" si="39"/>
        <v>1028.9000000000001</v>
      </c>
      <c r="F446" s="1323">
        <f t="shared" si="40"/>
        <v>1028.9000000000001</v>
      </c>
      <c r="G446" s="1037">
        <f>'Заказ, cкидки и курсы валют'!$J$24*F446</f>
        <v>13051.596500000001</v>
      </c>
      <c r="H446" s="1324">
        <f t="shared" si="41"/>
        <v>652.58000000000004</v>
      </c>
      <c r="I446" s="1325"/>
    </row>
    <row r="447" spans="1:9" ht="15">
      <c r="A447" s="243" t="s">
        <v>8410</v>
      </c>
      <c r="B447" s="1327" t="s">
        <v>612</v>
      </c>
      <c r="C447" s="1326">
        <v>5.73</v>
      </c>
      <c r="D447" s="1538">
        <v>50</v>
      </c>
      <c r="E447" s="825">
        <f t="shared" si="39"/>
        <v>913.56</v>
      </c>
      <c r="F447" s="1323">
        <f t="shared" si="40"/>
        <v>913.56</v>
      </c>
      <c r="G447" s="1037">
        <f>'Заказ, cкидки и курсы валют'!$J$24*F447</f>
        <v>11588.508599999999</v>
      </c>
      <c r="H447" s="1324">
        <f t="shared" si="41"/>
        <v>579.42999999999995</v>
      </c>
      <c r="I447" s="1325"/>
    </row>
    <row r="448" spans="1:9" ht="15">
      <c r="A448" s="243" t="s">
        <v>8411</v>
      </c>
      <c r="B448" s="1328" t="s">
        <v>170</v>
      </c>
      <c r="C448" s="1330">
        <v>6.35</v>
      </c>
      <c r="D448" s="1073">
        <v>50</v>
      </c>
      <c r="E448" s="825">
        <f t="shared" si="39"/>
        <v>1286.06</v>
      </c>
      <c r="F448" s="1323">
        <f t="shared" si="40"/>
        <v>1286.06</v>
      </c>
      <c r="G448" s="1037">
        <f>'Заказ, cкидки и курсы валют'!$J$24*F448</f>
        <v>16313.6711</v>
      </c>
      <c r="H448" s="1324">
        <f t="shared" si="41"/>
        <v>815.68</v>
      </c>
      <c r="I448" s="1325"/>
    </row>
    <row r="449" spans="1:9" ht="15">
      <c r="A449" s="243" t="s">
        <v>8412</v>
      </c>
      <c r="B449" s="1328" t="s">
        <v>171</v>
      </c>
      <c r="C449" s="1326">
        <v>7.59</v>
      </c>
      <c r="D449" s="1073">
        <v>40</v>
      </c>
      <c r="E449" s="825">
        <f t="shared" si="39"/>
        <v>1214.3800000000001</v>
      </c>
      <c r="F449" s="1323">
        <f t="shared" si="40"/>
        <v>1214.3800000000001</v>
      </c>
      <c r="G449" s="1037">
        <f>'Заказ, cкидки и курсы валют'!$J$24*F449</f>
        <v>15404.410300000001</v>
      </c>
      <c r="H449" s="1324">
        <f t="shared" si="41"/>
        <v>616.17999999999995</v>
      </c>
      <c r="I449" s="1325"/>
    </row>
    <row r="450" spans="1:9" ht="15">
      <c r="A450" s="243" t="s">
        <v>8413</v>
      </c>
      <c r="B450" s="1328" t="s">
        <v>172</v>
      </c>
      <c r="C450" s="1326">
        <v>8.83</v>
      </c>
      <c r="D450" s="1073">
        <v>25</v>
      </c>
      <c r="E450" s="825">
        <f t="shared" si="39"/>
        <v>1440.94</v>
      </c>
      <c r="F450" s="1323">
        <f t="shared" si="40"/>
        <v>1440.94</v>
      </c>
      <c r="G450" s="1037">
        <f>'Заказ, cкидки и курсы валют'!$J$24*F450</f>
        <v>18278.323900000003</v>
      </c>
      <c r="H450" s="1324">
        <f t="shared" si="41"/>
        <v>456.96</v>
      </c>
      <c r="I450" s="1325"/>
    </row>
    <row r="451" spans="1:9" ht="15">
      <c r="A451" s="243" t="s">
        <v>8414</v>
      </c>
      <c r="B451" s="1331" t="s">
        <v>173</v>
      </c>
      <c r="C451" s="1326">
        <v>10</v>
      </c>
      <c r="D451" s="1073">
        <v>25</v>
      </c>
      <c r="E451" s="825">
        <f t="shared" si="39"/>
        <v>1916.46</v>
      </c>
      <c r="F451" s="1323">
        <f t="shared" si="40"/>
        <v>1916.46</v>
      </c>
      <c r="G451" s="1037">
        <f>'Заказ, cкидки и курсы валют'!$J$24*F451</f>
        <v>24310.295100000003</v>
      </c>
      <c r="H451" s="1324">
        <f t="shared" si="41"/>
        <v>607.76</v>
      </c>
      <c r="I451" s="1325"/>
    </row>
    <row r="452" spans="1:9" ht="15">
      <c r="A452" s="243" t="s">
        <v>8415</v>
      </c>
      <c r="B452" s="1331" t="s">
        <v>100</v>
      </c>
      <c r="C452" s="1326">
        <v>5.1100000000000003</v>
      </c>
      <c r="D452" s="1073">
        <v>50</v>
      </c>
      <c r="E452" s="825">
        <f t="shared" si="39"/>
        <v>724.8</v>
      </c>
      <c r="F452" s="1323">
        <f t="shared" si="40"/>
        <v>724.8</v>
      </c>
      <c r="G452" s="1037">
        <f>'Заказ, cкидки и курсы валют'!$J$24*F452</f>
        <v>9194.0879999999997</v>
      </c>
      <c r="H452" s="1324">
        <f t="shared" si="41"/>
        <v>459.7</v>
      </c>
      <c r="I452" s="1325"/>
    </row>
    <row r="453" spans="1:9" ht="15">
      <c r="A453" s="243" t="s">
        <v>8416</v>
      </c>
      <c r="B453" s="1331" t="s">
        <v>101</v>
      </c>
      <c r="C453" s="1326">
        <v>5.8</v>
      </c>
      <c r="D453" s="1073">
        <v>50</v>
      </c>
      <c r="E453" s="825">
        <f t="shared" si="39"/>
        <v>840.16</v>
      </c>
      <c r="F453" s="1323">
        <f t="shared" si="40"/>
        <v>840.16</v>
      </c>
      <c r="G453" s="1037">
        <f>'Заказ, cкидки и курсы валют'!$J$24*F453</f>
        <v>10657.429599999999</v>
      </c>
      <c r="H453" s="1324">
        <f t="shared" si="41"/>
        <v>532.87</v>
      </c>
      <c r="I453" s="1325"/>
    </row>
    <row r="454" spans="1:9" ht="15">
      <c r="A454" s="243" t="s">
        <v>8417</v>
      </c>
      <c r="B454" s="1331" t="s">
        <v>1355</v>
      </c>
      <c r="C454" s="1326">
        <v>6.65</v>
      </c>
      <c r="D454" s="1073">
        <v>40</v>
      </c>
      <c r="E454" s="825">
        <f t="shared" si="39"/>
        <v>952.04</v>
      </c>
      <c r="F454" s="1323">
        <f t="shared" si="40"/>
        <v>952.04</v>
      </c>
      <c r="G454" s="1037">
        <f>'Заказ, cкидки и курсы валют'!$J$24*F454</f>
        <v>12076.627399999999</v>
      </c>
      <c r="H454" s="1324">
        <f t="shared" si="41"/>
        <v>483.07</v>
      </c>
      <c r="I454" s="1325"/>
    </row>
    <row r="455" spans="1:9" ht="15">
      <c r="A455" s="243" t="s">
        <v>8418</v>
      </c>
      <c r="B455" s="1331" t="s">
        <v>189</v>
      </c>
      <c r="C455" s="1326">
        <v>7.51</v>
      </c>
      <c r="D455" s="1073">
        <v>30</v>
      </c>
      <c r="E455" s="825">
        <f t="shared" si="39"/>
        <v>1073.7</v>
      </c>
      <c r="F455" s="1323">
        <f t="shared" si="40"/>
        <v>1073.7</v>
      </c>
      <c r="G455" s="1037">
        <f>'Заказ, cкидки и курсы валют'!$J$24*F455</f>
        <v>13619.884500000002</v>
      </c>
      <c r="H455" s="1324">
        <f t="shared" si="41"/>
        <v>408.6</v>
      </c>
      <c r="I455" s="1325"/>
    </row>
    <row r="456" spans="1:9" ht="15">
      <c r="A456" s="243" t="s">
        <v>8419</v>
      </c>
      <c r="B456" s="1331" t="s">
        <v>617</v>
      </c>
      <c r="C456" s="1326">
        <v>8.3699999999999992</v>
      </c>
      <c r="D456" s="1073">
        <v>40</v>
      </c>
      <c r="E456" s="825">
        <f t="shared" si="39"/>
        <v>1221.32</v>
      </c>
      <c r="F456" s="1323">
        <f t="shared" si="40"/>
        <v>1221.32</v>
      </c>
      <c r="G456" s="1037">
        <f>'Заказ, cкидки и курсы валют'!$J$24*F456</f>
        <v>15492.4442</v>
      </c>
      <c r="H456" s="1324">
        <f t="shared" si="41"/>
        <v>619.70000000000005</v>
      </c>
      <c r="I456" s="1325"/>
    </row>
    <row r="457" spans="1:9" ht="15">
      <c r="A457" s="243" t="s">
        <v>8420</v>
      </c>
      <c r="B457" s="1331" t="s">
        <v>178</v>
      </c>
      <c r="C457" s="1326">
        <v>9.23</v>
      </c>
      <c r="D457" s="1073">
        <v>25</v>
      </c>
      <c r="E457" s="825">
        <f t="shared" si="39"/>
        <v>1340.24</v>
      </c>
      <c r="F457" s="1323">
        <f t="shared" si="40"/>
        <v>1340.24</v>
      </c>
      <c r="G457" s="1037">
        <f>'Заказ, cкидки и курсы валют'!$J$24*F457</f>
        <v>17000.9444</v>
      </c>
      <c r="H457" s="1324">
        <f t="shared" si="41"/>
        <v>425.02</v>
      </c>
      <c r="I457" s="1325"/>
    </row>
    <row r="458" spans="1:9" ht="15">
      <c r="A458" s="243" t="s">
        <v>8421</v>
      </c>
      <c r="B458" s="1331" t="s">
        <v>84</v>
      </c>
      <c r="C458" s="1326">
        <v>10.1</v>
      </c>
      <c r="D458" s="1073">
        <v>25</v>
      </c>
      <c r="E458" s="825">
        <f t="shared" si="39"/>
        <v>1725.14</v>
      </c>
      <c r="F458" s="1323">
        <f t="shared" si="40"/>
        <v>1725.14</v>
      </c>
      <c r="G458" s="1037">
        <f>'Заказ, cкидки и курсы валют'!$J$24*F458</f>
        <v>21883.400900000001</v>
      </c>
      <c r="H458" s="1324">
        <f t="shared" si="41"/>
        <v>547.09</v>
      </c>
      <c r="I458" s="1325"/>
    </row>
    <row r="459" spans="1:9" ht="15">
      <c r="A459" s="243" t="s">
        <v>8422</v>
      </c>
      <c r="B459" s="1331" t="s">
        <v>179</v>
      </c>
      <c r="C459" s="1326">
        <v>11</v>
      </c>
      <c r="D459" s="1073">
        <v>20</v>
      </c>
      <c r="E459" s="825">
        <f t="shared" si="39"/>
        <v>1589.58</v>
      </c>
      <c r="F459" s="1323">
        <f t="shared" si="40"/>
        <v>1589.58</v>
      </c>
      <c r="G459" s="1037">
        <f>'Заказ, cкидки и курсы валют'!$J$24*F459</f>
        <v>20163.8223</v>
      </c>
      <c r="H459" s="1324">
        <f t="shared" si="41"/>
        <v>403.28</v>
      </c>
      <c r="I459" s="1325"/>
    </row>
    <row r="460" spans="1:9" ht="15">
      <c r="A460" s="243" t="s">
        <v>8423</v>
      </c>
      <c r="B460" s="1331" t="s">
        <v>180</v>
      </c>
      <c r="C460" s="1326">
        <v>12.7</v>
      </c>
      <c r="D460" s="1073">
        <v>20</v>
      </c>
      <c r="E460" s="825">
        <f t="shared" si="39"/>
        <v>2032.56</v>
      </c>
      <c r="F460" s="1323">
        <f t="shared" si="40"/>
        <v>2032.56</v>
      </c>
      <c r="G460" s="1037">
        <f>'Заказ, cкидки и курсы валют'!$J$24*F460</f>
        <v>25783.0236</v>
      </c>
      <c r="H460" s="1324">
        <f t="shared" si="41"/>
        <v>515.66</v>
      </c>
      <c r="I460" s="1325"/>
    </row>
    <row r="461" spans="1:9" ht="15">
      <c r="A461" s="243" t="s">
        <v>8424</v>
      </c>
      <c r="B461" s="1331" t="s">
        <v>181</v>
      </c>
      <c r="C461" s="1326">
        <v>14.4</v>
      </c>
      <c r="D461" s="1073">
        <v>20</v>
      </c>
      <c r="E461" s="825">
        <f t="shared" si="39"/>
        <v>2057</v>
      </c>
      <c r="F461" s="1323">
        <f t="shared" si="40"/>
        <v>2057</v>
      </c>
      <c r="G461" s="1037">
        <f>'Заказ, cкидки и курсы валют'!$J$24*F461</f>
        <v>26093.045000000002</v>
      </c>
      <c r="H461" s="1324">
        <f t="shared" si="41"/>
        <v>521.86</v>
      </c>
      <c r="I461" s="1325"/>
    </row>
    <row r="462" spans="1:9" ht="15">
      <c r="A462" s="243" t="s">
        <v>8425</v>
      </c>
      <c r="B462" s="1331" t="s">
        <v>182</v>
      </c>
      <c r="C462" s="1326">
        <v>16.2</v>
      </c>
      <c r="D462" s="1073">
        <v>20</v>
      </c>
      <c r="E462" s="825">
        <f t="shared" si="39"/>
        <v>2375.54</v>
      </c>
      <c r="F462" s="1323">
        <f t="shared" si="40"/>
        <v>2375.54</v>
      </c>
      <c r="G462" s="1037">
        <f>'Заказ, cкидки и курсы валют'!$J$24*F462</f>
        <v>30133.724900000001</v>
      </c>
      <c r="H462" s="1324">
        <f t="shared" si="41"/>
        <v>602.66999999999996</v>
      </c>
      <c r="I462" s="1325"/>
    </row>
    <row r="463" spans="1:9" ht="15">
      <c r="A463" s="243" t="s">
        <v>8426</v>
      </c>
      <c r="B463" s="1331" t="s">
        <v>183</v>
      </c>
      <c r="C463" s="1326">
        <v>17.899999999999999</v>
      </c>
      <c r="D463" s="1073">
        <v>20</v>
      </c>
      <c r="E463" s="825">
        <f t="shared" si="39"/>
        <v>3034.48</v>
      </c>
      <c r="F463" s="1323">
        <f t="shared" si="40"/>
        <v>3034.48</v>
      </c>
      <c r="G463" s="1037">
        <f>'Заказ, cкидки и курсы валют'!$J$24*F463</f>
        <v>38492.378799999999</v>
      </c>
      <c r="H463" s="1324">
        <f t="shared" si="41"/>
        <v>769.85</v>
      </c>
      <c r="I463" s="1325"/>
    </row>
    <row r="464" spans="1:9" ht="15">
      <c r="A464" s="243" t="s">
        <v>8427</v>
      </c>
      <c r="B464" s="1331" t="s">
        <v>184</v>
      </c>
      <c r="C464" s="1326">
        <v>19.7</v>
      </c>
      <c r="D464" s="1073">
        <v>10</v>
      </c>
      <c r="E464" s="825">
        <f t="shared" si="39"/>
        <v>2771.32</v>
      </c>
      <c r="F464" s="1323">
        <f t="shared" si="40"/>
        <v>2771.32</v>
      </c>
      <c r="G464" s="1037">
        <f>'Заказ, cкидки и курсы валют'!$J$24*F464</f>
        <v>35154.194200000005</v>
      </c>
      <c r="H464" s="1324">
        <f t="shared" si="41"/>
        <v>351.54</v>
      </c>
      <c r="I464" s="1325"/>
    </row>
    <row r="465" spans="1:9" ht="15">
      <c r="A465" s="243" t="s">
        <v>8428</v>
      </c>
      <c r="B465" s="1331" t="s">
        <v>6444</v>
      </c>
      <c r="C465" s="1326">
        <v>8.6999999999999993</v>
      </c>
      <c r="D465" s="1073">
        <v>50</v>
      </c>
      <c r="E465" s="825">
        <f t="shared" si="39"/>
        <v>1348.96</v>
      </c>
      <c r="F465" s="1323">
        <f t="shared" si="40"/>
        <v>1348.96</v>
      </c>
      <c r="G465" s="1037">
        <f>'Заказ, cкидки и курсы валют'!$J$24*F465</f>
        <v>17111.5576</v>
      </c>
      <c r="H465" s="1324">
        <f t="shared" si="41"/>
        <v>855.58</v>
      </c>
      <c r="I465" s="1325"/>
    </row>
    <row r="466" spans="1:9" ht="15">
      <c r="A466" s="243" t="s">
        <v>8429</v>
      </c>
      <c r="B466" s="1331" t="s">
        <v>3660</v>
      </c>
      <c r="C466" s="1326">
        <v>11.1</v>
      </c>
      <c r="D466" s="1073">
        <v>20</v>
      </c>
      <c r="E466" s="825">
        <f t="shared" si="39"/>
        <v>1505.92</v>
      </c>
      <c r="F466" s="1323">
        <f t="shared" si="40"/>
        <v>1505.92</v>
      </c>
      <c r="G466" s="1037">
        <f>'Заказ, cкидки и курсы валют'!$J$24*F466</f>
        <v>19102.595200000003</v>
      </c>
      <c r="H466" s="1324">
        <f t="shared" si="41"/>
        <v>382.05</v>
      </c>
      <c r="I466" s="1325"/>
    </row>
    <row r="467" spans="1:9" ht="15">
      <c r="A467" s="243" t="s">
        <v>8430</v>
      </c>
      <c r="B467" s="1331" t="s">
        <v>3122</v>
      </c>
      <c r="C467" s="1326">
        <v>12.3</v>
      </c>
      <c r="D467" s="1073">
        <v>20</v>
      </c>
      <c r="E467" s="825">
        <f t="shared" si="39"/>
        <v>1640.3</v>
      </c>
      <c r="F467" s="1323">
        <f t="shared" si="40"/>
        <v>1640.3</v>
      </c>
      <c r="G467" s="1037">
        <f>'Заказ, cкидки и курсы валют'!$J$24*F467</f>
        <v>20807.2055</v>
      </c>
      <c r="H467" s="1324">
        <f t="shared" si="41"/>
        <v>416.14</v>
      </c>
      <c r="I467" s="1325"/>
    </row>
    <row r="468" spans="1:9" ht="15">
      <c r="A468" s="243" t="s">
        <v>8431</v>
      </c>
      <c r="B468" s="1331" t="s">
        <v>3123</v>
      </c>
      <c r="C468" s="1326">
        <v>13.9</v>
      </c>
      <c r="D468" s="1073">
        <v>20</v>
      </c>
      <c r="E468" s="825">
        <f t="shared" si="39"/>
        <v>1894.76</v>
      </c>
      <c r="F468" s="1323">
        <f t="shared" si="40"/>
        <v>1894.76</v>
      </c>
      <c r="G468" s="1037">
        <f>'Заказ, cкидки и курсы валют'!$J$24*F468</f>
        <v>24035.030600000002</v>
      </c>
      <c r="H468" s="1324">
        <f t="shared" si="41"/>
        <v>480.7</v>
      </c>
      <c r="I468" s="1325"/>
    </row>
    <row r="469" spans="1:9" ht="15">
      <c r="A469" s="243" t="s">
        <v>8432</v>
      </c>
      <c r="B469" s="1331" t="s">
        <v>618</v>
      </c>
      <c r="C469" s="1326">
        <v>15.5</v>
      </c>
      <c r="D469" s="1073">
        <v>15</v>
      </c>
      <c r="E469" s="825">
        <f t="shared" si="39"/>
        <v>2148.62</v>
      </c>
      <c r="F469" s="1323">
        <f t="shared" si="40"/>
        <v>2148.62</v>
      </c>
      <c r="G469" s="1037">
        <f>'Заказ, cкидки и курсы валют'!$J$24*F469</f>
        <v>27255.244699999999</v>
      </c>
      <c r="H469" s="1324">
        <f t="shared" si="41"/>
        <v>408.83</v>
      </c>
      <c r="I469" s="1325"/>
    </row>
    <row r="470" spans="1:9" ht="15">
      <c r="A470" s="243" t="s">
        <v>8433</v>
      </c>
      <c r="B470" s="1331" t="s">
        <v>3124</v>
      </c>
      <c r="C470" s="1326">
        <v>17.100000000000001</v>
      </c>
      <c r="D470" s="1073">
        <v>15</v>
      </c>
      <c r="E470" s="825">
        <f t="shared" si="39"/>
        <v>2370.48</v>
      </c>
      <c r="F470" s="1323">
        <f t="shared" si="40"/>
        <v>2370.48</v>
      </c>
      <c r="G470" s="1037">
        <f>'Заказ, cкидки и курсы валют'!$J$24*F470</f>
        <v>30069.538800000002</v>
      </c>
      <c r="H470" s="1324">
        <f t="shared" si="41"/>
        <v>451.04</v>
      </c>
      <c r="I470" s="1325"/>
    </row>
    <row r="471" spans="1:9" ht="15">
      <c r="A471" s="243" t="s">
        <v>8434</v>
      </c>
      <c r="B471" s="1331" t="s">
        <v>190</v>
      </c>
      <c r="C471" s="1326">
        <v>18.7</v>
      </c>
      <c r="D471" s="1073">
        <v>15</v>
      </c>
      <c r="E471" s="825">
        <f t="shared" si="39"/>
        <v>2592.34</v>
      </c>
      <c r="F471" s="1323">
        <f t="shared" si="40"/>
        <v>2592.34</v>
      </c>
      <c r="G471" s="1037">
        <f>'Заказ, cкидки и курсы валют'!$J$24*F471</f>
        <v>32883.832900000001</v>
      </c>
      <c r="H471" s="1324">
        <f t="shared" si="41"/>
        <v>493.26</v>
      </c>
      <c r="I471" s="1325"/>
    </row>
    <row r="472" spans="1:9" ht="15">
      <c r="A472" s="243" t="s">
        <v>8435</v>
      </c>
      <c r="B472" s="1331" t="s">
        <v>1341</v>
      </c>
      <c r="C472" s="1326">
        <v>20.3</v>
      </c>
      <c r="D472" s="1073">
        <v>10</v>
      </c>
      <c r="E472" s="825">
        <f t="shared" ref="E472:E503" si="42">E362*2</f>
        <v>2732.92</v>
      </c>
      <c r="F472" s="1323">
        <f t="shared" si="40"/>
        <v>2732.92</v>
      </c>
      <c r="G472" s="1037">
        <f>'Заказ, cкидки и курсы валют'!$J$24*F472</f>
        <v>34667.090199999999</v>
      </c>
      <c r="H472" s="1324">
        <f t="shared" si="41"/>
        <v>346.67</v>
      </c>
      <c r="I472" s="1325"/>
    </row>
    <row r="473" spans="1:9" ht="15">
      <c r="A473" s="243" t="s">
        <v>8436</v>
      </c>
      <c r="B473" s="1331" t="s">
        <v>191</v>
      </c>
      <c r="C473" s="1326">
        <v>21.8</v>
      </c>
      <c r="D473" s="1073">
        <v>10</v>
      </c>
      <c r="E473" s="825">
        <f t="shared" si="42"/>
        <v>3061.16</v>
      </c>
      <c r="F473" s="1323">
        <f t="shared" si="40"/>
        <v>3061.16</v>
      </c>
      <c r="G473" s="1037">
        <f>'Заказ, cкидки и курсы валют'!$J$24*F473</f>
        <v>38830.814599999998</v>
      </c>
      <c r="H473" s="1324">
        <f t="shared" si="41"/>
        <v>388.31</v>
      </c>
      <c r="I473" s="1325"/>
    </row>
    <row r="474" spans="1:9" ht="15">
      <c r="A474" s="243" t="s">
        <v>8437</v>
      </c>
      <c r="B474" s="1331" t="s">
        <v>192</v>
      </c>
      <c r="C474" s="1326">
        <v>25</v>
      </c>
      <c r="D474" s="1073">
        <v>10</v>
      </c>
      <c r="E474" s="825">
        <f t="shared" si="42"/>
        <v>3393.32</v>
      </c>
      <c r="F474" s="1323">
        <f t="shared" si="40"/>
        <v>3393.32</v>
      </c>
      <c r="G474" s="1037">
        <f>'Заказ, cкидки и курсы валют'!$J$24*F474</f>
        <v>43044.264200000005</v>
      </c>
      <c r="H474" s="1324">
        <f t="shared" si="41"/>
        <v>430.44</v>
      </c>
      <c r="I474" s="1325"/>
    </row>
    <row r="475" spans="1:9" ht="15">
      <c r="A475" s="243" t="s">
        <v>8438</v>
      </c>
      <c r="B475" s="1331" t="s">
        <v>193</v>
      </c>
      <c r="C475" s="1332">
        <v>28.2</v>
      </c>
      <c r="D475" s="1073">
        <v>10</v>
      </c>
      <c r="E475" s="825">
        <f t="shared" si="42"/>
        <v>3841.6</v>
      </c>
      <c r="F475" s="1323">
        <f t="shared" si="40"/>
        <v>3841.6</v>
      </c>
      <c r="G475" s="1037">
        <f>'Заказ, cкидки и курсы валют'!$J$24*F475</f>
        <v>48730.696000000004</v>
      </c>
      <c r="H475" s="1324">
        <f t="shared" si="41"/>
        <v>487.31</v>
      </c>
      <c r="I475" s="1325"/>
    </row>
    <row r="476" spans="1:9" ht="15">
      <c r="A476" s="243" t="s">
        <v>8439</v>
      </c>
      <c r="B476" s="1331" t="s">
        <v>194</v>
      </c>
      <c r="C476" s="1326">
        <v>31.42</v>
      </c>
      <c r="D476" s="1073">
        <v>10</v>
      </c>
      <c r="E476" s="825">
        <f t="shared" si="42"/>
        <v>4343.3999999999996</v>
      </c>
      <c r="F476" s="1323">
        <f t="shared" si="40"/>
        <v>4343.3999999999996</v>
      </c>
      <c r="G476" s="1037">
        <f>'Заказ, cкидки и курсы валют'!$J$24*F476</f>
        <v>55096.028999999995</v>
      </c>
      <c r="H476" s="1324">
        <f t="shared" si="41"/>
        <v>550.96</v>
      </c>
      <c r="I476" s="1325"/>
    </row>
    <row r="477" spans="1:9" ht="15">
      <c r="A477" s="243" t="s">
        <v>8440</v>
      </c>
      <c r="B477" s="1331" t="s">
        <v>3125</v>
      </c>
      <c r="C477" s="1326">
        <v>34.6</v>
      </c>
      <c r="D477" s="1073">
        <v>5</v>
      </c>
      <c r="E477" s="825">
        <f t="shared" si="42"/>
        <v>4747.68</v>
      </c>
      <c r="F477" s="1323">
        <f t="shared" si="40"/>
        <v>4747.68</v>
      </c>
      <c r="G477" s="1037">
        <f>'Заказ, cкидки и курсы валют'!$J$24*F477</f>
        <v>60224.320800000009</v>
      </c>
      <c r="H477" s="1324">
        <f t="shared" si="41"/>
        <v>301.12</v>
      </c>
      <c r="I477" s="1325"/>
    </row>
    <row r="478" spans="1:9" ht="15">
      <c r="A478" s="243" t="s">
        <v>8441</v>
      </c>
      <c r="B478" s="1331" t="s">
        <v>195</v>
      </c>
      <c r="C478" s="1326">
        <v>37</v>
      </c>
      <c r="D478" s="1073">
        <v>5</v>
      </c>
      <c r="E478" s="825">
        <f t="shared" si="42"/>
        <v>5132.9799999999996</v>
      </c>
      <c r="F478" s="1323">
        <f t="shared" si="40"/>
        <v>5132.9799999999996</v>
      </c>
      <c r="G478" s="1037">
        <f>'Заказ, cкидки и курсы валют'!$J$24*F478</f>
        <v>65111.851299999995</v>
      </c>
      <c r="H478" s="1324">
        <f t="shared" si="41"/>
        <v>325.56</v>
      </c>
      <c r="I478" s="1325"/>
    </row>
    <row r="479" spans="1:9" ht="15">
      <c r="A479" s="243" t="s">
        <v>8442</v>
      </c>
      <c r="B479" s="1331" t="s">
        <v>196</v>
      </c>
      <c r="C479" s="1326">
        <v>44</v>
      </c>
      <c r="D479" s="1073">
        <v>5</v>
      </c>
      <c r="E479" s="825">
        <f t="shared" si="42"/>
        <v>6020.2</v>
      </c>
      <c r="F479" s="1323">
        <f t="shared" si="40"/>
        <v>6020.2</v>
      </c>
      <c r="G479" s="1037">
        <f>'Заказ, cкидки и курсы валют'!$J$24*F479</f>
        <v>76366.236999999994</v>
      </c>
      <c r="H479" s="1324">
        <f t="shared" si="41"/>
        <v>381.83</v>
      </c>
      <c r="I479" s="1325"/>
    </row>
    <row r="480" spans="1:9" ht="15">
      <c r="A480" s="243" t="s">
        <v>8443</v>
      </c>
      <c r="B480" s="1331" t="s">
        <v>3368</v>
      </c>
      <c r="C480" s="1326">
        <v>20.5</v>
      </c>
      <c r="D480" s="1073">
        <v>10</v>
      </c>
      <c r="E480" s="825">
        <f t="shared" si="42"/>
        <v>3274.76</v>
      </c>
      <c r="F480" s="1323">
        <f t="shared" si="40"/>
        <v>3274.76</v>
      </c>
      <c r="G480" s="1037">
        <f>'Заказ, cкидки и курсы валют'!$J$24*F480</f>
        <v>41540.330600000001</v>
      </c>
      <c r="H480" s="1324">
        <f t="shared" si="41"/>
        <v>415.4</v>
      </c>
      <c r="I480" s="1325"/>
    </row>
    <row r="481" spans="1:9" ht="15">
      <c r="A481" s="243" t="s">
        <v>8444</v>
      </c>
      <c r="B481" s="1331" t="s">
        <v>3659</v>
      </c>
      <c r="C481" s="1326">
        <v>21.2</v>
      </c>
      <c r="D481" s="1073">
        <v>10</v>
      </c>
      <c r="E481" s="825">
        <f t="shared" si="42"/>
        <v>2978.74</v>
      </c>
      <c r="F481" s="1323">
        <f t="shared" si="40"/>
        <v>2978.74</v>
      </c>
      <c r="G481" s="1037">
        <f>'Заказ, cкидки и курсы валют'!$J$24*F481</f>
        <v>37785.316899999998</v>
      </c>
      <c r="H481" s="1324">
        <f t="shared" si="41"/>
        <v>377.85</v>
      </c>
      <c r="I481" s="1325"/>
    </row>
    <row r="482" spans="1:9" ht="15">
      <c r="A482" s="243" t="s">
        <v>8445</v>
      </c>
      <c r="B482" s="1331" t="s">
        <v>3403</v>
      </c>
      <c r="C482" s="1326">
        <v>23.7</v>
      </c>
      <c r="D482" s="1073">
        <v>10</v>
      </c>
      <c r="E482" s="825">
        <f t="shared" si="42"/>
        <v>3272.68</v>
      </c>
      <c r="F482" s="1323">
        <f t="shared" si="40"/>
        <v>3272.68</v>
      </c>
      <c r="G482" s="1037">
        <f>'Заказ, cкидки и курсы валют'!$J$24*F482</f>
        <v>41513.945800000001</v>
      </c>
      <c r="H482" s="1324">
        <f t="shared" si="41"/>
        <v>415.14</v>
      </c>
      <c r="I482" s="1325"/>
    </row>
    <row r="483" spans="1:9" ht="15">
      <c r="A483" s="243" t="s">
        <v>8446</v>
      </c>
      <c r="B483" s="1331" t="s">
        <v>3126</v>
      </c>
      <c r="C483" s="1326">
        <v>26.2</v>
      </c>
      <c r="D483" s="1073">
        <v>10</v>
      </c>
      <c r="E483" s="825">
        <f t="shared" si="42"/>
        <v>3610.36</v>
      </c>
      <c r="F483" s="1323">
        <f t="shared" si="40"/>
        <v>3610.36</v>
      </c>
      <c r="G483" s="1037">
        <f>'Заказ, cкидки и курсы валют'!$J$24*F483</f>
        <v>45797.416600000004</v>
      </c>
      <c r="H483" s="1324">
        <f t="shared" si="41"/>
        <v>457.97</v>
      </c>
      <c r="I483" s="1325"/>
    </row>
    <row r="484" spans="1:9" ht="15">
      <c r="A484" s="243" t="s">
        <v>8447</v>
      </c>
      <c r="B484" s="1331" t="s">
        <v>3127</v>
      </c>
      <c r="C484" s="1326">
        <v>28.7</v>
      </c>
      <c r="D484" s="1073">
        <v>10</v>
      </c>
      <c r="E484" s="825">
        <f t="shared" si="42"/>
        <v>3938.26</v>
      </c>
      <c r="F484" s="1323">
        <f t="shared" si="40"/>
        <v>3938.26</v>
      </c>
      <c r="G484" s="1037">
        <f>'Заказ, cкидки и курсы валют'!$J$24*F484</f>
        <v>49956.828100000006</v>
      </c>
      <c r="H484" s="1324">
        <f t="shared" si="41"/>
        <v>499.57</v>
      </c>
      <c r="I484" s="1325"/>
    </row>
    <row r="485" spans="1:9" ht="15">
      <c r="A485" s="243" t="s">
        <v>8448</v>
      </c>
      <c r="B485" s="1331" t="s">
        <v>3128</v>
      </c>
      <c r="C485" s="1326">
        <v>31.2</v>
      </c>
      <c r="D485" s="1073">
        <v>10</v>
      </c>
      <c r="E485" s="825">
        <f t="shared" si="42"/>
        <v>4280.76</v>
      </c>
      <c r="F485" s="1323">
        <f t="shared" si="40"/>
        <v>4280.76</v>
      </c>
      <c r="G485" s="1037">
        <f>'Заказ, cкидки и курсы валют'!$J$24*F485</f>
        <v>54301.440600000002</v>
      </c>
      <c r="H485" s="1324">
        <f t="shared" si="41"/>
        <v>543.01</v>
      </c>
      <c r="I485" s="1325"/>
    </row>
    <row r="486" spans="1:9" ht="15">
      <c r="A486" s="243" t="s">
        <v>8449</v>
      </c>
      <c r="B486" s="1331" t="s">
        <v>3129</v>
      </c>
      <c r="C486" s="1326">
        <v>33.700000000000003</v>
      </c>
      <c r="D486" s="1073">
        <v>5</v>
      </c>
      <c r="E486" s="825">
        <f t="shared" si="42"/>
        <v>4642.68</v>
      </c>
      <c r="F486" s="1323">
        <f t="shared" si="40"/>
        <v>4642.68</v>
      </c>
      <c r="G486" s="1037">
        <f>'Заказ, cкидки и курсы валют'!$J$24*F486</f>
        <v>58892.395800000006</v>
      </c>
      <c r="H486" s="1324">
        <f t="shared" si="41"/>
        <v>294.45999999999998</v>
      </c>
      <c r="I486" s="1325"/>
    </row>
    <row r="487" spans="1:9" ht="15">
      <c r="A487" s="243" t="s">
        <v>8450</v>
      </c>
      <c r="B487" s="1331" t="s">
        <v>201</v>
      </c>
      <c r="C487" s="1326">
        <v>36.200000000000003</v>
      </c>
      <c r="D487" s="1073">
        <v>5</v>
      </c>
      <c r="E487" s="825">
        <f t="shared" si="42"/>
        <v>5332.56</v>
      </c>
      <c r="F487" s="1323">
        <f t="shared" si="40"/>
        <v>5332.56</v>
      </c>
      <c r="G487" s="1037">
        <f>'Заказ, cкидки и курсы валют'!$J$24*F487</f>
        <v>67643.523600000015</v>
      </c>
      <c r="H487" s="1324">
        <f t="shared" si="41"/>
        <v>338.22</v>
      </c>
      <c r="I487" s="1325"/>
    </row>
    <row r="488" spans="1:9" ht="15">
      <c r="A488" s="243" t="s">
        <v>8451</v>
      </c>
      <c r="B488" s="1331" t="s">
        <v>1342</v>
      </c>
      <c r="C488" s="1326">
        <v>38.700000000000003</v>
      </c>
      <c r="D488" s="1073">
        <v>5</v>
      </c>
      <c r="E488" s="825">
        <f t="shared" si="42"/>
        <v>5390.72</v>
      </c>
      <c r="F488" s="1323">
        <f t="shared" si="40"/>
        <v>5390.72</v>
      </c>
      <c r="G488" s="1037">
        <f>'Заказ, cкидки и курсы валют'!$J$24*F488</f>
        <v>68381.283200000005</v>
      </c>
      <c r="H488" s="1324">
        <f t="shared" si="41"/>
        <v>341.91</v>
      </c>
      <c r="I488" s="1325"/>
    </row>
    <row r="489" spans="1:9" ht="15">
      <c r="A489" s="243" t="s">
        <v>8452</v>
      </c>
      <c r="B489" s="1331" t="s">
        <v>202</v>
      </c>
      <c r="C489" s="1326">
        <v>41.3</v>
      </c>
      <c r="D489" s="1073">
        <v>5</v>
      </c>
      <c r="E489" s="825">
        <f t="shared" si="42"/>
        <v>6480.6</v>
      </c>
      <c r="F489" s="1323">
        <f t="shared" si="40"/>
        <v>6480.6</v>
      </c>
      <c r="G489" s="1037">
        <f>'Заказ, cкидки и курсы валют'!$J$24*F489</f>
        <v>82206.411000000007</v>
      </c>
      <c r="H489" s="1324">
        <f t="shared" si="41"/>
        <v>411.03</v>
      </c>
      <c r="I489" s="1325"/>
    </row>
    <row r="490" spans="1:9" ht="15">
      <c r="A490" s="243" t="s">
        <v>8453</v>
      </c>
      <c r="B490" s="1331" t="s">
        <v>615</v>
      </c>
      <c r="C490" s="1326">
        <v>46.3</v>
      </c>
      <c r="D490" s="1073">
        <v>5</v>
      </c>
      <c r="E490" s="825">
        <f t="shared" si="42"/>
        <v>6356</v>
      </c>
      <c r="F490" s="1323">
        <f t="shared" si="40"/>
        <v>6356</v>
      </c>
      <c r="G490" s="1037">
        <f>'Заказ, cкидки и курсы валют'!$J$24*F490</f>
        <v>80625.86</v>
      </c>
      <c r="H490" s="1324">
        <f t="shared" si="41"/>
        <v>403.13</v>
      </c>
      <c r="I490" s="1325"/>
    </row>
    <row r="491" spans="1:9" ht="15">
      <c r="A491" s="243" t="s">
        <v>8454</v>
      </c>
      <c r="B491" s="1331" t="s">
        <v>203</v>
      </c>
      <c r="C491" s="1326">
        <v>51.3</v>
      </c>
      <c r="D491" s="1073">
        <v>5</v>
      </c>
      <c r="E491" s="825">
        <f t="shared" si="42"/>
        <v>7007.04</v>
      </c>
      <c r="F491" s="1323">
        <f t="shared" si="40"/>
        <v>7007.04</v>
      </c>
      <c r="G491" s="1037">
        <f>'Заказ, cкидки и курсы валют'!$J$24*F491</f>
        <v>88884.3024</v>
      </c>
      <c r="H491" s="1324">
        <f t="shared" si="41"/>
        <v>444.42</v>
      </c>
      <c r="I491" s="1325"/>
    </row>
    <row r="492" spans="1:9" ht="15">
      <c r="A492" s="243" t="s">
        <v>8455</v>
      </c>
      <c r="B492" s="1331" t="s">
        <v>614</v>
      </c>
      <c r="C492" s="1326">
        <v>56.3</v>
      </c>
      <c r="D492" s="1073">
        <v>5</v>
      </c>
      <c r="E492" s="825">
        <f t="shared" si="42"/>
        <v>7730.82</v>
      </c>
      <c r="F492" s="1323">
        <f t="shared" si="40"/>
        <v>7730.82</v>
      </c>
      <c r="G492" s="1037">
        <f>'Заказ, cкидки и курсы валют'!$J$24*F492</f>
        <v>98065.451700000005</v>
      </c>
      <c r="H492" s="1324">
        <f t="shared" si="41"/>
        <v>490.33</v>
      </c>
      <c r="I492" s="1325"/>
    </row>
    <row r="493" spans="1:9" ht="15">
      <c r="A493" s="243" t="s">
        <v>8456</v>
      </c>
      <c r="B493" s="1331" t="s">
        <v>204</v>
      </c>
      <c r="C493" s="1326">
        <v>61.3</v>
      </c>
      <c r="D493" s="1073">
        <v>5</v>
      </c>
      <c r="E493" s="825">
        <f t="shared" si="42"/>
        <v>8527.5</v>
      </c>
      <c r="F493" s="1323">
        <f t="shared" si="40"/>
        <v>8527.5</v>
      </c>
      <c r="G493" s="1037">
        <f>'Заказ, cкидки и курсы валют'!$J$24*F493</f>
        <v>108171.33750000001</v>
      </c>
      <c r="H493" s="1324">
        <f t="shared" si="41"/>
        <v>540.86</v>
      </c>
      <c r="I493" s="1325"/>
    </row>
    <row r="494" spans="1:9" ht="15">
      <c r="A494" s="243" t="s">
        <v>8457</v>
      </c>
      <c r="B494" s="1331" t="s">
        <v>205</v>
      </c>
      <c r="C494" s="1326">
        <v>71.42</v>
      </c>
      <c r="D494" s="1073">
        <v>5</v>
      </c>
      <c r="E494" s="825">
        <f t="shared" si="42"/>
        <v>9854.86</v>
      </c>
      <c r="F494" s="1323">
        <f t="shared" si="40"/>
        <v>9854.86</v>
      </c>
      <c r="G494" s="1037">
        <f>'Заказ, cкидки и курсы валют'!$J$24*F494</f>
        <v>125008.89910000001</v>
      </c>
      <c r="H494" s="1324">
        <f t="shared" si="41"/>
        <v>625.04</v>
      </c>
      <c r="I494" s="1325"/>
    </row>
    <row r="495" spans="1:9" ht="15">
      <c r="A495" s="243" t="s">
        <v>8458</v>
      </c>
      <c r="B495" s="1331" t="s">
        <v>206</v>
      </c>
      <c r="C495" s="1326">
        <v>81.42</v>
      </c>
      <c r="D495" s="1073">
        <v>2</v>
      </c>
      <c r="E495" s="825">
        <f t="shared" si="42"/>
        <v>11622.36</v>
      </c>
      <c r="F495" s="1323">
        <f t="shared" si="40"/>
        <v>11622.36</v>
      </c>
      <c r="G495" s="1037">
        <f>'Заказ, cкидки и курсы валют'!$J$24*F495</f>
        <v>147429.63660000003</v>
      </c>
      <c r="H495" s="1324">
        <f t="shared" si="41"/>
        <v>294.86</v>
      </c>
      <c r="I495" s="1325"/>
    </row>
    <row r="496" spans="1:9" ht="15">
      <c r="A496" s="243" t="s">
        <v>8459</v>
      </c>
      <c r="B496" s="1331" t="s">
        <v>209</v>
      </c>
      <c r="C496" s="1326">
        <v>110.4</v>
      </c>
      <c r="D496" s="1073">
        <v>2</v>
      </c>
      <c r="E496" s="825">
        <f t="shared" si="42"/>
        <v>17071.2</v>
      </c>
      <c r="F496" s="1323">
        <f t="shared" si="40"/>
        <v>17071.2</v>
      </c>
      <c r="G496" s="1037">
        <f>'Заказ, cкидки и курсы валют'!$J$24*F496</f>
        <v>216548.17200000002</v>
      </c>
      <c r="H496" s="1324">
        <f t="shared" si="41"/>
        <v>433.1</v>
      </c>
      <c r="I496" s="1325"/>
    </row>
    <row r="497" spans="1:9" ht="15">
      <c r="A497" s="243" t="s">
        <v>8460</v>
      </c>
      <c r="B497" s="1331" t="s">
        <v>4321</v>
      </c>
      <c r="C497" s="1326">
        <v>31</v>
      </c>
      <c r="D497" s="1073">
        <v>10</v>
      </c>
      <c r="E497" s="825">
        <f t="shared" si="42"/>
        <v>5322.78</v>
      </c>
      <c r="F497" s="1323">
        <f t="shared" si="40"/>
        <v>5322.78</v>
      </c>
      <c r="G497" s="1037">
        <f>'Заказ, cкидки и курсы валют'!$J$24*F497</f>
        <v>67519.464299999992</v>
      </c>
      <c r="H497" s="1324">
        <f t="shared" si="41"/>
        <v>675.19</v>
      </c>
      <c r="I497" s="1325"/>
    </row>
    <row r="498" spans="1:9" ht="15">
      <c r="A498" s="243" t="s">
        <v>8461</v>
      </c>
      <c r="B498" s="1331" t="s">
        <v>4322</v>
      </c>
      <c r="C498" s="1326">
        <v>34.1</v>
      </c>
      <c r="D498" s="1073">
        <v>10</v>
      </c>
      <c r="E498" s="825">
        <f t="shared" si="42"/>
        <v>4791.84</v>
      </c>
      <c r="F498" s="1323">
        <f t="shared" si="40"/>
        <v>4791.84</v>
      </c>
      <c r="G498" s="1037">
        <f>'Заказ, cкидки и курсы валют'!$J$24*F498</f>
        <v>60784.490400000002</v>
      </c>
      <c r="H498" s="1324">
        <f t="shared" si="41"/>
        <v>607.84</v>
      </c>
      <c r="I498" s="1325"/>
    </row>
    <row r="499" spans="1:9" ht="15">
      <c r="A499" s="243" t="s">
        <v>8462</v>
      </c>
      <c r="B499" s="1331" t="s">
        <v>3357</v>
      </c>
      <c r="C499" s="1326">
        <v>37.700000000000003</v>
      </c>
      <c r="D499" s="1073">
        <v>5</v>
      </c>
      <c r="E499" s="825">
        <f t="shared" si="42"/>
        <v>5236.3599999999997</v>
      </c>
      <c r="F499" s="1323">
        <f t="shared" si="40"/>
        <v>5236.3599999999997</v>
      </c>
      <c r="G499" s="1037">
        <f>'Заказ, cкидки и курсы валют'!$J$24*F499</f>
        <v>66423.226599999995</v>
      </c>
      <c r="H499" s="1324">
        <f t="shared" si="41"/>
        <v>332.12</v>
      </c>
      <c r="I499" s="1325"/>
    </row>
    <row r="500" spans="1:9" ht="15">
      <c r="A500" s="243" t="s">
        <v>8463</v>
      </c>
      <c r="B500" s="1331" t="s">
        <v>1029</v>
      </c>
      <c r="C500" s="1326">
        <v>41.3</v>
      </c>
      <c r="D500" s="1073">
        <v>10</v>
      </c>
      <c r="E500" s="825">
        <f t="shared" si="42"/>
        <v>6154</v>
      </c>
      <c r="F500" s="1323">
        <f t="shared" si="40"/>
        <v>6154</v>
      </c>
      <c r="G500" s="1037">
        <f>'Заказ, cкидки и курсы валют'!$J$24*F500</f>
        <v>78063.490000000005</v>
      </c>
      <c r="H500" s="1324">
        <f t="shared" si="41"/>
        <v>780.63</v>
      </c>
      <c r="I500" s="1325"/>
    </row>
    <row r="501" spans="1:9" ht="15">
      <c r="A501" s="243" t="s">
        <v>8464</v>
      </c>
      <c r="B501" s="1331" t="s">
        <v>3130</v>
      </c>
      <c r="C501" s="1326">
        <v>44.9</v>
      </c>
      <c r="D501" s="1073">
        <v>5</v>
      </c>
      <c r="E501" s="825">
        <f t="shared" si="42"/>
        <v>6161.62</v>
      </c>
      <c r="F501" s="1323">
        <f t="shared" si="40"/>
        <v>6161.62</v>
      </c>
      <c r="G501" s="1037">
        <f>'Заказ, cкидки и курсы валют'!$J$24*F501</f>
        <v>78160.149699999994</v>
      </c>
      <c r="H501" s="1324">
        <f t="shared" si="41"/>
        <v>390.8</v>
      </c>
      <c r="I501" s="1325"/>
    </row>
    <row r="502" spans="1:9" ht="15">
      <c r="A502" s="243" t="s">
        <v>8465</v>
      </c>
      <c r="B502" s="1331" t="s">
        <v>1030</v>
      </c>
      <c r="C502" s="1326">
        <v>48.5</v>
      </c>
      <c r="D502" s="1073">
        <v>5</v>
      </c>
      <c r="E502" s="825">
        <f t="shared" si="42"/>
        <v>6642.48</v>
      </c>
      <c r="F502" s="1323">
        <f t="shared" si="40"/>
        <v>6642.48</v>
      </c>
      <c r="G502" s="1037">
        <f>'Заказ, cкидки и курсы валют'!$J$24*F502</f>
        <v>84259.858800000002</v>
      </c>
      <c r="H502" s="1324">
        <f t="shared" si="41"/>
        <v>421.3</v>
      </c>
      <c r="I502" s="1325"/>
    </row>
    <row r="503" spans="1:9" ht="15">
      <c r="A503" s="243" t="s">
        <v>8466</v>
      </c>
      <c r="B503" s="1331" t="s">
        <v>3131</v>
      </c>
      <c r="C503" s="1326">
        <v>52</v>
      </c>
      <c r="D503" s="1073">
        <v>5</v>
      </c>
      <c r="E503" s="825">
        <f t="shared" si="42"/>
        <v>7255.98</v>
      </c>
      <c r="F503" s="1323">
        <f t="shared" ref="F503:F538" si="43">ROUND(E503*(1-$F$11),2)</f>
        <v>7255.98</v>
      </c>
      <c r="G503" s="1037">
        <f>'Заказ, cкидки и курсы валют'!$J$24*F503</f>
        <v>92042.106299999999</v>
      </c>
      <c r="H503" s="1324">
        <f t="shared" ref="H503:H538" si="44">ROUND((D503/1000)*G503,2)</f>
        <v>460.21</v>
      </c>
      <c r="I503" s="1325"/>
    </row>
    <row r="504" spans="1:9" ht="15">
      <c r="A504" s="243" t="s">
        <v>8467</v>
      </c>
      <c r="B504" s="1331" t="s">
        <v>4323</v>
      </c>
      <c r="C504" s="1326">
        <v>55.6</v>
      </c>
      <c r="D504" s="1073">
        <v>5</v>
      </c>
      <c r="E504" s="825">
        <f t="shared" ref="E504:E511" si="45">E394*2</f>
        <v>7773.28</v>
      </c>
      <c r="F504" s="1323">
        <f t="shared" si="43"/>
        <v>7773.28</v>
      </c>
      <c r="G504" s="1037">
        <f>'Заказ, cкидки и курсы валют'!$J$24*F504</f>
        <v>98604.056800000006</v>
      </c>
      <c r="H504" s="1324">
        <f t="shared" si="44"/>
        <v>493.02</v>
      </c>
      <c r="I504" s="1325"/>
    </row>
    <row r="505" spans="1:9" ht="15">
      <c r="A505" s="243" t="s">
        <v>8468</v>
      </c>
      <c r="B505" s="1331" t="s">
        <v>243</v>
      </c>
      <c r="C505" s="1326">
        <v>58.2</v>
      </c>
      <c r="D505" s="1073">
        <v>2</v>
      </c>
      <c r="E505" s="825">
        <f t="shared" si="45"/>
        <v>9954.1</v>
      </c>
      <c r="F505" s="1323">
        <f t="shared" si="43"/>
        <v>9954.1</v>
      </c>
      <c r="G505" s="1037">
        <f>'Заказ, cкидки и курсы валют'!$J$24*F505</f>
        <v>126267.75850000001</v>
      </c>
      <c r="H505" s="1324">
        <f t="shared" si="44"/>
        <v>252.54</v>
      </c>
      <c r="I505" s="1325"/>
    </row>
    <row r="506" spans="1:9" ht="15">
      <c r="A506" s="243" t="s">
        <v>8469</v>
      </c>
      <c r="B506" s="1331" t="s">
        <v>619</v>
      </c>
      <c r="C506" s="1326">
        <v>66.400000000000006</v>
      </c>
      <c r="D506" s="1073">
        <v>5</v>
      </c>
      <c r="E506" s="825">
        <f t="shared" si="45"/>
        <v>9348.76</v>
      </c>
      <c r="F506" s="1323">
        <f t="shared" si="43"/>
        <v>9348.76</v>
      </c>
      <c r="G506" s="1037">
        <f>'Заказ, cкидки и курсы валют'!$J$24*F506</f>
        <v>118589.0206</v>
      </c>
      <c r="H506" s="1324">
        <f t="shared" si="44"/>
        <v>592.95000000000005</v>
      </c>
      <c r="I506" s="1325"/>
    </row>
    <row r="507" spans="1:9" ht="15">
      <c r="A507" s="243" t="s">
        <v>8470</v>
      </c>
      <c r="B507" s="1331" t="s">
        <v>3132</v>
      </c>
      <c r="C507" s="1326">
        <v>73.599999999999994</v>
      </c>
      <c r="D507" s="1073">
        <v>2</v>
      </c>
      <c r="E507" s="825">
        <f t="shared" si="45"/>
        <v>9444.6</v>
      </c>
      <c r="F507" s="1323">
        <f t="shared" si="43"/>
        <v>9444.6</v>
      </c>
      <c r="G507" s="1037">
        <f>'Заказ, cкидки и курсы валют'!$J$24*F507</f>
        <v>119804.751</v>
      </c>
      <c r="H507" s="1324">
        <f t="shared" si="44"/>
        <v>239.61</v>
      </c>
      <c r="I507" s="1325"/>
    </row>
    <row r="508" spans="1:9" ht="15">
      <c r="A508" s="243" t="s">
        <v>8471</v>
      </c>
      <c r="B508" s="1331" t="s">
        <v>676</v>
      </c>
      <c r="C508" s="1332">
        <v>80.8</v>
      </c>
      <c r="D508" s="1073">
        <v>2</v>
      </c>
      <c r="E508" s="825">
        <f t="shared" si="45"/>
        <v>11030</v>
      </c>
      <c r="F508" s="1323">
        <f t="shared" si="43"/>
        <v>11030</v>
      </c>
      <c r="G508" s="1037">
        <f>'Заказ, cкидки и курсы валют'!$J$24*F508</f>
        <v>139915.55000000002</v>
      </c>
      <c r="H508" s="1324">
        <f t="shared" si="44"/>
        <v>279.83</v>
      </c>
      <c r="I508" s="1325"/>
    </row>
    <row r="509" spans="1:9" ht="15">
      <c r="A509" s="243" t="s">
        <v>8472</v>
      </c>
      <c r="B509" s="1331" t="s">
        <v>1333</v>
      </c>
      <c r="C509" s="1326">
        <v>90</v>
      </c>
      <c r="D509" s="1073">
        <v>5</v>
      </c>
      <c r="E509" s="825">
        <f t="shared" si="45"/>
        <v>12057.86</v>
      </c>
      <c r="F509" s="1323">
        <f t="shared" si="43"/>
        <v>12057.86</v>
      </c>
      <c r="G509" s="1037">
        <f>'Заказ, cкидки и курсы валют'!$J$24*F509</f>
        <v>152953.9541</v>
      </c>
      <c r="H509" s="1324">
        <f t="shared" si="44"/>
        <v>764.77</v>
      </c>
      <c r="I509" s="1325"/>
    </row>
    <row r="510" spans="1:9" ht="15">
      <c r="A510" s="243" t="s">
        <v>8473</v>
      </c>
      <c r="B510" s="1331" t="s">
        <v>1334</v>
      </c>
      <c r="C510" s="1326">
        <v>104</v>
      </c>
      <c r="D510" s="1073">
        <v>5</v>
      </c>
      <c r="E510" s="825">
        <f t="shared" si="45"/>
        <v>14220.56</v>
      </c>
      <c r="F510" s="1323">
        <f t="shared" si="43"/>
        <v>14220.56</v>
      </c>
      <c r="G510" s="1037">
        <f>'Заказ, cкидки и курсы валют'!$J$24*F510</f>
        <v>180387.80360000001</v>
      </c>
      <c r="H510" s="1324">
        <f t="shared" si="44"/>
        <v>901.94</v>
      </c>
      <c r="I510" s="1325"/>
    </row>
    <row r="511" spans="1:9" ht="15">
      <c r="A511" s="243" t="s">
        <v>8474</v>
      </c>
      <c r="B511" s="1331" t="s">
        <v>213</v>
      </c>
      <c r="C511" s="1326">
        <v>118</v>
      </c>
      <c r="D511" s="1073">
        <v>2</v>
      </c>
      <c r="E511" s="825">
        <f t="shared" si="45"/>
        <v>16334.74</v>
      </c>
      <c r="F511" s="1323">
        <f t="shared" si="43"/>
        <v>16334.74</v>
      </c>
      <c r="G511" s="1037">
        <f>'Заказ, cкидки и курсы валют'!$J$24*F511</f>
        <v>207206.17689999999</v>
      </c>
      <c r="H511" s="1324">
        <f t="shared" si="44"/>
        <v>414.41</v>
      </c>
      <c r="I511" s="1325"/>
    </row>
    <row r="512" spans="1:9" ht="15">
      <c r="A512" s="243" t="s">
        <v>8475</v>
      </c>
      <c r="B512" s="1331" t="s">
        <v>2641</v>
      </c>
      <c r="C512" s="1326">
        <v>76.900000000000006</v>
      </c>
      <c r="D512" s="1073">
        <v>1</v>
      </c>
      <c r="E512" s="825">
        <f t="shared" ref="E512:E527" si="46">E403*2</f>
        <v>10680.04</v>
      </c>
      <c r="F512" s="1323">
        <f t="shared" si="43"/>
        <v>10680.04</v>
      </c>
      <c r="G512" s="1037">
        <f>'Заказ, cкидки и курсы валют'!$J$24*F512</f>
        <v>135476.30740000002</v>
      </c>
      <c r="H512" s="1324">
        <f t="shared" si="44"/>
        <v>135.47999999999999</v>
      </c>
      <c r="I512" s="1325"/>
    </row>
    <row r="513" spans="1:9" ht="15">
      <c r="A513" s="243" t="s">
        <v>8476</v>
      </c>
      <c r="B513" s="1331" t="s">
        <v>3406</v>
      </c>
      <c r="C513" s="1326">
        <v>90.2</v>
      </c>
      <c r="D513" s="1073">
        <v>1</v>
      </c>
      <c r="E513" s="825">
        <f t="shared" si="46"/>
        <v>12367.98</v>
      </c>
      <c r="F513" s="1323">
        <f t="shared" si="43"/>
        <v>12367.98</v>
      </c>
      <c r="G513" s="1037">
        <f>'Заказ, cкидки и курсы валют'!$J$24*F513</f>
        <v>156887.82629999999</v>
      </c>
      <c r="H513" s="1324">
        <f t="shared" si="44"/>
        <v>156.88999999999999</v>
      </c>
      <c r="I513" s="1325"/>
    </row>
    <row r="514" spans="1:9" ht="17.25" customHeight="1">
      <c r="A514" s="243" t="s">
        <v>8477</v>
      </c>
      <c r="B514" s="1331" t="s">
        <v>3369</v>
      </c>
      <c r="C514" s="1326">
        <v>97.1</v>
      </c>
      <c r="D514" s="1073">
        <v>1</v>
      </c>
      <c r="E514" s="825">
        <f t="shared" si="46"/>
        <v>13310.08</v>
      </c>
      <c r="F514" s="1323">
        <f t="shared" si="43"/>
        <v>13310.08</v>
      </c>
      <c r="G514" s="1037">
        <f>'Заказ, cкидки и курсы валют'!$J$24*F514</f>
        <v>168838.36480000001</v>
      </c>
      <c r="H514" s="1324">
        <f t="shared" si="44"/>
        <v>168.84</v>
      </c>
      <c r="I514" s="1325"/>
    </row>
    <row r="515" spans="1:9" ht="15">
      <c r="A515" s="243" t="s">
        <v>8478</v>
      </c>
      <c r="B515" s="1331" t="s">
        <v>3407</v>
      </c>
      <c r="C515" s="1326">
        <v>103</v>
      </c>
      <c r="D515" s="1073">
        <v>1</v>
      </c>
      <c r="E515" s="825">
        <f t="shared" si="46"/>
        <v>14114.68</v>
      </c>
      <c r="F515" s="1323">
        <f t="shared" si="43"/>
        <v>14114.68</v>
      </c>
      <c r="G515" s="1037">
        <f>'Заказ, cкидки и курсы валют'!$J$24*F515</f>
        <v>179044.71580000001</v>
      </c>
      <c r="H515" s="1324">
        <f t="shared" si="44"/>
        <v>179.04</v>
      </c>
      <c r="I515" s="1325"/>
    </row>
    <row r="516" spans="1:9" ht="15">
      <c r="A516" s="243" t="s">
        <v>8479</v>
      </c>
      <c r="B516" s="1331" t="s">
        <v>4325</v>
      </c>
      <c r="C516" s="1326">
        <v>110</v>
      </c>
      <c r="D516" s="1073">
        <v>1</v>
      </c>
      <c r="E516" s="825">
        <f t="shared" si="46"/>
        <v>15074.68</v>
      </c>
      <c r="F516" s="1323">
        <f t="shared" si="43"/>
        <v>15074.68</v>
      </c>
      <c r="G516" s="1037">
        <f>'Заказ, cкидки и курсы валют'!$J$24*F516</f>
        <v>191222.31580000001</v>
      </c>
      <c r="H516" s="1324">
        <f t="shared" si="44"/>
        <v>191.22</v>
      </c>
      <c r="I516" s="1325"/>
    </row>
    <row r="517" spans="1:9" ht="15">
      <c r="A517" s="243" t="s">
        <v>8480</v>
      </c>
      <c r="B517" s="1331" t="s">
        <v>3408</v>
      </c>
      <c r="C517" s="1326">
        <v>117</v>
      </c>
      <c r="D517" s="1073">
        <v>1</v>
      </c>
      <c r="E517" s="825">
        <f t="shared" si="46"/>
        <v>17496.16</v>
      </c>
      <c r="F517" s="1323">
        <f t="shared" si="43"/>
        <v>17496.16</v>
      </c>
      <c r="G517" s="1037">
        <f>'Заказ, cкидки и курсы валют'!$J$24*F517</f>
        <v>221938.78960000002</v>
      </c>
      <c r="H517" s="1324">
        <f t="shared" si="44"/>
        <v>221.94</v>
      </c>
      <c r="I517" s="1325"/>
    </row>
    <row r="518" spans="1:9" ht="15">
      <c r="A518" s="243" t="s">
        <v>8481</v>
      </c>
      <c r="B518" s="1331" t="s">
        <v>3409</v>
      </c>
      <c r="C518" s="1326">
        <v>130</v>
      </c>
      <c r="D518" s="1073">
        <v>1</v>
      </c>
      <c r="E518" s="825">
        <f t="shared" si="46"/>
        <v>19431.240000000002</v>
      </c>
      <c r="F518" s="1323">
        <f t="shared" si="43"/>
        <v>19431.240000000002</v>
      </c>
      <c r="G518" s="1037">
        <f>'Заказ, cкидки и курсы валют'!$J$24*F518</f>
        <v>246485.27940000003</v>
      </c>
      <c r="H518" s="1324">
        <f t="shared" si="44"/>
        <v>246.49</v>
      </c>
      <c r="I518" s="1325"/>
    </row>
    <row r="519" spans="1:9" ht="15">
      <c r="A519" s="243" t="s">
        <v>8482</v>
      </c>
      <c r="B519" s="1331" t="s">
        <v>3400</v>
      </c>
      <c r="C519" s="1326">
        <v>144</v>
      </c>
      <c r="D519" s="1073">
        <v>1</v>
      </c>
      <c r="E519" s="825">
        <f t="shared" si="46"/>
        <v>19719.919999999998</v>
      </c>
      <c r="F519" s="1323">
        <f t="shared" si="43"/>
        <v>19719.919999999998</v>
      </c>
      <c r="G519" s="1037">
        <f>'Заказ, cкидки и курсы валют'!$J$24*F519</f>
        <v>250147.18519999998</v>
      </c>
      <c r="H519" s="1324">
        <f t="shared" si="44"/>
        <v>250.15</v>
      </c>
      <c r="I519" s="1325"/>
    </row>
    <row r="520" spans="1:9" ht="15">
      <c r="A520" s="243" t="s">
        <v>8483</v>
      </c>
      <c r="B520" s="1331" t="s">
        <v>3410</v>
      </c>
      <c r="C520" s="1326">
        <v>157</v>
      </c>
      <c r="D520" s="1073">
        <v>1</v>
      </c>
      <c r="E520" s="825">
        <f t="shared" si="46"/>
        <v>21485.34</v>
      </c>
      <c r="F520" s="1323">
        <f t="shared" si="43"/>
        <v>21485.34</v>
      </c>
      <c r="G520" s="1037">
        <f>'Заказ, cкидки и курсы валют'!$J$24*F520</f>
        <v>272541.5379</v>
      </c>
      <c r="H520" s="1324">
        <f t="shared" si="44"/>
        <v>272.54000000000002</v>
      </c>
      <c r="I520" s="1325"/>
    </row>
    <row r="521" spans="1:9" ht="15">
      <c r="A521" s="243" t="s">
        <v>8484</v>
      </c>
      <c r="B521" s="1331" t="s">
        <v>3411</v>
      </c>
      <c r="C521" s="1326">
        <v>170</v>
      </c>
      <c r="D521" s="1073">
        <v>1</v>
      </c>
      <c r="E521" s="825">
        <f t="shared" si="46"/>
        <v>23275.1</v>
      </c>
      <c r="F521" s="1323">
        <f t="shared" si="43"/>
        <v>23275.1</v>
      </c>
      <c r="G521" s="1037">
        <f>'Заказ, cкидки и курсы валют'!$J$24*F521</f>
        <v>295244.64350000001</v>
      </c>
      <c r="H521" s="1324">
        <f t="shared" si="44"/>
        <v>295.24</v>
      </c>
      <c r="I521" s="1325"/>
    </row>
    <row r="522" spans="1:9" ht="15">
      <c r="A522" s="243" t="s">
        <v>8485</v>
      </c>
      <c r="B522" s="1331" t="s">
        <v>2266</v>
      </c>
      <c r="C522" s="1326">
        <v>184</v>
      </c>
      <c r="D522" s="1073">
        <v>1</v>
      </c>
      <c r="E522" s="825">
        <f t="shared" si="46"/>
        <v>30184.04</v>
      </c>
      <c r="F522" s="1323">
        <f t="shared" si="43"/>
        <v>30184.04</v>
      </c>
      <c r="G522" s="1037">
        <f>'Заказ, cкидки и курсы валют'!$J$24*F522</f>
        <v>382884.54740000004</v>
      </c>
      <c r="H522" s="1324">
        <f t="shared" si="44"/>
        <v>382.88</v>
      </c>
      <c r="I522" s="1325"/>
    </row>
    <row r="523" spans="1:9" ht="15">
      <c r="A523" s="243" t="s">
        <v>8486</v>
      </c>
      <c r="B523" s="1331" t="s">
        <v>3141</v>
      </c>
      <c r="C523" s="1326">
        <v>197</v>
      </c>
      <c r="D523" s="1073">
        <v>1</v>
      </c>
      <c r="E523" s="825">
        <f t="shared" si="46"/>
        <v>27106.12</v>
      </c>
      <c r="F523" s="1323">
        <f t="shared" si="43"/>
        <v>27106.12</v>
      </c>
      <c r="G523" s="1037">
        <f>'Заказ, cкидки и курсы валют'!$J$24*F523</f>
        <v>343841.13219999999</v>
      </c>
      <c r="H523" s="1324">
        <f t="shared" si="44"/>
        <v>343.84</v>
      </c>
      <c r="I523" s="1325"/>
    </row>
    <row r="524" spans="1:9" ht="15">
      <c r="A524" s="243" t="s">
        <v>8487</v>
      </c>
      <c r="B524" s="1331" t="s">
        <v>1337</v>
      </c>
      <c r="C524" s="1326">
        <v>224</v>
      </c>
      <c r="D524" s="1073">
        <v>1</v>
      </c>
      <c r="E524" s="825">
        <f t="shared" si="46"/>
        <v>30597.26</v>
      </c>
      <c r="F524" s="1323">
        <f t="shared" si="43"/>
        <v>30597.26</v>
      </c>
      <c r="G524" s="1037">
        <f>'Заказ, cкидки и курсы валют'!$J$24*F524</f>
        <v>388126.24310000002</v>
      </c>
      <c r="H524" s="1324">
        <f t="shared" si="44"/>
        <v>388.13</v>
      </c>
      <c r="I524" s="1325"/>
    </row>
    <row r="525" spans="1:9" ht="15">
      <c r="A525" s="243" t="s">
        <v>8488</v>
      </c>
      <c r="B525" s="1331" t="s">
        <v>3412</v>
      </c>
      <c r="C525" s="1326">
        <v>250</v>
      </c>
      <c r="D525" s="1073">
        <v>1</v>
      </c>
      <c r="E525" s="825">
        <f t="shared" si="46"/>
        <v>34977.879999999997</v>
      </c>
      <c r="F525" s="1323">
        <f t="shared" si="43"/>
        <v>34977.879999999997</v>
      </c>
      <c r="G525" s="1037">
        <f>'Заказ, cкидки и курсы валют'!$J$24*F525</f>
        <v>443694.40779999999</v>
      </c>
      <c r="H525" s="1324">
        <f t="shared" si="44"/>
        <v>443.69</v>
      </c>
      <c r="I525" s="1325"/>
    </row>
    <row r="526" spans="1:9" ht="15">
      <c r="A526" s="243" t="s">
        <v>8489</v>
      </c>
      <c r="B526" s="1331" t="s">
        <v>3413</v>
      </c>
      <c r="C526" s="1326">
        <v>155</v>
      </c>
      <c r="D526" s="1073">
        <v>1</v>
      </c>
      <c r="E526" s="825">
        <f t="shared" si="46"/>
        <v>22001.9</v>
      </c>
      <c r="F526" s="1323">
        <f t="shared" si="43"/>
        <v>22001.9</v>
      </c>
      <c r="G526" s="1037">
        <f>'Заказ, cкидки и курсы валют'!$J$24*F526</f>
        <v>279094.10150000005</v>
      </c>
      <c r="H526" s="1324">
        <f t="shared" si="44"/>
        <v>279.08999999999997</v>
      </c>
      <c r="I526" s="1325"/>
    </row>
    <row r="527" spans="1:9" ht="15">
      <c r="A527" s="243" t="s">
        <v>8490</v>
      </c>
      <c r="B527" s="1331" t="s">
        <v>6445</v>
      </c>
      <c r="C527" s="1326">
        <v>165</v>
      </c>
      <c r="D527" s="1073">
        <v>1</v>
      </c>
      <c r="E527" s="825">
        <f t="shared" si="46"/>
        <v>26658.799999999999</v>
      </c>
      <c r="F527" s="1323">
        <f t="shared" si="43"/>
        <v>26658.799999999999</v>
      </c>
      <c r="G527" s="1037">
        <f>'Заказ, cкидки и курсы валют'!$J$24*F527</f>
        <v>338166.87800000003</v>
      </c>
      <c r="H527" s="1324">
        <f t="shared" si="44"/>
        <v>338.17</v>
      </c>
      <c r="I527" s="1325"/>
    </row>
    <row r="528" spans="1:9" ht="15">
      <c r="A528" s="243" t="s">
        <v>8491</v>
      </c>
      <c r="B528" s="1331" t="s">
        <v>4326</v>
      </c>
      <c r="C528" s="1326">
        <v>186</v>
      </c>
      <c r="D528" s="1073">
        <v>1</v>
      </c>
      <c r="E528" s="825">
        <f t="shared" ref="E528:E538" si="47">E420*2</f>
        <v>30404.1</v>
      </c>
      <c r="F528" s="1323">
        <f t="shared" si="43"/>
        <v>30404.1</v>
      </c>
      <c r="G528" s="1037">
        <f>'Заказ, cкидки и курсы валют'!$J$24*F528</f>
        <v>385676.0085</v>
      </c>
      <c r="H528" s="1324">
        <f t="shared" si="44"/>
        <v>385.68</v>
      </c>
      <c r="I528" s="1325"/>
    </row>
    <row r="529" spans="1:9" ht="15">
      <c r="A529" s="243" t="s">
        <v>8492</v>
      </c>
      <c r="B529" s="1331" t="s">
        <v>3641</v>
      </c>
      <c r="C529" s="1326">
        <v>196</v>
      </c>
      <c r="D529" s="1073">
        <v>1</v>
      </c>
      <c r="E529" s="825">
        <f t="shared" si="47"/>
        <v>27461.52</v>
      </c>
      <c r="F529" s="1323">
        <f t="shared" si="43"/>
        <v>27461.52</v>
      </c>
      <c r="G529" s="1037">
        <f>'Заказ, cкидки и курсы валют'!$J$24*F529</f>
        <v>348349.3812</v>
      </c>
      <c r="H529" s="1324">
        <f t="shared" si="44"/>
        <v>348.35</v>
      </c>
      <c r="I529" s="1325"/>
    </row>
    <row r="530" spans="1:9" ht="15">
      <c r="A530" s="243" t="s">
        <v>8493</v>
      </c>
      <c r="B530" s="1331" t="s">
        <v>3642</v>
      </c>
      <c r="C530" s="1326">
        <v>217</v>
      </c>
      <c r="D530" s="1073">
        <v>1</v>
      </c>
      <c r="E530" s="825">
        <f t="shared" si="47"/>
        <v>30195.72</v>
      </c>
      <c r="F530" s="1323">
        <f t="shared" si="43"/>
        <v>30195.72</v>
      </c>
      <c r="G530" s="1037">
        <f>'Заказ, cкидки и курсы валют'!$J$24*F530</f>
        <v>383032.70820000005</v>
      </c>
      <c r="H530" s="1324">
        <f t="shared" si="44"/>
        <v>383.03</v>
      </c>
      <c r="I530" s="1325"/>
    </row>
    <row r="531" spans="1:9" ht="15">
      <c r="A531" s="243" t="s">
        <v>8494</v>
      </c>
      <c r="B531" s="1331" t="s">
        <v>3643</v>
      </c>
      <c r="C531" s="1326">
        <v>238</v>
      </c>
      <c r="D531" s="1073">
        <v>1</v>
      </c>
      <c r="E531" s="825">
        <f t="shared" si="47"/>
        <v>33027</v>
      </c>
      <c r="F531" s="1323">
        <f t="shared" si="43"/>
        <v>33027</v>
      </c>
      <c r="G531" s="1037">
        <f>'Заказ, cкидки и курсы валют'!$J$24*F531</f>
        <v>418947.495</v>
      </c>
      <c r="H531" s="1324">
        <f t="shared" si="44"/>
        <v>418.95</v>
      </c>
      <c r="I531" s="1325"/>
    </row>
    <row r="532" spans="1:9" ht="15">
      <c r="A532" s="243" t="s">
        <v>8495</v>
      </c>
      <c r="B532" s="1331" t="s">
        <v>3644</v>
      </c>
      <c r="C532" s="1326">
        <v>258</v>
      </c>
      <c r="D532" s="1073">
        <v>1</v>
      </c>
      <c r="E532" s="825">
        <f t="shared" si="47"/>
        <v>33736.199999999997</v>
      </c>
      <c r="F532" s="1323">
        <f t="shared" si="43"/>
        <v>33736.199999999997</v>
      </c>
      <c r="G532" s="1037">
        <f>'Заказ, cкидки и курсы валют'!$J$24*F532</f>
        <v>427943.69699999999</v>
      </c>
      <c r="H532" s="1324">
        <f t="shared" si="44"/>
        <v>427.94</v>
      </c>
      <c r="I532" s="1325"/>
    </row>
    <row r="533" spans="1:9" ht="15">
      <c r="A533" s="243" t="s">
        <v>8496</v>
      </c>
      <c r="B533" s="1331" t="s">
        <v>3645</v>
      </c>
      <c r="C533" s="1326">
        <v>279</v>
      </c>
      <c r="D533" s="1073">
        <v>1</v>
      </c>
      <c r="E533" s="825">
        <f t="shared" si="47"/>
        <v>38826.519999999997</v>
      </c>
      <c r="F533" s="1323">
        <f t="shared" si="43"/>
        <v>38826.519999999997</v>
      </c>
      <c r="G533" s="1037">
        <f>'Заказ, cкидки и курсы валют'!$J$24*F533</f>
        <v>492514.40619999997</v>
      </c>
      <c r="H533" s="1324">
        <f t="shared" si="44"/>
        <v>492.51</v>
      </c>
      <c r="I533" s="1325"/>
    </row>
    <row r="534" spans="1:9" ht="15">
      <c r="A534" s="243" t="s">
        <v>8497</v>
      </c>
      <c r="B534" s="1331" t="s">
        <v>3646</v>
      </c>
      <c r="C534" s="1326">
        <v>320</v>
      </c>
      <c r="D534" s="1073">
        <v>1</v>
      </c>
      <c r="E534" s="825">
        <f t="shared" si="47"/>
        <v>45791.44</v>
      </c>
      <c r="F534" s="1323">
        <f t="shared" si="43"/>
        <v>45791.44</v>
      </c>
      <c r="G534" s="1037">
        <f>'Заказ, cкидки и курсы валют'!$J$24*F534</f>
        <v>580864.4164000001</v>
      </c>
      <c r="H534" s="1324">
        <f t="shared" si="44"/>
        <v>580.86</v>
      </c>
      <c r="I534" s="1325"/>
    </row>
    <row r="535" spans="1:9" ht="15">
      <c r="A535" s="243" t="s">
        <v>8498</v>
      </c>
      <c r="B535" s="1331" t="s">
        <v>3398</v>
      </c>
      <c r="C535" s="1326">
        <v>361</v>
      </c>
      <c r="D535" s="1073">
        <v>1</v>
      </c>
      <c r="E535" s="825">
        <f t="shared" si="47"/>
        <v>51251</v>
      </c>
      <c r="F535" s="1323">
        <f t="shared" si="43"/>
        <v>51251</v>
      </c>
      <c r="G535" s="1037">
        <f>'Заказ, cкидки и курсы валют'!$J$24*F535</f>
        <v>650118.93500000006</v>
      </c>
      <c r="H535" s="1324">
        <f t="shared" si="44"/>
        <v>650.12</v>
      </c>
      <c r="I535" s="1325"/>
    </row>
    <row r="536" spans="1:9" ht="15">
      <c r="A536" s="243" t="s">
        <v>8499</v>
      </c>
      <c r="B536" s="1331" t="s">
        <v>3982</v>
      </c>
      <c r="C536" s="1326">
        <v>381</v>
      </c>
      <c r="D536" s="1073">
        <v>1</v>
      </c>
      <c r="E536" s="825">
        <f t="shared" si="47"/>
        <v>51025.48</v>
      </c>
      <c r="F536" s="1323">
        <f t="shared" si="43"/>
        <v>51025.48</v>
      </c>
      <c r="G536" s="1037">
        <f>'Заказ, cкидки и курсы валют'!$J$24*F536</f>
        <v>647258.21380000003</v>
      </c>
      <c r="H536" s="1324">
        <f t="shared" si="44"/>
        <v>647.26</v>
      </c>
      <c r="I536" s="1325"/>
    </row>
    <row r="537" spans="1:9" ht="15">
      <c r="A537" s="243" t="s">
        <v>8500</v>
      </c>
      <c r="B537" s="1331" t="s">
        <v>1338</v>
      </c>
      <c r="C537" s="1326">
        <v>407</v>
      </c>
      <c r="D537" s="1073">
        <v>1</v>
      </c>
      <c r="E537" s="825">
        <f t="shared" si="47"/>
        <v>74123.28</v>
      </c>
      <c r="F537" s="1323">
        <f t="shared" si="43"/>
        <v>74123.28</v>
      </c>
      <c r="G537" s="1037">
        <f>'Заказ, cкидки и курсы валют'!$J$24*F537</f>
        <v>940253.80680000002</v>
      </c>
      <c r="H537" s="1324">
        <f t="shared" si="44"/>
        <v>940.25</v>
      </c>
      <c r="I537" s="1325"/>
    </row>
    <row r="538" spans="1:9" ht="15">
      <c r="A538" s="243" t="s">
        <v>8501</v>
      </c>
      <c r="B538" s="1331" t="s">
        <v>3647</v>
      </c>
      <c r="C538" s="1326">
        <v>448</v>
      </c>
      <c r="D538" s="1073">
        <v>1</v>
      </c>
      <c r="E538" s="825">
        <f t="shared" si="47"/>
        <v>82323.839999999997</v>
      </c>
      <c r="F538" s="1323">
        <f t="shared" si="43"/>
        <v>82323.839999999997</v>
      </c>
      <c r="G538" s="1037">
        <f>'Заказ, cкидки и курсы валют'!$J$24*F538</f>
        <v>1044277.9104000001</v>
      </c>
      <c r="H538" s="1324">
        <f t="shared" si="44"/>
        <v>1044.28</v>
      </c>
      <c r="I538" s="1325"/>
    </row>
    <row r="539" spans="1:9" ht="13.5" thickBot="1"/>
    <row r="540" spans="1:9" ht="18">
      <c r="A540" s="1896" t="s">
        <v>6543</v>
      </c>
      <c r="B540" s="1896"/>
      <c r="C540" s="794"/>
      <c r="D540" s="687"/>
      <c r="E540" s="687"/>
      <c r="F540" s="114"/>
      <c r="G540" s="1902"/>
      <c r="H540" s="1903"/>
      <c r="I540" s="1904"/>
    </row>
    <row r="541" spans="1:9" ht="18" customHeight="1">
      <c r="A541" s="292"/>
      <c r="B541" s="17"/>
      <c r="C541" s="1065"/>
      <c r="D541" s="1522"/>
      <c r="E541" s="1028"/>
      <c r="F541" s="700"/>
      <c r="G541" s="132"/>
      <c r="H541" s="131"/>
      <c r="I541" s="200"/>
    </row>
    <row r="542" spans="1:9">
      <c r="A542" s="292"/>
      <c r="B542" s="17"/>
      <c r="C542" s="1066"/>
      <c r="D542" s="1523"/>
      <c r="E542" s="689"/>
      <c r="F542" s="733"/>
      <c r="G542" s="1052"/>
      <c r="H542" s="17"/>
      <c r="I542" s="200"/>
    </row>
    <row r="543" spans="1:9">
      <c r="A543" s="292"/>
      <c r="B543" s="17"/>
      <c r="C543" s="1066"/>
      <c r="D543" s="1523"/>
      <c r="E543" s="689"/>
      <c r="F543" s="733"/>
      <c r="G543" s="1052"/>
      <c r="H543" s="17"/>
      <c r="I543" s="200"/>
    </row>
    <row r="544" spans="1:9">
      <c r="A544" s="292"/>
      <c r="B544" s="17"/>
      <c r="C544" s="1066"/>
      <c r="D544" s="1523"/>
      <c r="E544" s="689"/>
      <c r="F544" s="733"/>
      <c r="G544" s="1052"/>
      <c r="H544" s="17"/>
      <c r="I544" s="200"/>
    </row>
    <row r="545" spans="1:9" ht="18.75" thickBot="1">
      <c r="A545" s="1540" t="s">
        <v>7839</v>
      </c>
      <c r="B545" s="204"/>
      <c r="C545" s="1067"/>
      <c r="D545" s="1524"/>
      <c r="E545" s="690"/>
      <c r="F545" s="735"/>
      <c r="G545" s="1053"/>
      <c r="H545" s="204"/>
      <c r="I545" s="205"/>
    </row>
    <row r="546" spans="1:9" ht="52.5">
      <c r="A546" s="228" t="s">
        <v>1036</v>
      </c>
      <c r="B546" s="229" t="s">
        <v>1037</v>
      </c>
      <c r="C546" s="568" t="s">
        <v>679</v>
      </c>
      <c r="D546" s="568" t="s">
        <v>3147</v>
      </c>
      <c r="E546" s="691" t="s">
        <v>11544</v>
      </c>
      <c r="F546" s="737" t="s">
        <v>2796</v>
      </c>
      <c r="G546" s="1039" t="s">
        <v>2644</v>
      </c>
      <c r="H546" s="394" t="s">
        <v>498</v>
      </c>
      <c r="I546" s="232" t="s">
        <v>4274</v>
      </c>
    </row>
    <row r="547" spans="1:9">
      <c r="A547" s="228"/>
      <c r="B547" s="445"/>
      <c r="C547" s="568" t="s">
        <v>3648</v>
      </c>
      <c r="D547" s="568" t="s">
        <v>2645</v>
      </c>
      <c r="E547" s="696" t="s">
        <v>265</v>
      </c>
      <c r="F547" s="745">
        <f>'Заказ, cкидки и курсы валют'!$I$12</f>
        <v>0</v>
      </c>
      <c r="G547" s="1149"/>
      <c r="H547" s="545"/>
      <c r="I547" s="380"/>
    </row>
    <row r="548" spans="1:9" ht="15">
      <c r="A548" s="2869" t="s">
        <v>11568</v>
      </c>
      <c r="B548" s="1056" t="s">
        <v>142</v>
      </c>
      <c r="C548" s="1674">
        <v>1.7</v>
      </c>
      <c r="D548" s="1673">
        <v>1000</v>
      </c>
      <c r="E548" s="2864">
        <v>199.67</v>
      </c>
      <c r="F548" s="1133">
        <f>ROUND(E548*(1-$F$11),2)</f>
        <v>199.67</v>
      </c>
      <c r="G548" s="1684">
        <f>'Заказ, cкидки и курсы валют'!$J$24*F548</f>
        <v>2532.8139499999997</v>
      </c>
      <c r="H548" s="1064">
        <f>ROUND((D548/1000)*G548,2)</f>
        <v>2532.81</v>
      </c>
      <c r="I548" s="600"/>
    </row>
    <row r="549" spans="1:9" ht="15">
      <c r="A549" s="2869" t="s">
        <v>11569</v>
      </c>
      <c r="B549" s="1056" t="s">
        <v>144</v>
      </c>
      <c r="C549" s="1674">
        <v>2.08</v>
      </c>
      <c r="D549" s="1673">
        <v>500</v>
      </c>
      <c r="E549" s="2864">
        <v>253.81</v>
      </c>
      <c r="F549" s="1133">
        <f>ROUND(E549*(1-$F$11),2)</f>
        <v>253.81</v>
      </c>
      <c r="G549" s="1684">
        <f>'Заказ, cкидки и курсы валют'!$J$24*F549</f>
        <v>3219.5798500000001</v>
      </c>
      <c r="H549" s="1064">
        <f>ROUND((D549/1000)*G549,2)</f>
        <v>1609.79</v>
      </c>
      <c r="I549" s="600"/>
    </row>
    <row r="550" spans="1:9" ht="15">
      <c r="A550" s="2869" t="s">
        <v>11570</v>
      </c>
      <c r="B550" s="1056" t="s">
        <v>3364</v>
      </c>
      <c r="C550" s="1674">
        <v>2.46</v>
      </c>
      <c r="D550" s="1673">
        <v>200</v>
      </c>
      <c r="E550" s="2864">
        <v>347.49</v>
      </c>
      <c r="F550" s="1133">
        <f>ROUND(E550*(1-$F$11),2)</f>
        <v>347.49</v>
      </c>
      <c r="G550" s="1684">
        <f>'Заказ, cкидки и курсы валют'!$J$24*F550</f>
        <v>4407.9106500000007</v>
      </c>
      <c r="H550" s="1064">
        <f>ROUND((D550/1000)*G550,2)</f>
        <v>881.58</v>
      </c>
      <c r="I550" s="600"/>
    </row>
    <row r="551" spans="1:9" ht="15">
      <c r="A551" s="2869" t="s">
        <v>11833</v>
      </c>
      <c r="B551" s="1056" t="s">
        <v>11834</v>
      </c>
      <c r="C551" s="2658">
        <v>2.9</v>
      </c>
      <c r="D551" s="1673">
        <v>200</v>
      </c>
      <c r="E551" s="2864">
        <v>516.62</v>
      </c>
      <c r="F551" s="1133">
        <f>ROUND(E551*(1-$F$11),2)</f>
        <v>516.62</v>
      </c>
      <c r="G551" s="1684">
        <f>'Заказ, cкидки и курсы валют'!$J$24*F551</f>
        <v>6553.3247000000001</v>
      </c>
      <c r="H551" s="1064">
        <f>ROUND((D551/1000)*G551,2)</f>
        <v>1310.6600000000001</v>
      </c>
      <c r="I551" s="600"/>
    </row>
    <row r="552" spans="1:9" ht="15">
      <c r="A552" s="2869" t="s">
        <v>7012</v>
      </c>
      <c r="B552" s="1056" t="s">
        <v>167</v>
      </c>
      <c r="C552" s="1674">
        <v>4.05</v>
      </c>
      <c r="D552" s="1673">
        <v>500</v>
      </c>
      <c r="E552" s="2864">
        <v>321.76</v>
      </c>
      <c r="F552" s="1133">
        <f>ROUND(E552*(1-$F$11),2)</f>
        <v>321.76</v>
      </c>
      <c r="G552" s="1684">
        <f>'Заказ, cкидки и курсы валют'!$J$24*F552</f>
        <v>4081.5255999999999</v>
      </c>
      <c r="H552" s="1064">
        <f>ROUND((D552/1000)*G552,2)</f>
        <v>2040.76</v>
      </c>
      <c r="I552" s="600"/>
    </row>
    <row r="553" spans="1:9" ht="15">
      <c r="A553" s="2869" t="s">
        <v>7013</v>
      </c>
      <c r="B553" s="1056" t="s">
        <v>168</v>
      </c>
      <c r="C553" s="1674">
        <v>4.67</v>
      </c>
      <c r="D553" s="1673">
        <v>500</v>
      </c>
      <c r="E553" s="2864">
        <v>341.31</v>
      </c>
      <c r="F553" s="1133">
        <f t="shared" ref="F553:F571" si="48">ROUND(E553*(1-$F$11),2)</f>
        <v>341.31</v>
      </c>
      <c r="G553" s="1684">
        <f>'Заказ, cкидки и курсы валют'!$J$24*F553</f>
        <v>4329.5173500000001</v>
      </c>
      <c r="H553" s="1064">
        <f t="shared" ref="H553:H571" si="49">ROUND((D553/1000)*G553,2)</f>
        <v>2164.7600000000002</v>
      </c>
      <c r="I553" s="600"/>
    </row>
    <row r="554" spans="1:9" ht="15">
      <c r="A554" s="2869" t="s">
        <v>7014</v>
      </c>
      <c r="B554" s="1056" t="s">
        <v>171</v>
      </c>
      <c r="C554" s="1674">
        <v>7.65</v>
      </c>
      <c r="D554" s="1673">
        <v>200</v>
      </c>
      <c r="E554" s="2864">
        <v>595.35</v>
      </c>
      <c r="F554" s="1133">
        <f t="shared" si="48"/>
        <v>595.35</v>
      </c>
      <c r="G554" s="1684">
        <f>'Заказ, cкидки и курсы валют'!$J$24*F554</f>
        <v>7552.0147500000003</v>
      </c>
      <c r="H554" s="1064">
        <f t="shared" si="49"/>
        <v>1510.4</v>
      </c>
      <c r="I554" s="600"/>
    </row>
    <row r="555" spans="1:9" ht="15">
      <c r="A555" s="2869" t="s">
        <v>6544</v>
      </c>
      <c r="B555" s="1056" t="s">
        <v>100</v>
      </c>
      <c r="C555" s="1674">
        <v>5.72</v>
      </c>
      <c r="D555" s="1673">
        <v>500</v>
      </c>
      <c r="E555" s="2864">
        <v>401.32</v>
      </c>
      <c r="F555" s="1133">
        <f t="shared" si="48"/>
        <v>401.32</v>
      </c>
      <c r="G555" s="1684">
        <f>'Заказ, cкидки и курсы валют'!$J$24*F555</f>
        <v>5090.7442000000001</v>
      </c>
      <c r="H555" s="1064">
        <f t="shared" si="49"/>
        <v>2545.37</v>
      </c>
      <c r="I555" s="600"/>
    </row>
    <row r="556" spans="1:9" ht="15">
      <c r="A556" s="2869" t="s">
        <v>6545</v>
      </c>
      <c r="B556" s="1056" t="s">
        <v>101</v>
      </c>
      <c r="C556" s="1674">
        <v>6.4</v>
      </c>
      <c r="D556" s="1673">
        <v>500</v>
      </c>
      <c r="E556" s="2864">
        <v>449.76</v>
      </c>
      <c r="F556" s="1133">
        <f t="shared" si="48"/>
        <v>449.76</v>
      </c>
      <c r="G556" s="1684">
        <f>'Заказ, cкидки и курсы валют'!$J$24*F556</f>
        <v>5705.2056000000002</v>
      </c>
      <c r="H556" s="1064">
        <f t="shared" si="49"/>
        <v>2852.6</v>
      </c>
      <c r="I556" s="600"/>
    </row>
    <row r="557" spans="1:9" ht="15">
      <c r="A557" s="2869" t="s">
        <v>6546</v>
      </c>
      <c r="B557" s="1056" t="s">
        <v>1355</v>
      </c>
      <c r="C557" s="1674">
        <v>7.25</v>
      </c>
      <c r="D557" s="1673">
        <v>500</v>
      </c>
      <c r="E557" s="2864">
        <v>641.59</v>
      </c>
      <c r="F557" s="1133">
        <f t="shared" si="48"/>
        <v>641.59</v>
      </c>
      <c r="G557" s="1684">
        <f>'Заказ, cкидки и курсы валют'!$J$24*F557</f>
        <v>8138.5691500000012</v>
      </c>
      <c r="H557" s="1064">
        <f t="shared" si="49"/>
        <v>4069.28</v>
      </c>
      <c r="I557" s="600"/>
    </row>
    <row r="558" spans="1:9" ht="15">
      <c r="A558" s="2869" t="s">
        <v>6547</v>
      </c>
      <c r="B558" s="1056" t="s">
        <v>189</v>
      </c>
      <c r="C558" s="1674">
        <v>8.1</v>
      </c>
      <c r="D558" s="1673">
        <v>200</v>
      </c>
      <c r="E558" s="2864">
        <v>569.54</v>
      </c>
      <c r="F558" s="1133">
        <f t="shared" si="48"/>
        <v>569.54</v>
      </c>
      <c r="G558" s="1684">
        <f>'Заказ, cкидки и курсы валют'!$J$24*F558</f>
        <v>7224.6148999999996</v>
      </c>
      <c r="H558" s="1064">
        <f t="shared" si="49"/>
        <v>1444.92</v>
      </c>
      <c r="I558" s="600"/>
    </row>
    <row r="559" spans="1:9" ht="15">
      <c r="A559" s="2869" t="s">
        <v>6548</v>
      </c>
      <c r="B559" s="1056" t="s">
        <v>617</v>
      </c>
      <c r="C559" s="1674">
        <v>8.9499999999999993</v>
      </c>
      <c r="D559" s="1673">
        <v>200</v>
      </c>
      <c r="E559" s="2864">
        <v>600.71</v>
      </c>
      <c r="F559" s="1133">
        <f t="shared" si="48"/>
        <v>600.71</v>
      </c>
      <c r="G559" s="1684">
        <f>'Заказ, cкидки и курсы валют'!$J$24*F559</f>
        <v>7620.0063500000006</v>
      </c>
      <c r="H559" s="1064">
        <f t="shared" si="49"/>
        <v>1524</v>
      </c>
      <c r="I559" s="600"/>
    </row>
    <row r="560" spans="1:9" ht="15">
      <c r="A560" s="2869" t="s">
        <v>6549</v>
      </c>
      <c r="B560" s="1056" t="s">
        <v>178</v>
      </c>
      <c r="C560" s="1674">
        <v>9.8000000000000007</v>
      </c>
      <c r="D560" s="1673">
        <v>200</v>
      </c>
      <c r="E560" s="2864">
        <v>693.25</v>
      </c>
      <c r="F560" s="1133">
        <f t="shared" si="48"/>
        <v>693.25</v>
      </c>
      <c r="G560" s="1684">
        <f>'Заказ, cкидки и курсы валют'!$J$24*F560</f>
        <v>8793.8762500000012</v>
      </c>
      <c r="H560" s="1064">
        <f t="shared" si="49"/>
        <v>1758.78</v>
      </c>
      <c r="I560" s="600"/>
    </row>
    <row r="561" spans="1:9" ht="15">
      <c r="A561" s="2869" t="s">
        <v>6550</v>
      </c>
      <c r="B561" s="1056" t="s">
        <v>179</v>
      </c>
      <c r="C561" s="1674">
        <v>11.5</v>
      </c>
      <c r="D561" s="1673">
        <v>100</v>
      </c>
      <c r="E561" s="2864">
        <v>820.69</v>
      </c>
      <c r="F561" s="1133">
        <f t="shared" si="48"/>
        <v>820.69</v>
      </c>
      <c r="G561" s="1684">
        <f>'Заказ, cкидки и курсы валют'!$J$24*F561</f>
        <v>10410.452650000001</v>
      </c>
      <c r="H561" s="1064">
        <f t="shared" si="49"/>
        <v>1041.05</v>
      </c>
      <c r="I561" s="600"/>
    </row>
    <row r="562" spans="1:9" ht="15">
      <c r="A562" s="2869" t="s">
        <v>6551</v>
      </c>
      <c r="B562" s="1056" t="s">
        <v>180</v>
      </c>
      <c r="C562" s="1674">
        <v>13.2</v>
      </c>
      <c r="D562" s="1673">
        <v>200</v>
      </c>
      <c r="E562" s="2864">
        <v>921.5</v>
      </c>
      <c r="F562" s="1133">
        <f t="shared" si="48"/>
        <v>921.5</v>
      </c>
      <c r="G562" s="1684">
        <f>'Заказ, cкидки и курсы валют'!$J$24*F562</f>
        <v>11689.227500000001</v>
      </c>
      <c r="H562" s="1064">
        <f t="shared" si="49"/>
        <v>2337.85</v>
      </c>
      <c r="I562" s="600"/>
    </row>
    <row r="563" spans="1:9" ht="15">
      <c r="A563" s="2869" t="s">
        <v>6552</v>
      </c>
      <c r="B563" s="1056" t="s">
        <v>3660</v>
      </c>
      <c r="C563" s="1674">
        <v>12.2</v>
      </c>
      <c r="D563" s="1673">
        <v>200</v>
      </c>
      <c r="E563" s="2864">
        <v>831.23</v>
      </c>
      <c r="F563" s="1133">
        <f t="shared" si="48"/>
        <v>831.23</v>
      </c>
      <c r="G563" s="1684">
        <f>'Заказ, cкидки и курсы валют'!$J$24*F563</f>
        <v>10544.152550000001</v>
      </c>
      <c r="H563" s="1064">
        <f t="shared" si="49"/>
        <v>2108.83</v>
      </c>
      <c r="I563" s="600"/>
    </row>
    <row r="564" spans="1:9" ht="15">
      <c r="A564" s="2869" t="s">
        <v>6553</v>
      </c>
      <c r="B564" s="1056" t="s">
        <v>3122</v>
      </c>
      <c r="C564" s="1674">
        <v>13.4</v>
      </c>
      <c r="D564" s="1673">
        <v>200</v>
      </c>
      <c r="E564" s="2864">
        <v>913.49</v>
      </c>
      <c r="F564" s="1133">
        <f t="shared" si="48"/>
        <v>913.49</v>
      </c>
      <c r="G564" s="1684">
        <f>'Заказ, cкидки и курсы валют'!$J$24*F564</f>
        <v>11587.620650000001</v>
      </c>
      <c r="H564" s="1064">
        <f t="shared" si="49"/>
        <v>2317.52</v>
      </c>
      <c r="I564" s="600"/>
    </row>
    <row r="565" spans="1:9" ht="15">
      <c r="A565" s="2869" t="s">
        <v>6554</v>
      </c>
      <c r="B565" s="1056" t="s">
        <v>3123</v>
      </c>
      <c r="C565" s="1674">
        <v>15</v>
      </c>
      <c r="D565" s="1673">
        <v>200</v>
      </c>
      <c r="E565" s="2864">
        <v>1032.8599999999999</v>
      </c>
      <c r="F565" s="1133">
        <f t="shared" si="48"/>
        <v>1032.8599999999999</v>
      </c>
      <c r="G565" s="1684">
        <f>'Заказ, cкидки и курсы валют'!$J$24*F565</f>
        <v>13101.829099999999</v>
      </c>
      <c r="H565" s="1064">
        <f t="shared" si="49"/>
        <v>2620.37</v>
      </c>
      <c r="I565" s="600"/>
    </row>
    <row r="566" spans="1:9" ht="15">
      <c r="A566" s="2869" t="s">
        <v>6555</v>
      </c>
      <c r="B566" s="1056" t="s">
        <v>618</v>
      </c>
      <c r="C566" s="1674">
        <v>16.600000000000001</v>
      </c>
      <c r="D566" s="1673">
        <v>200</v>
      </c>
      <c r="E566" s="2864">
        <v>1141.3599999999999</v>
      </c>
      <c r="F566" s="1133">
        <f t="shared" si="48"/>
        <v>1141.3599999999999</v>
      </c>
      <c r="G566" s="1684">
        <f>'Заказ, cкидки и курсы валют'!$J$24*F566</f>
        <v>14478.151599999999</v>
      </c>
      <c r="H566" s="1064">
        <f t="shared" si="49"/>
        <v>2895.63</v>
      </c>
      <c r="I566" s="600"/>
    </row>
    <row r="567" spans="1:9" ht="15">
      <c r="A567" s="2869" t="s">
        <v>6556</v>
      </c>
      <c r="B567" s="1056" t="s">
        <v>3124</v>
      </c>
      <c r="C567" s="1674">
        <v>18.2</v>
      </c>
      <c r="D567" s="1673">
        <v>200</v>
      </c>
      <c r="E567" s="2864">
        <v>1247.94</v>
      </c>
      <c r="F567" s="1133">
        <f t="shared" si="48"/>
        <v>1247.94</v>
      </c>
      <c r="G567" s="1684">
        <f>'Заказ, cкидки и курсы валют'!$J$24*F567</f>
        <v>15830.118900000001</v>
      </c>
      <c r="H567" s="1064">
        <f t="shared" si="49"/>
        <v>3166.02</v>
      </c>
      <c r="I567" s="600"/>
    </row>
    <row r="568" spans="1:9" ht="15">
      <c r="A568" s="2869" t="s">
        <v>6557</v>
      </c>
      <c r="B568" s="1056" t="s">
        <v>190</v>
      </c>
      <c r="C568" s="1674">
        <v>19.8</v>
      </c>
      <c r="D568" s="1055">
        <v>200</v>
      </c>
      <c r="E568" s="2864">
        <v>1361.98</v>
      </c>
      <c r="F568" s="1133">
        <f t="shared" si="48"/>
        <v>1361.98</v>
      </c>
      <c r="G568" s="1684">
        <f>'Заказ, cкидки и курсы валют'!$J$24*F568</f>
        <v>17276.7163</v>
      </c>
      <c r="H568" s="1064">
        <f t="shared" si="49"/>
        <v>3455.34</v>
      </c>
      <c r="I568" s="600"/>
    </row>
    <row r="569" spans="1:9" ht="15">
      <c r="A569" s="2869" t="s">
        <v>6558</v>
      </c>
      <c r="B569" s="1056" t="s">
        <v>191</v>
      </c>
      <c r="C569" s="1674">
        <v>23</v>
      </c>
      <c r="D569" s="1055">
        <v>100</v>
      </c>
      <c r="E569" s="2864">
        <v>1586.86</v>
      </c>
      <c r="F569" s="1133">
        <f t="shared" si="48"/>
        <v>1586.86</v>
      </c>
      <c r="G569" s="1684">
        <f>'Заказ, cкидки и курсы валют'!$J$24*F569</f>
        <v>20129.319100000001</v>
      </c>
      <c r="H569" s="1064">
        <f t="shared" si="49"/>
        <v>2012.93</v>
      </c>
      <c r="I569" s="600"/>
    </row>
    <row r="570" spans="1:9" ht="15">
      <c r="A570" s="2869" t="s">
        <v>6559</v>
      </c>
      <c r="B570" s="1056" t="s">
        <v>192</v>
      </c>
      <c r="C570" s="1674">
        <v>26.2</v>
      </c>
      <c r="D570" s="1055">
        <v>100</v>
      </c>
      <c r="E570" s="2864">
        <v>1814.24</v>
      </c>
      <c r="F570" s="1133">
        <f t="shared" si="48"/>
        <v>1814.24</v>
      </c>
      <c r="G570" s="1684">
        <f>'Заказ, cкидки и курсы валют'!$J$24*F570</f>
        <v>23013.634400000003</v>
      </c>
      <c r="H570" s="1064">
        <f t="shared" si="49"/>
        <v>2301.36</v>
      </c>
      <c r="I570" s="600"/>
    </row>
    <row r="571" spans="1:9" ht="18" customHeight="1">
      <c r="A571" s="2869" t="s">
        <v>6560</v>
      </c>
      <c r="B571" s="1056" t="s">
        <v>194</v>
      </c>
      <c r="C571" s="1674">
        <v>32.6</v>
      </c>
      <c r="D571" s="1055">
        <v>100</v>
      </c>
      <c r="E571" s="2864">
        <v>2251.44</v>
      </c>
      <c r="F571" s="1133">
        <f t="shared" si="48"/>
        <v>2251.44</v>
      </c>
      <c r="G571" s="1684">
        <f>'Заказ, cкидки и курсы валют'!$J$24*F571</f>
        <v>28559.5164</v>
      </c>
      <c r="H571" s="1064">
        <f t="shared" si="49"/>
        <v>2855.95</v>
      </c>
      <c r="I571" s="600"/>
    </row>
    <row r="572" spans="1:9" ht="15">
      <c r="A572" s="2869" t="s">
        <v>10802</v>
      </c>
      <c r="B572" s="1056" t="s">
        <v>3659</v>
      </c>
      <c r="C572" s="1674">
        <v>25.2</v>
      </c>
      <c r="D572" s="1055">
        <v>100</v>
      </c>
      <c r="E572" s="2864">
        <v>1528.01</v>
      </c>
      <c r="F572" s="1133">
        <f>ROUND(E572*(1-$F$11),2)</f>
        <v>1528.01</v>
      </c>
      <c r="G572" s="1684">
        <f>'Заказ, cкидки и курсы валют'!$J$24*F572</f>
        <v>19382.806850000001</v>
      </c>
      <c r="H572" s="1064">
        <f>ROUND((D572/1000)*G572,2)</f>
        <v>1938.28</v>
      </c>
      <c r="I572" s="600"/>
    </row>
    <row r="573" spans="1:9" ht="15">
      <c r="A573" s="2869" t="s">
        <v>6561</v>
      </c>
      <c r="B573" s="1056" t="s">
        <v>3126</v>
      </c>
      <c r="C573" s="1674">
        <v>27.8</v>
      </c>
      <c r="D573" s="1055">
        <v>100</v>
      </c>
      <c r="E573" s="2864">
        <v>1842.35</v>
      </c>
      <c r="F573" s="1133">
        <f>ROUND(E573*(1-$F$11),2)</f>
        <v>1842.35</v>
      </c>
      <c r="G573" s="1684">
        <f>'Заказ, cкидки и курсы валют'!$J$24*F573</f>
        <v>23370.209749999998</v>
      </c>
      <c r="H573" s="1064">
        <f>ROUND((D573/1000)*G573,2)</f>
        <v>2337.02</v>
      </c>
      <c r="I573" s="600"/>
    </row>
    <row r="574" spans="1:9" ht="13.5" thickBot="1"/>
    <row r="575" spans="1:9" ht="18">
      <c r="A575" s="1896" t="s">
        <v>6543</v>
      </c>
      <c r="B575" s="1896"/>
      <c r="C575" s="794"/>
      <c r="D575" s="687"/>
      <c r="E575" s="687"/>
      <c r="F575" s="114"/>
      <c r="G575" s="1902"/>
      <c r="H575" s="1903"/>
      <c r="I575" s="1904"/>
    </row>
    <row r="576" spans="1:9" ht="18">
      <c r="A576" s="292"/>
      <c r="B576" s="17"/>
      <c r="C576" s="1065"/>
      <c r="D576" s="1522"/>
      <c r="E576" s="1028"/>
      <c r="F576" s="700"/>
      <c r="G576" s="132"/>
      <c r="H576" s="131"/>
      <c r="I576" s="200"/>
    </row>
    <row r="577" spans="1:9">
      <c r="A577" s="292"/>
      <c r="B577" s="17"/>
      <c r="C577" s="1066"/>
      <c r="D577" s="1523"/>
      <c r="E577" s="689"/>
      <c r="F577" s="733"/>
      <c r="G577" s="1052"/>
      <c r="H577" s="17"/>
      <c r="I577" s="200"/>
    </row>
    <row r="578" spans="1:9">
      <c r="A578" s="292"/>
      <c r="B578" s="17"/>
      <c r="C578" s="1066"/>
      <c r="D578" s="1523"/>
      <c r="E578" s="689"/>
      <c r="F578" s="733"/>
      <c r="G578" s="1052"/>
      <c r="H578" s="17"/>
      <c r="I578" s="200"/>
    </row>
    <row r="579" spans="1:9">
      <c r="A579" s="292"/>
      <c r="B579" s="17"/>
      <c r="C579" s="1066"/>
      <c r="D579" s="1523"/>
      <c r="E579" s="689"/>
      <c r="F579" s="733"/>
      <c r="G579" s="1052"/>
      <c r="H579" s="17"/>
      <c r="I579" s="200"/>
    </row>
    <row r="580" spans="1:9" ht="18.75" thickBot="1">
      <c r="A580" s="1540" t="s">
        <v>7841</v>
      </c>
      <c r="B580" s="204"/>
      <c r="C580" s="1067"/>
      <c r="D580" s="1524"/>
      <c r="E580" s="690"/>
      <c r="F580" s="735"/>
      <c r="G580" s="1053"/>
      <c r="H580" s="204"/>
      <c r="I580" s="205"/>
    </row>
    <row r="581" spans="1:9" ht="52.5">
      <c r="A581" s="228" t="s">
        <v>1036</v>
      </c>
      <c r="B581" s="229" t="s">
        <v>1037</v>
      </c>
      <c r="C581" s="568" t="s">
        <v>679</v>
      </c>
      <c r="D581" s="568" t="s">
        <v>3147</v>
      </c>
      <c r="E581" s="691" t="s">
        <v>11544</v>
      </c>
      <c r="F581" s="737" t="s">
        <v>2796</v>
      </c>
      <c r="G581" s="1039" t="s">
        <v>2644</v>
      </c>
      <c r="H581" s="394" t="s">
        <v>498</v>
      </c>
      <c r="I581" s="232" t="s">
        <v>4274</v>
      </c>
    </row>
    <row r="582" spans="1:9" ht="13.5" thickBot="1">
      <c r="A582" s="228"/>
      <c r="B582" s="445"/>
      <c r="C582" s="568" t="s">
        <v>3648</v>
      </c>
      <c r="D582" s="568" t="s">
        <v>2645</v>
      </c>
      <c r="E582" s="696" t="s">
        <v>265</v>
      </c>
      <c r="F582" s="745">
        <f>'Заказ, cкидки и курсы валют'!$I$12</f>
        <v>0</v>
      </c>
      <c r="G582" s="1149"/>
      <c r="H582" s="545"/>
      <c r="I582" s="380"/>
    </row>
    <row r="583" spans="1:9" ht="15">
      <c r="A583" s="1333" t="s">
        <v>8502</v>
      </c>
      <c r="B583" s="1334" t="s">
        <v>167</v>
      </c>
      <c r="C583" s="1335">
        <v>4.05</v>
      </c>
      <c r="D583" s="1539">
        <v>50</v>
      </c>
      <c r="E583" s="2654">
        <f t="shared" ref="E583:E602" si="50">E552*2</f>
        <v>643.52</v>
      </c>
      <c r="F583" s="1187">
        <f>ROUND(E583*(1-$F$11),2)</f>
        <v>643.52</v>
      </c>
      <c r="G583" s="1312">
        <f>'Заказ, cкидки и курсы валют'!$J$24*F583</f>
        <v>8163.0511999999999</v>
      </c>
      <c r="H583" s="1313">
        <f>ROUND((D583/1000)*G583,2)</f>
        <v>408.15</v>
      </c>
      <c r="I583" s="1304"/>
    </row>
    <row r="584" spans="1:9" ht="15">
      <c r="A584" s="1336" t="s">
        <v>8503</v>
      </c>
      <c r="B584" s="1056" t="s">
        <v>168</v>
      </c>
      <c r="C584" s="1124">
        <v>4.67</v>
      </c>
      <c r="D584" s="1073">
        <v>50</v>
      </c>
      <c r="E584" s="2654">
        <f t="shared" si="50"/>
        <v>682.62</v>
      </c>
      <c r="F584" s="776">
        <f t="shared" ref="F584:F603" si="51">ROUND(E584*(1-$F$11),2)</f>
        <v>682.62</v>
      </c>
      <c r="G584" s="1044">
        <f>'Заказ, cкидки и курсы валют'!$J$24*F584</f>
        <v>8659.0347000000002</v>
      </c>
      <c r="H584" s="1064">
        <f t="shared" ref="H584:H603" si="52">ROUND((D584/1000)*G584,2)</f>
        <v>432.95</v>
      </c>
      <c r="I584" s="582"/>
    </row>
    <row r="585" spans="1:9" ht="15">
      <c r="A585" s="1336" t="s">
        <v>8504</v>
      </c>
      <c r="B585" s="1056" t="s">
        <v>171</v>
      </c>
      <c r="C585" s="1124">
        <v>7.65</v>
      </c>
      <c r="D585" s="1073">
        <v>20</v>
      </c>
      <c r="E585" s="2654">
        <f t="shared" si="50"/>
        <v>1190.7</v>
      </c>
      <c r="F585" s="776">
        <f t="shared" si="51"/>
        <v>1190.7</v>
      </c>
      <c r="G585" s="1044">
        <f>'Заказ, cкидки и курсы валют'!$J$24*F585</f>
        <v>15104.029500000001</v>
      </c>
      <c r="H585" s="1064">
        <f t="shared" si="52"/>
        <v>302.08</v>
      </c>
      <c r="I585" s="582"/>
    </row>
    <row r="586" spans="1:9" ht="15">
      <c r="A586" s="1336" t="s">
        <v>8505</v>
      </c>
      <c r="B586" s="1076" t="s">
        <v>100</v>
      </c>
      <c r="C586" s="1074">
        <v>5.72</v>
      </c>
      <c r="D586" s="1538">
        <v>50</v>
      </c>
      <c r="E586" s="2654">
        <f t="shared" si="50"/>
        <v>802.64</v>
      </c>
      <c r="F586" s="776">
        <f t="shared" si="51"/>
        <v>802.64</v>
      </c>
      <c r="G586" s="1044">
        <f>'Заказ, cкидки и курсы валют'!$J$24*F586</f>
        <v>10181.4884</v>
      </c>
      <c r="H586" s="1064">
        <f t="shared" si="52"/>
        <v>509.07</v>
      </c>
      <c r="I586" s="582"/>
    </row>
    <row r="587" spans="1:9" ht="15">
      <c r="A587" s="1336" t="s">
        <v>8506</v>
      </c>
      <c r="B587" s="1072" t="s">
        <v>101</v>
      </c>
      <c r="C587" s="1075">
        <v>6.4</v>
      </c>
      <c r="D587" s="1073">
        <v>50</v>
      </c>
      <c r="E587" s="2654">
        <f t="shared" si="50"/>
        <v>899.52</v>
      </c>
      <c r="F587" s="776">
        <f t="shared" si="51"/>
        <v>899.52</v>
      </c>
      <c r="G587" s="1044">
        <f>'Заказ, cкидки и курсы валют'!$J$24*F587</f>
        <v>11410.4112</v>
      </c>
      <c r="H587" s="1064">
        <f t="shared" si="52"/>
        <v>570.52</v>
      </c>
      <c r="I587" s="582"/>
    </row>
    <row r="588" spans="1:9" ht="15">
      <c r="A588" s="1336" t="s">
        <v>8507</v>
      </c>
      <c r="B588" s="1072" t="s">
        <v>1355</v>
      </c>
      <c r="C588" s="1075">
        <v>7.25</v>
      </c>
      <c r="D588" s="1073">
        <v>50</v>
      </c>
      <c r="E588" s="2654">
        <f t="shared" si="50"/>
        <v>1283.18</v>
      </c>
      <c r="F588" s="776">
        <f t="shared" si="51"/>
        <v>1283.18</v>
      </c>
      <c r="G588" s="1044">
        <f>'Заказ, cкидки и курсы валют'!$J$24*F588</f>
        <v>16277.138300000002</v>
      </c>
      <c r="H588" s="1064">
        <f t="shared" si="52"/>
        <v>813.86</v>
      </c>
      <c r="I588" s="582"/>
    </row>
    <row r="589" spans="1:9" ht="15">
      <c r="A589" s="1336" t="s">
        <v>8508</v>
      </c>
      <c r="B589" s="1072" t="s">
        <v>189</v>
      </c>
      <c r="C589" s="1075">
        <v>8.1</v>
      </c>
      <c r="D589" s="1073">
        <v>20</v>
      </c>
      <c r="E589" s="2654">
        <f t="shared" si="50"/>
        <v>1139.08</v>
      </c>
      <c r="F589" s="776">
        <f t="shared" si="51"/>
        <v>1139.08</v>
      </c>
      <c r="G589" s="1044">
        <f>'Заказ, cкидки и курсы валют'!$J$24*F589</f>
        <v>14449.229799999999</v>
      </c>
      <c r="H589" s="1064">
        <f t="shared" si="52"/>
        <v>288.98</v>
      </c>
      <c r="I589" s="582"/>
    </row>
    <row r="590" spans="1:9" ht="15">
      <c r="A590" s="1336" t="s">
        <v>8509</v>
      </c>
      <c r="B590" s="1072" t="s">
        <v>617</v>
      </c>
      <c r="C590" s="1075">
        <v>8.9499999999999993</v>
      </c>
      <c r="D590" s="1073">
        <v>20</v>
      </c>
      <c r="E590" s="2654">
        <f t="shared" si="50"/>
        <v>1201.42</v>
      </c>
      <c r="F590" s="776">
        <f t="shared" si="51"/>
        <v>1201.42</v>
      </c>
      <c r="G590" s="1044">
        <f>'Заказ, cкидки и курсы валют'!$J$24*F590</f>
        <v>15240.012700000001</v>
      </c>
      <c r="H590" s="1064">
        <f t="shared" si="52"/>
        <v>304.8</v>
      </c>
      <c r="I590" s="582"/>
    </row>
    <row r="591" spans="1:9" ht="15">
      <c r="A591" s="1336" t="s">
        <v>8510</v>
      </c>
      <c r="B591" s="1072" t="s">
        <v>178</v>
      </c>
      <c r="C591" s="1075">
        <v>9.8000000000000007</v>
      </c>
      <c r="D591" s="1073">
        <v>20</v>
      </c>
      <c r="E591" s="2654">
        <f t="shared" si="50"/>
        <v>1386.5</v>
      </c>
      <c r="F591" s="776">
        <f t="shared" si="51"/>
        <v>1386.5</v>
      </c>
      <c r="G591" s="1044">
        <f>'Заказ, cкидки и курсы валют'!$J$24*F591</f>
        <v>17587.752500000002</v>
      </c>
      <c r="H591" s="1064">
        <f t="shared" si="52"/>
        <v>351.76</v>
      </c>
      <c r="I591" s="582"/>
    </row>
    <row r="592" spans="1:9" ht="15">
      <c r="A592" s="1336" t="s">
        <v>8511</v>
      </c>
      <c r="B592" s="1072" t="s">
        <v>179</v>
      </c>
      <c r="C592" s="1075">
        <v>11.5</v>
      </c>
      <c r="D592" s="1073">
        <v>20</v>
      </c>
      <c r="E592" s="2654">
        <f t="shared" si="50"/>
        <v>1641.38</v>
      </c>
      <c r="F592" s="776">
        <f t="shared" si="51"/>
        <v>1641.38</v>
      </c>
      <c r="G592" s="1044">
        <f>'Заказ, cкидки и курсы валют'!$J$24*F592</f>
        <v>20820.905300000002</v>
      </c>
      <c r="H592" s="1064">
        <f t="shared" si="52"/>
        <v>416.42</v>
      </c>
      <c r="I592" s="582"/>
    </row>
    <row r="593" spans="1:9" ht="15">
      <c r="A593" s="1336" t="s">
        <v>8512</v>
      </c>
      <c r="B593" s="1072" t="s">
        <v>180</v>
      </c>
      <c r="C593" s="1075">
        <v>13.2</v>
      </c>
      <c r="D593" s="1073">
        <v>20</v>
      </c>
      <c r="E593" s="2654">
        <f t="shared" si="50"/>
        <v>1843</v>
      </c>
      <c r="F593" s="776">
        <f t="shared" si="51"/>
        <v>1843</v>
      </c>
      <c r="G593" s="1044">
        <f>'Заказ, cкидки и курсы валют'!$J$24*F593</f>
        <v>23378.455000000002</v>
      </c>
      <c r="H593" s="1064">
        <f t="shared" si="52"/>
        <v>467.57</v>
      </c>
      <c r="I593" s="582"/>
    </row>
    <row r="594" spans="1:9" ht="15">
      <c r="A594" s="1336" t="s">
        <v>8513</v>
      </c>
      <c r="B594" s="1072" t="s">
        <v>3660</v>
      </c>
      <c r="C594" s="1075">
        <v>12.2</v>
      </c>
      <c r="D594" s="1073">
        <v>20</v>
      </c>
      <c r="E594" s="2654">
        <f t="shared" si="50"/>
        <v>1662.46</v>
      </c>
      <c r="F594" s="776">
        <f t="shared" si="51"/>
        <v>1662.46</v>
      </c>
      <c r="G594" s="1044">
        <f>'Заказ, cкидки и курсы валют'!$J$24*F594</f>
        <v>21088.305100000001</v>
      </c>
      <c r="H594" s="1064">
        <f t="shared" si="52"/>
        <v>421.77</v>
      </c>
      <c r="I594" s="582"/>
    </row>
    <row r="595" spans="1:9" ht="15">
      <c r="A595" s="1336" t="s">
        <v>8514</v>
      </c>
      <c r="B595" s="1072" t="s">
        <v>3122</v>
      </c>
      <c r="C595" s="1075">
        <v>13.4</v>
      </c>
      <c r="D595" s="1073">
        <v>20</v>
      </c>
      <c r="E595" s="2654">
        <f t="shared" si="50"/>
        <v>1826.98</v>
      </c>
      <c r="F595" s="776">
        <f t="shared" si="51"/>
        <v>1826.98</v>
      </c>
      <c r="G595" s="1044">
        <f>'Заказ, cкидки и курсы валют'!$J$24*F595</f>
        <v>23175.241300000002</v>
      </c>
      <c r="H595" s="1064">
        <f t="shared" si="52"/>
        <v>463.5</v>
      </c>
      <c r="I595" s="582"/>
    </row>
    <row r="596" spans="1:9" ht="15">
      <c r="A596" s="1336" t="s">
        <v>8515</v>
      </c>
      <c r="B596" s="1072" t="s">
        <v>3123</v>
      </c>
      <c r="C596" s="1075">
        <v>15</v>
      </c>
      <c r="D596" s="1073">
        <v>20</v>
      </c>
      <c r="E596" s="2654">
        <f t="shared" si="50"/>
        <v>2065.7199999999998</v>
      </c>
      <c r="F596" s="776">
        <f t="shared" si="51"/>
        <v>2065.7199999999998</v>
      </c>
      <c r="G596" s="1044">
        <f>'Заказ, cкидки и курсы валют'!$J$24*F596</f>
        <v>26203.658199999998</v>
      </c>
      <c r="H596" s="1064">
        <f t="shared" si="52"/>
        <v>524.07000000000005</v>
      </c>
      <c r="I596" s="582"/>
    </row>
    <row r="597" spans="1:9" ht="15">
      <c r="A597" s="1336" t="s">
        <v>8516</v>
      </c>
      <c r="B597" s="1072" t="s">
        <v>618</v>
      </c>
      <c r="C597" s="1075">
        <v>16.600000000000001</v>
      </c>
      <c r="D597" s="1073">
        <v>20</v>
      </c>
      <c r="E597" s="2654">
        <f t="shared" si="50"/>
        <v>2282.7199999999998</v>
      </c>
      <c r="F597" s="776">
        <f t="shared" si="51"/>
        <v>2282.7199999999998</v>
      </c>
      <c r="G597" s="1044">
        <f>'Заказ, cкидки и курсы валют'!$J$24*F597</f>
        <v>28956.303199999998</v>
      </c>
      <c r="H597" s="1064">
        <f t="shared" si="52"/>
        <v>579.13</v>
      </c>
      <c r="I597" s="582"/>
    </row>
    <row r="598" spans="1:9" ht="15">
      <c r="A598" s="1336" t="s">
        <v>8517</v>
      </c>
      <c r="B598" s="1072" t="s">
        <v>3124</v>
      </c>
      <c r="C598" s="1075">
        <v>18.2</v>
      </c>
      <c r="D598" s="1073">
        <v>20</v>
      </c>
      <c r="E598" s="2654">
        <f t="shared" si="50"/>
        <v>2495.88</v>
      </c>
      <c r="F598" s="776">
        <f t="shared" si="51"/>
        <v>2495.88</v>
      </c>
      <c r="G598" s="1044">
        <f>'Заказ, cкидки и курсы валют'!$J$24*F598</f>
        <v>31660.237800000003</v>
      </c>
      <c r="H598" s="1064">
        <f t="shared" si="52"/>
        <v>633.20000000000005</v>
      </c>
      <c r="I598" s="582"/>
    </row>
    <row r="599" spans="1:9" ht="15">
      <c r="A599" s="1336" t="s">
        <v>8518</v>
      </c>
      <c r="B599" s="1072" t="s">
        <v>190</v>
      </c>
      <c r="C599" s="1075">
        <v>19.8</v>
      </c>
      <c r="D599" s="1073">
        <v>20</v>
      </c>
      <c r="E599" s="2654">
        <f t="shared" si="50"/>
        <v>2723.96</v>
      </c>
      <c r="F599" s="776">
        <f t="shared" si="51"/>
        <v>2723.96</v>
      </c>
      <c r="G599" s="1044">
        <f>'Заказ, cкидки и курсы валют'!$J$24*F599</f>
        <v>34553.4326</v>
      </c>
      <c r="H599" s="1064">
        <f t="shared" si="52"/>
        <v>691.07</v>
      </c>
      <c r="I599" s="582"/>
    </row>
    <row r="600" spans="1:9" ht="15">
      <c r="A600" s="1336" t="s">
        <v>8519</v>
      </c>
      <c r="B600" s="1072" t="s">
        <v>191</v>
      </c>
      <c r="C600" s="1075">
        <v>23</v>
      </c>
      <c r="D600" s="1073">
        <v>20</v>
      </c>
      <c r="E600" s="2654">
        <f t="shared" si="50"/>
        <v>3173.72</v>
      </c>
      <c r="F600" s="776">
        <f t="shared" si="51"/>
        <v>3173.72</v>
      </c>
      <c r="G600" s="1044">
        <f>'Заказ, cкидки и курсы валют'!$J$24*F600</f>
        <v>40258.638200000001</v>
      </c>
      <c r="H600" s="1064">
        <f t="shared" si="52"/>
        <v>805.17</v>
      </c>
      <c r="I600" s="582"/>
    </row>
    <row r="601" spans="1:9" ht="15">
      <c r="A601" s="1336" t="s">
        <v>8520</v>
      </c>
      <c r="B601" s="1072" t="s">
        <v>192</v>
      </c>
      <c r="C601" s="1075">
        <v>26.2</v>
      </c>
      <c r="D601" s="1073">
        <v>10</v>
      </c>
      <c r="E601" s="2654">
        <f t="shared" si="50"/>
        <v>3628.48</v>
      </c>
      <c r="F601" s="776">
        <f t="shared" si="51"/>
        <v>3628.48</v>
      </c>
      <c r="G601" s="1044">
        <f>'Заказ, cкидки и курсы валют'!$J$24*F601</f>
        <v>46027.268800000005</v>
      </c>
      <c r="H601" s="1064">
        <f t="shared" si="52"/>
        <v>460.27</v>
      </c>
      <c r="I601" s="582"/>
    </row>
    <row r="602" spans="1:9" ht="15">
      <c r="A602" s="1336" t="s">
        <v>8521</v>
      </c>
      <c r="B602" s="1072" t="s">
        <v>194</v>
      </c>
      <c r="C602" s="1075">
        <v>32.6</v>
      </c>
      <c r="D602" s="1073">
        <v>10</v>
      </c>
      <c r="E602" s="2654">
        <f t="shared" si="50"/>
        <v>4502.88</v>
      </c>
      <c r="F602" s="776">
        <f t="shared" si="51"/>
        <v>4502.88</v>
      </c>
      <c r="G602" s="1044">
        <f>'Заказ, cкидки и курсы валют'!$J$24*F602</f>
        <v>57119.032800000001</v>
      </c>
      <c r="H602" s="1064">
        <f t="shared" si="52"/>
        <v>571.19000000000005</v>
      </c>
      <c r="I602" s="582"/>
    </row>
    <row r="603" spans="1:9" ht="15.75" thickBot="1">
      <c r="A603" s="1337" t="s">
        <v>8522</v>
      </c>
      <c r="B603" s="1338" t="s">
        <v>3126</v>
      </c>
      <c r="C603" s="1339">
        <v>27.8</v>
      </c>
      <c r="D603" s="1340">
        <v>10</v>
      </c>
      <c r="E603" s="2654">
        <f>E573*2</f>
        <v>3684.7</v>
      </c>
      <c r="F603" s="1316">
        <f t="shared" si="51"/>
        <v>3684.7</v>
      </c>
      <c r="G603" s="1178">
        <f>'Заказ, cкидки и курсы валют'!$J$24*F603</f>
        <v>46740.419499999996</v>
      </c>
      <c r="H603" s="1317">
        <f t="shared" si="52"/>
        <v>467.4</v>
      </c>
      <c r="I603" s="595"/>
    </row>
    <row r="604" spans="1:9" ht="13.5" thickBot="1"/>
    <row r="605" spans="1:9" ht="18">
      <c r="A605" s="1896" t="s">
        <v>6581</v>
      </c>
      <c r="B605" s="1896"/>
      <c r="C605" s="794"/>
      <c r="D605" s="687"/>
      <c r="E605" s="687"/>
      <c r="F605" s="114"/>
      <c r="G605" s="1902"/>
      <c r="H605" s="1903"/>
      <c r="I605" s="1060"/>
    </row>
    <row r="606" spans="1:9" ht="18">
      <c r="A606" s="292"/>
      <c r="B606" s="17"/>
      <c r="C606" s="1065"/>
      <c r="D606" s="1522"/>
      <c r="E606" s="1028"/>
      <c r="F606" s="700"/>
      <c r="G606" s="132"/>
      <c r="H606" s="131"/>
      <c r="I606" s="200"/>
    </row>
    <row r="607" spans="1:9">
      <c r="A607" s="292"/>
      <c r="B607" s="17"/>
      <c r="C607" s="1066"/>
      <c r="D607" s="1523"/>
      <c r="E607" s="689"/>
      <c r="F607" s="733"/>
      <c r="G607" s="1052"/>
      <c r="H607" s="17"/>
      <c r="I607" s="200"/>
    </row>
    <row r="608" spans="1:9">
      <c r="A608" s="292"/>
      <c r="B608" s="17"/>
      <c r="C608" s="1066"/>
      <c r="D608" s="1523"/>
      <c r="E608" s="689"/>
      <c r="F608" s="733"/>
      <c r="G608" s="1052"/>
      <c r="H608" s="17"/>
      <c r="I608" s="200"/>
    </row>
    <row r="609" spans="1:9">
      <c r="A609" s="292"/>
      <c r="B609" s="17"/>
      <c r="C609" s="1066"/>
      <c r="D609" s="1523"/>
      <c r="E609" s="689"/>
      <c r="F609" s="733"/>
      <c r="G609" s="1052"/>
      <c r="H609" s="17"/>
      <c r="I609" s="200"/>
    </row>
    <row r="610" spans="1:9" ht="18.75" thickBot="1">
      <c r="A610" s="1540" t="s">
        <v>7839</v>
      </c>
      <c r="B610" s="204"/>
      <c r="C610" s="1067"/>
      <c r="D610" s="1524"/>
      <c r="E610" s="690"/>
      <c r="F610" s="735"/>
      <c r="G610" s="1053"/>
      <c r="H610" s="204"/>
      <c r="I610" s="205"/>
    </row>
    <row r="611" spans="1:9" ht="52.5">
      <c r="A611" s="228" t="s">
        <v>1036</v>
      </c>
      <c r="B611" s="229" t="s">
        <v>1037</v>
      </c>
      <c r="C611" s="568" t="s">
        <v>679</v>
      </c>
      <c r="D611" s="568" t="s">
        <v>3147</v>
      </c>
      <c r="E611" s="691" t="s">
        <v>11544</v>
      </c>
      <c r="F611" s="737" t="s">
        <v>2796</v>
      </c>
      <c r="G611" s="1039" t="s">
        <v>2644</v>
      </c>
      <c r="H611" s="394" t="s">
        <v>498</v>
      </c>
      <c r="I611" s="232" t="s">
        <v>4274</v>
      </c>
    </row>
    <row r="612" spans="1:9" ht="13.5" thickBot="1">
      <c r="A612" s="221"/>
      <c r="B612" s="223"/>
      <c r="C612" s="568" t="s">
        <v>3648</v>
      </c>
      <c r="D612" s="1485" t="s">
        <v>2645</v>
      </c>
      <c r="E612" s="696" t="s">
        <v>265</v>
      </c>
      <c r="F612" s="739">
        <f>'Заказ, cкидки и курсы валют'!$I$12</f>
        <v>0</v>
      </c>
      <c r="G612" s="1036"/>
      <c r="H612" s="395"/>
      <c r="I612" s="219"/>
    </row>
    <row r="613" spans="1:9" ht="15">
      <c r="A613" s="2869" t="s">
        <v>11835</v>
      </c>
      <c r="B613" s="1056" t="s">
        <v>138</v>
      </c>
      <c r="C613" s="1674">
        <v>3.3</v>
      </c>
      <c r="D613" s="1673">
        <v>300</v>
      </c>
      <c r="E613" s="2864">
        <v>913.48</v>
      </c>
      <c r="F613" s="1683">
        <f t="shared" ref="F613:F629" si="53">ROUND(E613*(1-$F$11),2)</f>
        <v>913.48</v>
      </c>
      <c r="G613" s="1684">
        <f>'Заказ, cкидки и курсы валют'!$J$24*F613</f>
        <v>11587.4938</v>
      </c>
      <c r="H613" s="1342">
        <f t="shared" ref="H613:H629" si="54">ROUND((D613/1000)*G613,2)</f>
        <v>3476.25</v>
      </c>
      <c r="I613" s="1343"/>
    </row>
    <row r="614" spans="1:9" ht="15">
      <c r="A614" s="2869" t="s">
        <v>11836</v>
      </c>
      <c r="B614" s="1056" t="s">
        <v>139</v>
      </c>
      <c r="C614" s="1674">
        <v>3.55</v>
      </c>
      <c r="D614" s="1673">
        <v>300</v>
      </c>
      <c r="E614" s="2864">
        <v>917.17</v>
      </c>
      <c r="F614" s="1683">
        <f t="shared" si="53"/>
        <v>917.17</v>
      </c>
      <c r="G614" s="1684">
        <f>'Заказ, cкидки и курсы валют'!$J$24*F614</f>
        <v>11634.301450000001</v>
      </c>
      <c r="H614" s="1342">
        <f t="shared" si="54"/>
        <v>3490.29</v>
      </c>
      <c r="I614" s="1343"/>
    </row>
    <row r="615" spans="1:9" ht="15">
      <c r="A615" s="2869" t="s">
        <v>11837</v>
      </c>
      <c r="B615" s="1056" t="s">
        <v>141</v>
      </c>
      <c r="C615" s="1674">
        <v>3.82</v>
      </c>
      <c r="D615" s="1673">
        <v>250</v>
      </c>
      <c r="E615" s="2864">
        <v>1007.64</v>
      </c>
      <c r="F615" s="1683">
        <f t="shared" si="53"/>
        <v>1007.64</v>
      </c>
      <c r="G615" s="1684">
        <f>'Заказ, cкидки и курсы валют'!$J$24*F615</f>
        <v>12781.913399999999</v>
      </c>
      <c r="H615" s="1342">
        <f t="shared" si="54"/>
        <v>3195.48</v>
      </c>
      <c r="I615" s="1343"/>
    </row>
    <row r="616" spans="1:9" ht="15">
      <c r="A616" s="2869" t="s">
        <v>6582</v>
      </c>
      <c r="B616" s="1056" t="s">
        <v>3221</v>
      </c>
      <c r="C616" s="1674">
        <v>4.2</v>
      </c>
      <c r="D616" s="1673">
        <v>100</v>
      </c>
      <c r="E616" s="2864">
        <v>1030.0899999999999</v>
      </c>
      <c r="F616" s="1683">
        <f t="shared" si="53"/>
        <v>1030.0899999999999</v>
      </c>
      <c r="G616" s="1684">
        <f>'Заказ, cкидки и курсы валют'!$J$24*F616</f>
        <v>13066.691649999999</v>
      </c>
      <c r="H616" s="1342">
        <f t="shared" si="54"/>
        <v>1306.67</v>
      </c>
      <c r="I616" s="1343"/>
    </row>
    <row r="617" spans="1:9" ht="16.5" customHeight="1">
      <c r="A617" s="2869" t="s">
        <v>6583</v>
      </c>
      <c r="B617" s="1056" t="s">
        <v>145</v>
      </c>
      <c r="C617" s="1674">
        <v>4.6500000000000004</v>
      </c>
      <c r="D617" s="1673">
        <v>100</v>
      </c>
      <c r="E617" s="2864">
        <v>1032.07</v>
      </c>
      <c r="F617" s="1683">
        <f t="shared" si="53"/>
        <v>1032.07</v>
      </c>
      <c r="G617" s="1684">
        <f>'Заказ, cкидки и курсы валют'!$J$24*F617</f>
        <v>13091.80795</v>
      </c>
      <c r="H617" s="1342">
        <f t="shared" si="54"/>
        <v>1309.18</v>
      </c>
      <c r="I617" s="1343"/>
    </row>
    <row r="618" spans="1:9" ht="15">
      <c r="A618" s="2869" t="s">
        <v>6584</v>
      </c>
      <c r="B618" s="1056" t="s">
        <v>146</v>
      </c>
      <c r="C618" s="1674">
        <v>4.9000000000000004</v>
      </c>
      <c r="D618" s="1673">
        <v>100</v>
      </c>
      <c r="E618" s="2864">
        <v>1007.2</v>
      </c>
      <c r="F618" s="1683">
        <f t="shared" si="53"/>
        <v>1007.2</v>
      </c>
      <c r="G618" s="1684">
        <f>'Заказ, cкидки и курсы валют'!$J$24*F618</f>
        <v>12776.332</v>
      </c>
      <c r="H618" s="1342">
        <f t="shared" si="54"/>
        <v>1277.6300000000001</v>
      </c>
      <c r="I618" s="1343"/>
    </row>
    <row r="619" spans="1:9" ht="15">
      <c r="A619" s="2869" t="s">
        <v>6585</v>
      </c>
      <c r="B619" s="1056" t="s">
        <v>147</v>
      </c>
      <c r="C619" s="1674">
        <v>5.2</v>
      </c>
      <c r="D619" s="1673">
        <v>100</v>
      </c>
      <c r="E619" s="2864">
        <v>1185.1300000000001</v>
      </c>
      <c r="F619" s="1683">
        <f t="shared" si="53"/>
        <v>1185.1300000000001</v>
      </c>
      <c r="G619" s="1684">
        <f>'Заказ, cкидки и курсы валют'!$J$24*F619</f>
        <v>15033.374050000002</v>
      </c>
      <c r="H619" s="1342">
        <f t="shared" si="54"/>
        <v>1503.34</v>
      </c>
      <c r="I619" s="1343"/>
    </row>
    <row r="620" spans="1:9" ht="15">
      <c r="A620" s="2869" t="s">
        <v>6586</v>
      </c>
      <c r="B620" s="1056" t="s">
        <v>148</v>
      </c>
      <c r="C620" s="1674">
        <v>5.7</v>
      </c>
      <c r="D620" s="1673">
        <v>100</v>
      </c>
      <c r="E620" s="2864">
        <v>1001.86</v>
      </c>
      <c r="F620" s="1683">
        <f t="shared" si="53"/>
        <v>1001.86</v>
      </c>
      <c r="G620" s="1684">
        <f>'Заказ, cкидки и курсы валют'!$J$24*F620</f>
        <v>12708.5941</v>
      </c>
      <c r="H620" s="1342">
        <f t="shared" si="54"/>
        <v>1270.8599999999999</v>
      </c>
      <c r="I620" s="1343"/>
    </row>
    <row r="621" spans="1:9" ht="15">
      <c r="A621" s="2869" t="s">
        <v>11571</v>
      </c>
      <c r="B621" s="1056" t="s">
        <v>150</v>
      </c>
      <c r="C621" s="1674">
        <v>6.82</v>
      </c>
      <c r="D621" s="1673">
        <v>100</v>
      </c>
      <c r="E621" s="2864">
        <v>1135.1199999999999</v>
      </c>
      <c r="F621" s="1683">
        <f t="shared" si="53"/>
        <v>1135.1199999999999</v>
      </c>
      <c r="G621" s="1684">
        <f>'Заказ, cкидки и курсы валют'!$J$24*F621</f>
        <v>14398.9972</v>
      </c>
      <c r="H621" s="1342">
        <f t="shared" si="54"/>
        <v>1439.9</v>
      </c>
      <c r="I621" s="1343"/>
    </row>
    <row r="622" spans="1:9" ht="15">
      <c r="A622" s="2869" t="s">
        <v>6587</v>
      </c>
      <c r="B622" s="1056" t="s">
        <v>3656</v>
      </c>
      <c r="C622" s="1674">
        <v>5.6</v>
      </c>
      <c r="D622" s="1673">
        <v>50</v>
      </c>
      <c r="E622" s="2864">
        <v>1144.04</v>
      </c>
      <c r="F622" s="1683">
        <f t="shared" si="53"/>
        <v>1144.04</v>
      </c>
      <c r="G622" s="1684">
        <f>'Заказ, cкидки и курсы валют'!$J$24*F622</f>
        <v>14512.1474</v>
      </c>
      <c r="H622" s="1342">
        <f t="shared" si="54"/>
        <v>725.61</v>
      </c>
      <c r="I622" s="1343"/>
    </row>
    <row r="623" spans="1:9" ht="15">
      <c r="A623" s="2869" t="s">
        <v>11572</v>
      </c>
      <c r="B623" s="1056" t="s">
        <v>3657</v>
      </c>
      <c r="C623" s="1674">
        <v>6.1</v>
      </c>
      <c r="D623" s="1673">
        <v>50</v>
      </c>
      <c r="E623" s="2864">
        <v>1042.3499999999999</v>
      </c>
      <c r="F623" s="1683">
        <f t="shared" si="53"/>
        <v>1042.3499999999999</v>
      </c>
      <c r="G623" s="1684">
        <f>'Заказ, cкидки и курсы валют'!$J$24*F623</f>
        <v>13222.20975</v>
      </c>
      <c r="H623" s="1342">
        <f t="shared" si="54"/>
        <v>661.11</v>
      </c>
      <c r="I623" s="1343"/>
    </row>
    <row r="624" spans="1:9" ht="15">
      <c r="A624" s="2869" t="s">
        <v>6588</v>
      </c>
      <c r="B624" s="1056" t="s">
        <v>3658</v>
      </c>
      <c r="C624" s="1674">
        <v>6.5</v>
      </c>
      <c r="D624" s="1673">
        <v>50</v>
      </c>
      <c r="E624" s="2864">
        <v>1190.8499999999999</v>
      </c>
      <c r="F624" s="1683">
        <f t="shared" si="53"/>
        <v>1190.8499999999999</v>
      </c>
      <c r="G624" s="1684">
        <f>'Заказ, cкидки и курсы валют'!$J$24*F624</f>
        <v>15105.93225</v>
      </c>
      <c r="H624" s="1342">
        <f t="shared" si="54"/>
        <v>755.3</v>
      </c>
      <c r="I624" s="1343"/>
    </row>
    <row r="625" spans="1:9" ht="15">
      <c r="A625" s="2869" t="s">
        <v>6589</v>
      </c>
      <c r="B625" s="1056" t="s">
        <v>167</v>
      </c>
      <c r="C625" s="1674">
        <v>6.7</v>
      </c>
      <c r="D625" s="1673">
        <v>50</v>
      </c>
      <c r="E625" s="2864">
        <v>1218.3499999999999</v>
      </c>
      <c r="F625" s="1683">
        <f t="shared" si="53"/>
        <v>1218.3499999999999</v>
      </c>
      <c r="G625" s="1684">
        <f>'Заказ, cкидки и курсы валют'!$J$24*F625</f>
        <v>15454.769749999999</v>
      </c>
      <c r="H625" s="1342">
        <f t="shared" si="54"/>
        <v>772.74</v>
      </c>
      <c r="I625" s="1343"/>
    </row>
    <row r="626" spans="1:9" ht="15">
      <c r="A626" s="2869" t="s">
        <v>6590</v>
      </c>
      <c r="B626" s="1056" t="s">
        <v>168</v>
      </c>
      <c r="C626" s="1674">
        <v>6.85</v>
      </c>
      <c r="D626" s="1673">
        <v>50</v>
      </c>
      <c r="E626" s="2864">
        <v>1058.02</v>
      </c>
      <c r="F626" s="1683">
        <f t="shared" si="53"/>
        <v>1058.02</v>
      </c>
      <c r="G626" s="1684">
        <f>'Заказ, cкидки и курсы валют'!$J$24*F626</f>
        <v>13420.983700000001</v>
      </c>
      <c r="H626" s="1342">
        <f t="shared" si="54"/>
        <v>671.05</v>
      </c>
      <c r="I626" s="1343"/>
    </row>
    <row r="627" spans="1:9" ht="15">
      <c r="A627" s="2869" t="s">
        <v>6591</v>
      </c>
      <c r="B627" s="1056" t="s">
        <v>169</v>
      </c>
      <c r="C627" s="1674">
        <v>8</v>
      </c>
      <c r="D627" s="1673">
        <v>50</v>
      </c>
      <c r="E627" s="2864">
        <v>1303.94</v>
      </c>
      <c r="F627" s="1683">
        <f t="shared" si="53"/>
        <v>1303.94</v>
      </c>
      <c r="G627" s="1684">
        <f>'Заказ, cкидки и курсы валют'!$J$24*F627</f>
        <v>16540.478900000002</v>
      </c>
      <c r="H627" s="1342">
        <f t="shared" si="54"/>
        <v>827.02</v>
      </c>
      <c r="I627" s="1343"/>
    </row>
    <row r="628" spans="1:9" ht="15">
      <c r="A628" s="2869" t="s">
        <v>11573</v>
      </c>
      <c r="B628" s="1056" t="s">
        <v>612</v>
      </c>
      <c r="C628" s="1674">
        <v>8.9499999999999993</v>
      </c>
      <c r="D628" s="1673">
        <v>100</v>
      </c>
      <c r="E628" s="2864">
        <v>1234.0999999999999</v>
      </c>
      <c r="F628" s="1683">
        <f t="shared" si="53"/>
        <v>1234.0999999999999</v>
      </c>
      <c r="G628" s="1684">
        <f>'Заказ, cкидки и курсы валют'!$J$24*F628</f>
        <v>15654.558499999999</v>
      </c>
      <c r="H628" s="1342">
        <f t="shared" si="54"/>
        <v>1565.46</v>
      </c>
      <c r="I628" s="1343"/>
    </row>
    <row r="629" spans="1:9" ht="15">
      <c r="A629" s="2869" t="s">
        <v>11838</v>
      </c>
      <c r="B629" s="1056" t="s">
        <v>613</v>
      </c>
      <c r="C629" s="1674">
        <v>9.9</v>
      </c>
      <c r="D629" s="1673">
        <v>100</v>
      </c>
      <c r="E629" s="2864">
        <v>1350.29</v>
      </c>
      <c r="F629" s="1683">
        <f t="shared" si="53"/>
        <v>1350.29</v>
      </c>
      <c r="G629" s="1684">
        <f>'Заказ, cкидки и курсы валют'!$J$24*F629</f>
        <v>17128.428650000002</v>
      </c>
      <c r="H629" s="1342">
        <f t="shared" si="54"/>
        <v>1712.84</v>
      </c>
      <c r="I629" s="1343"/>
    </row>
    <row r="630" spans="1:9" ht="15">
      <c r="A630" s="2869" t="s">
        <v>6592</v>
      </c>
      <c r="B630" s="1056" t="s">
        <v>3664</v>
      </c>
      <c r="C630" s="1674">
        <v>7.6</v>
      </c>
      <c r="D630" s="1673">
        <v>50</v>
      </c>
      <c r="E630" s="2864">
        <v>1228.1600000000001</v>
      </c>
      <c r="F630" s="1683">
        <f t="shared" ref="F630:F638" si="55">ROUND(E630*(1-$F$11),2)</f>
        <v>1228.1600000000001</v>
      </c>
      <c r="G630" s="1684">
        <f>'Заказ, cкидки и курсы валют'!$J$24*F630</f>
        <v>15579.209600000002</v>
      </c>
      <c r="H630" s="1342">
        <f t="shared" ref="H630:H638" si="56">ROUND((D630/1000)*G630,2)</f>
        <v>778.96</v>
      </c>
      <c r="I630" s="1343"/>
    </row>
    <row r="631" spans="1:9" ht="16.5" customHeight="1">
      <c r="A631" s="2869" t="s">
        <v>6593</v>
      </c>
      <c r="B631" s="1056" t="s">
        <v>3665</v>
      </c>
      <c r="C631" s="1674">
        <v>7.9</v>
      </c>
      <c r="D631" s="1673">
        <v>50</v>
      </c>
      <c r="E631" s="2864">
        <v>1229.48</v>
      </c>
      <c r="F631" s="1683">
        <f t="shared" si="55"/>
        <v>1229.48</v>
      </c>
      <c r="G631" s="1684">
        <f>'Заказ, cкидки и курсы валют'!$J$24*F631</f>
        <v>15595.953800000001</v>
      </c>
      <c r="H631" s="1342">
        <f t="shared" si="56"/>
        <v>779.8</v>
      </c>
      <c r="I631" s="1343"/>
    </row>
    <row r="632" spans="1:9" ht="15">
      <c r="A632" s="2869" t="s">
        <v>6594</v>
      </c>
      <c r="B632" s="1056" t="s">
        <v>100</v>
      </c>
      <c r="C632" s="1674">
        <v>8.1</v>
      </c>
      <c r="D632" s="1673">
        <v>50</v>
      </c>
      <c r="E632" s="2864">
        <v>1434.89</v>
      </c>
      <c r="F632" s="1683">
        <f t="shared" si="55"/>
        <v>1434.89</v>
      </c>
      <c r="G632" s="1684">
        <f>'Заказ, cкидки и курсы валют'!$J$24*F632</f>
        <v>18201.579650000003</v>
      </c>
      <c r="H632" s="1342">
        <f t="shared" si="56"/>
        <v>910.08</v>
      </c>
      <c r="I632" s="1343"/>
    </row>
    <row r="633" spans="1:9" ht="15">
      <c r="A633" s="2869" t="s">
        <v>6595</v>
      </c>
      <c r="B633" s="1056" t="s">
        <v>101</v>
      </c>
      <c r="C633" s="1674">
        <v>8.8000000000000007</v>
      </c>
      <c r="D633" s="1055">
        <v>50</v>
      </c>
      <c r="E633" s="2864">
        <v>1516.53</v>
      </c>
      <c r="F633" s="1683">
        <f t="shared" si="55"/>
        <v>1516.53</v>
      </c>
      <c r="G633" s="1684">
        <f>'Заказ, cкидки и курсы валют'!$J$24*F633</f>
        <v>19237.18305</v>
      </c>
      <c r="H633" s="1342">
        <f t="shared" si="56"/>
        <v>961.86</v>
      </c>
      <c r="I633" s="1343"/>
    </row>
    <row r="634" spans="1:9" ht="15">
      <c r="A634" s="2869" t="s">
        <v>6596</v>
      </c>
      <c r="B634" s="1056" t="s">
        <v>1355</v>
      </c>
      <c r="C634" s="1674">
        <v>10</v>
      </c>
      <c r="D634" s="1055">
        <v>50</v>
      </c>
      <c r="E634" s="2864">
        <v>1388.06</v>
      </c>
      <c r="F634" s="1683">
        <f t="shared" si="55"/>
        <v>1388.06</v>
      </c>
      <c r="G634" s="1684">
        <f>'Заказ, cкидки и курсы валют'!$J$24*F634</f>
        <v>17607.541099999999</v>
      </c>
      <c r="H634" s="1342">
        <f t="shared" si="56"/>
        <v>880.38</v>
      </c>
      <c r="I634" s="1343"/>
    </row>
    <row r="635" spans="1:9" ht="15">
      <c r="A635" s="2869" t="s">
        <v>6597</v>
      </c>
      <c r="B635" s="1056" t="s">
        <v>189</v>
      </c>
      <c r="C635" s="1674">
        <v>10.5</v>
      </c>
      <c r="D635" s="1055">
        <v>50</v>
      </c>
      <c r="E635" s="2864">
        <v>1450</v>
      </c>
      <c r="F635" s="1683">
        <f t="shared" si="55"/>
        <v>1450</v>
      </c>
      <c r="G635" s="1684">
        <f>'Заказ, cкидки и курсы валют'!$J$24*F635</f>
        <v>18393.25</v>
      </c>
      <c r="H635" s="1342">
        <f t="shared" si="56"/>
        <v>919.66</v>
      </c>
      <c r="I635" s="1343"/>
    </row>
    <row r="636" spans="1:9" ht="15">
      <c r="A636" s="2869" t="s">
        <v>6598</v>
      </c>
      <c r="B636" s="1056" t="s">
        <v>617</v>
      </c>
      <c r="C636" s="1674">
        <v>11.5</v>
      </c>
      <c r="D636" s="1055">
        <v>50</v>
      </c>
      <c r="E636" s="2864">
        <v>1396.99</v>
      </c>
      <c r="F636" s="1683">
        <f t="shared" si="55"/>
        <v>1396.99</v>
      </c>
      <c r="G636" s="1684">
        <f>'Заказ, cкидки и курсы валют'!$J$24*F636</f>
        <v>17720.818149999999</v>
      </c>
      <c r="H636" s="1342">
        <f t="shared" si="56"/>
        <v>886.04</v>
      </c>
      <c r="I636" s="1343"/>
    </row>
    <row r="637" spans="1:9" ht="15">
      <c r="A637" s="2869" t="s">
        <v>6599</v>
      </c>
      <c r="B637" s="1056" t="s">
        <v>178</v>
      </c>
      <c r="C637" s="1674">
        <v>12.5</v>
      </c>
      <c r="D637" s="1055">
        <v>50</v>
      </c>
      <c r="E637" s="2864">
        <v>1734.1</v>
      </c>
      <c r="F637" s="1683">
        <f t="shared" si="55"/>
        <v>1734.1</v>
      </c>
      <c r="G637" s="1684">
        <f>'Заказ, cкидки и курсы валют'!$J$24*F637</f>
        <v>21997.058499999999</v>
      </c>
      <c r="H637" s="1342">
        <f t="shared" si="56"/>
        <v>1099.8499999999999</v>
      </c>
      <c r="I637" s="1343"/>
    </row>
    <row r="638" spans="1:9" ht="15">
      <c r="A638" s="2869" t="s">
        <v>6600</v>
      </c>
      <c r="B638" s="1056" t="s">
        <v>179</v>
      </c>
      <c r="C638" s="1674">
        <v>14.35</v>
      </c>
      <c r="D638" s="1055">
        <v>50</v>
      </c>
      <c r="E638" s="2864">
        <v>1735.75</v>
      </c>
      <c r="F638" s="1683">
        <f t="shared" si="55"/>
        <v>1735.75</v>
      </c>
      <c r="G638" s="1684">
        <f>'Заказ, cкидки и курсы валют'!$J$24*F638</f>
        <v>22017.98875</v>
      </c>
      <c r="H638" s="1342">
        <f t="shared" si="56"/>
        <v>1100.9000000000001</v>
      </c>
      <c r="I638" s="1343"/>
    </row>
    <row r="639" spans="1:9" ht="15">
      <c r="A639" s="2869" t="s">
        <v>9552</v>
      </c>
      <c r="B639" s="1056" t="s">
        <v>6444</v>
      </c>
      <c r="C639" s="1674">
        <v>14.6</v>
      </c>
      <c r="D639" s="1055">
        <v>50</v>
      </c>
      <c r="E639" s="2864">
        <v>1740.16</v>
      </c>
      <c r="F639" s="1683">
        <f t="shared" ref="F639:F657" si="57">ROUND(E639*(1-$F$11),2)</f>
        <v>1740.16</v>
      </c>
      <c r="G639" s="1684">
        <f>'Заказ, cкидки и курсы валют'!$J$24*F639</f>
        <v>22073.929600000003</v>
      </c>
      <c r="H639" s="1342">
        <f t="shared" ref="H639:H657" si="58">ROUND((D639/1000)*G639,2)</f>
        <v>1103.7</v>
      </c>
      <c r="I639" s="1343"/>
    </row>
    <row r="640" spans="1:9" ht="15">
      <c r="A640" s="2869" t="s">
        <v>6601</v>
      </c>
      <c r="B640" s="1056" t="s">
        <v>3660</v>
      </c>
      <c r="C640" s="1674">
        <v>13.2</v>
      </c>
      <c r="D640" s="1055">
        <v>50</v>
      </c>
      <c r="E640" s="2864">
        <v>1850.16</v>
      </c>
      <c r="F640" s="1683">
        <f t="shared" si="57"/>
        <v>1850.16</v>
      </c>
      <c r="G640" s="1684">
        <f>'Заказ, cкидки и курсы валют'!$J$24*F640</f>
        <v>23469.279600000002</v>
      </c>
      <c r="H640" s="1342">
        <f t="shared" si="58"/>
        <v>1173.46</v>
      </c>
      <c r="I640" s="1343"/>
    </row>
    <row r="641" spans="1:9" ht="15">
      <c r="A641" s="2869" t="s">
        <v>6602</v>
      </c>
      <c r="B641" s="1056" t="s">
        <v>3122</v>
      </c>
      <c r="C641" s="1674">
        <v>14.3</v>
      </c>
      <c r="D641" s="1055">
        <v>50</v>
      </c>
      <c r="E641" s="2864">
        <v>1884.87</v>
      </c>
      <c r="F641" s="1683">
        <f t="shared" si="57"/>
        <v>1884.87</v>
      </c>
      <c r="G641" s="1684">
        <f>'Заказ, cкидки и курсы валют'!$J$24*F641</f>
        <v>23909.575949999999</v>
      </c>
      <c r="H641" s="1342">
        <f t="shared" si="58"/>
        <v>1195.48</v>
      </c>
      <c r="I641" s="1343"/>
    </row>
    <row r="642" spans="1:9" ht="15">
      <c r="A642" s="2869" t="s">
        <v>6603</v>
      </c>
      <c r="B642" s="1056" t="s">
        <v>3123</v>
      </c>
      <c r="C642" s="1674">
        <v>15.9</v>
      </c>
      <c r="D642" s="1055">
        <v>50</v>
      </c>
      <c r="E642" s="2864">
        <v>1951.65</v>
      </c>
      <c r="F642" s="1683">
        <f t="shared" si="57"/>
        <v>1951.65</v>
      </c>
      <c r="G642" s="1684">
        <f>'Заказ, cкидки и курсы валют'!$J$24*F642</f>
        <v>24756.680250000001</v>
      </c>
      <c r="H642" s="1342">
        <f t="shared" si="58"/>
        <v>1237.83</v>
      </c>
      <c r="I642" s="1343"/>
    </row>
    <row r="643" spans="1:9" ht="15">
      <c r="A643" s="2869" t="s">
        <v>6604</v>
      </c>
      <c r="B643" s="1056" t="s">
        <v>618</v>
      </c>
      <c r="C643" s="1674">
        <v>17.5</v>
      </c>
      <c r="D643" s="1055">
        <v>50</v>
      </c>
      <c r="E643" s="2864">
        <v>2349.5700000000002</v>
      </c>
      <c r="F643" s="1683">
        <f t="shared" si="57"/>
        <v>2349.5700000000002</v>
      </c>
      <c r="G643" s="1684">
        <f>'Заказ, cкидки и курсы валют'!$J$24*F643</f>
        <v>29804.295450000001</v>
      </c>
      <c r="H643" s="1342">
        <f t="shared" si="58"/>
        <v>1490.21</v>
      </c>
      <c r="I643" s="1343"/>
    </row>
    <row r="644" spans="1:9" ht="15">
      <c r="A644" s="2869" t="s">
        <v>6605</v>
      </c>
      <c r="B644" s="1056" t="s">
        <v>3124</v>
      </c>
      <c r="C644" s="1674">
        <v>19</v>
      </c>
      <c r="D644" s="1055">
        <v>50</v>
      </c>
      <c r="E644" s="2864">
        <v>2114.63</v>
      </c>
      <c r="F644" s="1683">
        <f t="shared" si="57"/>
        <v>2114.63</v>
      </c>
      <c r="G644" s="1684">
        <f>'Заказ, cкидки и курсы валют'!$J$24*F644</f>
        <v>26824.081550000003</v>
      </c>
      <c r="H644" s="1342">
        <f t="shared" si="58"/>
        <v>1341.2</v>
      </c>
      <c r="I644" s="1343"/>
    </row>
    <row r="645" spans="1:9" ht="15">
      <c r="A645" s="2869" t="s">
        <v>6606</v>
      </c>
      <c r="B645" s="1056" t="s">
        <v>190</v>
      </c>
      <c r="C645" s="1674">
        <v>20.5</v>
      </c>
      <c r="D645" s="1055">
        <v>50</v>
      </c>
      <c r="E645" s="2864">
        <v>2573.14</v>
      </c>
      <c r="F645" s="1683">
        <f t="shared" si="57"/>
        <v>2573.14</v>
      </c>
      <c r="G645" s="1684">
        <f>'Заказ, cкидки и курсы валют'!$J$24*F645</f>
        <v>32640.280899999998</v>
      </c>
      <c r="H645" s="1342">
        <f t="shared" si="58"/>
        <v>1632.01</v>
      </c>
      <c r="I645" s="1343"/>
    </row>
    <row r="646" spans="1:9" ht="15">
      <c r="A646" s="2869" t="s">
        <v>6607</v>
      </c>
      <c r="B646" s="1056" t="s">
        <v>1341</v>
      </c>
      <c r="C646" s="1674">
        <v>21.9</v>
      </c>
      <c r="D646" s="1055">
        <v>50</v>
      </c>
      <c r="E646" s="2864">
        <v>2224.5300000000002</v>
      </c>
      <c r="F646" s="1683">
        <f t="shared" si="57"/>
        <v>2224.5300000000002</v>
      </c>
      <c r="G646" s="1684">
        <f>'Заказ, cкидки и курсы валют'!$J$24*F646</f>
        <v>28218.163050000003</v>
      </c>
      <c r="H646" s="1342">
        <f t="shared" si="58"/>
        <v>1410.91</v>
      </c>
      <c r="I646" s="1343"/>
    </row>
    <row r="647" spans="1:9" ht="15">
      <c r="A647" s="2869" t="s">
        <v>6608</v>
      </c>
      <c r="B647" s="1056" t="s">
        <v>191</v>
      </c>
      <c r="C647" s="1674">
        <v>23.2</v>
      </c>
      <c r="D647" s="1055">
        <v>50</v>
      </c>
      <c r="E647" s="2864">
        <v>3032.39</v>
      </c>
      <c r="F647" s="1683">
        <f t="shared" si="57"/>
        <v>3032.39</v>
      </c>
      <c r="G647" s="1684">
        <f>'Заказ, cкидки и курсы валют'!$J$24*F647</f>
        <v>38465.867149999998</v>
      </c>
      <c r="H647" s="1342">
        <f t="shared" si="58"/>
        <v>1923.29</v>
      </c>
      <c r="I647" s="1343"/>
    </row>
    <row r="648" spans="1:9" ht="15">
      <c r="A648" s="2869" t="s">
        <v>6609</v>
      </c>
      <c r="B648" s="1056" t="s">
        <v>192</v>
      </c>
      <c r="C648" s="1674">
        <v>26</v>
      </c>
      <c r="D648" s="1055">
        <v>50</v>
      </c>
      <c r="E648" s="2864">
        <v>3458.97</v>
      </c>
      <c r="F648" s="1683">
        <f t="shared" si="57"/>
        <v>3458.97</v>
      </c>
      <c r="G648" s="1684">
        <f>'Заказ, cкидки и курсы валют'!$J$24*F648</f>
        <v>43877.034449999999</v>
      </c>
      <c r="H648" s="1342">
        <f t="shared" si="58"/>
        <v>2193.85</v>
      </c>
      <c r="I648" s="1343"/>
    </row>
    <row r="649" spans="1:9" ht="15">
      <c r="A649" s="2869" t="s">
        <v>6610</v>
      </c>
      <c r="B649" s="1056" t="s">
        <v>3368</v>
      </c>
      <c r="C649" s="1674">
        <v>24.75</v>
      </c>
      <c r="D649" s="1055">
        <v>25</v>
      </c>
      <c r="E649" s="2864">
        <v>4309.26</v>
      </c>
      <c r="F649" s="1683">
        <f t="shared" si="57"/>
        <v>4309.26</v>
      </c>
      <c r="G649" s="1684">
        <f>'Заказ, cкидки и курсы валют'!$J$24*F649</f>
        <v>54662.963100000008</v>
      </c>
      <c r="H649" s="1342">
        <f t="shared" si="58"/>
        <v>1366.57</v>
      </c>
      <c r="I649" s="1343"/>
    </row>
    <row r="650" spans="1:9" ht="15">
      <c r="A650" s="2869" t="s">
        <v>6611</v>
      </c>
      <c r="B650" s="1056" t="s">
        <v>3659</v>
      </c>
      <c r="C650" s="1674">
        <v>26.3</v>
      </c>
      <c r="D650" s="1055">
        <v>25</v>
      </c>
      <c r="E650" s="2864">
        <v>4322.8500000000004</v>
      </c>
      <c r="F650" s="1683">
        <f t="shared" si="57"/>
        <v>4322.8500000000004</v>
      </c>
      <c r="G650" s="1684">
        <f>'Заказ, cкидки и курсы валют'!$J$24*F650</f>
        <v>54835.352250000004</v>
      </c>
      <c r="H650" s="1342">
        <f t="shared" si="58"/>
        <v>1370.88</v>
      </c>
      <c r="I650" s="1343"/>
    </row>
    <row r="651" spans="1:9" ht="15">
      <c r="A651" s="2869" t="s">
        <v>6612</v>
      </c>
      <c r="B651" s="1056" t="s">
        <v>3403</v>
      </c>
      <c r="C651" s="1674">
        <v>29</v>
      </c>
      <c r="D651" s="1055">
        <v>25</v>
      </c>
      <c r="E651" s="2864">
        <v>4352.5</v>
      </c>
      <c r="F651" s="1683">
        <f t="shared" si="57"/>
        <v>4352.5</v>
      </c>
      <c r="G651" s="1684">
        <f>'Заказ, cкидки и курсы валют'!$J$24*F651</f>
        <v>55211.462500000001</v>
      </c>
      <c r="H651" s="1342">
        <f t="shared" si="58"/>
        <v>1380.29</v>
      </c>
      <c r="I651" s="1343"/>
    </row>
    <row r="652" spans="1:9" ht="15">
      <c r="A652" s="2869" t="s">
        <v>6613</v>
      </c>
      <c r="B652" s="1056" t="s">
        <v>3126</v>
      </c>
      <c r="C652" s="1674">
        <v>31.5</v>
      </c>
      <c r="D652" s="1055">
        <v>25</v>
      </c>
      <c r="E652" s="2864">
        <v>4453.7</v>
      </c>
      <c r="F652" s="1683">
        <f t="shared" si="57"/>
        <v>4453.7</v>
      </c>
      <c r="G652" s="1684">
        <f>'Заказ, cкидки и курсы валют'!$J$24*F652</f>
        <v>56495.184500000003</v>
      </c>
      <c r="H652" s="1342">
        <f t="shared" si="58"/>
        <v>1412.38</v>
      </c>
      <c r="I652" s="1343"/>
    </row>
    <row r="653" spans="1:9" ht="15">
      <c r="A653" s="2869" t="s">
        <v>6614</v>
      </c>
      <c r="B653" s="1056" t="s">
        <v>3127</v>
      </c>
      <c r="C653" s="1674">
        <v>34.5</v>
      </c>
      <c r="D653" s="1055">
        <v>25</v>
      </c>
      <c r="E653" s="2864">
        <v>4473</v>
      </c>
      <c r="F653" s="1683">
        <f t="shared" si="57"/>
        <v>4473</v>
      </c>
      <c r="G653" s="1684">
        <f>'Заказ, cкидки и курсы валют'!$J$24*F653</f>
        <v>56740.005000000005</v>
      </c>
      <c r="H653" s="1342">
        <f t="shared" si="58"/>
        <v>1418.5</v>
      </c>
      <c r="I653" s="1343"/>
    </row>
    <row r="654" spans="1:9" ht="15">
      <c r="A654" s="2869" t="s">
        <v>6615</v>
      </c>
      <c r="B654" s="1056" t="s">
        <v>3128</v>
      </c>
      <c r="C654" s="1674">
        <v>37</v>
      </c>
      <c r="D654" s="1055">
        <v>25</v>
      </c>
      <c r="E654" s="2864">
        <v>4631.4799999999996</v>
      </c>
      <c r="F654" s="1683">
        <f t="shared" si="57"/>
        <v>4631.4799999999996</v>
      </c>
      <c r="G654" s="1684">
        <f>'Заказ, cкидки и курсы валют'!$J$24*F654</f>
        <v>58750.323799999998</v>
      </c>
      <c r="H654" s="1342">
        <f t="shared" si="58"/>
        <v>1468.76</v>
      </c>
      <c r="I654" s="1343"/>
    </row>
    <row r="655" spans="1:9" ht="15">
      <c r="A655" s="2869" t="s">
        <v>6616</v>
      </c>
      <c r="B655" s="1056" t="s">
        <v>3129</v>
      </c>
      <c r="C655" s="1674">
        <v>39</v>
      </c>
      <c r="D655" s="1055">
        <v>25</v>
      </c>
      <c r="E655" s="2864">
        <v>4647.1099999999997</v>
      </c>
      <c r="F655" s="1683">
        <f t="shared" si="57"/>
        <v>4647.1099999999997</v>
      </c>
      <c r="G655" s="1684">
        <f>'Заказ, cкидки и курсы валют'!$J$24*F655</f>
        <v>58948.590349999999</v>
      </c>
      <c r="H655" s="1342">
        <f t="shared" si="58"/>
        <v>1473.71</v>
      </c>
      <c r="I655" s="1343"/>
    </row>
    <row r="656" spans="1:9" ht="15">
      <c r="A656" s="2869" t="s">
        <v>6617</v>
      </c>
      <c r="B656" s="1056" t="s">
        <v>201</v>
      </c>
      <c r="C656" s="1674">
        <v>40.5</v>
      </c>
      <c r="D656" s="1055">
        <v>25</v>
      </c>
      <c r="E656" s="2864">
        <v>5050.76</v>
      </c>
      <c r="F656" s="1683">
        <f t="shared" si="57"/>
        <v>5050.76</v>
      </c>
      <c r="G656" s="1684">
        <f>'Заказ, cкидки и курсы валют'!$J$24*F656</f>
        <v>64068.890600000006</v>
      </c>
      <c r="H656" s="1342">
        <f t="shared" si="58"/>
        <v>1601.72</v>
      </c>
      <c r="I656" s="1343"/>
    </row>
    <row r="657" spans="1:9" ht="15">
      <c r="A657" s="2869" t="s">
        <v>6618</v>
      </c>
      <c r="B657" s="1056" t="s">
        <v>202</v>
      </c>
      <c r="C657" s="1674">
        <v>45</v>
      </c>
      <c r="D657" s="1055">
        <v>25</v>
      </c>
      <c r="E657" s="2864">
        <v>7018.29</v>
      </c>
      <c r="F657" s="1683">
        <f t="shared" si="57"/>
        <v>7018.29</v>
      </c>
      <c r="G657" s="1684">
        <f>'Заказ, cкидки и курсы валют'!$J$24*F657</f>
        <v>89027.008650000003</v>
      </c>
      <c r="H657" s="1342">
        <f t="shared" si="58"/>
        <v>2225.6799999999998</v>
      </c>
      <c r="I657" s="1343"/>
    </row>
    <row r="658" spans="1:9" ht="13.5" thickBot="1"/>
    <row r="659" spans="1:9" ht="18">
      <c r="A659" s="1896" t="s">
        <v>6581</v>
      </c>
      <c r="B659" s="1896"/>
      <c r="C659" s="794"/>
      <c r="D659" s="687"/>
      <c r="E659" s="687"/>
      <c r="F659" s="114"/>
      <c r="G659" s="1902"/>
      <c r="H659" s="1903"/>
      <c r="I659" s="1060"/>
    </row>
    <row r="660" spans="1:9" ht="18">
      <c r="A660" s="292"/>
      <c r="B660" s="17"/>
      <c r="C660" s="1065"/>
      <c r="D660" s="1522"/>
      <c r="E660" s="1028"/>
      <c r="F660" s="700"/>
      <c r="G660" s="132"/>
      <c r="H660" s="131"/>
      <c r="I660" s="200"/>
    </row>
    <row r="661" spans="1:9">
      <c r="A661" s="292"/>
      <c r="B661" s="17"/>
      <c r="C661" s="1066"/>
      <c r="D661" s="1523"/>
      <c r="E661" s="689"/>
      <c r="F661" s="733"/>
      <c r="G661" s="1052"/>
      <c r="H661" s="17"/>
      <c r="I661" s="200"/>
    </row>
    <row r="662" spans="1:9">
      <c r="A662" s="292"/>
      <c r="B662" s="17"/>
      <c r="C662" s="1066"/>
      <c r="D662" s="1523"/>
      <c r="E662" s="689"/>
      <c r="F662" s="733"/>
      <c r="G662" s="1052"/>
      <c r="H662" s="17"/>
      <c r="I662" s="200"/>
    </row>
    <row r="663" spans="1:9" ht="16.5" customHeight="1">
      <c r="A663" s="292"/>
      <c r="B663" s="17"/>
      <c r="C663" s="1066"/>
      <c r="D663" s="1523"/>
      <c r="E663" s="689"/>
      <c r="F663" s="733"/>
      <c r="G663" s="1052"/>
      <c r="H663" s="17"/>
      <c r="I663" s="200"/>
    </row>
    <row r="664" spans="1:9" ht="18.75" thickBot="1">
      <c r="A664" s="1540" t="s">
        <v>7841</v>
      </c>
      <c r="B664" s="204"/>
      <c r="C664" s="1067"/>
      <c r="D664" s="1524"/>
      <c r="E664" s="690"/>
      <c r="F664" s="735"/>
      <c r="G664" s="1053"/>
      <c r="H664" s="204"/>
      <c r="I664" s="205"/>
    </row>
    <row r="665" spans="1:9" ht="52.5">
      <c r="A665" s="228" t="s">
        <v>1036</v>
      </c>
      <c r="B665" s="229" t="s">
        <v>1037</v>
      </c>
      <c r="C665" s="568" t="s">
        <v>679</v>
      </c>
      <c r="D665" s="568" t="s">
        <v>3147</v>
      </c>
      <c r="E665" s="691" t="s">
        <v>11544</v>
      </c>
      <c r="F665" s="737" t="s">
        <v>2796</v>
      </c>
      <c r="G665" s="1039" t="s">
        <v>2644</v>
      </c>
      <c r="H665" s="394" t="s">
        <v>498</v>
      </c>
      <c r="I665" s="232" t="s">
        <v>4274</v>
      </c>
    </row>
    <row r="666" spans="1:9" ht="13.5" thickBot="1">
      <c r="A666" s="221"/>
      <c r="B666" s="223"/>
      <c r="C666" s="568" t="s">
        <v>3648</v>
      </c>
      <c r="D666" s="1485" t="s">
        <v>2645</v>
      </c>
      <c r="E666" s="696" t="s">
        <v>265</v>
      </c>
      <c r="F666" s="739">
        <f>'Заказ, cкидки и курсы валют'!$I$12</f>
        <v>0</v>
      </c>
      <c r="G666" s="1036"/>
      <c r="H666" s="395"/>
      <c r="I666" s="219"/>
    </row>
    <row r="667" spans="1:9" ht="15">
      <c r="A667" s="1076" t="s">
        <v>8523</v>
      </c>
      <c r="B667" s="1056" t="s">
        <v>3221</v>
      </c>
      <c r="C667" s="1341">
        <v>4.2</v>
      </c>
      <c r="D667" s="1057">
        <v>25</v>
      </c>
      <c r="E667" s="2655">
        <f>E616*2</f>
        <v>2060.1799999999998</v>
      </c>
      <c r="F667" s="776">
        <f>ROUND(E667*(1-$F$11),2)</f>
        <v>2060.1799999999998</v>
      </c>
      <c r="G667" s="1044">
        <f>'Заказ, cкидки и курсы валют'!$J$24*F667</f>
        <v>26133.383299999998</v>
      </c>
      <c r="H667" s="1342">
        <f>ROUND((D667/1000)*G667,2)</f>
        <v>653.33000000000004</v>
      </c>
      <c r="I667" s="1343"/>
    </row>
    <row r="668" spans="1:9" ht="15">
      <c r="A668" s="1076" t="s">
        <v>8524</v>
      </c>
      <c r="B668" s="1056" t="s">
        <v>145</v>
      </c>
      <c r="C668" s="1341">
        <v>4.6500000000000004</v>
      </c>
      <c r="D668" s="1057">
        <v>25</v>
      </c>
      <c r="E668" s="2655">
        <f>E617*2</f>
        <v>2064.14</v>
      </c>
      <c r="F668" s="776">
        <f t="shared" ref="F668:F685" si="59">ROUND(E668*(1-$F$11),2)</f>
        <v>2064.14</v>
      </c>
      <c r="G668" s="1044">
        <f>'Заказ, cкидки и курсы валют'!$J$24*F668</f>
        <v>26183.615900000001</v>
      </c>
      <c r="H668" s="1342">
        <f t="shared" ref="H668:H685" si="60">ROUND((D668/1000)*G668,2)</f>
        <v>654.59</v>
      </c>
      <c r="I668" s="1343"/>
    </row>
    <row r="669" spans="1:9" ht="15">
      <c r="A669" s="1076" t="s">
        <v>8525</v>
      </c>
      <c r="B669" s="1056" t="s">
        <v>146</v>
      </c>
      <c r="C669" s="1341">
        <v>4.9000000000000004</v>
      </c>
      <c r="D669" s="1057">
        <v>25</v>
      </c>
      <c r="E669" s="2655">
        <f>E618*2</f>
        <v>2014.4</v>
      </c>
      <c r="F669" s="776">
        <f t="shared" si="59"/>
        <v>2014.4</v>
      </c>
      <c r="G669" s="1044">
        <f>'Заказ, cкидки и курсы валют'!$J$24*F669</f>
        <v>25552.664000000001</v>
      </c>
      <c r="H669" s="1342">
        <f t="shared" si="60"/>
        <v>638.82000000000005</v>
      </c>
      <c r="I669" s="1343"/>
    </row>
    <row r="670" spans="1:9" ht="15">
      <c r="A670" s="1076" t="s">
        <v>8526</v>
      </c>
      <c r="B670" s="1056" t="s">
        <v>147</v>
      </c>
      <c r="C670" s="1341">
        <v>5.2</v>
      </c>
      <c r="D670" s="1057">
        <v>25</v>
      </c>
      <c r="E670" s="2655">
        <f>E619*2</f>
        <v>2370.2600000000002</v>
      </c>
      <c r="F670" s="776">
        <f t="shared" si="59"/>
        <v>2370.2600000000002</v>
      </c>
      <c r="G670" s="1044">
        <f>'Заказ, cкидки и курсы валют'!$J$24*F670</f>
        <v>30066.748100000004</v>
      </c>
      <c r="H670" s="1342">
        <f t="shared" si="60"/>
        <v>751.67</v>
      </c>
      <c r="I670" s="1343"/>
    </row>
    <row r="671" spans="1:9" ht="15">
      <c r="A671" s="1076" t="s">
        <v>8527</v>
      </c>
      <c r="B671" s="1056" t="s">
        <v>148</v>
      </c>
      <c r="C671" s="1341">
        <v>5.7</v>
      </c>
      <c r="D671" s="1057">
        <v>25</v>
      </c>
      <c r="E671" s="2655">
        <f>E620*2</f>
        <v>2003.72</v>
      </c>
      <c r="F671" s="776">
        <f t="shared" si="59"/>
        <v>2003.72</v>
      </c>
      <c r="G671" s="1044">
        <f>'Заказ, cкидки и курсы валют'!$J$24*F671</f>
        <v>25417.188200000001</v>
      </c>
      <c r="H671" s="1342">
        <f t="shared" si="60"/>
        <v>635.42999999999995</v>
      </c>
      <c r="I671" s="1343"/>
    </row>
    <row r="672" spans="1:9" ht="15">
      <c r="A672" s="1076" t="s">
        <v>8528</v>
      </c>
      <c r="B672" s="1056" t="s">
        <v>3656</v>
      </c>
      <c r="C672" s="1341">
        <v>5.6</v>
      </c>
      <c r="D672" s="1057">
        <v>25</v>
      </c>
      <c r="E672" s="2655">
        <f>E622*2</f>
        <v>2288.08</v>
      </c>
      <c r="F672" s="776">
        <f t="shared" si="59"/>
        <v>2288.08</v>
      </c>
      <c r="G672" s="1044">
        <f>'Заказ, cкидки и курсы валют'!$J$24*F672</f>
        <v>29024.2948</v>
      </c>
      <c r="H672" s="1342">
        <f t="shared" si="60"/>
        <v>725.61</v>
      </c>
      <c r="I672" s="1343"/>
    </row>
    <row r="673" spans="1:9" ht="15">
      <c r="A673" s="1076" t="s">
        <v>8529</v>
      </c>
      <c r="B673" s="1056" t="s">
        <v>3658</v>
      </c>
      <c r="C673" s="1341">
        <v>6.5</v>
      </c>
      <c r="D673" s="1057">
        <v>25</v>
      </c>
      <c r="E673" s="2655">
        <f>E624*2</f>
        <v>2381.6999999999998</v>
      </c>
      <c r="F673" s="776">
        <f t="shared" si="59"/>
        <v>2381.6999999999998</v>
      </c>
      <c r="G673" s="1044">
        <f>'Заказ, cкидки и курсы валют'!$J$24*F673</f>
        <v>30211.8645</v>
      </c>
      <c r="H673" s="1342">
        <f t="shared" si="60"/>
        <v>755.3</v>
      </c>
      <c r="I673" s="1343"/>
    </row>
    <row r="674" spans="1:9" ht="15">
      <c r="A674" s="1076" t="s">
        <v>8530</v>
      </c>
      <c r="B674" s="1056" t="s">
        <v>167</v>
      </c>
      <c r="C674" s="1341">
        <v>6.7</v>
      </c>
      <c r="D674" s="1057">
        <v>25</v>
      </c>
      <c r="E674" s="2655">
        <f>E625*2</f>
        <v>2436.6999999999998</v>
      </c>
      <c r="F674" s="776">
        <f t="shared" si="59"/>
        <v>2436.6999999999998</v>
      </c>
      <c r="G674" s="1044">
        <f>'Заказ, cкидки и курсы валют'!$J$24*F674</f>
        <v>30909.539499999999</v>
      </c>
      <c r="H674" s="1342">
        <f t="shared" si="60"/>
        <v>772.74</v>
      </c>
      <c r="I674" s="1343"/>
    </row>
    <row r="675" spans="1:9" ht="15">
      <c r="A675" s="1076" t="s">
        <v>8531</v>
      </c>
      <c r="B675" s="1056" t="s">
        <v>168</v>
      </c>
      <c r="C675" s="1341">
        <v>6.85</v>
      </c>
      <c r="D675" s="1057">
        <v>25</v>
      </c>
      <c r="E675" s="2655">
        <f>E626*2</f>
        <v>2116.04</v>
      </c>
      <c r="F675" s="776">
        <f t="shared" si="59"/>
        <v>2116.04</v>
      </c>
      <c r="G675" s="1044">
        <f>'Заказ, cкидки и курсы валют'!$J$24*F675</f>
        <v>26841.967400000001</v>
      </c>
      <c r="H675" s="1342">
        <f t="shared" si="60"/>
        <v>671.05</v>
      </c>
      <c r="I675" s="1343"/>
    </row>
    <row r="676" spans="1:9" ht="15">
      <c r="A676" s="1076" t="s">
        <v>8532</v>
      </c>
      <c r="B676" s="1056" t="s">
        <v>169</v>
      </c>
      <c r="C676" s="1341">
        <v>8</v>
      </c>
      <c r="D676" s="1057">
        <v>25</v>
      </c>
      <c r="E676" s="2655">
        <f>E627*2</f>
        <v>2607.88</v>
      </c>
      <c r="F676" s="776">
        <f t="shared" si="59"/>
        <v>2607.88</v>
      </c>
      <c r="G676" s="1044">
        <f>'Заказ, cкидки и курсы валют'!$J$24*F676</f>
        <v>33080.957800000004</v>
      </c>
      <c r="H676" s="1342">
        <f t="shared" si="60"/>
        <v>827.02</v>
      </c>
      <c r="I676" s="1343"/>
    </row>
    <row r="677" spans="1:9" ht="16.5" customHeight="1">
      <c r="A677" s="1076" t="s">
        <v>8533</v>
      </c>
      <c r="B677" s="1056" t="s">
        <v>3664</v>
      </c>
      <c r="C677" s="1341">
        <v>7.6</v>
      </c>
      <c r="D677" s="1057">
        <v>25</v>
      </c>
      <c r="E677" s="2655">
        <f t="shared" ref="E677:E704" si="61">E630*2</f>
        <v>2456.3200000000002</v>
      </c>
      <c r="F677" s="776">
        <f t="shared" si="59"/>
        <v>2456.3200000000002</v>
      </c>
      <c r="G677" s="1044">
        <f>'Заказ, cкидки и курсы валют'!$J$24*F677</f>
        <v>31158.419200000004</v>
      </c>
      <c r="H677" s="1342">
        <f t="shared" si="60"/>
        <v>778.96</v>
      </c>
      <c r="I677" s="1343"/>
    </row>
    <row r="678" spans="1:9" ht="15">
      <c r="A678" s="1076" t="s">
        <v>8534</v>
      </c>
      <c r="B678" s="1056" t="s">
        <v>3665</v>
      </c>
      <c r="C678" s="1341">
        <v>7.9</v>
      </c>
      <c r="D678" s="1057">
        <v>25</v>
      </c>
      <c r="E678" s="2655">
        <f t="shared" si="61"/>
        <v>2458.96</v>
      </c>
      <c r="F678" s="776">
        <f t="shared" si="59"/>
        <v>2458.96</v>
      </c>
      <c r="G678" s="1044">
        <f>'Заказ, cкидки и курсы валют'!$J$24*F678</f>
        <v>31191.907600000002</v>
      </c>
      <c r="H678" s="1342">
        <f t="shared" si="60"/>
        <v>779.8</v>
      </c>
      <c r="I678" s="1343"/>
    </row>
    <row r="679" spans="1:9" ht="15">
      <c r="A679" s="1076" t="s">
        <v>8535</v>
      </c>
      <c r="B679" s="1056" t="s">
        <v>100</v>
      </c>
      <c r="C679" s="1341">
        <v>8.1</v>
      </c>
      <c r="D679" s="1057">
        <v>25</v>
      </c>
      <c r="E679" s="2655">
        <f t="shared" si="61"/>
        <v>2869.78</v>
      </c>
      <c r="F679" s="776">
        <f t="shared" si="59"/>
        <v>2869.78</v>
      </c>
      <c r="G679" s="1044">
        <f>'Заказ, cкидки и курсы валют'!$J$24*F679</f>
        <v>36403.159300000007</v>
      </c>
      <c r="H679" s="1342">
        <f t="shared" si="60"/>
        <v>910.08</v>
      </c>
      <c r="I679" s="1343"/>
    </row>
    <row r="680" spans="1:9" ht="15">
      <c r="A680" s="1076" t="s">
        <v>8536</v>
      </c>
      <c r="B680" s="1056" t="s">
        <v>101</v>
      </c>
      <c r="C680" s="1341">
        <v>8.8000000000000007</v>
      </c>
      <c r="D680" s="1055">
        <v>25</v>
      </c>
      <c r="E680" s="2655">
        <f t="shared" si="61"/>
        <v>3033.06</v>
      </c>
      <c r="F680" s="776">
        <f t="shared" si="59"/>
        <v>3033.06</v>
      </c>
      <c r="G680" s="1044">
        <f>'Заказ, cкидки и курсы валют'!$J$24*F680</f>
        <v>38474.366099999999</v>
      </c>
      <c r="H680" s="1342">
        <f t="shared" si="60"/>
        <v>961.86</v>
      </c>
      <c r="I680" s="1343"/>
    </row>
    <row r="681" spans="1:9" ht="15">
      <c r="A681" s="1076" t="s">
        <v>8537</v>
      </c>
      <c r="B681" s="1056" t="s">
        <v>1355</v>
      </c>
      <c r="C681" s="1341">
        <v>10</v>
      </c>
      <c r="D681" s="1055">
        <v>25</v>
      </c>
      <c r="E681" s="2655">
        <f t="shared" si="61"/>
        <v>2776.12</v>
      </c>
      <c r="F681" s="776">
        <f t="shared" si="59"/>
        <v>2776.12</v>
      </c>
      <c r="G681" s="1044">
        <f>'Заказ, cкидки и курсы валют'!$J$24*F681</f>
        <v>35215.082199999997</v>
      </c>
      <c r="H681" s="1342">
        <f t="shared" si="60"/>
        <v>880.38</v>
      </c>
      <c r="I681" s="1343"/>
    </row>
    <row r="682" spans="1:9" ht="15">
      <c r="A682" s="1076" t="s">
        <v>8538</v>
      </c>
      <c r="B682" s="1056" t="s">
        <v>189</v>
      </c>
      <c r="C682" s="1341">
        <v>10.5</v>
      </c>
      <c r="D682" s="1055">
        <v>25</v>
      </c>
      <c r="E682" s="2655">
        <f t="shared" si="61"/>
        <v>2900</v>
      </c>
      <c r="F682" s="776">
        <f t="shared" si="59"/>
        <v>2900</v>
      </c>
      <c r="G682" s="1044">
        <f>'Заказ, cкидки и курсы валют'!$J$24*F682</f>
        <v>36786.5</v>
      </c>
      <c r="H682" s="1342">
        <f t="shared" si="60"/>
        <v>919.66</v>
      </c>
      <c r="I682" s="1343"/>
    </row>
    <row r="683" spans="1:9" ht="15">
      <c r="A683" s="1076" t="s">
        <v>8539</v>
      </c>
      <c r="B683" s="1056" t="s">
        <v>617</v>
      </c>
      <c r="C683" s="1341">
        <v>11.5</v>
      </c>
      <c r="D683" s="1055">
        <v>25</v>
      </c>
      <c r="E683" s="2655">
        <f t="shared" si="61"/>
        <v>2793.98</v>
      </c>
      <c r="F683" s="776">
        <f t="shared" si="59"/>
        <v>2793.98</v>
      </c>
      <c r="G683" s="1044">
        <f>'Заказ, cкидки и курсы валют'!$J$24*F683</f>
        <v>35441.636299999998</v>
      </c>
      <c r="H683" s="1342">
        <f t="shared" si="60"/>
        <v>886.04</v>
      </c>
      <c r="I683" s="1343"/>
    </row>
    <row r="684" spans="1:9" ht="15">
      <c r="A684" s="1076" t="s">
        <v>8540</v>
      </c>
      <c r="B684" s="1056" t="s">
        <v>178</v>
      </c>
      <c r="C684" s="1341">
        <v>12.5</v>
      </c>
      <c r="D684" s="1055">
        <v>25</v>
      </c>
      <c r="E684" s="2655">
        <f t="shared" si="61"/>
        <v>3468.2</v>
      </c>
      <c r="F684" s="776">
        <f t="shared" si="59"/>
        <v>3468.2</v>
      </c>
      <c r="G684" s="1044">
        <f>'Заказ, cкидки и курсы валют'!$J$24*F684</f>
        <v>43994.116999999998</v>
      </c>
      <c r="H684" s="1342">
        <f t="shared" si="60"/>
        <v>1099.8499999999999</v>
      </c>
      <c r="I684" s="1343"/>
    </row>
    <row r="685" spans="1:9" ht="15">
      <c r="A685" s="1076" t="s">
        <v>8541</v>
      </c>
      <c r="B685" s="1056" t="s">
        <v>179</v>
      </c>
      <c r="C685" s="1341">
        <v>14.35</v>
      </c>
      <c r="D685" s="1055">
        <v>25</v>
      </c>
      <c r="E685" s="2655">
        <f t="shared" si="61"/>
        <v>3471.5</v>
      </c>
      <c r="F685" s="776">
        <f t="shared" si="59"/>
        <v>3471.5</v>
      </c>
      <c r="G685" s="1044">
        <f>'Заказ, cкидки и курсы валют'!$J$24*F685</f>
        <v>44035.977500000001</v>
      </c>
      <c r="H685" s="1342">
        <f t="shared" si="60"/>
        <v>1100.9000000000001</v>
      </c>
      <c r="I685" s="1343"/>
    </row>
    <row r="686" spans="1:9" ht="15">
      <c r="A686" s="1076" t="s">
        <v>9551</v>
      </c>
      <c r="B686" s="1056" t="s">
        <v>6444</v>
      </c>
      <c r="C686" s="1341">
        <v>13.2</v>
      </c>
      <c r="D686" s="1055">
        <v>25</v>
      </c>
      <c r="E686" s="2655">
        <f t="shared" si="61"/>
        <v>3480.32</v>
      </c>
      <c r="F686" s="776">
        <f t="shared" ref="F686:F704" si="62">ROUND(E686*(1-$F$11),2)</f>
        <v>3480.32</v>
      </c>
      <c r="G686" s="1044">
        <f>'Заказ, cкидки и курсы валют'!$J$24*F686</f>
        <v>44147.859200000006</v>
      </c>
      <c r="H686" s="1342">
        <f t="shared" ref="H686:H704" si="63">ROUND((D686/1000)*G686,2)</f>
        <v>1103.7</v>
      </c>
      <c r="I686" s="1343"/>
    </row>
    <row r="687" spans="1:9" ht="15">
      <c r="A687" s="1076" t="s">
        <v>8542</v>
      </c>
      <c r="B687" s="1056" t="s">
        <v>3660</v>
      </c>
      <c r="C687" s="1341">
        <v>13.2</v>
      </c>
      <c r="D687" s="1055">
        <v>10</v>
      </c>
      <c r="E687" s="2655">
        <f t="shared" si="61"/>
        <v>3700.32</v>
      </c>
      <c r="F687" s="776">
        <f t="shared" si="62"/>
        <v>3700.32</v>
      </c>
      <c r="G687" s="1044">
        <f>'Заказ, cкидки и курсы валют'!$J$24*F687</f>
        <v>46938.559200000003</v>
      </c>
      <c r="H687" s="1342">
        <f t="shared" si="63"/>
        <v>469.39</v>
      </c>
      <c r="I687" s="1343"/>
    </row>
    <row r="688" spans="1:9" ht="15">
      <c r="A688" s="1076" t="s">
        <v>8543</v>
      </c>
      <c r="B688" s="1056" t="s">
        <v>3122</v>
      </c>
      <c r="C688" s="1341">
        <v>14.3</v>
      </c>
      <c r="D688" s="1055">
        <v>10</v>
      </c>
      <c r="E688" s="2655">
        <f t="shared" si="61"/>
        <v>3769.74</v>
      </c>
      <c r="F688" s="776">
        <f t="shared" si="62"/>
        <v>3769.74</v>
      </c>
      <c r="G688" s="1044">
        <f>'Заказ, cкидки и курсы валют'!$J$24*F688</f>
        <v>47819.151899999997</v>
      </c>
      <c r="H688" s="1342">
        <f t="shared" si="63"/>
        <v>478.19</v>
      </c>
      <c r="I688" s="1343"/>
    </row>
    <row r="689" spans="1:9" ht="15">
      <c r="A689" s="1076" t="s">
        <v>8544</v>
      </c>
      <c r="B689" s="1056" t="s">
        <v>3123</v>
      </c>
      <c r="C689" s="1341">
        <v>15.9</v>
      </c>
      <c r="D689" s="1055">
        <v>10</v>
      </c>
      <c r="E689" s="2655">
        <f t="shared" si="61"/>
        <v>3903.3</v>
      </c>
      <c r="F689" s="776">
        <f t="shared" si="62"/>
        <v>3903.3</v>
      </c>
      <c r="G689" s="1044">
        <f>'Заказ, cкидки и курсы валют'!$J$24*F689</f>
        <v>49513.360500000003</v>
      </c>
      <c r="H689" s="1342">
        <f t="shared" si="63"/>
        <v>495.13</v>
      </c>
      <c r="I689" s="1343"/>
    </row>
    <row r="690" spans="1:9" ht="15">
      <c r="A690" s="1076" t="s">
        <v>8545</v>
      </c>
      <c r="B690" s="1056" t="s">
        <v>618</v>
      </c>
      <c r="C690" s="1341">
        <v>17.5</v>
      </c>
      <c r="D690" s="1055">
        <v>10</v>
      </c>
      <c r="E690" s="2655">
        <f t="shared" si="61"/>
        <v>4699.1400000000003</v>
      </c>
      <c r="F690" s="776">
        <f t="shared" si="62"/>
        <v>4699.1400000000003</v>
      </c>
      <c r="G690" s="1044">
        <f>'Заказ, cкидки и курсы валют'!$J$24*F690</f>
        <v>59608.590900000003</v>
      </c>
      <c r="H690" s="1342">
        <f t="shared" si="63"/>
        <v>596.09</v>
      </c>
      <c r="I690" s="1343"/>
    </row>
    <row r="691" spans="1:9" ht="15">
      <c r="A691" s="1076" t="s">
        <v>8546</v>
      </c>
      <c r="B691" s="1056" t="s">
        <v>3124</v>
      </c>
      <c r="C691" s="1341">
        <v>19</v>
      </c>
      <c r="D691" s="1055">
        <v>10</v>
      </c>
      <c r="E691" s="2655">
        <f t="shared" si="61"/>
        <v>4229.26</v>
      </c>
      <c r="F691" s="776">
        <f t="shared" si="62"/>
        <v>4229.26</v>
      </c>
      <c r="G691" s="1044">
        <f>'Заказ, cкидки и курсы валют'!$J$24*F691</f>
        <v>53648.163100000005</v>
      </c>
      <c r="H691" s="1342">
        <f t="shared" si="63"/>
        <v>536.48</v>
      </c>
      <c r="I691" s="1343"/>
    </row>
    <row r="692" spans="1:9" ht="15">
      <c r="A692" s="1076" t="s">
        <v>8547</v>
      </c>
      <c r="B692" s="1056" t="s">
        <v>190</v>
      </c>
      <c r="C692" s="1341">
        <v>20.5</v>
      </c>
      <c r="D692" s="1055">
        <v>10</v>
      </c>
      <c r="E692" s="2655">
        <f t="shared" si="61"/>
        <v>5146.28</v>
      </c>
      <c r="F692" s="776">
        <f t="shared" si="62"/>
        <v>5146.28</v>
      </c>
      <c r="G692" s="1044">
        <f>'Заказ, cкидки и курсы валют'!$J$24*F692</f>
        <v>65280.561799999996</v>
      </c>
      <c r="H692" s="1342">
        <f t="shared" si="63"/>
        <v>652.80999999999995</v>
      </c>
      <c r="I692" s="1343"/>
    </row>
    <row r="693" spans="1:9" ht="15">
      <c r="A693" s="1076" t="s">
        <v>8548</v>
      </c>
      <c r="B693" s="1056" t="s">
        <v>1341</v>
      </c>
      <c r="C693" s="1341">
        <v>21.9</v>
      </c>
      <c r="D693" s="1055">
        <v>10</v>
      </c>
      <c r="E693" s="2655">
        <f t="shared" si="61"/>
        <v>4449.0600000000004</v>
      </c>
      <c r="F693" s="776">
        <f t="shared" si="62"/>
        <v>4449.0600000000004</v>
      </c>
      <c r="G693" s="1044">
        <f>'Заказ, cкидки и курсы валют'!$J$24*F693</f>
        <v>56436.326100000006</v>
      </c>
      <c r="H693" s="1342">
        <f t="shared" si="63"/>
        <v>564.36</v>
      </c>
      <c r="I693" s="1343"/>
    </row>
    <row r="694" spans="1:9" ht="15">
      <c r="A694" s="1076" t="s">
        <v>8549</v>
      </c>
      <c r="B694" s="1056" t="s">
        <v>191</v>
      </c>
      <c r="C694" s="1341">
        <v>23.2</v>
      </c>
      <c r="D694" s="1055">
        <v>10</v>
      </c>
      <c r="E694" s="2655">
        <f t="shared" si="61"/>
        <v>6064.78</v>
      </c>
      <c r="F694" s="776">
        <f t="shared" si="62"/>
        <v>6064.78</v>
      </c>
      <c r="G694" s="1044">
        <f>'Заказ, cкидки и курсы валют'!$J$24*F694</f>
        <v>76931.734299999996</v>
      </c>
      <c r="H694" s="1342">
        <f t="shared" si="63"/>
        <v>769.32</v>
      </c>
      <c r="I694" s="1343"/>
    </row>
    <row r="695" spans="1:9" ht="15">
      <c r="A695" s="1076" t="s">
        <v>8550</v>
      </c>
      <c r="B695" s="1056" t="s">
        <v>192</v>
      </c>
      <c r="C695" s="1341">
        <v>26</v>
      </c>
      <c r="D695" s="1055">
        <v>10</v>
      </c>
      <c r="E695" s="2655">
        <f t="shared" si="61"/>
        <v>6917.94</v>
      </c>
      <c r="F695" s="776">
        <f t="shared" si="62"/>
        <v>6917.94</v>
      </c>
      <c r="G695" s="1044">
        <f>'Заказ, cкидки и курсы валют'!$J$24*F695</f>
        <v>87754.068899999998</v>
      </c>
      <c r="H695" s="1342">
        <f t="shared" si="63"/>
        <v>877.54</v>
      </c>
      <c r="I695" s="1343"/>
    </row>
    <row r="696" spans="1:9" ht="15">
      <c r="A696" s="1076" t="s">
        <v>8551</v>
      </c>
      <c r="B696" s="1056" t="s">
        <v>3368</v>
      </c>
      <c r="C696" s="1341">
        <v>24.75</v>
      </c>
      <c r="D696" s="1055">
        <v>5</v>
      </c>
      <c r="E696" s="2655">
        <f t="shared" si="61"/>
        <v>8618.52</v>
      </c>
      <c r="F696" s="776">
        <f t="shared" si="62"/>
        <v>8618.52</v>
      </c>
      <c r="G696" s="1044">
        <f>'Заказ, cкидки и курсы валют'!$J$24*F696</f>
        <v>109325.92620000002</v>
      </c>
      <c r="H696" s="1342">
        <f t="shared" si="63"/>
        <v>546.63</v>
      </c>
      <c r="I696" s="1343"/>
    </row>
    <row r="697" spans="1:9" ht="15">
      <c r="A697" s="1076" t="s">
        <v>8552</v>
      </c>
      <c r="B697" s="1056" t="s">
        <v>3659</v>
      </c>
      <c r="C697" s="1341">
        <v>26.3</v>
      </c>
      <c r="D697" s="1055">
        <v>5</v>
      </c>
      <c r="E697" s="2655">
        <f t="shared" si="61"/>
        <v>8645.7000000000007</v>
      </c>
      <c r="F697" s="776">
        <f t="shared" si="62"/>
        <v>8645.7000000000007</v>
      </c>
      <c r="G697" s="1044">
        <f>'Заказ, cкидки и курсы валют'!$J$24*F697</f>
        <v>109670.70450000001</v>
      </c>
      <c r="H697" s="1342">
        <f t="shared" si="63"/>
        <v>548.35</v>
      </c>
      <c r="I697" s="1343"/>
    </row>
    <row r="698" spans="1:9" ht="15">
      <c r="A698" s="1076" t="s">
        <v>8553</v>
      </c>
      <c r="B698" s="1056" t="s">
        <v>3403</v>
      </c>
      <c r="C698" s="1341">
        <v>29</v>
      </c>
      <c r="D698" s="1055">
        <v>5</v>
      </c>
      <c r="E698" s="2655">
        <f t="shared" si="61"/>
        <v>8705</v>
      </c>
      <c r="F698" s="776">
        <f t="shared" si="62"/>
        <v>8705</v>
      </c>
      <c r="G698" s="1044">
        <f>'Заказ, cкидки и курсы валют'!$J$24*F698</f>
        <v>110422.925</v>
      </c>
      <c r="H698" s="1342">
        <f t="shared" si="63"/>
        <v>552.11</v>
      </c>
      <c r="I698" s="1343"/>
    </row>
    <row r="699" spans="1:9" ht="15">
      <c r="A699" s="1076" t="s">
        <v>8554</v>
      </c>
      <c r="B699" s="1056" t="s">
        <v>3126</v>
      </c>
      <c r="C699" s="1341">
        <v>31.5</v>
      </c>
      <c r="D699" s="1055">
        <v>5</v>
      </c>
      <c r="E699" s="2655">
        <f t="shared" si="61"/>
        <v>8907.4</v>
      </c>
      <c r="F699" s="776">
        <f t="shared" si="62"/>
        <v>8907.4</v>
      </c>
      <c r="G699" s="1044">
        <f>'Заказ, cкидки и курсы валют'!$J$24*F699</f>
        <v>112990.36900000001</v>
      </c>
      <c r="H699" s="1342">
        <f t="shared" si="63"/>
        <v>564.95000000000005</v>
      </c>
      <c r="I699" s="1343"/>
    </row>
    <row r="700" spans="1:9" ht="15">
      <c r="A700" s="1076" t="s">
        <v>8555</v>
      </c>
      <c r="B700" s="1056" t="s">
        <v>3127</v>
      </c>
      <c r="C700" s="1341">
        <v>34.5</v>
      </c>
      <c r="D700" s="1055">
        <v>5</v>
      </c>
      <c r="E700" s="2655">
        <f t="shared" si="61"/>
        <v>8946</v>
      </c>
      <c r="F700" s="776">
        <f t="shared" si="62"/>
        <v>8946</v>
      </c>
      <c r="G700" s="1044">
        <f>'Заказ, cкидки и курсы валют'!$J$24*F700</f>
        <v>113480.01000000001</v>
      </c>
      <c r="H700" s="1342">
        <f t="shared" si="63"/>
        <v>567.4</v>
      </c>
      <c r="I700" s="1343"/>
    </row>
    <row r="701" spans="1:9" ht="15">
      <c r="A701" s="1076" t="s">
        <v>8556</v>
      </c>
      <c r="B701" s="1056" t="s">
        <v>3128</v>
      </c>
      <c r="C701" s="1341">
        <v>37</v>
      </c>
      <c r="D701" s="1055">
        <v>5</v>
      </c>
      <c r="E701" s="2655">
        <f t="shared" si="61"/>
        <v>9262.9599999999991</v>
      </c>
      <c r="F701" s="776">
        <f t="shared" si="62"/>
        <v>9262.9599999999991</v>
      </c>
      <c r="G701" s="1044">
        <f>'Заказ, cкидки и курсы валют'!$J$24*F701</f>
        <v>117500.6476</v>
      </c>
      <c r="H701" s="1342">
        <f t="shared" si="63"/>
        <v>587.5</v>
      </c>
      <c r="I701" s="1343"/>
    </row>
    <row r="702" spans="1:9" ht="15">
      <c r="A702" s="1076" t="s">
        <v>8557</v>
      </c>
      <c r="B702" s="1056" t="s">
        <v>3129</v>
      </c>
      <c r="C702" s="1341">
        <v>39</v>
      </c>
      <c r="D702" s="1055">
        <v>5</v>
      </c>
      <c r="E702" s="2655">
        <f t="shared" si="61"/>
        <v>9294.2199999999993</v>
      </c>
      <c r="F702" s="776">
        <f t="shared" si="62"/>
        <v>9294.2199999999993</v>
      </c>
      <c r="G702" s="1044">
        <f>'Заказ, cкидки и курсы валют'!$J$24*F702</f>
        <v>117897.1807</v>
      </c>
      <c r="H702" s="1342">
        <f t="shared" si="63"/>
        <v>589.49</v>
      </c>
      <c r="I702" s="1343"/>
    </row>
    <row r="703" spans="1:9" ht="15">
      <c r="A703" s="1076" t="s">
        <v>8558</v>
      </c>
      <c r="B703" s="1056" t="s">
        <v>201</v>
      </c>
      <c r="C703" s="1341">
        <v>40.5</v>
      </c>
      <c r="D703" s="1055">
        <v>5</v>
      </c>
      <c r="E703" s="2655">
        <f t="shared" si="61"/>
        <v>10101.52</v>
      </c>
      <c r="F703" s="776">
        <f t="shared" si="62"/>
        <v>10101.52</v>
      </c>
      <c r="G703" s="1044">
        <f>'Заказ, cкидки и курсы валют'!$J$24*F703</f>
        <v>128137.78120000001</v>
      </c>
      <c r="H703" s="1342">
        <f t="shared" si="63"/>
        <v>640.69000000000005</v>
      </c>
      <c r="I703" s="1343"/>
    </row>
    <row r="704" spans="1:9" ht="15">
      <c r="A704" s="1076" t="s">
        <v>8559</v>
      </c>
      <c r="B704" s="1056" t="s">
        <v>202</v>
      </c>
      <c r="C704" s="1341">
        <v>45</v>
      </c>
      <c r="D704" s="1055">
        <v>5</v>
      </c>
      <c r="E704" s="2655">
        <f t="shared" si="61"/>
        <v>14036.58</v>
      </c>
      <c r="F704" s="776">
        <f t="shared" si="62"/>
        <v>14036.58</v>
      </c>
      <c r="G704" s="1044">
        <f>'Заказ, cкидки и курсы валют'!$J$24*F704</f>
        <v>178054.01730000001</v>
      </c>
      <c r="H704" s="1342">
        <f t="shared" si="63"/>
        <v>890.27</v>
      </c>
      <c r="I704" s="1343"/>
    </row>
    <row r="705" spans="1:9" ht="13.5" thickBot="1"/>
    <row r="706" spans="1:9" ht="18">
      <c r="A706" s="1896" t="s">
        <v>6619</v>
      </c>
      <c r="B706" s="1896"/>
      <c r="C706" s="794"/>
      <c r="D706" s="687"/>
      <c r="E706" s="687"/>
      <c r="F706" s="114"/>
      <c r="G706" s="1902"/>
      <c r="H706" s="1903"/>
      <c r="I706" s="1904"/>
    </row>
    <row r="707" spans="1:9" ht="18">
      <c r="A707" s="292"/>
      <c r="B707" s="17"/>
      <c r="C707" s="1065"/>
      <c r="D707" s="1522"/>
      <c r="E707" s="1028"/>
      <c r="F707" s="700"/>
      <c r="G707" s="132"/>
      <c r="H707" s="131"/>
      <c r="I707" s="200"/>
    </row>
    <row r="708" spans="1:9">
      <c r="A708" s="292"/>
      <c r="B708" s="17"/>
      <c r="C708" s="1066"/>
      <c r="D708" s="1523"/>
      <c r="E708" s="689"/>
      <c r="F708" s="733"/>
      <c r="G708" s="1052"/>
      <c r="H708" s="17"/>
      <c r="I708" s="200"/>
    </row>
    <row r="709" spans="1:9">
      <c r="A709" s="292"/>
      <c r="B709" s="17"/>
      <c r="C709" s="1066"/>
      <c r="D709" s="1523"/>
      <c r="E709" s="689"/>
      <c r="F709" s="733"/>
      <c r="G709" s="1052"/>
      <c r="H709" s="17"/>
      <c r="I709" s="200"/>
    </row>
    <row r="710" spans="1:9">
      <c r="A710" s="292"/>
      <c r="B710" s="17"/>
      <c r="C710" s="1066"/>
      <c r="D710" s="1523"/>
      <c r="E710" s="689"/>
      <c r="F710" s="733"/>
      <c r="G710" s="1052"/>
      <c r="H710" s="17"/>
      <c r="I710" s="200"/>
    </row>
    <row r="711" spans="1:9" ht="18.75" thickBot="1">
      <c r="A711" s="1540" t="s">
        <v>7839</v>
      </c>
      <c r="B711" s="204"/>
      <c r="C711" s="1067"/>
      <c r="D711" s="1524"/>
      <c r="E711" s="690"/>
      <c r="F711" s="735"/>
      <c r="G711" s="1053"/>
      <c r="H711" s="204"/>
      <c r="I711" s="205"/>
    </row>
    <row r="712" spans="1:9" ht="52.5">
      <c r="A712" s="228" t="s">
        <v>1036</v>
      </c>
      <c r="B712" s="229" t="s">
        <v>1037</v>
      </c>
      <c r="C712" s="568" t="s">
        <v>679</v>
      </c>
      <c r="D712" s="568" t="s">
        <v>3147</v>
      </c>
      <c r="E712" s="691" t="s">
        <v>11544</v>
      </c>
      <c r="F712" s="737" t="s">
        <v>2796</v>
      </c>
      <c r="G712" s="1039" t="s">
        <v>2644</v>
      </c>
      <c r="H712" s="394" t="s">
        <v>498</v>
      </c>
      <c r="I712" s="232" t="s">
        <v>4274</v>
      </c>
    </row>
    <row r="713" spans="1:9" ht="13.5" thickBot="1">
      <c r="A713" s="228"/>
      <c r="B713" s="445"/>
      <c r="C713" s="568" t="s">
        <v>3648</v>
      </c>
      <c r="D713" s="568" t="s">
        <v>2645</v>
      </c>
      <c r="E713" s="696" t="s">
        <v>265</v>
      </c>
      <c r="F713" s="745">
        <f>'Заказ, cкидки и курсы валют'!$I$12</f>
        <v>0</v>
      </c>
      <c r="G713" s="1149"/>
      <c r="H713" s="545"/>
      <c r="I713" s="380"/>
    </row>
    <row r="714" spans="1:9" ht="15">
      <c r="A714" s="1333" t="s">
        <v>6620</v>
      </c>
      <c r="B714" s="1334" t="s">
        <v>3305</v>
      </c>
      <c r="C714" s="1344">
        <v>3.11</v>
      </c>
      <c r="D714" s="1311">
        <v>500</v>
      </c>
      <c r="E714" s="706">
        <v>611.79</v>
      </c>
      <c r="F714" s="1187">
        <f>ROUND(E714*(1-$F$11),2)</f>
        <v>611.79</v>
      </c>
      <c r="G714" s="1312">
        <f>'Заказ, cкидки и курсы валют'!$J$24*F714</f>
        <v>7760.5561499999994</v>
      </c>
      <c r="H714" s="1345">
        <f>ROUND((D714/1000)*G714,2)</f>
        <v>3880.28</v>
      </c>
      <c r="I714" s="1346"/>
    </row>
    <row r="715" spans="1:9" ht="15">
      <c r="A715" s="1336" t="s">
        <v>6621</v>
      </c>
      <c r="B715" s="1056" t="s">
        <v>3668</v>
      </c>
      <c r="C715" s="1341">
        <v>5.95</v>
      </c>
      <c r="D715" s="1057">
        <v>100</v>
      </c>
      <c r="E715" s="706">
        <v>551.15</v>
      </c>
      <c r="F715" s="740">
        <f t="shared" ref="F715:F718" si="64">ROUND(E715*(1-$F$11),2)</f>
        <v>551.15</v>
      </c>
      <c r="G715" s="1044">
        <f>'Заказ, cкидки и курсы валют'!$J$24*F715</f>
        <v>6991.3377499999997</v>
      </c>
      <c r="H715" s="1342">
        <f t="shared" ref="H715:H718" si="65">ROUND((D715/1000)*G715,2)</f>
        <v>699.13</v>
      </c>
      <c r="I715" s="1343"/>
    </row>
    <row r="716" spans="1:9" ht="15">
      <c r="A716" s="1336" t="s">
        <v>6622</v>
      </c>
      <c r="B716" s="1056" t="s">
        <v>3669</v>
      </c>
      <c r="C716" s="1341">
        <v>8.08</v>
      </c>
      <c r="D716" s="1057">
        <v>50</v>
      </c>
      <c r="E716" s="706">
        <v>767.32</v>
      </c>
      <c r="F716" s="740">
        <f t="shared" si="64"/>
        <v>767.32</v>
      </c>
      <c r="G716" s="1044">
        <f>'Заказ, cкидки и курсы валют'!$J$24*F716</f>
        <v>9733.4542000000001</v>
      </c>
      <c r="H716" s="1342">
        <f t="shared" si="65"/>
        <v>486.67</v>
      </c>
      <c r="I716" s="1343"/>
    </row>
    <row r="717" spans="1:9" ht="15">
      <c r="A717" s="1336" t="s">
        <v>6623</v>
      </c>
      <c r="B717" s="1056" t="s">
        <v>3293</v>
      </c>
      <c r="C717" s="1341">
        <v>12.51</v>
      </c>
      <c r="D717" s="1057">
        <v>100</v>
      </c>
      <c r="E717" s="706">
        <v>1744.34</v>
      </c>
      <c r="F717" s="740">
        <f t="shared" si="64"/>
        <v>1744.34</v>
      </c>
      <c r="G717" s="1044">
        <f>'Заказ, cкидки и курсы валют'!$J$24*F717</f>
        <v>22126.9529</v>
      </c>
      <c r="H717" s="1342">
        <f t="shared" si="65"/>
        <v>2212.6999999999998</v>
      </c>
      <c r="I717" s="1343"/>
    </row>
    <row r="718" spans="1:9" ht="15">
      <c r="A718" s="1336" t="s">
        <v>6624</v>
      </c>
      <c r="B718" s="1056" t="s">
        <v>3294</v>
      </c>
      <c r="C718" s="1341">
        <v>27</v>
      </c>
      <c r="D718" s="1057">
        <v>50</v>
      </c>
      <c r="E718" s="706">
        <v>3495.94</v>
      </c>
      <c r="F718" s="740">
        <f t="shared" si="64"/>
        <v>3495.94</v>
      </c>
      <c r="G718" s="1044">
        <f>'Заказ, cкидки и курсы валют'!$J$24*F718</f>
        <v>44345.998900000006</v>
      </c>
      <c r="H718" s="1342">
        <f t="shared" si="65"/>
        <v>2217.3000000000002</v>
      </c>
      <c r="I718" s="1343"/>
    </row>
    <row r="719" spans="1:9" ht="15.75" thickBot="1">
      <c r="A719" s="1337" t="s">
        <v>9553</v>
      </c>
      <c r="B719" s="1121" t="s">
        <v>3296</v>
      </c>
      <c r="C719" s="1347">
        <v>58</v>
      </c>
      <c r="D719" s="1315">
        <v>20</v>
      </c>
      <c r="E719" s="706">
        <v>9812.94</v>
      </c>
      <c r="F719" s="1173">
        <f t="shared" ref="F719" si="66">ROUND(E719*(1-$F$11),2)</f>
        <v>9812.94</v>
      </c>
      <c r="G719" s="1178">
        <f>'Заказ, cкидки и курсы валют'!$J$24*F719</f>
        <v>124477.14390000001</v>
      </c>
      <c r="H719" s="1348">
        <f t="shared" ref="H719" si="67">ROUND((D719/1000)*G719,2)</f>
        <v>2489.54</v>
      </c>
      <c r="I719" s="1349"/>
    </row>
    <row r="720" spans="1:9" ht="18.75" customHeight="1" thickBot="1"/>
    <row r="721" spans="1:9" ht="48" customHeight="1">
      <c r="A721" s="1896" t="s">
        <v>6619</v>
      </c>
      <c r="B721" s="1896"/>
      <c r="C721" s="794"/>
      <c r="D721" s="687"/>
      <c r="E721" s="687"/>
      <c r="F721" s="114"/>
      <c r="G721" s="1902"/>
      <c r="H721" s="1903"/>
      <c r="I721" s="1904"/>
    </row>
    <row r="722" spans="1:9" ht="31.5" customHeight="1">
      <c r="A722" s="292"/>
      <c r="B722" s="17"/>
      <c r="C722" s="1065"/>
      <c r="D722" s="1522"/>
      <c r="E722" s="1028"/>
      <c r="F722" s="700"/>
      <c r="G722" s="132"/>
      <c r="H722" s="131"/>
      <c r="I722" s="200"/>
    </row>
    <row r="723" spans="1:9">
      <c r="A723" s="292"/>
      <c r="B723" s="17"/>
      <c r="C723" s="1066"/>
      <c r="D723" s="1523"/>
      <c r="E723" s="689"/>
      <c r="F723" s="733"/>
      <c r="G723" s="1052"/>
      <c r="H723" s="17"/>
      <c r="I723" s="200"/>
    </row>
    <row r="724" spans="1:9">
      <c r="A724" s="292"/>
      <c r="B724" s="17"/>
      <c r="C724" s="1066"/>
      <c r="D724" s="1523"/>
      <c r="E724" s="689"/>
      <c r="F724" s="733"/>
      <c r="G724" s="1052"/>
      <c r="H724" s="17"/>
      <c r="I724" s="200"/>
    </row>
    <row r="725" spans="1:9">
      <c r="A725" s="292"/>
      <c r="B725" s="17"/>
      <c r="C725" s="1066"/>
      <c r="D725" s="1523"/>
      <c r="E725" s="689"/>
      <c r="F725" s="733"/>
      <c r="G725" s="1052"/>
      <c r="H725" s="17"/>
      <c r="I725" s="200"/>
    </row>
    <row r="726" spans="1:9" ht="18.75" thickBot="1">
      <c r="A726" s="1540" t="s">
        <v>7841</v>
      </c>
      <c r="B726" s="204"/>
      <c r="C726" s="1067"/>
      <c r="D726" s="1524"/>
      <c r="E726" s="690"/>
      <c r="F726" s="735"/>
      <c r="G726" s="1053"/>
      <c r="H726" s="204"/>
      <c r="I726" s="205"/>
    </row>
    <row r="727" spans="1:9" ht="52.5">
      <c r="A727" s="228" t="s">
        <v>1036</v>
      </c>
      <c r="B727" s="229" t="s">
        <v>1037</v>
      </c>
      <c r="C727" s="568" t="s">
        <v>679</v>
      </c>
      <c r="D727" s="568" t="s">
        <v>3147</v>
      </c>
      <c r="E727" s="691" t="s">
        <v>11544</v>
      </c>
      <c r="F727" s="737" t="s">
        <v>2796</v>
      </c>
      <c r="G727" s="1039" t="s">
        <v>2644</v>
      </c>
      <c r="H727" s="394" t="s">
        <v>498</v>
      </c>
      <c r="I727" s="232" t="s">
        <v>4274</v>
      </c>
    </row>
    <row r="728" spans="1:9" ht="13.5" thickBot="1">
      <c r="A728" s="228"/>
      <c r="B728" s="445"/>
      <c r="C728" s="568" t="s">
        <v>3648</v>
      </c>
      <c r="D728" s="568" t="s">
        <v>2645</v>
      </c>
      <c r="E728" s="696" t="s">
        <v>265</v>
      </c>
      <c r="F728" s="745">
        <f>'Заказ, cкидки и курсы валют'!$I$12</f>
        <v>0</v>
      </c>
      <c r="G728" s="1149"/>
      <c r="H728" s="545"/>
      <c r="I728" s="380"/>
    </row>
    <row r="729" spans="1:9" ht="15">
      <c r="A729" s="1333" t="s">
        <v>8560</v>
      </c>
      <c r="B729" s="1334" t="s">
        <v>3305</v>
      </c>
      <c r="C729" s="1344">
        <v>3.11</v>
      </c>
      <c r="D729" s="1311">
        <v>25</v>
      </c>
      <c r="E729" s="2656">
        <f t="shared" ref="E729:E734" si="68">E714*2</f>
        <v>1223.58</v>
      </c>
      <c r="F729" s="1187">
        <f>ROUND(E729*(1-$F$11),2)</f>
        <v>1223.58</v>
      </c>
      <c r="G729" s="1312">
        <f>'Заказ, cкидки и курсы валют'!$J$24*F729</f>
        <v>15521.112299999999</v>
      </c>
      <c r="H729" s="1345">
        <f>ROUND((D729/1000)*G729,2)</f>
        <v>388.03</v>
      </c>
      <c r="I729" s="1346"/>
    </row>
    <row r="730" spans="1:9" ht="15">
      <c r="A730" s="1336" t="s">
        <v>8561</v>
      </c>
      <c r="B730" s="1056" t="s">
        <v>3668</v>
      </c>
      <c r="C730" s="1341">
        <v>5.95</v>
      </c>
      <c r="D730" s="1057">
        <v>25</v>
      </c>
      <c r="E730" s="2654">
        <f t="shared" si="68"/>
        <v>1102.3</v>
      </c>
      <c r="F730" s="740">
        <f t="shared" ref="F730:F733" si="69">ROUND(E730*(1-$F$11),2)</f>
        <v>1102.3</v>
      </c>
      <c r="G730" s="1044">
        <f>'Заказ, cкидки и курсы валют'!$J$24*F730</f>
        <v>13982.675499999999</v>
      </c>
      <c r="H730" s="1342">
        <f t="shared" ref="H730:H733" si="70">ROUND((D730/1000)*G730,2)</f>
        <v>349.57</v>
      </c>
      <c r="I730" s="1343"/>
    </row>
    <row r="731" spans="1:9" ht="15">
      <c r="A731" s="1336" t="s">
        <v>8562</v>
      </c>
      <c r="B731" s="1056" t="s">
        <v>3669</v>
      </c>
      <c r="C731" s="1341">
        <v>8.08</v>
      </c>
      <c r="D731" s="1057">
        <v>10</v>
      </c>
      <c r="E731" s="2654">
        <f t="shared" si="68"/>
        <v>1534.64</v>
      </c>
      <c r="F731" s="740">
        <f t="shared" si="69"/>
        <v>1534.64</v>
      </c>
      <c r="G731" s="1044">
        <f>'Заказ, cкидки и курсы валют'!$J$24*F731</f>
        <v>19466.9084</v>
      </c>
      <c r="H731" s="1342">
        <f t="shared" si="70"/>
        <v>194.67</v>
      </c>
      <c r="I731" s="1343"/>
    </row>
    <row r="732" spans="1:9" ht="15">
      <c r="A732" s="1336" t="s">
        <v>8563</v>
      </c>
      <c r="B732" s="1056" t="s">
        <v>3293</v>
      </c>
      <c r="C732" s="1341">
        <v>12.51</v>
      </c>
      <c r="D732" s="1057">
        <v>10</v>
      </c>
      <c r="E732" s="2654">
        <f t="shared" si="68"/>
        <v>3488.68</v>
      </c>
      <c r="F732" s="740">
        <f t="shared" si="69"/>
        <v>3488.68</v>
      </c>
      <c r="G732" s="1044">
        <f>'Заказ, cкидки и курсы валют'!$J$24*F732</f>
        <v>44253.9058</v>
      </c>
      <c r="H732" s="1342">
        <f t="shared" si="70"/>
        <v>442.54</v>
      </c>
      <c r="I732" s="1343"/>
    </row>
    <row r="733" spans="1:9" ht="15">
      <c r="A733" s="1336" t="s">
        <v>8564</v>
      </c>
      <c r="B733" s="1056" t="s">
        <v>3294</v>
      </c>
      <c r="C733" s="1341">
        <v>27</v>
      </c>
      <c r="D733" s="1057">
        <v>5</v>
      </c>
      <c r="E733" s="2654">
        <f t="shared" si="68"/>
        <v>6991.88</v>
      </c>
      <c r="F733" s="740">
        <f t="shared" si="69"/>
        <v>6991.88</v>
      </c>
      <c r="G733" s="1044">
        <f>'Заказ, cкидки и курсы валют'!$J$24*F733</f>
        <v>88691.997800000012</v>
      </c>
      <c r="H733" s="1342">
        <f t="shared" si="70"/>
        <v>443.46</v>
      </c>
      <c r="I733" s="1343"/>
    </row>
    <row r="734" spans="1:9" ht="15.75" thickBot="1">
      <c r="A734" s="1337" t="s">
        <v>9554</v>
      </c>
      <c r="B734" s="1121" t="s">
        <v>3296</v>
      </c>
      <c r="C734" s="1347">
        <v>58</v>
      </c>
      <c r="D734" s="1315">
        <v>2</v>
      </c>
      <c r="E734" s="2657">
        <f t="shared" si="68"/>
        <v>19625.88</v>
      </c>
      <c r="F734" s="1173">
        <f t="shared" ref="F734" si="71">ROUND(E734*(1-$F$11),2)</f>
        <v>19625.88</v>
      </c>
      <c r="G734" s="1178">
        <f>'Заказ, cкидки и курсы валют'!$J$24*F734</f>
        <v>248954.28780000002</v>
      </c>
      <c r="H734" s="1348">
        <f t="shared" ref="H734" si="72">ROUND((D734/1000)*G734,2)</f>
        <v>497.91</v>
      </c>
      <c r="I734" s="1349"/>
    </row>
    <row r="735" spans="1:9" ht="13.5" thickBot="1"/>
    <row r="736" spans="1:9" ht="18">
      <c r="A736" s="1896" t="s">
        <v>9191</v>
      </c>
      <c r="B736" s="1896"/>
      <c r="C736" s="794"/>
      <c r="D736" s="687"/>
      <c r="E736" s="687"/>
      <c r="F736" s="114"/>
      <c r="G736" s="1902"/>
      <c r="H736" s="1903"/>
      <c r="I736" s="1904"/>
    </row>
    <row r="737" spans="1:9" ht="18">
      <c r="A737" s="292"/>
      <c r="B737" s="17"/>
      <c r="C737" s="1065"/>
      <c r="D737" s="1522"/>
      <c r="E737" s="1028"/>
      <c r="F737" s="700"/>
      <c r="G737" s="132"/>
      <c r="H737" s="131"/>
      <c r="I737" s="200"/>
    </row>
    <row r="738" spans="1:9">
      <c r="A738" s="292"/>
      <c r="B738" s="17"/>
      <c r="C738" s="1066"/>
      <c r="D738" s="1523"/>
      <c r="E738" s="689"/>
      <c r="F738" s="733"/>
      <c r="G738" s="1052"/>
      <c r="H738" s="17"/>
      <c r="I738" s="200"/>
    </row>
    <row r="739" spans="1:9">
      <c r="A739" s="292"/>
      <c r="B739" s="17"/>
      <c r="C739" s="1066"/>
      <c r="D739" s="1523"/>
      <c r="E739" s="689"/>
      <c r="F739" s="733"/>
      <c r="G739" s="1052"/>
      <c r="H739" s="17"/>
      <c r="I739" s="200"/>
    </row>
    <row r="740" spans="1:9">
      <c r="A740" s="292"/>
      <c r="B740" s="17"/>
      <c r="C740" s="1066"/>
      <c r="D740" s="1523"/>
      <c r="E740" s="689"/>
      <c r="F740" s="733"/>
      <c r="G740" s="1052"/>
      <c r="H740" s="17"/>
      <c r="I740" s="200"/>
    </row>
    <row r="741" spans="1:9" ht="18.75" thickBot="1">
      <c r="A741" s="1540" t="s">
        <v>7839</v>
      </c>
      <c r="B741" s="204"/>
      <c r="C741" s="1067"/>
      <c r="D741" s="1524"/>
      <c r="E741" s="690"/>
      <c r="F741" s="735"/>
      <c r="G741" s="1053"/>
      <c r="H741" s="204"/>
      <c r="I741" s="205"/>
    </row>
    <row r="742" spans="1:9" ht="52.5">
      <c r="A742" s="228" t="s">
        <v>1036</v>
      </c>
      <c r="B742" s="229" t="s">
        <v>1037</v>
      </c>
      <c r="C742" s="568" t="s">
        <v>679</v>
      </c>
      <c r="D742" s="568" t="s">
        <v>3147</v>
      </c>
      <c r="E742" s="691" t="s">
        <v>11544</v>
      </c>
      <c r="F742" s="737" t="s">
        <v>2796</v>
      </c>
      <c r="G742" s="1039" t="s">
        <v>2644</v>
      </c>
      <c r="H742" s="394" t="s">
        <v>498</v>
      </c>
      <c r="I742" s="232" t="s">
        <v>4274</v>
      </c>
    </row>
    <row r="743" spans="1:9" ht="13.5" thickBot="1">
      <c r="A743" s="228"/>
      <c r="B743" s="445"/>
      <c r="C743" s="568" t="s">
        <v>3648</v>
      </c>
      <c r="D743" s="568" t="s">
        <v>2645</v>
      </c>
      <c r="E743" s="696" t="s">
        <v>265</v>
      </c>
      <c r="F743" s="745">
        <f>'Заказ, cкидки и курсы валют'!$I$12</f>
        <v>0</v>
      </c>
      <c r="G743" s="1149"/>
      <c r="H743" s="545"/>
      <c r="I743" s="380"/>
    </row>
    <row r="744" spans="1:9" ht="14.1" customHeight="1">
      <c r="A744" s="1677" t="s">
        <v>9192</v>
      </c>
      <c r="B744" s="1334" t="s">
        <v>3668</v>
      </c>
      <c r="C744" s="1687">
        <v>3.45</v>
      </c>
      <c r="D744" s="1675">
        <v>200</v>
      </c>
      <c r="E744" s="706">
        <v>290.55</v>
      </c>
      <c r="F744" s="1678">
        <f>ROUND(E744*(1-$F$11),2)</f>
        <v>290.55</v>
      </c>
      <c r="G744" s="1679">
        <f>'Заказ, cкидки и курсы валют'!$J$24*F744</f>
        <v>3685.6267500000004</v>
      </c>
      <c r="H744" s="1680">
        <f>ROUND((D744/1000)*G744,2)</f>
        <v>737.13</v>
      </c>
      <c r="I744" s="1681"/>
    </row>
    <row r="745" spans="1:9" ht="14.1" customHeight="1">
      <c r="A745" s="1682" t="s">
        <v>9193</v>
      </c>
      <c r="B745" s="1056" t="s">
        <v>3669</v>
      </c>
      <c r="C745" s="1674">
        <v>7.2</v>
      </c>
      <c r="D745" s="1673">
        <v>200</v>
      </c>
      <c r="E745" s="706">
        <v>570.38</v>
      </c>
      <c r="F745" s="1683">
        <f t="shared" ref="F745:F746" si="73">ROUND(E745*(1-$F$11),2)</f>
        <v>570.38</v>
      </c>
      <c r="G745" s="1684">
        <f>'Заказ, cкидки и курсы валют'!$J$24*F745</f>
        <v>7235.2703000000001</v>
      </c>
      <c r="H745" s="1685">
        <f t="shared" ref="H745:H746" si="74">ROUND((D745/1000)*G745,2)</f>
        <v>1447.05</v>
      </c>
      <c r="I745" s="1686"/>
    </row>
    <row r="746" spans="1:9" ht="14.1" customHeight="1" thickBot="1">
      <c r="A746" s="1688" t="s">
        <v>9194</v>
      </c>
      <c r="B746" s="1121" t="s">
        <v>3293</v>
      </c>
      <c r="C746" s="1689">
        <v>12.2</v>
      </c>
      <c r="D746" s="1676">
        <v>200</v>
      </c>
      <c r="E746" s="706">
        <v>973.85</v>
      </c>
      <c r="F746" s="1690">
        <f t="shared" si="73"/>
        <v>973.85</v>
      </c>
      <c r="G746" s="1691">
        <f>'Заказ, cкидки и курсы валют'!$J$24*F746</f>
        <v>12353.287250000001</v>
      </c>
      <c r="H746" s="1692">
        <f t="shared" si="74"/>
        <v>2470.66</v>
      </c>
      <c r="I746" s="1693"/>
    </row>
    <row r="747" spans="1:9" ht="14.1" customHeight="1" thickBot="1">
      <c r="A747" s="2310"/>
      <c r="B747" s="2311"/>
      <c r="C747" s="2312"/>
      <c r="D747" s="2313"/>
      <c r="E747" s="825"/>
      <c r="F747" s="2314"/>
      <c r="G747" s="2315"/>
      <c r="H747" s="2316"/>
      <c r="I747" s="988"/>
    </row>
    <row r="748" spans="1:9" ht="14.1" customHeight="1">
      <c r="A748" s="1896" t="s">
        <v>9191</v>
      </c>
      <c r="B748" s="1896"/>
      <c r="C748" s="794"/>
      <c r="D748" s="687"/>
      <c r="E748" s="687"/>
      <c r="F748" s="114"/>
      <c r="G748" s="1902"/>
      <c r="H748" s="1903"/>
      <c r="I748" s="1904"/>
    </row>
    <row r="749" spans="1:9" ht="54.75" customHeight="1">
      <c r="A749" s="292"/>
      <c r="B749" s="17"/>
      <c r="C749" s="1065"/>
      <c r="D749" s="1522"/>
      <c r="E749" s="1028"/>
      <c r="F749" s="700"/>
      <c r="G749" s="132"/>
      <c r="H749" s="131"/>
      <c r="I749" s="200"/>
    </row>
    <row r="750" spans="1:9" ht="14.1" customHeight="1">
      <c r="A750" s="292"/>
      <c r="B750" s="17"/>
      <c r="C750" s="1066"/>
      <c r="D750" s="1523"/>
      <c r="E750" s="689"/>
      <c r="F750" s="733"/>
      <c r="G750" s="1052"/>
      <c r="H750" s="17"/>
      <c r="I750" s="200"/>
    </row>
    <row r="751" spans="1:9" ht="14.1" customHeight="1">
      <c r="A751" s="292"/>
      <c r="B751" s="17"/>
      <c r="C751" s="1066"/>
      <c r="D751" s="1523"/>
      <c r="E751" s="689"/>
      <c r="F751" s="733"/>
      <c r="G751" s="1052"/>
      <c r="H751" s="17"/>
      <c r="I751" s="200"/>
    </row>
    <row r="752" spans="1:9">
      <c r="A752" s="292"/>
      <c r="B752" s="17"/>
      <c r="C752" s="1066"/>
      <c r="D752" s="1523"/>
      <c r="E752" s="689"/>
      <c r="F752" s="733"/>
      <c r="G752" s="1052"/>
      <c r="H752" s="17"/>
      <c r="I752" s="200"/>
    </row>
    <row r="753" spans="1:9" ht="18.75" thickBot="1">
      <c r="A753" s="1540" t="s">
        <v>7841</v>
      </c>
      <c r="B753" s="204"/>
      <c r="C753" s="1067"/>
      <c r="D753" s="1524"/>
      <c r="E753" s="690"/>
      <c r="F753" s="735"/>
      <c r="G753" s="1053"/>
      <c r="H753" s="204"/>
      <c r="I753" s="205"/>
    </row>
    <row r="754" spans="1:9" ht="52.5">
      <c r="A754" s="228" t="s">
        <v>1036</v>
      </c>
      <c r="B754" s="229" t="s">
        <v>1037</v>
      </c>
      <c r="C754" s="568" t="s">
        <v>679</v>
      </c>
      <c r="D754" s="568" t="s">
        <v>3147</v>
      </c>
      <c r="E754" s="691" t="s">
        <v>11544</v>
      </c>
      <c r="F754" s="737" t="s">
        <v>2796</v>
      </c>
      <c r="G754" s="1039" t="s">
        <v>2644</v>
      </c>
      <c r="H754" s="394" t="s">
        <v>498</v>
      </c>
      <c r="I754" s="232" t="s">
        <v>4274</v>
      </c>
    </row>
    <row r="755" spans="1:9" ht="13.5" thickBot="1">
      <c r="A755" s="228"/>
      <c r="B755" s="445"/>
      <c r="C755" s="568" t="s">
        <v>3648</v>
      </c>
      <c r="D755" s="568" t="s">
        <v>2645</v>
      </c>
      <c r="E755" s="696" t="s">
        <v>265</v>
      </c>
      <c r="F755" s="745">
        <f>'Заказ, cкидки и курсы валют'!$I$12</f>
        <v>0</v>
      </c>
      <c r="G755" s="1149"/>
      <c r="H755" s="545"/>
      <c r="I755" s="380"/>
    </row>
    <row r="756" spans="1:9" ht="15">
      <c r="A756" s="1677" t="s">
        <v>11526</v>
      </c>
      <c r="B756" s="1334" t="s">
        <v>3668</v>
      </c>
      <c r="C756" s="1687">
        <v>3.45</v>
      </c>
      <c r="D756" s="1675">
        <v>100</v>
      </c>
      <c r="E756" s="825">
        <f>E744*2</f>
        <v>581.1</v>
      </c>
      <c r="F756" s="1678">
        <f>ROUND(E756*(1-$F$11),2)</f>
        <v>581.1</v>
      </c>
      <c r="G756" s="1679">
        <f>'Заказ, cкидки и курсы валют'!$J$24*F756</f>
        <v>7371.2535000000007</v>
      </c>
      <c r="H756" s="1680">
        <f>ROUND((D756/1000)*G756,2)</f>
        <v>737.13</v>
      </c>
      <c r="I756" s="1681"/>
    </row>
    <row r="757" spans="1:9" ht="15">
      <c r="A757" s="1682" t="s">
        <v>11527</v>
      </c>
      <c r="B757" s="1056" t="s">
        <v>3669</v>
      </c>
      <c r="C757" s="1674">
        <v>7.2</v>
      </c>
      <c r="D757" s="1673">
        <v>50</v>
      </c>
      <c r="E757" s="825">
        <f t="shared" ref="E757" si="75">E745*2</f>
        <v>1140.76</v>
      </c>
      <c r="F757" s="1683">
        <f t="shared" ref="F757:F758" si="76">ROUND(E757*(1-$F$11),2)</f>
        <v>1140.76</v>
      </c>
      <c r="G757" s="1684">
        <f>'Заказ, cкидки и курсы валют'!$J$24*F757</f>
        <v>14470.5406</v>
      </c>
      <c r="H757" s="1685">
        <f t="shared" ref="H757:H758" si="77">ROUND((D757/1000)*G757,2)</f>
        <v>723.53</v>
      </c>
      <c r="I757" s="1686"/>
    </row>
    <row r="758" spans="1:9" ht="15.75" thickBot="1">
      <c r="A758" s="1688" t="s">
        <v>11528</v>
      </c>
      <c r="B758" s="1121" t="s">
        <v>3293</v>
      </c>
      <c r="C758" s="1689">
        <v>12.2</v>
      </c>
      <c r="D758" s="1676">
        <v>20</v>
      </c>
      <c r="E758" s="825">
        <f>E746*2</f>
        <v>1947.7</v>
      </c>
      <c r="F758" s="1690">
        <f t="shared" si="76"/>
        <v>1947.7</v>
      </c>
      <c r="G758" s="1691">
        <f>'Заказ, cкидки и курсы валют'!$J$24*F758</f>
        <v>24706.574500000002</v>
      </c>
      <c r="H758" s="1692">
        <f t="shared" si="77"/>
        <v>494.13</v>
      </c>
      <c r="I758" s="1693"/>
    </row>
    <row r="759" spans="1:9" ht="15.75" thickBot="1">
      <c r="A759" s="2317"/>
      <c r="B759" s="2311"/>
      <c r="C759" s="2312"/>
      <c r="D759" s="2313"/>
      <c r="E759" s="825"/>
      <c r="F759" s="2314"/>
      <c r="G759" s="2315"/>
      <c r="H759" s="2316"/>
      <c r="I759" s="2318"/>
    </row>
    <row r="760" spans="1:9" ht="18">
      <c r="A760" s="1895" t="s">
        <v>6625</v>
      </c>
      <c r="B760" s="1896"/>
      <c r="C760" s="794"/>
      <c r="D760" s="687"/>
      <c r="E760" s="687"/>
      <c r="F760" s="114"/>
      <c r="G760" s="1897"/>
      <c r="H760" s="1481"/>
      <c r="I760" s="1898"/>
    </row>
    <row r="761" spans="1:9" ht="18">
      <c r="A761" s="292"/>
      <c r="B761" s="17"/>
      <c r="C761" s="1065"/>
      <c r="D761" s="1522"/>
      <c r="E761" s="1028"/>
      <c r="F761" s="700"/>
      <c r="G761" s="132"/>
      <c r="H761" s="131"/>
      <c r="I761" s="200"/>
    </row>
    <row r="762" spans="1:9">
      <c r="A762" s="292"/>
      <c r="B762" s="17"/>
      <c r="C762" s="1066"/>
      <c r="D762" s="1523"/>
      <c r="E762" s="689"/>
      <c r="F762" s="733"/>
      <c r="G762" s="1052"/>
      <c r="H762" s="17"/>
      <c r="I762" s="200"/>
    </row>
    <row r="763" spans="1:9">
      <c r="A763" s="292"/>
      <c r="B763" s="17"/>
      <c r="C763" s="1066"/>
      <c r="D763" s="1523"/>
      <c r="E763" s="689"/>
      <c r="F763" s="733"/>
      <c r="G763" s="1052"/>
      <c r="H763" s="17"/>
      <c r="I763" s="200"/>
    </row>
    <row r="764" spans="1:9">
      <c r="A764" s="292"/>
      <c r="B764" s="17"/>
      <c r="C764" s="1066"/>
      <c r="D764" s="1523"/>
      <c r="E764" s="689"/>
      <c r="F764" s="733"/>
      <c r="G764" s="1052"/>
      <c r="H764" s="17"/>
      <c r="I764" s="200"/>
    </row>
    <row r="765" spans="1:9" ht="18.75" thickBot="1">
      <c r="A765" s="1540" t="s">
        <v>7839</v>
      </c>
      <c r="B765" s="204"/>
      <c r="C765" s="1067"/>
      <c r="D765" s="1524"/>
      <c r="E765" s="690"/>
      <c r="F765" s="735"/>
      <c r="G765" s="1053"/>
      <c r="H765" s="204"/>
      <c r="I765" s="205"/>
    </row>
    <row r="766" spans="1:9" ht="52.5">
      <c r="A766" s="228" t="s">
        <v>1036</v>
      </c>
      <c r="B766" s="229" t="s">
        <v>1037</v>
      </c>
      <c r="C766" s="568" t="s">
        <v>679</v>
      </c>
      <c r="D766" s="568" t="s">
        <v>3147</v>
      </c>
      <c r="E766" s="691" t="s">
        <v>11544</v>
      </c>
      <c r="F766" s="737" t="s">
        <v>2796</v>
      </c>
      <c r="G766" s="1039" t="s">
        <v>2644</v>
      </c>
      <c r="H766" s="394" t="s">
        <v>498</v>
      </c>
      <c r="I766" s="232" t="s">
        <v>4274</v>
      </c>
    </row>
    <row r="767" spans="1:9" ht="13.5" thickBot="1">
      <c r="A767" s="221"/>
      <c r="B767" s="223"/>
      <c r="C767" s="568" t="s">
        <v>3648</v>
      </c>
      <c r="D767" s="1485" t="s">
        <v>2645</v>
      </c>
      <c r="E767" s="696" t="s">
        <v>265</v>
      </c>
      <c r="F767" s="739">
        <f>'Заказ, cкидки и курсы валют'!$I$12</f>
        <v>0</v>
      </c>
      <c r="G767" s="1036"/>
      <c r="H767" s="395"/>
      <c r="I767" s="219"/>
    </row>
    <row r="768" spans="1:9" ht="15">
      <c r="A768" s="1336" t="s">
        <v>6626</v>
      </c>
      <c r="B768" s="1056" t="s">
        <v>3305</v>
      </c>
      <c r="C768" s="1079">
        <v>1.9</v>
      </c>
      <c r="D768" s="1057">
        <v>1000</v>
      </c>
      <c r="E768" s="706">
        <v>144.72</v>
      </c>
      <c r="F768" s="776">
        <f t="shared" ref="F768:F775" si="78">ROUND(E768*(1-$F$11),2)</f>
        <v>144.72</v>
      </c>
      <c r="G768" s="1044">
        <f>'Заказ, cкидки и курсы валют'!$J$24*F768</f>
        <v>1835.7732000000001</v>
      </c>
      <c r="H768" s="1064">
        <f t="shared" ref="H768:H775" si="79">ROUND((D768/1000)*G768,2)</f>
        <v>1835.77</v>
      </c>
      <c r="I768" s="582"/>
    </row>
    <row r="769" spans="1:9" ht="15">
      <c r="A769" s="1336" t="s">
        <v>6627</v>
      </c>
      <c r="B769" s="1056" t="s">
        <v>3667</v>
      </c>
      <c r="C769" s="1079">
        <v>2.2999999999999998</v>
      </c>
      <c r="D769" s="1057">
        <v>1000</v>
      </c>
      <c r="E769" s="706">
        <v>194.33</v>
      </c>
      <c r="F769" s="776">
        <f t="shared" si="78"/>
        <v>194.33</v>
      </c>
      <c r="G769" s="1044">
        <f>'Заказ, cкидки и курсы валют'!$J$24*F769</f>
        <v>2465.0760500000001</v>
      </c>
      <c r="H769" s="1064">
        <f t="shared" si="79"/>
        <v>2465.08</v>
      </c>
      <c r="I769" s="582"/>
    </row>
    <row r="770" spans="1:9" ht="16.5" customHeight="1">
      <c r="A770" s="1336" t="s">
        <v>6628</v>
      </c>
      <c r="B770" s="1056" t="s">
        <v>3668</v>
      </c>
      <c r="C770" s="1079">
        <v>4.5999999999999996</v>
      </c>
      <c r="D770" s="1057">
        <v>500</v>
      </c>
      <c r="E770" s="706">
        <v>375.54</v>
      </c>
      <c r="F770" s="776">
        <f t="shared" si="78"/>
        <v>375.54</v>
      </c>
      <c r="G770" s="1044">
        <f>'Заказ, cкидки и курсы валют'!$J$24*F770</f>
        <v>4763.7249000000002</v>
      </c>
      <c r="H770" s="1064">
        <f t="shared" si="79"/>
        <v>2381.86</v>
      </c>
      <c r="I770" s="582"/>
    </row>
    <row r="771" spans="1:9" ht="15">
      <c r="A771" s="1336" t="s">
        <v>6629</v>
      </c>
      <c r="B771" s="1056" t="s">
        <v>3669</v>
      </c>
      <c r="C771" s="1079">
        <v>9.3000000000000007</v>
      </c>
      <c r="D771" s="1057">
        <v>200</v>
      </c>
      <c r="E771" s="706">
        <v>730.33</v>
      </c>
      <c r="F771" s="776">
        <f t="shared" si="78"/>
        <v>730.33</v>
      </c>
      <c r="G771" s="1044">
        <f>'Заказ, cкидки и курсы валют'!$J$24*F771</f>
        <v>9264.2360500000013</v>
      </c>
      <c r="H771" s="1064">
        <f t="shared" si="79"/>
        <v>1852.85</v>
      </c>
      <c r="I771" s="582"/>
    </row>
    <row r="772" spans="1:9" ht="15">
      <c r="A772" s="1336" t="s">
        <v>6630</v>
      </c>
      <c r="B772" s="1056" t="s">
        <v>3293</v>
      </c>
      <c r="C772" s="1079">
        <v>19.3</v>
      </c>
      <c r="D772" s="1057">
        <v>100</v>
      </c>
      <c r="E772" s="706">
        <v>1569.57</v>
      </c>
      <c r="F772" s="776">
        <f t="shared" si="78"/>
        <v>1569.57</v>
      </c>
      <c r="G772" s="1044">
        <f>'Заказ, cкидки и курсы валют'!$J$24*F772</f>
        <v>19909.995449999999</v>
      </c>
      <c r="H772" s="1064">
        <f t="shared" si="79"/>
        <v>1991</v>
      </c>
      <c r="I772" s="582"/>
    </row>
    <row r="773" spans="1:9" ht="15">
      <c r="A773" s="1336" t="s">
        <v>6631</v>
      </c>
      <c r="B773" s="1056" t="s">
        <v>3294</v>
      </c>
      <c r="C773" s="1079">
        <v>28.5</v>
      </c>
      <c r="D773" s="1057">
        <v>100</v>
      </c>
      <c r="E773" s="706">
        <v>2260.0100000000002</v>
      </c>
      <c r="F773" s="776">
        <f t="shared" si="78"/>
        <v>2260.0100000000002</v>
      </c>
      <c r="G773" s="1044">
        <f>'Заказ, cкидки и курсы валют'!$J$24*F773</f>
        <v>28668.226850000003</v>
      </c>
      <c r="H773" s="1064">
        <f t="shared" si="79"/>
        <v>2866.82</v>
      </c>
      <c r="I773" s="582"/>
    </row>
    <row r="774" spans="1:9" ht="15">
      <c r="A774" s="1336" t="s">
        <v>6632</v>
      </c>
      <c r="B774" s="1056" t="s">
        <v>3295</v>
      </c>
      <c r="C774" s="1079">
        <v>37.200000000000003</v>
      </c>
      <c r="D774" s="1057">
        <v>100</v>
      </c>
      <c r="E774" s="706">
        <v>3661.5</v>
      </c>
      <c r="F774" s="776">
        <f t="shared" si="78"/>
        <v>3661.5</v>
      </c>
      <c r="G774" s="1044">
        <f>'Заказ, cкидки и курсы валют'!$J$24*F774</f>
        <v>46446.127500000002</v>
      </c>
      <c r="H774" s="1064">
        <f t="shared" si="79"/>
        <v>4644.6099999999997</v>
      </c>
      <c r="I774" s="582"/>
    </row>
    <row r="775" spans="1:9" ht="15.75" thickBot="1">
      <c r="A775" s="1337" t="s">
        <v>6633</v>
      </c>
      <c r="B775" s="1121" t="s">
        <v>3296</v>
      </c>
      <c r="C775" s="1350">
        <v>54.3</v>
      </c>
      <c r="D775" s="1315">
        <v>50</v>
      </c>
      <c r="E775" s="706">
        <v>4850.32</v>
      </c>
      <c r="F775" s="1316">
        <f t="shared" si="78"/>
        <v>4850.32</v>
      </c>
      <c r="G775" s="1178">
        <f>'Заказ, cкидки и курсы валют'!$J$24*F775</f>
        <v>61526.309199999996</v>
      </c>
      <c r="H775" s="1317">
        <f t="shared" si="79"/>
        <v>3076.32</v>
      </c>
      <c r="I775" s="595"/>
    </row>
    <row r="776" spans="1:9" ht="13.5" thickBot="1"/>
    <row r="777" spans="1:9" ht="18">
      <c r="A777" s="1895" t="s">
        <v>6625</v>
      </c>
      <c r="B777" s="1896"/>
      <c r="C777" s="794"/>
      <c r="D777" s="687"/>
      <c r="E777" s="687"/>
      <c r="F777" s="114"/>
      <c r="G777" s="1897"/>
      <c r="H777" s="1481"/>
      <c r="I777" s="1898"/>
    </row>
    <row r="778" spans="1:9" ht="18">
      <c r="A778" s="292"/>
      <c r="B778" s="17"/>
      <c r="C778" s="1065"/>
      <c r="D778" s="1522"/>
      <c r="E778" s="1028"/>
      <c r="F778" s="700"/>
      <c r="G778" s="132"/>
      <c r="H778" s="131"/>
      <c r="I778" s="200"/>
    </row>
    <row r="779" spans="1:9">
      <c r="A779" s="292"/>
      <c r="B779" s="17"/>
      <c r="C779" s="1066"/>
      <c r="D779" s="1523"/>
      <c r="E779" s="689"/>
      <c r="F779" s="733"/>
      <c r="G779" s="1052"/>
      <c r="H779" s="17"/>
      <c r="I779" s="200"/>
    </row>
    <row r="780" spans="1:9">
      <c r="A780" s="292"/>
      <c r="B780" s="17"/>
      <c r="C780" s="1066"/>
      <c r="D780" s="1523"/>
      <c r="E780" s="689"/>
      <c r="F780" s="733"/>
      <c r="G780" s="1052"/>
      <c r="H780" s="17"/>
      <c r="I780" s="200"/>
    </row>
    <row r="781" spans="1:9">
      <c r="A781" s="292"/>
      <c r="B781" s="17"/>
      <c r="C781" s="1066"/>
      <c r="D781" s="1523"/>
      <c r="E781" s="689"/>
      <c r="F781" s="733"/>
      <c r="G781" s="1052"/>
      <c r="H781" s="17"/>
      <c r="I781" s="200"/>
    </row>
    <row r="782" spans="1:9" ht="18.75" thickBot="1">
      <c r="A782" s="1540" t="s">
        <v>7841</v>
      </c>
      <c r="B782" s="204"/>
      <c r="C782" s="1067"/>
      <c r="D782" s="1524"/>
      <c r="E782" s="690"/>
      <c r="F782" s="735"/>
      <c r="G782" s="1053"/>
      <c r="H782" s="204"/>
      <c r="I782" s="205"/>
    </row>
    <row r="783" spans="1:9" ht="52.5">
      <c r="A783" s="228" t="s">
        <v>1036</v>
      </c>
      <c r="B783" s="229" t="s">
        <v>1037</v>
      </c>
      <c r="C783" s="568" t="s">
        <v>679</v>
      </c>
      <c r="D783" s="568" t="s">
        <v>3147</v>
      </c>
      <c r="E783" s="691" t="s">
        <v>11544</v>
      </c>
      <c r="F783" s="737" t="s">
        <v>2796</v>
      </c>
      <c r="G783" s="1039" t="s">
        <v>2644</v>
      </c>
      <c r="H783" s="394" t="s">
        <v>498</v>
      </c>
      <c r="I783" s="232" t="s">
        <v>4274</v>
      </c>
    </row>
    <row r="784" spans="1:9" ht="13.5" thickBot="1">
      <c r="A784" s="221"/>
      <c r="B784" s="223"/>
      <c r="C784" s="568" t="s">
        <v>3648</v>
      </c>
      <c r="D784" s="1485" t="s">
        <v>2645</v>
      </c>
      <c r="E784" s="696" t="s">
        <v>265</v>
      </c>
      <c r="F784" s="739">
        <f>'Заказ, cкидки и курсы валют'!$I$12</f>
        <v>0</v>
      </c>
      <c r="G784" s="1036"/>
      <c r="H784" s="395"/>
      <c r="I784" s="219"/>
    </row>
    <row r="785" spans="1:9" ht="15">
      <c r="A785" s="1336" t="s">
        <v>8565</v>
      </c>
      <c r="B785" s="1056" t="s">
        <v>3305</v>
      </c>
      <c r="C785" s="1079">
        <v>1.9</v>
      </c>
      <c r="D785" s="1057">
        <v>100</v>
      </c>
      <c r="E785" s="2655">
        <f t="shared" ref="E785:E792" si="80">E768*2</f>
        <v>289.44</v>
      </c>
      <c r="F785" s="776">
        <f>ROUND(E785*(1-$F$11),2)</f>
        <v>289.44</v>
      </c>
      <c r="G785" s="1044">
        <f>'Заказ, cкидки и курсы валют'!$J$24*F785</f>
        <v>3671.5464000000002</v>
      </c>
      <c r="H785" s="1064">
        <f>ROUND((D785/1000)*G785,2)</f>
        <v>367.15</v>
      </c>
      <c r="I785" s="582"/>
    </row>
    <row r="786" spans="1:9" ht="15">
      <c r="A786" s="1336" t="s">
        <v>8566</v>
      </c>
      <c r="B786" s="1056" t="s">
        <v>3667</v>
      </c>
      <c r="C786" s="1079">
        <v>2.2999999999999998</v>
      </c>
      <c r="D786" s="1057">
        <v>100</v>
      </c>
      <c r="E786" s="2655">
        <f t="shared" si="80"/>
        <v>388.66</v>
      </c>
      <c r="F786" s="776">
        <f t="shared" ref="F786:F792" si="81">ROUND(E786*(1-$F$11),2)</f>
        <v>388.66</v>
      </c>
      <c r="G786" s="1044">
        <f>'Заказ, cкидки и курсы валют'!$J$24*F786</f>
        <v>4930.1521000000002</v>
      </c>
      <c r="H786" s="1064">
        <f t="shared" ref="H786:H792" si="82">ROUND((D786/1000)*G786,2)</f>
        <v>493.02</v>
      </c>
      <c r="I786" s="582"/>
    </row>
    <row r="787" spans="1:9" ht="15">
      <c r="A787" s="1336" t="s">
        <v>8567</v>
      </c>
      <c r="B787" s="1056" t="s">
        <v>3668</v>
      </c>
      <c r="C787" s="1079">
        <v>4.5999999999999996</v>
      </c>
      <c r="D787" s="1057">
        <v>50</v>
      </c>
      <c r="E787" s="2655">
        <f t="shared" si="80"/>
        <v>751.08</v>
      </c>
      <c r="F787" s="776">
        <f t="shared" si="81"/>
        <v>751.08</v>
      </c>
      <c r="G787" s="1044">
        <f>'Заказ, cкидки и курсы валют'!$J$24*F787</f>
        <v>9527.4498000000003</v>
      </c>
      <c r="H787" s="1064">
        <f t="shared" si="82"/>
        <v>476.37</v>
      </c>
      <c r="I787" s="582"/>
    </row>
    <row r="788" spans="1:9" ht="15">
      <c r="A788" s="1336" t="s">
        <v>8568</v>
      </c>
      <c r="B788" s="1056" t="s">
        <v>3669</v>
      </c>
      <c r="C788" s="1079">
        <v>9.3000000000000007</v>
      </c>
      <c r="D788" s="1057">
        <v>20</v>
      </c>
      <c r="E788" s="2655">
        <f t="shared" si="80"/>
        <v>1460.66</v>
      </c>
      <c r="F788" s="776">
        <f t="shared" si="81"/>
        <v>1460.66</v>
      </c>
      <c r="G788" s="1044">
        <f>'Заказ, cкидки и курсы валют'!$J$24*F788</f>
        <v>18528.472100000003</v>
      </c>
      <c r="H788" s="1064">
        <f t="shared" si="82"/>
        <v>370.57</v>
      </c>
      <c r="I788" s="582"/>
    </row>
    <row r="789" spans="1:9" ht="15">
      <c r="A789" s="1336" t="s">
        <v>8569</v>
      </c>
      <c r="B789" s="1056" t="s">
        <v>3293</v>
      </c>
      <c r="C789" s="1079">
        <v>19.3</v>
      </c>
      <c r="D789" s="1057">
        <v>10</v>
      </c>
      <c r="E789" s="2655">
        <f t="shared" si="80"/>
        <v>3139.14</v>
      </c>
      <c r="F789" s="776">
        <f t="shared" si="81"/>
        <v>3139.14</v>
      </c>
      <c r="G789" s="1044">
        <f>'Заказ, cкидки и курсы валют'!$J$24*F789</f>
        <v>39819.990899999997</v>
      </c>
      <c r="H789" s="1064">
        <f t="shared" si="82"/>
        <v>398.2</v>
      </c>
      <c r="I789" s="582"/>
    </row>
    <row r="790" spans="1:9" ht="15">
      <c r="A790" s="1336" t="s">
        <v>8570</v>
      </c>
      <c r="B790" s="1056" t="s">
        <v>3294</v>
      </c>
      <c r="C790" s="1079">
        <v>28.5</v>
      </c>
      <c r="D790" s="1057">
        <v>10</v>
      </c>
      <c r="E790" s="2655">
        <f t="shared" si="80"/>
        <v>4520.0200000000004</v>
      </c>
      <c r="F790" s="776">
        <f t="shared" si="81"/>
        <v>4520.0200000000004</v>
      </c>
      <c r="G790" s="1044">
        <f>'Заказ, cкидки и курсы валют'!$J$24*F790</f>
        <v>57336.453700000005</v>
      </c>
      <c r="H790" s="1064">
        <f t="shared" si="82"/>
        <v>573.36</v>
      </c>
      <c r="I790" s="582"/>
    </row>
    <row r="791" spans="1:9" ht="18.75" customHeight="1">
      <c r="A791" s="1336" t="s">
        <v>8571</v>
      </c>
      <c r="B791" s="1056" t="s">
        <v>3295</v>
      </c>
      <c r="C791" s="1079">
        <v>37.200000000000003</v>
      </c>
      <c r="D791" s="1057">
        <v>5</v>
      </c>
      <c r="E791" s="2655">
        <f t="shared" si="80"/>
        <v>7323</v>
      </c>
      <c r="F791" s="776">
        <f t="shared" si="81"/>
        <v>7323</v>
      </c>
      <c r="G791" s="1044">
        <f>'Заказ, cкидки и курсы валют'!$J$24*F791</f>
        <v>92892.255000000005</v>
      </c>
      <c r="H791" s="1064">
        <f t="shared" si="82"/>
        <v>464.46</v>
      </c>
      <c r="I791" s="582"/>
    </row>
    <row r="792" spans="1:9" ht="15.75" thickBot="1">
      <c r="A792" s="1337" t="s">
        <v>8572</v>
      </c>
      <c r="B792" s="1121" t="s">
        <v>3296</v>
      </c>
      <c r="C792" s="1350">
        <v>54.3</v>
      </c>
      <c r="D792" s="1315">
        <v>5</v>
      </c>
      <c r="E792" s="2655">
        <f t="shared" si="80"/>
        <v>9700.64</v>
      </c>
      <c r="F792" s="1316">
        <f t="shared" si="81"/>
        <v>9700.64</v>
      </c>
      <c r="G792" s="1178">
        <f>'Заказ, cкидки и курсы валют'!$J$24*F792</f>
        <v>123052.61839999999</v>
      </c>
      <c r="H792" s="1317">
        <f t="shared" si="82"/>
        <v>615.26</v>
      </c>
      <c r="I792" s="595"/>
    </row>
    <row r="793" spans="1:9" ht="13.5" thickBot="1"/>
    <row r="794" spans="1:9" ht="18">
      <c r="A794" s="1895" t="s">
        <v>6634</v>
      </c>
      <c r="B794" s="1896"/>
      <c r="C794" s="794"/>
      <c r="D794" s="687"/>
      <c r="E794" s="687"/>
      <c r="F794" s="114"/>
      <c r="G794" s="1897"/>
      <c r="H794" s="1481"/>
      <c r="I794" s="1898"/>
    </row>
    <row r="795" spans="1:9" ht="18">
      <c r="A795" s="292"/>
      <c r="B795" s="17"/>
      <c r="C795" s="1065"/>
      <c r="D795" s="1522"/>
      <c r="E795" s="1028"/>
      <c r="F795" s="700"/>
      <c r="G795" s="132"/>
      <c r="H795" s="131"/>
      <c r="I795" s="200"/>
    </row>
    <row r="796" spans="1:9">
      <c r="A796" s="292"/>
      <c r="B796" s="17"/>
      <c r="C796" s="1066"/>
      <c r="D796" s="1523"/>
      <c r="E796" s="689"/>
      <c r="F796" s="733"/>
      <c r="G796" s="1052"/>
      <c r="H796" s="17"/>
      <c r="I796" s="200"/>
    </row>
    <row r="797" spans="1:9">
      <c r="A797" s="292"/>
      <c r="B797" s="17"/>
      <c r="C797" s="1066"/>
      <c r="D797" s="1523"/>
      <c r="E797" s="689"/>
      <c r="F797" s="733"/>
      <c r="G797" s="1052"/>
      <c r="H797" s="17"/>
      <c r="I797" s="200"/>
    </row>
    <row r="798" spans="1:9">
      <c r="A798" s="292"/>
      <c r="B798" s="17"/>
      <c r="C798" s="1066"/>
      <c r="D798" s="1523"/>
      <c r="E798" s="689"/>
      <c r="F798" s="733"/>
      <c r="G798" s="1052"/>
      <c r="H798" s="17"/>
      <c r="I798" s="200"/>
    </row>
    <row r="799" spans="1:9" ht="18.75" thickBot="1">
      <c r="A799" s="1540" t="s">
        <v>7839</v>
      </c>
      <c r="B799" s="204"/>
      <c r="C799" s="1067"/>
      <c r="D799" s="1524"/>
      <c r="E799" s="690"/>
      <c r="F799" s="735"/>
      <c r="G799" s="1053"/>
      <c r="H799" s="204"/>
      <c r="I799" s="205"/>
    </row>
    <row r="800" spans="1:9" ht="52.5">
      <c r="A800" s="228" t="s">
        <v>1036</v>
      </c>
      <c r="B800" s="229" t="s">
        <v>1037</v>
      </c>
      <c r="C800" s="568" t="s">
        <v>679</v>
      </c>
      <c r="D800" s="568" t="s">
        <v>3147</v>
      </c>
      <c r="E800" s="691" t="s">
        <v>11544</v>
      </c>
      <c r="F800" s="737" t="s">
        <v>2796</v>
      </c>
      <c r="G800" s="1039" t="s">
        <v>2644</v>
      </c>
      <c r="H800" s="394" t="s">
        <v>498</v>
      </c>
      <c r="I800" s="232" t="s">
        <v>4274</v>
      </c>
    </row>
    <row r="801" spans="1:9" ht="13.5" thickBot="1">
      <c r="A801" s="221"/>
      <c r="B801" s="223"/>
      <c r="C801" s="568" t="s">
        <v>3648</v>
      </c>
      <c r="D801" s="1485" t="s">
        <v>2645</v>
      </c>
      <c r="E801" s="696" t="s">
        <v>265</v>
      </c>
      <c r="F801" s="739">
        <f>'Заказ, cкидки и курсы валют'!$I$12</f>
        <v>0</v>
      </c>
      <c r="G801" s="1036"/>
      <c r="H801" s="395"/>
      <c r="I801" s="219"/>
    </row>
    <row r="802" spans="1:9" ht="15">
      <c r="A802" s="1336" t="s">
        <v>6635</v>
      </c>
      <c r="B802" s="1056" t="s">
        <v>3666</v>
      </c>
      <c r="C802" s="1079">
        <v>0.5</v>
      </c>
      <c r="D802" s="1057">
        <v>1000</v>
      </c>
      <c r="E802" s="706">
        <v>102.71</v>
      </c>
      <c r="F802" s="776">
        <f>ROUND(E802*(1-$F$11),2)</f>
        <v>102.71</v>
      </c>
      <c r="G802" s="1044">
        <f>'Заказ, cкидки и курсы валют'!$J$24*F802</f>
        <v>1302.87635</v>
      </c>
      <c r="H802" s="1064">
        <f>ROUND((D802/1000)*G802,2)</f>
        <v>1302.8800000000001</v>
      </c>
      <c r="I802" s="582"/>
    </row>
    <row r="803" spans="1:9" ht="15">
      <c r="A803" s="1336" t="s">
        <v>7015</v>
      </c>
      <c r="B803" s="1056" t="s">
        <v>3305</v>
      </c>
      <c r="C803" s="1079">
        <v>1</v>
      </c>
      <c r="D803" s="1057">
        <v>1000</v>
      </c>
      <c r="E803" s="706">
        <v>110.95</v>
      </c>
      <c r="F803" s="776">
        <f t="shared" ref="F803:F804" si="83">ROUND(E803*(1-$F$11),2)</f>
        <v>110.95</v>
      </c>
      <c r="G803" s="1044">
        <f>'Заказ, cкидки и курсы валют'!$J$24*F803</f>
        <v>1407.40075</v>
      </c>
      <c r="H803" s="1064">
        <f t="shared" ref="H803:H804" si="84">ROUND((D803/1000)*G803,2)</f>
        <v>1407.4</v>
      </c>
      <c r="I803" s="582"/>
    </row>
    <row r="804" spans="1:9" ht="15">
      <c r="A804" s="1336" t="s">
        <v>6636</v>
      </c>
      <c r="B804" s="1056" t="s">
        <v>3667</v>
      </c>
      <c r="C804" s="1079">
        <v>1.42</v>
      </c>
      <c r="D804" s="1057">
        <v>1000</v>
      </c>
      <c r="E804" s="706">
        <v>124</v>
      </c>
      <c r="F804" s="776">
        <f t="shared" si="83"/>
        <v>124</v>
      </c>
      <c r="G804" s="1044">
        <f>'Заказ, cкидки и курсы валют'!$J$24*F804</f>
        <v>1572.94</v>
      </c>
      <c r="H804" s="1064">
        <f t="shared" si="84"/>
        <v>1572.94</v>
      </c>
      <c r="I804" s="582"/>
    </row>
    <row r="805" spans="1:9" ht="15">
      <c r="A805" s="1336" t="s">
        <v>9522</v>
      </c>
      <c r="B805" s="1056" t="s">
        <v>3668</v>
      </c>
      <c r="C805" s="1079">
        <v>2.6</v>
      </c>
      <c r="D805" s="1057">
        <v>1000</v>
      </c>
      <c r="E805" s="706">
        <v>197.66</v>
      </c>
      <c r="F805" s="776">
        <f t="shared" ref="F805" si="85">ROUND(E805*(1-$F$11),2)</f>
        <v>197.66</v>
      </c>
      <c r="G805" s="1044">
        <f>'Заказ, cкидки и курсы валют'!$J$24*F805</f>
        <v>2507.3171000000002</v>
      </c>
      <c r="H805" s="1064">
        <f t="shared" ref="H805" si="86">ROUND((D805/1000)*G805,2)</f>
        <v>2507.3200000000002</v>
      </c>
      <c r="I805" s="582"/>
    </row>
    <row r="806" spans="1:9" ht="15">
      <c r="A806" s="1336" t="s">
        <v>6637</v>
      </c>
      <c r="B806" s="1056" t="s">
        <v>3669</v>
      </c>
      <c r="C806" s="1079">
        <v>5.0999999999999996</v>
      </c>
      <c r="D806" s="1057">
        <v>500</v>
      </c>
      <c r="E806" s="706">
        <v>404.04</v>
      </c>
      <c r="F806" s="776">
        <f t="shared" ref="F806:F812" si="87">ROUND(E806*(1-$F$11),2)</f>
        <v>404.04</v>
      </c>
      <c r="G806" s="1044">
        <f>'Заказ, cкидки и курсы валют'!$J$24*F806</f>
        <v>5125.2474000000002</v>
      </c>
      <c r="H806" s="1064">
        <f t="shared" ref="H806:H812" si="88">ROUND((D806/1000)*G806,2)</f>
        <v>2562.62</v>
      </c>
      <c r="I806" s="582"/>
    </row>
    <row r="807" spans="1:9" ht="15">
      <c r="A807" s="1336" t="s">
        <v>6638</v>
      </c>
      <c r="B807" s="1056" t="s">
        <v>3293</v>
      </c>
      <c r="C807" s="1079">
        <v>10.6</v>
      </c>
      <c r="D807" s="1057">
        <v>200</v>
      </c>
      <c r="E807" s="706">
        <v>916.23</v>
      </c>
      <c r="F807" s="776">
        <f t="shared" si="87"/>
        <v>916.23</v>
      </c>
      <c r="G807" s="1044">
        <f>'Заказ, cкидки и курсы валют'!$J$24*F807</f>
        <v>11622.377550000001</v>
      </c>
      <c r="H807" s="1064">
        <f t="shared" si="88"/>
        <v>2324.48</v>
      </c>
      <c r="I807" s="582"/>
    </row>
    <row r="808" spans="1:9" ht="15">
      <c r="A808" s="1336" t="s">
        <v>6639</v>
      </c>
      <c r="B808" s="1056" t="s">
        <v>3294</v>
      </c>
      <c r="C808" s="1079">
        <v>17.2</v>
      </c>
      <c r="D808" s="1057">
        <v>200</v>
      </c>
      <c r="E808" s="706">
        <v>1278.3699999999999</v>
      </c>
      <c r="F808" s="776">
        <f t="shared" si="87"/>
        <v>1278.3699999999999</v>
      </c>
      <c r="G808" s="1044">
        <f>'Заказ, cкидки и курсы валют'!$J$24*F808</f>
        <v>16216.123449999999</v>
      </c>
      <c r="H808" s="1064">
        <f t="shared" si="88"/>
        <v>3243.22</v>
      </c>
      <c r="I808" s="582"/>
    </row>
    <row r="809" spans="1:9" ht="15">
      <c r="A809" s="1336" t="s">
        <v>6640</v>
      </c>
      <c r="B809" s="1056" t="s">
        <v>3295</v>
      </c>
      <c r="C809" s="1079">
        <v>26</v>
      </c>
      <c r="D809" s="1057">
        <v>200</v>
      </c>
      <c r="E809" s="706">
        <v>2176.77</v>
      </c>
      <c r="F809" s="776">
        <f t="shared" si="87"/>
        <v>2176.77</v>
      </c>
      <c r="G809" s="1044">
        <f>'Заказ, cкидки и курсы валют'!$J$24*F809</f>
        <v>27612.327450000001</v>
      </c>
      <c r="H809" s="1064">
        <f t="shared" si="88"/>
        <v>5522.47</v>
      </c>
      <c r="I809" s="582"/>
    </row>
    <row r="810" spans="1:9" ht="15">
      <c r="A810" s="1336" t="s">
        <v>6641</v>
      </c>
      <c r="B810" s="1056" t="s">
        <v>3296</v>
      </c>
      <c r="C810" s="1079">
        <v>34</v>
      </c>
      <c r="D810" s="1057">
        <v>100</v>
      </c>
      <c r="E810" s="706">
        <v>2755.29</v>
      </c>
      <c r="F810" s="776">
        <f t="shared" si="87"/>
        <v>2755.29</v>
      </c>
      <c r="G810" s="1044">
        <f>'Заказ, cкидки и курсы валют'!$J$24*F810</f>
        <v>34950.853649999997</v>
      </c>
      <c r="H810" s="1064">
        <f t="shared" si="88"/>
        <v>3495.09</v>
      </c>
      <c r="I810" s="582"/>
    </row>
    <row r="811" spans="1:9" ht="15">
      <c r="A811" s="1336" t="s">
        <v>6642</v>
      </c>
      <c r="B811" s="1056" t="s">
        <v>3297</v>
      </c>
      <c r="C811" s="1079">
        <v>65</v>
      </c>
      <c r="D811" s="1057">
        <v>50</v>
      </c>
      <c r="E811" s="706">
        <v>6011.61</v>
      </c>
      <c r="F811" s="776">
        <f t="shared" si="87"/>
        <v>6011.61</v>
      </c>
      <c r="G811" s="1044">
        <f>'Заказ, cкидки и курсы валют'!$J$24*F811</f>
        <v>76257.272849999994</v>
      </c>
      <c r="H811" s="1064">
        <f t="shared" si="88"/>
        <v>3812.86</v>
      </c>
      <c r="I811" s="582"/>
    </row>
    <row r="812" spans="1:9" ht="13.5" customHeight="1">
      <c r="A812" s="1336" t="s">
        <v>6643</v>
      </c>
      <c r="B812" s="1056" t="s">
        <v>3299</v>
      </c>
      <c r="C812" s="1079">
        <v>100</v>
      </c>
      <c r="D812" s="1057">
        <v>25</v>
      </c>
      <c r="E812" s="706">
        <v>15577.87</v>
      </c>
      <c r="F812" s="776">
        <f t="shared" si="87"/>
        <v>15577.87</v>
      </c>
      <c r="G812" s="1044">
        <f>'Заказ, cкидки и курсы валют'!$J$24*F812</f>
        <v>197605.28095000001</v>
      </c>
      <c r="H812" s="1064">
        <f t="shared" si="88"/>
        <v>4940.13</v>
      </c>
      <c r="I812" s="582"/>
    </row>
    <row r="813" spans="1:9" ht="13.5" customHeight="1" thickBot="1">
      <c r="A813" s="290"/>
      <c r="I813" s="278"/>
    </row>
    <row r="814" spans="1:9" ht="13.5" customHeight="1">
      <c r="A814" s="1895" t="s">
        <v>6634</v>
      </c>
      <c r="B814" s="1896"/>
      <c r="C814" s="794"/>
      <c r="D814" s="687"/>
      <c r="E814" s="687"/>
      <c r="F814" s="114"/>
      <c r="G814" s="1897"/>
      <c r="H814" s="1481"/>
      <c r="I814" s="1898"/>
    </row>
    <row r="815" spans="1:9" ht="46.5" customHeight="1">
      <c r="A815" s="292"/>
      <c r="B815" s="17"/>
      <c r="C815" s="1065"/>
      <c r="D815" s="1522"/>
      <c r="E815" s="1028"/>
      <c r="F815" s="700"/>
      <c r="G815" s="132"/>
      <c r="H815" s="131"/>
      <c r="I815" s="200"/>
    </row>
    <row r="816" spans="1:9" ht="41.25" customHeight="1">
      <c r="A816" s="292"/>
      <c r="B816" s="17"/>
      <c r="C816" s="1066"/>
      <c r="D816" s="1523"/>
      <c r="E816" s="689"/>
      <c r="F816" s="733"/>
      <c r="G816" s="1052"/>
      <c r="H816" s="17"/>
      <c r="I816" s="200"/>
    </row>
    <row r="817" spans="1:9" ht="14.1" customHeight="1">
      <c r="A817" s="292"/>
      <c r="B817" s="17"/>
      <c r="C817" s="1066"/>
      <c r="D817" s="1523"/>
      <c r="E817" s="689"/>
      <c r="F817" s="733"/>
      <c r="G817" s="1052"/>
      <c r="H817" s="17"/>
      <c r="I817" s="200"/>
    </row>
    <row r="818" spans="1:9" ht="14.1" customHeight="1">
      <c r="A818" s="292"/>
      <c r="B818" s="17"/>
      <c r="C818" s="1066"/>
      <c r="D818" s="1523"/>
      <c r="E818" s="689"/>
      <c r="F818" s="733"/>
      <c r="G818" s="1052"/>
      <c r="H818" s="17"/>
      <c r="I818" s="200"/>
    </row>
    <row r="819" spans="1:9" ht="14.1" customHeight="1" thickBot="1">
      <c r="A819" s="1540" t="s">
        <v>7841</v>
      </c>
      <c r="B819" s="204"/>
      <c r="C819" s="1067"/>
      <c r="D819" s="1524"/>
      <c r="E819" s="690"/>
      <c r="F819" s="735"/>
      <c r="G819" s="1053"/>
      <c r="H819" s="204"/>
      <c r="I819" s="205"/>
    </row>
    <row r="820" spans="1:9" ht="30.75" customHeight="1">
      <c r="A820" s="228" t="s">
        <v>1036</v>
      </c>
      <c r="B820" s="229" t="s">
        <v>1037</v>
      </c>
      <c r="C820" s="568" t="s">
        <v>679</v>
      </c>
      <c r="D820" s="568" t="s">
        <v>3147</v>
      </c>
      <c r="E820" s="691" t="s">
        <v>11544</v>
      </c>
      <c r="F820" s="737" t="s">
        <v>2796</v>
      </c>
      <c r="G820" s="1039" t="s">
        <v>2644</v>
      </c>
      <c r="H820" s="394" t="s">
        <v>498</v>
      </c>
      <c r="I820" s="232" t="s">
        <v>4274</v>
      </c>
    </row>
    <row r="821" spans="1:9" ht="14.1" customHeight="1" thickBot="1">
      <c r="A821" s="221"/>
      <c r="B821" s="223"/>
      <c r="C821" s="568" t="s">
        <v>3648</v>
      </c>
      <c r="D821" s="1485" t="s">
        <v>2645</v>
      </c>
      <c r="E821" s="696" t="s">
        <v>265</v>
      </c>
      <c r="F821" s="739">
        <f>'Заказ, cкидки и курсы валют'!$I$12</f>
        <v>0</v>
      </c>
      <c r="G821" s="1036"/>
      <c r="H821" s="395"/>
      <c r="I821" s="219"/>
    </row>
    <row r="822" spans="1:9" ht="14.1" customHeight="1">
      <c r="A822" s="1336" t="s">
        <v>8573</v>
      </c>
      <c r="B822" s="1056" t="s">
        <v>3666</v>
      </c>
      <c r="C822" s="1079">
        <v>0.5</v>
      </c>
      <c r="D822" s="1057">
        <v>100</v>
      </c>
      <c r="E822" s="2655">
        <f t="shared" ref="E822:E832" si="89">E802*2</f>
        <v>205.42</v>
      </c>
      <c r="F822" s="776">
        <f>ROUND(E822*(1-$F$11),2)</f>
        <v>205.42</v>
      </c>
      <c r="G822" s="1044">
        <f>'Заказ, cкидки и курсы валют'!$J$24*F822</f>
        <v>2605.7527</v>
      </c>
      <c r="H822" s="1064">
        <f>ROUND((D822/1000)*G822,2)</f>
        <v>260.58</v>
      </c>
      <c r="I822" s="582"/>
    </row>
    <row r="823" spans="1:9" ht="14.1" customHeight="1">
      <c r="A823" s="1336" t="s">
        <v>8574</v>
      </c>
      <c r="B823" s="1056" t="s">
        <v>3305</v>
      </c>
      <c r="C823" s="1079">
        <v>1</v>
      </c>
      <c r="D823" s="1057">
        <v>100</v>
      </c>
      <c r="E823" s="2655">
        <f t="shared" si="89"/>
        <v>221.9</v>
      </c>
      <c r="F823" s="776">
        <f t="shared" ref="F823:F824" si="90">ROUND(E823*(1-$F$11),2)</f>
        <v>221.9</v>
      </c>
      <c r="G823" s="1044">
        <f>'Заказ, cкидки и курсы валют'!$J$24*F823</f>
        <v>2814.8015</v>
      </c>
      <c r="H823" s="1064">
        <f t="shared" ref="H823:H824" si="91">ROUND((D823/1000)*G823,2)</f>
        <v>281.48</v>
      </c>
      <c r="I823" s="582"/>
    </row>
    <row r="824" spans="1:9" ht="14.1" customHeight="1">
      <c r="A824" s="1336" t="s">
        <v>8575</v>
      </c>
      <c r="B824" s="1056" t="s">
        <v>3667</v>
      </c>
      <c r="C824" s="1079">
        <v>1.42</v>
      </c>
      <c r="D824" s="1057">
        <v>100</v>
      </c>
      <c r="E824" s="2655">
        <f t="shared" si="89"/>
        <v>248</v>
      </c>
      <c r="F824" s="776">
        <f t="shared" si="90"/>
        <v>248</v>
      </c>
      <c r="G824" s="1044">
        <f>'Заказ, cкидки и курсы валют'!$J$24*F824</f>
        <v>3145.88</v>
      </c>
      <c r="H824" s="1064">
        <f t="shared" si="91"/>
        <v>314.58999999999997</v>
      </c>
      <c r="I824" s="582"/>
    </row>
    <row r="825" spans="1:9" ht="14.1" customHeight="1">
      <c r="A825" s="1336" t="s">
        <v>9523</v>
      </c>
      <c r="B825" s="1056" t="s">
        <v>3668</v>
      </c>
      <c r="C825" s="1079">
        <v>2.6</v>
      </c>
      <c r="D825" s="1057">
        <v>100</v>
      </c>
      <c r="E825" s="2655">
        <f t="shared" si="89"/>
        <v>395.32</v>
      </c>
      <c r="F825" s="776">
        <f t="shared" ref="F825" si="92">ROUND(E825*(1-$F$11),2)</f>
        <v>395.32</v>
      </c>
      <c r="G825" s="1044">
        <f>'Заказ, cкидки и курсы валют'!$J$24*F825</f>
        <v>5014.6342000000004</v>
      </c>
      <c r="H825" s="1064">
        <f t="shared" ref="H825" si="93">ROUND((D825/1000)*G825,2)</f>
        <v>501.46</v>
      </c>
      <c r="I825" s="582"/>
    </row>
    <row r="826" spans="1:9" ht="14.1" customHeight="1">
      <c r="A826" s="1336" t="s">
        <v>8576</v>
      </c>
      <c r="B826" s="1056" t="s">
        <v>3669</v>
      </c>
      <c r="C826" s="1079">
        <v>5.0999999999999996</v>
      </c>
      <c r="D826" s="1057">
        <v>50</v>
      </c>
      <c r="E826" s="2655">
        <f t="shared" si="89"/>
        <v>808.08</v>
      </c>
      <c r="F826" s="776">
        <f t="shared" ref="F826:F832" si="94">ROUND(E826*(1-$F$11),2)</f>
        <v>808.08</v>
      </c>
      <c r="G826" s="1044">
        <f>'Заказ, cкидки и курсы валют'!$J$24*F826</f>
        <v>10250.4948</v>
      </c>
      <c r="H826" s="1064">
        <f t="shared" ref="H826:H832" si="95">ROUND((D826/1000)*G826,2)</f>
        <v>512.52</v>
      </c>
      <c r="I826" s="582"/>
    </row>
    <row r="827" spans="1:9" ht="14.1" customHeight="1">
      <c r="A827" s="1336" t="s">
        <v>8577</v>
      </c>
      <c r="B827" s="1056" t="s">
        <v>3293</v>
      </c>
      <c r="C827" s="1079">
        <v>10.6</v>
      </c>
      <c r="D827" s="1057">
        <v>20</v>
      </c>
      <c r="E827" s="2655">
        <f t="shared" si="89"/>
        <v>1832.46</v>
      </c>
      <c r="F827" s="776">
        <f t="shared" si="94"/>
        <v>1832.46</v>
      </c>
      <c r="G827" s="1044">
        <f>'Заказ, cкидки и курсы валют'!$J$24*F827</f>
        <v>23244.755100000002</v>
      </c>
      <c r="H827" s="1064">
        <f t="shared" si="95"/>
        <v>464.9</v>
      </c>
      <c r="I827" s="582"/>
    </row>
    <row r="828" spans="1:9" ht="15">
      <c r="A828" s="1336" t="s">
        <v>8578</v>
      </c>
      <c r="B828" s="1056" t="s">
        <v>3294</v>
      </c>
      <c r="C828" s="1079">
        <v>17.2</v>
      </c>
      <c r="D828" s="1057">
        <v>20</v>
      </c>
      <c r="E828" s="2655">
        <f t="shared" si="89"/>
        <v>2556.7399999999998</v>
      </c>
      <c r="F828" s="776">
        <f t="shared" si="94"/>
        <v>2556.7399999999998</v>
      </c>
      <c r="G828" s="1044">
        <f>'Заказ, cкидки и курсы валют'!$J$24*F828</f>
        <v>32432.246899999998</v>
      </c>
      <c r="H828" s="1064">
        <f t="shared" si="95"/>
        <v>648.64</v>
      </c>
      <c r="I828" s="582"/>
    </row>
    <row r="829" spans="1:9" ht="15">
      <c r="A829" s="1336" t="s">
        <v>8579</v>
      </c>
      <c r="B829" s="1056" t="s">
        <v>3295</v>
      </c>
      <c r="C829" s="1079">
        <v>26</v>
      </c>
      <c r="D829" s="1057">
        <v>10</v>
      </c>
      <c r="E829" s="2655">
        <f t="shared" si="89"/>
        <v>4353.54</v>
      </c>
      <c r="F829" s="776">
        <f t="shared" si="94"/>
        <v>4353.54</v>
      </c>
      <c r="G829" s="1044">
        <f>'Заказ, cкидки и курсы валют'!$J$24*F829</f>
        <v>55224.654900000001</v>
      </c>
      <c r="H829" s="1064">
        <f t="shared" si="95"/>
        <v>552.25</v>
      </c>
      <c r="I829" s="582"/>
    </row>
    <row r="830" spans="1:9" ht="15">
      <c r="A830" s="1336" t="s">
        <v>8580</v>
      </c>
      <c r="B830" s="1056" t="s">
        <v>3296</v>
      </c>
      <c r="C830" s="1079">
        <v>34</v>
      </c>
      <c r="D830" s="1057">
        <v>10</v>
      </c>
      <c r="E830" s="2655">
        <f t="shared" si="89"/>
        <v>5510.58</v>
      </c>
      <c r="F830" s="776">
        <f t="shared" si="94"/>
        <v>5510.58</v>
      </c>
      <c r="G830" s="1044">
        <f>'Заказ, cкидки и курсы валют'!$J$24*F830</f>
        <v>69901.707299999995</v>
      </c>
      <c r="H830" s="1064">
        <f t="shared" si="95"/>
        <v>699.02</v>
      </c>
      <c r="I830" s="582"/>
    </row>
    <row r="831" spans="1:9" ht="15">
      <c r="A831" s="1336" t="s">
        <v>8581</v>
      </c>
      <c r="B831" s="1056" t="s">
        <v>3297</v>
      </c>
      <c r="C831" s="1079">
        <v>65</v>
      </c>
      <c r="D831" s="1057">
        <v>5</v>
      </c>
      <c r="E831" s="2655">
        <f t="shared" si="89"/>
        <v>12023.22</v>
      </c>
      <c r="F831" s="776">
        <f t="shared" si="94"/>
        <v>12023.22</v>
      </c>
      <c r="G831" s="1044">
        <f>'Заказ, cкидки и курсы валют'!$J$24*F831</f>
        <v>152514.54569999999</v>
      </c>
      <c r="H831" s="1064">
        <f t="shared" si="95"/>
        <v>762.57</v>
      </c>
      <c r="I831" s="582"/>
    </row>
    <row r="832" spans="1:9" ht="15">
      <c r="A832" s="1336" t="s">
        <v>8582</v>
      </c>
      <c r="B832" s="1056" t="s">
        <v>3299</v>
      </c>
      <c r="C832" s="1079">
        <v>100</v>
      </c>
      <c r="D832" s="1057">
        <v>1</v>
      </c>
      <c r="E832" s="2655">
        <f t="shared" si="89"/>
        <v>31155.74</v>
      </c>
      <c r="F832" s="776">
        <f t="shared" si="94"/>
        <v>31155.74</v>
      </c>
      <c r="G832" s="1044">
        <f>'Заказ, cкидки и курсы валют'!$J$24*F832</f>
        <v>395210.56190000003</v>
      </c>
      <c r="H832" s="1064">
        <f t="shared" si="95"/>
        <v>395.21</v>
      </c>
      <c r="I832" s="582"/>
    </row>
    <row r="833" spans="1:9" ht="13.5" customHeight="1" thickBot="1">
      <c r="A833" s="290"/>
      <c r="I833" s="278"/>
    </row>
    <row r="834" spans="1:9" ht="18" customHeight="1">
      <c r="A834" s="1895" t="s">
        <v>6644</v>
      </c>
      <c r="B834" s="1896"/>
      <c r="C834" s="794"/>
      <c r="D834" s="687"/>
      <c r="E834" s="687"/>
      <c r="F834" s="114"/>
      <c r="G834" s="1897"/>
      <c r="H834" s="1481"/>
      <c r="I834" s="100"/>
    </row>
    <row r="835" spans="1:9" ht="56.25" customHeight="1">
      <c r="A835" s="292"/>
      <c r="B835" s="17"/>
      <c r="C835" s="1065"/>
      <c r="D835" s="1522"/>
      <c r="E835" s="1028"/>
      <c r="F835" s="700"/>
      <c r="G835" s="132"/>
      <c r="H835" s="131"/>
      <c r="I835" s="200"/>
    </row>
    <row r="836" spans="1:9" ht="13.5" customHeight="1">
      <c r="A836" s="292"/>
      <c r="B836" s="17"/>
      <c r="C836" s="1066"/>
      <c r="D836" s="1523"/>
      <c r="E836" s="689"/>
      <c r="F836" s="733"/>
      <c r="G836" s="1052"/>
      <c r="H836" s="17"/>
      <c r="I836" s="200"/>
    </row>
    <row r="837" spans="1:9" ht="14.1" customHeight="1">
      <c r="A837" s="292"/>
      <c r="B837" s="17"/>
      <c r="C837" s="1066"/>
      <c r="D837" s="1523"/>
      <c r="E837" s="689"/>
      <c r="F837" s="733"/>
      <c r="G837" s="1052"/>
      <c r="H837" s="17"/>
      <c r="I837" s="200"/>
    </row>
    <row r="838" spans="1:9" ht="14.1" customHeight="1">
      <c r="A838" s="292"/>
      <c r="B838" s="17"/>
      <c r="C838" s="1066"/>
      <c r="D838" s="1523"/>
      <c r="E838" s="689"/>
      <c r="F838" s="733"/>
      <c r="G838" s="1052"/>
      <c r="H838" s="17"/>
      <c r="I838" s="200"/>
    </row>
    <row r="839" spans="1:9" ht="18" customHeight="1" thickBot="1">
      <c r="A839" s="1540" t="s">
        <v>7839</v>
      </c>
      <c r="B839" s="204"/>
      <c r="C839" s="1067"/>
      <c r="D839" s="1524"/>
      <c r="E839" s="690"/>
      <c r="F839" s="735"/>
      <c r="G839" s="1053"/>
      <c r="H839" s="204"/>
      <c r="I839" s="205"/>
    </row>
    <row r="840" spans="1:9" ht="30" customHeight="1">
      <c r="A840" s="228" t="s">
        <v>1036</v>
      </c>
      <c r="B840" s="229" t="s">
        <v>1037</v>
      </c>
      <c r="C840" s="568" t="s">
        <v>679</v>
      </c>
      <c r="D840" s="568" t="s">
        <v>3147</v>
      </c>
      <c r="E840" s="691" t="s">
        <v>11544</v>
      </c>
      <c r="F840" s="737" t="s">
        <v>2796</v>
      </c>
      <c r="G840" s="1039" t="s">
        <v>2644</v>
      </c>
      <c r="H840" s="394" t="s">
        <v>498</v>
      </c>
      <c r="I840" s="232" t="s">
        <v>4274</v>
      </c>
    </row>
    <row r="841" spans="1:9" ht="14.1" customHeight="1" thickBot="1">
      <c r="A841" s="221"/>
      <c r="B841" s="223"/>
      <c r="C841" s="568" t="s">
        <v>3648</v>
      </c>
      <c r="D841" s="1485" t="s">
        <v>2645</v>
      </c>
      <c r="E841" s="696" t="s">
        <v>265</v>
      </c>
      <c r="F841" s="739">
        <f>'Заказ, cкидки и курсы валют'!$I$12</f>
        <v>0</v>
      </c>
      <c r="G841" s="1036"/>
      <c r="H841" s="395"/>
      <c r="I841" s="219"/>
    </row>
    <row r="842" spans="1:9" ht="14.1" customHeight="1">
      <c r="A842" s="1336" t="s">
        <v>9524</v>
      </c>
      <c r="B842" s="1056" t="s">
        <v>3666</v>
      </c>
      <c r="C842" s="1079">
        <v>0.68</v>
      </c>
      <c r="D842" s="1057">
        <v>1000</v>
      </c>
      <c r="E842" s="706">
        <v>45.59</v>
      </c>
      <c r="F842" s="776">
        <f>ROUND(E842*(1-$F$11),2)</f>
        <v>45.59</v>
      </c>
      <c r="G842" s="1044">
        <f>'Заказ, cкидки и курсы валют'!$J$24*F842</f>
        <v>578.30915000000005</v>
      </c>
      <c r="H842" s="1064">
        <f>ROUND((D842/1000)*G842,2)</f>
        <v>578.30999999999995</v>
      </c>
      <c r="I842" s="582"/>
    </row>
    <row r="843" spans="1:9" ht="14.1" customHeight="1">
      <c r="A843" s="1336" t="s">
        <v>6645</v>
      </c>
      <c r="B843" s="1056" t="s">
        <v>3305</v>
      </c>
      <c r="C843" s="1079">
        <v>0.68</v>
      </c>
      <c r="D843" s="1057">
        <v>1000</v>
      </c>
      <c r="E843" s="706">
        <v>72.08</v>
      </c>
      <c r="F843" s="776">
        <f>ROUND(E843*(1-$F$11),2)</f>
        <v>72.08</v>
      </c>
      <c r="G843" s="1044">
        <f>'Заказ, cкидки и курсы валют'!$J$24*F843</f>
        <v>914.33479999999997</v>
      </c>
      <c r="H843" s="1064">
        <f>ROUND((D843/1000)*G843,2)</f>
        <v>914.33</v>
      </c>
      <c r="I843" s="582"/>
    </row>
    <row r="844" spans="1:9" ht="14.1" customHeight="1">
      <c r="A844" s="1336" t="s">
        <v>6646</v>
      </c>
      <c r="B844" s="1056" t="s">
        <v>3667</v>
      </c>
      <c r="C844" s="1079">
        <v>1.1000000000000001</v>
      </c>
      <c r="D844" s="1057">
        <v>1000</v>
      </c>
      <c r="E844" s="706">
        <v>99.15</v>
      </c>
      <c r="F844" s="776">
        <f t="shared" ref="F844:F854" si="96">ROUND(E844*(1-$F$11),2)</f>
        <v>99.15</v>
      </c>
      <c r="G844" s="1044">
        <f>'Заказ, cкидки и курсы валют'!$J$24*F844</f>
        <v>1257.71775</v>
      </c>
      <c r="H844" s="1064">
        <f t="shared" ref="H844:H854" si="97">ROUND((D844/1000)*G844,2)</f>
        <v>1257.72</v>
      </c>
      <c r="I844" s="582"/>
    </row>
    <row r="845" spans="1:9" ht="14.1" customHeight="1">
      <c r="A845" s="1336" t="s">
        <v>6647</v>
      </c>
      <c r="B845" s="1056" t="s">
        <v>3668</v>
      </c>
      <c r="C845" s="1079">
        <v>2.2000000000000002</v>
      </c>
      <c r="D845" s="1057">
        <v>1000</v>
      </c>
      <c r="E845" s="706">
        <v>180.84</v>
      </c>
      <c r="F845" s="776">
        <f t="shared" si="96"/>
        <v>180.84</v>
      </c>
      <c r="G845" s="1044">
        <f>'Заказ, cкидки и курсы валют'!$J$24*F845</f>
        <v>2293.9554000000003</v>
      </c>
      <c r="H845" s="1064">
        <f t="shared" si="97"/>
        <v>2293.96</v>
      </c>
      <c r="I845" s="582"/>
    </row>
    <row r="846" spans="1:9" ht="14.1" customHeight="1">
      <c r="A846" s="1336" t="s">
        <v>6648</v>
      </c>
      <c r="B846" s="1056" t="s">
        <v>3669</v>
      </c>
      <c r="C846" s="1079">
        <v>4.7</v>
      </c>
      <c r="D846" s="1057">
        <v>500</v>
      </c>
      <c r="E846" s="706">
        <v>369.88</v>
      </c>
      <c r="F846" s="776">
        <f t="shared" si="96"/>
        <v>369.88</v>
      </c>
      <c r="G846" s="1044">
        <f>'Заказ, cкидки и курсы валют'!$J$24*F846</f>
        <v>4691.9278000000004</v>
      </c>
      <c r="H846" s="1064">
        <f t="shared" si="97"/>
        <v>2345.96</v>
      </c>
      <c r="I846" s="582"/>
    </row>
    <row r="847" spans="1:9" ht="14.1" customHeight="1">
      <c r="A847" s="1336" t="s">
        <v>6649</v>
      </c>
      <c r="B847" s="1056" t="s">
        <v>3293</v>
      </c>
      <c r="C847" s="1079">
        <v>10.4</v>
      </c>
      <c r="D847" s="1057">
        <v>200</v>
      </c>
      <c r="E847" s="706">
        <v>820.06</v>
      </c>
      <c r="F847" s="776">
        <f t="shared" si="96"/>
        <v>820.06</v>
      </c>
      <c r="G847" s="1044">
        <f>'Заказ, cкидки и курсы валют'!$J$24*F847</f>
        <v>10402.4611</v>
      </c>
      <c r="H847" s="1064">
        <f t="shared" si="97"/>
        <v>2080.4899999999998</v>
      </c>
      <c r="I847" s="582"/>
    </row>
    <row r="848" spans="1:9" ht="14.1" customHeight="1">
      <c r="A848" s="1336" t="s">
        <v>6650</v>
      </c>
      <c r="B848" s="1056" t="s">
        <v>3294</v>
      </c>
      <c r="C848" s="1079">
        <v>15.5</v>
      </c>
      <c r="D848" s="1057">
        <v>200</v>
      </c>
      <c r="E848" s="706">
        <v>1223.1600000000001</v>
      </c>
      <c r="F848" s="776">
        <f t="shared" si="96"/>
        <v>1223.1600000000001</v>
      </c>
      <c r="G848" s="1044">
        <f>'Заказ, cкидки и курсы валют'!$J$24*F848</f>
        <v>15515.784600000001</v>
      </c>
      <c r="H848" s="1064">
        <f t="shared" si="97"/>
        <v>3103.16</v>
      </c>
      <c r="I848" s="582"/>
    </row>
    <row r="849" spans="1:9" ht="14.1" customHeight="1">
      <c r="A849" s="1336" t="s">
        <v>6651</v>
      </c>
      <c r="B849" s="1056" t="s">
        <v>3295</v>
      </c>
      <c r="C849" s="1079">
        <v>22.8</v>
      </c>
      <c r="D849" s="1057">
        <v>100</v>
      </c>
      <c r="E849" s="706">
        <v>1686.69</v>
      </c>
      <c r="F849" s="776">
        <f t="shared" si="96"/>
        <v>1686.69</v>
      </c>
      <c r="G849" s="1044">
        <f>'Заказ, cкидки и курсы валют'!$J$24*F849</f>
        <v>21395.662650000002</v>
      </c>
      <c r="H849" s="1064">
        <f t="shared" si="97"/>
        <v>2139.5700000000002</v>
      </c>
      <c r="I849" s="582"/>
    </row>
    <row r="850" spans="1:9" ht="14.1" customHeight="1">
      <c r="A850" s="1336" t="s">
        <v>6652</v>
      </c>
      <c r="B850" s="1056" t="s">
        <v>3296</v>
      </c>
      <c r="C850" s="1079">
        <v>30.5</v>
      </c>
      <c r="D850" s="1057">
        <v>100</v>
      </c>
      <c r="E850" s="706">
        <v>2389.58</v>
      </c>
      <c r="F850" s="776">
        <f t="shared" si="96"/>
        <v>2389.58</v>
      </c>
      <c r="G850" s="1044">
        <f>'Заказ, cкидки и курсы валют'!$J$24*F850</f>
        <v>30311.8223</v>
      </c>
      <c r="H850" s="1064">
        <f t="shared" si="97"/>
        <v>3031.18</v>
      </c>
      <c r="I850" s="582"/>
    </row>
    <row r="851" spans="1:9" ht="14.1" customHeight="1">
      <c r="A851" s="1336" t="s">
        <v>6653</v>
      </c>
      <c r="B851" s="1056" t="s">
        <v>3395</v>
      </c>
      <c r="C851" s="1079">
        <v>44.5</v>
      </c>
      <c r="D851" s="1057">
        <v>50</v>
      </c>
      <c r="E851" s="706">
        <v>3584.33</v>
      </c>
      <c r="F851" s="776">
        <f t="shared" si="96"/>
        <v>3584.33</v>
      </c>
      <c r="G851" s="1044">
        <f>'Заказ, cкидки и курсы валют'!$J$24*F851</f>
        <v>45467.226049999997</v>
      </c>
      <c r="H851" s="1064">
        <f t="shared" si="97"/>
        <v>2273.36</v>
      </c>
      <c r="I851" s="582"/>
    </row>
    <row r="852" spans="1:9" ht="14.1" customHeight="1">
      <c r="A852" s="1336" t="s">
        <v>6654</v>
      </c>
      <c r="B852" s="1056" t="s">
        <v>3297</v>
      </c>
      <c r="C852" s="1079">
        <v>58</v>
      </c>
      <c r="D852" s="1057">
        <v>50</v>
      </c>
      <c r="E852" s="706">
        <v>4495.76</v>
      </c>
      <c r="F852" s="776">
        <f t="shared" si="96"/>
        <v>4495.76</v>
      </c>
      <c r="G852" s="1044">
        <f>'Заказ, cкидки и курсы валют'!$J$24*F852</f>
        <v>57028.715600000003</v>
      </c>
      <c r="H852" s="1064">
        <f t="shared" si="97"/>
        <v>2851.44</v>
      </c>
      <c r="I852" s="582"/>
    </row>
    <row r="853" spans="1:9" ht="15">
      <c r="A853" s="1336" t="s">
        <v>6655</v>
      </c>
      <c r="B853" s="1056" t="s">
        <v>3299</v>
      </c>
      <c r="C853" s="1079">
        <v>100</v>
      </c>
      <c r="D853" s="1057">
        <v>25</v>
      </c>
      <c r="E853" s="706">
        <v>8309.65</v>
      </c>
      <c r="F853" s="776">
        <f t="shared" si="96"/>
        <v>8309.65</v>
      </c>
      <c r="G853" s="1044">
        <f>'Заказ, cкидки и курсы валют'!$J$24*F853</f>
        <v>105407.91025</v>
      </c>
      <c r="H853" s="1064">
        <f t="shared" si="97"/>
        <v>2635.2</v>
      </c>
      <c r="I853" s="582"/>
    </row>
    <row r="854" spans="1:9" ht="16.5" customHeight="1" thickBot="1">
      <c r="A854" s="1337" t="s">
        <v>6656</v>
      </c>
      <c r="B854" s="1121" t="s">
        <v>3300</v>
      </c>
      <c r="C854" s="1350">
        <v>215.7</v>
      </c>
      <c r="D854" s="1315">
        <v>25</v>
      </c>
      <c r="E854" s="706">
        <v>18483.22</v>
      </c>
      <c r="F854" s="1316">
        <f t="shared" si="96"/>
        <v>18483.22</v>
      </c>
      <c r="G854" s="1178">
        <f>'Заказ, cкидки и курсы валют'!$J$24*F854</f>
        <v>234459.64570000002</v>
      </c>
      <c r="H854" s="1317">
        <f t="shared" si="97"/>
        <v>5861.49</v>
      </c>
      <c r="I854" s="595"/>
    </row>
    <row r="855" spans="1:9" ht="13.5" customHeight="1" thickBot="1"/>
    <row r="856" spans="1:9" ht="13.5" customHeight="1">
      <c r="A856" s="1895" t="s">
        <v>6644</v>
      </c>
      <c r="B856" s="1896"/>
      <c r="C856" s="794"/>
      <c r="D856" s="687"/>
      <c r="E856" s="687"/>
      <c r="F856" s="114"/>
      <c r="G856" s="1897"/>
      <c r="H856" s="1481"/>
      <c r="I856" s="100"/>
    </row>
    <row r="857" spans="1:9" ht="60" customHeight="1">
      <c r="A857" s="1900"/>
      <c r="B857" s="396"/>
      <c r="C857" s="1901"/>
      <c r="D857" s="1901"/>
      <c r="E857" s="688"/>
      <c r="F857" s="700"/>
      <c r="G857" s="132"/>
      <c r="H857" s="132"/>
      <c r="I857" s="200"/>
    </row>
    <row r="858" spans="1:9" ht="13.5" customHeight="1">
      <c r="A858" s="292"/>
      <c r="B858" s="17"/>
      <c r="C858" s="1066"/>
      <c r="D858" s="1523"/>
      <c r="E858" s="689"/>
      <c r="F858" s="733"/>
      <c r="G858" s="1052"/>
      <c r="H858" s="17"/>
      <c r="I858" s="200"/>
    </row>
    <row r="859" spans="1:9" ht="14.1" customHeight="1">
      <c r="A859" s="292"/>
      <c r="B859" s="17"/>
      <c r="C859" s="1066"/>
      <c r="D859" s="1523"/>
      <c r="E859" s="689"/>
      <c r="F859" s="733"/>
      <c r="G859" s="1052"/>
      <c r="H859" s="17"/>
      <c r="I859" s="200"/>
    </row>
    <row r="860" spans="1:9" ht="14.1" customHeight="1">
      <c r="A860" s="292"/>
      <c r="B860" s="17"/>
      <c r="C860" s="1066"/>
      <c r="D860" s="1523"/>
      <c r="E860" s="689"/>
      <c r="F860" s="733"/>
      <c r="G860" s="1052"/>
      <c r="H860" s="17"/>
      <c r="I860" s="200"/>
    </row>
    <row r="861" spans="1:9" ht="14.1" customHeight="1" thickBot="1">
      <c r="A861" s="1540" t="s">
        <v>7841</v>
      </c>
      <c r="B861" s="204"/>
      <c r="C861" s="1067"/>
      <c r="D861" s="1524"/>
      <c r="E861" s="690"/>
      <c r="F861" s="735"/>
      <c r="G861" s="1053"/>
      <c r="H861" s="204"/>
      <c r="I861" s="205"/>
    </row>
    <row r="862" spans="1:9" ht="57" customHeight="1">
      <c r="A862" s="228" t="s">
        <v>1036</v>
      </c>
      <c r="B862" s="229" t="s">
        <v>1037</v>
      </c>
      <c r="C862" s="568" t="s">
        <v>679</v>
      </c>
      <c r="D862" s="568" t="s">
        <v>3147</v>
      </c>
      <c r="E862" s="691" t="s">
        <v>11544</v>
      </c>
      <c r="F862" s="737" t="s">
        <v>2796</v>
      </c>
      <c r="G862" s="1039" t="s">
        <v>2644</v>
      </c>
      <c r="H862" s="394" t="s">
        <v>498</v>
      </c>
      <c r="I862" s="232" t="s">
        <v>4274</v>
      </c>
    </row>
    <row r="863" spans="1:9" ht="14.1" customHeight="1" thickBot="1">
      <c r="A863" s="221"/>
      <c r="B863" s="223"/>
      <c r="C863" s="568" t="s">
        <v>3648</v>
      </c>
      <c r="D863" s="1485" t="s">
        <v>2645</v>
      </c>
      <c r="E863" s="696" t="s">
        <v>265</v>
      </c>
      <c r="F863" s="739">
        <f>'Заказ, cкидки и курсы валют'!$I$12</f>
        <v>0</v>
      </c>
      <c r="G863" s="1036"/>
      <c r="H863" s="395"/>
      <c r="I863" s="219"/>
    </row>
    <row r="864" spans="1:9" ht="14.1" customHeight="1">
      <c r="A864" s="1336" t="s">
        <v>9799</v>
      </c>
      <c r="B864" s="1056" t="s">
        <v>3666</v>
      </c>
      <c r="C864" s="1079">
        <v>0.68</v>
      </c>
      <c r="D864" s="1057">
        <v>100</v>
      </c>
      <c r="E864" s="2655">
        <f t="shared" ref="E864:E876" si="98">E842*2</f>
        <v>91.18</v>
      </c>
      <c r="F864" s="776">
        <f>ROUND(E864*(1-$F$11),2)</f>
        <v>91.18</v>
      </c>
      <c r="G864" s="1044">
        <f>'Заказ, cкидки и курсы валют'!$J$24*F864</f>
        <v>1156.6183000000001</v>
      </c>
      <c r="H864" s="1064">
        <f>ROUND((D864/1000)*G864,2)</f>
        <v>115.66</v>
      </c>
      <c r="I864" s="582"/>
    </row>
    <row r="865" spans="1:9" ht="14.1" customHeight="1">
      <c r="A865" s="1336" t="s">
        <v>8583</v>
      </c>
      <c r="B865" s="1056" t="s">
        <v>3305</v>
      </c>
      <c r="C865" s="1079">
        <v>0.68</v>
      </c>
      <c r="D865" s="1057">
        <v>100</v>
      </c>
      <c r="E865" s="2655">
        <f t="shared" si="98"/>
        <v>144.16</v>
      </c>
      <c r="F865" s="776">
        <f>ROUND(E865*(1-$F$11),2)</f>
        <v>144.16</v>
      </c>
      <c r="G865" s="1044">
        <f>'Заказ, cкидки и курсы валют'!$J$24*F865</f>
        <v>1828.6695999999999</v>
      </c>
      <c r="H865" s="1064">
        <f>ROUND((D865/1000)*G865,2)</f>
        <v>182.87</v>
      </c>
      <c r="I865" s="582"/>
    </row>
    <row r="866" spans="1:9" ht="14.1" customHeight="1">
      <c r="A866" s="1336" t="s">
        <v>8584</v>
      </c>
      <c r="B866" s="1056" t="s">
        <v>3667</v>
      </c>
      <c r="C866" s="1079">
        <v>1.1000000000000001</v>
      </c>
      <c r="D866" s="1057">
        <v>100</v>
      </c>
      <c r="E866" s="2655">
        <f t="shared" si="98"/>
        <v>198.3</v>
      </c>
      <c r="F866" s="776">
        <f t="shared" ref="F866:F876" si="99">ROUND(E866*(1-$F$11),2)</f>
        <v>198.3</v>
      </c>
      <c r="G866" s="1044">
        <f>'Заказ, cкидки и курсы валют'!$J$24*F866</f>
        <v>2515.4355</v>
      </c>
      <c r="H866" s="1064">
        <f t="shared" ref="H866:H876" si="100">ROUND((D866/1000)*G866,2)</f>
        <v>251.54</v>
      </c>
      <c r="I866" s="582"/>
    </row>
    <row r="867" spans="1:9" ht="14.1" customHeight="1">
      <c r="A867" s="1336" t="s">
        <v>8585</v>
      </c>
      <c r="B867" s="1056" t="s">
        <v>3668</v>
      </c>
      <c r="C867" s="1079">
        <v>2.2000000000000002</v>
      </c>
      <c r="D867" s="1057">
        <v>100</v>
      </c>
      <c r="E867" s="2655">
        <f t="shared" si="98"/>
        <v>361.68</v>
      </c>
      <c r="F867" s="776">
        <f t="shared" si="99"/>
        <v>361.68</v>
      </c>
      <c r="G867" s="1044">
        <f>'Заказ, cкидки и курсы валют'!$J$24*F867</f>
        <v>4587.9108000000006</v>
      </c>
      <c r="H867" s="1064">
        <f t="shared" si="100"/>
        <v>458.79</v>
      </c>
      <c r="I867" s="582"/>
    </row>
    <row r="868" spans="1:9" ht="14.1" customHeight="1">
      <c r="A868" s="1336" t="s">
        <v>8586</v>
      </c>
      <c r="B868" s="1056" t="s">
        <v>3669</v>
      </c>
      <c r="C868" s="1079">
        <v>4.7</v>
      </c>
      <c r="D868" s="1057">
        <v>50</v>
      </c>
      <c r="E868" s="2655">
        <f t="shared" si="98"/>
        <v>739.76</v>
      </c>
      <c r="F868" s="776">
        <f t="shared" si="99"/>
        <v>739.76</v>
      </c>
      <c r="G868" s="1044">
        <f>'Заказ, cкидки и курсы валют'!$J$24*F868</f>
        <v>9383.8556000000008</v>
      </c>
      <c r="H868" s="1064">
        <f t="shared" si="100"/>
        <v>469.19</v>
      </c>
      <c r="I868" s="582"/>
    </row>
    <row r="869" spans="1:9" ht="14.1" customHeight="1">
      <c r="A869" s="1336" t="s">
        <v>8587</v>
      </c>
      <c r="B869" s="1056" t="s">
        <v>3293</v>
      </c>
      <c r="C869" s="1079">
        <v>10.4</v>
      </c>
      <c r="D869" s="1057">
        <v>25</v>
      </c>
      <c r="E869" s="2655">
        <f t="shared" si="98"/>
        <v>1640.12</v>
      </c>
      <c r="F869" s="776">
        <f t="shared" si="99"/>
        <v>1640.12</v>
      </c>
      <c r="G869" s="1044">
        <f>'Заказ, cкидки и курсы валют'!$J$24*F869</f>
        <v>20804.922200000001</v>
      </c>
      <c r="H869" s="1064">
        <f t="shared" si="100"/>
        <v>520.12</v>
      </c>
      <c r="I869" s="582"/>
    </row>
    <row r="870" spans="1:9" ht="14.1" customHeight="1">
      <c r="A870" s="1336" t="s">
        <v>8588</v>
      </c>
      <c r="B870" s="1056" t="s">
        <v>3294</v>
      </c>
      <c r="C870" s="1079">
        <v>15.5</v>
      </c>
      <c r="D870" s="1057">
        <v>20</v>
      </c>
      <c r="E870" s="2655">
        <f t="shared" si="98"/>
        <v>2446.3200000000002</v>
      </c>
      <c r="F870" s="776">
        <f t="shared" si="99"/>
        <v>2446.3200000000002</v>
      </c>
      <c r="G870" s="1044">
        <f>'Заказ, cкидки и курсы валют'!$J$24*F870</f>
        <v>31031.569200000002</v>
      </c>
      <c r="H870" s="1064">
        <f t="shared" si="100"/>
        <v>620.63</v>
      </c>
      <c r="I870" s="582"/>
    </row>
    <row r="871" spans="1:9" ht="14.1" customHeight="1">
      <c r="A871" s="1336" t="s">
        <v>8589</v>
      </c>
      <c r="B871" s="1056" t="s">
        <v>3295</v>
      </c>
      <c r="C871" s="1079">
        <v>22.8</v>
      </c>
      <c r="D871" s="1057">
        <v>10</v>
      </c>
      <c r="E871" s="2655">
        <f t="shared" si="98"/>
        <v>3373.38</v>
      </c>
      <c r="F871" s="776">
        <f t="shared" si="99"/>
        <v>3373.38</v>
      </c>
      <c r="G871" s="1044">
        <f>'Заказ, cкидки и курсы валют'!$J$24*F871</f>
        <v>42791.325300000004</v>
      </c>
      <c r="H871" s="1064">
        <f t="shared" si="100"/>
        <v>427.91</v>
      </c>
      <c r="I871" s="582"/>
    </row>
    <row r="872" spans="1:9" ht="15">
      <c r="A872" s="1336" t="s">
        <v>8590</v>
      </c>
      <c r="B872" s="1056" t="s">
        <v>3296</v>
      </c>
      <c r="C872" s="1079">
        <v>30.5</v>
      </c>
      <c r="D872" s="1057">
        <v>5</v>
      </c>
      <c r="E872" s="2655">
        <f t="shared" si="98"/>
        <v>4779.16</v>
      </c>
      <c r="F872" s="776">
        <f t="shared" si="99"/>
        <v>4779.16</v>
      </c>
      <c r="G872" s="1044">
        <f>'Заказ, cкидки и курсы валют'!$J$24*F872</f>
        <v>60623.6446</v>
      </c>
      <c r="H872" s="1064">
        <f t="shared" si="100"/>
        <v>303.12</v>
      </c>
      <c r="I872" s="582"/>
    </row>
    <row r="873" spans="1:9" ht="15">
      <c r="A873" s="1336" t="s">
        <v>8591</v>
      </c>
      <c r="B873" s="1056" t="s">
        <v>3395</v>
      </c>
      <c r="C873" s="1079">
        <v>44.5</v>
      </c>
      <c r="D873" s="1057">
        <v>5</v>
      </c>
      <c r="E873" s="2655">
        <f t="shared" si="98"/>
        <v>7168.66</v>
      </c>
      <c r="F873" s="776">
        <f t="shared" si="99"/>
        <v>7168.66</v>
      </c>
      <c r="G873" s="1044">
        <f>'Заказ, cкидки и курсы валют'!$J$24*F873</f>
        <v>90934.452099999995</v>
      </c>
      <c r="H873" s="1064">
        <f t="shared" si="100"/>
        <v>454.67</v>
      </c>
      <c r="I873" s="582"/>
    </row>
    <row r="874" spans="1:9" ht="15">
      <c r="A874" s="1336" t="s">
        <v>8592</v>
      </c>
      <c r="B874" s="1056" t="s">
        <v>3297</v>
      </c>
      <c r="C874" s="1079">
        <v>58</v>
      </c>
      <c r="D874" s="1057">
        <v>5</v>
      </c>
      <c r="E874" s="2655">
        <f t="shared" si="98"/>
        <v>8991.52</v>
      </c>
      <c r="F874" s="776">
        <f t="shared" si="99"/>
        <v>8991.52</v>
      </c>
      <c r="G874" s="1044">
        <f>'Заказ, cкидки и курсы валют'!$J$24*F874</f>
        <v>114057.43120000001</v>
      </c>
      <c r="H874" s="1064">
        <f t="shared" si="100"/>
        <v>570.29</v>
      </c>
      <c r="I874" s="582"/>
    </row>
    <row r="875" spans="1:9" ht="15">
      <c r="A875" s="1336" t="s">
        <v>8593</v>
      </c>
      <c r="B875" s="1056" t="s">
        <v>3299</v>
      </c>
      <c r="C875" s="1079">
        <v>100</v>
      </c>
      <c r="D875" s="1057">
        <v>2</v>
      </c>
      <c r="E875" s="2655">
        <f t="shared" si="98"/>
        <v>16619.3</v>
      </c>
      <c r="F875" s="776">
        <f t="shared" si="99"/>
        <v>16619.3</v>
      </c>
      <c r="G875" s="1044">
        <f>'Заказ, cкидки и курсы валют'!$J$24*F875</f>
        <v>210815.8205</v>
      </c>
      <c r="H875" s="1064">
        <f t="shared" si="100"/>
        <v>421.63</v>
      </c>
      <c r="I875" s="582"/>
    </row>
    <row r="876" spans="1:9" ht="15.75" thickBot="1">
      <c r="A876" s="1337" t="s">
        <v>8594</v>
      </c>
      <c r="B876" s="1121" t="s">
        <v>3300</v>
      </c>
      <c r="C876" s="1350">
        <v>215.7</v>
      </c>
      <c r="D876" s="1315">
        <v>1</v>
      </c>
      <c r="E876" s="2655">
        <f t="shared" si="98"/>
        <v>36966.44</v>
      </c>
      <c r="F876" s="1316">
        <f t="shared" si="99"/>
        <v>36966.44</v>
      </c>
      <c r="G876" s="1178">
        <f>'Заказ, cкидки и курсы валют'!$J$24*F876</f>
        <v>468919.29140000005</v>
      </c>
      <c r="H876" s="1317">
        <f t="shared" si="100"/>
        <v>468.92</v>
      </c>
      <c r="I876" s="595"/>
    </row>
    <row r="877" spans="1:9" ht="13.5" thickBot="1"/>
    <row r="878" spans="1:9" ht="18">
      <c r="A878" s="1895" t="s">
        <v>6657</v>
      </c>
      <c r="B878" s="1896"/>
      <c r="C878" s="794"/>
      <c r="D878" s="687"/>
      <c r="E878" s="687"/>
      <c r="F878" s="114"/>
      <c r="G878" s="1897"/>
      <c r="H878" s="1481"/>
      <c r="I878" s="1898"/>
    </row>
    <row r="879" spans="1:9" ht="18">
      <c r="A879" s="292"/>
      <c r="B879" s="17"/>
      <c r="C879" s="1065"/>
      <c r="D879" s="1522"/>
      <c r="E879" s="1028"/>
      <c r="F879" s="700"/>
      <c r="G879" s="132"/>
      <c r="H879" s="131"/>
      <c r="I879" s="200"/>
    </row>
    <row r="880" spans="1:9">
      <c r="A880" s="292"/>
      <c r="B880" s="17"/>
      <c r="C880" s="1066"/>
      <c r="D880" s="1523"/>
      <c r="E880" s="689"/>
      <c r="F880" s="733"/>
      <c r="G880" s="1052"/>
      <c r="H880" s="17"/>
      <c r="I880" s="200"/>
    </row>
    <row r="881" spans="1:9">
      <c r="A881" s="292"/>
      <c r="B881" s="17"/>
      <c r="C881" s="1066"/>
      <c r="D881" s="1523"/>
      <c r="E881" s="689"/>
      <c r="F881" s="733"/>
      <c r="G881" s="1052"/>
      <c r="H881" s="17"/>
      <c r="I881" s="200"/>
    </row>
    <row r="882" spans="1:9">
      <c r="A882" s="292"/>
      <c r="B882" s="17"/>
      <c r="C882" s="1066"/>
      <c r="D882" s="1523"/>
      <c r="E882" s="689"/>
      <c r="F882" s="733"/>
      <c r="G882" s="1052"/>
      <c r="H882" s="17"/>
      <c r="I882" s="200"/>
    </row>
    <row r="883" spans="1:9" ht="18.75" thickBot="1">
      <c r="A883" s="1540" t="s">
        <v>7839</v>
      </c>
      <c r="B883" s="204"/>
      <c r="C883" s="1067"/>
      <c r="D883" s="1524"/>
      <c r="E883" s="690"/>
      <c r="F883" s="735"/>
      <c r="G883" s="1053"/>
      <c r="H883" s="204"/>
      <c r="I883" s="205"/>
    </row>
    <row r="884" spans="1:9" ht="52.5">
      <c r="A884" s="228" t="s">
        <v>1036</v>
      </c>
      <c r="B884" s="229" t="s">
        <v>1037</v>
      </c>
      <c r="C884" s="568" t="s">
        <v>679</v>
      </c>
      <c r="D884" s="568" t="s">
        <v>3147</v>
      </c>
      <c r="E884" s="691" t="s">
        <v>11544</v>
      </c>
      <c r="F884" s="737" t="s">
        <v>2796</v>
      </c>
      <c r="G884" s="1039" t="s">
        <v>2644</v>
      </c>
      <c r="H884" s="394" t="s">
        <v>498</v>
      </c>
      <c r="I884" s="232" t="s">
        <v>4274</v>
      </c>
    </row>
    <row r="885" spans="1:9" ht="13.5" thickBot="1">
      <c r="A885" s="221"/>
      <c r="B885" s="223"/>
      <c r="C885" s="568" t="s">
        <v>3648</v>
      </c>
      <c r="D885" s="1485" t="s">
        <v>2645</v>
      </c>
      <c r="E885" s="696" t="s">
        <v>265</v>
      </c>
      <c r="F885" s="739">
        <f>'Заказ, cкидки и курсы валют'!$I$12</f>
        <v>0</v>
      </c>
      <c r="G885" s="1036"/>
      <c r="H885" s="395"/>
      <c r="I885" s="219"/>
    </row>
    <row r="886" spans="1:9" ht="15">
      <c r="A886" s="1336" t="s">
        <v>11320</v>
      </c>
      <c r="B886" s="1056" t="s">
        <v>3666</v>
      </c>
      <c r="C886" s="1079">
        <v>0.6</v>
      </c>
      <c r="D886" s="1057">
        <v>1000</v>
      </c>
      <c r="E886" s="706">
        <v>31.7</v>
      </c>
      <c r="F886" s="776">
        <f>ROUND(E886*(1-$F$11),2)</f>
        <v>31.7</v>
      </c>
      <c r="G886" s="1044">
        <f>'Заказ, cкидки и курсы валют'!$J$24*F886</f>
        <v>402.11450000000002</v>
      </c>
      <c r="H886" s="1064">
        <f>ROUND((D886/1000)*G886,2)</f>
        <v>402.11</v>
      </c>
      <c r="I886" s="582"/>
    </row>
    <row r="887" spans="1:9" ht="15">
      <c r="A887" s="1336" t="s">
        <v>6658</v>
      </c>
      <c r="B887" s="1056" t="s">
        <v>3305</v>
      </c>
      <c r="C887" s="1079">
        <v>0.77400000000000002</v>
      </c>
      <c r="D887" s="1057">
        <v>1000</v>
      </c>
      <c r="E887" s="706">
        <v>52.4</v>
      </c>
      <c r="F887" s="776">
        <f>ROUND(E887*(1-$F$11),2)</f>
        <v>52.4</v>
      </c>
      <c r="G887" s="1044">
        <f>'Заказ, cкидки и курсы валют'!$J$24*F887</f>
        <v>664.69399999999996</v>
      </c>
      <c r="H887" s="1064">
        <f>ROUND((D887/1000)*G887,2)</f>
        <v>664.69</v>
      </c>
      <c r="I887" s="582"/>
    </row>
    <row r="888" spans="1:9" ht="17.25" customHeight="1">
      <c r="A888" s="1336" t="s">
        <v>6659</v>
      </c>
      <c r="B888" s="1056" t="s">
        <v>3667</v>
      </c>
      <c r="C888" s="1079">
        <v>1.4570000000000001</v>
      </c>
      <c r="D888" s="1057">
        <v>1000</v>
      </c>
      <c r="E888" s="706">
        <v>100.92</v>
      </c>
      <c r="F888" s="776">
        <f t="shared" ref="F888:F899" si="101">ROUND(E888*(1-$F$11),2)</f>
        <v>100.92</v>
      </c>
      <c r="G888" s="1044">
        <f>'Заказ, cкидки и курсы валют'!$J$24*F888</f>
        <v>1280.1702</v>
      </c>
      <c r="H888" s="1064">
        <f t="shared" ref="H888:H899" si="102">ROUND((D888/1000)*G888,2)</f>
        <v>1280.17</v>
      </c>
      <c r="I888" s="582"/>
    </row>
    <row r="889" spans="1:9" ht="15">
      <c r="A889" s="1336" t="s">
        <v>6660</v>
      </c>
      <c r="B889" s="1056" t="s">
        <v>3668</v>
      </c>
      <c r="C889" s="1079">
        <v>2.7919999999999998</v>
      </c>
      <c r="D889" s="1057">
        <v>1000</v>
      </c>
      <c r="E889" s="706">
        <v>183.44</v>
      </c>
      <c r="F889" s="776">
        <f t="shared" si="101"/>
        <v>183.44</v>
      </c>
      <c r="G889" s="1044">
        <f>'Заказ, cкидки и курсы валют'!$J$24*F889</f>
        <v>2326.9364</v>
      </c>
      <c r="H889" s="1064">
        <f t="shared" si="102"/>
        <v>2326.94</v>
      </c>
      <c r="I889" s="582"/>
    </row>
    <row r="890" spans="1:9" ht="15">
      <c r="A890" s="1336" t="s">
        <v>6661</v>
      </c>
      <c r="B890" s="1056" t="s">
        <v>3669</v>
      </c>
      <c r="C890" s="1079">
        <v>6.2320000000000002</v>
      </c>
      <c r="D890" s="1057">
        <v>500</v>
      </c>
      <c r="E890" s="706">
        <v>418.64</v>
      </c>
      <c r="F890" s="776">
        <f t="shared" si="101"/>
        <v>418.64</v>
      </c>
      <c r="G890" s="1044">
        <f>'Заказ, cкидки и курсы валют'!$J$24*F890</f>
        <v>5310.4484000000002</v>
      </c>
      <c r="H890" s="1064">
        <f t="shared" si="102"/>
        <v>2655.22</v>
      </c>
      <c r="I890" s="582"/>
    </row>
    <row r="891" spans="1:9" ht="15">
      <c r="A891" s="1336" t="s">
        <v>6662</v>
      </c>
      <c r="B891" s="1056" t="s">
        <v>3293</v>
      </c>
      <c r="C891" s="1079">
        <v>12.173</v>
      </c>
      <c r="D891" s="1057">
        <v>500</v>
      </c>
      <c r="E891" s="706">
        <v>892.99</v>
      </c>
      <c r="F891" s="776">
        <f t="shared" si="101"/>
        <v>892.99</v>
      </c>
      <c r="G891" s="1044">
        <f>'Заказ, cкидки и курсы валют'!$J$24*F891</f>
        <v>11327.578150000001</v>
      </c>
      <c r="H891" s="1064">
        <f t="shared" si="102"/>
        <v>5663.79</v>
      </c>
      <c r="I891" s="582"/>
    </row>
    <row r="892" spans="1:9" ht="15">
      <c r="A892" s="1336" t="s">
        <v>6663</v>
      </c>
      <c r="B892" s="1056" t="s">
        <v>3294</v>
      </c>
      <c r="C892" s="1079">
        <v>22.195</v>
      </c>
      <c r="D892" s="1057">
        <v>200</v>
      </c>
      <c r="E892" s="706">
        <v>1439.63</v>
      </c>
      <c r="F892" s="776">
        <f t="shared" si="101"/>
        <v>1439.63</v>
      </c>
      <c r="G892" s="1044">
        <f>'Заказ, cкидки и курсы валют'!$J$24*F892</f>
        <v>18261.706550000003</v>
      </c>
      <c r="H892" s="1064">
        <f t="shared" si="102"/>
        <v>3652.34</v>
      </c>
      <c r="I892" s="582"/>
    </row>
    <row r="893" spans="1:9" ht="15">
      <c r="A893" s="1336" t="s">
        <v>6664</v>
      </c>
      <c r="B893" s="1056" t="s">
        <v>3295</v>
      </c>
      <c r="C893" s="1079">
        <v>31.646999999999998</v>
      </c>
      <c r="D893" s="1057">
        <v>100</v>
      </c>
      <c r="E893" s="706">
        <v>2778.31</v>
      </c>
      <c r="F893" s="776">
        <f t="shared" si="101"/>
        <v>2778.31</v>
      </c>
      <c r="G893" s="1044">
        <f>'Заказ, cкидки и курсы валют'!$J$24*F893</f>
        <v>35242.862350000003</v>
      </c>
      <c r="H893" s="1064">
        <f t="shared" si="102"/>
        <v>3524.29</v>
      </c>
      <c r="I893" s="582"/>
    </row>
    <row r="894" spans="1:9" ht="15">
      <c r="A894" s="1336" t="s">
        <v>6665</v>
      </c>
      <c r="B894" s="1056" t="s">
        <v>3296</v>
      </c>
      <c r="C894" s="1079">
        <v>40.895000000000003</v>
      </c>
      <c r="D894" s="1057">
        <v>100</v>
      </c>
      <c r="E894" s="706">
        <v>2559.36</v>
      </c>
      <c r="F894" s="776">
        <f t="shared" si="101"/>
        <v>2559.36</v>
      </c>
      <c r="G894" s="1044">
        <f>'Заказ, cкидки и курсы валют'!$J$24*F894</f>
        <v>32465.481600000003</v>
      </c>
      <c r="H894" s="1064">
        <f t="shared" si="102"/>
        <v>3246.55</v>
      </c>
      <c r="I894" s="582"/>
    </row>
    <row r="895" spans="1:9" ht="15">
      <c r="A895" s="1336" t="s">
        <v>6666</v>
      </c>
      <c r="B895" s="1056" t="s">
        <v>3297</v>
      </c>
      <c r="C895" s="1079">
        <v>76.844999999999999</v>
      </c>
      <c r="D895" s="1057">
        <v>50</v>
      </c>
      <c r="E895" s="706">
        <v>4603.05</v>
      </c>
      <c r="F895" s="776">
        <f t="shared" si="101"/>
        <v>4603.05</v>
      </c>
      <c r="G895" s="1044">
        <f>'Заказ, cкидки и курсы валют'!$J$24*F895</f>
        <v>58389.689250000003</v>
      </c>
      <c r="H895" s="1064">
        <f t="shared" si="102"/>
        <v>2919.48</v>
      </c>
      <c r="I895" s="582"/>
    </row>
    <row r="896" spans="1:9" ht="15">
      <c r="A896" s="1336" t="s">
        <v>7016</v>
      </c>
      <c r="B896" s="1056" t="s">
        <v>3299</v>
      </c>
      <c r="C896" s="1079">
        <v>138.97</v>
      </c>
      <c r="D896" s="1057">
        <v>50</v>
      </c>
      <c r="E896" s="706">
        <v>9434.1299999999992</v>
      </c>
      <c r="F896" s="776">
        <f t="shared" si="101"/>
        <v>9434.1299999999992</v>
      </c>
      <c r="G896" s="1044">
        <f>'Заказ, cкидки и курсы валют'!$J$24*F896</f>
        <v>119671.93905</v>
      </c>
      <c r="H896" s="1064">
        <f t="shared" si="102"/>
        <v>5983.6</v>
      </c>
      <c r="I896" s="582"/>
    </row>
    <row r="897" spans="1:9" ht="15">
      <c r="A897" s="1336" t="s">
        <v>6667</v>
      </c>
      <c r="B897" s="1056" t="s">
        <v>5626</v>
      </c>
      <c r="C897" s="1079">
        <v>139</v>
      </c>
      <c r="D897" s="1057">
        <v>25</v>
      </c>
      <c r="E897" s="706">
        <v>9594.61</v>
      </c>
      <c r="F897" s="776">
        <f t="shared" si="101"/>
        <v>9594.61</v>
      </c>
      <c r="G897" s="1044">
        <f>'Заказ, cкидки и курсы валют'!$J$24*F897</f>
        <v>121707.62785000002</v>
      </c>
      <c r="H897" s="1064">
        <f t="shared" si="102"/>
        <v>3042.69</v>
      </c>
      <c r="I897" s="582"/>
    </row>
    <row r="898" spans="1:9" ht="15">
      <c r="A898" s="1336" t="s">
        <v>6668</v>
      </c>
      <c r="B898" s="1056" t="s">
        <v>3301</v>
      </c>
      <c r="C898" s="1079">
        <v>272.8</v>
      </c>
      <c r="D898" s="1057">
        <v>25</v>
      </c>
      <c r="E898" s="706">
        <v>18530.57</v>
      </c>
      <c r="F898" s="776">
        <f t="shared" si="101"/>
        <v>18530.57</v>
      </c>
      <c r="G898" s="1044">
        <f>'Заказ, cкидки и курсы валют'!$J$24*F898</f>
        <v>235060.28044999999</v>
      </c>
      <c r="H898" s="1064">
        <f t="shared" si="102"/>
        <v>5876.51</v>
      </c>
      <c r="I898" s="582"/>
    </row>
    <row r="899" spans="1:9" ht="15.75" thickBot="1">
      <c r="A899" s="1337" t="s">
        <v>6669</v>
      </c>
      <c r="B899" s="1121" t="s">
        <v>3302</v>
      </c>
      <c r="C899" s="1350">
        <v>521.79999999999995</v>
      </c>
      <c r="D899" s="1315">
        <v>10</v>
      </c>
      <c r="E899" s="706">
        <v>33320.160000000003</v>
      </c>
      <c r="F899" s="1316">
        <f t="shared" si="101"/>
        <v>33320.160000000003</v>
      </c>
      <c r="G899" s="1178">
        <f>'Заказ, cкидки и курсы валют'!$J$24*F899</f>
        <v>422666.22960000008</v>
      </c>
      <c r="H899" s="1317">
        <f t="shared" si="102"/>
        <v>4226.66</v>
      </c>
      <c r="I899" s="595"/>
    </row>
    <row r="900" spans="1:9" ht="13.5" thickBot="1"/>
    <row r="901" spans="1:9" ht="18">
      <c r="A901" s="1895" t="s">
        <v>6657</v>
      </c>
      <c r="B901" s="1896"/>
      <c r="C901" s="794"/>
      <c r="D901" s="687"/>
      <c r="E901" s="687"/>
      <c r="F901" s="114"/>
      <c r="G901" s="1897"/>
      <c r="H901" s="1481"/>
      <c r="I901" s="1898"/>
    </row>
    <row r="902" spans="1:9" ht="18">
      <c r="A902" s="292"/>
      <c r="B902" s="17"/>
      <c r="C902" s="1065"/>
      <c r="D902" s="1522"/>
      <c r="E902" s="1028"/>
      <c r="F902" s="700"/>
      <c r="G902" s="132"/>
      <c r="H902" s="131"/>
      <c r="I902" s="200"/>
    </row>
    <row r="903" spans="1:9">
      <c r="A903" s="292"/>
      <c r="B903" s="17"/>
      <c r="C903" s="1066"/>
      <c r="D903" s="1523"/>
      <c r="E903" s="689"/>
      <c r="F903" s="733"/>
      <c r="G903" s="1052"/>
      <c r="H903" s="17"/>
      <c r="I903" s="200"/>
    </row>
    <row r="904" spans="1:9" ht="14.1" customHeight="1">
      <c r="A904" s="292"/>
      <c r="B904" s="17"/>
      <c r="C904" s="1066"/>
      <c r="D904" s="1523"/>
      <c r="E904" s="689"/>
      <c r="F904" s="733"/>
      <c r="G904" s="1052"/>
      <c r="H904" s="17"/>
      <c r="I904" s="200"/>
    </row>
    <row r="905" spans="1:9" ht="14.1" customHeight="1">
      <c r="A905" s="292"/>
      <c r="B905" s="17"/>
      <c r="C905" s="1066"/>
      <c r="D905" s="1523"/>
      <c r="E905" s="689"/>
      <c r="F905" s="733"/>
      <c r="G905" s="1052"/>
      <c r="H905" s="17"/>
      <c r="I905" s="200"/>
    </row>
    <row r="906" spans="1:9" ht="14.1" customHeight="1" thickBot="1">
      <c r="A906" s="1540" t="s">
        <v>7841</v>
      </c>
      <c r="B906" s="204"/>
      <c r="C906" s="1067"/>
      <c r="D906" s="1524"/>
      <c r="E906" s="690"/>
      <c r="F906" s="735"/>
      <c r="G906" s="1053"/>
      <c r="H906" s="204"/>
      <c r="I906" s="205"/>
    </row>
    <row r="907" spans="1:9" ht="53.25" customHeight="1">
      <c r="A907" s="228" t="s">
        <v>1036</v>
      </c>
      <c r="B907" s="229" t="s">
        <v>1037</v>
      </c>
      <c r="C907" s="568" t="s">
        <v>679</v>
      </c>
      <c r="D907" s="568" t="s">
        <v>3147</v>
      </c>
      <c r="E907" s="691" t="s">
        <v>11544</v>
      </c>
      <c r="F907" s="737" t="s">
        <v>2796</v>
      </c>
      <c r="G907" s="1039" t="s">
        <v>2644</v>
      </c>
      <c r="H907" s="394" t="s">
        <v>498</v>
      </c>
      <c r="I907" s="232" t="s">
        <v>4274</v>
      </c>
    </row>
    <row r="908" spans="1:9" ht="14.1" customHeight="1" thickBot="1">
      <c r="A908" s="221"/>
      <c r="B908" s="223"/>
      <c r="C908" s="568" t="s">
        <v>3648</v>
      </c>
      <c r="D908" s="1485" t="s">
        <v>2645</v>
      </c>
      <c r="E908" s="696" t="s">
        <v>265</v>
      </c>
      <c r="F908" s="739">
        <f>'Заказ, cкидки и курсы валют'!$I$12</f>
        <v>0</v>
      </c>
      <c r="G908" s="1036"/>
      <c r="H908" s="395"/>
      <c r="I908" s="219"/>
    </row>
    <row r="909" spans="1:9" ht="14.1" customHeight="1">
      <c r="A909" s="1336" t="s">
        <v>8595</v>
      </c>
      <c r="B909" s="1056" t="s">
        <v>3305</v>
      </c>
      <c r="C909" s="1079">
        <v>0.77400000000000002</v>
      </c>
      <c r="D909" s="1057">
        <v>100</v>
      </c>
      <c r="E909" s="2655">
        <f>E887*2</f>
        <v>104.8</v>
      </c>
      <c r="F909" s="776">
        <f>ROUND(E909*(1-$F$11),2)</f>
        <v>104.8</v>
      </c>
      <c r="G909" s="1044">
        <f>'Заказ, cкидки и курсы валют'!$J$24*F909</f>
        <v>1329.3879999999999</v>
      </c>
      <c r="H909" s="1064">
        <f>ROUND((D909/1000)*G909,2)</f>
        <v>132.94</v>
      </c>
      <c r="I909" s="582"/>
    </row>
    <row r="910" spans="1:9" ht="14.1" customHeight="1">
      <c r="A910" s="1336" t="s">
        <v>8596</v>
      </c>
      <c r="B910" s="1056" t="s">
        <v>3667</v>
      </c>
      <c r="C910" s="1079">
        <v>1.4570000000000001</v>
      </c>
      <c r="D910" s="1057">
        <v>100</v>
      </c>
      <c r="E910" s="2655">
        <f t="shared" ref="E910:E921" si="103">E888*2</f>
        <v>201.84</v>
      </c>
      <c r="F910" s="776">
        <f t="shared" ref="F910:F921" si="104">ROUND(E910*(1-$F$11),2)</f>
        <v>201.84</v>
      </c>
      <c r="G910" s="1044">
        <f>'Заказ, cкидки и курсы валют'!$J$24*F910</f>
        <v>2560.3404</v>
      </c>
      <c r="H910" s="1064">
        <f t="shared" ref="H910:H921" si="105">ROUND((D910/1000)*G910,2)</f>
        <v>256.02999999999997</v>
      </c>
      <c r="I910" s="582"/>
    </row>
    <row r="911" spans="1:9" ht="14.1" customHeight="1">
      <c r="A911" s="1336" t="s">
        <v>8597</v>
      </c>
      <c r="B911" s="1056" t="s">
        <v>3668</v>
      </c>
      <c r="C911" s="1079">
        <v>2.7919999999999998</v>
      </c>
      <c r="D911" s="1057">
        <v>100</v>
      </c>
      <c r="E911" s="2655">
        <f t="shared" si="103"/>
        <v>366.88</v>
      </c>
      <c r="F911" s="776">
        <f t="shared" si="104"/>
        <v>366.88</v>
      </c>
      <c r="G911" s="1044">
        <f>'Заказ, cкидки и курсы валют'!$J$24*F911</f>
        <v>4653.8728000000001</v>
      </c>
      <c r="H911" s="1064">
        <f t="shared" si="105"/>
        <v>465.39</v>
      </c>
      <c r="I911" s="582"/>
    </row>
    <row r="912" spans="1:9" ht="14.1" customHeight="1">
      <c r="A912" s="1336" t="s">
        <v>8598</v>
      </c>
      <c r="B912" s="1056" t="s">
        <v>3669</v>
      </c>
      <c r="C912" s="1079">
        <v>6.2320000000000002</v>
      </c>
      <c r="D912" s="1057">
        <v>50</v>
      </c>
      <c r="E912" s="2655">
        <f t="shared" si="103"/>
        <v>837.28</v>
      </c>
      <c r="F912" s="776">
        <f t="shared" si="104"/>
        <v>837.28</v>
      </c>
      <c r="G912" s="1044">
        <f>'Заказ, cкидки и курсы валют'!$J$24*F912</f>
        <v>10620.8968</v>
      </c>
      <c r="H912" s="1064">
        <f t="shared" si="105"/>
        <v>531.04</v>
      </c>
      <c r="I912" s="582"/>
    </row>
    <row r="913" spans="1:9" ht="14.1" customHeight="1">
      <c r="A913" s="1336" t="s">
        <v>8599</v>
      </c>
      <c r="B913" s="1056" t="s">
        <v>3293</v>
      </c>
      <c r="C913" s="1079">
        <v>12.173</v>
      </c>
      <c r="D913" s="1057">
        <v>20</v>
      </c>
      <c r="E913" s="2655">
        <f t="shared" si="103"/>
        <v>1785.98</v>
      </c>
      <c r="F913" s="776">
        <f t="shared" si="104"/>
        <v>1785.98</v>
      </c>
      <c r="G913" s="1044">
        <f>'Заказ, cкидки и курсы валют'!$J$24*F913</f>
        <v>22655.156300000002</v>
      </c>
      <c r="H913" s="1064">
        <f t="shared" si="105"/>
        <v>453.1</v>
      </c>
      <c r="I913" s="582"/>
    </row>
    <row r="914" spans="1:9" ht="14.1" customHeight="1">
      <c r="A914" s="1336" t="s">
        <v>8600</v>
      </c>
      <c r="B914" s="1056" t="s">
        <v>3294</v>
      </c>
      <c r="C914" s="1079">
        <v>22.195</v>
      </c>
      <c r="D914" s="1057">
        <v>10</v>
      </c>
      <c r="E914" s="2655">
        <f t="shared" si="103"/>
        <v>2879.26</v>
      </c>
      <c r="F914" s="776">
        <f t="shared" si="104"/>
        <v>2879.26</v>
      </c>
      <c r="G914" s="1044">
        <f>'Заказ, cкидки и курсы валют'!$J$24*F914</f>
        <v>36523.413100000005</v>
      </c>
      <c r="H914" s="1064">
        <f t="shared" si="105"/>
        <v>365.23</v>
      </c>
      <c r="I914" s="582"/>
    </row>
    <row r="915" spans="1:9" ht="14.1" customHeight="1">
      <c r="A915" s="1336" t="s">
        <v>8601</v>
      </c>
      <c r="B915" s="1056" t="s">
        <v>3295</v>
      </c>
      <c r="C915" s="1079">
        <v>31.646999999999998</v>
      </c>
      <c r="D915" s="1057">
        <v>10</v>
      </c>
      <c r="E915" s="2655">
        <f t="shared" si="103"/>
        <v>5556.62</v>
      </c>
      <c r="F915" s="776">
        <f t="shared" si="104"/>
        <v>5556.62</v>
      </c>
      <c r="G915" s="1044">
        <f>'Заказ, cкидки и курсы валют'!$J$24*F915</f>
        <v>70485.724700000006</v>
      </c>
      <c r="H915" s="1064">
        <f t="shared" si="105"/>
        <v>704.86</v>
      </c>
      <c r="I915" s="582"/>
    </row>
    <row r="916" spans="1:9" ht="14.1" customHeight="1">
      <c r="A916" s="1336" t="s">
        <v>8602</v>
      </c>
      <c r="B916" s="1056" t="s">
        <v>3296</v>
      </c>
      <c r="C916" s="1079">
        <v>40.895000000000003</v>
      </c>
      <c r="D916" s="1057">
        <v>5</v>
      </c>
      <c r="E916" s="2655">
        <f t="shared" si="103"/>
        <v>5118.72</v>
      </c>
      <c r="F916" s="776">
        <f t="shared" si="104"/>
        <v>5118.72</v>
      </c>
      <c r="G916" s="1044">
        <f>'Заказ, cкидки и курсы валют'!$J$24*F916</f>
        <v>64930.963200000006</v>
      </c>
      <c r="H916" s="1064">
        <f t="shared" si="105"/>
        <v>324.64999999999998</v>
      </c>
      <c r="I916" s="582"/>
    </row>
    <row r="917" spans="1:9" ht="15">
      <c r="A917" s="1336" t="s">
        <v>8603</v>
      </c>
      <c r="B917" s="1056" t="s">
        <v>3297</v>
      </c>
      <c r="C917" s="1079">
        <v>76.844999999999999</v>
      </c>
      <c r="D917" s="1057">
        <v>2</v>
      </c>
      <c r="E917" s="2655">
        <f t="shared" si="103"/>
        <v>9206.1</v>
      </c>
      <c r="F917" s="776">
        <f t="shared" si="104"/>
        <v>9206.1</v>
      </c>
      <c r="G917" s="1044">
        <f>'Заказ, cкидки и курсы валют'!$J$24*F917</f>
        <v>116779.37850000001</v>
      </c>
      <c r="H917" s="1064">
        <f t="shared" si="105"/>
        <v>233.56</v>
      </c>
      <c r="I917" s="582"/>
    </row>
    <row r="918" spans="1:9" ht="15">
      <c r="A918" s="1336" t="s">
        <v>8604</v>
      </c>
      <c r="B918" s="1056" t="s">
        <v>3299</v>
      </c>
      <c r="C918" s="1079">
        <v>138.97</v>
      </c>
      <c r="D918" s="1057">
        <v>1</v>
      </c>
      <c r="E918" s="2655">
        <f t="shared" si="103"/>
        <v>18868.259999999998</v>
      </c>
      <c r="F918" s="776">
        <f t="shared" si="104"/>
        <v>18868.259999999998</v>
      </c>
      <c r="G918" s="1044">
        <f>'Заказ, cкидки и курсы валют'!$J$24*F918</f>
        <v>239343.8781</v>
      </c>
      <c r="H918" s="1064">
        <f t="shared" si="105"/>
        <v>239.34</v>
      </c>
      <c r="I918" s="582"/>
    </row>
    <row r="919" spans="1:9" ht="15">
      <c r="A919" s="1336" t="s">
        <v>8605</v>
      </c>
      <c r="B919" s="1056" t="s">
        <v>5626</v>
      </c>
      <c r="C919" s="1079">
        <v>139</v>
      </c>
      <c r="D919" s="1057">
        <v>1</v>
      </c>
      <c r="E919" s="2655">
        <f t="shared" si="103"/>
        <v>19189.22</v>
      </c>
      <c r="F919" s="776">
        <f t="shared" si="104"/>
        <v>19189.22</v>
      </c>
      <c r="G919" s="1044">
        <f>'Заказ, cкидки и курсы валют'!$J$24*F919</f>
        <v>243415.25570000004</v>
      </c>
      <c r="H919" s="1064">
        <f t="shared" si="105"/>
        <v>243.42</v>
      </c>
      <c r="I919" s="582"/>
    </row>
    <row r="920" spans="1:9" ht="15">
      <c r="A920" s="1336" t="s">
        <v>8606</v>
      </c>
      <c r="B920" s="1056" t="s">
        <v>3301</v>
      </c>
      <c r="C920" s="1079">
        <v>272.8</v>
      </c>
      <c r="D920" s="1057">
        <v>1</v>
      </c>
      <c r="E920" s="2655">
        <f t="shared" si="103"/>
        <v>37061.14</v>
      </c>
      <c r="F920" s="776">
        <f t="shared" si="104"/>
        <v>37061.14</v>
      </c>
      <c r="G920" s="1044">
        <f>'Заказ, cкидки и курсы валют'!$J$24*F920</f>
        <v>470120.56089999998</v>
      </c>
      <c r="H920" s="1064">
        <f t="shared" si="105"/>
        <v>470.12</v>
      </c>
      <c r="I920" s="582"/>
    </row>
    <row r="921" spans="1:9" ht="15.75" thickBot="1">
      <c r="A921" s="1337" t="s">
        <v>8607</v>
      </c>
      <c r="B921" s="1121" t="s">
        <v>3302</v>
      </c>
      <c r="C921" s="1350">
        <v>521.79999999999995</v>
      </c>
      <c r="D921" s="1315">
        <v>1</v>
      </c>
      <c r="E921" s="2655">
        <f t="shared" si="103"/>
        <v>66640.320000000007</v>
      </c>
      <c r="F921" s="1316">
        <f t="shared" si="104"/>
        <v>66640.320000000007</v>
      </c>
      <c r="G921" s="1178">
        <f>'Заказ, cкидки и курсы валют'!$J$24*F921</f>
        <v>845332.45920000016</v>
      </c>
      <c r="H921" s="1317">
        <f t="shared" si="105"/>
        <v>845.33</v>
      </c>
      <c r="I921" s="595"/>
    </row>
    <row r="922" spans="1:9" ht="61.5" customHeight="1" thickBot="1"/>
    <row r="923" spans="1:9" ht="18">
      <c r="A923" s="1895" t="s">
        <v>6670</v>
      </c>
      <c r="B923" s="1896"/>
      <c r="C923" s="794"/>
      <c r="D923" s="687"/>
      <c r="E923" s="687"/>
      <c r="F923" s="114"/>
      <c r="G923" s="1897"/>
      <c r="H923" s="1481"/>
      <c r="I923" s="100"/>
    </row>
    <row r="924" spans="1:9" ht="18">
      <c r="A924" s="292"/>
      <c r="B924" s="17"/>
      <c r="C924" s="1065"/>
      <c r="D924" s="1522"/>
      <c r="E924" s="1028"/>
      <c r="F924" s="700"/>
      <c r="G924" s="132"/>
      <c r="H924" s="131"/>
      <c r="I924" s="200"/>
    </row>
    <row r="925" spans="1:9">
      <c r="A925" s="292"/>
      <c r="B925" s="17"/>
      <c r="C925" s="1066"/>
      <c r="D925" s="1523"/>
      <c r="E925" s="689"/>
      <c r="F925" s="733"/>
      <c r="G925" s="1052"/>
      <c r="H925" s="17"/>
      <c r="I925" s="200"/>
    </row>
    <row r="926" spans="1:9">
      <c r="A926" s="292"/>
      <c r="B926" s="17"/>
      <c r="C926" s="1066"/>
      <c r="D926" s="1523"/>
      <c r="E926" s="689"/>
      <c r="F926" s="733"/>
      <c r="G926" s="1052"/>
      <c r="H926" s="17"/>
      <c r="I926" s="200"/>
    </row>
    <row r="927" spans="1:9">
      <c r="A927" s="292"/>
      <c r="B927" s="17"/>
      <c r="C927" s="1066"/>
      <c r="D927" s="1523"/>
      <c r="E927" s="689"/>
      <c r="F927" s="733"/>
      <c r="G927" s="1052"/>
      <c r="H927" s="17"/>
      <c r="I927" s="200"/>
    </row>
    <row r="928" spans="1:9" ht="18.75" thickBot="1">
      <c r="A928" s="1540" t="s">
        <v>7839</v>
      </c>
      <c r="B928" s="204"/>
      <c r="C928" s="1067"/>
      <c r="D928" s="1524"/>
      <c r="E928" s="690"/>
      <c r="F928" s="735"/>
      <c r="G928" s="1053"/>
      <c r="H928" s="204"/>
      <c r="I928" s="205"/>
    </row>
    <row r="929" spans="1:9" ht="52.5">
      <c r="A929" s="228" t="s">
        <v>1036</v>
      </c>
      <c r="B929" s="229" t="s">
        <v>1037</v>
      </c>
      <c r="C929" s="568" t="s">
        <v>679</v>
      </c>
      <c r="D929" s="568" t="s">
        <v>3147</v>
      </c>
      <c r="E929" s="691" t="s">
        <v>11544</v>
      </c>
      <c r="F929" s="737" t="s">
        <v>2796</v>
      </c>
      <c r="G929" s="1039" t="s">
        <v>2644</v>
      </c>
      <c r="H929" s="394" t="s">
        <v>498</v>
      </c>
      <c r="I929" s="232" t="s">
        <v>4274</v>
      </c>
    </row>
    <row r="930" spans="1:9">
      <c r="A930" s="228"/>
      <c r="B930" s="445"/>
      <c r="C930" s="568" t="s">
        <v>3648</v>
      </c>
      <c r="D930" s="568" t="s">
        <v>2645</v>
      </c>
      <c r="E930" s="696" t="s">
        <v>265</v>
      </c>
      <c r="F930" s="745">
        <f>'Заказ, cкидки и курсы валют'!$I$12</f>
        <v>0</v>
      </c>
      <c r="G930" s="1149"/>
      <c r="H930" s="545"/>
      <c r="I930" s="380"/>
    </row>
    <row r="931" spans="1:9" ht="14.1" customHeight="1">
      <c r="A931" s="1076" t="s">
        <v>11574</v>
      </c>
      <c r="B931" s="1056" t="s">
        <v>3666</v>
      </c>
      <c r="C931" s="1079">
        <v>0.11</v>
      </c>
      <c r="D931" s="1057">
        <v>1000</v>
      </c>
      <c r="E931" s="706">
        <v>17.2</v>
      </c>
      <c r="F931" s="740">
        <f>ROUND(E931*(1-$F$11),2)</f>
        <v>17.2</v>
      </c>
      <c r="G931" s="1044">
        <f>'Заказ, cкидки и курсы валют'!$J$24*F931</f>
        <v>218.18199999999999</v>
      </c>
      <c r="H931" s="1064">
        <f>ROUND((D931/1000)*G931,2)</f>
        <v>218.18</v>
      </c>
      <c r="I931" s="600"/>
    </row>
    <row r="932" spans="1:9" ht="14.1" customHeight="1">
      <c r="A932" s="1076" t="s">
        <v>7017</v>
      </c>
      <c r="B932" s="1056" t="s">
        <v>3305</v>
      </c>
      <c r="C932" s="1079">
        <v>0.31</v>
      </c>
      <c r="D932" s="1057">
        <v>1000</v>
      </c>
      <c r="E932" s="706">
        <v>28.6</v>
      </c>
      <c r="F932" s="740">
        <f>ROUND(E932*(1-$F$11),2)</f>
        <v>28.6</v>
      </c>
      <c r="G932" s="1044">
        <f>'Заказ, cкидки и курсы валют'!$J$24*F932</f>
        <v>362.79100000000005</v>
      </c>
      <c r="H932" s="1064">
        <f>ROUND((D932/1000)*G932,2)</f>
        <v>362.79</v>
      </c>
      <c r="I932" s="600"/>
    </row>
    <row r="933" spans="1:9" ht="14.1" customHeight="1">
      <c r="A933" s="1076" t="s">
        <v>6671</v>
      </c>
      <c r="B933" s="1056" t="s">
        <v>3667</v>
      </c>
      <c r="C933" s="1079">
        <v>0.443</v>
      </c>
      <c r="D933" s="1057">
        <v>1000</v>
      </c>
      <c r="E933" s="706">
        <v>36.53</v>
      </c>
      <c r="F933" s="740">
        <f t="shared" ref="F933:F939" si="106">ROUND(E933*(1-$F$11),2)</f>
        <v>36.53</v>
      </c>
      <c r="G933" s="1044">
        <f>'Заказ, cкидки и курсы валют'!$J$24*F933</f>
        <v>463.38305000000003</v>
      </c>
      <c r="H933" s="1064">
        <f t="shared" ref="H933:H939" si="107">ROUND((D933/1000)*G933,2)</f>
        <v>463.38</v>
      </c>
      <c r="I933" s="600"/>
    </row>
    <row r="934" spans="1:9" ht="14.1" customHeight="1">
      <c r="A934" s="1076" t="s">
        <v>6672</v>
      </c>
      <c r="B934" s="1056" t="s">
        <v>3668</v>
      </c>
      <c r="C934" s="1079">
        <v>1.02</v>
      </c>
      <c r="D934" s="1057">
        <v>1000</v>
      </c>
      <c r="E934" s="706">
        <v>74.84</v>
      </c>
      <c r="F934" s="740">
        <f t="shared" si="106"/>
        <v>74.84</v>
      </c>
      <c r="G934" s="1044">
        <f>'Заказ, cкидки и курсы валют'!$J$24*F934</f>
        <v>949.34540000000004</v>
      </c>
      <c r="H934" s="1064">
        <f t="shared" si="107"/>
        <v>949.35</v>
      </c>
      <c r="I934" s="600"/>
    </row>
    <row r="935" spans="1:9" ht="14.1" customHeight="1">
      <c r="A935" s="1076" t="s">
        <v>6673</v>
      </c>
      <c r="B935" s="1056" t="s">
        <v>3669</v>
      </c>
      <c r="C935" s="1079">
        <v>1.83</v>
      </c>
      <c r="D935" s="1057">
        <v>500</v>
      </c>
      <c r="E935" s="706">
        <v>120.71</v>
      </c>
      <c r="F935" s="740">
        <f t="shared" si="106"/>
        <v>120.71</v>
      </c>
      <c r="G935" s="1044">
        <f>'Заказ, cкидки и курсы валют'!$J$24*F935</f>
        <v>1531.2063499999999</v>
      </c>
      <c r="H935" s="1064">
        <f t="shared" si="107"/>
        <v>765.6</v>
      </c>
      <c r="I935" s="600"/>
    </row>
    <row r="936" spans="1:9" ht="14.1" customHeight="1">
      <c r="A936" s="1076" t="s">
        <v>6674</v>
      </c>
      <c r="B936" s="1056" t="s">
        <v>3293</v>
      </c>
      <c r="C936" s="1079">
        <v>3.57</v>
      </c>
      <c r="D936" s="1057">
        <v>500</v>
      </c>
      <c r="E936" s="706">
        <v>248.23</v>
      </c>
      <c r="F936" s="740">
        <f t="shared" si="106"/>
        <v>248.23</v>
      </c>
      <c r="G936" s="1044">
        <f>'Заказ, cкидки и курсы валют'!$J$24*F936</f>
        <v>3148.7975499999998</v>
      </c>
      <c r="H936" s="1064">
        <f t="shared" si="107"/>
        <v>1574.4</v>
      </c>
      <c r="I936" s="600"/>
    </row>
    <row r="937" spans="1:9" ht="14.1" customHeight="1">
      <c r="A937" s="1076" t="s">
        <v>6675</v>
      </c>
      <c r="B937" s="1056" t="s">
        <v>3294</v>
      </c>
      <c r="C937" s="1079">
        <v>6.27</v>
      </c>
      <c r="D937" s="1057">
        <v>200</v>
      </c>
      <c r="E937" s="706">
        <v>474.51</v>
      </c>
      <c r="F937" s="740">
        <f t="shared" si="106"/>
        <v>474.51</v>
      </c>
      <c r="G937" s="1044">
        <f>'Заказ, cкидки и курсы валют'!$J$24*F937</f>
        <v>6019.1593499999999</v>
      </c>
      <c r="H937" s="1064">
        <f t="shared" si="107"/>
        <v>1203.83</v>
      </c>
      <c r="I937" s="600"/>
    </row>
    <row r="938" spans="1:9" ht="14.1" customHeight="1">
      <c r="A938" s="1076" t="s">
        <v>6676</v>
      </c>
      <c r="B938" s="1056" t="s">
        <v>3296</v>
      </c>
      <c r="C938" s="1079">
        <v>11.3</v>
      </c>
      <c r="D938" s="1057">
        <v>200</v>
      </c>
      <c r="E938" s="706">
        <v>723.06</v>
      </c>
      <c r="F938" s="740">
        <f t="shared" si="106"/>
        <v>723.06</v>
      </c>
      <c r="G938" s="1044">
        <f>'Заказ, cкидки и курсы валют'!$J$24*F938</f>
        <v>9172.0160999999989</v>
      </c>
      <c r="H938" s="1064">
        <f t="shared" si="107"/>
        <v>1834.4</v>
      </c>
      <c r="I938" s="600"/>
    </row>
    <row r="939" spans="1:9" ht="14.1" customHeight="1">
      <c r="A939" s="1076" t="s">
        <v>6677</v>
      </c>
      <c r="B939" s="1056" t="s">
        <v>3297</v>
      </c>
      <c r="C939" s="1079">
        <v>17.2</v>
      </c>
      <c r="D939" s="1057">
        <v>200</v>
      </c>
      <c r="E939" s="706">
        <v>1076.1099999999999</v>
      </c>
      <c r="F939" s="740">
        <f t="shared" si="106"/>
        <v>1076.1099999999999</v>
      </c>
      <c r="G939" s="1044">
        <f>'Заказ, cкидки и курсы валют'!$J$24*F939</f>
        <v>13650.455349999998</v>
      </c>
      <c r="H939" s="1064">
        <f t="shared" si="107"/>
        <v>2730.09</v>
      </c>
      <c r="I939" s="600"/>
    </row>
    <row r="940" spans="1:9" ht="14.1" customHeight="1">
      <c r="A940" s="1076" t="s">
        <v>9525</v>
      </c>
      <c r="B940" s="1056" t="s">
        <v>3300</v>
      </c>
      <c r="C940" s="1079">
        <v>53.6</v>
      </c>
      <c r="D940" s="1057">
        <v>25</v>
      </c>
      <c r="E940" s="706">
        <v>3667.5</v>
      </c>
      <c r="F940" s="740">
        <f t="shared" ref="F940" si="108">ROUND(E940*(1-$F$11),2)</f>
        <v>3667.5</v>
      </c>
      <c r="G940" s="1044">
        <f>'Заказ, cкидки и курсы валют'!$J$24*F940</f>
        <v>46522.237500000003</v>
      </c>
      <c r="H940" s="1064">
        <f t="shared" ref="H940" si="109">ROUND((D940/1000)*G940,2)</f>
        <v>1163.06</v>
      </c>
      <c r="I940" s="600"/>
    </row>
    <row r="941" spans="1:9" ht="13.5" thickBot="1"/>
    <row r="942" spans="1:9" ht="18">
      <c r="A942" s="1895" t="s">
        <v>6670</v>
      </c>
      <c r="B942" s="1896"/>
      <c r="C942" s="794"/>
      <c r="D942" s="687"/>
      <c r="E942" s="687"/>
      <c r="F942" s="114"/>
      <c r="G942" s="1897"/>
      <c r="H942" s="1481"/>
      <c r="I942" s="100"/>
    </row>
    <row r="943" spans="1:9" ht="18">
      <c r="A943" s="292"/>
      <c r="B943" s="17"/>
      <c r="C943" s="1065"/>
      <c r="D943" s="1522"/>
      <c r="E943" s="1028"/>
      <c r="F943" s="700"/>
      <c r="G943" s="132"/>
      <c r="H943" s="131"/>
      <c r="I943" s="200"/>
    </row>
    <row r="944" spans="1:9">
      <c r="A944" s="292"/>
      <c r="B944" s="17"/>
      <c r="C944" s="1066"/>
      <c r="D944" s="1523"/>
      <c r="E944" s="689"/>
      <c r="F944" s="733"/>
      <c r="G944" s="1052"/>
      <c r="H944" s="17"/>
      <c r="I944" s="200"/>
    </row>
    <row r="945" spans="1:9">
      <c r="A945" s="292"/>
      <c r="B945" s="17"/>
      <c r="C945" s="1066"/>
      <c r="D945" s="1523"/>
      <c r="E945" s="689"/>
      <c r="F945" s="733"/>
      <c r="G945" s="1052"/>
      <c r="H945" s="17"/>
      <c r="I945" s="200"/>
    </row>
    <row r="946" spans="1:9">
      <c r="A946" s="292"/>
      <c r="B946" s="17"/>
      <c r="C946" s="1066"/>
      <c r="D946" s="1523"/>
      <c r="E946" s="689"/>
      <c r="F946" s="733"/>
      <c r="G946" s="1052"/>
      <c r="H946" s="17"/>
      <c r="I946" s="200"/>
    </row>
    <row r="947" spans="1:9" ht="18.75" thickBot="1">
      <c r="A947" s="1540" t="s">
        <v>7841</v>
      </c>
      <c r="B947" s="204"/>
      <c r="C947" s="1067"/>
      <c r="D947" s="1524"/>
      <c r="E947" s="690"/>
      <c r="F947" s="735"/>
      <c r="G947" s="1053"/>
      <c r="H947" s="204"/>
      <c r="I947" s="205"/>
    </row>
    <row r="948" spans="1:9" ht="52.5">
      <c r="A948" s="228" t="s">
        <v>1036</v>
      </c>
      <c r="B948" s="229" t="s">
        <v>1037</v>
      </c>
      <c r="C948" s="568" t="s">
        <v>679</v>
      </c>
      <c r="D948" s="568" t="s">
        <v>3147</v>
      </c>
      <c r="E948" s="691" t="s">
        <v>11544</v>
      </c>
      <c r="F948" s="737" t="s">
        <v>2796</v>
      </c>
      <c r="G948" s="1039" t="s">
        <v>2644</v>
      </c>
      <c r="H948" s="394" t="s">
        <v>498</v>
      </c>
      <c r="I948" s="232" t="s">
        <v>4274</v>
      </c>
    </row>
    <row r="949" spans="1:9" ht="13.5" thickBot="1">
      <c r="A949" s="228"/>
      <c r="B949" s="445"/>
      <c r="C949" s="568" t="s">
        <v>3648</v>
      </c>
      <c r="D949" s="568" t="s">
        <v>2645</v>
      </c>
      <c r="E949" s="696" t="s">
        <v>265</v>
      </c>
      <c r="F949" s="745">
        <f>'Заказ, cкидки и курсы валют'!$I$12</f>
        <v>0</v>
      </c>
      <c r="G949" s="1149"/>
      <c r="H949" s="545"/>
      <c r="I949" s="380"/>
    </row>
    <row r="950" spans="1:9" ht="15">
      <c r="A950" s="1333" t="s">
        <v>8608</v>
      </c>
      <c r="B950" s="1334" t="s">
        <v>3305</v>
      </c>
      <c r="C950" s="1697">
        <v>0.31</v>
      </c>
      <c r="D950" s="1311"/>
      <c r="E950" s="2656">
        <f>E932*2</f>
        <v>57.2</v>
      </c>
      <c r="F950" s="1187">
        <f>ROUND(E950*(1-$F$11),2)</f>
        <v>57.2</v>
      </c>
      <c r="G950" s="1312">
        <f>'Заказ, cкидки и курсы валют'!$J$24*F950</f>
        <v>725.58200000000011</v>
      </c>
      <c r="H950" s="1313">
        <f>ROUND((D950/1000)*G950,2)</f>
        <v>0</v>
      </c>
      <c r="I950" s="1304"/>
    </row>
    <row r="951" spans="1:9" ht="15">
      <c r="A951" s="1336" t="s">
        <v>8609</v>
      </c>
      <c r="B951" s="1056" t="s">
        <v>3667</v>
      </c>
      <c r="C951" s="1079">
        <v>0.443</v>
      </c>
      <c r="D951" s="1057">
        <v>100</v>
      </c>
      <c r="E951" s="2654">
        <f t="shared" ref="E951:E957" si="110">E933*2</f>
        <v>73.06</v>
      </c>
      <c r="F951" s="740">
        <f t="shared" ref="F951:F957" si="111">ROUND(E951*(1-$F$11),2)</f>
        <v>73.06</v>
      </c>
      <c r="G951" s="1044">
        <f>'Заказ, cкидки и курсы валют'!$J$24*F951</f>
        <v>926.76610000000005</v>
      </c>
      <c r="H951" s="1064">
        <f t="shared" ref="H951:H957" si="112">ROUND((D951/1000)*G951,2)</f>
        <v>92.68</v>
      </c>
      <c r="I951" s="582"/>
    </row>
    <row r="952" spans="1:9" ht="15">
      <c r="A952" s="1336" t="s">
        <v>8610</v>
      </c>
      <c r="B952" s="1056" t="s">
        <v>3668</v>
      </c>
      <c r="C952" s="1079">
        <v>1.02</v>
      </c>
      <c r="D952" s="1057">
        <v>100</v>
      </c>
      <c r="E952" s="2654">
        <f t="shared" si="110"/>
        <v>149.68</v>
      </c>
      <c r="F952" s="740">
        <f t="shared" si="111"/>
        <v>149.68</v>
      </c>
      <c r="G952" s="1044">
        <f>'Заказ, cкидки и курсы валют'!$J$24*F952</f>
        <v>1898.6908000000001</v>
      </c>
      <c r="H952" s="1064">
        <f t="shared" si="112"/>
        <v>189.87</v>
      </c>
      <c r="I952" s="582"/>
    </row>
    <row r="953" spans="1:9" ht="15">
      <c r="A953" s="1336" t="s">
        <v>8611</v>
      </c>
      <c r="B953" s="1056" t="s">
        <v>3669</v>
      </c>
      <c r="C953" s="1079">
        <v>1.83</v>
      </c>
      <c r="D953" s="1057">
        <v>100</v>
      </c>
      <c r="E953" s="2654">
        <f t="shared" si="110"/>
        <v>241.42</v>
      </c>
      <c r="F953" s="740">
        <f t="shared" si="111"/>
        <v>241.42</v>
      </c>
      <c r="G953" s="1044">
        <f>'Заказ, cкидки и курсы валют'!$J$24*F953</f>
        <v>3062.4126999999999</v>
      </c>
      <c r="H953" s="1064">
        <f t="shared" si="112"/>
        <v>306.24</v>
      </c>
      <c r="I953" s="582"/>
    </row>
    <row r="954" spans="1:9" ht="15">
      <c r="A954" s="1336" t="s">
        <v>8612</v>
      </c>
      <c r="B954" s="1056" t="s">
        <v>3293</v>
      </c>
      <c r="C954" s="1079">
        <v>3.57</v>
      </c>
      <c r="D954" s="1057">
        <v>50</v>
      </c>
      <c r="E954" s="2654">
        <f t="shared" si="110"/>
        <v>496.46</v>
      </c>
      <c r="F954" s="740">
        <f t="shared" si="111"/>
        <v>496.46</v>
      </c>
      <c r="G954" s="1044">
        <f>'Заказ, cкидки и курсы валют'!$J$24*F954</f>
        <v>6297.5950999999995</v>
      </c>
      <c r="H954" s="1064">
        <f t="shared" si="112"/>
        <v>314.88</v>
      </c>
      <c r="I954" s="582"/>
    </row>
    <row r="955" spans="1:9" ht="15">
      <c r="A955" s="1336" t="s">
        <v>8613</v>
      </c>
      <c r="B955" s="1056" t="s">
        <v>3294</v>
      </c>
      <c r="C955" s="1079">
        <v>6.27</v>
      </c>
      <c r="D955" s="1057">
        <v>50</v>
      </c>
      <c r="E955" s="2654">
        <f t="shared" si="110"/>
        <v>949.02</v>
      </c>
      <c r="F955" s="740">
        <f t="shared" si="111"/>
        <v>949.02</v>
      </c>
      <c r="G955" s="1044">
        <f>'Заказ, cкидки и курсы валют'!$J$24*F955</f>
        <v>12038.3187</v>
      </c>
      <c r="H955" s="1064">
        <f t="shared" si="112"/>
        <v>601.91999999999996</v>
      </c>
      <c r="I955" s="582"/>
    </row>
    <row r="956" spans="1:9" ht="15">
      <c r="A956" s="1336" t="s">
        <v>8614</v>
      </c>
      <c r="B956" s="1056" t="s">
        <v>3296</v>
      </c>
      <c r="C956" s="1079">
        <v>11.3</v>
      </c>
      <c r="D956" s="1057">
        <v>20</v>
      </c>
      <c r="E956" s="2654">
        <f t="shared" si="110"/>
        <v>1446.12</v>
      </c>
      <c r="F956" s="740">
        <f t="shared" si="111"/>
        <v>1446.12</v>
      </c>
      <c r="G956" s="1044">
        <f>'Заказ, cкидки и курсы валют'!$J$24*F956</f>
        <v>18344.032199999998</v>
      </c>
      <c r="H956" s="1064">
        <f t="shared" si="112"/>
        <v>366.88</v>
      </c>
      <c r="I956" s="582"/>
    </row>
    <row r="957" spans="1:9" ht="15.75" thickBot="1">
      <c r="A957" s="1337" t="s">
        <v>8615</v>
      </c>
      <c r="B957" s="1121" t="s">
        <v>3297</v>
      </c>
      <c r="C957" s="1350">
        <v>17.2</v>
      </c>
      <c r="D957" s="1315"/>
      <c r="E957" s="2657">
        <f t="shared" si="110"/>
        <v>2152.2199999999998</v>
      </c>
      <c r="F957" s="1173">
        <f t="shared" si="111"/>
        <v>2152.2199999999998</v>
      </c>
      <c r="G957" s="1178">
        <f>'Заказ, cкидки и курсы валют'!$J$24*F957</f>
        <v>27300.910699999997</v>
      </c>
      <c r="H957" s="1317">
        <f t="shared" si="112"/>
        <v>0</v>
      </c>
      <c r="I957" s="595"/>
    </row>
    <row r="958" spans="1:9" ht="13.5" thickBot="1"/>
    <row r="959" spans="1:9" ht="18">
      <c r="A959" s="1895" t="s">
        <v>6678</v>
      </c>
      <c r="B959" s="1896"/>
      <c r="C959" s="794"/>
      <c r="D959" s="687"/>
      <c r="E959" s="687"/>
      <c r="F959" s="114"/>
      <c r="G959" s="1897"/>
      <c r="H959" s="1481"/>
      <c r="I959" s="100"/>
    </row>
    <row r="960" spans="1:9" ht="18">
      <c r="A960" s="292"/>
      <c r="B960" s="17"/>
      <c r="C960" s="1065"/>
      <c r="D960" s="1522"/>
      <c r="E960" s="1028"/>
      <c r="F960" s="700"/>
      <c r="G960" s="132"/>
      <c r="H960" s="131"/>
      <c r="I960" s="200"/>
    </row>
    <row r="961" spans="1:9">
      <c r="A961" s="292"/>
      <c r="B961" s="17"/>
      <c r="C961" s="1066"/>
      <c r="D961" s="1523"/>
      <c r="E961" s="689"/>
      <c r="F961" s="733"/>
      <c r="G961" s="1052"/>
      <c r="H961" s="17"/>
      <c r="I961" s="200"/>
    </row>
    <row r="962" spans="1:9">
      <c r="A962" s="292"/>
      <c r="B962" s="17"/>
      <c r="C962" s="1066"/>
      <c r="D962" s="1523"/>
      <c r="E962" s="689"/>
      <c r="F962" s="733"/>
      <c r="G962" s="1052"/>
      <c r="H962" s="17"/>
      <c r="I962" s="200"/>
    </row>
    <row r="963" spans="1:9">
      <c r="A963" s="292"/>
      <c r="B963" s="17"/>
      <c r="C963" s="1066"/>
      <c r="D963" s="1523"/>
      <c r="E963" s="689"/>
      <c r="F963" s="733"/>
      <c r="G963" s="1052"/>
      <c r="H963" s="17"/>
      <c r="I963" s="200"/>
    </row>
    <row r="964" spans="1:9" ht="18.75" thickBot="1">
      <c r="A964" s="1540" t="s">
        <v>7839</v>
      </c>
      <c r="B964" s="204"/>
      <c r="C964" s="1067"/>
      <c r="D964" s="1524"/>
      <c r="E964" s="690"/>
      <c r="F964" s="735"/>
      <c r="G964" s="1053"/>
      <c r="H964" s="204"/>
      <c r="I964" s="205"/>
    </row>
    <row r="965" spans="1:9" ht="52.5">
      <c r="A965" s="228" t="s">
        <v>1036</v>
      </c>
      <c r="B965" s="229" t="s">
        <v>1037</v>
      </c>
      <c r="C965" s="568" t="s">
        <v>679</v>
      </c>
      <c r="D965" s="568" t="s">
        <v>3147</v>
      </c>
      <c r="E965" s="691" t="s">
        <v>11544</v>
      </c>
      <c r="F965" s="737" t="s">
        <v>2796</v>
      </c>
      <c r="G965" s="1039" t="s">
        <v>2644</v>
      </c>
      <c r="H965" s="394" t="s">
        <v>498</v>
      </c>
      <c r="I965" s="232" t="s">
        <v>4274</v>
      </c>
    </row>
    <row r="966" spans="1:9" ht="13.5" thickBot="1">
      <c r="A966" s="221"/>
      <c r="B966" s="223"/>
      <c r="C966" s="568" t="s">
        <v>3648</v>
      </c>
      <c r="D966" s="1485" t="s">
        <v>2645</v>
      </c>
      <c r="E966" s="696" t="s">
        <v>265</v>
      </c>
      <c r="F966" s="739">
        <f>'Заказ, cкидки и курсы валют'!$I$12</f>
        <v>0</v>
      </c>
      <c r="G966" s="1036"/>
      <c r="H966" s="395"/>
      <c r="I966" s="219"/>
    </row>
    <row r="967" spans="1:9" ht="15">
      <c r="A967" s="1336" t="s">
        <v>6679</v>
      </c>
      <c r="B967" s="1056" t="s">
        <v>3305</v>
      </c>
      <c r="C967" s="1674">
        <v>0.18</v>
      </c>
      <c r="D967" s="1673">
        <v>1000</v>
      </c>
      <c r="E967" s="706">
        <v>19.100000000000001</v>
      </c>
      <c r="F967" s="776">
        <f>ROUND(E967*(1-$F$11),2)</f>
        <v>19.100000000000001</v>
      </c>
      <c r="G967" s="1044">
        <f>'Заказ, cкидки и курсы валют'!$J$24*F967</f>
        <v>242.28350000000003</v>
      </c>
      <c r="H967" s="1064">
        <f>ROUND((D967/1000)*G967,2)</f>
        <v>242.28</v>
      </c>
      <c r="I967" s="582"/>
    </row>
    <row r="968" spans="1:9" ht="15">
      <c r="A968" s="1336" t="s">
        <v>6680</v>
      </c>
      <c r="B968" s="1056" t="s">
        <v>3667</v>
      </c>
      <c r="C968" s="1674">
        <v>0.36</v>
      </c>
      <c r="D968" s="1673">
        <v>2000</v>
      </c>
      <c r="E968" s="706">
        <v>31.65</v>
      </c>
      <c r="F968" s="776">
        <f t="shared" ref="F968:F975" si="113">ROUND(E968*(1-$F$11),2)</f>
        <v>31.65</v>
      </c>
      <c r="G968" s="1044">
        <f>'Заказ, cкидки и курсы валют'!$J$24*F968</f>
        <v>401.48025000000001</v>
      </c>
      <c r="H968" s="1064">
        <f t="shared" ref="H968:H975" si="114">ROUND((D968/1000)*G968,2)</f>
        <v>802.96</v>
      </c>
      <c r="I968" s="582"/>
    </row>
    <row r="969" spans="1:9" ht="15">
      <c r="A969" s="1336" t="s">
        <v>6681</v>
      </c>
      <c r="B969" s="1056" t="s">
        <v>3668</v>
      </c>
      <c r="C969" s="1674">
        <v>0.83</v>
      </c>
      <c r="D969" s="1673">
        <v>1000</v>
      </c>
      <c r="E969" s="706">
        <v>61.83</v>
      </c>
      <c r="F969" s="776">
        <f t="shared" si="113"/>
        <v>61.83</v>
      </c>
      <c r="G969" s="1044">
        <f>'Заказ, cкидки и курсы валют'!$J$24*F969</f>
        <v>784.31354999999996</v>
      </c>
      <c r="H969" s="1064">
        <f t="shared" si="114"/>
        <v>784.31</v>
      </c>
      <c r="I969" s="582"/>
    </row>
    <row r="970" spans="1:9" ht="15">
      <c r="A970" s="1336" t="s">
        <v>6682</v>
      </c>
      <c r="B970" s="1056" t="s">
        <v>3669</v>
      </c>
      <c r="C970" s="1674">
        <v>1.6</v>
      </c>
      <c r="D970" s="1673">
        <v>1000</v>
      </c>
      <c r="E970" s="706">
        <v>121.03</v>
      </c>
      <c r="F970" s="776">
        <f t="shared" si="113"/>
        <v>121.03</v>
      </c>
      <c r="G970" s="1044">
        <f>'Заказ, cкидки и курсы валют'!$J$24*F970</f>
        <v>1535.2655500000001</v>
      </c>
      <c r="H970" s="1064">
        <f t="shared" si="114"/>
        <v>1535.27</v>
      </c>
      <c r="I970" s="582"/>
    </row>
    <row r="971" spans="1:9" ht="15">
      <c r="A971" s="1336" t="s">
        <v>7018</v>
      </c>
      <c r="B971" s="1056" t="s">
        <v>3293</v>
      </c>
      <c r="C971" s="1674">
        <v>2.5299999999999998</v>
      </c>
      <c r="D971" s="1673">
        <v>1000</v>
      </c>
      <c r="E971" s="706">
        <v>173.4</v>
      </c>
      <c r="F971" s="776">
        <f t="shared" si="113"/>
        <v>173.4</v>
      </c>
      <c r="G971" s="1044">
        <f>'Заказ, cкидки и курсы валют'!$J$24*F971</f>
        <v>2199.5790000000002</v>
      </c>
      <c r="H971" s="1064">
        <f t="shared" si="114"/>
        <v>2199.58</v>
      </c>
      <c r="I971" s="582"/>
    </row>
    <row r="972" spans="1:9" ht="15">
      <c r="A972" s="1336" t="s">
        <v>6683</v>
      </c>
      <c r="B972" s="1056" t="s">
        <v>3294</v>
      </c>
      <c r="C972" s="1674">
        <v>3.82</v>
      </c>
      <c r="D972" s="1673">
        <v>500</v>
      </c>
      <c r="E972" s="706">
        <v>262.57</v>
      </c>
      <c r="F972" s="776">
        <f t="shared" si="113"/>
        <v>262.57</v>
      </c>
      <c r="G972" s="1044">
        <f>'Заказ, cкидки и курсы валют'!$J$24*F972</f>
        <v>3330.7004499999998</v>
      </c>
      <c r="H972" s="1064">
        <f t="shared" si="114"/>
        <v>1665.35</v>
      </c>
      <c r="I972" s="582"/>
    </row>
    <row r="973" spans="1:9" ht="15">
      <c r="A973" s="1336" t="s">
        <v>6684</v>
      </c>
      <c r="B973" s="1056" t="s">
        <v>3295</v>
      </c>
      <c r="C973" s="1674">
        <v>6.01</v>
      </c>
      <c r="D973" s="1673">
        <v>500</v>
      </c>
      <c r="E973" s="706">
        <v>355.91</v>
      </c>
      <c r="F973" s="776">
        <f t="shared" si="113"/>
        <v>355.91</v>
      </c>
      <c r="G973" s="1044">
        <f>'Заказ, cкидки и курсы валют'!$J$24*F973</f>
        <v>4514.7183500000001</v>
      </c>
      <c r="H973" s="1064">
        <f t="shared" si="114"/>
        <v>2257.36</v>
      </c>
      <c r="I973" s="582"/>
    </row>
    <row r="974" spans="1:9" ht="15">
      <c r="A974" s="1336" t="s">
        <v>6685</v>
      </c>
      <c r="B974" s="1056" t="s">
        <v>3296</v>
      </c>
      <c r="C974" s="1674">
        <v>8.91</v>
      </c>
      <c r="D974" s="1673">
        <v>500</v>
      </c>
      <c r="E974" s="706">
        <v>625.47</v>
      </c>
      <c r="F974" s="776">
        <f t="shared" si="113"/>
        <v>625.47</v>
      </c>
      <c r="G974" s="1044">
        <f>'Заказ, cкидки и курсы валют'!$J$24*F974</f>
        <v>7934.0869500000008</v>
      </c>
      <c r="H974" s="1064">
        <f t="shared" si="114"/>
        <v>3967.04</v>
      </c>
      <c r="I974" s="582"/>
    </row>
    <row r="975" spans="1:9" ht="15">
      <c r="A975" s="1336" t="s">
        <v>6686</v>
      </c>
      <c r="B975" s="1056" t="s">
        <v>3297</v>
      </c>
      <c r="C975" s="1674">
        <v>15.2</v>
      </c>
      <c r="D975" s="1673">
        <v>100</v>
      </c>
      <c r="E975" s="706">
        <v>1070.33</v>
      </c>
      <c r="F975" s="776">
        <f t="shared" si="113"/>
        <v>1070.33</v>
      </c>
      <c r="G975" s="1044">
        <f>'Заказ, cкидки и курсы валют'!$J$24*F975</f>
        <v>13577.136049999999</v>
      </c>
      <c r="H975" s="1064">
        <f t="shared" si="114"/>
        <v>1357.71</v>
      </c>
      <c r="I975" s="582"/>
    </row>
    <row r="976" spans="1:9" ht="15">
      <c r="A976" s="1336" t="s">
        <v>7019</v>
      </c>
      <c r="B976" s="1056" t="s">
        <v>3300</v>
      </c>
      <c r="C976" s="1674">
        <v>43.52</v>
      </c>
      <c r="D976" s="1673">
        <v>50</v>
      </c>
      <c r="E976" s="706">
        <v>3260.3</v>
      </c>
      <c r="F976" s="776">
        <f t="shared" ref="F976" si="115">ROUND(E976*(1-$F$11),2)</f>
        <v>3260.3</v>
      </c>
      <c r="G976" s="1044">
        <f>'Заказ, cкидки и курсы валют'!$J$24*F976</f>
        <v>41356.905500000001</v>
      </c>
      <c r="H976" s="1064">
        <f t="shared" ref="H976" si="116">ROUND((D976/1000)*G976,2)</f>
        <v>2067.85</v>
      </c>
      <c r="I976" s="582"/>
    </row>
    <row r="977" spans="1:9" ht="15.75" thickBot="1">
      <c r="A977" s="1337" t="s">
        <v>11839</v>
      </c>
      <c r="B977" s="1056" t="s">
        <v>3302</v>
      </c>
      <c r="C977" s="2658">
        <v>100</v>
      </c>
      <c r="D977" s="1673">
        <v>50</v>
      </c>
      <c r="E977" s="706">
        <v>4608.1099999999997</v>
      </c>
      <c r="F977" s="1316">
        <f>ROUND(E977*(1-$F$11),2)</f>
        <v>4608.1099999999997</v>
      </c>
      <c r="G977" s="1178">
        <f>'Заказ, cкидки и курсы валют'!$J$24*F977</f>
        <v>58453.875349999995</v>
      </c>
      <c r="H977" s="1317">
        <f>ROUND((D977/1000)*G977,2)</f>
        <v>2922.69</v>
      </c>
      <c r="I977" s="595"/>
    </row>
    <row r="978" spans="1:9" ht="13.5" thickBot="1"/>
    <row r="979" spans="1:9" ht="18">
      <c r="A979" s="1895" t="s">
        <v>6678</v>
      </c>
      <c r="B979" s="1896"/>
      <c r="C979" s="794"/>
      <c r="D979" s="687"/>
      <c r="E979" s="687"/>
      <c r="F979" s="114"/>
      <c r="G979" s="1897"/>
      <c r="H979" s="1481"/>
      <c r="I979" s="1898"/>
    </row>
    <row r="980" spans="1:9" ht="18">
      <c r="A980" s="292"/>
      <c r="B980" s="17"/>
      <c r="C980" s="1065"/>
      <c r="D980" s="1522"/>
      <c r="E980" s="1028"/>
      <c r="F980" s="700"/>
      <c r="G980" s="132"/>
      <c r="H980" s="131"/>
      <c r="I980" s="200"/>
    </row>
    <row r="981" spans="1:9">
      <c r="A981" s="292"/>
      <c r="B981" s="17"/>
      <c r="C981" s="1066"/>
      <c r="D981" s="1523"/>
      <c r="E981" s="689"/>
      <c r="F981" s="733"/>
      <c r="G981" s="1052"/>
      <c r="H981" s="17"/>
      <c r="I981" s="200"/>
    </row>
    <row r="982" spans="1:9">
      <c r="A982" s="292"/>
      <c r="B982" s="17"/>
      <c r="C982" s="1066"/>
      <c r="D982" s="1523"/>
      <c r="E982" s="689"/>
      <c r="F982" s="733"/>
      <c r="G982" s="1052"/>
      <c r="H982" s="17"/>
      <c r="I982" s="200"/>
    </row>
    <row r="983" spans="1:9">
      <c r="A983" s="292"/>
      <c r="B983" s="17"/>
      <c r="C983" s="1066"/>
      <c r="D983" s="1523"/>
      <c r="E983" s="689"/>
      <c r="F983" s="733"/>
      <c r="G983" s="1052"/>
      <c r="H983" s="17"/>
      <c r="I983" s="200"/>
    </row>
    <row r="984" spans="1:9" ht="18.75" thickBot="1">
      <c r="A984" s="1540" t="s">
        <v>7841</v>
      </c>
      <c r="B984" s="204"/>
      <c r="C984" s="1067"/>
      <c r="D984" s="1524"/>
      <c r="E984" s="690"/>
      <c r="F984" s="735"/>
      <c r="G984" s="1053"/>
      <c r="H984" s="204"/>
      <c r="I984" s="205"/>
    </row>
    <row r="985" spans="1:9" ht="52.5">
      <c r="A985" s="228" t="s">
        <v>1036</v>
      </c>
      <c r="B985" s="229" t="s">
        <v>1037</v>
      </c>
      <c r="C985" s="568" t="s">
        <v>679</v>
      </c>
      <c r="D985" s="568" t="s">
        <v>3147</v>
      </c>
      <c r="E985" s="691" t="s">
        <v>11544</v>
      </c>
      <c r="F985" s="737" t="s">
        <v>2796</v>
      </c>
      <c r="G985" s="1039" t="s">
        <v>2644</v>
      </c>
      <c r="H985" s="394" t="s">
        <v>498</v>
      </c>
      <c r="I985" s="232" t="s">
        <v>4274</v>
      </c>
    </row>
    <row r="986" spans="1:9" ht="13.5" thickBot="1">
      <c r="A986" s="221"/>
      <c r="B986" s="223"/>
      <c r="C986" s="568" t="s">
        <v>3648</v>
      </c>
      <c r="D986" s="1485" t="s">
        <v>2645</v>
      </c>
      <c r="E986" s="696" t="s">
        <v>265</v>
      </c>
      <c r="F986" s="739">
        <f>'Заказ, cкидки и курсы валют'!$I$12</f>
        <v>0</v>
      </c>
      <c r="G986" s="1036"/>
      <c r="H986" s="395"/>
      <c r="I986" s="219"/>
    </row>
    <row r="987" spans="1:9" ht="15">
      <c r="A987" s="1336" t="s">
        <v>8616</v>
      </c>
      <c r="B987" s="1056" t="s">
        <v>3305</v>
      </c>
      <c r="C987" s="1079">
        <v>0.18</v>
      </c>
      <c r="D987" s="1057">
        <v>200</v>
      </c>
      <c r="E987" s="825">
        <v>19.52</v>
      </c>
      <c r="F987" s="776">
        <f>ROUND(E987*(1-$F$11),2)</f>
        <v>19.52</v>
      </c>
      <c r="G987" s="1044">
        <f>'Заказ, cкидки и курсы валют'!$J$24*F987</f>
        <v>247.6112</v>
      </c>
      <c r="H987" s="1064">
        <f>ROUND((D987/1000)*G987,2)</f>
        <v>49.52</v>
      </c>
      <c r="I987" s="582"/>
    </row>
    <row r="988" spans="1:9" ht="15">
      <c r="A988" s="1336" t="s">
        <v>8617</v>
      </c>
      <c r="B988" s="1056" t="s">
        <v>3667</v>
      </c>
      <c r="C988" s="1079">
        <v>0.36</v>
      </c>
      <c r="D988" s="1057">
        <v>200</v>
      </c>
      <c r="E988" s="825">
        <v>32.479999999999997</v>
      </c>
      <c r="F988" s="776">
        <f t="shared" ref="F988:F996" si="117">ROUND(E988*(1-$F$11),2)</f>
        <v>32.479999999999997</v>
      </c>
      <c r="G988" s="1044">
        <f>'Заказ, cкидки и курсы валют'!$J$24*F988</f>
        <v>412.00879999999995</v>
      </c>
      <c r="H988" s="1064">
        <f t="shared" ref="H988:H996" si="118">ROUND((D988/1000)*G988,2)</f>
        <v>82.4</v>
      </c>
      <c r="I988" s="582"/>
    </row>
    <row r="989" spans="1:9" ht="15">
      <c r="A989" s="1336" t="s">
        <v>8618</v>
      </c>
      <c r="B989" s="1056" t="s">
        <v>3668</v>
      </c>
      <c r="C989" s="1079">
        <v>0.83</v>
      </c>
      <c r="D989" s="1057">
        <v>100</v>
      </c>
      <c r="E989" s="825">
        <v>63.76</v>
      </c>
      <c r="F989" s="776">
        <f t="shared" si="117"/>
        <v>63.76</v>
      </c>
      <c r="G989" s="1044">
        <f>'Заказ, cкидки и курсы валют'!$J$24*F989</f>
        <v>808.79560000000004</v>
      </c>
      <c r="H989" s="1064">
        <f t="shared" si="118"/>
        <v>80.88</v>
      </c>
      <c r="I989" s="582"/>
    </row>
    <row r="990" spans="1:9" ht="15">
      <c r="A990" s="1336" t="s">
        <v>8619</v>
      </c>
      <c r="B990" s="1056" t="s">
        <v>3669</v>
      </c>
      <c r="C990" s="1079">
        <v>1.6</v>
      </c>
      <c r="D990" s="1057">
        <v>100</v>
      </c>
      <c r="E990" s="825">
        <v>124.74</v>
      </c>
      <c r="F990" s="776">
        <f t="shared" si="117"/>
        <v>124.74</v>
      </c>
      <c r="G990" s="1044">
        <f>'Заказ, cкидки и курсы валют'!$J$24*F990</f>
        <v>1582.3269</v>
      </c>
      <c r="H990" s="1064">
        <f t="shared" si="118"/>
        <v>158.22999999999999</v>
      </c>
      <c r="I990" s="582"/>
    </row>
    <row r="991" spans="1:9" ht="15">
      <c r="A991" s="1336" t="s">
        <v>8620</v>
      </c>
      <c r="B991" s="1056" t="s">
        <v>3293</v>
      </c>
      <c r="C991" s="1079">
        <v>2.5299999999999998</v>
      </c>
      <c r="D991" s="1057">
        <v>50</v>
      </c>
      <c r="E991" s="825">
        <v>179.27</v>
      </c>
      <c r="F991" s="776">
        <f t="shared" si="117"/>
        <v>179.27</v>
      </c>
      <c r="G991" s="1044">
        <f>'Заказ, cкидки и курсы валют'!$J$24*F991</f>
        <v>2274.0399500000003</v>
      </c>
      <c r="H991" s="1064">
        <f t="shared" si="118"/>
        <v>113.7</v>
      </c>
      <c r="I991" s="582"/>
    </row>
    <row r="992" spans="1:9" ht="15">
      <c r="A992" s="1336" t="s">
        <v>8621</v>
      </c>
      <c r="B992" s="1056" t="s">
        <v>3294</v>
      </c>
      <c r="C992" s="1079">
        <v>3.82</v>
      </c>
      <c r="D992" s="1057">
        <v>50</v>
      </c>
      <c r="E992" s="825">
        <v>271.45</v>
      </c>
      <c r="F992" s="776">
        <f t="shared" si="117"/>
        <v>271.45</v>
      </c>
      <c r="G992" s="1044">
        <f>'Заказ, cкидки и курсы валют'!$J$24*F992</f>
        <v>3443.3432499999999</v>
      </c>
      <c r="H992" s="1064">
        <f t="shared" si="118"/>
        <v>172.17</v>
      </c>
      <c r="I992" s="582"/>
    </row>
    <row r="993" spans="1:9" ht="15">
      <c r="A993" s="1336" t="s">
        <v>8622</v>
      </c>
      <c r="B993" s="1056" t="s">
        <v>3295</v>
      </c>
      <c r="C993" s="1079">
        <v>6.01</v>
      </c>
      <c r="D993" s="1057">
        <v>50</v>
      </c>
      <c r="E993" s="825">
        <v>367.55</v>
      </c>
      <c r="F993" s="776">
        <f t="shared" si="117"/>
        <v>367.55</v>
      </c>
      <c r="G993" s="1044">
        <f>'Заказ, cкидки и курсы валют'!$J$24*F993</f>
        <v>4662.3717500000002</v>
      </c>
      <c r="H993" s="1064">
        <f t="shared" si="118"/>
        <v>233.12</v>
      </c>
      <c r="I993" s="582"/>
    </row>
    <row r="994" spans="1:9" ht="15">
      <c r="A994" s="1336" t="s">
        <v>8623</v>
      </c>
      <c r="B994" s="1056" t="s">
        <v>3296</v>
      </c>
      <c r="C994" s="1079">
        <v>8.91</v>
      </c>
      <c r="D994" s="1057">
        <v>20</v>
      </c>
      <c r="E994" s="825">
        <v>646.16999999999996</v>
      </c>
      <c r="F994" s="776">
        <f t="shared" si="117"/>
        <v>646.16999999999996</v>
      </c>
      <c r="G994" s="1044">
        <f>'Заказ, cкидки и курсы валют'!$J$24*F994</f>
        <v>8196.6664500000006</v>
      </c>
      <c r="H994" s="1064">
        <f t="shared" si="118"/>
        <v>163.93</v>
      </c>
      <c r="I994" s="582"/>
    </row>
    <row r="995" spans="1:9" ht="15">
      <c r="A995" s="1336" t="s">
        <v>8624</v>
      </c>
      <c r="B995" s="1056" t="s">
        <v>3297</v>
      </c>
      <c r="C995" s="1079">
        <v>15.2</v>
      </c>
      <c r="D995" s="1057">
        <v>10</v>
      </c>
      <c r="E995" s="825">
        <v>1105.6500000000001</v>
      </c>
      <c r="F995" s="776">
        <f t="shared" si="117"/>
        <v>1105.6500000000001</v>
      </c>
      <c r="G995" s="1044">
        <f>'Заказ, cкидки и курсы валют'!$J$24*F995</f>
        <v>14025.170250000001</v>
      </c>
      <c r="H995" s="1064">
        <f t="shared" si="118"/>
        <v>140.25</v>
      </c>
      <c r="I995" s="582"/>
    </row>
    <row r="996" spans="1:9" ht="15.75" thickBot="1">
      <c r="A996" s="1337" t="s">
        <v>8625</v>
      </c>
      <c r="B996" s="1121" t="s">
        <v>3300</v>
      </c>
      <c r="C996" s="1350">
        <v>43.52</v>
      </c>
      <c r="D996" s="1315">
        <v>5</v>
      </c>
      <c r="E996" s="825">
        <v>3344.57</v>
      </c>
      <c r="F996" s="1316">
        <f t="shared" si="117"/>
        <v>3344.57</v>
      </c>
      <c r="G996" s="1178">
        <f>'Заказ, cкидки и курсы валют'!$J$24*F996</f>
        <v>42425.870450000002</v>
      </c>
      <c r="H996" s="1317">
        <f t="shared" si="118"/>
        <v>212.13</v>
      </c>
      <c r="I996" s="595"/>
    </row>
    <row r="997" spans="1:9" ht="13.5" thickBot="1"/>
    <row r="998" spans="1:9" ht="18">
      <c r="A998" s="1895" t="s">
        <v>9190</v>
      </c>
      <c r="B998" s="1896"/>
      <c r="C998" s="794"/>
      <c r="D998" s="687"/>
      <c r="E998" s="687"/>
      <c r="F998" s="114"/>
      <c r="G998" s="1897"/>
      <c r="H998" s="1481"/>
      <c r="I998" s="1898"/>
    </row>
    <row r="999" spans="1:9" ht="18">
      <c r="A999" s="292"/>
      <c r="B999" s="17"/>
      <c r="C999" s="1065"/>
      <c r="D999" s="1522"/>
      <c r="E999" s="1028"/>
      <c r="F999" s="700"/>
      <c r="G999" s="132"/>
      <c r="H999" s="131"/>
      <c r="I999" s="200"/>
    </row>
    <row r="1000" spans="1:9">
      <c r="A1000" s="292"/>
      <c r="B1000" s="17"/>
      <c r="C1000" s="1066"/>
      <c r="D1000" s="1523"/>
      <c r="E1000" s="689"/>
      <c r="F1000" s="733"/>
      <c r="G1000" s="1052"/>
      <c r="H1000" s="17"/>
      <c r="I1000" s="200"/>
    </row>
    <row r="1001" spans="1:9">
      <c r="A1001" s="292"/>
      <c r="B1001" s="17"/>
      <c r="C1001" s="1066"/>
      <c r="D1001" s="1523"/>
      <c r="E1001" s="689"/>
      <c r="F1001" s="733"/>
      <c r="G1001" s="1052"/>
      <c r="H1001" s="17"/>
      <c r="I1001" s="200"/>
    </row>
    <row r="1002" spans="1:9">
      <c r="A1002" s="292"/>
      <c r="B1002" s="17"/>
      <c r="C1002" s="1066"/>
      <c r="D1002" s="1523"/>
      <c r="E1002" s="689"/>
      <c r="F1002" s="733"/>
      <c r="G1002" s="1052"/>
      <c r="H1002" s="17"/>
      <c r="I1002" s="200"/>
    </row>
    <row r="1003" spans="1:9" ht="18.75" thickBot="1">
      <c r="A1003" s="1540" t="s">
        <v>11677</v>
      </c>
      <c r="B1003" s="204"/>
      <c r="C1003" s="1067"/>
      <c r="D1003" s="1524"/>
      <c r="E1003" s="690"/>
      <c r="F1003" s="735"/>
      <c r="G1003" s="1053"/>
      <c r="H1003" s="204"/>
      <c r="I1003" s="205"/>
    </row>
    <row r="1004" spans="1:9" ht="52.5">
      <c r="A1004" s="228" t="s">
        <v>1036</v>
      </c>
      <c r="B1004" s="229" t="s">
        <v>1037</v>
      </c>
      <c r="C1004" s="568" t="s">
        <v>679</v>
      </c>
      <c r="D1004" s="568" t="s">
        <v>3147</v>
      </c>
      <c r="E1004" s="691" t="s">
        <v>11544</v>
      </c>
      <c r="F1004" s="737" t="s">
        <v>2796</v>
      </c>
      <c r="G1004" s="1039" t="s">
        <v>2644</v>
      </c>
      <c r="H1004" s="2438" t="s">
        <v>498</v>
      </c>
      <c r="I1004" s="232" t="s">
        <v>4274</v>
      </c>
    </row>
    <row r="1005" spans="1:9" ht="13.5" thickBot="1">
      <c r="A1005" s="228"/>
      <c r="B1005" s="445"/>
      <c r="C1005" s="568" t="s">
        <v>3648</v>
      </c>
      <c r="D1005" s="568" t="s">
        <v>2645</v>
      </c>
      <c r="E1005" s="696" t="s">
        <v>265</v>
      </c>
      <c r="F1005" s="745">
        <f>'Заказ, cкидки и курсы валют'!$I$12</f>
        <v>0</v>
      </c>
      <c r="G1005" s="2436"/>
      <c r="H1005" s="2437"/>
      <c r="I1005" s="380"/>
    </row>
    <row r="1006" spans="1:9" ht="15">
      <c r="A1006" s="1333" t="s">
        <v>9184</v>
      </c>
      <c r="B1006" s="1334" t="s">
        <v>9182</v>
      </c>
      <c r="C1006" s="1698">
        <v>48</v>
      </c>
      <c r="D1006" s="1311">
        <v>200</v>
      </c>
      <c r="E1006" s="706">
        <v>9511.08</v>
      </c>
      <c r="F1006" s="1187">
        <f>ROUND(E1006*(1-$F$11),2)</f>
        <v>9511.08</v>
      </c>
      <c r="G1006" s="1312">
        <f>'Заказ, cкидки и курсы валют'!$J$24*F1006</f>
        <v>120648.04980000001</v>
      </c>
      <c r="H1006" s="1313">
        <f>ROUND((D1006/1000)*G1006,2)</f>
        <v>24129.61</v>
      </c>
      <c r="I1006" s="1304"/>
    </row>
    <row r="1007" spans="1:9" ht="15">
      <c r="A1007" s="1336" t="s">
        <v>9185</v>
      </c>
      <c r="B1007" s="1056" t="s">
        <v>9183</v>
      </c>
      <c r="C1007" s="1698">
        <v>74</v>
      </c>
      <c r="D1007" s="1057">
        <v>200</v>
      </c>
      <c r="E1007" s="706">
        <v>7723.3</v>
      </c>
      <c r="F1007" s="740">
        <f t="shared" ref="F1007:F1008" si="119">ROUND(E1007*(1-$F$11),2)</f>
        <v>7723.3</v>
      </c>
      <c r="G1007" s="1044">
        <f>'Заказ, cкидки и курсы валют'!$J$24*F1007</f>
        <v>97970.060500000007</v>
      </c>
      <c r="H1007" s="1064">
        <f t="shared" ref="H1007:H1008" si="120">ROUND((D1007/1000)*G1007,2)</f>
        <v>19594.009999999998</v>
      </c>
      <c r="I1007" s="582"/>
    </row>
    <row r="1008" spans="1:9" ht="15">
      <c r="A1008" s="1336" t="s">
        <v>11321</v>
      </c>
      <c r="B1008" s="1056" t="s">
        <v>991</v>
      </c>
      <c r="C1008" s="1698">
        <v>120</v>
      </c>
      <c r="D1008" s="1057">
        <v>100</v>
      </c>
      <c r="E1008" s="706">
        <v>11807.39</v>
      </c>
      <c r="F1008" s="740">
        <f t="shared" si="119"/>
        <v>11807.39</v>
      </c>
      <c r="G1008" s="1044">
        <f>'Заказ, cкидки и курсы валют'!$J$24*F1008</f>
        <v>149776.74215000001</v>
      </c>
      <c r="H1008" s="1064">
        <f t="shared" si="120"/>
        <v>14977.67</v>
      </c>
      <c r="I1008" s="582"/>
    </row>
    <row r="1009" spans="1:9" ht="15">
      <c r="A1009" s="1336" t="s">
        <v>9186</v>
      </c>
      <c r="B1009" s="1056" t="s">
        <v>3234</v>
      </c>
      <c r="C1009" s="1698">
        <v>172</v>
      </c>
      <c r="D1009" s="1057">
        <v>100</v>
      </c>
      <c r="E1009" s="706">
        <v>11364.29</v>
      </c>
      <c r="F1009" s="740">
        <f>ROUND(E1009*(1-$F$11),2)</f>
        <v>11364.29</v>
      </c>
      <c r="G1009" s="1044">
        <f>'Заказ, cкидки и курсы валют'!$J$24*F1009</f>
        <v>144156.01865000001</v>
      </c>
      <c r="H1009" s="1064">
        <f>ROUND((D1009/1000)*G1009,2)</f>
        <v>14415.6</v>
      </c>
      <c r="I1009" s="582"/>
    </row>
    <row r="1010" spans="1:9" ht="15">
      <c r="A1010" s="1336" t="s">
        <v>9187</v>
      </c>
      <c r="B1010" s="1056" t="s">
        <v>3235</v>
      </c>
      <c r="C1010" s="1698">
        <v>312</v>
      </c>
      <c r="D1010" s="1057">
        <v>50</v>
      </c>
      <c r="E1010" s="706">
        <v>19869.490000000002</v>
      </c>
      <c r="F1010" s="740">
        <f>ROUND(E1010*(1-$F$11),2)</f>
        <v>19869.490000000002</v>
      </c>
      <c r="G1010" s="1044">
        <f>'Заказ, cкидки и курсы валют'!$J$24*F1010</f>
        <v>252044.48065000004</v>
      </c>
      <c r="H1010" s="1064">
        <f>ROUND((D1010/1000)*G1010,2)</f>
        <v>12602.22</v>
      </c>
      <c r="I1010" s="582"/>
    </row>
    <row r="1011" spans="1:9" ht="15">
      <c r="A1011" s="1336" t="s">
        <v>9188</v>
      </c>
      <c r="B1011" s="1056" t="s">
        <v>3236</v>
      </c>
      <c r="C1011" s="1698">
        <v>492</v>
      </c>
      <c r="D1011" s="1057">
        <v>25</v>
      </c>
      <c r="E1011" s="706">
        <v>31353.19</v>
      </c>
      <c r="F1011" s="740">
        <f>ROUND(E1011*(1-$F$11),2)</f>
        <v>31353.19</v>
      </c>
      <c r="G1011" s="1044">
        <f>'Заказ, cкидки и курсы валют'!$J$24*F1011</f>
        <v>397715.21515</v>
      </c>
      <c r="H1011" s="1064">
        <f>ROUND((D1011/1000)*G1011,2)</f>
        <v>9942.8799999999992</v>
      </c>
      <c r="I1011" s="582"/>
    </row>
    <row r="1012" spans="1:9" ht="15">
      <c r="A1012" s="1336" t="s">
        <v>9189</v>
      </c>
      <c r="B1012" s="1056" t="s">
        <v>3237</v>
      </c>
      <c r="C1012" s="1698">
        <v>714</v>
      </c>
      <c r="D1012" s="1057">
        <v>20</v>
      </c>
      <c r="E1012" s="706">
        <v>48922.64</v>
      </c>
      <c r="F1012" s="740">
        <f>ROUND(E1012*(1-$F$11),2)</f>
        <v>48922.64</v>
      </c>
      <c r="G1012" s="1044">
        <f>'Заказ, cкидки и курсы валют'!$J$24*F1012</f>
        <v>620583.68839999998</v>
      </c>
      <c r="H1012" s="1064">
        <f>ROUND((D1012/1000)*G1012,2)</f>
        <v>12411.67</v>
      </c>
      <c r="I1012" s="582"/>
    </row>
    <row r="1013" spans="1:9" ht="15">
      <c r="A1013" s="1336" t="s">
        <v>9526</v>
      </c>
      <c r="B1013" s="1056" t="s">
        <v>3238</v>
      </c>
      <c r="C1013" s="1698">
        <v>994</v>
      </c>
      <c r="D1013" s="1057">
        <v>10</v>
      </c>
      <c r="E1013" s="706">
        <v>80501.55</v>
      </c>
      <c r="F1013" s="740">
        <f t="shared" ref="F1013" si="121">ROUND(E1013*(1-$F$11),2)</f>
        <v>80501.55</v>
      </c>
      <c r="G1013" s="1044">
        <f>'Заказ, cкидки и курсы валют'!$J$24*F1013</f>
        <v>1021162.1617500001</v>
      </c>
      <c r="H1013" s="1064">
        <f t="shared" ref="H1013" si="122">ROUND((D1013/1000)*G1013,2)</f>
        <v>10211.620000000001</v>
      </c>
      <c r="I1013" s="582"/>
    </row>
    <row r="1014" spans="1:9" ht="15">
      <c r="A1014" s="1336" t="s">
        <v>9197</v>
      </c>
      <c r="B1014" s="1056" t="s">
        <v>3239</v>
      </c>
      <c r="C1014" s="1698">
        <v>1312</v>
      </c>
      <c r="D1014" s="1057">
        <v>10</v>
      </c>
      <c r="E1014" s="706">
        <v>85154.33</v>
      </c>
      <c r="F1014" s="740">
        <f>ROUND(E1014*(1-$F$11),2)</f>
        <v>85154.33</v>
      </c>
      <c r="G1014" s="1044">
        <f>'Заказ, cкидки и курсы валют'!$J$24*F1014</f>
        <v>1080182.6760500001</v>
      </c>
      <c r="H1014" s="1064">
        <f>ROUND((D1014/1000)*G1014,2)</f>
        <v>10801.83</v>
      </c>
      <c r="I1014" s="582"/>
    </row>
    <row r="1015" spans="1:9" ht="15">
      <c r="A1015" s="1336" t="s">
        <v>9198</v>
      </c>
      <c r="B1015" s="1056" t="s">
        <v>3241</v>
      </c>
      <c r="C1015" s="1698">
        <v>2054</v>
      </c>
      <c r="D1015" s="1057">
        <v>5</v>
      </c>
      <c r="E1015" s="706">
        <v>137171.59</v>
      </c>
      <c r="F1015" s="740">
        <f>ROUND(E1015*(1-$F$11),2)</f>
        <v>137171.59</v>
      </c>
      <c r="G1015" s="1044">
        <f>'Заказ, cкидки и курсы валют'!$J$24*F1015</f>
        <v>1740021.6191499999</v>
      </c>
      <c r="H1015" s="1064">
        <f>ROUND((D1015/1000)*G1015,2)</f>
        <v>8700.11</v>
      </c>
      <c r="I1015" s="582"/>
    </row>
    <row r="1016" spans="1:9" ht="15">
      <c r="A1016" s="1336" t="s">
        <v>11322</v>
      </c>
      <c r="B1016" s="1056" t="s">
        <v>2498</v>
      </c>
      <c r="C1016" s="1698">
        <v>2540</v>
      </c>
      <c r="D1016" s="1057">
        <v>5</v>
      </c>
      <c r="E1016" s="706">
        <v>169108.58</v>
      </c>
      <c r="F1016" s="740">
        <f>ROUND(E1016*(1-$F$11),2)</f>
        <v>169108.58</v>
      </c>
      <c r="G1016" s="1044">
        <f>'Заказ, cкидки и курсы валют'!$J$24*F1016</f>
        <v>2145142.3372999998</v>
      </c>
      <c r="H1016" s="1064">
        <f>ROUND((D1016/1000)*G1016,2)</f>
        <v>10725.71</v>
      </c>
      <c r="I1016" s="582"/>
    </row>
    <row r="1017" spans="1:9" ht="15">
      <c r="A1017" s="1336" t="s">
        <v>9527</v>
      </c>
      <c r="B1017" s="1056" t="s">
        <v>3242</v>
      </c>
      <c r="C1017" s="1698">
        <v>2958</v>
      </c>
      <c r="D1017" s="1057">
        <v>5</v>
      </c>
      <c r="E1017" s="706">
        <v>210493.95</v>
      </c>
      <c r="F1017" s="740">
        <f>ROUND(E1017*(1-$F$11),2)</f>
        <v>210493.95</v>
      </c>
      <c r="G1017" s="1044">
        <f>'Заказ, cкидки и курсы валют'!$J$24*F1017</f>
        <v>2670115.7557500005</v>
      </c>
      <c r="H1017" s="1064">
        <f>ROUND((D1017/1000)*G1017,2)</f>
        <v>13350.58</v>
      </c>
      <c r="I1017" s="582"/>
    </row>
    <row r="1018" spans="1:9" ht="15">
      <c r="A1018" s="1336" t="s">
        <v>11323</v>
      </c>
      <c r="B1018" s="1056" t="s">
        <v>3243</v>
      </c>
      <c r="C1018" s="1698">
        <v>4685</v>
      </c>
      <c r="D1018" s="1057">
        <v>2</v>
      </c>
      <c r="E1018" s="706">
        <v>314615.33</v>
      </c>
      <c r="F1018" s="740">
        <f>ROUND(E1018*(1-$F$11),2)</f>
        <v>314615.33</v>
      </c>
      <c r="G1018" s="1044">
        <f>'Заказ, cкидки и курсы валют'!$J$24*F1018</f>
        <v>3990895.4610500005</v>
      </c>
      <c r="H1018" s="1064">
        <f>ROUND((D1018/1000)*G1018,2)</f>
        <v>7981.79</v>
      </c>
      <c r="I1018" s="582"/>
    </row>
    <row r="1019" spans="1:9" ht="15">
      <c r="A1019" s="1336" t="s">
        <v>11678</v>
      </c>
      <c r="B1019" s="1056" t="s">
        <v>992</v>
      </c>
      <c r="C1019" s="1698">
        <v>240</v>
      </c>
      <c r="D1019" s="1057">
        <v>100</v>
      </c>
      <c r="E1019" s="706">
        <v>23152.93</v>
      </c>
      <c r="F1019" s="740">
        <f t="shared" ref="F1019:F1020" si="123">ROUND(E1019*(1-$F$11),2)</f>
        <v>23152.93</v>
      </c>
      <c r="G1019" s="1044">
        <f>'Заказ, cкидки и курсы валют'!$J$24*F1019</f>
        <v>293694.91704999999</v>
      </c>
      <c r="H1019" s="1064">
        <f t="shared" ref="H1019:H1020" si="124">ROUND((D1019/1000)*G1019,2)</f>
        <v>29369.49</v>
      </c>
      <c r="I1019" s="582"/>
    </row>
    <row r="1020" spans="1:9" ht="15">
      <c r="A1020" s="1336" t="s">
        <v>9528</v>
      </c>
      <c r="B1020" s="1056" t="s">
        <v>3244</v>
      </c>
      <c r="C1020" s="1698">
        <v>344</v>
      </c>
      <c r="D1020" s="1057">
        <v>50</v>
      </c>
      <c r="E1020" s="706">
        <v>24142.18</v>
      </c>
      <c r="F1020" s="740">
        <f t="shared" si="123"/>
        <v>24142.18</v>
      </c>
      <c r="G1020" s="1044">
        <f>'Заказ, cкидки и курсы валют'!$J$24*F1020</f>
        <v>306243.55330000003</v>
      </c>
      <c r="H1020" s="1064">
        <f t="shared" si="124"/>
        <v>15312.18</v>
      </c>
      <c r="I1020" s="582"/>
    </row>
    <row r="1021" spans="1:9" ht="15">
      <c r="A1021" s="1336" t="s">
        <v>9199</v>
      </c>
      <c r="B1021" s="1056" t="s">
        <v>3245</v>
      </c>
      <c r="C1021" s="1698">
        <v>624</v>
      </c>
      <c r="D1021" s="1057">
        <v>25</v>
      </c>
      <c r="E1021" s="706">
        <v>39706.51</v>
      </c>
      <c r="F1021" s="740">
        <f>ROUND(E1021*(1-$F$11),2)</f>
        <v>39706.51</v>
      </c>
      <c r="G1021" s="1044">
        <f>'Заказ, cкидки и курсы валют'!$J$24*F1021</f>
        <v>503677.07935000007</v>
      </c>
      <c r="H1021" s="1064">
        <f>ROUND((D1021/1000)*G1021,2)</f>
        <v>12591.93</v>
      </c>
      <c r="I1021" s="582"/>
    </row>
    <row r="1022" spans="1:9" ht="15">
      <c r="A1022" s="1336" t="s">
        <v>9201</v>
      </c>
      <c r="B1022" s="1056" t="s">
        <v>3246</v>
      </c>
      <c r="C1022" s="1698">
        <v>984</v>
      </c>
      <c r="D1022" s="1057">
        <v>25</v>
      </c>
      <c r="E1022" s="706">
        <v>66796.94</v>
      </c>
      <c r="F1022" s="740">
        <f>ROUND(E1022*(1-$F$11),2)</f>
        <v>66796.94</v>
      </c>
      <c r="G1022" s="1044">
        <f>'Заказ, cкидки и курсы валют'!$J$24*F1022</f>
        <v>847319.18390000006</v>
      </c>
      <c r="H1022" s="1064">
        <f>ROUND((D1022/1000)*G1022,2)</f>
        <v>21182.98</v>
      </c>
      <c r="I1022" s="582"/>
    </row>
    <row r="1023" spans="1:9" ht="15">
      <c r="A1023" s="1336" t="s">
        <v>9200</v>
      </c>
      <c r="B1023" s="1056" t="s">
        <v>3247</v>
      </c>
      <c r="C1023" s="1698">
        <v>1428</v>
      </c>
      <c r="D1023" s="1057">
        <v>20</v>
      </c>
      <c r="E1023" s="706">
        <v>97812.83</v>
      </c>
      <c r="F1023" s="740">
        <f t="shared" ref="F1023" si="125">ROUND(E1023*(1-$F$11),2)</f>
        <v>97812.83</v>
      </c>
      <c r="G1023" s="1044">
        <f>'Заказ, cкидки и курсы валют'!$J$24*F1023</f>
        <v>1240755.7485500001</v>
      </c>
      <c r="H1023" s="1064">
        <f t="shared" ref="H1023" si="126">ROUND((D1023/1000)*G1023,2)</f>
        <v>24815.11</v>
      </c>
      <c r="I1023" s="582"/>
    </row>
    <row r="1024" spans="1:9" ht="15">
      <c r="A1024" s="1336" t="s">
        <v>9529</v>
      </c>
      <c r="B1024" s="1056" t="s">
        <v>3248</v>
      </c>
      <c r="C1024" s="1698">
        <v>1988</v>
      </c>
      <c r="D1024" s="1057">
        <v>10</v>
      </c>
      <c r="E1024" s="706">
        <v>159538.28</v>
      </c>
      <c r="F1024" s="740">
        <f>ROUND(E1024*(1-$F$11),2)</f>
        <v>159538.28</v>
      </c>
      <c r="G1024" s="1044">
        <f>'Заказ, cкидки и курсы валют'!$J$24*F1024</f>
        <v>2023743.0818</v>
      </c>
      <c r="H1024" s="1064">
        <f>ROUND((D1024/1000)*G1024,2)</f>
        <v>20237.43</v>
      </c>
      <c r="I1024" s="582"/>
    </row>
    <row r="1025" spans="1:9" ht="15">
      <c r="A1025" s="1336" t="s">
        <v>9530</v>
      </c>
      <c r="B1025" s="1056" t="s">
        <v>3249</v>
      </c>
      <c r="C1025" s="1698">
        <v>2624</v>
      </c>
      <c r="D1025" s="1057">
        <v>10</v>
      </c>
      <c r="E1025" s="706">
        <v>181402.26</v>
      </c>
      <c r="F1025" s="740">
        <f>ROUND(E1025*(1-$F$11),2)</f>
        <v>181402.26</v>
      </c>
      <c r="G1025" s="1044">
        <f>'Заказ, cкидки и курсы валют'!$J$24*F1025</f>
        <v>2301087.6681000004</v>
      </c>
      <c r="H1025" s="1064">
        <f>ROUND((D1025/1000)*G1025,2)</f>
        <v>23010.880000000001</v>
      </c>
      <c r="I1025" s="582"/>
    </row>
    <row r="1026" spans="1:9" ht="15">
      <c r="A1026" s="1336" t="s">
        <v>9531</v>
      </c>
      <c r="B1026" s="1056" t="s">
        <v>3250</v>
      </c>
      <c r="C1026" s="1698">
        <v>4106</v>
      </c>
      <c r="D1026" s="1057">
        <v>5</v>
      </c>
      <c r="E1026" s="706">
        <v>274815.81</v>
      </c>
      <c r="F1026" s="740">
        <f>ROUND(E1026*(1-$F$11),2)</f>
        <v>274815.81</v>
      </c>
      <c r="G1026" s="1044">
        <f>'Заказ, cкидки и курсы валют'!$J$24*F1026</f>
        <v>3486038.5498500001</v>
      </c>
      <c r="H1026" s="1064">
        <f>ROUND((D1026/1000)*G1026,2)</f>
        <v>17430.189999999999</v>
      </c>
      <c r="I1026" s="582"/>
    </row>
    <row r="1027" spans="1:9" ht="15">
      <c r="A1027" s="1336" t="s">
        <v>11332</v>
      </c>
      <c r="B1027" s="1056" t="s">
        <v>9750</v>
      </c>
      <c r="C1027" s="1698">
        <v>5080</v>
      </c>
      <c r="D1027" s="1057">
        <v>5</v>
      </c>
      <c r="E1027" s="706">
        <v>338217.17</v>
      </c>
      <c r="F1027" s="740">
        <f>ROUND(E1027*(1-$F$11),2)</f>
        <v>338217.17</v>
      </c>
      <c r="G1027" s="1044">
        <f>'Заказ, cкидки и курсы валют'!$J$24*F1027</f>
        <v>4290284.8014500001</v>
      </c>
      <c r="H1027" s="1064">
        <f>ROUND((D1027/1000)*G1027,2)</f>
        <v>21451.42</v>
      </c>
      <c r="I1027" s="582"/>
    </row>
    <row r="1028" spans="1:9" ht="15.75" thickBot="1">
      <c r="A1028" s="1337" t="s">
        <v>9532</v>
      </c>
      <c r="B1028" s="1121" t="s">
        <v>3252</v>
      </c>
      <c r="C1028" s="1698">
        <v>9370</v>
      </c>
      <c r="D1028" s="1315">
        <v>2</v>
      </c>
      <c r="E1028" s="706">
        <v>759898.05</v>
      </c>
      <c r="F1028" s="1173">
        <f t="shared" ref="F1028" si="127">ROUND(E1028*(1-$F$11),2)</f>
        <v>759898.05</v>
      </c>
      <c r="G1028" s="1178">
        <f>'Заказ, cкидки и курсы валют'!$J$24*F1028</f>
        <v>9639306.7642500009</v>
      </c>
      <c r="H1028" s="1317">
        <f t="shared" ref="H1028" si="128">ROUND((D1028/1000)*G1028,2)</f>
        <v>19278.61</v>
      </c>
      <c r="I1028" s="595"/>
    </row>
    <row r="1029" spans="1:9" ht="13.5" thickBot="1"/>
    <row r="1030" spans="1:9" ht="18">
      <c r="A1030" s="1895" t="s">
        <v>9190</v>
      </c>
      <c r="B1030" s="1896"/>
      <c r="C1030" s="794"/>
      <c r="D1030" s="687"/>
      <c r="E1030" s="687"/>
      <c r="F1030" s="114"/>
      <c r="G1030" s="1897"/>
      <c r="H1030" s="1481"/>
      <c r="I1030" s="1898"/>
    </row>
    <row r="1031" spans="1:9" ht="18">
      <c r="A1031" s="292"/>
      <c r="B1031" s="17"/>
      <c r="C1031" s="1065"/>
      <c r="D1031" s="1522"/>
      <c r="E1031" s="1028"/>
      <c r="F1031" s="700"/>
      <c r="G1031" s="132"/>
      <c r="H1031" s="131"/>
      <c r="I1031" s="200"/>
    </row>
    <row r="1032" spans="1:9">
      <c r="A1032" s="292"/>
      <c r="B1032" s="17"/>
      <c r="C1032" s="1066"/>
      <c r="D1032" s="1523"/>
      <c r="E1032" s="689"/>
      <c r="F1032" s="733"/>
      <c r="G1032" s="1052"/>
      <c r="H1032" s="17"/>
      <c r="I1032" s="200"/>
    </row>
    <row r="1033" spans="1:9">
      <c r="A1033" s="292"/>
      <c r="B1033" s="17"/>
      <c r="C1033" s="1066"/>
      <c r="D1033" s="1523"/>
      <c r="E1033" s="689"/>
      <c r="F1033" s="733"/>
      <c r="G1033" s="1052"/>
      <c r="H1033" s="17"/>
      <c r="I1033" s="200"/>
    </row>
    <row r="1034" spans="1:9">
      <c r="A1034" s="292"/>
      <c r="B1034" s="17"/>
      <c r="C1034" s="1066"/>
      <c r="D1034" s="1523"/>
      <c r="E1034" s="689"/>
      <c r="F1034" s="733"/>
      <c r="G1034" s="1052"/>
      <c r="H1034" s="17"/>
      <c r="I1034" s="200"/>
    </row>
    <row r="1035" spans="1:9" ht="18.75" thickBot="1">
      <c r="A1035" s="1540" t="s">
        <v>7841</v>
      </c>
      <c r="B1035" s="204"/>
      <c r="C1035" s="1067"/>
      <c r="D1035" s="1524"/>
      <c r="E1035" s="690"/>
      <c r="F1035" s="735"/>
      <c r="G1035" s="1053"/>
      <c r="H1035" s="204"/>
      <c r="I1035" s="205"/>
    </row>
    <row r="1036" spans="1:9" ht="52.5">
      <c r="A1036" s="228" t="s">
        <v>1036</v>
      </c>
      <c r="B1036" s="229" t="s">
        <v>1037</v>
      </c>
      <c r="C1036" s="568" t="s">
        <v>679</v>
      </c>
      <c r="D1036" s="568" t="s">
        <v>3147</v>
      </c>
      <c r="E1036" s="691" t="s">
        <v>11544</v>
      </c>
      <c r="F1036" s="737" t="s">
        <v>2796</v>
      </c>
      <c r="G1036" s="1039" t="s">
        <v>2644</v>
      </c>
      <c r="H1036" s="394" t="s">
        <v>498</v>
      </c>
      <c r="I1036" s="232" t="s">
        <v>4274</v>
      </c>
    </row>
    <row r="1037" spans="1:9" ht="13.5" thickBot="1">
      <c r="A1037" s="228"/>
      <c r="B1037" s="445"/>
      <c r="C1037" s="568" t="s">
        <v>3648</v>
      </c>
      <c r="D1037" s="568" t="s">
        <v>2645</v>
      </c>
      <c r="E1037" s="696" t="s">
        <v>265</v>
      </c>
      <c r="F1037" s="745">
        <f>'Заказ, cкидки и курсы валют'!$I$12</f>
        <v>0</v>
      </c>
      <c r="G1037" s="1149"/>
      <c r="H1037" s="545"/>
      <c r="I1037" s="380"/>
    </row>
    <row r="1038" spans="1:9" ht="15">
      <c r="A1038" s="1333" t="s">
        <v>11679</v>
      </c>
      <c r="B1038" s="1334" t="s">
        <v>9182</v>
      </c>
      <c r="C1038" s="1698">
        <v>48</v>
      </c>
      <c r="D1038" s="1311">
        <v>1</v>
      </c>
      <c r="E1038" s="825">
        <f>E1006*1.2</f>
        <v>11413.296</v>
      </c>
      <c r="F1038" s="1187">
        <f>ROUND(E1038*(1-$F$11),2)</f>
        <v>11413.3</v>
      </c>
      <c r="G1038" s="1312">
        <f>'Заказ, cкидки и курсы валют'!$J$24*F1038</f>
        <v>144777.71049999999</v>
      </c>
      <c r="H1038" s="1313">
        <f>ROUND((D1038/1000)*G1038,2)</f>
        <v>144.78</v>
      </c>
      <c r="I1038" s="1304"/>
    </row>
    <row r="1039" spans="1:9" ht="15">
      <c r="A1039" s="1336" t="s">
        <v>11680</v>
      </c>
      <c r="B1039" s="1056" t="s">
        <v>9183</v>
      </c>
      <c r="C1039" s="1698">
        <v>74</v>
      </c>
      <c r="D1039" s="1057">
        <v>1</v>
      </c>
      <c r="E1039" s="825">
        <f t="shared" ref="E1039:E1060" si="129">E1007*1.2</f>
        <v>9267.9599999999991</v>
      </c>
      <c r="F1039" s="740">
        <f t="shared" ref="F1039" si="130">ROUND(E1039*(1-$F$11),2)</f>
        <v>9267.9599999999991</v>
      </c>
      <c r="G1039" s="1044">
        <f>'Заказ, cкидки и курсы валют'!$J$24*F1039</f>
        <v>117564.0726</v>
      </c>
      <c r="H1039" s="1064">
        <f t="shared" ref="H1039" si="131">ROUND((D1039/1000)*G1039,2)</f>
        <v>117.56</v>
      </c>
      <c r="I1039" s="582"/>
    </row>
    <row r="1040" spans="1:9" ht="15">
      <c r="A1040" s="1336" t="s">
        <v>11681</v>
      </c>
      <c r="B1040" s="1056" t="s">
        <v>991</v>
      </c>
      <c r="C1040" s="1698">
        <v>120</v>
      </c>
      <c r="D1040" s="1057">
        <v>1</v>
      </c>
      <c r="E1040" s="825">
        <f t="shared" si="129"/>
        <v>14168.867999999999</v>
      </c>
      <c r="F1040" s="740">
        <f t="shared" ref="F1040" si="132">ROUND(E1040*(1-$F$11),2)</f>
        <v>14168.87</v>
      </c>
      <c r="G1040" s="1044">
        <f>'Заказ, cкидки и курсы валют'!$J$24*F1040</f>
        <v>179732.11595000001</v>
      </c>
      <c r="H1040" s="1064">
        <f t="shared" ref="H1040" si="133">ROUND((D1040/1000)*G1040,2)</f>
        <v>179.73</v>
      </c>
      <c r="I1040" s="582"/>
    </row>
    <row r="1041" spans="1:9" ht="15">
      <c r="A1041" s="1336" t="s">
        <v>11682</v>
      </c>
      <c r="B1041" s="1056" t="s">
        <v>3234</v>
      </c>
      <c r="C1041" s="1698">
        <v>172</v>
      </c>
      <c r="D1041" s="1057">
        <v>1</v>
      </c>
      <c r="E1041" s="825">
        <f t="shared" si="129"/>
        <v>13637.148000000001</v>
      </c>
      <c r="F1041" s="740">
        <f>ROUND(E1041*(1-$F$11),2)</f>
        <v>13637.15</v>
      </c>
      <c r="G1041" s="1044">
        <f>'Заказ, cкидки и курсы валют'!$J$24*F1041</f>
        <v>172987.24775000001</v>
      </c>
      <c r="H1041" s="1064">
        <f>ROUND((D1041/1000)*G1041,2)</f>
        <v>172.99</v>
      </c>
      <c r="I1041" s="582"/>
    </row>
    <row r="1042" spans="1:9" ht="15">
      <c r="A1042" s="1336" t="s">
        <v>11683</v>
      </c>
      <c r="B1042" s="1056" t="s">
        <v>3235</v>
      </c>
      <c r="C1042" s="1698">
        <v>312</v>
      </c>
      <c r="D1042" s="1057">
        <v>1</v>
      </c>
      <c r="E1042" s="825">
        <f t="shared" si="129"/>
        <v>23843.388000000003</v>
      </c>
      <c r="F1042" s="740">
        <f>ROUND(E1042*(1-$F$11),2)</f>
        <v>23843.39</v>
      </c>
      <c r="G1042" s="1044">
        <f>'Заказ, cкидки и курсы валют'!$J$24*F1042</f>
        <v>302453.40214999998</v>
      </c>
      <c r="H1042" s="1064">
        <f>ROUND((D1042/1000)*G1042,2)</f>
        <v>302.45</v>
      </c>
      <c r="I1042" s="582"/>
    </row>
    <row r="1043" spans="1:9" ht="15">
      <c r="A1043" s="1336" t="s">
        <v>11684</v>
      </c>
      <c r="B1043" s="1056" t="s">
        <v>3236</v>
      </c>
      <c r="C1043" s="1698">
        <v>492</v>
      </c>
      <c r="D1043" s="1057">
        <v>1</v>
      </c>
      <c r="E1043" s="825">
        <f t="shared" si="129"/>
        <v>37623.827999999994</v>
      </c>
      <c r="F1043" s="740">
        <f>ROUND(E1043*(1-$F$11),2)</f>
        <v>37623.83</v>
      </c>
      <c r="G1043" s="1044">
        <f>'Заказ, cкидки и курсы валют'!$J$24*F1043</f>
        <v>477258.28355000005</v>
      </c>
      <c r="H1043" s="1064">
        <f>ROUND((D1043/1000)*G1043,2)</f>
        <v>477.26</v>
      </c>
      <c r="I1043" s="582"/>
    </row>
    <row r="1044" spans="1:9" ht="15">
      <c r="A1044" s="1336" t="s">
        <v>11685</v>
      </c>
      <c r="B1044" s="1056" t="s">
        <v>3237</v>
      </c>
      <c r="C1044" s="1698">
        <v>714</v>
      </c>
      <c r="D1044" s="1057">
        <v>1</v>
      </c>
      <c r="E1044" s="825">
        <f t="shared" si="129"/>
        <v>58707.167999999998</v>
      </c>
      <c r="F1044" s="740">
        <f>ROUND(E1044*(1-$F$11),2)</f>
        <v>58707.17</v>
      </c>
      <c r="G1044" s="1044">
        <f>'Заказ, cкидки и курсы валют'!$J$24*F1044</f>
        <v>744700.45145000005</v>
      </c>
      <c r="H1044" s="1064">
        <f>ROUND((D1044/1000)*G1044,2)</f>
        <v>744.7</v>
      </c>
      <c r="I1044" s="582"/>
    </row>
    <row r="1045" spans="1:9" ht="15">
      <c r="A1045" s="1336" t="s">
        <v>11686</v>
      </c>
      <c r="B1045" s="1056" t="s">
        <v>3238</v>
      </c>
      <c r="C1045" s="1698">
        <v>994</v>
      </c>
      <c r="D1045" s="1057">
        <v>1</v>
      </c>
      <c r="E1045" s="825">
        <f t="shared" si="129"/>
        <v>96601.86</v>
      </c>
      <c r="F1045" s="740">
        <f t="shared" ref="F1045" si="134">ROUND(E1045*(1-$F$11),2)</f>
        <v>96601.86</v>
      </c>
      <c r="G1045" s="1044">
        <f>'Заказ, cкидки и курсы валют'!$J$24*F1045</f>
        <v>1225394.5941000001</v>
      </c>
      <c r="H1045" s="1064">
        <f t="shared" ref="H1045" si="135">ROUND((D1045/1000)*G1045,2)</f>
        <v>1225.3900000000001</v>
      </c>
      <c r="I1045" s="582"/>
    </row>
    <row r="1046" spans="1:9" ht="15">
      <c r="A1046" s="1336" t="s">
        <v>11687</v>
      </c>
      <c r="B1046" s="1056" t="s">
        <v>3239</v>
      </c>
      <c r="C1046" s="1698">
        <v>1312</v>
      </c>
      <c r="D1046" s="1057">
        <v>1</v>
      </c>
      <c r="E1046" s="825">
        <f t="shared" si="129"/>
        <v>102185.196</v>
      </c>
      <c r="F1046" s="740">
        <f>ROUND(E1046*(1-$F$11),2)</f>
        <v>102185.2</v>
      </c>
      <c r="G1046" s="1044">
        <f>'Заказ, cкидки и курсы валют'!$J$24*F1046</f>
        <v>1296219.2620000001</v>
      </c>
      <c r="H1046" s="1064">
        <f>ROUND((D1046/1000)*G1046,2)</f>
        <v>1296.22</v>
      </c>
      <c r="I1046" s="582"/>
    </row>
    <row r="1047" spans="1:9" ht="15">
      <c r="A1047" s="1336" t="s">
        <v>11688</v>
      </c>
      <c r="B1047" s="1056" t="s">
        <v>3241</v>
      </c>
      <c r="C1047" s="1698">
        <v>2054</v>
      </c>
      <c r="D1047" s="1057">
        <v>1</v>
      </c>
      <c r="E1047" s="825">
        <f t="shared" si="129"/>
        <v>164605.908</v>
      </c>
      <c r="F1047" s="740">
        <f>ROUND(E1047*(1-$F$11),2)</f>
        <v>164605.91</v>
      </c>
      <c r="G1047" s="1044">
        <f>'Заказ, cкидки и курсы валют'!$J$24*F1047</f>
        <v>2088025.9683500002</v>
      </c>
      <c r="H1047" s="1064">
        <f>ROUND((D1047/1000)*G1047,2)</f>
        <v>2088.0300000000002</v>
      </c>
      <c r="I1047" s="582"/>
    </row>
    <row r="1048" spans="1:9" ht="15">
      <c r="A1048" s="1336" t="s">
        <v>11689</v>
      </c>
      <c r="B1048" s="1056" t="s">
        <v>2498</v>
      </c>
      <c r="C1048" s="1698">
        <v>2540</v>
      </c>
      <c r="D1048" s="1057">
        <v>1</v>
      </c>
      <c r="E1048" s="825">
        <f t="shared" si="129"/>
        <v>202930.29599999997</v>
      </c>
      <c r="F1048" s="740">
        <f>ROUND(E1048*(1-$F$11),2)</f>
        <v>202930.3</v>
      </c>
      <c r="G1048" s="1044">
        <f>'Заказ, cкидки и курсы валют'!$J$24*F1048</f>
        <v>2574170.8555000001</v>
      </c>
      <c r="H1048" s="1064">
        <f>ROUND((D1048/1000)*G1048,2)</f>
        <v>2574.17</v>
      </c>
      <c r="I1048" s="582"/>
    </row>
    <row r="1049" spans="1:9" ht="15">
      <c r="A1049" s="1336" t="s">
        <v>11690</v>
      </c>
      <c r="B1049" s="1056" t="s">
        <v>3242</v>
      </c>
      <c r="C1049" s="1698">
        <v>2958</v>
      </c>
      <c r="D1049" s="1057">
        <v>1</v>
      </c>
      <c r="E1049" s="825">
        <f t="shared" si="129"/>
        <v>252592.74</v>
      </c>
      <c r="F1049" s="740">
        <f>ROUND(E1049*(1-$F$11),2)</f>
        <v>252592.74</v>
      </c>
      <c r="G1049" s="1044">
        <f>'Заказ, cкидки и курсы валют'!$J$24*F1049</f>
        <v>3204138.9068999998</v>
      </c>
      <c r="H1049" s="1064">
        <f>ROUND((D1049/1000)*G1049,2)</f>
        <v>3204.14</v>
      </c>
      <c r="I1049" s="582"/>
    </row>
    <row r="1050" spans="1:9" ht="15">
      <c r="A1050" s="1336" t="s">
        <v>11691</v>
      </c>
      <c r="B1050" s="1056" t="s">
        <v>3243</v>
      </c>
      <c r="C1050" s="1698">
        <v>4685</v>
      </c>
      <c r="D1050" s="1057">
        <v>1</v>
      </c>
      <c r="E1050" s="825">
        <f t="shared" si="129"/>
        <v>377538.39600000001</v>
      </c>
      <c r="F1050" s="740">
        <f>ROUND(E1050*(1-$F$11),2)</f>
        <v>377538.4</v>
      </c>
      <c r="G1050" s="1044">
        <f>'Заказ, cкидки и курсы валют'!$J$24*F1050</f>
        <v>4789074.6040000003</v>
      </c>
      <c r="H1050" s="1064">
        <f>ROUND((D1050/1000)*G1050,2)</f>
        <v>4789.07</v>
      </c>
      <c r="I1050" s="582"/>
    </row>
    <row r="1051" spans="1:9" ht="15">
      <c r="A1051" s="1336" t="s">
        <v>11692</v>
      </c>
      <c r="B1051" s="1056" t="s">
        <v>992</v>
      </c>
      <c r="C1051" s="1698">
        <v>240</v>
      </c>
      <c r="D1051" s="1057">
        <v>1</v>
      </c>
      <c r="E1051" s="825">
        <f t="shared" si="129"/>
        <v>27783.516</v>
      </c>
      <c r="F1051" s="740">
        <f t="shared" ref="F1051" si="136">ROUND(E1051*(1-$F$11),2)</f>
        <v>27783.52</v>
      </c>
      <c r="G1051" s="1044">
        <f>'Заказ, cкидки и курсы валют'!$J$24*F1051</f>
        <v>352433.95120000001</v>
      </c>
      <c r="H1051" s="1064">
        <f t="shared" ref="H1051" si="137">ROUND((D1051/1000)*G1051,2)</f>
        <v>352.43</v>
      </c>
      <c r="I1051" s="582"/>
    </row>
    <row r="1052" spans="1:9" ht="15">
      <c r="A1052" s="1336" t="s">
        <v>11693</v>
      </c>
      <c r="B1052" s="1056" t="s">
        <v>3244</v>
      </c>
      <c r="C1052" s="1698">
        <v>344</v>
      </c>
      <c r="D1052" s="1057">
        <v>1</v>
      </c>
      <c r="E1052" s="825">
        <f t="shared" si="129"/>
        <v>28970.615999999998</v>
      </c>
      <c r="F1052" s="740">
        <f t="shared" ref="F1052" si="138">ROUND(E1052*(1-$F$11),2)</f>
        <v>28970.62</v>
      </c>
      <c r="G1052" s="1044">
        <f>'Заказ, cкидки и курсы валют'!$J$24*F1052</f>
        <v>367492.31469999999</v>
      </c>
      <c r="H1052" s="1064">
        <f t="shared" ref="H1052" si="139">ROUND((D1052/1000)*G1052,2)</f>
        <v>367.49</v>
      </c>
      <c r="I1052" s="582"/>
    </row>
    <row r="1053" spans="1:9" ht="15">
      <c r="A1053" s="1336" t="s">
        <v>11694</v>
      </c>
      <c r="B1053" s="1056" t="s">
        <v>3245</v>
      </c>
      <c r="C1053" s="1698">
        <v>624</v>
      </c>
      <c r="D1053" s="1057">
        <v>1</v>
      </c>
      <c r="E1053" s="825">
        <f t="shared" si="129"/>
        <v>47647.811999999998</v>
      </c>
      <c r="F1053" s="740">
        <f>ROUND(E1053*(1-$F$11),2)</f>
        <v>47647.81</v>
      </c>
      <c r="G1053" s="1044">
        <f>'Заказ, cкидки и курсы валют'!$J$24*F1053</f>
        <v>604412.46984999999</v>
      </c>
      <c r="H1053" s="1064">
        <f>ROUND((D1053/1000)*G1053,2)</f>
        <v>604.41</v>
      </c>
      <c r="I1053" s="582"/>
    </row>
    <row r="1054" spans="1:9" ht="15">
      <c r="A1054" s="1336" t="s">
        <v>11695</v>
      </c>
      <c r="B1054" s="1056" t="s">
        <v>3246</v>
      </c>
      <c r="C1054" s="1698">
        <v>984</v>
      </c>
      <c r="D1054" s="1057">
        <v>1</v>
      </c>
      <c r="E1054" s="825">
        <f t="shared" si="129"/>
        <v>80156.327999999994</v>
      </c>
      <c r="F1054" s="740">
        <f>ROUND(E1054*(1-$F$11),2)</f>
        <v>80156.33</v>
      </c>
      <c r="G1054" s="1044">
        <f>'Заказ, cкидки и курсы валют'!$J$24*F1054</f>
        <v>1016783.04605</v>
      </c>
      <c r="H1054" s="1064">
        <f>ROUND((D1054/1000)*G1054,2)</f>
        <v>1016.78</v>
      </c>
      <c r="I1054" s="582"/>
    </row>
    <row r="1055" spans="1:9" ht="15">
      <c r="A1055" s="1336" t="s">
        <v>11696</v>
      </c>
      <c r="B1055" s="1056" t="s">
        <v>3247</v>
      </c>
      <c r="C1055" s="1698">
        <v>1428</v>
      </c>
      <c r="D1055" s="1057">
        <v>1</v>
      </c>
      <c r="E1055" s="825">
        <f t="shared" si="129"/>
        <v>117375.39599999999</v>
      </c>
      <c r="F1055" s="740">
        <f t="shared" ref="F1055" si="140">ROUND(E1055*(1-$F$11),2)</f>
        <v>117375.4</v>
      </c>
      <c r="G1055" s="1044">
        <f>'Заказ, cкидки и курсы валют'!$J$24*F1055</f>
        <v>1488906.949</v>
      </c>
      <c r="H1055" s="1064">
        <f t="shared" ref="H1055" si="141">ROUND((D1055/1000)*G1055,2)</f>
        <v>1488.91</v>
      </c>
      <c r="I1055" s="582"/>
    </row>
    <row r="1056" spans="1:9" ht="15">
      <c r="A1056" s="1336" t="s">
        <v>11697</v>
      </c>
      <c r="B1056" s="1056" t="s">
        <v>3248</v>
      </c>
      <c r="C1056" s="1698">
        <v>1988</v>
      </c>
      <c r="D1056" s="1057">
        <v>1</v>
      </c>
      <c r="E1056" s="825">
        <f t="shared" si="129"/>
        <v>191445.93599999999</v>
      </c>
      <c r="F1056" s="740">
        <f>ROUND(E1056*(1-$F$11),2)</f>
        <v>191445.94</v>
      </c>
      <c r="G1056" s="1044">
        <f>'Заказ, cкидки и курсы валют'!$J$24*F1056</f>
        <v>2428491.7489</v>
      </c>
      <c r="H1056" s="1064">
        <f>ROUND((D1056/1000)*G1056,2)</f>
        <v>2428.4899999999998</v>
      </c>
      <c r="I1056" s="582"/>
    </row>
    <row r="1057" spans="1:9" ht="15">
      <c r="A1057" s="1336" t="s">
        <v>11698</v>
      </c>
      <c r="B1057" s="1056" t="s">
        <v>3249</v>
      </c>
      <c r="C1057" s="1698">
        <v>2624</v>
      </c>
      <c r="D1057" s="1057">
        <v>1</v>
      </c>
      <c r="E1057" s="825">
        <f t="shared" si="129"/>
        <v>217682.712</v>
      </c>
      <c r="F1057" s="740">
        <f>ROUND(E1057*(1-$F$11),2)</f>
        <v>217682.71</v>
      </c>
      <c r="G1057" s="1044">
        <f>'Заказ, cкидки и курсы валют'!$J$24*F1057</f>
        <v>2761305.1763499998</v>
      </c>
      <c r="H1057" s="1064">
        <f>ROUND((D1057/1000)*G1057,2)</f>
        <v>2761.31</v>
      </c>
      <c r="I1057" s="582"/>
    </row>
    <row r="1058" spans="1:9" ht="15">
      <c r="A1058" s="1336" t="s">
        <v>11699</v>
      </c>
      <c r="B1058" s="1056" t="s">
        <v>3250</v>
      </c>
      <c r="C1058" s="1698">
        <v>4106</v>
      </c>
      <c r="D1058" s="1057">
        <v>1</v>
      </c>
      <c r="E1058" s="825">
        <f t="shared" si="129"/>
        <v>329778.97200000001</v>
      </c>
      <c r="F1058" s="740">
        <f>ROUND(E1058*(1-$F$11),2)</f>
        <v>329778.96999999997</v>
      </c>
      <c r="G1058" s="1044">
        <f>'Заказ, cкидки и курсы валют'!$J$24*F1058</f>
        <v>4183246.2344499999</v>
      </c>
      <c r="H1058" s="1064">
        <f>ROUND((D1058/1000)*G1058,2)</f>
        <v>4183.25</v>
      </c>
      <c r="I1058" s="582"/>
    </row>
    <row r="1059" spans="1:9" ht="15">
      <c r="A1059" s="1336" t="s">
        <v>11700</v>
      </c>
      <c r="B1059" s="1056" t="s">
        <v>9750</v>
      </c>
      <c r="C1059" s="1698">
        <v>5080</v>
      </c>
      <c r="D1059" s="1057">
        <v>1</v>
      </c>
      <c r="E1059" s="825">
        <f t="shared" si="129"/>
        <v>405860.60399999999</v>
      </c>
      <c r="F1059" s="740">
        <f>ROUND(E1059*(1-$F$11),2)</f>
        <v>405860.6</v>
      </c>
      <c r="G1059" s="1044">
        <f>'Заказ, cкидки и курсы валют'!$J$24*F1059</f>
        <v>5148341.7110000001</v>
      </c>
      <c r="H1059" s="1064">
        <f>ROUND((D1059/1000)*G1059,2)</f>
        <v>5148.34</v>
      </c>
      <c r="I1059" s="582"/>
    </row>
    <row r="1060" spans="1:9" ht="15.75" thickBot="1">
      <c r="A1060" s="1337" t="s">
        <v>11701</v>
      </c>
      <c r="B1060" s="1121" t="s">
        <v>3252</v>
      </c>
      <c r="C1060" s="1698">
        <v>9370</v>
      </c>
      <c r="D1060" s="1315">
        <v>1</v>
      </c>
      <c r="E1060" s="825">
        <f t="shared" si="129"/>
        <v>911877.66</v>
      </c>
      <c r="F1060" s="1173">
        <f t="shared" ref="F1060" si="142">ROUND(E1060*(1-$F$11),2)</f>
        <v>911877.66</v>
      </c>
      <c r="G1060" s="1178">
        <f>'Заказ, cкидки и курсы валют'!$J$24*F1060</f>
        <v>11567168.1171</v>
      </c>
      <c r="H1060" s="1317">
        <f t="shared" ref="H1060" si="143">ROUND((D1060/1000)*G1060,2)</f>
        <v>11567.17</v>
      </c>
      <c r="I1060" s="595"/>
    </row>
    <row r="1061" spans="1:9" ht="13.5" thickBot="1"/>
    <row r="1062" spans="1:9" ht="18">
      <c r="A1062" s="1895" t="s">
        <v>7057</v>
      </c>
      <c r="B1062" s="1896"/>
      <c r="C1062" s="794"/>
      <c r="D1062" s="687"/>
      <c r="E1062" s="687"/>
      <c r="F1062" s="114"/>
      <c r="G1062" s="1897"/>
      <c r="H1062" s="1481"/>
      <c r="I1062" s="1898"/>
    </row>
    <row r="1063" spans="1:9" ht="18">
      <c r="A1063" s="292"/>
      <c r="B1063" s="17"/>
      <c r="C1063" s="1065"/>
      <c r="D1063" s="1522"/>
      <c r="E1063" s="1028"/>
      <c r="F1063" s="700"/>
      <c r="G1063" s="132"/>
      <c r="H1063" s="131"/>
      <c r="I1063" s="200"/>
    </row>
    <row r="1064" spans="1:9">
      <c r="A1064" s="292"/>
      <c r="B1064" s="17"/>
      <c r="C1064" s="1066"/>
      <c r="D1064" s="1523"/>
      <c r="E1064" s="689"/>
      <c r="F1064" s="733"/>
      <c r="G1064" s="1052"/>
      <c r="H1064" s="17"/>
      <c r="I1064" s="200"/>
    </row>
    <row r="1065" spans="1:9">
      <c r="A1065" s="292"/>
      <c r="B1065" s="17"/>
      <c r="C1065" s="1066"/>
      <c r="D1065" s="1523"/>
      <c r="E1065" s="689"/>
      <c r="F1065" s="733"/>
      <c r="G1065" s="1052"/>
      <c r="H1065" s="17"/>
      <c r="I1065" s="200"/>
    </row>
    <row r="1066" spans="1:9">
      <c r="A1066" s="292"/>
      <c r="B1066" s="17"/>
      <c r="C1066" s="1066"/>
      <c r="D1066" s="1523"/>
      <c r="E1066" s="689"/>
      <c r="F1066" s="733"/>
      <c r="G1066" s="1052"/>
      <c r="H1066" s="17"/>
      <c r="I1066" s="200"/>
    </row>
    <row r="1067" spans="1:9" ht="18.75" thickBot="1">
      <c r="A1067" s="1540" t="s">
        <v>7839</v>
      </c>
      <c r="B1067" s="204"/>
      <c r="C1067" s="1067"/>
      <c r="D1067" s="1524"/>
      <c r="E1067" s="690"/>
      <c r="F1067" s="735"/>
      <c r="G1067" s="1053"/>
      <c r="H1067" s="204"/>
      <c r="I1067" s="205"/>
    </row>
    <row r="1068" spans="1:9" ht="52.5">
      <c r="A1068" s="228" t="s">
        <v>1036</v>
      </c>
      <c r="B1068" s="229" t="s">
        <v>1037</v>
      </c>
      <c r="C1068" s="568" t="s">
        <v>679</v>
      </c>
      <c r="D1068" s="568" t="s">
        <v>3147</v>
      </c>
      <c r="E1068" s="691" t="s">
        <v>11544</v>
      </c>
      <c r="F1068" s="737" t="s">
        <v>2796</v>
      </c>
      <c r="G1068" s="1039" t="s">
        <v>2644</v>
      </c>
      <c r="H1068" s="394" t="s">
        <v>498</v>
      </c>
      <c r="I1068" s="232" t="s">
        <v>4274</v>
      </c>
    </row>
    <row r="1069" spans="1:9" ht="13.5" thickBot="1">
      <c r="A1069" s="228"/>
      <c r="B1069" s="445"/>
      <c r="C1069" s="568" t="s">
        <v>3648</v>
      </c>
      <c r="D1069" s="568" t="s">
        <v>2645</v>
      </c>
      <c r="E1069" s="696" t="s">
        <v>265</v>
      </c>
      <c r="F1069" s="745">
        <f>'Заказ, cкидки и курсы валют'!$I$12</f>
        <v>0</v>
      </c>
      <c r="G1069" s="1149"/>
      <c r="H1069" s="545"/>
      <c r="I1069" s="380"/>
    </row>
    <row r="1070" spans="1:9" ht="15">
      <c r="A1070" s="1677" t="s">
        <v>6687</v>
      </c>
      <c r="B1070" s="1056" t="s">
        <v>3383</v>
      </c>
      <c r="C1070" s="2659">
        <v>0.52</v>
      </c>
      <c r="D1070" s="1673">
        <v>1000</v>
      </c>
      <c r="E1070" s="2864">
        <v>56.67</v>
      </c>
      <c r="F1070" s="1678">
        <f>ROUND(E1070*(1-$F$11),2)</f>
        <v>56.67</v>
      </c>
      <c r="G1070" s="1679">
        <f>'Заказ, cкидки и курсы валют'!$J$24*F1070</f>
        <v>718.85895000000005</v>
      </c>
      <c r="H1070" s="1313">
        <f>ROUND((D1070/1000)*G1070,2)</f>
        <v>718.86</v>
      </c>
      <c r="I1070" s="1304"/>
    </row>
    <row r="1071" spans="1:9" ht="15">
      <c r="A1071" s="1682" t="s">
        <v>6688</v>
      </c>
      <c r="B1071" s="1056" t="s">
        <v>3384</v>
      </c>
      <c r="C1071" s="2659">
        <v>0.61</v>
      </c>
      <c r="D1071" s="1673">
        <v>1000</v>
      </c>
      <c r="E1071" s="2864">
        <v>63.82</v>
      </c>
      <c r="F1071" s="1133">
        <f t="shared" ref="F1071:F1073" si="144">ROUND(E1071*(1-$F$11),2)</f>
        <v>63.82</v>
      </c>
      <c r="G1071" s="1684">
        <f>'Заказ, cкидки и курсы валют'!$J$24*F1071</f>
        <v>809.55670000000009</v>
      </c>
      <c r="H1071" s="1064">
        <f t="shared" ref="H1071:H1073" si="145">ROUND((D1071/1000)*G1071,2)</f>
        <v>809.56</v>
      </c>
      <c r="I1071" s="582"/>
    </row>
    <row r="1072" spans="1:9" ht="15">
      <c r="A1072" s="1682" t="s">
        <v>6689</v>
      </c>
      <c r="B1072" s="1056" t="s">
        <v>3385</v>
      </c>
      <c r="C1072" s="2659">
        <v>0.72</v>
      </c>
      <c r="D1072" s="1673">
        <v>1000</v>
      </c>
      <c r="E1072" s="2864">
        <v>73.39</v>
      </c>
      <c r="F1072" s="1133">
        <f t="shared" si="144"/>
        <v>73.39</v>
      </c>
      <c r="G1072" s="1684">
        <f>'Заказ, cкидки и курсы валют'!$J$24*F1072</f>
        <v>930.95215000000007</v>
      </c>
      <c r="H1072" s="1064">
        <f t="shared" si="145"/>
        <v>930.95</v>
      </c>
      <c r="I1072" s="582"/>
    </row>
    <row r="1073" spans="1:9" ht="15">
      <c r="A1073" s="1682" t="s">
        <v>9135</v>
      </c>
      <c r="B1073" s="1056" t="s">
        <v>3386</v>
      </c>
      <c r="C1073" s="2659">
        <v>0.81</v>
      </c>
      <c r="D1073" s="1673">
        <v>1000</v>
      </c>
      <c r="E1073" s="2864">
        <v>77.72</v>
      </c>
      <c r="F1073" s="1133">
        <f t="shared" si="144"/>
        <v>77.72</v>
      </c>
      <c r="G1073" s="1684">
        <f>'Заказ, cкидки и курсы валют'!$J$24*F1073</f>
        <v>985.87819999999999</v>
      </c>
      <c r="H1073" s="1064">
        <f t="shared" si="145"/>
        <v>985.88</v>
      </c>
      <c r="I1073" s="582"/>
    </row>
    <row r="1074" spans="1:9" ht="15">
      <c r="A1074" s="1682" t="s">
        <v>11840</v>
      </c>
      <c r="B1074" s="1056" t="s">
        <v>3387</v>
      </c>
      <c r="C1074" s="2660">
        <v>1</v>
      </c>
      <c r="D1074" s="1673">
        <v>1000</v>
      </c>
      <c r="E1074" s="2864">
        <v>86.67</v>
      </c>
      <c r="F1074" s="1133">
        <f t="shared" ref="F1074" si="146">ROUND(E1074*(1-$F$11),2)</f>
        <v>86.67</v>
      </c>
      <c r="G1074" s="1684">
        <f>'Заказ, cкидки и курсы валют'!$J$24*F1074</f>
        <v>1099.40895</v>
      </c>
      <c r="H1074" s="1064">
        <f t="shared" ref="H1074" si="147">ROUND((D1074/1000)*G1074,2)</f>
        <v>1099.4100000000001</v>
      </c>
      <c r="I1074" s="582"/>
    </row>
    <row r="1075" spans="1:9" ht="15">
      <c r="A1075" s="1682" t="s">
        <v>9136</v>
      </c>
      <c r="B1075" s="1056" t="s">
        <v>3389</v>
      </c>
      <c r="C1075" s="2659">
        <v>0.95</v>
      </c>
      <c r="D1075" s="1673">
        <v>1000</v>
      </c>
      <c r="E1075" s="2864">
        <v>90.02</v>
      </c>
      <c r="F1075" s="1133">
        <f t="shared" ref="F1075:F1106" si="148">ROUND(E1075*(1-$F$11),2)</f>
        <v>90.02</v>
      </c>
      <c r="G1075" s="1684">
        <f>'Заказ, cкидки и курсы валют'!$J$24*F1075</f>
        <v>1141.9037000000001</v>
      </c>
      <c r="H1075" s="1064">
        <f t="shared" ref="H1075:H1106" si="149">ROUND((D1075/1000)*G1075,2)</f>
        <v>1141.9000000000001</v>
      </c>
      <c r="I1075" s="582"/>
    </row>
    <row r="1076" spans="1:9" ht="15">
      <c r="A1076" s="1682" t="s">
        <v>9137</v>
      </c>
      <c r="B1076" s="1056" t="s">
        <v>3390</v>
      </c>
      <c r="C1076" s="2659">
        <v>1.1100000000000001</v>
      </c>
      <c r="D1076" s="1673">
        <v>1000</v>
      </c>
      <c r="E1076" s="2864">
        <v>102.44</v>
      </c>
      <c r="F1076" s="1133">
        <f t="shared" si="148"/>
        <v>102.44</v>
      </c>
      <c r="G1076" s="1684">
        <f>'Заказ, cкидки и курсы валют'!$J$24*F1076</f>
        <v>1299.4513999999999</v>
      </c>
      <c r="H1076" s="1064">
        <f t="shared" si="149"/>
        <v>1299.45</v>
      </c>
      <c r="I1076" s="582"/>
    </row>
    <row r="1077" spans="1:9" ht="15">
      <c r="A1077" s="1682" t="s">
        <v>9138</v>
      </c>
      <c r="B1077" s="1056" t="s">
        <v>105</v>
      </c>
      <c r="C1077" s="2659">
        <v>1.24</v>
      </c>
      <c r="D1077" s="1673">
        <v>1000</v>
      </c>
      <c r="E1077" s="2864">
        <v>112.11</v>
      </c>
      <c r="F1077" s="1133">
        <f t="shared" si="148"/>
        <v>112.11</v>
      </c>
      <c r="G1077" s="1684">
        <f>'Заказ, cкидки и курсы валют'!$J$24*F1077</f>
        <v>1422.11535</v>
      </c>
      <c r="H1077" s="1064">
        <f t="shared" si="149"/>
        <v>1422.12</v>
      </c>
      <c r="I1077" s="582"/>
    </row>
    <row r="1078" spans="1:9" ht="15">
      <c r="A1078" s="1682" t="s">
        <v>9139</v>
      </c>
      <c r="B1078" s="1056" t="s">
        <v>106</v>
      </c>
      <c r="C1078" s="2659">
        <v>1.38</v>
      </c>
      <c r="D1078" s="1673">
        <v>1000</v>
      </c>
      <c r="E1078" s="2864">
        <v>123.14</v>
      </c>
      <c r="F1078" s="1133">
        <f t="shared" si="148"/>
        <v>123.14</v>
      </c>
      <c r="G1078" s="1684">
        <f>'Заказ, cкидки и курсы валют'!$J$24*F1078</f>
        <v>1562.0309</v>
      </c>
      <c r="H1078" s="1064">
        <f t="shared" si="149"/>
        <v>1562.03</v>
      </c>
      <c r="I1078" s="582"/>
    </row>
    <row r="1079" spans="1:9" ht="15">
      <c r="A1079" s="1682" t="s">
        <v>9140</v>
      </c>
      <c r="B1079" s="1056" t="s">
        <v>9131</v>
      </c>
      <c r="C1079" s="2659">
        <v>1.52</v>
      </c>
      <c r="D1079" s="1673">
        <v>1000</v>
      </c>
      <c r="E1079" s="2864">
        <v>141.94</v>
      </c>
      <c r="F1079" s="1133">
        <f t="shared" si="148"/>
        <v>141.94</v>
      </c>
      <c r="G1079" s="1684">
        <f>'Заказ, cкидки и курсы валют'!$J$24*F1079</f>
        <v>1800.5089</v>
      </c>
      <c r="H1079" s="1064">
        <f t="shared" si="149"/>
        <v>1800.51</v>
      </c>
      <c r="I1079" s="582"/>
    </row>
    <row r="1080" spans="1:9" ht="15">
      <c r="A1080" s="1682" t="s">
        <v>11841</v>
      </c>
      <c r="B1080" s="1056" t="s">
        <v>107</v>
      </c>
      <c r="C1080" s="2660">
        <v>1.8</v>
      </c>
      <c r="D1080" s="1673">
        <v>1000</v>
      </c>
      <c r="E1080" s="2864">
        <v>145.80000000000001</v>
      </c>
      <c r="F1080" s="1133">
        <f t="shared" si="148"/>
        <v>145.80000000000001</v>
      </c>
      <c r="G1080" s="1684">
        <f>'Заказ, cкидки и курсы валют'!$J$24*F1080</f>
        <v>1849.4730000000002</v>
      </c>
      <c r="H1080" s="1064">
        <f t="shared" si="149"/>
        <v>1849.47</v>
      </c>
      <c r="I1080" s="582"/>
    </row>
    <row r="1081" spans="1:9" ht="15">
      <c r="A1081" s="1682" t="s">
        <v>11842</v>
      </c>
      <c r="B1081" s="1056" t="s">
        <v>108</v>
      </c>
      <c r="C1081" s="2660">
        <v>2.2999999999999998</v>
      </c>
      <c r="D1081" s="1673">
        <v>500</v>
      </c>
      <c r="E1081" s="2864">
        <v>174.69</v>
      </c>
      <c r="F1081" s="1133">
        <f t="shared" si="148"/>
        <v>174.69</v>
      </c>
      <c r="G1081" s="1684">
        <f>'Заказ, cкидки и курсы валют'!$J$24*F1081</f>
        <v>2215.94265</v>
      </c>
      <c r="H1081" s="1064">
        <f t="shared" si="149"/>
        <v>1107.97</v>
      </c>
      <c r="I1081" s="582"/>
    </row>
    <row r="1082" spans="1:9" ht="15">
      <c r="A1082" s="1682" t="s">
        <v>11843</v>
      </c>
      <c r="B1082" s="1056" t="s">
        <v>3391</v>
      </c>
      <c r="C1082" s="2660">
        <v>2.9</v>
      </c>
      <c r="D1082" s="1673">
        <v>500</v>
      </c>
      <c r="E1082" s="2864">
        <v>212.68</v>
      </c>
      <c r="F1082" s="1133">
        <f t="shared" si="148"/>
        <v>212.68</v>
      </c>
      <c r="G1082" s="1684">
        <f>'Заказ, cкидки и курсы валют'!$J$24*F1082</f>
        <v>2697.8458000000001</v>
      </c>
      <c r="H1082" s="1064">
        <f t="shared" si="149"/>
        <v>1348.92</v>
      </c>
      <c r="I1082" s="582"/>
    </row>
    <row r="1083" spans="1:9" ht="15">
      <c r="A1083" s="1682" t="s">
        <v>9141</v>
      </c>
      <c r="B1083" s="1056" t="s">
        <v>77</v>
      </c>
      <c r="C1083" s="2659">
        <v>1.29</v>
      </c>
      <c r="D1083" s="1673">
        <v>1000</v>
      </c>
      <c r="E1083" s="2864">
        <v>120.18</v>
      </c>
      <c r="F1083" s="1133">
        <f t="shared" si="148"/>
        <v>120.18</v>
      </c>
      <c r="G1083" s="1684">
        <f>'Заказ, cкидки и курсы валют'!$J$24*F1083</f>
        <v>1524.4833000000001</v>
      </c>
      <c r="H1083" s="1064">
        <f t="shared" si="149"/>
        <v>1524.48</v>
      </c>
      <c r="I1083" s="582"/>
    </row>
    <row r="1084" spans="1:9" ht="15">
      <c r="A1084" s="1682" t="s">
        <v>11844</v>
      </c>
      <c r="B1084" s="1056" t="s">
        <v>137</v>
      </c>
      <c r="C1084" s="2660">
        <v>1.6</v>
      </c>
      <c r="D1084" s="1673">
        <v>1000</v>
      </c>
      <c r="E1084" s="2864">
        <v>125.96</v>
      </c>
      <c r="F1084" s="1133">
        <f t="shared" si="148"/>
        <v>125.96</v>
      </c>
      <c r="G1084" s="1684">
        <f>'Заказ, cкидки и курсы валют'!$J$24*F1084</f>
        <v>1597.8026</v>
      </c>
      <c r="H1084" s="1064">
        <f t="shared" si="149"/>
        <v>1597.8</v>
      </c>
      <c r="I1084" s="582"/>
    </row>
    <row r="1085" spans="1:9" ht="15">
      <c r="A1085" s="1682" t="s">
        <v>11845</v>
      </c>
      <c r="B1085" s="1056" t="s">
        <v>130</v>
      </c>
      <c r="C1085" s="2660">
        <v>1.8</v>
      </c>
      <c r="D1085" s="1673">
        <v>1000</v>
      </c>
      <c r="E1085" s="2864">
        <v>141</v>
      </c>
      <c r="F1085" s="1133">
        <f t="shared" si="148"/>
        <v>141</v>
      </c>
      <c r="G1085" s="1684">
        <f>'Заказ, cкидки и курсы валют'!$J$24*F1085</f>
        <v>1788.585</v>
      </c>
      <c r="H1085" s="1064">
        <f t="shared" si="149"/>
        <v>1788.59</v>
      </c>
      <c r="I1085" s="582"/>
    </row>
    <row r="1086" spans="1:9" ht="15">
      <c r="A1086" s="1682" t="s">
        <v>9534</v>
      </c>
      <c r="B1086" s="1056" t="s">
        <v>9533</v>
      </c>
      <c r="C1086" s="2659">
        <v>1.9</v>
      </c>
      <c r="D1086" s="1673">
        <v>1000</v>
      </c>
      <c r="E1086" s="2864">
        <v>154.13</v>
      </c>
      <c r="F1086" s="1133">
        <f t="shared" si="148"/>
        <v>154.13</v>
      </c>
      <c r="G1086" s="1684">
        <f>'Заказ, cкидки и курсы валют'!$J$24*F1086</f>
        <v>1955.13905</v>
      </c>
      <c r="H1086" s="1064">
        <f t="shared" si="149"/>
        <v>1955.14</v>
      </c>
      <c r="I1086" s="582"/>
    </row>
    <row r="1087" spans="1:9" ht="15">
      <c r="A1087" s="1682" t="s">
        <v>11846</v>
      </c>
      <c r="B1087" s="1056" t="s">
        <v>131</v>
      </c>
      <c r="C1087" s="2660">
        <v>2.2000000000000002</v>
      </c>
      <c r="D1087" s="1673">
        <v>1000</v>
      </c>
      <c r="E1087" s="2864">
        <v>174.57</v>
      </c>
      <c r="F1087" s="1133">
        <f t="shared" si="148"/>
        <v>174.57</v>
      </c>
      <c r="G1087" s="1684">
        <f>'Заказ, cкидки и курсы валют'!$J$24*F1087</f>
        <v>2214.4204500000001</v>
      </c>
      <c r="H1087" s="1064">
        <f t="shared" si="149"/>
        <v>2214.42</v>
      </c>
      <c r="I1087" s="582"/>
    </row>
    <row r="1088" spans="1:9" ht="15">
      <c r="A1088" s="1682" t="s">
        <v>11847</v>
      </c>
      <c r="B1088" s="1056" t="s">
        <v>78</v>
      </c>
      <c r="C1088" s="2660">
        <v>2.5</v>
      </c>
      <c r="D1088" s="1673">
        <v>500</v>
      </c>
      <c r="E1088" s="2864">
        <v>208.97</v>
      </c>
      <c r="F1088" s="1133">
        <f t="shared" si="148"/>
        <v>208.97</v>
      </c>
      <c r="G1088" s="1684">
        <f>'Заказ, cкидки и курсы валют'!$J$24*F1088</f>
        <v>2650.7844500000001</v>
      </c>
      <c r="H1088" s="1064">
        <f t="shared" si="149"/>
        <v>1325.39</v>
      </c>
      <c r="I1088" s="582"/>
    </row>
    <row r="1089" spans="1:9" ht="15">
      <c r="A1089" s="1682" t="s">
        <v>11848</v>
      </c>
      <c r="B1089" s="1056" t="s">
        <v>3961</v>
      </c>
      <c r="C1089" s="2660">
        <v>2.8</v>
      </c>
      <c r="D1089" s="1673">
        <v>500</v>
      </c>
      <c r="E1089" s="2864">
        <v>241.82</v>
      </c>
      <c r="F1089" s="1133">
        <f t="shared" si="148"/>
        <v>241.82</v>
      </c>
      <c r="G1089" s="1684">
        <f>'Заказ, cкидки и курсы валют'!$J$24*F1089</f>
        <v>3067.4866999999999</v>
      </c>
      <c r="H1089" s="1064">
        <f t="shared" si="149"/>
        <v>1533.74</v>
      </c>
      <c r="I1089" s="582"/>
    </row>
    <row r="1090" spans="1:9" ht="15">
      <c r="A1090" s="1682" t="s">
        <v>9535</v>
      </c>
      <c r="B1090" s="1056" t="s">
        <v>6694</v>
      </c>
      <c r="C1090" s="2659">
        <v>3.71</v>
      </c>
      <c r="D1090" s="1673">
        <v>500</v>
      </c>
      <c r="E1090" s="2864">
        <v>283.91000000000003</v>
      </c>
      <c r="F1090" s="1133">
        <f t="shared" si="148"/>
        <v>283.91000000000003</v>
      </c>
      <c r="G1090" s="1684">
        <f>'Заказ, cкидки и курсы валют'!$J$24*F1090</f>
        <v>3601.3983500000004</v>
      </c>
      <c r="H1090" s="1064">
        <f t="shared" si="149"/>
        <v>1800.7</v>
      </c>
      <c r="I1090" s="582"/>
    </row>
    <row r="1091" spans="1:9" ht="15">
      <c r="A1091" s="1682" t="s">
        <v>9142</v>
      </c>
      <c r="B1091" s="1056" t="s">
        <v>122</v>
      </c>
      <c r="C1091" s="2659">
        <v>1.67</v>
      </c>
      <c r="D1091" s="1673">
        <v>1000</v>
      </c>
      <c r="E1091" s="2864">
        <v>145.22999999999999</v>
      </c>
      <c r="F1091" s="1133">
        <f t="shared" si="148"/>
        <v>145.22999999999999</v>
      </c>
      <c r="G1091" s="1684">
        <f>'Заказ, cкидки и курсы валют'!$J$24*F1091</f>
        <v>1842.2425499999999</v>
      </c>
      <c r="H1091" s="1064">
        <f t="shared" si="149"/>
        <v>1842.24</v>
      </c>
      <c r="I1091" s="582"/>
    </row>
    <row r="1092" spans="1:9" ht="15">
      <c r="A1092" s="1682" t="s">
        <v>9143</v>
      </c>
      <c r="B1092" s="1056" t="s">
        <v>124</v>
      </c>
      <c r="C1092" s="2659">
        <v>1.86</v>
      </c>
      <c r="D1092" s="1673">
        <v>1000</v>
      </c>
      <c r="E1092" s="2864">
        <v>162.94999999999999</v>
      </c>
      <c r="F1092" s="1133">
        <f t="shared" si="148"/>
        <v>162.94999999999999</v>
      </c>
      <c r="G1092" s="1684">
        <f>'Заказ, cкидки и курсы валют'!$J$24*F1092</f>
        <v>2067.0207500000001</v>
      </c>
      <c r="H1092" s="1064">
        <f t="shared" si="149"/>
        <v>2067.02</v>
      </c>
      <c r="I1092" s="582"/>
    </row>
    <row r="1093" spans="1:9" ht="15">
      <c r="A1093" s="1682" t="s">
        <v>11849</v>
      </c>
      <c r="B1093" s="1056" t="s">
        <v>125</v>
      </c>
      <c r="C1093" s="2660">
        <v>2</v>
      </c>
      <c r="D1093" s="1673">
        <v>1000</v>
      </c>
      <c r="E1093" s="2864">
        <v>172.39</v>
      </c>
      <c r="F1093" s="1133">
        <f t="shared" si="148"/>
        <v>172.39</v>
      </c>
      <c r="G1093" s="1684">
        <f>'Заказ, cкидки и курсы валют'!$J$24*F1093</f>
        <v>2186.7671500000001</v>
      </c>
      <c r="H1093" s="1064">
        <f t="shared" si="149"/>
        <v>2186.77</v>
      </c>
      <c r="I1093" s="582"/>
    </row>
    <row r="1094" spans="1:9" ht="15">
      <c r="A1094" s="1682" t="s">
        <v>9536</v>
      </c>
      <c r="B1094" s="1056" t="s">
        <v>9130</v>
      </c>
      <c r="C1094" s="2659">
        <v>2.1</v>
      </c>
      <c r="D1094" s="1673">
        <v>1000</v>
      </c>
      <c r="E1094" s="2864">
        <v>208.16</v>
      </c>
      <c r="F1094" s="1133">
        <f t="shared" si="148"/>
        <v>208.16</v>
      </c>
      <c r="G1094" s="1684">
        <f>'Заказ, cкидки и курсы валют'!$J$24*F1094</f>
        <v>2640.5095999999999</v>
      </c>
      <c r="H1094" s="1064">
        <f t="shared" si="149"/>
        <v>2640.51</v>
      </c>
      <c r="I1094" s="582"/>
    </row>
    <row r="1095" spans="1:9" ht="15">
      <c r="A1095" s="1682" t="s">
        <v>9144</v>
      </c>
      <c r="B1095" s="1056" t="s">
        <v>126</v>
      </c>
      <c r="C1095" s="2659">
        <v>2.4500000000000002</v>
      </c>
      <c r="D1095" s="1673">
        <v>1000</v>
      </c>
      <c r="E1095" s="2864">
        <v>208.46</v>
      </c>
      <c r="F1095" s="1133">
        <f t="shared" si="148"/>
        <v>208.46</v>
      </c>
      <c r="G1095" s="1684">
        <f>'Заказ, cкидки и курсы валют'!$J$24*F1095</f>
        <v>2644.3151000000003</v>
      </c>
      <c r="H1095" s="1064">
        <f t="shared" si="149"/>
        <v>2644.32</v>
      </c>
      <c r="I1095" s="582"/>
    </row>
    <row r="1096" spans="1:9" ht="15">
      <c r="A1096" s="1682" t="s">
        <v>9145</v>
      </c>
      <c r="B1096" s="1056" t="s">
        <v>127</v>
      </c>
      <c r="C1096" s="2659">
        <v>3.25</v>
      </c>
      <c r="D1096" s="1673">
        <v>500</v>
      </c>
      <c r="E1096" s="2864">
        <v>254.93</v>
      </c>
      <c r="F1096" s="1133">
        <f t="shared" si="148"/>
        <v>254.93</v>
      </c>
      <c r="G1096" s="1684">
        <f>'Заказ, cкидки и курсы валют'!$J$24*F1096</f>
        <v>3233.7870500000004</v>
      </c>
      <c r="H1096" s="1064">
        <f t="shared" si="149"/>
        <v>1616.89</v>
      </c>
      <c r="I1096" s="582"/>
    </row>
    <row r="1097" spans="1:9" ht="15">
      <c r="A1097" s="1682" t="s">
        <v>6690</v>
      </c>
      <c r="B1097" s="1056" t="s">
        <v>4002</v>
      </c>
      <c r="C1097" s="2659">
        <v>3.25</v>
      </c>
      <c r="D1097" s="1673">
        <v>500</v>
      </c>
      <c r="E1097" s="2864">
        <v>292.63</v>
      </c>
      <c r="F1097" s="1133">
        <f t="shared" si="148"/>
        <v>292.63</v>
      </c>
      <c r="G1097" s="1684">
        <f>'Заказ, cкидки и курсы валют'!$J$24*F1097</f>
        <v>3712.0115500000002</v>
      </c>
      <c r="H1097" s="1064">
        <f t="shared" si="149"/>
        <v>1856.01</v>
      </c>
      <c r="I1097" s="582"/>
    </row>
    <row r="1098" spans="1:9" ht="15">
      <c r="A1098" s="1682" t="s">
        <v>9146</v>
      </c>
      <c r="B1098" s="1056" t="s">
        <v>9132</v>
      </c>
      <c r="C1098" s="2659">
        <v>3.74</v>
      </c>
      <c r="D1098" s="1673">
        <v>500</v>
      </c>
      <c r="E1098" s="2864">
        <v>336.4</v>
      </c>
      <c r="F1098" s="1133">
        <f t="shared" si="148"/>
        <v>336.4</v>
      </c>
      <c r="G1098" s="1684">
        <f>'Заказ, cкидки и курсы валют'!$J$24*F1098</f>
        <v>4267.2339999999995</v>
      </c>
      <c r="H1098" s="1064">
        <f t="shared" si="149"/>
        <v>2133.62</v>
      </c>
      <c r="I1098" s="582"/>
    </row>
    <row r="1099" spans="1:9" ht="15">
      <c r="A1099" s="1682" t="s">
        <v>9537</v>
      </c>
      <c r="B1099" s="1056" t="s">
        <v>6695</v>
      </c>
      <c r="C1099" s="2659">
        <v>4.0999999999999996</v>
      </c>
      <c r="D1099" s="1673">
        <v>200</v>
      </c>
      <c r="E1099" s="2864">
        <v>325.49</v>
      </c>
      <c r="F1099" s="1133">
        <f t="shared" si="148"/>
        <v>325.49</v>
      </c>
      <c r="G1099" s="1684">
        <f>'Заказ, cкидки и курсы валют'!$J$24*F1099</f>
        <v>4128.8406500000001</v>
      </c>
      <c r="H1099" s="1064">
        <f t="shared" si="149"/>
        <v>825.77</v>
      </c>
      <c r="I1099" s="582"/>
    </row>
    <row r="1100" spans="1:9" ht="15">
      <c r="A1100" s="1682" t="s">
        <v>9147</v>
      </c>
      <c r="B1100" s="1056" t="s">
        <v>3996</v>
      </c>
      <c r="C1100" s="2659">
        <v>2.2999999999999998</v>
      </c>
      <c r="D1100" s="1673">
        <v>1000</v>
      </c>
      <c r="E1100" s="2864">
        <v>190.21</v>
      </c>
      <c r="F1100" s="1133">
        <f t="shared" si="148"/>
        <v>190.21</v>
      </c>
      <c r="G1100" s="1684">
        <f>'Заказ, cкидки и курсы валют'!$J$24*F1100</f>
        <v>2412.81385</v>
      </c>
      <c r="H1100" s="1064">
        <f t="shared" si="149"/>
        <v>2412.81</v>
      </c>
      <c r="I1100" s="582"/>
    </row>
    <row r="1101" spans="1:9" ht="15">
      <c r="A1101" s="1682" t="s">
        <v>11324</v>
      </c>
      <c r="B1101" s="1056" t="s">
        <v>3382</v>
      </c>
      <c r="C1101" s="2659">
        <v>2.37</v>
      </c>
      <c r="D1101" s="1673">
        <v>1000</v>
      </c>
      <c r="E1101" s="2864">
        <v>202.92</v>
      </c>
      <c r="F1101" s="1133">
        <f t="shared" si="148"/>
        <v>202.92</v>
      </c>
      <c r="G1101" s="1684">
        <f>'Заказ, cкидки и курсы валют'!$J$24*F1101</f>
        <v>2574.0401999999999</v>
      </c>
      <c r="H1101" s="1064">
        <f t="shared" si="149"/>
        <v>2574.04</v>
      </c>
      <c r="I1101" s="582"/>
    </row>
    <row r="1102" spans="1:9" ht="15">
      <c r="A1102" s="1682" t="s">
        <v>9539</v>
      </c>
      <c r="B1102" s="1056" t="s">
        <v>3229</v>
      </c>
      <c r="C1102" s="2659">
        <v>2.87</v>
      </c>
      <c r="D1102" s="1673">
        <v>1000</v>
      </c>
      <c r="E1102" s="2864">
        <v>224.63</v>
      </c>
      <c r="F1102" s="1133">
        <f t="shared" si="148"/>
        <v>224.63</v>
      </c>
      <c r="G1102" s="1684">
        <f>'Заказ, cкидки и курсы валют'!$J$24*F1102</f>
        <v>2849.4315500000002</v>
      </c>
      <c r="H1102" s="1064">
        <f t="shared" si="149"/>
        <v>2849.43</v>
      </c>
      <c r="I1102" s="582"/>
    </row>
    <row r="1103" spans="1:9" ht="15">
      <c r="A1103" s="1682" t="s">
        <v>9148</v>
      </c>
      <c r="B1103" s="1056" t="s">
        <v>3544</v>
      </c>
      <c r="C1103" s="2659">
        <v>3.1</v>
      </c>
      <c r="D1103" s="1673">
        <v>500</v>
      </c>
      <c r="E1103" s="2864">
        <v>273.45</v>
      </c>
      <c r="F1103" s="1133">
        <f t="shared" si="148"/>
        <v>273.45</v>
      </c>
      <c r="G1103" s="1684">
        <f>'Заказ, cкидки и курсы валют'!$J$24*F1103</f>
        <v>3468.7132499999998</v>
      </c>
      <c r="H1103" s="1064">
        <f t="shared" si="149"/>
        <v>1734.36</v>
      </c>
      <c r="I1103" s="582"/>
    </row>
    <row r="1104" spans="1:9" ht="15">
      <c r="A1104" s="1682" t="s">
        <v>9149</v>
      </c>
      <c r="B1104" s="1056" t="s">
        <v>611</v>
      </c>
      <c r="C1104" s="2659">
        <v>3.66</v>
      </c>
      <c r="D1104" s="1673">
        <v>500</v>
      </c>
      <c r="E1104" s="2864">
        <v>286.64</v>
      </c>
      <c r="F1104" s="1133">
        <f t="shared" si="148"/>
        <v>286.64</v>
      </c>
      <c r="G1104" s="1684">
        <f>'Заказ, cкидки и курсы валют'!$J$24*F1104</f>
        <v>3636.0284000000001</v>
      </c>
      <c r="H1104" s="1064">
        <f t="shared" si="149"/>
        <v>1818.01</v>
      </c>
      <c r="I1104" s="582"/>
    </row>
    <row r="1105" spans="1:9" ht="15">
      <c r="A1105" s="1682" t="s">
        <v>11850</v>
      </c>
      <c r="B1105" s="1056" t="s">
        <v>3650</v>
      </c>
      <c r="C1105" s="2660">
        <v>4</v>
      </c>
      <c r="D1105" s="1673">
        <v>500</v>
      </c>
      <c r="E1105" s="2864">
        <v>326.48</v>
      </c>
      <c r="F1105" s="1133">
        <f t="shared" si="148"/>
        <v>326.48</v>
      </c>
      <c r="G1105" s="1684">
        <f>'Заказ, cкидки и курсы валют'!$J$24*F1105</f>
        <v>4141.3988000000008</v>
      </c>
      <c r="H1105" s="1064">
        <f t="shared" si="149"/>
        <v>2070.6999999999998</v>
      </c>
      <c r="I1105" s="582"/>
    </row>
    <row r="1106" spans="1:9" ht="15">
      <c r="A1106" s="1682" t="s">
        <v>6691</v>
      </c>
      <c r="B1106" s="1056" t="s">
        <v>1388</v>
      </c>
      <c r="C1106" s="2659">
        <v>4.5199999999999996</v>
      </c>
      <c r="D1106" s="1673">
        <v>500</v>
      </c>
      <c r="E1106" s="2864">
        <v>386.68</v>
      </c>
      <c r="F1106" s="1133">
        <f t="shared" si="148"/>
        <v>386.68</v>
      </c>
      <c r="G1106" s="1684">
        <f>'Заказ, cкидки и курсы валют'!$J$24*F1106</f>
        <v>4905.0358000000006</v>
      </c>
      <c r="H1106" s="1064">
        <f t="shared" si="149"/>
        <v>2452.52</v>
      </c>
      <c r="I1106" s="582"/>
    </row>
    <row r="1107" spans="1:9" ht="15">
      <c r="A1107" s="1682" t="s">
        <v>9150</v>
      </c>
      <c r="B1107" s="1056" t="s">
        <v>2656</v>
      </c>
      <c r="C1107" s="2659">
        <v>5.17</v>
      </c>
      <c r="D1107" s="1673">
        <v>200</v>
      </c>
      <c r="E1107" s="2864">
        <v>433.76</v>
      </c>
      <c r="F1107" s="1133">
        <f t="shared" ref="F1107:F1127" si="150">ROUND(E1107*(1-$F$11),2)</f>
        <v>433.76</v>
      </c>
      <c r="G1107" s="1684">
        <f>'Заказ, cкидки и курсы валют'!$J$24*F1107</f>
        <v>5502.2456000000002</v>
      </c>
      <c r="H1107" s="1064">
        <f t="shared" ref="H1107:H1127" si="151">ROUND((D1107/1000)*G1107,2)</f>
        <v>1100.45</v>
      </c>
      <c r="I1107" s="582"/>
    </row>
    <row r="1108" spans="1:9" ht="15">
      <c r="A1108" s="1682" t="s">
        <v>9538</v>
      </c>
      <c r="B1108" s="1056" t="s">
        <v>2657</v>
      </c>
      <c r="C1108" s="2659">
        <v>6</v>
      </c>
      <c r="D1108" s="1673">
        <v>200</v>
      </c>
      <c r="E1108" s="2864">
        <v>485.53</v>
      </c>
      <c r="F1108" s="1133">
        <f t="shared" si="150"/>
        <v>485.53</v>
      </c>
      <c r="G1108" s="1684">
        <f>'Заказ, cкидки и курсы валют'!$J$24*F1108</f>
        <v>6158.94805</v>
      </c>
      <c r="H1108" s="1064">
        <f t="shared" si="151"/>
        <v>1231.79</v>
      </c>
      <c r="I1108" s="582"/>
    </row>
    <row r="1109" spans="1:9" ht="15">
      <c r="A1109" s="1682" t="s">
        <v>9540</v>
      </c>
      <c r="B1109" s="1056" t="s">
        <v>1391</v>
      </c>
      <c r="C1109" s="2659">
        <v>6.7</v>
      </c>
      <c r="D1109" s="1673">
        <v>200</v>
      </c>
      <c r="E1109" s="2864">
        <v>582.24</v>
      </c>
      <c r="F1109" s="1133">
        <f t="shared" si="150"/>
        <v>582.24</v>
      </c>
      <c r="G1109" s="1684">
        <f>'Заказ, cкидки и курсы валют'!$J$24*F1109</f>
        <v>7385.7144000000008</v>
      </c>
      <c r="H1109" s="1064">
        <f t="shared" si="151"/>
        <v>1477.14</v>
      </c>
      <c r="I1109" s="582"/>
    </row>
    <row r="1110" spans="1:9" ht="15">
      <c r="A1110" s="1682" t="s">
        <v>6692</v>
      </c>
      <c r="B1110" s="1056" t="s">
        <v>1390</v>
      </c>
      <c r="C1110" s="2659">
        <v>7.52</v>
      </c>
      <c r="D1110" s="1673">
        <v>200</v>
      </c>
      <c r="E1110" s="2864">
        <v>698.95</v>
      </c>
      <c r="F1110" s="1133">
        <f t="shared" si="150"/>
        <v>698.95</v>
      </c>
      <c r="G1110" s="1684">
        <f>'Заказ, cкидки и курсы валют'!$J$24*F1110</f>
        <v>8866.1807500000014</v>
      </c>
      <c r="H1110" s="1064">
        <f t="shared" si="151"/>
        <v>1773.24</v>
      </c>
      <c r="I1110" s="582"/>
    </row>
    <row r="1111" spans="1:9" ht="15">
      <c r="A1111" s="1682" t="s">
        <v>9541</v>
      </c>
      <c r="B1111" s="1056" t="s">
        <v>1392</v>
      </c>
      <c r="C1111" s="2659">
        <v>8.4600000000000009</v>
      </c>
      <c r="D1111" s="1673">
        <v>200</v>
      </c>
      <c r="E1111" s="2864">
        <v>836.2</v>
      </c>
      <c r="F1111" s="1133">
        <f t="shared" si="150"/>
        <v>836.2</v>
      </c>
      <c r="G1111" s="1684">
        <f>'Заказ, cкидки и курсы валют'!$J$24*F1111</f>
        <v>10607.197</v>
      </c>
      <c r="H1111" s="1064">
        <f t="shared" si="151"/>
        <v>2121.44</v>
      </c>
      <c r="I1111" s="582"/>
    </row>
    <row r="1112" spans="1:9" ht="15">
      <c r="A1112" s="1682" t="s">
        <v>9151</v>
      </c>
      <c r="B1112" s="1056" t="s">
        <v>3997</v>
      </c>
      <c r="C1112" s="2659">
        <v>3.51</v>
      </c>
      <c r="D1112" s="1673">
        <v>1000</v>
      </c>
      <c r="E1112" s="2864">
        <v>266.86</v>
      </c>
      <c r="F1112" s="1133">
        <f t="shared" si="150"/>
        <v>266.86</v>
      </c>
      <c r="G1112" s="1684">
        <f>'Заказ, cкидки и курсы валют'!$J$24*F1112</f>
        <v>3385.1191000000003</v>
      </c>
      <c r="H1112" s="1064">
        <f t="shared" si="151"/>
        <v>3385.12</v>
      </c>
      <c r="I1112" s="582"/>
    </row>
    <row r="1113" spans="1:9" ht="15">
      <c r="A1113" s="1682" t="s">
        <v>9152</v>
      </c>
      <c r="B1113" s="1056" t="s">
        <v>670</v>
      </c>
      <c r="C1113" s="2659">
        <v>3.86</v>
      </c>
      <c r="D1113" s="1673">
        <v>1000</v>
      </c>
      <c r="E1113" s="2864">
        <v>355.63</v>
      </c>
      <c r="F1113" s="1133">
        <f t="shared" si="150"/>
        <v>355.63</v>
      </c>
      <c r="G1113" s="1684">
        <f>'Заказ, cкидки и курсы валют'!$J$24*F1113</f>
        <v>4511.1665499999999</v>
      </c>
      <c r="H1113" s="1064">
        <f t="shared" si="151"/>
        <v>4511.17</v>
      </c>
      <c r="I1113" s="582"/>
    </row>
    <row r="1114" spans="1:9" ht="15">
      <c r="A1114" s="1682" t="s">
        <v>9153</v>
      </c>
      <c r="B1114" s="1056" t="s">
        <v>1393</v>
      </c>
      <c r="C1114" s="2659">
        <v>4.21</v>
      </c>
      <c r="D1114" s="1673">
        <v>1000</v>
      </c>
      <c r="E1114" s="2864">
        <v>335.75</v>
      </c>
      <c r="F1114" s="1133">
        <f t="shared" si="150"/>
        <v>335.75</v>
      </c>
      <c r="G1114" s="1684">
        <f>'Заказ, cкидки и курсы валют'!$J$24*F1114</f>
        <v>4258.9887500000004</v>
      </c>
      <c r="H1114" s="1064">
        <f t="shared" si="151"/>
        <v>4258.99</v>
      </c>
      <c r="I1114" s="582"/>
    </row>
    <row r="1115" spans="1:9" ht="15">
      <c r="A1115" s="1682" t="s">
        <v>9154</v>
      </c>
      <c r="B1115" s="1056" t="s">
        <v>1394</v>
      </c>
      <c r="C1115" s="2659">
        <v>4.91</v>
      </c>
      <c r="D1115" s="1673">
        <v>500</v>
      </c>
      <c r="E1115" s="2864">
        <v>389.6</v>
      </c>
      <c r="F1115" s="1133">
        <f t="shared" si="150"/>
        <v>389.6</v>
      </c>
      <c r="G1115" s="1684">
        <f>'Заказ, cкидки и курсы валют'!$J$24*F1115</f>
        <v>4942.0760000000009</v>
      </c>
      <c r="H1115" s="1064">
        <f t="shared" si="151"/>
        <v>2471.04</v>
      </c>
      <c r="I1115" s="582"/>
    </row>
    <row r="1116" spans="1:9" ht="15">
      <c r="A1116" s="1682" t="s">
        <v>9155</v>
      </c>
      <c r="B1116" s="1056" t="s">
        <v>599</v>
      </c>
      <c r="C1116" s="2659">
        <v>5.73</v>
      </c>
      <c r="D1116" s="1673">
        <v>500</v>
      </c>
      <c r="E1116" s="2864">
        <v>469.34</v>
      </c>
      <c r="F1116" s="1133">
        <f t="shared" si="150"/>
        <v>469.34</v>
      </c>
      <c r="G1116" s="1684">
        <f>'Заказ, cкидки и курсы валют'!$J$24*F1116</f>
        <v>5953.5779000000002</v>
      </c>
      <c r="H1116" s="1064">
        <f t="shared" si="151"/>
        <v>2976.79</v>
      </c>
      <c r="I1116" s="582"/>
    </row>
    <row r="1117" spans="1:9" ht="15">
      <c r="A1117" s="1682" t="s">
        <v>9542</v>
      </c>
      <c r="B1117" s="1056" t="s">
        <v>600</v>
      </c>
      <c r="C1117" s="2659">
        <v>6.2</v>
      </c>
      <c r="D1117" s="1673">
        <v>200</v>
      </c>
      <c r="E1117" s="2864">
        <v>524.13</v>
      </c>
      <c r="F1117" s="1133">
        <f t="shared" si="150"/>
        <v>524.13</v>
      </c>
      <c r="G1117" s="1684">
        <f>'Заказ, cкидки и курсы валют'!$J$24*F1117</f>
        <v>6648.5890500000005</v>
      </c>
      <c r="H1117" s="1064">
        <f t="shared" si="151"/>
        <v>1329.72</v>
      </c>
      <c r="I1117" s="582"/>
    </row>
    <row r="1118" spans="1:9" ht="15">
      <c r="A1118" s="1682" t="s">
        <v>9156</v>
      </c>
      <c r="B1118" s="1056" t="s">
        <v>3376</v>
      </c>
      <c r="C1118" s="2659">
        <v>7.36</v>
      </c>
      <c r="D1118" s="1673">
        <v>200</v>
      </c>
      <c r="E1118" s="2864">
        <v>602.05999999999995</v>
      </c>
      <c r="F1118" s="1133">
        <f t="shared" si="150"/>
        <v>602.05999999999995</v>
      </c>
      <c r="G1118" s="1684">
        <f>'Заказ, cкидки и курсы валют'!$J$24*F1118</f>
        <v>7637.1310999999996</v>
      </c>
      <c r="H1118" s="1064">
        <f t="shared" si="151"/>
        <v>1527.43</v>
      </c>
      <c r="I1118" s="582"/>
    </row>
    <row r="1119" spans="1:9" ht="15">
      <c r="A1119" s="1682" t="s">
        <v>9157</v>
      </c>
      <c r="B1119" s="1056" t="s">
        <v>3377</v>
      </c>
      <c r="C1119" s="2659">
        <v>8.01</v>
      </c>
      <c r="D1119" s="1673">
        <v>200</v>
      </c>
      <c r="E1119" s="2864">
        <v>659.56</v>
      </c>
      <c r="F1119" s="1133">
        <f t="shared" si="150"/>
        <v>659.56</v>
      </c>
      <c r="G1119" s="1684">
        <f>'Заказ, cкидки и курсы валют'!$J$24*F1119</f>
        <v>8366.5185999999994</v>
      </c>
      <c r="H1119" s="1064">
        <f t="shared" si="151"/>
        <v>1673.3</v>
      </c>
      <c r="I1119" s="582"/>
    </row>
    <row r="1120" spans="1:9" ht="15">
      <c r="A1120" s="1682" t="s">
        <v>10806</v>
      </c>
      <c r="B1120" s="1056" t="s">
        <v>9133</v>
      </c>
      <c r="C1120" s="2659">
        <v>8.66</v>
      </c>
      <c r="D1120" s="1673">
        <v>200</v>
      </c>
      <c r="E1120" s="2864">
        <v>718.26</v>
      </c>
      <c r="F1120" s="1133">
        <f t="shared" si="150"/>
        <v>718.26</v>
      </c>
      <c r="G1120" s="1684">
        <f>'Заказ, cкидки и курсы валют'!$J$24*F1120</f>
        <v>9111.1280999999999</v>
      </c>
      <c r="H1120" s="1064">
        <f t="shared" si="151"/>
        <v>1822.23</v>
      </c>
      <c r="I1120" s="582"/>
    </row>
    <row r="1121" spans="1:9" ht="15">
      <c r="A1121" s="1682" t="s">
        <v>9158</v>
      </c>
      <c r="B1121" s="1056" t="s">
        <v>3378</v>
      </c>
      <c r="C1121" s="2659">
        <v>9.31</v>
      </c>
      <c r="D1121" s="1673">
        <v>200</v>
      </c>
      <c r="E1121" s="2864">
        <v>779.72</v>
      </c>
      <c r="F1121" s="1133">
        <f t="shared" si="150"/>
        <v>779.72</v>
      </c>
      <c r="G1121" s="1684">
        <f>'Заказ, cкидки и курсы валют'!$J$24*F1121</f>
        <v>9890.7482</v>
      </c>
      <c r="H1121" s="1064">
        <f t="shared" si="151"/>
        <v>1978.15</v>
      </c>
      <c r="I1121" s="582"/>
    </row>
    <row r="1122" spans="1:9" ht="15">
      <c r="A1122" s="1682" t="s">
        <v>9159</v>
      </c>
      <c r="B1122" s="1056" t="s">
        <v>3379</v>
      </c>
      <c r="C1122" s="2659">
        <v>10.29</v>
      </c>
      <c r="D1122" s="1673">
        <v>200</v>
      </c>
      <c r="E1122" s="2864">
        <v>916.71</v>
      </c>
      <c r="F1122" s="1133">
        <f t="shared" si="150"/>
        <v>916.71</v>
      </c>
      <c r="G1122" s="1684">
        <f>'Заказ, cкидки и курсы валют'!$J$24*F1122</f>
        <v>11628.466350000001</v>
      </c>
      <c r="H1122" s="1064">
        <f t="shared" si="151"/>
        <v>2325.69</v>
      </c>
      <c r="I1122" s="582"/>
    </row>
    <row r="1123" spans="1:9" ht="15">
      <c r="A1123" s="1682" t="s">
        <v>9160</v>
      </c>
      <c r="B1123" s="1056" t="s">
        <v>3994</v>
      </c>
      <c r="C1123" s="2659">
        <v>5.27</v>
      </c>
      <c r="D1123" s="1673">
        <v>500</v>
      </c>
      <c r="E1123" s="2864">
        <v>455.01</v>
      </c>
      <c r="F1123" s="1133">
        <f t="shared" si="150"/>
        <v>455.01</v>
      </c>
      <c r="G1123" s="1684">
        <f>'Заказ, cкидки и курсы валют'!$J$24*F1123</f>
        <v>5771.8018499999998</v>
      </c>
      <c r="H1123" s="1064">
        <f t="shared" si="151"/>
        <v>2885.9</v>
      </c>
      <c r="I1123" s="582"/>
    </row>
    <row r="1124" spans="1:9" ht="15">
      <c r="A1124" s="1682" t="s">
        <v>9161</v>
      </c>
      <c r="B1124" s="1056" t="s">
        <v>604</v>
      </c>
      <c r="C1124" s="2659">
        <v>5.74</v>
      </c>
      <c r="D1124" s="1673">
        <v>500</v>
      </c>
      <c r="E1124" s="2864">
        <v>469.38</v>
      </c>
      <c r="F1124" s="1133">
        <f t="shared" si="150"/>
        <v>469.38</v>
      </c>
      <c r="G1124" s="1684">
        <f>'Заказ, cкидки и курсы валют'!$J$24*F1124</f>
        <v>5954.0852999999997</v>
      </c>
      <c r="H1124" s="1064">
        <f t="shared" si="151"/>
        <v>2977.04</v>
      </c>
      <c r="I1124" s="582"/>
    </row>
    <row r="1125" spans="1:9" ht="15">
      <c r="A1125" s="1682" t="s">
        <v>9162</v>
      </c>
      <c r="B1125" s="1056" t="s">
        <v>605</v>
      </c>
      <c r="C1125" s="2659">
        <v>6.7</v>
      </c>
      <c r="D1125" s="1673">
        <v>200</v>
      </c>
      <c r="E1125" s="2864">
        <v>561.42999999999995</v>
      </c>
      <c r="F1125" s="1133">
        <f t="shared" si="150"/>
        <v>561.42999999999995</v>
      </c>
      <c r="G1125" s="1684">
        <f>'Заказ, cкидки и курсы валют'!$J$24*F1125</f>
        <v>7121.7395499999993</v>
      </c>
      <c r="H1125" s="1064">
        <f t="shared" si="151"/>
        <v>1424.35</v>
      </c>
      <c r="I1125" s="582"/>
    </row>
    <row r="1126" spans="1:9" ht="15">
      <c r="A1126" s="1682" t="s">
        <v>11851</v>
      </c>
      <c r="B1126" s="1056" t="s">
        <v>606</v>
      </c>
      <c r="C1126" s="2660">
        <v>7.8</v>
      </c>
      <c r="D1126" s="1673">
        <v>200</v>
      </c>
      <c r="E1126" s="2864">
        <v>622.16999999999996</v>
      </c>
      <c r="F1126" s="1133">
        <f t="shared" si="150"/>
        <v>622.16999999999996</v>
      </c>
      <c r="G1126" s="1684">
        <f>'Заказ, cкидки и курсы валют'!$J$24*F1126</f>
        <v>7892.2264500000001</v>
      </c>
      <c r="H1126" s="1064">
        <f t="shared" si="151"/>
        <v>1578.45</v>
      </c>
      <c r="I1126" s="582"/>
    </row>
    <row r="1127" spans="1:9" ht="15">
      <c r="A1127" s="1682" t="s">
        <v>11852</v>
      </c>
      <c r="B1127" s="1056" t="s">
        <v>607</v>
      </c>
      <c r="C1127" s="2660">
        <v>9</v>
      </c>
      <c r="D1127" s="1673">
        <v>200</v>
      </c>
      <c r="E1127" s="2864">
        <v>715.53</v>
      </c>
      <c r="F1127" s="1133">
        <f t="shared" si="150"/>
        <v>715.53</v>
      </c>
      <c r="G1127" s="1684">
        <f>'Заказ, cкидки и курсы валют'!$J$24*F1127</f>
        <v>9076.4980500000001</v>
      </c>
      <c r="H1127" s="1064">
        <f t="shared" si="151"/>
        <v>1815.3</v>
      </c>
      <c r="I1127" s="582"/>
    </row>
    <row r="1128" spans="1:9" ht="15.75" thickBot="1">
      <c r="A1128" s="1688" t="s">
        <v>6693</v>
      </c>
      <c r="B1128" s="1056" t="s">
        <v>3341</v>
      </c>
      <c r="C1128" s="2659">
        <v>10.98</v>
      </c>
      <c r="D1128" s="1673">
        <v>200</v>
      </c>
      <c r="E1128" s="2864">
        <v>916.93</v>
      </c>
      <c r="F1128" s="1758">
        <f t="shared" ref="F1128" si="152">ROUND(E1128*(1-$F$11),2)</f>
        <v>916.93</v>
      </c>
      <c r="G1128" s="1691">
        <f>'Заказ, cкидки и курсы валют'!$J$24*F1128</f>
        <v>11631.25705</v>
      </c>
      <c r="H1128" s="1317">
        <f t="shared" ref="H1128" si="153">ROUND((D1128/1000)*G1128,2)</f>
        <v>2326.25</v>
      </c>
      <c r="I1128" s="595"/>
    </row>
    <row r="1129" spans="1:9" ht="13.5" thickBot="1"/>
    <row r="1130" spans="1:9" ht="18">
      <c r="A1130" s="1895" t="s">
        <v>7058</v>
      </c>
      <c r="B1130" s="1896"/>
      <c r="C1130" s="794"/>
      <c r="D1130" s="687"/>
      <c r="E1130" s="687"/>
      <c r="F1130" s="114"/>
      <c r="G1130" s="1897"/>
      <c r="H1130" s="1481"/>
      <c r="I1130" s="1898"/>
    </row>
    <row r="1131" spans="1:9" ht="18">
      <c r="A1131" s="292"/>
      <c r="B1131" s="17"/>
      <c r="C1131" s="1065"/>
      <c r="D1131" s="1522"/>
      <c r="E1131" s="1028"/>
      <c r="F1131" s="700"/>
      <c r="G1131" s="132"/>
      <c r="H1131" s="131"/>
      <c r="I1131" s="200"/>
    </row>
    <row r="1132" spans="1:9">
      <c r="A1132" s="292"/>
      <c r="B1132" s="17"/>
      <c r="C1132" s="1066"/>
      <c r="D1132" s="1523"/>
      <c r="E1132" s="689"/>
      <c r="F1132" s="733"/>
      <c r="G1132" s="1052"/>
      <c r="H1132" s="17"/>
      <c r="I1132" s="200"/>
    </row>
    <row r="1133" spans="1:9">
      <c r="A1133" s="292"/>
      <c r="B1133" s="17"/>
      <c r="C1133" s="1066"/>
      <c r="D1133" s="1523"/>
      <c r="E1133" s="689"/>
      <c r="F1133" s="733"/>
      <c r="G1133" s="1052"/>
      <c r="H1133" s="17"/>
      <c r="I1133" s="200"/>
    </row>
    <row r="1134" spans="1:9">
      <c r="A1134" s="292"/>
      <c r="B1134" s="17"/>
      <c r="C1134" s="1066"/>
      <c r="D1134" s="1523"/>
      <c r="E1134" s="689"/>
      <c r="F1134" s="733"/>
      <c r="G1134" s="1052"/>
      <c r="H1134" s="17"/>
      <c r="I1134" s="200"/>
    </row>
    <row r="1135" spans="1:9" ht="18.75" thickBot="1">
      <c r="A1135" s="1540" t="s">
        <v>7839</v>
      </c>
      <c r="B1135" s="204"/>
      <c r="C1135" s="1067"/>
      <c r="D1135" s="1524"/>
      <c r="E1135" s="690"/>
      <c r="F1135" s="735"/>
      <c r="G1135" s="1053"/>
      <c r="H1135" s="204"/>
      <c r="I1135" s="205"/>
    </row>
    <row r="1136" spans="1:9" ht="52.5">
      <c r="A1136" s="228" t="s">
        <v>1036</v>
      </c>
      <c r="B1136" s="229" t="s">
        <v>1037</v>
      </c>
      <c r="C1136" s="568" t="s">
        <v>679</v>
      </c>
      <c r="D1136" s="568" t="s">
        <v>3147</v>
      </c>
      <c r="E1136" s="691" t="s">
        <v>11544</v>
      </c>
      <c r="F1136" s="737" t="s">
        <v>2796</v>
      </c>
      <c r="G1136" s="1039" t="s">
        <v>2644</v>
      </c>
      <c r="H1136" s="394" t="s">
        <v>498</v>
      </c>
      <c r="I1136" s="232" t="s">
        <v>4274</v>
      </c>
    </row>
    <row r="1137" spans="1:9" ht="13.5" thickBot="1">
      <c r="A1137" s="228"/>
      <c r="B1137" s="445"/>
      <c r="C1137" s="568" t="s">
        <v>3648</v>
      </c>
      <c r="D1137" s="568" t="s">
        <v>2645</v>
      </c>
      <c r="E1137" s="696" t="s">
        <v>265</v>
      </c>
      <c r="F1137" s="745">
        <f>'Заказ, cкидки и курсы валют'!$I$12</f>
        <v>0</v>
      </c>
      <c r="G1137" s="1149"/>
      <c r="H1137" s="545"/>
      <c r="I1137" s="380"/>
    </row>
    <row r="1138" spans="1:9" ht="15">
      <c r="A1138" s="1677" t="s">
        <v>9163</v>
      </c>
      <c r="B1138" s="1056" t="s">
        <v>3384</v>
      </c>
      <c r="C1138" s="2659">
        <v>0.32</v>
      </c>
      <c r="D1138" s="1673">
        <v>1000</v>
      </c>
      <c r="E1138" s="2864">
        <v>51.24</v>
      </c>
      <c r="F1138" s="1678">
        <f t="shared" ref="F1138:F1156" si="154">ROUND(E1138*(1-$F$11),2)</f>
        <v>51.24</v>
      </c>
      <c r="G1138" s="1679">
        <f>'Заказ, cкидки и курсы валют'!$J$24*F1138</f>
        <v>649.97940000000006</v>
      </c>
      <c r="H1138" s="1313">
        <f t="shared" ref="H1138:H1156" si="155">ROUND((D1138/1000)*G1138,2)</f>
        <v>649.98</v>
      </c>
      <c r="I1138" s="1304"/>
    </row>
    <row r="1139" spans="1:9" ht="15">
      <c r="A1139" s="1682" t="s">
        <v>6696</v>
      </c>
      <c r="B1139" s="1056" t="s">
        <v>3385</v>
      </c>
      <c r="C1139" s="2659">
        <v>0.4</v>
      </c>
      <c r="D1139" s="1673">
        <v>1000</v>
      </c>
      <c r="E1139" s="2864">
        <v>59.94</v>
      </c>
      <c r="F1139" s="1133">
        <f t="shared" si="154"/>
        <v>59.94</v>
      </c>
      <c r="G1139" s="1684">
        <f>'Заказ, cкидки и курсы валют'!$J$24*F1139</f>
        <v>760.33889999999997</v>
      </c>
      <c r="H1139" s="1064">
        <f t="shared" si="155"/>
        <v>760.34</v>
      </c>
      <c r="I1139" s="582"/>
    </row>
    <row r="1140" spans="1:9" ht="15">
      <c r="A1140" s="1682" t="s">
        <v>6697</v>
      </c>
      <c r="B1140" s="1056" t="s">
        <v>3386</v>
      </c>
      <c r="C1140" s="2659">
        <v>0.52</v>
      </c>
      <c r="D1140" s="1673">
        <v>1000</v>
      </c>
      <c r="E1140" s="2864">
        <v>65.17</v>
      </c>
      <c r="F1140" s="1133">
        <f t="shared" si="154"/>
        <v>65.17</v>
      </c>
      <c r="G1140" s="1684">
        <f>'Заказ, cкидки и курсы валют'!$J$24*F1140</f>
        <v>826.68145000000004</v>
      </c>
      <c r="H1140" s="1064">
        <f t="shared" si="155"/>
        <v>826.68</v>
      </c>
      <c r="I1140" s="582"/>
    </row>
    <row r="1141" spans="1:9" ht="15">
      <c r="A1141" s="1682" t="s">
        <v>11853</v>
      </c>
      <c r="B1141" s="1056" t="s">
        <v>3387</v>
      </c>
      <c r="C1141" s="2660">
        <v>0.7</v>
      </c>
      <c r="D1141" s="1673">
        <v>1000</v>
      </c>
      <c r="E1141" s="2864">
        <v>70.87</v>
      </c>
      <c r="F1141" s="1133">
        <f t="shared" si="154"/>
        <v>70.87</v>
      </c>
      <c r="G1141" s="1684">
        <f>'Заказ, cкидки и курсы валют'!$J$24*F1141</f>
        <v>898.98595000000012</v>
      </c>
      <c r="H1141" s="1064">
        <f t="shared" si="155"/>
        <v>898.99</v>
      </c>
      <c r="I1141" s="582"/>
    </row>
    <row r="1142" spans="1:9" ht="15">
      <c r="A1142" s="1682" t="s">
        <v>9164</v>
      </c>
      <c r="B1142" s="1056" t="s">
        <v>9129</v>
      </c>
      <c r="C1142" s="2659">
        <v>0.87</v>
      </c>
      <c r="D1142" s="1673">
        <v>1000</v>
      </c>
      <c r="E1142" s="2864">
        <v>96.42</v>
      </c>
      <c r="F1142" s="1133">
        <f t="shared" si="154"/>
        <v>96.42</v>
      </c>
      <c r="G1142" s="1684">
        <f>'Заказ, cкидки и курсы валют'!$J$24*F1142</f>
        <v>1223.0877</v>
      </c>
      <c r="H1142" s="1064">
        <f t="shared" si="155"/>
        <v>1223.0899999999999</v>
      </c>
      <c r="I1142" s="582"/>
    </row>
    <row r="1143" spans="1:9" ht="15">
      <c r="A1143" s="1682" t="s">
        <v>6698</v>
      </c>
      <c r="B1143" s="1056" t="s">
        <v>3390</v>
      </c>
      <c r="C1143" s="2659">
        <v>0.67</v>
      </c>
      <c r="D1143" s="1673">
        <v>1000</v>
      </c>
      <c r="E1143" s="2864">
        <v>80.31</v>
      </c>
      <c r="F1143" s="1133">
        <f t="shared" si="154"/>
        <v>80.31</v>
      </c>
      <c r="G1143" s="1684">
        <f>'Заказ, cкидки и курсы валют'!$J$24*F1143</f>
        <v>1018.7323500000001</v>
      </c>
      <c r="H1143" s="1064">
        <f t="shared" si="155"/>
        <v>1018.73</v>
      </c>
      <c r="I1143" s="582"/>
    </row>
    <row r="1144" spans="1:9" ht="15">
      <c r="A1144" s="1682" t="s">
        <v>6699</v>
      </c>
      <c r="B1144" s="1056" t="s">
        <v>105</v>
      </c>
      <c r="C1144" s="2659">
        <v>0.81</v>
      </c>
      <c r="D1144" s="1673">
        <v>1000</v>
      </c>
      <c r="E1144" s="2864">
        <v>97.71</v>
      </c>
      <c r="F1144" s="1133">
        <f t="shared" si="154"/>
        <v>97.71</v>
      </c>
      <c r="G1144" s="1684">
        <f>'Заказ, cкидки и курсы валют'!$J$24*F1144</f>
        <v>1239.45135</v>
      </c>
      <c r="H1144" s="1064">
        <f t="shared" si="155"/>
        <v>1239.45</v>
      </c>
      <c r="I1144" s="582"/>
    </row>
    <row r="1145" spans="1:9" ht="15">
      <c r="A1145" s="1682" t="s">
        <v>9165</v>
      </c>
      <c r="B1145" s="1056" t="s">
        <v>106</v>
      </c>
      <c r="C1145" s="2659">
        <v>0.94</v>
      </c>
      <c r="D1145" s="1673">
        <v>1000</v>
      </c>
      <c r="E1145" s="2864">
        <v>107.51</v>
      </c>
      <c r="F1145" s="1133">
        <f t="shared" si="154"/>
        <v>107.51</v>
      </c>
      <c r="G1145" s="1684">
        <f>'Заказ, cкидки и курсы валют'!$J$24*F1145</f>
        <v>1363.7643500000001</v>
      </c>
      <c r="H1145" s="1064">
        <f t="shared" si="155"/>
        <v>1363.76</v>
      </c>
      <c r="I1145" s="582"/>
    </row>
    <row r="1146" spans="1:9" ht="15">
      <c r="A1146" s="1682" t="s">
        <v>9166</v>
      </c>
      <c r="B1146" s="1056" t="s">
        <v>107</v>
      </c>
      <c r="C1146" s="2659">
        <v>1.22</v>
      </c>
      <c r="D1146" s="1673">
        <v>1000</v>
      </c>
      <c r="E1146" s="2864">
        <v>121.63</v>
      </c>
      <c r="F1146" s="1133">
        <f t="shared" si="154"/>
        <v>121.63</v>
      </c>
      <c r="G1146" s="1684">
        <f>'Заказ, cкидки и курсы валют'!$J$24*F1146</f>
        <v>1542.87655</v>
      </c>
      <c r="H1146" s="1064">
        <f t="shared" si="155"/>
        <v>1542.88</v>
      </c>
      <c r="I1146" s="582"/>
    </row>
    <row r="1147" spans="1:9" ht="15">
      <c r="A1147" s="1682" t="s">
        <v>11854</v>
      </c>
      <c r="B1147" s="1056" t="s">
        <v>108</v>
      </c>
      <c r="C1147" s="2660">
        <v>1.4</v>
      </c>
      <c r="D1147" s="1673">
        <v>1000</v>
      </c>
      <c r="E1147" s="2864">
        <v>155.63</v>
      </c>
      <c r="F1147" s="1133">
        <f t="shared" si="154"/>
        <v>155.63</v>
      </c>
      <c r="G1147" s="1684">
        <f>'Заказ, cкидки и курсы валют'!$J$24*F1147</f>
        <v>1974.1665499999999</v>
      </c>
      <c r="H1147" s="1064">
        <f t="shared" si="155"/>
        <v>1974.17</v>
      </c>
      <c r="I1147" s="582"/>
    </row>
    <row r="1148" spans="1:9" ht="15">
      <c r="A1148" s="1682" t="s">
        <v>11855</v>
      </c>
      <c r="B1148" s="1056" t="s">
        <v>3391</v>
      </c>
      <c r="C1148" s="2660">
        <v>1.8</v>
      </c>
      <c r="D1148" s="1673">
        <v>500</v>
      </c>
      <c r="E1148" s="2864">
        <v>185.34</v>
      </c>
      <c r="F1148" s="1133">
        <f t="shared" si="154"/>
        <v>185.34</v>
      </c>
      <c r="G1148" s="1684">
        <f>'Заказ, cкидки и курсы валют'!$J$24*F1148</f>
        <v>2351.0379000000003</v>
      </c>
      <c r="H1148" s="1064">
        <f t="shared" si="155"/>
        <v>1175.52</v>
      </c>
      <c r="I1148" s="582"/>
    </row>
    <row r="1149" spans="1:9" ht="15">
      <c r="A1149" s="1682" t="s">
        <v>9167</v>
      </c>
      <c r="B1149" s="1056" t="s">
        <v>77</v>
      </c>
      <c r="C1149" s="2659">
        <v>0.88</v>
      </c>
      <c r="D1149" s="1673">
        <v>1000</v>
      </c>
      <c r="E1149" s="2864">
        <v>90.13</v>
      </c>
      <c r="F1149" s="1133">
        <f t="shared" si="154"/>
        <v>90.13</v>
      </c>
      <c r="G1149" s="1684">
        <f>'Заказ, cкидки и курсы валют'!$J$24*F1149</f>
        <v>1143.2990500000001</v>
      </c>
      <c r="H1149" s="1064">
        <f t="shared" si="155"/>
        <v>1143.3</v>
      </c>
      <c r="I1149" s="582"/>
    </row>
    <row r="1150" spans="1:9" ht="15">
      <c r="A1150" s="1682" t="s">
        <v>11856</v>
      </c>
      <c r="B1150" s="1056" t="s">
        <v>137</v>
      </c>
      <c r="C1150" s="2660">
        <v>1.08</v>
      </c>
      <c r="D1150" s="1673">
        <v>1000</v>
      </c>
      <c r="E1150" s="2864">
        <v>104.71</v>
      </c>
      <c r="F1150" s="1133">
        <f t="shared" si="154"/>
        <v>104.71</v>
      </c>
      <c r="G1150" s="1684">
        <f>'Заказ, cкидки и курсы валют'!$J$24*F1150</f>
        <v>1328.2463499999999</v>
      </c>
      <c r="H1150" s="1064">
        <f t="shared" si="155"/>
        <v>1328.25</v>
      </c>
      <c r="I1150" s="582"/>
    </row>
    <row r="1151" spans="1:9" ht="15">
      <c r="A1151" s="1682" t="s">
        <v>9195</v>
      </c>
      <c r="B1151" s="1056" t="s">
        <v>130</v>
      </c>
      <c r="C1151" s="2659">
        <v>1.26</v>
      </c>
      <c r="D1151" s="1673">
        <v>1000</v>
      </c>
      <c r="E1151" s="2864">
        <v>119.27</v>
      </c>
      <c r="F1151" s="1133">
        <f t="shared" si="154"/>
        <v>119.27</v>
      </c>
      <c r="G1151" s="1684">
        <f>'Заказ, cкидки и курсы валют'!$J$24*F1151</f>
        <v>1512.93995</v>
      </c>
      <c r="H1151" s="1064">
        <f t="shared" si="155"/>
        <v>1512.94</v>
      </c>
      <c r="I1151" s="582"/>
    </row>
    <row r="1152" spans="1:9" ht="15">
      <c r="A1152" s="1682" t="s">
        <v>11857</v>
      </c>
      <c r="B1152" s="1056" t="s">
        <v>131</v>
      </c>
      <c r="C1152" s="2660">
        <v>1.8</v>
      </c>
      <c r="D1152" s="1673">
        <v>1000</v>
      </c>
      <c r="E1152" s="2864">
        <v>146.13</v>
      </c>
      <c r="F1152" s="1133">
        <f t="shared" si="154"/>
        <v>146.13</v>
      </c>
      <c r="G1152" s="1684">
        <f>'Заказ, cкидки и курсы валют'!$J$24*F1152</f>
        <v>1853.65905</v>
      </c>
      <c r="H1152" s="1064">
        <f t="shared" si="155"/>
        <v>1853.66</v>
      </c>
      <c r="I1152" s="582"/>
    </row>
    <row r="1153" spans="1:9" ht="15">
      <c r="A1153" s="1682" t="s">
        <v>9196</v>
      </c>
      <c r="B1153" s="1056" t="s">
        <v>78</v>
      </c>
      <c r="C1153" s="2659">
        <v>2.08</v>
      </c>
      <c r="D1153" s="1673">
        <v>1000</v>
      </c>
      <c r="E1153" s="2864">
        <v>185.08</v>
      </c>
      <c r="F1153" s="1133">
        <f t="shared" si="154"/>
        <v>185.08</v>
      </c>
      <c r="G1153" s="1684">
        <f>'Заказ, cкидки и курсы валют'!$J$24*F1153</f>
        <v>2347.7398000000003</v>
      </c>
      <c r="H1153" s="1064">
        <f t="shared" si="155"/>
        <v>2347.7399999999998</v>
      </c>
      <c r="I1153" s="582"/>
    </row>
    <row r="1154" spans="1:9" ht="15">
      <c r="A1154" s="1682" t="s">
        <v>9168</v>
      </c>
      <c r="B1154" s="1056" t="s">
        <v>3961</v>
      </c>
      <c r="C1154" s="2659">
        <v>2.46</v>
      </c>
      <c r="D1154" s="1673">
        <v>500</v>
      </c>
      <c r="E1154" s="2864">
        <v>217.89</v>
      </c>
      <c r="F1154" s="1133">
        <f t="shared" si="154"/>
        <v>217.89</v>
      </c>
      <c r="G1154" s="1684">
        <f>'Заказ, cкидки и курсы валют'!$J$24*F1154</f>
        <v>2763.9346500000001</v>
      </c>
      <c r="H1154" s="1064">
        <f t="shared" si="155"/>
        <v>1381.97</v>
      </c>
      <c r="I1154" s="582"/>
    </row>
    <row r="1155" spans="1:9" ht="15">
      <c r="A1155" s="1682" t="s">
        <v>9169</v>
      </c>
      <c r="B1155" s="1056" t="s">
        <v>133</v>
      </c>
      <c r="C1155" s="2659">
        <v>2.9</v>
      </c>
      <c r="D1155" s="1673">
        <v>500</v>
      </c>
      <c r="E1155" s="2864">
        <v>258.45999999999998</v>
      </c>
      <c r="F1155" s="1133">
        <f t="shared" si="154"/>
        <v>258.45999999999998</v>
      </c>
      <c r="G1155" s="1684">
        <f>'Заказ, cкидки и курсы валют'!$J$24*F1155</f>
        <v>3278.5650999999998</v>
      </c>
      <c r="H1155" s="1064">
        <f t="shared" si="155"/>
        <v>1639.28</v>
      </c>
      <c r="I1155" s="582"/>
    </row>
    <row r="1156" spans="1:9" ht="15">
      <c r="A1156" s="1682" t="s">
        <v>6700</v>
      </c>
      <c r="B1156" s="1056" t="s">
        <v>6694</v>
      </c>
      <c r="C1156" s="2659">
        <v>3.13</v>
      </c>
      <c r="D1156" s="1673">
        <v>500</v>
      </c>
      <c r="E1156" s="2864">
        <v>286.68</v>
      </c>
      <c r="F1156" s="1133">
        <f t="shared" si="154"/>
        <v>286.68</v>
      </c>
      <c r="G1156" s="1684">
        <f>'Заказ, cкидки и курсы валют'!$J$24*F1156</f>
        <v>3636.5358000000001</v>
      </c>
      <c r="H1156" s="1064">
        <f t="shared" si="155"/>
        <v>1818.27</v>
      </c>
      <c r="I1156" s="582"/>
    </row>
    <row r="1157" spans="1:9" ht="15">
      <c r="A1157" s="1682" t="s">
        <v>9545</v>
      </c>
      <c r="B1157" s="1056" t="s">
        <v>122</v>
      </c>
      <c r="C1157" s="2659">
        <v>1.1499999999999999</v>
      </c>
      <c r="D1157" s="1673">
        <v>1000</v>
      </c>
      <c r="E1157" s="2864">
        <v>116.03</v>
      </c>
      <c r="F1157" s="1133">
        <f t="shared" ref="F1157" si="156">ROUND(E1157*(1-$F$11),2)</f>
        <v>116.03</v>
      </c>
      <c r="G1157" s="1684">
        <f>'Заказ, cкидки и курсы валют'!$J$24*F1157</f>
        <v>1471.8405500000001</v>
      </c>
      <c r="H1157" s="1064">
        <f t="shared" ref="H1157" si="157">ROUND((D1157/1000)*G1157,2)</f>
        <v>1471.84</v>
      </c>
      <c r="I1157" s="582"/>
    </row>
    <row r="1158" spans="1:9" ht="15">
      <c r="A1158" s="1682" t="s">
        <v>6701</v>
      </c>
      <c r="B1158" s="1056" t="s">
        <v>124</v>
      </c>
      <c r="C1158" s="2659">
        <v>1.18</v>
      </c>
      <c r="D1158" s="1673">
        <v>1000</v>
      </c>
      <c r="E1158" s="2864">
        <v>118.14</v>
      </c>
      <c r="F1158" s="1133">
        <f t="shared" ref="F1158:F1183" si="158">ROUND(E1158*(1-$F$11),2)</f>
        <v>118.14</v>
      </c>
      <c r="G1158" s="1684">
        <f>'Заказ, cкидки и курсы валют'!$J$24*F1158</f>
        <v>1498.6059</v>
      </c>
      <c r="H1158" s="1064">
        <f t="shared" ref="H1158:H1183" si="159">ROUND((D1158/1000)*G1158,2)</f>
        <v>1498.61</v>
      </c>
      <c r="I1158" s="582"/>
    </row>
    <row r="1159" spans="1:9" ht="15">
      <c r="A1159" s="1682" t="s">
        <v>9170</v>
      </c>
      <c r="B1159" s="1056" t="s">
        <v>125</v>
      </c>
      <c r="C1159" s="2659">
        <v>1.38</v>
      </c>
      <c r="D1159" s="1673">
        <v>1000</v>
      </c>
      <c r="E1159" s="2864">
        <v>149.66999999999999</v>
      </c>
      <c r="F1159" s="1133">
        <f t="shared" si="158"/>
        <v>149.66999999999999</v>
      </c>
      <c r="G1159" s="1684">
        <f>'Заказ, cкидки и курсы валют'!$J$24*F1159</f>
        <v>1898.56395</v>
      </c>
      <c r="H1159" s="1064">
        <f t="shared" si="159"/>
        <v>1898.56</v>
      </c>
      <c r="I1159" s="582"/>
    </row>
    <row r="1160" spans="1:9" ht="15">
      <c r="A1160" s="1682" t="s">
        <v>9171</v>
      </c>
      <c r="B1160" s="1056" t="s">
        <v>9130</v>
      </c>
      <c r="C1160" s="2659">
        <v>1.58</v>
      </c>
      <c r="D1160" s="1673">
        <v>1000</v>
      </c>
      <c r="E1160" s="2864">
        <v>159.57</v>
      </c>
      <c r="F1160" s="1133">
        <f t="shared" si="158"/>
        <v>159.57</v>
      </c>
      <c r="G1160" s="1684">
        <f>'Заказ, cкидки и курсы валют'!$J$24*F1160</f>
        <v>2024.14545</v>
      </c>
      <c r="H1160" s="1064">
        <f t="shared" si="159"/>
        <v>2024.15</v>
      </c>
      <c r="I1160" s="582"/>
    </row>
    <row r="1161" spans="1:9" ht="15">
      <c r="A1161" s="1682" t="s">
        <v>9172</v>
      </c>
      <c r="B1161" s="1056" t="s">
        <v>126</v>
      </c>
      <c r="C1161" s="2659">
        <v>1.77</v>
      </c>
      <c r="D1161" s="1673">
        <v>1000</v>
      </c>
      <c r="E1161" s="2864">
        <v>179.98</v>
      </c>
      <c r="F1161" s="1133">
        <f t="shared" si="158"/>
        <v>179.98</v>
      </c>
      <c r="G1161" s="1684">
        <f>'Заказ, cкидки и курсы валют'!$J$24*F1161</f>
        <v>2283.0463</v>
      </c>
      <c r="H1161" s="1064">
        <f t="shared" si="159"/>
        <v>2283.0500000000002</v>
      </c>
      <c r="I1161" s="582"/>
    </row>
    <row r="1162" spans="1:9" ht="15">
      <c r="A1162" s="1682" t="s">
        <v>11858</v>
      </c>
      <c r="B1162" s="1056" t="s">
        <v>127</v>
      </c>
      <c r="C1162" s="2660">
        <v>2.2999999999999998</v>
      </c>
      <c r="D1162" s="1673">
        <v>500</v>
      </c>
      <c r="E1162" s="2864">
        <v>217.12</v>
      </c>
      <c r="F1162" s="1133">
        <f t="shared" si="158"/>
        <v>217.12</v>
      </c>
      <c r="G1162" s="1684">
        <f>'Заказ, cкидки и курсы валют'!$J$24*F1162</f>
        <v>2754.1672000000003</v>
      </c>
      <c r="H1162" s="1064">
        <f t="shared" si="159"/>
        <v>1377.08</v>
      </c>
      <c r="I1162" s="582"/>
    </row>
    <row r="1163" spans="1:9" ht="15">
      <c r="A1163" s="1682" t="s">
        <v>6702</v>
      </c>
      <c r="B1163" s="1056" t="s">
        <v>4002</v>
      </c>
      <c r="C1163" s="2659">
        <v>2.77</v>
      </c>
      <c r="D1163" s="1673">
        <v>500</v>
      </c>
      <c r="E1163" s="2864">
        <v>262.11</v>
      </c>
      <c r="F1163" s="1133">
        <f t="shared" si="158"/>
        <v>262.11</v>
      </c>
      <c r="G1163" s="1684">
        <f>'Заказ, cкидки и курсы валют'!$J$24*F1163</f>
        <v>3324.8653500000005</v>
      </c>
      <c r="H1163" s="1064">
        <f t="shared" si="159"/>
        <v>1662.43</v>
      </c>
      <c r="I1163" s="582"/>
    </row>
    <row r="1164" spans="1:9" ht="15">
      <c r="A1164" s="1682" t="s">
        <v>6703</v>
      </c>
      <c r="B1164" s="1056" t="s">
        <v>6695</v>
      </c>
      <c r="C1164" s="2659">
        <v>3.61</v>
      </c>
      <c r="D1164" s="1673">
        <v>200</v>
      </c>
      <c r="E1164" s="2864">
        <v>338.43</v>
      </c>
      <c r="F1164" s="1133">
        <f t="shared" si="158"/>
        <v>338.43</v>
      </c>
      <c r="G1164" s="1684">
        <f>'Заказ, cкидки и курсы валют'!$J$24*F1164</f>
        <v>4292.9845500000001</v>
      </c>
      <c r="H1164" s="1064">
        <f t="shared" si="159"/>
        <v>858.6</v>
      </c>
      <c r="I1164" s="582"/>
    </row>
    <row r="1165" spans="1:9" ht="15">
      <c r="A1165" s="1682" t="s">
        <v>9173</v>
      </c>
      <c r="B1165" s="1056" t="s">
        <v>134</v>
      </c>
      <c r="C1165" s="2659">
        <v>4.66</v>
      </c>
      <c r="D1165" s="1673">
        <v>200</v>
      </c>
      <c r="E1165" s="2864">
        <v>403.76</v>
      </c>
      <c r="F1165" s="1133">
        <f t="shared" si="158"/>
        <v>403.76</v>
      </c>
      <c r="G1165" s="1684">
        <f>'Заказ, cкидки и курсы валют'!$J$24*F1165</f>
        <v>5121.6956</v>
      </c>
      <c r="H1165" s="1064">
        <f t="shared" si="159"/>
        <v>1024.3399999999999</v>
      </c>
      <c r="I1165" s="582"/>
    </row>
    <row r="1166" spans="1:9" ht="15">
      <c r="A1166" s="1682" t="s">
        <v>9174</v>
      </c>
      <c r="B1166" s="1056" t="s">
        <v>3382</v>
      </c>
      <c r="C1166" s="2659">
        <v>1.28</v>
      </c>
      <c r="D1166" s="1673">
        <v>1000</v>
      </c>
      <c r="E1166" s="2864">
        <v>140.18</v>
      </c>
      <c r="F1166" s="1133">
        <f t="shared" si="158"/>
        <v>140.18</v>
      </c>
      <c r="G1166" s="1684">
        <f>'Заказ, cкидки и курсы валют'!$J$24*F1166</f>
        <v>1778.1833000000001</v>
      </c>
      <c r="H1166" s="1064">
        <f t="shared" si="159"/>
        <v>1778.18</v>
      </c>
      <c r="I1166" s="582"/>
    </row>
    <row r="1167" spans="1:9" ht="15">
      <c r="A1167" s="1682" t="s">
        <v>6704</v>
      </c>
      <c r="B1167" s="1056" t="s">
        <v>3229</v>
      </c>
      <c r="C1167" s="2659">
        <v>1.55</v>
      </c>
      <c r="D1167" s="1673">
        <v>1000</v>
      </c>
      <c r="E1167" s="2864">
        <v>161.78</v>
      </c>
      <c r="F1167" s="1133">
        <f t="shared" si="158"/>
        <v>161.78</v>
      </c>
      <c r="G1167" s="1684">
        <f>'Заказ, cкидки и курсы валют'!$J$24*F1167</f>
        <v>2052.1793000000002</v>
      </c>
      <c r="H1167" s="1064">
        <f t="shared" si="159"/>
        <v>2052.1799999999998</v>
      </c>
      <c r="I1167" s="582"/>
    </row>
    <row r="1168" spans="1:9" ht="15">
      <c r="A1168" s="1682" t="s">
        <v>9546</v>
      </c>
      <c r="B1168" s="1056" t="s">
        <v>3544</v>
      </c>
      <c r="C1168" s="2659">
        <v>2.1</v>
      </c>
      <c r="D1168" s="1673">
        <v>500</v>
      </c>
      <c r="E1168" s="2864">
        <v>194.53</v>
      </c>
      <c r="F1168" s="1133">
        <f t="shared" si="158"/>
        <v>194.53</v>
      </c>
      <c r="G1168" s="1684">
        <f>'Заказ, cкидки и курсы валют'!$J$24*F1168</f>
        <v>2467.6130499999999</v>
      </c>
      <c r="H1168" s="1064">
        <f t="shared" si="159"/>
        <v>1233.81</v>
      </c>
      <c r="I1168" s="582"/>
    </row>
    <row r="1169" spans="1:9" ht="15">
      <c r="A1169" s="1682" t="s">
        <v>9175</v>
      </c>
      <c r="B1169" s="1056" t="s">
        <v>611</v>
      </c>
      <c r="C1169" s="2659">
        <v>2.34</v>
      </c>
      <c r="D1169" s="1673">
        <v>500</v>
      </c>
      <c r="E1169" s="2864">
        <v>224.89</v>
      </c>
      <c r="F1169" s="1133">
        <f t="shared" si="158"/>
        <v>224.89</v>
      </c>
      <c r="G1169" s="1684">
        <f>'Заказ, cкидки и курсы валют'!$J$24*F1169</f>
        <v>2852.7296499999998</v>
      </c>
      <c r="H1169" s="1064">
        <f t="shared" si="159"/>
        <v>1426.36</v>
      </c>
      <c r="I1169" s="582"/>
    </row>
    <row r="1170" spans="1:9" ht="15">
      <c r="A1170" s="1682" t="s">
        <v>9176</v>
      </c>
      <c r="B1170" s="1056" t="s">
        <v>3650</v>
      </c>
      <c r="C1170" s="2659">
        <v>2.96</v>
      </c>
      <c r="D1170" s="1673">
        <v>500</v>
      </c>
      <c r="E1170" s="2864">
        <v>278.45999999999998</v>
      </c>
      <c r="F1170" s="1133">
        <f t="shared" si="158"/>
        <v>278.45999999999998</v>
      </c>
      <c r="G1170" s="1684">
        <f>'Заказ, cкидки и курсы валют'!$J$24*F1170</f>
        <v>3532.2651000000001</v>
      </c>
      <c r="H1170" s="1064">
        <f t="shared" si="159"/>
        <v>1766.13</v>
      </c>
      <c r="I1170" s="582"/>
    </row>
    <row r="1171" spans="1:9" ht="15">
      <c r="A1171" s="1682" t="s">
        <v>9177</v>
      </c>
      <c r="B1171" s="1056" t="s">
        <v>1388</v>
      </c>
      <c r="C1171" s="2659">
        <v>3.95</v>
      </c>
      <c r="D1171" s="1673">
        <v>500</v>
      </c>
      <c r="E1171" s="2864">
        <v>331.84</v>
      </c>
      <c r="F1171" s="1133">
        <f t="shared" si="158"/>
        <v>331.84</v>
      </c>
      <c r="G1171" s="1684">
        <f>'Заказ, cкидки и курсы валют'!$J$24*F1171</f>
        <v>4209.3904000000002</v>
      </c>
      <c r="H1171" s="1064">
        <f t="shared" si="159"/>
        <v>2104.6999999999998</v>
      </c>
      <c r="I1171" s="582"/>
    </row>
    <row r="1172" spans="1:9" ht="15">
      <c r="A1172" s="1682" t="s">
        <v>6705</v>
      </c>
      <c r="B1172" s="1056" t="s">
        <v>2657</v>
      </c>
      <c r="C1172" s="2659">
        <v>5.15</v>
      </c>
      <c r="D1172" s="1673">
        <v>200</v>
      </c>
      <c r="E1172" s="2864">
        <v>433.02</v>
      </c>
      <c r="F1172" s="1133">
        <f t="shared" si="158"/>
        <v>433.02</v>
      </c>
      <c r="G1172" s="1684">
        <f>'Заказ, cкидки и курсы валют'!$J$24*F1172</f>
        <v>5492.8586999999998</v>
      </c>
      <c r="H1172" s="1064">
        <f t="shared" si="159"/>
        <v>1098.57</v>
      </c>
      <c r="I1172" s="582"/>
    </row>
    <row r="1173" spans="1:9" ht="15">
      <c r="A1173" s="1682" t="s">
        <v>6706</v>
      </c>
      <c r="B1173" s="1056" t="s">
        <v>1391</v>
      </c>
      <c r="C1173" s="2659">
        <v>6.15</v>
      </c>
      <c r="D1173" s="1673">
        <v>200</v>
      </c>
      <c r="E1173" s="2864">
        <v>469.73</v>
      </c>
      <c r="F1173" s="1133">
        <f t="shared" si="158"/>
        <v>469.73</v>
      </c>
      <c r="G1173" s="1684">
        <f>'Заказ, cкидки и курсы валют'!$J$24*F1173</f>
        <v>5958.5250500000002</v>
      </c>
      <c r="H1173" s="1064">
        <f t="shared" si="159"/>
        <v>1191.71</v>
      </c>
      <c r="I1173" s="582"/>
    </row>
    <row r="1174" spans="1:9" ht="15">
      <c r="A1174" s="1682" t="s">
        <v>9134</v>
      </c>
      <c r="B1174" s="1056" t="s">
        <v>1390</v>
      </c>
      <c r="C1174" s="2659">
        <v>6.8</v>
      </c>
      <c r="D1174" s="1673">
        <v>200</v>
      </c>
      <c r="E1174" s="2864">
        <v>585.57000000000005</v>
      </c>
      <c r="F1174" s="1133">
        <f t="shared" si="158"/>
        <v>585.57000000000005</v>
      </c>
      <c r="G1174" s="1684">
        <f>'Заказ, cкидки и курсы валют'!$J$24*F1174</f>
        <v>7427.9554500000013</v>
      </c>
      <c r="H1174" s="1064">
        <f t="shared" si="159"/>
        <v>1485.59</v>
      </c>
      <c r="I1174" s="582"/>
    </row>
    <row r="1175" spans="1:9" ht="15">
      <c r="A1175" s="1682" t="s">
        <v>9178</v>
      </c>
      <c r="B1175" s="1056" t="s">
        <v>1394</v>
      </c>
      <c r="C1175" s="2659">
        <v>2.94</v>
      </c>
      <c r="D1175" s="1673">
        <v>500</v>
      </c>
      <c r="E1175" s="2864">
        <v>292.58999999999997</v>
      </c>
      <c r="F1175" s="1133">
        <f t="shared" si="158"/>
        <v>292.58999999999997</v>
      </c>
      <c r="G1175" s="1684">
        <f>'Заказ, cкидки и курсы валют'!$J$24*F1175</f>
        <v>3711.5041499999998</v>
      </c>
      <c r="H1175" s="1064">
        <f t="shared" si="159"/>
        <v>1855.75</v>
      </c>
      <c r="I1175" s="582"/>
    </row>
    <row r="1176" spans="1:9" ht="15">
      <c r="A1176" s="1682" t="s">
        <v>9179</v>
      </c>
      <c r="B1176" s="1056" t="s">
        <v>599</v>
      </c>
      <c r="C1176" s="2659">
        <v>3.75</v>
      </c>
      <c r="D1176" s="1673">
        <v>500</v>
      </c>
      <c r="E1176" s="2864">
        <v>364.4</v>
      </c>
      <c r="F1176" s="1133">
        <f t="shared" si="158"/>
        <v>364.4</v>
      </c>
      <c r="G1176" s="1684">
        <f>'Заказ, cкидки и курсы валют'!$J$24*F1176</f>
        <v>4622.4139999999998</v>
      </c>
      <c r="H1176" s="1064">
        <f t="shared" si="159"/>
        <v>2311.21</v>
      </c>
      <c r="I1176" s="582"/>
    </row>
    <row r="1177" spans="1:9" ht="15">
      <c r="A1177" s="1682" t="s">
        <v>9180</v>
      </c>
      <c r="B1177" s="1056" t="s">
        <v>3377</v>
      </c>
      <c r="C1177" s="2659">
        <v>6.9</v>
      </c>
      <c r="D1177" s="1673">
        <v>200</v>
      </c>
      <c r="E1177" s="2864">
        <v>553.87</v>
      </c>
      <c r="F1177" s="1133">
        <f t="shared" si="158"/>
        <v>553.87</v>
      </c>
      <c r="G1177" s="1684">
        <f>'Заказ, cкидки и курсы валют'!$J$24*F1177</f>
        <v>7025.8409500000007</v>
      </c>
      <c r="H1177" s="1064">
        <f t="shared" si="159"/>
        <v>1405.17</v>
      </c>
      <c r="I1177" s="582"/>
    </row>
    <row r="1178" spans="1:9" ht="15">
      <c r="A1178" s="1682" t="s">
        <v>9547</v>
      </c>
      <c r="B1178" s="1056" t="s">
        <v>3378</v>
      </c>
      <c r="C1178" s="2659">
        <v>7.9</v>
      </c>
      <c r="D1178" s="1673">
        <v>200</v>
      </c>
      <c r="E1178" s="2864">
        <v>634.4</v>
      </c>
      <c r="F1178" s="1133">
        <f t="shared" si="158"/>
        <v>634.4</v>
      </c>
      <c r="G1178" s="1684">
        <f>'Заказ, cкидки и курсы валют'!$J$24*F1178</f>
        <v>8047.3639999999996</v>
      </c>
      <c r="H1178" s="1064">
        <f t="shared" si="159"/>
        <v>1609.47</v>
      </c>
      <c r="I1178" s="582"/>
    </row>
    <row r="1179" spans="1:9" ht="15">
      <c r="A1179" s="1682" t="s">
        <v>9181</v>
      </c>
      <c r="B1179" s="1056" t="s">
        <v>3379</v>
      </c>
      <c r="C1179" s="2659">
        <v>8.89</v>
      </c>
      <c r="D1179" s="1673">
        <v>200</v>
      </c>
      <c r="E1179" s="2864">
        <v>829</v>
      </c>
      <c r="F1179" s="1133">
        <f t="shared" si="158"/>
        <v>829</v>
      </c>
      <c r="G1179" s="1684">
        <f>'Заказ, cкидки и курсы валют'!$J$24*F1179</f>
        <v>10515.865</v>
      </c>
      <c r="H1179" s="1064">
        <f t="shared" si="159"/>
        <v>2103.17</v>
      </c>
      <c r="I1179" s="582"/>
    </row>
    <row r="1180" spans="1:9" ht="15">
      <c r="A1180" s="1682" t="s">
        <v>9548</v>
      </c>
      <c r="B1180" s="1056" t="s">
        <v>9543</v>
      </c>
      <c r="C1180" s="2659">
        <v>10.89</v>
      </c>
      <c r="D1180" s="1673">
        <v>200</v>
      </c>
      <c r="E1180" s="2864">
        <v>967.01</v>
      </c>
      <c r="F1180" s="1133">
        <f t="shared" si="158"/>
        <v>967.01</v>
      </c>
      <c r="G1180" s="1684">
        <f>'Заказ, cкидки и курсы валют'!$J$24*F1180</f>
        <v>12266.521850000001</v>
      </c>
      <c r="H1180" s="1064">
        <f t="shared" si="159"/>
        <v>2453.3000000000002</v>
      </c>
      <c r="I1180" s="582"/>
    </row>
    <row r="1181" spans="1:9" ht="15">
      <c r="A1181" s="1682" t="s">
        <v>9549</v>
      </c>
      <c r="B1181" s="1056" t="s">
        <v>605</v>
      </c>
      <c r="C1181" s="2659">
        <v>4.2</v>
      </c>
      <c r="D1181" s="1673">
        <v>200</v>
      </c>
      <c r="E1181" s="2864">
        <v>429.49</v>
      </c>
      <c r="F1181" s="1133">
        <f t="shared" si="158"/>
        <v>429.49</v>
      </c>
      <c r="G1181" s="1684">
        <f>'Заказ, cкидки и курсы валют'!$J$24*F1181</f>
        <v>5448.0806499999999</v>
      </c>
      <c r="H1181" s="1064">
        <f t="shared" si="159"/>
        <v>1089.6199999999999</v>
      </c>
      <c r="I1181" s="582"/>
    </row>
    <row r="1182" spans="1:9" ht="15">
      <c r="A1182" s="1682" t="s">
        <v>11859</v>
      </c>
      <c r="B1182" s="1056" t="s">
        <v>606</v>
      </c>
      <c r="C1182" s="2660">
        <v>5.4</v>
      </c>
      <c r="D1182" s="1673">
        <v>200</v>
      </c>
      <c r="E1182" s="2864">
        <v>464.09</v>
      </c>
      <c r="F1182" s="1133">
        <f t="shared" si="158"/>
        <v>464.09</v>
      </c>
      <c r="G1182" s="1684">
        <f>'Заказ, cкидки и курсы валют'!$J$24*F1182</f>
        <v>5886.9816499999997</v>
      </c>
      <c r="H1182" s="1064">
        <f t="shared" si="159"/>
        <v>1177.4000000000001</v>
      </c>
      <c r="I1182" s="582"/>
    </row>
    <row r="1183" spans="1:9" ht="15.75" thickBot="1">
      <c r="A1183" s="1688" t="s">
        <v>9550</v>
      </c>
      <c r="B1183" s="1056" t="s">
        <v>9544</v>
      </c>
      <c r="C1183" s="2659">
        <v>16.39</v>
      </c>
      <c r="D1183" s="1673">
        <v>200</v>
      </c>
      <c r="E1183" s="2864">
        <v>1990.6</v>
      </c>
      <c r="F1183" s="1758">
        <f t="shared" si="158"/>
        <v>1990.6</v>
      </c>
      <c r="G1183" s="1691">
        <f>'Заказ, cкидки и курсы валют'!$J$24*F1183</f>
        <v>25250.760999999999</v>
      </c>
      <c r="H1183" s="1317">
        <f t="shared" si="159"/>
        <v>5050.1499999999996</v>
      </c>
      <c r="I1183" s="595"/>
    </row>
    <row r="1184" spans="1:9" ht="13.5" thickBot="1"/>
    <row r="1185" spans="1:9" ht="18">
      <c r="A1185" s="1895" t="s">
        <v>10988</v>
      </c>
      <c r="B1185" s="1896"/>
      <c r="C1185" s="794"/>
      <c r="D1185" s="687"/>
      <c r="E1185" s="687"/>
      <c r="F1185" s="114"/>
      <c r="G1185" s="1897"/>
      <c r="H1185" s="1481"/>
      <c r="I1185" s="1898"/>
    </row>
    <row r="1186" spans="1:9" ht="18">
      <c r="A1186" s="292"/>
      <c r="B1186" s="17"/>
      <c r="C1186" s="1065"/>
      <c r="D1186" s="1522"/>
      <c r="E1186" s="1028"/>
      <c r="F1186" s="700"/>
      <c r="G1186" s="132"/>
      <c r="H1186" s="131"/>
      <c r="I1186" s="200"/>
    </row>
    <row r="1187" spans="1:9">
      <c r="A1187" s="292"/>
      <c r="B1187" s="17"/>
      <c r="C1187" s="1066"/>
      <c r="D1187" s="1523"/>
      <c r="E1187" s="689"/>
      <c r="F1187" s="733"/>
      <c r="G1187" s="1052"/>
      <c r="H1187" s="17"/>
      <c r="I1187" s="200"/>
    </row>
    <row r="1188" spans="1:9">
      <c r="A1188" s="292"/>
      <c r="B1188" s="17"/>
      <c r="C1188" s="1066"/>
      <c r="D1188" s="1523"/>
      <c r="E1188" s="689"/>
      <c r="F1188" s="733"/>
      <c r="G1188" s="1052"/>
      <c r="H1188" s="17"/>
      <c r="I1188" s="200"/>
    </row>
    <row r="1189" spans="1:9">
      <c r="A1189" s="292"/>
      <c r="B1189" s="17"/>
      <c r="C1189" s="1066"/>
      <c r="D1189" s="1523"/>
      <c r="E1189" s="689"/>
      <c r="F1189" s="733"/>
      <c r="G1189" s="1052"/>
      <c r="H1189" s="17"/>
      <c r="I1189" s="200"/>
    </row>
    <row r="1190" spans="1:9" ht="18.75" thickBot="1">
      <c r="A1190" s="1540" t="s">
        <v>7839</v>
      </c>
      <c r="B1190" s="204"/>
      <c r="C1190" s="1067"/>
      <c r="D1190" s="1524"/>
      <c r="E1190" s="690"/>
      <c r="F1190" s="735"/>
      <c r="G1190" s="1053"/>
      <c r="H1190" s="204"/>
      <c r="I1190" s="205"/>
    </row>
    <row r="1191" spans="1:9" ht="52.5">
      <c r="A1191" s="228" t="s">
        <v>1036</v>
      </c>
      <c r="B1191" s="445" t="s">
        <v>1037</v>
      </c>
      <c r="C1191" s="568" t="s">
        <v>679</v>
      </c>
      <c r="D1191" s="568" t="s">
        <v>3147</v>
      </c>
      <c r="E1191" s="691" t="s">
        <v>11544</v>
      </c>
      <c r="F1191" s="737" t="s">
        <v>2796</v>
      </c>
      <c r="G1191" s="1039" t="s">
        <v>2644</v>
      </c>
      <c r="H1191" s="394" t="s">
        <v>498</v>
      </c>
      <c r="I1191" s="232" t="s">
        <v>4274</v>
      </c>
    </row>
    <row r="1192" spans="1:9">
      <c r="A1192" s="228"/>
      <c r="B1192" s="445"/>
      <c r="C1192" s="568" t="s">
        <v>3648</v>
      </c>
      <c r="D1192" s="568" t="s">
        <v>2645</v>
      </c>
      <c r="E1192" s="696" t="s">
        <v>265</v>
      </c>
      <c r="F1192" s="745">
        <f>'[2]Заказ, cкидки и курсы валют'!$I$12</f>
        <v>0</v>
      </c>
      <c r="G1192" s="1149"/>
      <c r="H1192" s="545"/>
      <c r="I1192" s="380"/>
    </row>
    <row r="1193" spans="1:9" ht="13.5" thickBot="1"/>
    <row r="1194" spans="1:9" ht="15">
      <c r="A1194" s="1677" t="s">
        <v>11575</v>
      </c>
      <c r="B1194" s="1056" t="s">
        <v>3390</v>
      </c>
      <c r="C1194" s="2659">
        <v>0.98</v>
      </c>
      <c r="D1194" s="1673">
        <v>1000</v>
      </c>
      <c r="E1194" s="2864">
        <v>93.53</v>
      </c>
      <c r="F1194" s="2870">
        <f>ROUND(E1194*(1-$F$11),2)</f>
        <v>93.53</v>
      </c>
      <c r="G1194" s="1679">
        <f>'Заказ, cкидки и курсы валют'!$J$24*F1194</f>
        <v>1186.42805</v>
      </c>
      <c r="H1194" s="2439">
        <f>ROUND((D1194/1000)*G1194,2)</f>
        <v>1186.43</v>
      </c>
      <c r="I1194" s="1346"/>
    </row>
    <row r="1195" spans="1:9" ht="15">
      <c r="A1195" s="1682" t="s">
        <v>10989</v>
      </c>
      <c r="B1195" s="1056" t="s">
        <v>105</v>
      </c>
      <c r="C1195" s="2659">
        <v>1.1100000000000001</v>
      </c>
      <c r="D1195" s="1673">
        <v>1000</v>
      </c>
      <c r="E1195" s="2864">
        <v>134.22</v>
      </c>
      <c r="F1195" s="2871">
        <f>ROUND(E1195*(1-$F$11),2)</f>
        <v>134.22</v>
      </c>
      <c r="G1195" s="1684">
        <f>'Заказ, cкидки и курсы валют'!$J$24*F1195</f>
        <v>1702.5807</v>
      </c>
      <c r="H1195" s="2440">
        <f>ROUND((D1195/1000)*G1195,2)</f>
        <v>1702.58</v>
      </c>
      <c r="I1195" s="1343"/>
    </row>
    <row r="1196" spans="1:9" ht="15">
      <c r="A1196" s="1682" t="s">
        <v>10990</v>
      </c>
      <c r="B1196" s="1056" t="s">
        <v>106</v>
      </c>
      <c r="C1196" s="2659">
        <v>1.27</v>
      </c>
      <c r="D1196" s="1673">
        <v>1000</v>
      </c>
      <c r="E1196" s="2864">
        <v>153.57</v>
      </c>
      <c r="F1196" s="2871">
        <f>ROUND(E1196*(1-$F$11),2)</f>
        <v>153.57</v>
      </c>
      <c r="G1196" s="1684">
        <f>'Заказ, cкидки и курсы валют'!$J$24*F1196</f>
        <v>1948.0354500000001</v>
      </c>
      <c r="H1196" s="2440">
        <f>ROUND((D1196/1000)*G1196,2)</f>
        <v>1948.04</v>
      </c>
      <c r="I1196" s="1343"/>
    </row>
    <row r="1197" spans="1:9" ht="15">
      <c r="A1197" s="1682" t="s">
        <v>10991</v>
      </c>
      <c r="B1197" s="1056" t="s">
        <v>107</v>
      </c>
      <c r="C1197" s="2659">
        <v>1.59</v>
      </c>
      <c r="D1197" s="1673">
        <v>1000</v>
      </c>
      <c r="E1197" s="2864">
        <v>192.07</v>
      </c>
      <c r="F1197" s="2871">
        <f>ROUND(E1197*(1-$F$11),2)</f>
        <v>192.07</v>
      </c>
      <c r="G1197" s="1684">
        <f>'Заказ, cкидки и курсы валют'!$J$24*F1197</f>
        <v>2436.4079499999998</v>
      </c>
      <c r="H1197" s="2440">
        <f>ROUND((D1197/1000)*G1197,2)</f>
        <v>2436.41</v>
      </c>
      <c r="I1197" s="1343"/>
    </row>
    <row r="1198" spans="1:9" ht="15">
      <c r="A1198" s="1682" t="s">
        <v>11576</v>
      </c>
      <c r="B1198" s="1056" t="s">
        <v>77</v>
      </c>
      <c r="C1198" s="2659">
        <v>1.28</v>
      </c>
      <c r="D1198" s="1673">
        <v>1000</v>
      </c>
      <c r="E1198" s="2864">
        <v>118.29</v>
      </c>
      <c r="F1198" s="2871">
        <f t="shared" ref="F1198" si="160">ROUND(E1198*(1-$F$11),2)</f>
        <v>118.29</v>
      </c>
      <c r="G1198" s="1684">
        <f>'Заказ, cкидки и курсы валют'!$J$24*F1198</f>
        <v>1500.5086500000002</v>
      </c>
      <c r="H1198" s="2440">
        <f t="shared" ref="H1198" si="161">ROUND((D1198/1000)*G1198,2)</f>
        <v>1500.51</v>
      </c>
      <c r="I1198" s="1343"/>
    </row>
    <row r="1199" spans="1:9" ht="15">
      <c r="A1199" s="1682" t="s">
        <v>10992</v>
      </c>
      <c r="B1199" s="1056" t="s">
        <v>137</v>
      </c>
      <c r="C1199" s="2659">
        <v>1.52</v>
      </c>
      <c r="D1199" s="1673">
        <v>1000</v>
      </c>
      <c r="E1199" s="2864">
        <v>178.58</v>
      </c>
      <c r="F1199" s="2871">
        <f t="shared" ref="F1199:F1207" si="162">ROUND(E1199*(1-$F$11),2)</f>
        <v>178.58</v>
      </c>
      <c r="G1199" s="1684">
        <f>'Заказ, cкидки и курсы валют'!$J$24*F1199</f>
        <v>2265.2873000000004</v>
      </c>
      <c r="H1199" s="2440">
        <f t="shared" ref="H1199:H1207" si="163">ROUND((D1199/1000)*G1199,2)</f>
        <v>2265.29</v>
      </c>
      <c r="I1199" s="1343"/>
    </row>
    <row r="1200" spans="1:9" ht="15">
      <c r="A1200" s="1682" t="s">
        <v>11860</v>
      </c>
      <c r="B1200" s="1056" t="s">
        <v>130</v>
      </c>
      <c r="C1200" s="2660">
        <v>1.8</v>
      </c>
      <c r="D1200" s="1673">
        <v>1000</v>
      </c>
      <c r="E1200" s="2864">
        <v>157.26</v>
      </c>
      <c r="F1200" s="2871">
        <f t="shared" si="162"/>
        <v>157.26</v>
      </c>
      <c r="G1200" s="1684">
        <f>'Заказ, cкидки и курсы валют'!$J$24*F1200</f>
        <v>1994.8431</v>
      </c>
      <c r="H1200" s="2440">
        <f t="shared" si="163"/>
        <v>1994.84</v>
      </c>
      <c r="I1200" s="1343"/>
    </row>
    <row r="1201" spans="1:9" ht="15">
      <c r="A1201" s="1682" t="s">
        <v>10993</v>
      </c>
      <c r="B1201" s="1056" t="s">
        <v>9533</v>
      </c>
      <c r="C1201" s="2659">
        <v>1.93</v>
      </c>
      <c r="D1201" s="1673">
        <v>1000</v>
      </c>
      <c r="E1201" s="2864">
        <v>226.69</v>
      </c>
      <c r="F1201" s="2871">
        <f t="shared" si="162"/>
        <v>226.69</v>
      </c>
      <c r="G1201" s="1684">
        <f>'Заказ, cкидки и курсы валют'!$J$24*F1201</f>
        <v>2875.5626500000003</v>
      </c>
      <c r="H1201" s="2440">
        <f t="shared" si="163"/>
        <v>2875.56</v>
      </c>
      <c r="I1201" s="1343"/>
    </row>
    <row r="1202" spans="1:9" ht="15">
      <c r="A1202" s="1682" t="s">
        <v>11577</v>
      </c>
      <c r="B1202" s="1056" t="s">
        <v>131</v>
      </c>
      <c r="C1202" s="2659">
        <v>2.04</v>
      </c>
      <c r="D1202" s="1673">
        <v>1000</v>
      </c>
      <c r="E1202" s="2864">
        <v>175.69</v>
      </c>
      <c r="F1202" s="2871">
        <f t="shared" si="162"/>
        <v>175.69</v>
      </c>
      <c r="G1202" s="1684">
        <f>'Заказ, cкидки и курсы валют'!$J$24*F1202</f>
        <v>2228.6276499999999</v>
      </c>
      <c r="H1202" s="2440">
        <f t="shared" si="163"/>
        <v>2228.63</v>
      </c>
      <c r="I1202" s="1343"/>
    </row>
    <row r="1203" spans="1:9" ht="15">
      <c r="A1203" s="1682" t="s">
        <v>10994</v>
      </c>
      <c r="B1203" s="1056" t="s">
        <v>122</v>
      </c>
      <c r="C1203" s="2659">
        <v>1.52</v>
      </c>
      <c r="D1203" s="1673">
        <v>1000</v>
      </c>
      <c r="E1203" s="2864">
        <v>191.62</v>
      </c>
      <c r="F1203" s="2871">
        <f t="shared" si="162"/>
        <v>191.62</v>
      </c>
      <c r="G1203" s="1684">
        <f>'Заказ, cкидки и курсы валют'!$J$24*F1203</f>
        <v>2430.6997000000001</v>
      </c>
      <c r="H1203" s="2440">
        <f t="shared" si="163"/>
        <v>2430.6999999999998</v>
      </c>
      <c r="I1203" s="1343"/>
    </row>
    <row r="1204" spans="1:9" ht="15">
      <c r="A1204" s="1682" t="s">
        <v>11861</v>
      </c>
      <c r="B1204" s="1056" t="s">
        <v>124</v>
      </c>
      <c r="C1204" s="2660">
        <v>1.8</v>
      </c>
      <c r="D1204" s="1673">
        <v>1000</v>
      </c>
      <c r="E1204" s="2864">
        <v>162.13</v>
      </c>
      <c r="F1204" s="2871">
        <f t="shared" si="162"/>
        <v>162.13</v>
      </c>
      <c r="G1204" s="1684">
        <f>'Заказ, cкидки и курсы валют'!$J$24*F1204</f>
        <v>2056.6190500000002</v>
      </c>
      <c r="H1204" s="2440">
        <f t="shared" si="163"/>
        <v>2056.62</v>
      </c>
      <c r="I1204" s="1343"/>
    </row>
    <row r="1205" spans="1:9" ht="15">
      <c r="A1205" s="1682" t="s">
        <v>10995</v>
      </c>
      <c r="B1205" s="1056" t="s">
        <v>125</v>
      </c>
      <c r="C1205" s="2659">
        <v>1.94</v>
      </c>
      <c r="D1205" s="1673">
        <v>1000</v>
      </c>
      <c r="E1205" s="2864">
        <v>237.2</v>
      </c>
      <c r="F1205" s="2871">
        <f t="shared" si="162"/>
        <v>237.2</v>
      </c>
      <c r="G1205" s="1684">
        <f>'Заказ, cкидки и курсы валют'!$J$24*F1205</f>
        <v>3008.8820000000001</v>
      </c>
      <c r="H1205" s="2440">
        <f t="shared" si="163"/>
        <v>3008.88</v>
      </c>
      <c r="I1205" s="1343"/>
    </row>
    <row r="1206" spans="1:9" ht="15">
      <c r="A1206" s="1682" t="s">
        <v>11862</v>
      </c>
      <c r="B1206" s="1056" t="s">
        <v>126</v>
      </c>
      <c r="C1206" s="2660">
        <v>2.1</v>
      </c>
      <c r="D1206" s="1673">
        <v>500</v>
      </c>
      <c r="E1206" s="2864">
        <v>221.01</v>
      </c>
      <c r="F1206" s="2871">
        <f t="shared" si="162"/>
        <v>221.01</v>
      </c>
      <c r="G1206" s="1684">
        <f>'Заказ, cкидки и курсы валют'!$J$24*F1206</f>
        <v>2803.5118499999999</v>
      </c>
      <c r="H1206" s="2440">
        <f t="shared" si="163"/>
        <v>1401.76</v>
      </c>
      <c r="I1206" s="1343"/>
    </row>
    <row r="1207" spans="1:9" ht="15">
      <c r="A1207" s="1682" t="s">
        <v>11863</v>
      </c>
      <c r="B1207" s="1056" t="s">
        <v>127</v>
      </c>
      <c r="C1207" s="2660">
        <v>2.4</v>
      </c>
      <c r="D1207" s="1673">
        <v>500</v>
      </c>
      <c r="E1207" s="2864">
        <v>261.26</v>
      </c>
      <c r="F1207" s="2871">
        <f t="shared" si="162"/>
        <v>261.26</v>
      </c>
      <c r="G1207" s="1684">
        <f>'Заказ, cкидки и курсы валют'!$J$24*F1207</f>
        <v>3314.0830999999998</v>
      </c>
      <c r="H1207" s="2440">
        <f t="shared" si="163"/>
        <v>1657.04</v>
      </c>
      <c r="I1207" s="1343"/>
    </row>
    <row r="1208" spans="1:9" ht="15">
      <c r="A1208" s="1682" t="s">
        <v>11864</v>
      </c>
      <c r="B1208" s="1056" t="s">
        <v>3229</v>
      </c>
      <c r="C1208" s="2660">
        <v>2.4</v>
      </c>
      <c r="D1208" s="1673">
        <v>500</v>
      </c>
      <c r="E1208" s="2864">
        <v>219.02</v>
      </c>
      <c r="F1208" s="2871">
        <f t="shared" ref="F1208:F1209" si="164">ROUND(E1208*(1-$F$11),2)</f>
        <v>219.02</v>
      </c>
      <c r="G1208" s="1684">
        <f>'Заказ, cкидки и курсы валют'!$J$24*F1208</f>
        <v>2778.2687000000001</v>
      </c>
      <c r="H1208" s="2440">
        <f t="shared" ref="H1208:H1209" si="165">ROUND((D1208/1000)*G1208,2)</f>
        <v>1389.13</v>
      </c>
      <c r="I1208" s="1343"/>
    </row>
    <row r="1209" spans="1:9" ht="15">
      <c r="A1209" s="1682" t="s">
        <v>11865</v>
      </c>
      <c r="B1209" s="1056" t="s">
        <v>3544</v>
      </c>
      <c r="C1209" s="2660">
        <v>2.6</v>
      </c>
      <c r="D1209" s="1673">
        <v>500</v>
      </c>
      <c r="E1209" s="2864">
        <v>243.8</v>
      </c>
      <c r="F1209" s="2871">
        <f t="shared" si="164"/>
        <v>243.8</v>
      </c>
      <c r="G1209" s="1684">
        <f>'Заказ, cкидки и курсы валют'!$J$24*F1209</f>
        <v>3092.6030000000001</v>
      </c>
      <c r="H1209" s="2440">
        <f t="shared" si="165"/>
        <v>1546.3</v>
      </c>
      <c r="I1209" s="1343"/>
    </row>
    <row r="1210" spans="1:9" ht="15">
      <c r="A1210" s="1682" t="s">
        <v>10996</v>
      </c>
      <c r="B1210" s="1056" t="s">
        <v>99</v>
      </c>
      <c r="C1210" s="2659">
        <v>2.76</v>
      </c>
      <c r="D1210" s="1673">
        <v>500</v>
      </c>
      <c r="E1210" s="2864">
        <v>336.98</v>
      </c>
      <c r="F1210" s="2871">
        <f t="shared" ref="F1210:F1218" si="166">ROUND(E1210*(1-$F$11),2)</f>
        <v>336.98</v>
      </c>
      <c r="G1210" s="1684">
        <f>'Заказ, cкидки и курсы валют'!$J$24*F1210</f>
        <v>4274.5913</v>
      </c>
      <c r="H1210" s="2440">
        <f t="shared" ref="H1210:H1218" si="167">ROUND((D1210/1000)*G1210,2)</f>
        <v>2137.3000000000002</v>
      </c>
      <c r="I1210" s="1343"/>
    </row>
    <row r="1211" spans="1:9" ht="15">
      <c r="A1211" s="1682" t="s">
        <v>11866</v>
      </c>
      <c r="B1211" s="1056" t="s">
        <v>611</v>
      </c>
      <c r="C1211" s="2660">
        <v>2.95</v>
      </c>
      <c r="D1211" s="1673">
        <v>500</v>
      </c>
      <c r="E1211" s="2864">
        <v>287.93</v>
      </c>
      <c r="F1211" s="2871">
        <f t="shared" si="166"/>
        <v>287.93</v>
      </c>
      <c r="G1211" s="1684">
        <f>'Заказ, cкидки и курсы валют'!$J$24*F1211</f>
        <v>3652.3920500000004</v>
      </c>
      <c r="H1211" s="2440">
        <f t="shared" si="167"/>
        <v>1826.2</v>
      </c>
      <c r="I1211" s="1343"/>
    </row>
    <row r="1212" spans="1:9" ht="15">
      <c r="A1212" s="1682" t="s">
        <v>10997</v>
      </c>
      <c r="B1212" s="1056" t="s">
        <v>3650</v>
      </c>
      <c r="C1212" s="2659">
        <v>3.66</v>
      </c>
      <c r="D1212" s="1673">
        <v>500</v>
      </c>
      <c r="E1212" s="2864">
        <v>433.5</v>
      </c>
      <c r="F1212" s="2871">
        <f t="shared" si="166"/>
        <v>433.5</v>
      </c>
      <c r="G1212" s="1684">
        <f>'Заказ, cкидки и курсы валют'!$J$24*F1212</f>
        <v>5498.9475000000002</v>
      </c>
      <c r="H1212" s="2440">
        <f t="shared" si="167"/>
        <v>2749.47</v>
      </c>
      <c r="I1212" s="1343"/>
    </row>
    <row r="1213" spans="1:9" ht="15">
      <c r="A1213" s="1682" t="s">
        <v>10998</v>
      </c>
      <c r="B1213" s="1056" t="s">
        <v>1393</v>
      </c>
      <c r="C1213" s="2659">
        <v>3.39</v>
      </c>
      <c r="D1213" s="1673">
        <v>500</v>
      </c>
      <c r="E1213" s="2864">
        <v>284.06</v>
      </c>
      <c r="F1213" s="2871">
        <f t="shared" si="166"/>
        <v>284.06</v>
      </c>
      <c r="G1213" s="1684">
        <f>'Заказ, cкидки и курсы валют'!$J$24*F1213</f>
        <v>3603.3011000000001</v>
      </c>
      <c r="H1213" s="2440">
        <f t="shared" si="167"/>
        <v>1801.65</v>
      </c>
      <c r="I1213" s="1343"/>
    </row>
    <row r="1214" spans="1:9" ht="15">
      <c r="A1214" s="1682" t="s">
        <v>10999</v>
      </c>
      <c r="B1214" s="1056" t="s">
        <v>1394</v>
      </c>
      <c r="C1214" s="2659">
        <v>4.1100000000000003</v>
      </c>
      <c r="D1214" s="1673">
        <v>500</v>
      </c>
      <c r="E1214" s="2864">
        <v>380.2</v>
      </c>
      <c r="F1214" s="2871">
        <f t="shared" si="166"/>
        <v>380.2</v>
      </c>
      <c r="G1214" s="1684">
        <f>'Заказ, cкидки и курсы валют'!$J$24*F1214</f>
        <v>4822.8370000000004</v>
      </c>
      <c r="H1214" s="2440">
        <f t="shared" si="167"/>
        <v>2411.42</v>
      </c>
      <c r="I1214" s="1343"/>
    </row>
    <row r="1215" spans="1:9" ht="15">
      <c r="A1215" s="1682" t="s">
        <v>11000</v>
      </c>
      <c r="B1215" s="1056" t="s">
        <v>599</v>
      </c>
      <c r="C1215" s="2659">
        <v>4.95</v>
      </c>
      <c r="D1215" s="1673">
        <v>500</v>
      </c>
      <c r="E1215" s="2864">
        <v>549.80999999999995</v>
      </c>
      <c r="F1215" s="2871">
        <f t="shared" si="166"/>
        <v>549.80999999999995</v>
      </c>
      <c r="G1215" s="1684">
        <f>'Заказ, cкидки и курсы валют'!$J$24*F1215</f>
        <v>6974.3398499999994</v>
      </c>
      <c r="H1215" s="2440">
        <f t="shared" si="167"/>
        <v>3487.17</v>
      </c>
      <c r="I1215" s="1343"/>
    </row>
    <row r="1216" spans="1:9" ht="15">
      <c r="A1216" s="1682" t="s">
        <v>11001</v>
      </c>
      <c r="B1216" s="1056" t="s">
        <v>600</v>
      </c>
      <c r="C1216" s="2659">
        <v>5.67</v>
      </c>
      <c r="D1216" s="1673">
        <v>500</v>
      </c>
      <c r="E1216" s="2864">
        <v>458.88</v>
      </c>
      <c r="F1216" s="2871">
        <f t="shared" si="166"/>
        <v>458.88</v>
      </c>
      <c r="G1216" s="1684">
        <f>'Заказ, cкидки и курсы валют'!$J$24*F1216</f>
        <v>5820.8928000000005</v>
      </c>
      <c r="H1216" s="2440">
        <f t="shared" si="167"/>
        <v>2910.45</v>
      </c>
      <c r="I1216" s="1343"/>
    </row>
    <row r="1217" spans="1:9" ht="15">
      <c r="A1217" s="1682" t="s">
        <v>11580</v>
      </c>
      <c r="B1217" s="1056" t="s">
        <v>3376</v>
      </c>
      <c r="C1217" s="2659">
        <v>6.39</v>
      </c>
      <c r="D1217" s="1673">
        <v>200</v>
      </c>
      <c r="E1217" s="2864">
        <v>516.55999999999995</v>
      </c>
      <c r="F1217" s="2871">
        <f t="shared" si="166"/>
        <v>516.55999999999995</v>
      </c>
      <c r="G1217" s="1684">
        <f>'Заказ, cкидки и курсы валют'!$J$24*F1217</f>
        <v>6552.5635999999995</v>
      </c>
      <c r="H1217" s="2440">
        <f t="shared" si="167"/>
        <v>1310.51</v>
      </c>
      <c r="I1217" s="1343"/>
    </row>
    <row r="1218" spans="1:9" ht="15">
      <c r="A1218" s="1682" t="s">
        <v>11002</v>
      </c>
      <c r="B1218" s="1056" t="s">
        <v>3377</v>
      </c>
      <c r="C1218" s="2659">
        <v>6.99</v>
      </c>
      <c r="D1218" s="1673">
        <v>200</v>
      </c>
      <c r="E1218" s="2864">
        <v>629.91</v>
      </c>
      <c r="F1218" s="2871">
        <f t="shared" si="166"/>
        <v>629.91</v>
      </c>
      <c r="G1218" s="1684">
        <f>'Заказ, cкидки и курсы валют'!$J$24*F1218</f>
        <v>7990.4083499999997</v>
      </c>
      <c r="H1218" s="2440">
        <f t="shared" si="167"/>
        <v>1598.08</v>
      </c>
      <c r="I1218" s="1343"/>
    </row>
    <row r="1219" spans="1:9" ht="15">
      <c r="A1219" s="1682" t="s">
        <v>11003</v>
      </c>
      <c r="B1219" s="1056" t="s">
        <v>3378</v>
      </c>
      <c r="C1219" s="2659">
        <v>8.19</v>
      </c>
      <c r="D1219" s="1673">
        <v>200</v>
      </c>
      <c r="E1219" s="2864">
        <v>729.34</v>
      </c>
      <c r="F1219" s="2871">
        <f t="shared" ref="F1219:F1220" si="168">ROUND(E1219*(1-$F$11),2)</f>
        <v>729.34</v>
      </c>
      <c r="G1219" s="1684">
        <f>'Заказ, cкидки и курсы валют'!$J$24*F1219</f>
        <v>9251.6779000000006</v>
      </c>
      <c r="H1219" s="2440">
        <f t="shared" ref="H1219:H1220" si="169">ROUND((D1219/1000)*G1219,2)</f>
        <v>1850.34</v>
      </c>
      <c r="I1219" s="1343"/>
    </row>
    <row r="1220" spans="1:9" ht="15">
      <c r="A1220" s="1682" t="s">
        <v>11004</v>
      </c>
      <c r="B1220" s="1056" t="s">
        <v>3379</v>
      </c>
      <c r="C1220" s="2659">
        <v>9.39</v>
      </c>
      <c r="D1220" s="1673">
        <v>200</v>
      </c>
      <c r="E1220" s="2864">
        <v>876.81</v>
      </c>
      <c r="F1220" s="2871">
        <f t="shared" si="168"/>
        <v>876.81</v>
      </c>
      <c r="G1220" s="1684">
        <f>'Заказ, cкидки и курсы валют'!$J$24*F1220</f>
        <v>11122.334849999999</v>
      </c>
      <c r="H1220" s="2440">
        <f t="shared" si="169"/>
        <v>2224.4699999999998</v>
      </c>
      <c r="I1220" s="1343"/>
    </row>
    <row r="1221" spans="1:9" ht="15">
      <c r="A1221" s="1682" t="s">
        <v>11325</v>
      </c>
      <c r="B1221" s="1056" t="s">
        <v>604</v>
      </c>
      <c r="C1221" s="2659">
        <v>4.82</v>
      </c>
      <c r="D1221" s="1673">
        <v>500</v>
      </c>
      <c r="E1221" s="2864">
        <v>459.52</v>
      </c>
      <c r="F1221" s="2871">
        <f t="shared" ref="F1221:F1228" si="170">ROUND(E1221*(1-$F$11),2)</f>
        <v>459.52</v>
      </c>
      <c r="G1221" s="1684">
        <f>'Заказ, cкидки и курсы валют'!$J$24*F1221</f>
        <v>5829.0111999999999</v>
      </c>
      <c r="H1221" s="2440">
        <f t="shared" ref="H1221:H1228" si="171">ROUND((D1221/1000)*G1221,2)</f>
        <v>2914.51</v>
      </c>
      <c r="I1221" s="1343"/>
    </row>
    <row r="1222" spans="1:9" ht="15">
      <c r="A1222" s="1682" t="s">
        <v>11005</v>
      </c>
      <c r="B1222" s="1056" t="s">
        <v>605</v>
      </c>
      <c r="C1222" s="2659">
        <v>6.16</v>
      </c>
      <c r="D1222" s="1673">
        <v>500</v>
      </c>
      <c r="E1222" s="2864">
        <v>686.18</v>
      </c>
      <c r="F1222" s="2871">
        <f t="shared" si="170"/>
        <v>686.18</v>
      </c>
      <c r="G1222" s="1684">
        <f>'Заказ, cкидки и курсы валют'!$J$24*F1222</f>
        <v>8704.193299999999</v>
      </c>
      <c r="H1222" s="2440">
        <f t="shared" si="171"/>
        <v>4352.1000000000004</v>
      </c>
      <c r="I1222" s="1343"/>
    </row>
    <row r="1223" spans="1:9" ht="15">
      <c r="A1223" s="1682" t="s">
        <v>11867</v>
      </c>
      <c r="B1223" s="1056" t="s">
        <v>606</v>
      </c>
      <c r="C1223" s="2660">
        <v>6.16</v>
      </c>
      <c r="D1223" s="1673">
        <v>200</v>
      </c>
      <c r="E1223" s="2864">
        <v>698.49</v>
      </c>
      <c r="F1223" s="2871">
        <f t="shared" si="170"/>
        <v>698.49</v>
      </c>
      <c r="G1223" s="1684">
        <f>'Заказ, cкидки и курсы валют'!$J$24*F1223</f>
        <v>8860.3456500000011</v>
      </c>
      <c r="H1223" s="2440">
        <f t="shared" si="171"/>
        <v>1772.07</v>
      </c>
      <c r="I1223" s="1343"/>
    </row>
    <row r="1224" spans="1:9" ht="15">
      <c r="A1224" s="1682" t="s">
        <v>11006</v>
      </c>
      <c r="B1224" s="1056" t="s">
        <v>607</v>
      </c>
      <c r="C1224" s="2659">
        <v>8.35</v>
      </c>
      <c r="D1224" s="1673">
        <v>200</v>
      </c>
      <c r="E1224" s="2864">
        <v>918.17</v>
      </c>
      <c r="F1224" s="2871">
        <f t="shared" si="170"/>
        <v>918.17</v>
      </c>
      <c r="G1224" s="1684">
        <f>'Заказ, cкидки и курсы валют'!$J$24*F1224</f>
        <v>11646.98645</v>
      </c>
      <c r="H1224" s="2440">
        <f t="shared" si="171"/>
        <v>2329.4</v>
      </c>
      <c r="I1224" s="1343"/>
    </row>
    <row r="1225" spans="1:9" ht="15">
      <c r="A1225" s="1682" t="s">
        <v>11578</v>
      </c>
      <c r="B1225" s="1056" t="s">
        <v>3380</v>
      </c>
      <c r="C1225" s="2659">
        <v>9.52</v>
      </c>
      <c r="D1225" s="1673">
        <v>200</v>
      </c>
      <c r="E1225" s="2864">
        <v>763.6</v>
      </c>
      <c r="F1225" s="2871">
        <f t="shared" si="170"/>
        <v>763.6</v>
      </c>
      <c r="G1225" s="1684">
        <f>'Заказ, cкидки и курсы валют'!$J$24*F1225</f>
        <v>9686.2660000000014</v>
      </c>
      <c r="H1225" s="2440">
        <f t="shared" si="171"/>
        <v>1937.25</v>
      </c>
      <c r="I1225" s="1343"/>
    </row>
    <row r="1226" spans="1:9" ht="15">
      <c r="A1226" s="1682" t="s">
        <v>11579</v>
      </c>
      <c r="B1226" s="1056" t="s">
        <v>609</v>
      </c>
      <c r="C1226" s="2659">
        <v>12.04</v>
      </c>
      <c r="D1226" s="1673">
        <v>200</v>
      </c>
      <c r="E1226" s="2864">
        <v>952.92</v>
      </c>
      <c r="F1226" s="2871">
        <f t="shared" si="170"/>
        <v>952.92</v>
      </c>
      <c r="G1226" s="1684">
        <f>'Заказ, cкидки и курсы валют'!$J$24*F1226</f>
        <v>12087.790199999999</v>
      </c>
      <c r="H1226" s="2440">
        <f t="shared" si="171"/>
        <v>2417.56</v>
      </c>
      <c r="I1226" s="1343"/>
    </row>
    <row r="1227" spans="1:9" ht="15">
      <c r="A1227" s="1682" t="s">
        <v>11007</v>
      </c>
      <c r="B1227" s="1056" t="s">
        <v>3120</v>
      </c>
      <c r="C1227" s="2659">
        <v>15.39</v>
      </c>
      <c r="D1227" s="1673">
        <v>200</v>
      </c>
      <c r="E1227" s="2864">
        <v>1216.8399999999999</v>
      </c>
      <c r="F1227" s="2871">
        <f t="shared" si="170"/>
        <v>1216.8399999999999</v>
      </c>
      <c r="G1227" s="1684">
        <f>'Заказ, cкидки и курсы валют'!$J$24*F1227</f>
        <v>15435.615399999999</v>
      </c>
      <c r="H1227" s="2440">
        <f t="shared" si="171"/>
        <v>3087.12</v>
      </c>
      <c r="I1227" s="1343"/>
    </row>
    <row r="1228" spans="1:9" ht="15.75" thickBot="1">
      <c r="A1228" s="1688" t="s">
        <v>11008</v>
      </c>
      <c r="B1228" s="1056" t="s">
        <v>9544</v>
      </c>
      <c r="C1228" s="2659">
        <v>17</v>
      </c>
      <c r="D1228" s="1673">
        <v>200</v>
      </c>
      <c r="E1228" s="2864">
        <v>1835.26</v>
      </c>
      <c r="F1228" s="2872">
        <f t="shared" si="170"/>
        <v>1835.26</v>
      </c>
      <c r="G1228" s="1691">
        <f>'Заказ, cкидки и курсы валют'!$J$24*F1228</f>
        <v>23280.273100000002</v>
      </c>
      <c r="H1228" s="2441">
        <f t="shared" si="171"/>
        <v>4656.05</v>
      </c>
      <c r="I1228" s="1349"/>
    </row>
    <row r="1230" spans="1:9" ht="13.5" thickBot="1"/>
    <row r="1231" spans="1:9" ht="18">
      <c r="A1231" s="1899" t="s">
        <v>10765</v>
      </c>
      <c r="B1231" s="687"/>
      <c r="C1231" s="794"/>
      <c r="D1231" s="701"/>
      <c r="E1231" s="694"/>
      <c r="F1231" s="275"/>
      <c r="G1231" s="275"/>
      <c r="H1231" s="275"/>
      <c r="I1231" s="116"/>
    </row>
    <row r="1232" spans="1:9">
      <c r="A1232" s="292"/>
      <c r="B1232" s="17"/>
      <c r="C1232" s="118"/>
      <c r="D1232" s="118"/>
      <c r="E1232" s="689"/>
      <c r="F1232" s="795"/>
      <c r="G1232" s="763"/>
      <c r="H1232" s="17"/>
      <c r="I1232" s="200"/>
    </row>
    <row r="1233" spans="1:9">
      <c r="A1233" s="292"/>
      <c r="B1233" s="17"/>
      <c r="C1233" s="118"/>
      <c r="D1233" s="118"/>
      <c r="E1233" s="689"/>
      <c r="F1233" s="795"/>
      <c r="G1233" s="763"/>
      <c r="H1233" s="17"/>
      <c r="I1233" s="200"/>
    </row>
    <row r="1234" spans="1:9" ht="13.5" thickBot="1">
      <c r="A1234" s="293"/>
      <c r="B1234" s="204"/>
      <c r="C1234" s="120"/>
      <c r="D1234" s="120"/>
      <c r="E1234" s="690"/>
      <c r="F1234" s="796"/>
      <c r="G1234" s="764"/>
      <c r="H1234" s="204"/>
      <c r="I1234" s="205"/>
    </row>
    <row r="1235" spans="1:9" ht="52.5">
      <c r="A1235" s="228" t="s">
        <v>1036</v>
      </c>
      <c r="B1235" s="229" t="s">
        <v>1037</v>
      </c>
      <c r="C1235" s="230" t="s">
        <v>679</v>
      </c>
      <c r="D1235" s="230" t="s">
        <v>3147</v>
      </c>
      <c r="E1235" s="691" t="s">
        <v>11551</v>
      </c>
      <c r="F1235" s="797" t="s">
        <v>2796</v>
      </c>
      <c r="G1235" s="785" t="s">
        <v>3971</v>
      </c>
      <c r="H1235" s="394" t="s">
        <v>498</v>
      </c>
      <c r="I1235" s="232" t="s">
        <v>4274</v>
      </c>
    </row>
    <row r="1236" spans="1:9" ht="13.5" thickBot="1">
      <c r="A1236" s="228"/>
      <c r="B1236" s="445"/>
      <c r="C1236" s="230" t="s">
        <v>3972</v>
      </c>
      <c r="D1236" s="446" t="s">
        <v>3970</v>
      </c>
      <c r="E1236" s="696" t="s">
        <v>265</v>
      </c>
      <c r="F1236" s="1351">
        <f>'Заказ, cкидки и курсы валют'!$I$12</f>
        <v>0</v>
      </c>
      <c r="G1236" s="1150"/>
      <c r="H1236" s="545"/>
      <c r="I1236" s="380"/>
    </row>
    <row r="1237" spans="1:9" ht="15">
      <c r="A1237" s="389" t="s">
        <v>10766</v>
      </c>
      <c r="B1237" s="1221" t="s">
        <v>3312</v>
      </c>
      <c r="C1237" s="1908">
        <v>9</v>
      </c>
      <c r="D1237" s="1907">
        <v>50</v>
      </c>
      <c r="E1237" s="706">
        <v>1175.1500000000001</v>
      </c>
      <c r="F1237" s="1187">
        <f t="shared" ref="F1237" si="172">ROUND(E1237*(1-$F$11),2)</f>
        <v>1175.1500000000001</v>
      </c>
      <c r="G1237" s="1312">
        <f>'Заказ, cкидки и курсы валют'!$J$24*F1237</f>
        <v>14906.777750000001</v>
      </c>
      <c r="H1237" s="1313">
        <f t="shared" ref="H1237" si="173">ROUND((D1237/1000)*G1237,2)</f>
        <v>745.34</v>
      </c>
      <c r="I1237" s="393"/>
    </row>
    <row r="1238" spans="1:9" ht="15">
      <c r="A1238" s="250" t="s">
        <v>10767</v>
      </c>
      <c r="B1238" s="49" t="s">
        <v>3313</v>
      </c>
      <c r="C1238" s="1908">
        <v>16</v>
      </c>
      <c r="D1238" s="1905">
        <v>50</v>
      </c>
      <c r="E1238" s="706">
        <v>1429.67</v>
      </c>
      <c r="F1238" s="740">
        <f t="shared" ref="F1238:F1240" si="174">ROUND(E1238*(1-$F$11),2)</f>
        <v>1429.67</v>
      </c>
      <c r="G1238" s="1044">
        <f>'Заказ, cкидки и курсы валют'!$J$24*F1238</f>
        <v>18135.363950000003</v>
      </c>
      <c r="H1238" s="1064">
        <f t="shared" ref="H1238:H1240" si="175">ROUND((D1238/1000)*G1238,2)</f>
        <v>906.77</v>
      </c>
      <c r="I1238" s="245"/>
    </row>
    <row r="1239" spans="1:9" ht="15">
      <c r="A1239" s="250" t="s">
        <v>10768</v>
      </c>
      <c r="B1239" s="49" t="s">
        <v>3666</v>
      </c>
      <c r="C1239" s="1908">
        <v>25</v>
      </c>
      <c r="D1239" s="1905">
        <v>50</v>
      </c>
      <c r="E1239" s="706">
        <v>2828.6</v>
      </c>
      <c r="F1239" s="740">
        <f t="shared" si="174"/>
        <v>2828.6</v>
      </c>
      <c r="G1239" s="1044">
        <f>'Заказ, cкидки и курсы валют'!$J$24*F1239</f>
        <v>35880.790999999997</v>
      </c>
      <c r="H1239" s="1064">
        <f t="shared" si="175"/>
        <v>1794.04</v>
      </c>
      <c r="I1239" s="245"/>
    </row>
    <row r="1240" spans="1:9" ht="15">
      <c r="A1240" s="250" t="s">
        <v>10769</v>
      </c>
      <c r="B1240" s="49" t="s">
        <v>3305</v>
      </c>
      <c r="C1240" s="1908">
        <v>64</v>
      </c>
      <c r="D1240" s="1905">
        <v>50</v>
      </c>
      <c r="E1240" s="706">
        <v>6083.18</v>
      </c>
      <c r="F1240" s="740">
        <f t="shared" si="174"/>
        <v>6083.18</v>
      </c>
      <c r="G1240" s="1044">
        <f>'Заказ, cкидки и курсы валют'!$J$24*F1240</f>
        <v>77165.138300000006</v>
      </c>
      <c r="H1240" s="1064">
        <f t="shared" si="175"/>
        <v>3858.26</v>
      </c>
      <c r="I1240" s="245"/>
    </row>
    <row r="1241" spans="1:9" ht="15">
      <c r="A1241" s="250" t="s">
        <v>10770</v>
      </c>
      <c r="B1241" s="49" t="s">
        <v>3667</v>
      </c>
      <c r="C1241" s="1908">
        <v>70</v>
      </c>
      <c r="D1241" s="1905">
        <v>50</v>
      </c>
      <c r="E1241" s="706">
        <v>9413.18</v>
      </c>
      <c r="F1241" s="740">
        <f>ROUND(E1241*(1-$F$11),2)</f>
        <v>9413.18</v>
      </c>
      <c r="G1241" s="1044">
        <f>'Заказ, cкидки и курсы валют'!$J$24*F1241</f>
        <v>119406.18830000001</v>
      </c>
      <c r="H1241" s="1064">
        <f>ROUND((D1241/1000)*G1241,2)</f>
        <v>5970.31</v>
      </c>
      <c r="I1241" s="245"/>
    </row>
    <row r="1242" spans="1:9" ht="15">
      <c r="A1242" s="250" t="s">
        <v>11031</v>
      </c>
      <c r="B1242" s="49" t="s">
        <v>3668</v>
      </c>
      <c r="C1242" s="1908">
        <v>105</v>
      </c>
      <c r="D1242" s="1905">
        <v>50</v>
      </c>
      <c r="E1242" s="706">
        <v>12362.82</v>
      </c>
      <c r="F1242" s="740">
        <f t="shared" ref="F1242:F1243" si="176">ROUND(E1242*(1-$F$11),2)</f>
        <v>12362.82</v>
      </c>
      <c r="G1242" s="1044">
        <f>'Заказ, cкидки и курсы валют'!$J$24*F1242</f>
        <v>156822.37169999999</v>
      </c>
      <c r="H1242" s="1064">
        <f t="shared" ref="H1242:H1243" si="177">ROUND((D1242/1000)*G1242,2)</f>
        <v>7841.12</v>
      </c>
      <c r="I1242" s="245"/>
    </row>
    <row r="1243" spans="1:9" ht="15.75" thickBot="1">
      <c r="A1243" s="282" t="s">
        <v>11032</v>
      </c>
      <c r="B1243" s="246" t="s">
        <v>3669</v>
      </c>
      <c r="C1243" s="1908">
        <v>190</v>
      </c>
      <c r="D1243" s="1910">
        <v>50</v>
      </c>
      <c r="E1243" s="706">
        <v>17186.349999999999</v>
      </c>
      <c r="F1243" s="1173">
        <f t="shared" si="176"/>
        <v>17186.349999999999</v>
      </c>
      <c r="G1243" s="1178">
        <f>'Заказ, cкидки и курсы валют'!$J$24*F1243</f>
        <v>218008.84974999999</v>
      </c>
      <c r="H1243" s="1317">
        <f t="shared" si="177"/>
        <v>10900.44</v>
      </c>
      <c r="I1243" s="248"/>
    </row>
    <row r="1244" spans="1:9" ht="13.5" thickBot="1"/>
    <row r="1245" spans="1:9" ht="18">
      <c r="A1245" s="1899" t="s">
        <v>10771</v>
      </c>
      <c r="B1245" s="687"/>
      <c r="C1245" s="794"/>
      <c r="D1245" s="701"/>
      <c r="E1245" s="694"/>
      <c r="F1245" s="275"/>
      <c r="G1245" s="275"/>
      <c r="H1245" s="275"/>
      <c r="I1245" s="116"/>
    </row>
    <row r="1246" spans="1:9">
      <c r="A1246" s="292"/>
      <c r="B1246" s="17"/>
      <c r="C1246" s="118"/>
      <c r="D1246" s="118"/>
      <c r="E1246" s="689"/>
      <c r="F1246" s="795"/>
      <c r="G1246" s="763"/>
      <c r="H1246" s="17"/>
      <c r="I1246" s="200"/>
    </row>
    <row r="1247" spans="1:9">
      <c r="A1247" s="292"/>
      <c r="B1247" s="17"/>
      <c r="C1247" s="118"/>
      <c r="D1247" s="118"/>
      <c r="E1247" s="689"/>
      <c r="F1247" s="795"/>
      <c r="G1247" s="763"/>
      <c r="H1247" s="17"/>
      <c r="I1247" s="200"/>
    </row>
    <row r="1248" spans="1:9" ht="13.5" thickBot="1">
      <c r="A1248" s="293"/>
      <c r="B1248" s="204"/>
      <c r="C1248" s="120"/>
      <c r="D1248" s="120"/>
      <c r="E1248" s="690"/>
      <c r="F1248" s="796"/>
      <c r="G1248" s="764"/>
      <c r="H1248" s="204"/>
      <c r="I1248" s="205"/>
    </row>
    <row r="1249" spans="1:9" ht="52.5">
      <c r="A1249" s="228" t="s">
        <v>1036</v>
      </c>
      <c r="B1249" s="229" t="s">
        <v>1037</v>
      </c>
      <c r="C1249" s="230" t="s">
        <v>679</v>
      </c>
      <c r="D1249" s="230" t="s">
        <v>3147</v>
      </c>
      <c r="E1249" s="691" t="s">
        <v>11551</v>
      </c>
      <c r="F1249" s="797" t="s">
        <v>2796</v>
      </c>
      <c r="G1249" s="785" t="s">
        <v>3971</v>
      </c>
      <c r="H1249" s="394" t="s">
        <v>498</v>
      </c>
      <c r="I1249" s="232" t="s">
        <v>4274</v>
      </c>
    </row>
    <row r="1250" spans="1:9" ht="13.5" thickBot="1">
      <c r="A1250" s="228"/>
      <c r="B1250" s="445"/>
      <c r="C1250" s="230" t="s">
        <v>3972</v>
      </c>
      <c r="D1250" s="446" t="s">
        <v>3970</v>
      </c>
      <c r="E1250" s="696" t="s">
        <v>265</v>
      </c>
      <c r="F1250" s="1351">
        <f>'Заказ, cкидки и курсы валют'!$I$12</f>
        <v>0</v>
      </c>
      <c r="G1250" s="1150"/>
      <c r="H1250" s="545"/>
      <c r="I1250" s="380"/>
    </row>
    <row r="1251" spans="1:9" ht="15">
      <c r="A1251" s="389" t="s">
        <v>10772</v>
      </c>
      <c r="B1251" s="1221" t="s">
        <v>3313</v>
      </c>
      <c r="C1251" s="1906">
        <v>66.5</v>
      </c>
      <c r="D1251" s="1907">
        <v>50</v>
      </c>
      <c r="E1251" s="706">
        <v>11318.96</v>
      </c>
      <c r="F1251" s="1187">
        <f t="shared" ref="F1251:F1253" si="178">ROUND(E1251*(1-$F$11),2)</f>
        <v>11318.96</v>
      </c>
      <c r="G1251" s="1312">
        <f>'Заказ, cкидки и курсы валют'!$J$24*F1251</f>
        <v>143581.00759999998</v>
      </c>
      <c r="H1251" s="1313">
        <f t="shared" ref="H1251:H1253" si="179">ROUND((D1251/1000)*G1251,2)</f>
        <v>7179.05</v>
      </c>
      <c r="I1251" s="393"/>
    </row>
    <row r="1252" spans="1:9" ht="15">
      <c r="A1252" s="250" t="s">
        <v>10773</v>
      </c>
      <c r="B1252" s="49" t="s">
        <v>3666</v>
      </c>
      <c r="C1252" s="1908">
        <v>144</v>
      </c>
      <c r="D1252" s="1905">
        <v>50</v>
      </c>
      <c r="E1252" s="706">
        <v>16408.16</v>
      </c>
      <c r="F1252" s="740">
        <f t="shared" si="178"/>
        <v>16408.16</v>
      </c>
      <c r="G1252" s="1044">
        <f>'Заказ, cкидки и курсы валют'!$J$24*F1252</f>
        <v>208137.50960000002</v>
      </c>
      <c r="H1252" s="1064">
        <f t="shared" si="179"/>
        <v>10406.879999999999</v>
      </c>
      <c r="I1252" s="245"/>
    </row>
    <row r="1253" spans="1:9" ht="15.75" thickBot="1">
      <c r="A1253" s="282" t="s">
        <v>10774</v>
      </c>
      <c r="B1253" s="163" t="s">
        <v>3305</v>
      </c>
      <c r="C1253" s="1909">
        <v>255</v>
      </c>
      <c r="D1253" s="1910">
        <v>50</v>
      </c>
      <c r="E1253" s="706">
        <v>30610.73</v>
      </c>
      <c r="F1253" s="1173">
        <f t="shared" si="178"/>
        <v>30610.73</v>
      </c>
      <c r="G1253" s="1178">
        <f>'Заказ, cкидки и курсы валют'!$J$24*F1253</f>
        <v>388297.11005000002</v>
      </c>
      <c r="H1253" s="1317">
        <f t="shared" si="179"/>
        <v>19414.86</v>
      </c>
      <c r="I1253" s="248"/>
    </row>
    <row r="1254" spans="1:9" ht="13.5" thickBot="1"/>
    <row r="1255" spans="1:9" ht="18">
      <c r="A1255" s="1899" t="s">
        <v>10775</v>
      </c>
      <c r="B1255" s="687"/>
      <c r="C1255" s="794"/>
      <c r="D1255" s="701"/>
      <c r="E1255" s="694"/>
      <c r="F1255" s="275"/>
      <c r="G1255" s="275"/>
      <c r="H1255" s="275"/>
      <c r="I1255" s="116"/>
    </row>
    <row r="1256" spans="1:9">
      <c r="A1256" s="292"/>
      <c r="B1256" s="17"/>
      <c r="C1256" s="118"/>
      <c r="D1256" s="118"/>
      <c r="E1256" s="689"/>
      <c r="F1256" s="795"/>
      <c r="G1256" s="763"/>
      <c r="H1256" s="17"/>
      <c r="I1256" s="200"/>
    </row>
    <row r="1257" spans="1:9">
      <c r="A1257" s="292"/>
      <c r="B1257" s="17"/>
      <c r="C1257" s="118"/>
      <c r="D1257" s="118"/>
      <c r="E1257" s="689"/>
      <c r="F1257" s="795"/>
      <c r="G1257" s="763"/>
      <c r="H1257" s="17"/>
      <c r="I1257" s="200"/>
    </row>
    <row r="1258" spans="1:9" ht="13.5" thickBot="1">
      <c r="A1258" s="293"/>
      <c r="B1258" s="204"/>
      <c r="C1258" s="120"/>
      <c r="D1258" s="120"/>
      <c r="E1258" s="690"/>
      <c r="F1258" s="796"/>
      <c r="G1258" s="764"/>
      <c r="H1258" s="204"/>
      <c r="I1258" s="205"/>
    </row>
    <row r="1259" spans="1:9" ht="52.5">
      <c r="A1259" s="228" t="s">
        <v>1036</v>
      </c>
      <c r="B1259" s="229" t="s">
        <v>1037</v>
      </c>
      <c r="C1259" s="230" t="s">
        <v>679</v>
      </c>
      <c r="D1259" s="230" t="s">
        <v>3147</v>
      </c>
      <c r="E1259" s="691" t="s">
        <v>11551</v>
      </c>
      <c r="F1259" s="797" t="s">
        <v>2796</v>
      </c>
      <c r="G1259" s="785" t="s">
        <v>3971</v>
      </c>
      <c r="H1259" s="394" t="s">
        <v>498</v>
      </c>
      <c r="I1259" s="232" t="s">
        <v>4274</v>
      </c>
    </row>
    <row r="1260" spans="1:9" ht="13.5" thickBot="1">
      <c r="A1260" s="228"/>
      <c r="B1260" s="445"/>
      <c r="C1260" s="230" t="s">
        <v>3972</v>
      </c>
      <c r="D1260" s="446" t="s">
        <v>3970</v>
      </c>
      <c r="E1260" s="696" t="s">
        <v>265</v>
      </c>
      <c r="F1260" s="1351">
        <f>'Заказ, cкидки и курсы валют'!$I$12</f>
        <v>0</v>
      </c>
      <c r="G1260" s="1150"/>
      <c r="H1260" s="545"/>
      <c r="I1260" s="380"/>
    </row>
    <row r="1261" spans="1:9" ht="15">
      <c r="A1261" s="389" t="s">
        <v>10776</v>
      </c>
      <c r="B1261" s="1221" t="s">
        <v>3313</v>
      </c>
      <c r="C1261" s="1906">
        <v>60</v>
      </c>
      <c r="D1261" s="1907">
        <v>50</v>
      </c>
      <c r="E1261" s="706">
        <v>7137.74</v>
      </c>
      <c r="F1261" s="1187">
        <f t="shared" ref="F1261:F1263" si="180">ROUND(E1261*(1-$F$11),2)</f>
        <v>7137.74</v>
      </c>
      <c r="G1261" s="1312">
        <f>'Заказ, cкидки и курсы валют'!$J$24*F1261</f>
        <v>90542.231899999999</v>
      </c>
      <c r="H1261" s="1313">
        <f t="shared" ref="H1261:H1263" si="181">ROUND((D1261/1000)*G1261,2)</f>
        <v>4527.1099999999997</v>
      </c>
      <c r="I1261" s="393"/>
    </row>
    <row r="1262" spans="1:9" ht="15">
      <c r="A1262" s="250" t="s">
        <v>10777</v>
      </c>
      <c r="B1262" s="49" t="s">
        <v>3666</v>
      </c>
      <c r="C1262" s="1908">
        <v>150</v>
      </c>
      <c r="D1262" s="1905">
        <v>50</v>
      </c>
      <c r="E1262" s="706">
        <v>14607.91</v>
      </c>
      <c r="F1262" s="740">
        <f t="shared" si="180"/>
        <v>14607.91</v>
      </c>
      <c r="G1262" s="1044">
        <f>'Заказ, cкидки и курсы валют'!$J$24*F1262</f>
        <v>185301.33835000001</v>
      </c>
      <c r="H1262" s="1064">
        <f t="shared" si="181"/>
        <v>9265.07</v>
      </c>
      <c r="I1262" s="245"/>
    </row>
    <row r="1263" spans="1:9" ht="15.75" thickBot="1">
      <c r="A1263" s="282" t="s">
        <v>10778</v>
      </c>
      <c r="B1263" s="163" t="s">
        <v>3305</v>
      </c>
      <c r="C1263" s="1909">
        <v>270</v>
      </c>
      <c r="D1263" s="1910">
        <v>50</v>
      </c>
      <c r="E1263" s="706">
        <v>24248.5</v>
      </c>
      <c r="F1263" s="1173">
        <f t="shared" si="180"/>
        <v>24248.5</v>
      </c>
      <c r="G1263" s="1178">
        <f>'Заказ, cкидки и курсы валют'!$J$24*F1263</f>
        <v>307592.22250000003</v>
      </c>
      <c r="H1263" s="1317">
        <f t="shared" si="181"/>
        <v>15379.61</v>
      </c>
      <c r="I1263" s="248"/>
    </row>
    <row r="1264" spans="1:9" ht="13.5" thickBot="1"/>
    <row r="1265" spans="1:9" ht="18">
      <c r="A1265" s="1899" t="s">
        <v>10779</v>
      </c>
      <c r="B1265" s="687"/>
      <c r="C1265" s="794"/>
      <c r="D1265" s="701"/>
      <c r="E1265" s="694"/>
      <c r="F1265" s="275"/>
      <c r="G1265" s="275"/>
      <c r="H1265" s="275"/>
      <c r="I1265" s="116"/>
    </row>
    <row r="1266" spans="1:9">
      <c r="A1266" s="292"/>
      <c r="B1266" s="17"/>
      <c r="C1266" s="118"/>
      <c r="D1266" s="118"/>
      <c r="E1266" s="689"/>
      <c r="F1266" s="795"/>
      <c r="G1266" s="763"/>
      <c r="H1266" s="17"/>
      <c r="I1266" s="200"/>
    </row>
    <row r="1267" spans="1:9">
      <c r="A1267" s="292"/>
      <c r="B1267" s="17"/>
      <c r="C1267" s="118"/>
      <c r="D1267" s="118"/>
      <c r="E1267" s="689"/>
      <c r="F1267" s="795"/>
      <c r="G1267" s="763"/>
      <c r="H1267" s="17"/>
      <c r="I1267" s="200"/>
    </row>
    <row r="1268" spans="1:9" ht="13.5" thickBot="1">
      <c r="A1268" s="293"/>
      <c r="B1268" s="204"/>
      <c r="C1268" s="120"/>
      <c r="D1268" s="120"/>
      <c r="E1268" s="690"/>
      <c r="F1268" s="796"/>
      <c r="G1268" s="764"/>
      <c r="H1268" s="204"/>
      <c r="I1268" s="205"/>
    </row>
    <row r="1269" spans="1:9" ht="52.5">
      <c r="A1269" s="228" t="s">
        <v>1036</v>
      </c>
      <c r="B1269" s="229" t="s">
        <v>1037</v>
      </c>
      <c r="C1269" s="230" t="s">
        <v>679</v>
      </c>
      <c r="D1269" s="568" t="s">
        <v>3147</v>
      </c>
      <c r="E1269" s="691" t="s">
        <v>11552</v>
      </c>
      <c r="F1269" s="797" t="s">
        <v>2796</v>
      </c>
      <c r="G1269" s="1039" t="s">
        <v>2644</v>
      </c>
      <c r="H1269" s="394" t="s">
        <v>498</v>
      </c>
      <c r="I1269" s="232" t="s">
        <v>4274</v>
      </c>
    </row>
    <row r="1270" spans="1:9" ht="13.5" thickBot="1">
      <c r="A1270" s="228"/>
      <c r="B1270" s="445"/>
      <c r="C1270" s="568" t="s">
        <v>10785</v>
      </c>
      <c r="D1270" s="568" t="s">
        <v>2645</v>
      </c>
      <c r="E1270" s="696" t="s">
        <v>265</v>
      </c>
      <c r="F1270" s="1351">
        <f>'Заказ, cкидки и курсы валют'!$I$12</f>
        <v>0</v>
      </c>
      <c r="G1270" s="1150"/>
      <c r="H1270" s="545"/>
      <c r="I1270" s="380"/>
    </row>
    <row r="1271" spans="1:9" ht="15">
      <c r="A1271" s="389" t="s">
        <v>10780</v>
      </c>
      <c r="B1271" s="1907" t="s">
        <v>3666</v>
      </c>
      <c r="C1271" s="1912">
        <v>10</v>
      </c>
      <c r="D1271" s="1907">
        <v>50</v>
      </c>
      <c r="E1271" s="706">
        <v>3853.06</v>
      </c>
      <c r="F1271" s="1187">
        <f t="shared" ref="F1271:F1275" si="182">ROUND(E1271*(1-$F$11),2)</f>
        <v>3853.06</v>
      </c>
      <c r="G1271" s="1312">
        <f>'Заказ, cкидки и курсы валют'!$J$24*F1271</f>
        <v>48876.066100000004</v>
      </c>
      <c r="H1271" s="1313">
        <f t="shared" ref="H1271:H1275" si="183">ROUND((D1271/1000)*G1271,2)</f>
        <v>2443.8000000000002</v>
      </c>
      <c r="I1271" s="393"/>
    </row>
    <row r="1272" spans="1:9" ht="15">
      <c r="A1272" s="250" t="s">
        <v>10781</v>
      </c>
      <c r="B1272" s="1905" t="s">
        <v>3305</v>
      </c>
      <c r="C1272" s="1911">
        <v>11</v>
      </c>
      <c r="D1272" s="1905">
        <v>50</v>
      </c>
      <c r="E1272" s="706">
        <v>3856.93</v>
      </c>
      <c r="F1272" s="740">
        <f t="shared" si="182"/>
        <v>3856.93</v>
      </c>
      <c r="G1272" s="1044">
        <f>'Заказ, cкидки и курсы валют'!$J$24*F1272</f>
        <v>48925.157050000002</v>
      </c>
      <c r="H1272" s="1064">
        <f t="shared" si="183"/>
        <v>2446.2600000000002</v>
      </c>
      <c r="I1272" s="245"/>
    </row>
    <row r="1273" spans="1:9" ht="15">
      <c r="A1273" s="250" t="s">
        <v>10782</v>
      </c>
      <c r="B1273" s="1905" t="s">
        <v>3667</v>
      </c>
      <c r="C1273" s="1911">
        <v>15</v>
      </c>
      <c r="D1273" s="1905">
        <v>50</v>
      </c>
      <c r="E1273" s="706">
        <v>4264.6099999999997</v>
      </c>
      <c r="F1273" s="740">
        <f t="shared" si="182"/>
        <v>4264.6099999999997</v>
      </c>
      <c r="G1273" s="1044">
        <f>'Заказ, cкидки и курсы валют'!$J$24*F1273</f>
        <v>54096.577850000001</v>
      </c>
      <c r="H1273" s="1064">
        <f t="shared" si="183"/>
        <v>2704.83</v>
      </c>
      <c r="I1273" s="245"/>
    </row>
    <row r="1274" spans="1:9" ht="15">
      <c r="A1274" s="250" t="s">
        <v>10783</v>
      </c>
      <c r="B1274" s="1905" t="s">
        <v>3668</v>
      </c>
      <c r="C1274" s="1911">
        <v>21</v>
      </c>
      <c r="D1274" s="1905">
        <v>50</v>
      </c>
      <c r="E1274" s="706">
        <v>4567.0600000000004</v>
      </c>
      <c r="F1274" s="740">
        <f t="shared" si="182"/>
        <v>4567.0600000000004</v>
      </c>
      <c r="G1274" s="1044">
        <f>'Заказ, cкидки и курсы валют'!$J$24*F1274</f>
        <v>57933.156100000007</v>
      </c>
      <c r="H1274" s="1064">
        <f t="shared" si="183"/>
        <v>2896.66</v>
      </c>
      <c r="I1274" s="245"/>
    </row>
    <row r="1275" spans="1:9" ht="15.75" thickBot="1">
      <c r="A1275" s="282" t="s">
        <v>10784</v>
      </c>
      <c r="B1275" s="1910" t="s">
        <v>3669</v>
      </c>
      <c r="C1275" s="1913">
        <v>32</v>
      </c>
      <c r="D1275" s="1910">
        <v>50</v>
      </c>
      <c r="E1275" s="706">
        <v>5674.47</v>
      </c>
      <c r="F1275" s="1173">
        <f t="shared" si="182"/>
        <v>5674.47</v>
      </c>
      <c r="G1275" s="1178">
        <f>'Заказ, cкидки и курсы валют'!$J$24*F1275</f>
        <v>71980.651949999999</v>
      </c>
      <c r="H1275" s="1317">
        <f t="shared" si="183"/>
        <v>3599.03</v>
      </c>
      <c r="I1275" s="248"/>
    </row>
    <row r="1276" spans="1:9" ht="13.5" thickBot="1"/>
    <row r="1277" spans="1:9" ht="18">
      <c r="A1277" s="1899" t="s">
        <v>10786</v>
      </c>
      <c r="B1277" s="687"/>
      <c r="C1277" s="794"/>
      <c r="D1277" s="701"/>
      <c r="E1277" s="694"/>
      <c r="F1277" s="275"/>
      <c r="G1277" s="275"/>
      <c r="H1277" s="275"/>
      <c r="I1277" s="116"/>
    </row>
    <row r="1278" spans="1:9">
      <c r="A1278" s="292"/>
      <c r="B1278" s="17"/>
      <c r="C1278" s="118"/>
      <c r="D1278" s="118"/>
      <c r="E1278" s="689"/>
      <c r="F1278" s="795"/>
      <c r="G1278" s="763"/>
      <c r="H1278" s="17"/>
      <c r="I1278" s="200"/>
    </row>
    <row r="1279" spans="1:9">
      <c r="A1279" s="292"/>
      <c r="B1279" s="17"/>
      <c r="C1279" s="118"/>
      <c r="D1279" s="118"/>
      <c r="E1279" s="689"/>
      <c r="F1279" s="795"/>
      <c r="G1279" s="763"/>
      <c r="H1279" s="17"/>
      <c r="I1279" s="200"/>
    </row>
    <row r="1280" spans="1:9" ht="13.5" thickBot="1">
      <c r="A1280" s="293"/>
      <c r="B1280" s="204"/>
      <c r="C1280" s="120"/>
      <c r="D1280" s="120"/>
      <c r="E1280" s="690"/>
      <c r="F1280" s="796"/>
      <c r="G1280" s="764"/>
      <c r="H1280" s="204"/>
      <c r="I1280" s="205"/>
    </row>
    <row r="1281" spans="1:9" ht="52.5">
      <c r="A1281" s="228" t="s">
        <v>1036</v>
      </c>
      <c r="B1281" s="229" t="s">
        <v>1037</v>
      </c>
      <c r="C1281" s="230" t="s">
        <v>679</v>
      </c>
      <c r="D1281" s="568" t="s">
        <v>3147</v>
      </c>
      <c r="E1281" s="691" t="s">
        <v>11552</v>
      </c>
      <c r="F1281" s="797" t="s">
        <v>2796</v>
      </c>
      <c r="G1281" s="1039" t="s">
        <v>2644</v>
      </c>
      <c r="H1281" s="394" t="s">
        <v>498</v>
      </c>
      <c r="I1281" s="232" t="s">
        <v>4274</v>
      </c>
    </row>
    <row r="1282" spans="1:9" ht="13.5" thickBot="1">
      <c r="A1282" s="228"/>
      <c r="B1282" s="445"/>
      <c r="C1282" s="568" t="s">
        <v>10785</v>
      </c>
      <c r="D1282" s="568" t="s">
        <v>2645</v>
      </c>
      <c r="E1282" s="696" t="s">
        <v>265</v>
      </c>
      <c r="F1282" s="1351">
        <f>'Заказ, cкидки и курсы валют'!$I$12</f>
        <v>0</v>
      </c>
      <c r="G1282" s="1150"/>
      <c r="H1282" s="545"/>
      <c r="I1282" s="380"/>
    </row>
    <row r="1283" spans="1:9" ht="15">
      <c r="A1283" s="389" t="s">
        <v>10788</v>
      </c>
      <c r="B1283" s="1907" t="s">
        <v>3305</v>
      </c>
      <c r="C1283" s="1915">
        <v>8</v>
      </c>
      <c r="D1283" s="1907">
        <v>200</v>
      </c>
      <c r="E1283" s="706">
        <v>3724.98</v>
      </c>
      <c r="F1283" s="1187">
        <f t="shared" ref="F1283:F1286" si="184">ROUND(E1283*(1-$F$11),2)</f>
        <v>3724.98</v>
      </c>
      <c r="G1283" s="1312">
        <f>'Заказ, cкидки и курсы валют'!$J$24*F1283</f>
        <v>47251.371299999999</v>
      </c>
      <c r="H1283" s="1313">
        <f t="shared" ref="H1283:H1286" si="185">ROUND((D1283/1000)*G1283,2)</f>
        <v>9450.27</v>
      </c>
      <c r="I1283" s="393"/>
    </row>
    <row r="1284" spans="1:9" ht="15">
      <c r="A1284" s="250" t="s">
        <v>10789</v>
      </c>
      <c r="B1284" s="1905" t="s">
        <v>3667</v>
      </c>
      <c r="C1284" s="1914">
        <v>16.02</v>
      </c>
      <c r="D1284" s="1905">
        <v>100</v>
      </c>
      <c r="E1284" s="706">
        <v>4147.4799999999996</v>
      </c>
      <c r="F1284" s="740">
        <f t="shared" si="184"/>
        <v>4147.4799999999996</v>
      </c>
      <c r="G1284" s="1044">
        <f>'Заказ, cкидки и курсы валют'!$J$24*F1284</f>
        <v>52610.783799999997</v>
      </c>
      <c r="H1284" s="1064">
        <f t="shared" si="185"/>
        <v>5261.08</v>
      </c>
      <c r="I1284" s="245"/>
    </row>
    <row r="1285" spans="1:9" ht="15">
      <c r="A1285" s="250" t="s">
        <v>10790</v>
      </c>
      <c r="B1285" s="1905" t="s">
        <v>3668</v>
      </c>
      <c r="C1285" s="1914">
        <v>26</v>
      </c>
      <c r="D1285" s="1905">
        <v>50</v>
      </c>
      <c r="E1285" s="706">
        <v>4412</v>
      </c>
      <c r="F1285" s="740">
        <f t="shared" si="184"/>
        <v>4412</v>
      </c>
      <c r="G1285" s="1044">
        <f>'Заказ, cкидки и курсы валют'!$J$24*F1285</f>
        <v>55966.22</v>
      </c>
      <c r="H1285" s="1064">
        <f t="shared" si="185"/>
        <v>2798.31</v>
      </c>
      <c r="I1285" s="245"/>
    </row>
    <row r="1286" spans="1:9" ht="15.75" thickBot="1">
      <c r="A1286" s="282" t="s">
        <v>10791</v>
      </c>
      <c r="B1286" s="1910" t="s">
        <v>3669</v>
      </c>
      <c r="C1286" s="1916">
        <v>62</v>
      </c>
      <c r="D1286" s="1910">
        <v>25</v>
      </c>
      <c r="E1286" s="706">
        <v>9639.1299999999992</v>
      </c>
      <c r="F1286" s="1173">
        <f t="shared" si="184"/>
        <v>9639.1299999999992</v>
      </c>
      <c r="G1286" s="1178">
        <f>'Заказ, cкидки и курсы валют'!$J$24*F1286</f>
        <v>122272.36404999999</v>
      </c>
      <c r="H1286" s="1317">
        <f t="shared" si="185"/>
        <v>3056.81</v>
      </c>
      <c r="I1286" s="248"/>
    </row>
    <row r="1287" spans="1:9" ht="13.5" thickBot="1"/>
    <row r="1288" spans="1:9" ht="18">
      <c r="A1288" s="1899" t="s">
        <v>10787</v>
      </c>
      <c r="B1288" s="687"/>
      <c r="C1288" s="794"/>
      <c r="D1288" s="701"/>
      <c r="E1288" s="694"/>
      <c r="F1288" s="275"/>
      <c r="G1288" s="275"/>
      <c r="H1288" s="275"/>
      <c r="I1288" s="116"/>
    </row>
    <row r="1289" spans="1:9">
      <c r="A1289" s="292"/>
      <c r="B1289" s="17"/>
      <c r="C1289" s="118"/>
      <c r="D1289" s="118"/>
      <c r="E1289" s="689"/>
      <c r="F1289" s="795"/>
      <c r="G1289" s="763"/>
      <c r="H1289" s="17"/>
      <c r="I1289" s="200"/>
    </row>
    <row r="1290" spans="1:9">
      <c r="A1290" s="292"/>
      <c r="B1290" s="17"/>
      <c r="C1290" s="118"/>
      <c r="D1290" s="118"/>
      <c r="E1290" s="689"/>
      <c r="F1290" s="795"/>
      <c r="G1290" s="763"/>
      <c r="H1290" s="17"/>
      <c r="I1290" s="200"/>
    </row>
    <row r="1291" spans="1:9" ht="18.75" thickBot="1">
      <c r="A1291" s="1540" t="s">
        <v>7839</v>
      </c>
      <c r="B1291" s="204"/>
      <c r="C1291" s="120"/>
      <c r="D1291" s="120"/>
      <c r="E1291" s="690"/>
      <c r="F1291" s="796"/>
      <c r="G1291" s="764"/>
      <c r="H1291" s="204"/>
      <c r="I1291" s="205"/>
    </row>
    <row r="1292" spans="1:9" ht="52.5">
      <c r="A1292" s="228" t="s">
        <v>1036</v>
      </c>
      <c r="B1292" s="229" t="s">
        <v>1037</v>
      </c>
      <c r="C1292" s="230" t="s">
        <v>679</v>
      </c>
      <c r="D1292" s="568" t="s">
        <v>3147</v>
      </c>
      <c r="E1292" s="691" t="s">
        <v>11552</v>
      </c>
      <c r="F1292" s="797" t="s">
        <v>2796</v>
      </c>
      <c r="G1292" s="1039" t="s">
        <v>2644</v>
      </c>
      <c r="H1292" s="394" t="s">
        <v>498</v>
      </c>
      <c r="I1292" s="232" t="s">
        <v>4274</v>
      </c>
    </row>
    <row r="1293" spans="1:9" ht="13.5" thickBot="1">
      <c r="A1293" s="228"/>
      <c r="B1293" s="445"/>
      <c r="C1293" s="568" t="s">
        <v>10785</v>
      </c>
      <c r="D1293" s="568" t="s">
        <v>2645</v>
      </c>
      <c r="E1293" s="696" t="s">
        <v>265</v>
      </c>
      <c r="F1293" s="1351">
        <f>'Заказ, cкидки и курсы валют'!$I$12</f>
        <v>0</v>
      </c>
      <c r="G1293" s="1150"/>
      <c r="H1293" s="545"/>
      <c r="I1293" s="380"/>
    </row>
    <row r="1294" spans="1:9" ht="15">
      <c r="A1294" s="389" t="s">
        <v>10792</v>
      </c>
      <c r="B1294" s="1907" t="s">
        <v>3668</v>
      </c>
      <c r="C1294" s="1915">
        <v>42.33</v>
      </c>
      <c r="D1294" s="1907">
        <v>50</v>
      </c>
      <c r="E1294" s="706">
        <v>4717.3900000000003</v>
      </c>
      <c r="F1294" s="1187">
        <f t="shared" ref="F1294:F1296" si="186">ROUND(E1294*(1-$F$11),2)</f>
        <v>4717.3900000000003</v>
      </c>
      <c r="G1294" s="1312">
        <f>'Заказ, cкидки и курсы валют'!$J$24*F1294</f>
        <v>59840.092150000004</v>
      </c>
      <c r="H1294" s="1313">
        <f t="shared" ref="H1294:H1296" si="187">ROUND((D1294/1000)*G1294,2)</f>
        <v>2992</v>
      </c>
      <c r="I1294" s="393"/>
    </row>
    <row r="1295" spans="1:9" ht="15">
      <c r="A1295" s="250" t="s">
        <v>10793</v>
      </c>
      <c r="B1295" s="1905" t="s">
        <v>3669</v>
      </c>
      <c r="C1295" s="1914">
        <v>50</v>
      </c>
      <c r="D1295" s="1905">
        <v>25</v>
      </c>
      <c r="E1295" s="706">
        <v>6769.31</v>
      </c>
      <c r="F1295" s="740">
        <f t="shared" si="186"/>
        <v>6769.31</v>
      </c>
      <c r="G1295" s="1044">
        <f>'Заказ, cкидки и курсы валют'!$J$24*F1295</f>
        <v>85868.697350000002</v>
      </c>
      <c r="H1295" s="1064">
        <f t="shared" si="187"/>
        <v>2146.7199999999998</v>
      </c>
      <c r="I1295" s="245"/>
    </row>
    <row r="1296" spans="1:9" ht="15.75" thickBot="1">
      <c r="A1296" s="282" t="s">
        <v>10794</v>
      </c>
      <c r="B1296" s="1910" t="s">
        <v>3293</v>
      </c>
      <c r="C1296" s="1916">
        <v>90</v>
      </c>
      <c r="D1296" s="1910">
        <v>25</v>
      </c>
      <c r="E1296" s="706">
        <v>11899.06</v>
      </c>
      <c r="F1296" s="1173">
        <f t="shared" si="186"/>
        <v>11899.06</v>
      </c>
      <c r="G1296" s="1178">
        <f>'Заказ, cкидки и курсы валют'!$J$24*F1296</f>
        <v>150939.57610000001</v>
      </c>
      <c r="H1296" s="1317">
        <f t="shared" si="187"/>
        <v>3773.49</v>
      </c>
      <c r="I1296" s="248"/>
    </row>
    <row r="1297" spans="1:9" ht="15.75" thickBot="1">
      <c r="A1297" s="14"/>
      <c r="B1297" s="2319"/>
      <c r="C1297" s="1908"/>
      <c r="D1297" s="2319"/>
      <c r="E1297" s="825"/>
      <c r="F1297" s="1427"/>
      <c r="G1297" s="2320"/>
      <c r="H1297" s="2321"/>
      <c r="I1297" s="14"/>
    </row>
    <row r="1298" spans="1:9" ht="18">
      <c r="A1298" s="1899" t="s">
        <v>10787</v>
      </c>
      <c r="B1298" s="687"/>
      <c r="C1298" s="794"/>
      <c r="D1298" s="701"/>
      <c r="E1298" s="694"/>
      <c r="F1298" s="275"/>
      <c r="G1298" s="275"/>
      <c r="H1298" s="275"/>
      <c r="I1298" s="116"/>
    </row>
    <row r="1299" spans="1:9">
      <c r="A1299" s="292"/>
      <c r="B1299" s="17"/>
      <c r="C1299" s="118"/>
      <c r="D1299" s="118"/>
      <c r="E1299" s="689"/>
      <c r="F1299" s="795"/>
      <c r="G1299" s="763"/>
      <c r="H1299" s="17"/>
      <c r="I1299" s="200"/>
    </row>
    <row r="1300" spans="1:9">
      <c r="A1300" s="292"/>
      <c r="B1300" s="17"/>
      <c r="C1300" s="118"/>
      <c r="D1300" s="118"/>
      <c r="E1300" s="689"/>
      <c r="F1300" s="795"/>
      <c r="G1300" s="763"/>
      <c r="H1300" s="17"/>
      <c r="I1300" s="200"/>
    </row>
    <row r="1301" spans="1:9" ht="18.75" thickBot="1">
      <c r="A1301" s="1540" t="s">
        <v>11529</v>
      </c>
      <c r="B1301" s="204"/>
      <c r="C1301" s="120"/>
      <c r="D1301" s="120"/>
      <c r="E1301" s="690"/>
      <c r="F1301" s="796"/>
      <c r="G1301" s="764"/>
      <c r="H1301" s="204"/>
      <c r="I1301" s="205"/>
    </row>
    <row r="1302" spans="1:9" ht="52.5">
      <c r="A1302" s="228" t="s">
        <v>1036</v>
      </c>
      <c r="B1302" s="229" t="s">
        <v>1037</v>
      </c>
      <c r="C1302" s="230" t="s">
        <v>679</v>
      </c>
      <c r="D1302" s="568" t="s">
        <v>3147</v>
      </c>
      <c r="E1302" s="691" t="s">
        <v>11552</v>
      </c>
      <c r="F1302" s="797" t="s">
        <v>2796</v>
      </c>
      <c r="G1302" s="1039" t="s">
        <v>2644</v>
      </c>
      <c r="H1302" s="394" t="s">
        <v>498</v>
      </c>
      <c r="I1302" s="232" t="s">
        <v>4274</v>
      </c>
    </row>
    <row r="1303" spans="1:9" ht="13.5" thickBot="1">
      <c r="A1303" s="228"/>
      <c r="B1303" s="445"/>
      <c r="C1303" s="568" t="s">
        <v>10785</v>
      </c>
      <c r="D1303" s="568" t="s">
        <v>2645</v>
      </c>
      <c r="E1303" s="696" t="s">
        <v>265</v>
      </c>
      <c r="F1303" s="1351">
        <f>'Заказ, cкидки и курсы валют'!$I$12</f>
        <v>0</v>
      </c>
      <c r="G1303" s="1150"/>
      <c r="H1303" s="545"/>
      <c r="I1303" s="380"/>
    </row>
    <row r="1304" spans="1:9" ht="15">
      <c r="A1304" s="389" t="s">
        <v>11530</v>
      </c>
      <c r="B1304" s="1907" t="s">
        <v>3668</v>
      </c>
      <c r="C1304" s="1915">
        <v>42.33</v>
      </c>
      <c r="D1304" s="1907">
        <v>1</v>
      </c>
      <c r="E1304" s="825">
        <f>E1294*2</f>
        <v>9434.7800000000007</v>
      </c>
      <c r="F1304" s="1187">
        <f t="shared" ref="F1304:F1306" si="188">ROUND(E1304*(1-$F$11),2)</f>
        <v>9434.7800000000007</v>
      </c>
      <c r="G1304" s="1312">
        <f>'Заказ, cкидки и курсы валют'!$J$24*F1304</f>
        <v>119680.18430000001</v>
      </c>
      <c r="H1304" s="1313">
        <f t="shared" ref="H1304:H1306" si="189">ROUND((D1304/1000)*G1304,2)</f>
        <v>119.68</v>
      </c>
      <c r="I1304" s="393"/>
    </row>
    <row r="1305" spans="1:9" ht="15">
      <c r="A1305" s="250" t="s">
        <v>11531</v>
      </c>
      <c r="B1305" s="1905" t="s">
        <v>3669</v>
      </c>
      <c r="C1305" s="1914">
        <v>50</v>
      </c>
      <c r="D1305" s="1905">
        <v>1</v>
      </c>
      <c r="E1305" s="825">
        <f t="shared" ref="E1305:E1306" si="190">E1295*2</f>
        <v>13538.62</v>
      </c>
      <c r="F1305" s="740">
        <f t="shared" si="188"/>
        <v>13538.62</v>
      </c>
      <c r="G1305" s="1044">
        <f>'Заказ, cкидки и курсы валют'!$J$24*F1305</f>
        <v>171737.3947</v>
      </c>
      <c r="H1305" s="1064">
        <f t="shared" si="189"/>
        <v>171.74</v>
      </c>
      <c r="I1305" s="245"/>
    </row>
    <row r="1306" spans="1:9" ht="15.75" thickBot="1">
      <c r="A1306" s="282" t="s">
        <v>11532</v>
      </c>
      <c r="B1306" s="1910" t="s">
        <v>3293</v>
      </c>
      <c r="C1306" s="1916">
        <v>90</v>
      </c>
      <c r="D1306" s="1910">
        <v>1</v>
      </c>
      <c r="E1306" s="825">
        <f t="shared" si="190"/>
        <v>23798.12</v>
      </c>
      <c r="F1306" s="1173">
        <f t="shared" si="188"/>
        <v>23798.12</v>
      </c>
      <c r="G1306" s="1178">
        <f>'Заказ, cкидки и курсы валют'!$J$24*F1306</f>
        <v>301879.15220000001</v>
      </c>
      <c r="H1306" s="1317">
        <f t="shared" si="189"/>
        <v>301.88</v>
      </c>
      <c r="I1306" s="248"/>
    </row>
    <row r="1307" spans="1:9" ht="15">
      <c r="A1307" s="14"/>
      <c r="B1307" s="2319"/>
      <c r="C1307" s="1908"/>
      <c r="D1307" s="2319"/>
      <c r="E1307" s="825"/>
      <c r="F1307" s="1427"/>
      <c r="G1307" s="2320"/>
      <c r="H1307" s="2321"/>
      <c r="I1307" s="14"/>
    </row>
    <row r="1308" spans="1:9" ht="15">
      <c r="A1308" s="14"/>
      <c r="B1308" s="2319"/>
      <c r="C1308" s="1908"/>
      <c r="D1308" s="2319"/>
      <c r="E1308" s="825"/>
      <c r="F1308" s="1427"/>
      <c r="G1308" s="2320"/>
      <c r="H1308" s="2321"/>
      <c r="I1308" s="14"/>
    </row>
    <row r="1309" spans="1:9" ht="13.5" thickBot="1"/>
    <row r="1310" spans="1:9" ht="18">
      <c r="A1310" s="1899" t="s">
        <v>10795</v>
      </c>
      <c r="B1310" s="687"/>
      <c r="C1310" s="794"/>
      <c r="D1310" s="701"/>
      <c r="E1310" s="694"/>
      <c r="F1310" s="275"/>
      <c r="G1310" s="275"/>
      <c r="H1310" s="275"/>
      <c r="I1310" s="116"/>
    </row>
    <row r="1311" spans="1:9">
      <c r="A1311" s="292"/>
      <c r="B1311" s="17"/>
      <c r="C1311" s="118"/>
      <c r="D1311" s="118"/>
      <c r="E1311" s="689"/>
      <c r="F1311" s="795"/>
      <c r="G1311" s="763"/>
      <c r="H1311" s="17"/>
      <c r="I1311" s="200"/>
    </row>
    <row r="1312" spans="1:9">
      <c r="A1312" s="292"/>
      <c r="B1312" s="17"/>
      <c r="C1312" s="118"/>
      <c r="D1312" s="118"/>
      <c r="E1312" s="689"/>
      <c r="F1312" s="795"/>
      <c r="G1312" s="763"/>
      <c r="H1312" s="17"/>
      <c r="I1312" s="200"/>
    </row>
    <row r="1313" spans="1:9" ht="18.75" thickBot="1">
      <c r="A1313" s="1540" t="s">
        <v>7839</v>
      </c>
      <c r="B1313" s="204"/>
      <c r="C1313" s="120"/>
      <c r="D1313" s="120"/>
      <c r="E1313" s="690"/>
      <c r="F1313" s="796"/>
      <c r="G1313" s="764"/>
      <c r="H1313" s="204"/>
      <c r="I1313" s="205"/>
    </row>
    <row r="1314" spans="1:9" ht="52.5">
      <c r="A1314" s="228" t="s">
        <v>1036</v>
      </c>
      <c r="B1314" s="229" t="s">
        <v>1037</v>
      </c>
      <c r="C1314" s="230" t="s">
        <v>679</v>
      </c>
      <c r="D1314" s="568" t="s">
        <v>3147</v>
      </c>
      <c r="E1314" s="691" t="s">
        <v>11552</v>
      </c>
      <c r="F1314" s="797" t="s">
        <v>2796</v>
      </c>
      <c r="G1314" s="1039" t="s">
        <v>2644</v>
      </c>
      <c r="H1314" s="394" t="s">
        <v>498</v>
      </c>
      <c r="I1314" s="232" t="s">
        <v>4274</v>
      </c>
    </row>
    <row r="1315" spans="1:9" ht="13.5" thickBot="1">
      <c r="A1315" s="228"/>
      <c r="B1315" s="445"/>
      <c r="C1315" s="568" t="s">
        <v>10785</v>
      </c>
      <c r="D1315" s="568" t="s">
        <v>2645</v>
      </c>
      <c r="E1315" s="696" t="s">
        <v>265</v>
      </c>
      <c r="F1315" s="1351">
        <f>'Заказ, cкидки и курсы валют'!$I$12</f>
        <v>0</v>
      </c>
      <c r="G1315" s="1150"/>
      <c r="H1315" s="545"/>
      <c r="I1315" s="380"/>
    </row>
    <row r="1316" spans="1:9" ht="15">
      <c r="A1316" s="389" t="s">
        <v>10796</v>
      </c>
      <c r="B1316" s="1907" t="s">
        <v>3668</v>
      </c>
      <c r="C1316" s="1915">
        <v>61.44</v>
      </c>
      <c r="D1316" s="1907">
        <v>50</v>
      </c>
      <c r="E1316" s="706">
        <v>4787.49</v>
      </c>
      <c r="F1316" s="1187">
        <f t="shared" ref="F1316:F1318" si="191">ROUND(E1316*(1-$F$11),2)</f>
        <v>4787.49</v>
      </c>
      <c r="G1316" s="1312">
        <f>'Заказ, cкидки и курсы валют'!$J$24*F1316</f>
        <v>60729.310649999999</v>
      </c>
      <c r="H1316" s="1313">
        <f t="shared" ref="H1316:H1318" si="192">ROUND((D1316/1000)*G1316,2)</f>
        <v>3036.47</v>
      </c>
      <c r="I1316" s="393"/>
    </row>
    <row r="1317" spans="1:9" ht="15">
      <c r="A1317" s="250" t="s">
        <v>10797</v>
      </c>
      <c r="B1317" s="1905" t="s">
        <v>3669</v>
      </c>
      <c r="C1317" s="1914">
        <v>62.06</v>
      </c>
      <c r="D1317" s="1905">
        <v>25</v>
      </c>
      <c r="E1317" s="706">
        <v>6769.3</v>
      </c>
      <c r="F1317" s="740">
        <f t="shared" si="191"/>
        <v>6769.3</v>
      </c>
      <c r="G1317" s="1044">
        <f>'Заказ, cкидки и курсы валют'!$J$24*F1317</f>
        <v>85868.570500000002</v>
      </c>
      <c r="H1317" s="1064">
        <f t="shared" si="192"/>
        <v>2146.71</v>
      </c>
      <c r="I1317" s="245"/>
    </row>
    <row r="1318" spans="1:9" ht="15.75" thickBot="1">
      <c r="A1318" s="282" t="s">
        <v>10798</v>
      </c>
      <c r="B1318" s="1910" t="s">
        <v>3293</v>
      </c>
      <c r="C1318" s="1916">
        <v>110</v>
      </c>
      <c r="D1318" s="1910">
        <v>25</v>
      </c>
      <c r="E1318" s="706">
        <v>14425.59</v>
      </c>
      <c r="F1318" s="1173">
        <f t="shared" si="191"/>
        <v>14425.59</v>
      </c>
      <c r="G1318" s="1178">
        <f>'Заказ, cкидки и курсы валют'!$J$24*F1318</f>
        <v>182988.60915</v>
      </c>
      <c r="H1318" s="1317">
        <f t="shared" si="192"/>
        <v>4574.72</v>
      </c>
      <c r="I1318" s="248"/>
    </row>
    <row r="1319" spans="1:9" ht="13.5" thickBot="1"/>
    <row r="1320" spans="1:9" ht="18">
      <c r="A1320" s="1899" t="s">
        <v>10795</v>
      </c>
      <c r="B1320" s="687"/>
      <c r="C1320" s="794"/>
      <c r="D1320" s="701"/>
      <c r="E1320" s="694"/>
      <c r="F1320" s="275"/>
      <c r="G1320" s="275"/>
      <c r="H1320" s="275"/>
      <c r="I1320" s="116"/>
    </row>
    <row r="1321" spans="1:9">
      <c r="A1321" s="292"/>
      <c r="B1321" s="17"/>
      <c r="C1321" s="118"/>
      <c r="D1321" s="118"/>
      <c r="E1321" s="689"/>
      <c r="F1321" s="795"/>
      <c r="G1321" s="763"/>
      <c r="H1321" s="17"/>
      <c r="I1321" s="200"/>
    </row>
    <row r="1322" spans="1:9">
      <c r="A1322" s="292"/>
      <c r="B1322" s="17"/>
      <c r="C1322" s="118"/>
      <c r="D1322" s="118"/>
      <c r="E1322" s="689"/>
      <c r="F1322" s="795"/>
      <c r="G1322" s="763"/>
      <c r="H1322" s="17"/>
      <c r="I1322" s="200"/>
    </row>
    <row r="1323" spans="1:9" ht="18.75" thickBot="1">
      <c r="A1323" s="1540" t="s">
        <v>11529</v>
      </c>
      <c r="B1323" s="204"/>
      <c r="C1323" s="120"/>
      <c r="D1323" s="120"/>
      <c r="E1323" s="690"/>
      <c r="F1323" s="796"/>
      <c r="G1323" s="764"/>
      <c r="H1323" s="204"/>
      <c r="I1323" s="205"/>
    </row>
    <row r="1324" spans="1:9" ht="52.5">
      <c r="A1324" s="228" t="s">
        <v>1036</v>
      </c>
      <c r="B1324" s="229" t="s">
        <v>1037</v>
      </c>
      <c r="C1324" s="230" t="s">
        <v>679</v>
      </c>
      <c r="D1324" s="568" t="s">
        <v>3147</v>
      </c>
      <c r="E1324" s="691" t="s">
        <v>11552</v>
      </c>
      <c r="F1324" s="797" t="s">
        <v>2796</v>
      </c>
      <c r="G1324" s="1039" t="s">
        <v>2644</v>
      </c>
      <c r="H1324" s="394" t="s">
        <v>498</v>
      </c>
      <c r="I1324" s="232" t="s">
        <v>4274</v>
      </c>
    </row>
    <row r="1325" spans="1:9">
      <c r="A1325" s="228"/>
      <c r="B1325" s="445"/>
      <c r="C1325" s="568" t="s">
        <v>10785</v>
      </c>
      <c r="D1325" s="568" t="s">
        <v>2645</v>
      </c>
      <c r="E1325" s="696" t="s">
        <v>265</v>
      </c>
      <c r="F1325" s="1351">
        <f>'Заказ, cкидки и курсы валют'!$I$12</f>
        <v>0</v>
      </c>
      <c r="G1325" s="1150"/>
      <c r="H1325" s="545"/>
      <c r="I1325" s="380"/>
    </row>
    <row r="1326" spans="1:9" ht="15.75" thickBot="1">
      <c r="A1326" s="282" t="s">
        <v>11533</v>
      </c>
      <c r="B1326" s="1910" t="s">
        <v>3293</v>
      </c>
      <c r="C1326" s="1916">
        <v>110</v>
      </c>
      <c r="D1326" s="1910">
        <v>1</v>
      </c>
      <c r="E1326" s="825">
        <f>E1318*2</f>
        <v>28851.18</v>
      </c>
      <c r="F1326" s="1173">
        <f t="shared" ref="F1326" si="193">ROUND(E1326*(1-$F$11),2)</f>
        <v>28851.18</v>
      </c>
      <c r="G1326" s="1178">
        <f>'Заказ, cкидки и курсы валют'!$J$24*F1326</f>
        <v>365977.21830000001</v>
      </c>
      <c r="H1326" s="1317">
        <f t="shared" ref="H1326" si="194">ROUND((D1326/1000)*G1326,2)</f>
        <v>365.98</v>
      </c>
      <c r="I1326" s="248"/>
    </row>
  </sheetData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7030A0"/>
  </sheetPr>
  <dimension ref="A1:L1624"/>
  <sheetViews>
    <sheetView zoomScaleNormal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E551" sqref="E551"/>
    </sheetView>
  </sheetViews>
  <sheetFormatPr defaultRowHeight="12.75"/>
  <cols>
    <col min="1" max="1" width="26.42578125" customWidth="1"/>
    <col min="2" max="2" width="17.28515625" customWidth="1"/>
    <col min="3" max="3" width="24.28515625" customWidth="1"/>
    <col min="4" max="4" width="11.7109375" customWidth="1"/>
    <col min="5" max="6" width="9.5703125" style="2168" customWidth="1"/>
    <col min="7" max="7" width="13.140625" style="2168" customWidth="1"/>
    <col min="8" max="8" width="12.5703125" customWidth="1"/>
    <col min="9" max="9" width="18" customWidth="1"/>
    <col min="11" max="11" width="9.140625" style="2424"/>
  </cols>
  <sheetData>
    <row r="1" spans="1:12" s="164" customFormat="1" ht="30" customHeight="1">
      <c r="A1" s="2762" t="s">
        <v>3</v>
      </c>
      <c r="B1" s="2762"/>
      <c r="C1" s="2762"/>
      <c r="D1" s="2762"/>
      <c r="E1" s="2762"/>
      <c r="F1" s="2762"/>
      <c r="G1" s="2762"/>
      <c r="H1" s="2762"/>
      <c r="I1" s="2762"/>
      <c r="J1" s="824" t="s">
        <v>11725</v>
      </c>
      <c r="K1" s="824"/>
      <c r="L1" s="2109"/>
    </row>
    <row r="2" spans="1:12" ht="33" customHeight="1">
      <c r="A2" s="2110" t="s">
        <v>3442</v>
      </c>
      <c r="B2" s="2110"/>
      <c r="C2" s="2110"/>
      <c r="D2" s="2110"/>
      <c r="E2" s="2111"/>
      <c r="F2" s="2112"/>
      <c r="G2" s="2113"/>
      <c r="H2" s="2114"/>
      <c r="I2" s="2115"/>
    </row>
    <row r="3" spans="1:12" ht="13.5" thickBot="1">
      <c r="A3" s="2116"/>
      <c r="B3" s="2117"/>
      <c r="C3" s="2117"/>
      <c r="D3" s="2117"/>
      <c r="E3" s="2118"/>
      <c r="F3" s="2118"/>
      <c r="G3" s="2118"/>
      <c r="H3" s="2119"/>
      <c r="I3" s="2119"/>
    </row>
    <row r="4" spans="1:12" ht="18">
      <c r="A4" s="1728"/>
      <c r="B4" s="2759" t="s">
        <v>268</v>
      </c>
      <c r="C4" s="2759"/>
      <c r="D4" s="2759"/>
      <c r="E4" s="2759"/>
      <c r="F4" s="2759"/>
      <c r="G4" s="2759"/>
      <c r="H4" s="2759"/>
      <c r="I4" s="2124"/>
    </row>
    <row r="5" spans="1:12">
      <c r="A5" s="1729"/>
      <c r="B5" s="880"/>
      <c r="C5" s="2125"/>
      <c r="D5" s="2125"/>
      <c r="E5" s="2126"/>
      <c r="F5" s="2127"/>
      <c r="G5" s="2128"/>
      <c r="H5" s="880"/>
      <c r="I5" s="847"/>
    </row>
    <row r="6" spans="1:12">
      <c r="A6" s="1729"/>
      <c r="B6" s="880"/>
      <c r="C6" s="2125"/>
      <c r="D6" s="2125"/>
      <c r="E6" s="2126"/>
      <c r="F6" s="2127"/>
      <c r="G6" s="2128"/>
      <c r="H6" s="880"/>
      <c r="I6" s="847"/>
    </row>
    <row r="7" spans="1:12">
      <c r="A7" s="1729"/>
      <c r="B7" s="880"/>
      <c r="C7" s="2125"/>
      <c r="D7" s="2125"/>
      <c r="E7" s="2126"/>
      <c r="F7" s="2127"/>
      <c r="G7" s="2128"/>
      <c r="H7" s="880"/>
      <c r="I7" s="847"/>
    </row>
    <row r="8" spans="1:12" ht="13.5" thickBot="1">
      <c r="A8" s="2129"/>
      <c r="B8" s="2130"/>
      <c r="C8" s="2131"/>
      <c r="D8" s="2131"/>
      <c r="E8" s="2132"/>
      <c r="F8" s="2133"/>
      <c r="G8" s="2134"/>
      <c r="H8" s="2130"/>
      <c r="I8" s="868"/>
    </row>
    <row r="9" spans="1:12" ht="33.75" customHeight="1" thickBot="1">
      <c r="A9" s="2135" t="s">
        <v>1036</v>
      </c>
      <c r="B9" s="2136" t="s">
        <v>3968</v>
      </c>
      <c r="C9" s="2137" t="s">
        <v>1049</v>
      </c>
      <c r="D9" s="2137" t="s">
        <v>3147</v>
      </c>
      <c r="E9" s="2138" t="s">
        <v>7021</v>
      </c>
      <c r="F9" s="2231" t="s">
        <v>2796</v>
      </c>
      <c r="G9" s="2755" t="s">
        <v>2644</v>
      </c>
      <c r="H9" s="2757" t="s">
        <v>498</v>
      </c>
      <c r="I9" s="909" t="s">
        <v>4274</v>
      </c>
    </row>
    <row r="10" spans="1:12" ht="19.5" customHeight="1" thickBot="1">
      <c r="A10" s="2140"/>
      <c r="B10" s="2141"/>
      <c r="C10" s="2142" t="s">
        <v>4255</v>
      </c>
      <c r="D10" s="2143" t="s">
        <v>2645</v>
      </c>
      <c r="E10" s="2144" t="s">
        <v>265</v>
      </c>
      <c r="F10" s="2232">
        <f>'Заказ, cкидки и курсы валют'!$I$12</f>
        <v>0</v>
      </c>
      <c r="G10" s="2760"/>
      <c r="H10" s="2761"/>
      <c r="I10" s="2145"/>
    </row>
    <row r="11" spans="1:12">
      <c r="A11" s="389" t="s">
        <v>10003</v>
      </c>
      <c r="B11" s="2146" t="s">
        <v>10004</v>
      </c>
      <c r="C11" s="2147" t="s">
        <v>10005</v>
      </c>
      <c r="D11" s="2148">
        <v>500</v>
      </c>
      <c r="E11" s="2584">
        <v>15158.880000000001</v>
      </c>
      <c r="F11" s="2189">
        <f>ROUND(E11*(1-$F$10),2)</f>
        <v>15158.88</v>
      </c>
      <c r="G11" s="2233">
        <f>F11</f>
        <v>15158.88</v>
      </c>
      <c r="H11" s="2149">
        <f>ROUND((D11/1000)*G11,2)</f>
        <v>7579.44</v>
      </c>
      <c r="I11" s="393"/>
    </row>
    <row r="12" spans="1:12">
      <c r="A12" s="1514" t="s">
        <v>1275</v>
      </c>
      <c r="B12" s="2150" t="s">
        <v>4256</v>
      </c>
      <c r="C12" s="2151" t="s">
        <v>4270</v>
      </c>
      <c r="D12" s="2152">
        <v>400</v>
      </c>
      <c r="E12" s="2585">
        <v>15216.3</v>
      </c>
      <c r="F12" s="2179">
        <f t="shared" ref="F12:F29" si="0">ROUND(E12*(1-$F$10),2)</f>
        <v>15216.3</v>
      </c>
      <c r="G12" s="388">
        <f t="shared" ref="G12:G29" si="1">F12</f>
        <v>15216.3</v>
      </c>
      <c r="H12" s="2153">
        <f>ROUND((D12/1000)*G12,2)</f>
        <v>6086.52</v>
      </c>
      <c r="I12" s="618"/>
    </row>
    <row r="13" spans="1:12">
      <c r="A13" s="250" t="s">
        <v>1276</v>
      </c>
      <c r="B13" s="2154" t="s">
        <v>4257</v>
      </c>
      <c r="C13" s="2155" t="s">
        <v>4271</v>
      </c>
      <c r="D13" s="1827">
        <v>300</v>
      </c>
      <c r="E13" s="2586">
        <v>15264</v>
      </c>
      <c r="F13" s="2179">
        <f t="shared" si="0"/>
        <v>15264</v>
      </c>
      <c r="G13" s="388">
        <f t="shared" si="1"/>
        <v>15264</v>
      </c>
      <c r="H13" s="823">
        <f t="shared" ref="H13:H29" si="2">ROUND((D13/1000)*G13,2)</f>
        <v>4579.2</v>
      </c>
      <c r="I13" s="245"/>
    </row>
    <row r="14" spans="1:12">
      <c r="A14" s="250" t="s">
        <v>10887</v>
      </c>
      <c r="B14" s="2154" t="s">
        <v>4258</v>
      </c>
      <c r="C14" s="2155" t="s">
        <v>5583</v>
      </c>
      <c r="D14" s="1828">
        <v>250</v>
      </c>
      <c r="E14" s="2586">
        <v>15840</v>
      </c>
      <c r="F14" s="2179">
        <f t="shared" si="0"/>
        <v>15840</v>
      </c>
      <c r="G14" s="388">
        <f t="shared" si="1"/>
        <v>15840</v>
      </c>
      <c r="H14" s="823">
        <f t="shared" si="2"/>
        <v>3960</v>
      </c>
      <c r="I14" s="245"/>
    </row>
    <row r="15" spans="1:12">
      <c r="A15" s="250" t="s">
        <v>10009</v>
      </c>
      <c r="B15" s="2154" t="s">
        <v>4259</v>
      </c>
      <c r="C15" s="2155" t="s">
        <v>5584</v>
      </c>
      <c r="D15" s="2156">
        <v>200</v>
      </c>
      <c r="E15" s="2586">
        <v>17760</v>
      </c>
      <c r="F15" s="2179">
        <f t="shared" si="0"/>
        <v>17760</v>
      </c>
      <c r="G15" s="388">
        <f t="shared" si="1"/>
        <v>17760</v>
      </c>
      <c r="H15" s="823">
        <f t="shared" si="2"/>
        <v>3552</v>
      </c>
      <c r="I15" s="245"/>
    </row>
    <row r="16" spans="1:12">
      <c r="A16" s="250" t="s">
        <v>10010</v>
      </c>
      <c r="B16" s="2154" t="s">
        <v>4260</v>
      </c>
      <c r="C16" s="2155" t="s">
        <v>5585</v>
      </c>
      <c r="D16" s="2156">
        <v>200</v>
      </c>
      <c r="E16" s="2586">
        <v>19776</v>
      </c>
      <c r="F16" s="2179">
        <f t="shared" si="0"/>
        <v>19776</v>
      </c>
      <c r="G16" s="388">
        <f t="shared" si="1"/>
        <v>19776</v>
      </c>
      <c r="H16" s="823">
        <f t="shared" si="2"/>
        <v>3955.2</v>
      </c>
      <c r="I16" s="245"/>
    </row>
    <row r="17" spans="1:9">
      <c r="A17" s="250" t="s">
        <v>10011</v>
      </c>
      <c r="B17" s="2154" t="s">
        <v>4261</v>
      </c>
      <c r="C17" s="2155" t="s">
        <v>5586</v>
      </c>
      <c r="D17" s="2156">
        <v>130</v>
      </c>
      <c r="E17" s="2586">
        <v>20544</v>
      </c>
      <c r="F17" s="2179">
        <f t="shared" si="0"/>
        <v>20544</v>
      </c>
      <c r="G17" s="388">
        <f t="shared" si="1"/>
        <v>20544</v>
      </c>
      <c r="H17" s="823">
        <f t="shared" si="2"/>
        <v>2670.72</v>
      </c>
      <c r="I17" s="245"/>
    </row>
    <row r="18" spans="1:9">
      <c r="A18" s="250" t="s">
        <v>7130</v>
      </c>
      <c r="B18" s="2157">
        <v>1.75</v>
      </c>
      <c r="C18" s="2155" t="s">
        <v>10012</v>
      </c>
      <c r="D18" s="2156">
        <v>130</v>
      </c>
      <c r="E18" s="2586">
        <v>22982.38</v>
      </c>
      <c r="F18" s="2179">
        <f t="shared" si="0"/>
        <v>22982.38</v>
      </c>
      <c r="G18" s="388">
        <f t="shared" si="1"/>
        <v>22982.38</v>
      </c>
      <c r="H18" s="823">
        <f t="shared" si="2"/>
        <v>2987.71</v>
      </c>
      <c r="I18" s="245"/>
    </row>
    <row r="19" spans="1:9">
      <c r="A19" s="250" t="s">
        <v>10013</v>
      </c>
      <c r="B19" s="2154" t="s">
        <v>4262</v>
      </c>
      <c r="C19" s="2155" t="s">
        <v>5587</v>
      </c>
      <c r="D19" s="2156">
        <v>100</v>
      </c>
      <c r="E19" s="2587">
        <v>26413.200000000004</v>
      </c>
      <c r="F19" s="2179">
        <f t="shared" si="0"/>
        <v>26413.200000000001</v>
      </c>
      <c r="G19" s="388">
        <f t="shared" si="1"/>
        <v>26413.200000000001</v>
      </c>
      <c r="H19" s="823">
        <f t="shared" si="2"/>
        <v>2641.32</v>
      </c>
      <c r="I19" s="245"/>
    </row>
    <row r="20" spans="1:9">
      <c r="A20" s="250" t="s">
        <v>10014</v>
      </c>
      <c r="B20" s="2154" t="s">
        <v>4263</v>
      </c>
      <c r="C20" s="2155" t="s">
        <v>5588</v>
      </c>
      <c r="D20" s="2156">
        <v>150</v>
      </c>
      <c r="E20" s="2587">
        <v>29875.200000000001</v>
      </c>
      <c r="F20" s="2179">
        <f t="shared" si="0"/>
        <v>29875.200000000001</v>
      </c>
      <c r="G20" s="388">
        <f t="shared" si="1"/>
        <v>29875.200000000001</v>
      </c>
      <c r="H20" s="823">
        <f t="shared" si="2"/>
        <v>4481.28</v>
      </c>
      <c r="I20" s="245"/>
    </row>
    <row r="21" spans="1:9">
      <c r="A21" s="250" t="s">
        <v>10007</v>
      </c>
      <c r="B21" s="2154" t="s">
        <v>10008</v>
      </c>
      <c r="C21" s="2155" t="s">
        <v>5589</v>
      </c>
      <c r="D21" s="2156">
        <v>140</v>
      </c>
      <c r="E21" s="2587">
        <v>40921.32</v>
      </c>
      <c r="F21" s="2179">
        <f t="shared" si="0"/>
        <v>40921.32</v>
      </c>
      <c r="G21" s="388">
        <f t="shared" si="1"/>
        <v>40921.32</v>
      </c>
      <c r="H21" s="823">
        <f t="shared" si="2"/>
        <v>5728.98</v>
      </c>
      <c r="I21" s="245"/>
    </row>
    <row r="22" spans="1:9">
      <c r="A22" s="250" t="s">
        <v>10006</v>
      </c>
      <c r="B22" s="2154" t="s">
        <v>4264</v>
      </c>
      <c r="C22" s="2155" t="s">
        <v>5589</v>
      </c>
      <c r="D22" s="2156">
        <v>140</v>
      </c>
      <c r="E22" s="2587">
        <v>41055.300000000003</v>
      </c>
      <c r="F22" s="2179">
        <f t="shared" si="0"/>
        <v>41055.300000000003</v>
      </c>
      <c r="G22" s="388">
        <f t="shared" si="1"/>
        <v>41055.300000000003</v>
      </c>
      <c r="H22" s="823">
        <f t="shared" si="2"/>
        <v>5747.74</v>
      </c>
      <c r="I22" s="245"/>
    </row>
    <row r="23" spans="1:9">
      <c r="A23" s="250" t="s">
        <v>10015</v>
      </c>
      <c r="B23" s="2154" t="s">
        <v>4265</v>
      </c>
      <c r="C23" s="2155" t="s">
        <v>5590</v>
      </c>
      <c r="D23" s="2156">
        <v>100</v>
      </c>
      <c r="E23" s="2587">
        <v>47084.4</v>
      </c>
      <c r="F23" s="2179">
        <f t="shared" si="0"/>
        <v>47084.4</v>
      </c>
      <c r="G23" s="388">
        <f t="shared" si="1"/>
        <v>47084.4</v>
      </c>
      <c r="H23" s="823">
        <f t="shared" si="2"/>
        <v>4708.4399999999996</v>
      </c>
      <c r="I23" s="245"/>
    </row>
    <row r="24" spans="1:9">
      <c r="A24" s="250" t="s">
        <v>10016</v>
      </c>
      <c r="B24" s="2154" t="s">
        <v>10888</v>
      </c>
      <c r="C24" s="2155" t="s">
        <v>5591</v>
      </c>
      <c r="D24" s="2156">
        <v>100</v>
      </c>
      <c r="E24" s="2587">
        <v>53075.22</v>
      </c>
      <c r="F24" s="2179">
        <f t="shared" si="0"/>
        <v>53075.22</v>
      </c>
      <c r="G24" s="388">
        <f t="shared" si="1"/>
        <v>53075.22</v>
      </c>
      <c r="H24" s="823">
        <f t="shared" si="2"/>
        <v>5307.52</v>
      </c>
      <c r="I24" s="245"/>
    </row>
    <row r="25" spans="1:9">
      <c r="A25" s="250" t="s">
        <v>10889</v>
      </c>
      <c r="B25" s="2154" t="s">
        <v>4266</v>
      </c>
      <c r="C25" s="2155" t="s">
        <v>5591</v>
      </c>
      <c r="D25" s="2156">
        <v>100</v>
      </c>
      <c r="E25" s="2587">
        <v>53209.200000000004</v>
      </c>
      <c r="F25" s="2179">
        <f t="shared" si="0"/>
        <v>53209.2</v>
      </c>
      <c r="G25" s="388">
        <f t="shared" si="1"/>
        <v>53209.2</v>
      </c>
      <c r="H25" s="823">
        <f t="shared" si="2"/>
        <v>5320.92</v>
      </c>
      <c r="I25" s="245"/>
    </row>
    <row r="26" spans="1:9">
      <c r="A26" s="250" t="s">
        <v>10017</v>
      </c>
      <c r="B26" s="2154" t="s">
        <v>10018</v>
      </c>
      <c r="C26" s="2155" t="s">
        <v>10019</v>
      </c>
      <c r="D26" s="2156">
        <v>100</v>
      </c>
      <c r="E26" s="2587">
        <v>55872</v>
      </c>
      <c r="F26" s="2179">
        <f t="shared" si="0"/>
        <v>55872</v>
      </c>
      <c r="G26" s="388">
        <f t="shared" si="1"/>
        <v>55872</v>
      </c>
      <c r="H26" s="823">
        <f t="shared" si="2"/>
        <v>5587.2</v>
      </c>
      <c r="I26" s="245"/>
    </row>
    <row r="27" spans="1:9">
      <c r="A27" s="250" t="s">
        <v>10020</v>
      </c>
      <c r="B27" s="2154" t="s">
        <v>4267</v>
      </c>
      <c r="C27" s="2155" t="s">
        <v>5592</v>
      </c>
      <c r="D27" s="2156">
        <v>70</v>
      </c>
      <c r="E27" s="2587">
        <v>75456</v>
      </c>
      <c r="F27" s="2179">
        <f t="shared" si="0"/>
        <v>75456</v>
      </c>
      <c r="G27" s="388">
        <f t="shared" si="1"/>
        <v>75456</v>
      </c>
      <c r="H27" s="823">
        <f t="shared" si="2"/>
        <v>5281.92</v>
      </c>
      <c r="I27" s="245"/>
    </row>
    <row r="28" spans="1:9">
      <c r="A28" s="250" t="s">
        <v>10021</v>
      </c>
      <c r="B28" s="2154" t="s">
        <v>4268</v>
      </c>
      <c r="C28" s="2155" t="s">
        <v>5593</v>
      </c>
      <c r="D28" s="2156">
        <v>60</v>
      </c>
      <c r="E28" s="2587">
        <v>78009.67</v>
      </c>
      <c r="F28" s="2179">
        <f t="shared" si="0"/>
        <v>78009.67</v>
      </c>
      <c r="G28" s="388">
        <f t="shared" si="1"/>
        <v>78009.67</v>
      </c>
      <c r="H28" s="823">
        <f t="shared" si="2"/>
        <v>4680.58</v>
      </c>
      <c r="I28" s="245"/>
    </row>
    <row r="29" spans="1:9" ht="13.5" thickBot="1">
      <c r="A29" s="282" t="s">
        <v>10022</v>
      </c>
      <c r="B29" s="2158" t="s">
        <v>4269</v>
      </c>
      <c r="C29" s="2159" t="s">
        <v>5594</v>
      </c>
      <c r="D29" s="2160">
        <v>50</v>
      </c>
      <c r="E29" s="2588">
        <v>98457.600000000006</v>
      </c>
      <c r="F29" s="2184">
        <f t="shared" si="0"/>
        <v>98457.600000000006</v>
      </c>
      <c r="G29" s="2161">
        <f t="shared" si="1"/>
        <v>98457.600000000006</v>
      </c>
      <c r="H29" s="2162">
        <f t="shared" si="2"/>
        <v>4922.88</v>
      </c>
      <c r="I29" s="248"/>
    </row>
    <row r="30" spans="1:9">
      <c r="A30" s="14"/>
      <c r="B30" s="2163"/>
      <c r="C30" s="2164"/>
      <c r="D30" s="2165"/>
      <c r="E30" s="2166"/>
      <c r="F30" s="2167"/>
      <c r="G30" s="2166"/>
      <c r="H30" s="14"/>
      <c r="I30" s="14"/>
    </row>
    <row r="31" spans="1:9" ht="13.5" thickBot="1"/>
    <row r="32" spans="1:9" ht="18">
      <c r="A32" s="1728"/>
      <c r="B32" s="2120"/>
      <c r="C32" s="2121"/>
      <c r="D32" s="2169" t="s">
        <v>3444</v>
      </c>
      <c r="E32" s="2122"/>
      <c r="F32" s="2122"/>
      <c r="G32" s="2123"/>
      <c r="H32" s="2120"/>
      <c r="I32" s="2124"/>
    </row>
    <row r="33" spans="1:9" ht="15.75" customHeight="1">
      <c r="A33" s="1729"/>
      <c r="B33" s="880"/>
      <c r="C33" s="2125"/>
      <c r="D33" s="2170" t="s">
        <v>3445</v>
      </c>
      <c r="E33" s="2126"/>
      <c r="F33" s="2127"/>
      <c r="G33" s="2128"/>
      <c r="H33" s="880"/>
      <c r="I33" s="847"/>
    </row>
    <row r="34" spans="1:9">
      <c r="A34" s="1729"/>
      <c r="B34" s="880"/>
      <c r="C34" s="2125"/>
      <c r="D34" s="2171"/>
      <c r="E34" s="2126"/>
      <c r="F34" s="2127"/>
      <c r="G34" s="2128"/>
      <c r="H34" s="880"/>
      <c r="I34" s="847"/>
    </row>
    <row r="35" spans="1:9" ht="39.75" customHeight="1">
      <c r="A35" s="1729"/>
      <c r="B35" s="880"/>
      <c r="C35" s="2125"/>
      <c r="D35" s="2171"/>
      <c r="E35" s="2126"/>
      <c r="F35" s="2127"/>
      <c r="G35" s="2128"/>
      <c r="H35" s="880"/>
      <c r="I35" s="847"/>
    </row>
    <row r="36" spans="1:9" ht="19.5" customHeight="1" thickBot="1">
      <c r="A36" s="2129"/>
      <c r="B36" s="2130"/>
      <c r="C36" s="2131"/>
      <c r="D36" s="2172"/>
      <c r="E36" s="2132"/>
      <c r="F36" s="2133"/>
      <c r="G36" s="2134"/>
      <c r="H36" s="2130"/>
      <c r="I36" s="868"/>
    </row>
    <row r="37" spans="1:9" ht="33.75">
      <c r="A37" s="2140" t="s">
        <v>1036</v>
      </c>
      <c r="B37" s="2141" t="s">
        <v>1037</v>
      </c>
      <c r="C37" s="2142" t="s">
        <v>679</v>
      </c>
      <c r="D37" s="2142" t="s">
        <v>3147</v>
      </c>
      <c r="E37" s="2138" t="s">
        <v>3446</v>
      </c>
      <c r="F37" s="2173" t="s">
        <v>2796</v>
      </c>
      <c r="G37" s="2763" t="s">
        <v>2644</v>
      </c>
      <c r="H37" s="2764" t="s">
        <v>498</v>
      </c>
      <c r="I37" s="2174" t="s">
        <v>4274</v>
      </c>
    </row>
    <row r="38" spans="1:9" ht="13.5" thickBot="1">
      <c r="A38" s="2140"/>
      <c r="B38" s="2141"/>
      <c r="C38" s="2142" t="s">
        <v>3648</v>
      </c>
      <c r="D38" s="2143" t="s">
        <v>2645</v>
      </c>
      <c r="E38" s="2144" t="s">
        <v>265</v>
      </c>
      <c r="F38" s="1143">
        <f>'Заказ, cкидки и курсы валют'!$I$12</f>
        <v>0</v>
      </c>
      <c r="G38" s="2760"/>
      <c r="H38" s="2761"/>
      <c r="I38" s="2145"/>
    </row>
    <row r="39" spans="1:9">
      <c r="A39" s="2175" t="s">
        <v>10368</v>
      </c>
      <c r="B39" s="391" t="s">
        <v>10402</v>
      </c>
      <c r="C39" s="391"/>
      <c r="D39" s="443">
        <v>10</v>
      </c>
      <c r="E39" s="2332">
        <v>36.808200000000006</v>
      </c>
      <c r="F39" s="2176">
        <f>ROUND(E39*(1-$F$10),2)</f>
        <v>36.81</v>
      </c>
      <c r="G39" s="2177">
        <f>F39*1000</f>
        <v>36810</v>
      </c>
      <c r="H39" s="2149">
        <f>ROUND((D39/1000)*G39,2)</f>
        <v>368.1</v>
      </c>
      <c r="I39" s="392"/>
    </row>
    <row r="40" spans="1:9" hidden="1">
      <c r="A40" s="2178" t="s">
        <v>1450</v>
      </c>
      <c r="B40" s="16" t="s">
        <v>10403</v>
      </c>
      <c r="C40" s="16"/>
      <c r="D40" s="158">
        <v>1</v>
      </c>
      <c r="E40" s="2334">
        <f>E39*2</f>
        <v>73.616400000000013</v>
      </c>
      <c r="F40" s="2179">
        <f t="shared" ref="F40:F103" si="3">ROUND(E40*(1-$F$10),2)</f>
        <v>73.62</v>
      </c>
      <c r="G40" s="2180">
        <f>F40*1000</f>
        <v>73620</v>
      </c>
      <c r="H40" s="823">
        <f t="shared" ref="H40:H103" si="4">ROUND((D40/1000)*G40,2)</f>
        <v>73.62</v>
      </c>
      <c r="I40" s="381"/>
    </row>
    <row r="41" spans="1:9">
      <c r="A41" s="2178" t="s">
        <v>10369</v>
      </c>
      <c r="B41" s="16" t="s">
        <v>10404</v>
      </c>
      <c r="C41" s="16"/>
      <c r="D41" s="158">
        <v>10</v>
      </c>
      <c r="E41" s="2468">
        <v>47.72</v>
      </c>
      <c r="F41" s="2179">
        <f t="shared" si="3"/>
        <v>47.72</v>
      </c>
      <c r="G41" s="2180">
        <f t="shared" ref="G41:G104" si="5">F41*1000</f>
        <v>47720</v>
      </c>
      <c r="H41" s="823">
        <f t="shared" si="4"/>
        <v>477.2</v>
      </c>
      <c r="I41" s="381"/>
    </row>
    <row r="42" spans="1:9" hidden="1">
      <c r="A42" s="2178" t="s">
        <v>1453</v>
      </c>
      <c r="B42" s="16" t="s">
        <v>10405</v>
      </c>
      <c r="C42" s="16"/>
      <c r="D42" s="158">
        <v>1</v>
      </c>
      <c r="E42" s="2468">
        <f>E41*2</f>
        <v>95.44</v>
      </c>
      <c r="F42" s="2179">
        <f t="shared" si="3"/>
        <v>95.44</v>
      </c>
      <c r="G42" s="2180">
        <f t="shared" si="5"/>
        <v>95440</v>
      </c>
      <c r="H42" s="823">
        <f t="shared" si="4"/>
        <v>95.44</v>
      </c>
      <c r="I42" s="381"/>
    </row>
    <row r="43" spans="1:9">
      <c r="A43" s="2178" t="s">
        <v>10370</v>
      </c>
      <c r="B43" s="16" t="s">
        <v>10406</v>
      </c>
      <c r="C43" s="16"/>
      <c r="D43" s="158">
        <v>10</v>
      </c>
      <c r="E43" s="2468">
        <v>45.2166</v>
      </c>
      <c r="F43" s="2179">
        <f t="shared" si="3"/>
        <v>45.22</v>
      </c>
      <c r="G43" s="2180">
        <f t="shared" si="5"/>
        <v>45220</v>
      </c>
      <c r="H43" s="823">
        <f t="shared" si="4"/>
        <v>452.2</v>
      </c>
      <c r="I43" s="381"/>
    </row>
    <row r="44" spans="1:9" hidden="1">
      <c r="A44" s="2178" t="s">
        <v>1457</v>
      </c>
      <c r="B44" s="16" t="s">
        <v>10407</v>
      </c>
      <c r="C44" s="16"/>
      <c r="D44" s="158">
        <v>1</v>
      </c>
      <c r="E44" s="2468">
        <f>E43*2</f>
        <v>90.433199999999999</v>
      </c>
      <c r="F44" s="2179">
        <f t="shared" si="3"/>
        <v>90.43</v>
      </c>
      <c r="G44" s="2180">
        <f t="shared" si="5"/>
        <v>90430</v>
      </c>
      <c r="H44" s="823">
        <f t="shared" si="4"/>
        <v>90.43</v>
      </c>
      <c r="I44" s="381"/>
    </row>
    <row r="45" spans="1:9">
      <c r="A45" s="2178" t="s">
        <v>10371</v>
      </c>
      <c r="B45" s="16" t="s">
        <v>10408</v>
      </c>
      <c r="C45" s="16"/>
      <c r="D45" s="158">
        <v>10</v>
      </c>
      <c r="E45" s="2468">
        <v>37.400879999999994</v>
      </c>
      <c r="F45" s="2179">
        <f t="shared" si="3"/>
        <v>37.4</v>
      </c>
      <c r="G45" s="2180">
        <f t="shared" si="5"/>
        <v>37400</v>
      </c>
      <c r="H45" s="823">
        <f t="shared" si="4"/>
        <v>374</v>
      </c>
      <c r="I45" s="381"/>
    </row>
    <row r="46" spans="1:9" hidden="1">
      <c r="A46" s="2178" t="s">
        <v>1459</v>
      </c>
      <c r="B46" s="16" t="s">
        <v>10409</v>
      </c>
      <c r="C46" s="16"/>
      <c r="D46" s="158">
        <v>1</v>
      </c>
      <c r="E46" s="2468">
        <f>E45*2</f>
        <v>74.801759999999987</v>
      </c>
      <c r="F46" s="2179">
        <f t="shared" si="3"/>
        <v>74.8</v>
      </c>
      <c r="G46" s="2180">
        <f t="shared" si="5"/>
        <v>74800</v>
      </c>
      <c r="H46" s="823">
        <f t="shared" si="4"/>
        <v>74.8</v>
      </c>
      <c r="I46" s="381"/>
    </row>
    <row r="47" spans="1:9">
      <c r="A47" s="2178" t="s">
        <v>10372</v>
      </c>
      <c r="B47" s="16" t="s">
        <v>10410</v>
      </c>
      <c r="C47" s="16"/>
      <c r="D47" s="158">
        <v>10</v>
      </c>
      <c r="E47" s="2468">
        <v>53.073239999999998</v>
      </c>
      <c r="F47" s="2179">
        <f t="shared" si="3"/>
        <v>53.07</v>
      </c>
      <c r="G47" s="2180">
        <f t="shared" si="5"/>
        <v>53070</v>
      </c>
      <c r="H47" s="823">
        <f t="shared" si="4"/>
        <v>530.70000000000005</v>
      </c>
      <c r="I47" s="381"/>
    </row>
    <row r="48" spans="1:9" hidden="1">
      <c r="A48" s="2178" t="s">
        <v>1460</v>
      </c>
      <c r="B48" s="16" t="s">
        <v>10411</v>
      </c>
      <c r="C48" s="16"/>
      <c r="D48" s="158">
        <v>1</v>
      </c>
      <c r="E48" s="2468">
        <f>E47*2</f>
        <v>106.14648</v>
      </c>
      <c r="F48" s="2179">
        <f t="shared" si="3"/>
        <v>106.15</v>
      </c>
      <c r="G48" s="2180">
        <f t="shared" si="5"/>
        <v>106150</v>
      </c>
      <c r="H48" s="823">
        <f t="shared" si="4"/>
        <v>106.15</v>
      </c>
      <c r="I48" s="381"/>
    </row>
    <row r="49" spans="1:9">
      <c r="A49" s="2178" t="s">
        <v>10373</v>
      </c>
      <c r="B49" s="16" t="s">
        <v>10412</v>
      </c>
      <c r="C49" s="16"/>
      <c r="D49" s="158">
        <v>10</v>
      </c>
      <c r="E49" s="2468">
        <v>58.515599999999992</v>
      </c>
      <c r="F49" s="2179">
        <f t="shared" si="3"/>
        <v>58.52</v>
      </c>
      <c r="G49" s="2180">
        <f t="shared" si="5"/>
        <v>58520</v>
      </c>
      <c r="H49" s="823">
        <f t="shared" si="4"/>
        <v>585.20000000000005</v>
      </c>
      <c r="I49" s="381"/>
    </row>
    <row r="50" spans="1:9" hidden="1">
      <c r="A50" s="2178" t="s">
        <v>1461</v>
      </c>
      <c r="B50" s="16" t="s">
        <v>10413</v>
      </c>
      <c r="C50" s="16"/>
      <c r="D50" s="158">
        <v>1</v>
      </c>
      <c r="E50" s="2468">
        <f>E49*2</f>
        <v>117.03119999999998</v>
      </c>
      <c r="F50" s="2179">
        <f t="shared" si="3"/>
        <v>117.03</v>
      </c>
      <c r="G50" s="2180">
        <f t="shared" si="5"/>
        <v>117030</v>
      </c>
      <c r="H50" s="823">
        <f t="shared" si="4"/>
        <v>117.03</v>
      </c>
      <c r="I50" s="381"/>
    </row>
    <row r="51" spans="1:9">
      <c r="A51" s="2178" t="s">
        <v>10374</v>
      </c>
      <c r="B51" s="16" t="s">
        <v>10414</v>
      </c>
      <c r="C51" s="16"/>
      <c r="D51" s="158">
        <v>10</v>
      </c>
      <c r="E51" s="2468">
        <v>50.025359999999999</v>
      </c>
      <c r="F51" s="2179">
        <f t="shared" si="3"/>
        <v>50.03</v>
      </c>
      <c r="G51" s="2180">
        <f t="shared" si="5"/>
        <v>50030</v>
      </c>
      <c r="H51" s="823">
        <f t="shared" si="4"/>
        <v>500.3</v>
      </c>
      <c r="I51" s="381"/>
    </row>
    <row r="52" spans="1:9" hidden="1">
      <c r="A52" s="2178" t="s">
        <v>1462</v>
      </c>
      <c r="B52" s="16" t="s">
        <v>10415</v>
      </c>
      <c r="C52" s="16"/>
      <c r="D52" s="158">
        <v>1</v>
      </c>
      <c r="E52" s="2468">
        <f>E51*2</f>
        <v>100.05072</v>
      </c>
      <c r="F52" s="2179">
        <f t="shared" si="3"/>
        <v>100.05</v>
      </c>
      <c r="G52" s="2180">
        <f t="shared" si="5"/>
        <v>100050</v>
      </c>
      <c r="H52" s="823">
        <f t="shared" si="4"/>
        <v>100.05</v>
      </c>
      <c r="I52" s="381"/>
    </row>
    <row r="53" spans="1:9">
      <c r="A53" s="2178" t="s">
        <v>10375</v>
      </c>
      <c r="B53" s="16" t="s">
        <v>10416</v>
      </c>
      <c r="C53" s="16"/>
      <c r="D53" s="158">
        <v>10</v>
      </c>
      <c r="E53" s="2468">
        <v>63.589680000000001</v>
      </c>
      <c r="F53" s="2179">
        <f t="shared" si="3"/>
        <v>63.59</v>
      </c>
      <c r="G53" s="2180">
        <f t="shared" si="5"/>
        <v>63590</v>
      </c>
      <c r="H53" s="823">
        <f t="shared" si="4"/>
        <v>635.9</v>
      </c>
      <c r="I53" s="381"/>
    </row>
    <row r="54" spans="1:9" hidden="1">
      <c r="A54" s="2178" t="s">
        <v>1463</v>
      </c>
      <c r="B54" s="16" t="s">
        <v>10417</v>
      </c>
      <c r="C54" s="16"/>
      <c r="D54" s="158">
        <v>1</v>
      </c>
      <c r="E54" s="2468">
        <f>E53*2</f>
        <v>127.17936</v>
      </c>
      <c r="F54" s="2179">
        <f t="shared" si="3"/>
        <v>127.18</v>
      </c>
      <c r="G54" s="2180">
        <f t="shared" si="5"/>
        <v>127180</v>
      </c>
      <c r="H54" s="823">
        <f t="shared" si="4"/>
        <v>127.18</v>
      </c>
      <c r="I54" s="381"/>
    </row>
    <row r="55" spans="1:9">
      <c r="A55" s="2178" t="s">
        <v>10376</v>
      </c>
      <c r="B55" s="16" t="s">
        <v>10418</v>
      </c>
      <c r="C55" s="16"/>
      <c r="D55" s="158">
        <v>10</v>
      </c>
      <c r="E55" s="2468">
        <v>72.264720000000011</v>
      </c>
      <c r="F55" s="2179">
        <f t="shared" si="3"/>
        <v>72.260000000000005</v>
      </c>
      <c r="G55" s="2180">
        <f t="shared" si="5"/>
        <v>72260</v>
      </c>
      <c r="H55" s="823">
        <f t="shared" si="4"/>
        <v>722.6</v>
      </c>
      <c r="I55" s="381"/>
    </row>
    <row r="56" spans="1:9" hidden="1">
      <c r="A56" s="2178" t="s">
        <v>1464</v>
      </c>
      <c r="B56" s="16" t="s">
        <v>10419</v>
      </c>
      <c r="C56" s="16"/>
      <c r="D56" s="158">
        <v>1</v>
      </c>
      <c r="E56" s="2468">
        <f>E55*2</f>
        <v>144.52944000000002</v>
      </c>
      <c r="F56" s="2179">
        <f t="shared" si="3"/>
        <v>144.53</v>
      </c>
      <c r="G56" s="2180">
        <f t="shared" si="5"/>
        <v>144530</v>
      </c>
      <c r="H56" s="823">
        <f t="shared" si="4"/>
        <v>144.53</v>
      </c>
      <c r="I56" s="381"/>
    </row>
    <row r="57" spans="1:9">
      <c r="A57" s="2178" t="s">
        <v>10377</v>
      </c>
      <c r="B57" s="16" t="s">
        <v>10420</v>
      </c>
      <c r="C57" s="2445"/>
      <c r="D57" s="158">
        <v>10</v>
      </c>
      <c r="E57" s="2468">
        <v>59.497680000000003</v>
      </c>
      <c r="F57" s="2179">
        <f t="shared" si="3"/>
        <v>59.5</v>
      </c>
      <c r="G57" s="2180">
        <f t="shared" si="5"/>
        <v>59500</v>
      </c>
      <c r="H57" s="823">
        <f t="shared" si="4"/>
        <v>595</v>
      </c>
      <c r="I57" s="381"/>
    </row>
    <row r="58" spans="1:9" hidden="1">
      <c r="A58" s="2178" t="s">
        <v>1465</v>
      </c>
      <c r="B58" s="16" t="s">
        <v>10421</v>
      </c>
      <c r="C58" s="2445"/>
      <c r="D58" s="158">
        <v>1</v>
      </c>
      <c r="E58" s="2468">
        <f>E57*2</f>
        <v>118.99536000000001</v>
      </c>
      <c r="F58" s="2179">
        <f t="shared" si="3"/>
        <v>119</v>
      </c>
      <c r="G58" s="2180">
        <f t="shared" si="5"/>
        <v>119000</v>
      </c>
      <c r="H58" s="823">
        <f t="shared" si="4"/>
        <v>119</v>
      </c>
      <c r="I58" s="381"/>
    </row>
    <row r="59" spans="1:9">
      <c r="A59" s="2178" t="s">
        <v>10378</v>
      </c>
      <c r="B59" s="16" t="s">
        <v>10422</v>
      </c>
      <c r="C59" s="2445"/>
      <c r="D59" s="158">
        <v>10</v>
      </c>
      <c r="E59" s="2468">
        <v>75.006360000000001</v>
      </c>
      <c r="F59" s="2179">
        <f t="shared" si="3"/>
        <v>75.010000000000005</v>
      </c>
      <c r="G59" s="2180">
        <f t="shared" si="5"/>
        <v>75010</v>
      </c>
      <c r="H59" s="823">
        <f t="shared" si="4"/>
        <v>750.1</v>
      </c>
      <c r="I59" s="381"/>
    </row>
    <row r="60" spans="1:9" hidden="1">
      <c r="A60" s="2178" t="s">
        <v>1466</v>
      </c>
      <c r="B60" s="16" t="s">
        <v>10423</v>
      </c>
      <c r="C60" s="2445"/>
      <c r="D60" s="158">
        <v>1</v>
      </c>
      <c r="E60" s="2468">
        <f>E59*2</f>
        <v>150.01272</v>
      </c>
      <c r="F60" s="2179">
        <f t="shared" si="3"/>
        <v>150.01</v>
      </c>
      <c r="G60" s="2180">
        <f t="shared" si="5"/>
        <v>150010</v>
      </c>
      <c r="H60" s="823">
        <f t="shared" si="4"/>
        <v>150.01</v>
      </c>
      <c r="I60" s="381"/>
    </row>
    <row r="61" spans="1:9">
      <c r="A61" s="2178" t="s">
        <v>10379</v>
      </c>
      <c r="B61" s="16" t="s">
        <v>10424</v>
      </c>
      <c r="C61" s="2445"/>
      <c r="D61" s="158">
        <v>10</v>
      </c>
      <c r="E61" s="2468">
        <v>60.111479999999993</v>
      </c>
      <c r="F61" s="2179">
        <f t="shared" si="3"/>
        <v>60.11</v>
      </c>
      <c r="G61" s="2180">
        <f t="shared" si="5"/>
        <v>60110</v>
      </c>
      <c r="H61" s="823">
        <f t="shared" si="4"/>
        <v>601.1</v>
      </c>
      <c r="I61" s="381"/>
    </row>
    <row r="62" spans="1:9" hidden="1">
      <c r="A62" s="2178" t="s">
        <v>1467</v>
      </c>
      <c r="B62" s="16" t="s">
        <v>10425</v>
      </c>
      <c r="C62" s="2445"/>
      <c r="D62" s="158">
        <v>1</v>
      </c>
      <c r="E62" s="2468">
        <f>E61*2</f>
        <v>120.22295999999999</v>
      </c>
      <c r="F62" s="2179">
        <f t="shared" si="3"/>
        <v>120.22</v>
      </c>
      <c r="G62" s="2180">
        <f t="shared" si="5"/>
        <v>120220</v>
      </c>
      <c r="H62" s="823">
        <f t="shared" si="4"/>
        <v>120.22</v>
      </c>
      <c r="I62" s="381"/>
    </row>
    <row r="63" spans="1:9">
      <c r="A63" s="2178" t="s">
        <v>10380</v>
      </c>
      <c r="B63" s="16" t="s">
        <v>10426</v>
      </c>
      <c r="C63" s="2445"/>
      <c r="D63" s="158">
        <v>10</v>
      </c>
      <c r="E63" s="2468">
        <v>63.119760000000007</v>
      </c>
      <c r="F63" s="2179">
        <f t="shared" si="3"/>
        <v>63.12</v>
      </c>
      <c r="G63" s="2180">
        <f t="shared" si="5"/>
        <v>63120</v>
      </c>
      <c r="H63" s="823">
        <f t="shared" si="4"/>
        <v>631.20000000000005</v>
      </c>
      <c r="I63" s="381"/>
    </row>
    <row r="64" spans="1:9" hidden="1">
      <c r="A64" s="2178" t="s">
        <v>1468</v>
      </c>
      <c r="B64" s="16" t="s">
        <v>10427</v>
      </c>
      <c r="C64" s="2445"/>
      <c r="D64" s="158">
        <v>1</v>
      </c>
      <c r="E64" s="2468">
        <f>E63*2</f>
        <v>126.23952000000001</v>
      </c>
      <c r="F64" s="2179">
        <f t="shared" si="3"/>
        <v>126.24</v>
      </c>
      <c r="G64" s="2180">
        <f t="shared" si="5"/>
        <v>126240</v>
      </c>
      <c r="H64" s="823">
        <f t="shared" si="4"/>
        <v>126.24</v>
      </c>
      <c r="I64" s="381"/>
    </row>
    <row r="65" spans="1:9">
      <c r="A65" s="2178" t="s">
        <v>10381</v>
      </c>
      <c r="B65" s="16" t="s">
        <v>10428</v>
      </c>
      <c r="C65" s="2445"/>
      <c r="D65" s="158">
        <v>10</v>
      </c>
      <c r="E65" s="2468">
        <v>73.042200000000008</v>
      </c>
      <c r="F65" s="2179">
        <f t="shared" si="3"/>
        <v>73.040000000000006</v>
      </c>
      <c r="G65" s="2180">
        <f t="shared" si="5"/>
        <v>73040</v>
      </c>
      <c r="H65" s="823">
        <f t="shared" si="4"/>
        <v>730.4</v>
      </c>
      <c r="I65" s="381"/>
    </row>
    <row r="66" spans="1:9" hidden="1">
      <c r="A66" s="2178" t="s">
        <v>1469</v>
      </c>
      <c r="B66" s="16" t="s">
        <v>10429</v>
      </c>
      <c r="C66" s="2445"/>
      <c r="D66" s="158">
        <v>1</v>
      </c>
      <c r="E66" s="2468">
        <f>E65*2</f>
        <v>146.08440000000002</v>
      </c>
      <c r="F66" s="2179">
        <f t="shared" si="3"/>
        <v>146.08000000000001</v>
      </c>
      <c r="G66" s="2180">
        <f t="shared" si="5"/>
        <v>146080</v>
      </c>
      <c r="H66" s="823">
        <f t="shared" si="4"/>
        <v>146.08000000000001</v>
      </c>
      <c r="I66" s="381"/>
    </row>
    <row r="67" spans="1:9">
      <c r="A67" s="2178" t="s">
        <v>10382</v>
      </c>
      <c r="B67" s="16" t="s">
        <v>10430</v>
      </c>
      <c r="C67" s="2445"/>
      <c r="D67" s="158">
        <v>10</v>
      </c>
      <c r="E67" s="2468">
        <v>90.5</v>
      </c>
      <c r="F67" s="2179">
        <f t="shared" si="3"/>
        <v>90.5</v>
      </c>
      <c r="G67" s="2180">
        <f t="shared" si="5"/>
        <v>90500</v>
      </c>
      <c r="H67" s="823">
        <f t="shared" si="4"/>
        <v>905</v>
      </c>
      <c r="I67" s="381"/>
    </row>
    <row r="68" spans="1:9" hidden="1">
      <c r="A68" s="2178" t="s">
        <v>1470</v>
      </c>
      <c r="B68" s="16" t="s">
        <v>10431</v>
      </c>
      <c r="C68" s="2445"/>
      <c r="D68" s="158">
        <v>1</v>
      </c>
      <c r="E68" s="2468">
        <f>E67*2</f>
        <v>181</v>
      </c>
      <c r="F68" s="2179">
        <f t="shared" si="3"/>
        <v>181</v>
      </c>
      <c r="G68" s="2180">
        <f t="shared" si="5"/>
        <v>181000</v>
      </c>
      <c r="H68" s="823">
        <f t="shared" si="4"/>
        <v>181</v>
      </c>
      <c r="I68" s="381"/>
    </row>
    <row r="69" spans="1:9">
      <c r="A69" s="2178" t="s">
        <v>10383</v>
      </c>
      <c r="B69" s="16" t="s">
        <v>10432</v>
      </c>
      <c r="C69" s="2445"/>
      <c r="D69" s="158">
        <v>10</v>
      </c>
      <c r="E69" s="2468">
        <v>98.044319999999999</v>
      </c>
      <c r="F69" s="2179">
        <f t="shared" si="3"/>
        <v>98.04</v>
      </c>
      <c r="G69" s="2180">
        <f t="shared" si="5"/>
        <v>98040</v>
      </c>
      <c r="H69" s="823">
        <f t="shared" si="4"/>
        <v>980.4</v>
      </c>
      <c r="I69" s="381"/>
    </row>
    <row r="70" spans="1:9" hidden="1">
      <c r="A70" s="2178" t="s">
        <v>1471</v>
      </c>
      <c r="B70" s="16" t="s">
        <v>10433</v>
      </c>
      <c r="C70" s="2445"/>
      <c r="D70" s="158">
        <v>1</v>
      </c>
      <c r="E70" s="2468">
        <f>E69*2</f>
        <v>196.08864</v>
      </c>
      <c r="F70" s="2179">
        <f t="shared" si="3"/>
        <v>196.09</v>
      </c>
      <c r="G70" s="2180">
        <f t="shared" si="5"/>
        <v>196090</v>
      </c>
      <c r="H70" s="823">
        <f t="shared" si="4"/>
        <v>196.09</v>
      </c>
      <c r="I70" s="381"/>
    </row>
    <row r="71" spans="1:9">
      <c r="A71" s="2178" t="s">
        <v>10384</v>
      </c>
      <c r="B71" s="16" t="s">
        <v>10434</v>
      </c>
      <c r="C71" s="2445"/>
      <c r="D71" s="158">
        <v>10</v>
      </c>
      <c r="E71" s="2468">
        <v>106.14648</v>
      </c>
      <c r="F71" s="2179">
        <f t="shared" si="3"/>
        <v>106.15</v>
      </c>
      <c r="G71" s="2180">
        <f t="shared" si="5"/>
        <v>106150</v>
      </c>
      <c r="H71" s="823">
        <f t="shared" si="4"/>
        <v>1061.5</v>
      </c>
      <c r="I71" s="381"/>
    </row>
    <row r="72" spans="1:9" hidden="1">
      <c r="A72" s="2178" t="s">
        <v>1472</v>
      </c>
      <c r="B72" s="16" t="s">
        <v>10435</v>
      </c>
      <c r="C72" s="2445"/>
      <c r="D72" s="158">
        <v>1</v>
      </c>
      <c r="E72" s="2468">
        <f>E71*2</f>
        <v>212.29295999999999</v>
      </c>
      <c r="F72" s="2179">
        <f t="shared" si="3"/>
        <v>212.29</v>
      </c>
      <c r="G72" s="2180">
        <f t="shared" si="5"/>
        <v>212290</v>
      </c>
      <c r="H72" s="823">
        <f t="shared" si="4"/>
        <v>212.29</v>
      </c>
      <c r="I72" s="381"/>
    </row>
    <row r="73" spans="1:9">
      <c r="A73" s="2178" t="s">
        <v>10385</v>
      </c>
      <c r="B73" s="16" t="s">
        <v>10436</v>
      </c>
      <c r="C73" s="2445"/>
      <c r="D73" s="158">
        <v>10</v>
      </c>
      <c r="E73" s="2468">
        <v>113.81964000000001</v>
      </c>
      <c r="F73" s="2179">
        <f t="shared" si="3"/>
        <v>113.82</v>
      </c>
      <c r="G73" s="2180">
        <f t="shared" si="5"/>
        <v>113820</v>
      </c>
      <c r="H73" s="823">
        <f t="shared" si="4"/>
        <v>1138.2</v>
      </c>
      <c r="I73" s="381"/>
    </row>
    <row r="74" spans="1:9" hidden="1">
      <c r="A74" s="2178" t="s">
        <v>1473</v>
      </c>
      <c r="B74" s="16" t="s">
        <v>10437</v>
      </c>
      <c r="C74" s="2445"/>
      <c r="D74" s="158">
        <v>1</v>
      </c>
      <c r="E74" s="2468">
        <f>E73*2</f>
        <v>227.63928000000001</v>
      </c>
      <c r="F74" s="2179">
        <f t="shared" si="3"/>
        <v>227.64</v>
      </c>
      <c r="G74" s="2180">
        <f t="shared" si="5"/>
        <v>227640</v>
      </c>
      <c r="H74" s="823">
        <f t="shared" si="4"/>
        <v>227.64</v>
      </c>
      <c r="I74" s="381"/>
    </row>
    <row r="75" spans="1:9">
      <c r="A75" s="2178" t="s">
        <v>10386</v>
      </c>
      <c r="B75" s="16" t="s">
        <v>10438</v>
      </c>
      <c r="C75" s="2445"/>
      <c r="D75" s="158">
        <v>10</v>
      </c>
      <c r="E75" s="2468">
        <v>111.95712</v>
      </c>
      <c r="F75" s="2179">
        <f t="shared" si="3"/>
        <v>111.96</v>
      </c>
      <c r="G75" s="2180">
        <f t="shared" si="5"/>
        <v>111960</v>
      </c>
      <c r="H75" s="823">
        <f t="shared" si="4"/>
        <v>1119.5999999999999</v>
      </c>
      <c r="I75" s="381"/>
    </row>
    <row r="76" spans="1:9" hidden="1">
      <c r="A76" s="2178" t="s">
        <v>1474</v>
      </c>
      <c r="B76" s="16" t="s">
        <v>10439</v>
      </c>
      <c r="C76" s="2445"/>
      <c r="D76" s="158">
        <v>1</v>
      </c>
      <c r="E76" s="2468">
        <f>E75*2</f>
        <v>223.91424000000001</v>
      </c>
      <c r="F76" s="2179">
        <f t="shared" si="3"/>
        <v>223.91</v>
      </c>
      <c r="G76" s="2180">
        <f t="shared" si="5"/>
        <v>223910</v>
      </c>
      <c r="H76" s="823">
        <f t="shared" si="4"/>
        <v>223.91</v>
      </c>
      <c r="I76" s="381"/>
    </row>
    <row r="77" spans="1:9">
      <c r="A77" s="2178" t="s">
        <v>10387</v>
      </c>
      <c r="B77" s="16" t="s">
        <v>10440</v>
      </c>
      <c r="C77" s="2445"/>
      <c r="D77" s="158">
        <v>10</v>
      </c>
      <c r="E77" s="2468">
        <v>128.79635999999999</v>
      </c>
      <c r="F77" s="2179">
        <f t="shared" si="3"/>
        <v>128.80000000000001</v>
      </c>
      <c r="G77" s="2180">
        <f t="shared" si="5"/>
        <v>128800.00000000001</v>
      </c>
      <c r="H77" s="823">
        <f t="shared" si="4"/>
        <v>1288</v>
      </c>
      <c r="I77" s="381"/>
    </row>
    <row r="78" spans="1:9" hidden="1">
      <c r="A78" s="2178" t="s">
        <v>1475</v>
      </c>
      <c r="B78" s="16" t="s">
        <v>10441</v>
      </c>
      <c r="C78" s="2445"/>
      <c r="D78" s="158">
        <v>1</v>
      </c>
      <c r="E78" s="2468">
        <f>E77*2</f>
        <v>257.59271999999999</v>
      </c>
      <c r="F78" s="2179">
        <f t="shared" si="3"/>
        <v>257.58999999999997</v>
      </c>
      <c r="G78" s="2180">
        <f t="shared" si="5"/>
        <v>257589.99999999997</v>
      </c>
      <c r="H78" s="823">
        <f t="shared" si="4"/>
        <v>257.58999999999997</v>
      </c>
      <c r="I78" s="381"/>
    </row>
    <row r="79" spans="1:9">
      <c r="A79" s="2178" t="s">
        <v>10388</v>
      </c>
      <c r="B79" s="16" t="s">
        <v>10442</v>
      </c>
      <c r="C79" s="2445"/>
      <c r="D79" s="158">
        <v>10</v>
      </c>
      <c r="E79" s="2468">
        <v>130.08467999999999</v>
      </c>
      <c r="F79" s="2179">
        <f t="shared" si="3"/>
        <v>130.08000000000001</v>
      </c>
      <c r="G79" s="2180">
        <f t="shared" si="5"/>
        <v>130080.00000000001</v>
      </c>
      <c r="H79" s="823">
        <f t="shared" si="4"/>
        <v>1300.8</v>
      </c>
      <c r="I79" s="381"/>
    </row>
    <row r="80" spans="1:9" hidden="1">
      <c r="A80" s="2178" t="s">
        <v>1442</v>
      </c>
      <c r="B80" s="16" t="s">
        <v>10443</v>
      </c>
      <c r="C80" s="2445"/>
      <c r="D80" s="158">
        <v>1</v>
      </c>
      <c r="E80" s="2468">
        <f>E79*2</f>
        <v>260.16935999999998</v>
      </c>
      <c r="F80" s="2179">
        <f t="shared" si="3"/>
        <v>260.17</v>
      </c>
      <c r="G80" s="2180">
        <f t="shared" si="5"/>
        <v>260170.00000000003</v>
      </c>
      <c r="H80" s="823">
        <f t="shared" si="4"/>
        <v>260.17</v>
      </c>
      <c r="I80" s="381"/>
    </row>
    <row r="81" spans="1:9">
      <c r="A81" s="2178" t="s">
        <v>10389</v>
      </c>
      <c r="B81" s="16" t="s">
        <v>10444</v>
      </c>
      <c r="C81" s="2445"/>
      <c r="D81" s="158">
        <v>10</v>
      </c>
      <c r="E81" s="2468">
        <v>118.46</v>
      </c>
      <c r="F81" s="2179">
        <f t="shared" si="3"/>
        <v>118.46</v>
      </c>
      <c r="G81" s="2180">
        <f t="shared" si="5"/>
        <v>118460</v>
      </c>
      <c r="H81" s="823">
        <f t="shared" si="4"/>
        <v>1184.5999999999999</v>
      </c>
      <c r="I81" s="381"/>
    </row>
    <row r="82" spans="1:9" hidden="1">
      <c r="A82" s="2178" t="s">
        <v>1443</v>
      </c>
      <c r="B82" s="16" t="s">
        <v>10445</v>
      </c>
      <c r="C82" s="2445"/>
      <c r="D82" s="158">
        <v>1</v>
      </c>
      <c r="E82" s="2468">
        <f>E81*2</f>
        <v>236.92</v>
      </c>
      <c r="F82" s="2179">
        <f t="shared" si="3"/>
        <v>236.92</v>
      </c>
      <c r="G82" s="2180">
        <f t="shared" si="5"/>
        <v>236920</v>
      </c>
      <c r="H82" s="823">
        <f t="shared" si="4"/>
        <v>236.92</v>
      </c>
      <c r="I82" s="381"/>
    </row>
    <row r="83" spans="1:9">
      <c r="A83" s="2178" t="s">
        <v>10390</v>
      </c>
      <c r="B83" s="16" t="s">
        <v>10446</v>
      </c>
      <c r="C83" s="2445"/>
      <c r="D83" s="158">
        <v>10</v>
      </c>
      <c r="E83" s="2468">
        <v>152.26</v>
      </c>
      <c r="F83" s="2179">
        <f t="shared" si="3"/>
        <v>152.26</v>
      </c>
      <c r="G83" s="2180">
        <f t="shared" si="5"/>
        <v>152260</v>
      </c>
      <c r="H83" s="823">
        <f t="shared" si="4"/>
        <v>1522.6</v>
      </c>
      <c r="I83" s="381"/>
    </row>
    <row r="84" spans="1:9" hidden="1">
      <c r="A84" s="2178" t="s">
        <v>1444</v>
      </c>
      <c r="B84" s="16" t="s">
        <v>10447</v>
      </c>
      <c r="C84" s="2445"/>
      <c r="D84" s="158">
        <v>1</v>
      </c>
      <c r="E84" s="2468">
        <f>E83*2</f>
        <v>304.52</v>
      </c>
      <c r="F84" s="2179">
        <f t="shared" si="3"/>
        <v>304.52</v>
      </c>
      <c r="G84" s="2180">
        <f t="shared" si="5"/>
        <v>304520</v>
      </c>
      <c r="H84" s="823">
        <f t="shared" si="4"/>
        <v>304.52</v>
      </c>
      <c r="I84" s="381"/>
    </row>
    <row r="85" spans="1:9">
      <c r="A85" s="2178" t="s">
        <v>10391</v>
      </c>
      <c r="B85" s="16" t="s">
        <v>10448</v>
      </c>
      <c r="C85" s="2445"/>
      <c r="D85" s="158">
        <v>10</v>
      </c>
      <c r="E85" s="2468">
        <v>121.26708000000001</v>
      </c>
      <c r="F85" s="2179">
        <f t="shared" si="3"/>
        <v>121.27</v>
      </c>
      <c r="G85" s="2180">
        <f t="shared" si="5"/>
        <v>121270</v>
      </c>
      <c r="H85" s="823">
        <f t="shared" si="4"/>
        <v>1212.7</v>
      </c>
      <c r="I85" s="381"/>
    </row>
    <row r="86" spans="1:9" hidden="1">
      <c r="A86" s="2178" t="s">
        <v>1445</v>
      </c>
      <c r="B86" s="16" t="s">
        <v>10449</v>
      </c>
      <c r="C86" s="2445"/>
      <c r="D86" s="158">
        <v>1</v>
      </c>
      <c r="E86" s="2334">
        <f>E85*2</f>
        <v>242.53416000000001</v>
      </c>
      <c r="F86" s="2179">
        <f t="shared" si="3"/>
        <v>242.53</v>
      </c>
      <c r="G86" s="2180">
        <f t="shared" si="5"/>
        <v>242530</v>
      </c>
      <c r="H86" s="823">
        <f t="shared" si="4"/>
        <v>242.53</v>
      </c>
      <c r="I86" s="381"/>
    </row>
    <row r="87" spans="1:9">
      <c r="A87" s="2178" t="s">
        <v>10392</v>
      </c>
      <c r="B87" s="16" t="s">
        <v>10450</v>
      </c>
      <c r="C87" s="2445"/>
      <c r="D87" s="158">
        <v>10</v>
      </c>
      <c r="E87" s="2334">
        <v>145.09</v>
      </c>
      <c r="F87" s="2179">
        <f t="shared" si="3"/>
        <v>145.09</v>
      </c>
      <c r="G87" s="2180">
        <f t="shared" si="5"/>
        <v>145090</v>
      </c>
      <c r="H87" s="823">
        <f t="shared" si="4"/>
        <v>1450.9</v>
      </c>
      <c r="I87" s="381"/>
    </row>
    <row r="88" spans="1:9" hidden="1">
      <c r="A88" s="2178" t="s">
        <v>1446</v>
      </c>
      <c r="B88" s="16" t="s">
        <v>10451</v>
      </c>
      <c r="C88" s="2445"/>
      <c r="D88" s="158">
        <v>1</v>
      </c>
      <c r="E88" s="2334">
        <f>E87*2</f>
        <v>290.18</v>
      </c>
      <c r="F88" s="2179">
        <f t="shared" si="3"/>
        <v>290.18</v>
      </c>
      <c r="G88" s="2180">
        <f t="shared" si="5"/>
        <v>290180</v>
      </c>
      <c r="H88" s="823">
        <f t="shared" si="4"/>
        <v>290.18</v>
      </c>
      <c r="I88" s="381"/>
    </row>
    <row r="89" spans="1:9">
      <c r="A89" s="2178" t="s">
        <v>10393</v>
      </c>
      <c r="B89" s="16" t="s">
        <v>10452</v>
      </c>
      <c r="C89" s="2445"/>
      <c r="D89" s="158">
        <v>10</v>
      </c>
      <c r="E89" s="2334">
        <v>149.93</v>
      </c>
      <c r="F89" s="2179">
        <f t="shared" si="3"/>
        <v>149.93</v>
      </c>
      <c r="G89" s="2180">
        <f t="shared" si="5"/>
        <v>149930</v>
      </c>
      <c r="H89" s="823">
        <f t="shared" si="4"/>
        <v>1499.3</v>
      </c>
      <c r="I89" s="381"/>
    </row>
    <row r="90" spans="1:9" hidden="1">
      <c r="A90" s="2178" t="s">
        <v>1447</v>
      </c>
      <c r="B90" s="16" t="s">
        <v>10453</v>
      </c>
      <c r="C90" s="2445"/>
      <c r="D90" s="158">
        <v>1</v>
      </c>
      <c r="E90" s="2334">
        <f>E89*2</f>
        <v>299.86</v>
      </c>
      <c r="F90" s="2179">
        <f t="shared" si="3"/>
        <v>299.86</v>
      </c>
      <c r="G90" s="2180">
        <f t="shared" si="5"/>
        <v>299860</v>
      </c>
      <c r="H90" s="823">
        <f t="shared" si="4"/>
        <v>299.86</v>
      </c>
      <c r="I90" s="381"/>
    </row>
    <row r="91" spans="1:9">
      <c r="A91" s="2178" t="s">
        <v>10394</v>
      </c>
      <c r="B91" s="16" t="s">
        <v>10454</v>
      </c>
      <c r="C91" s="2445"/>
      <c r="D91" s="158">
        <v>10</v>
      </c>
      <c r="E91" s="2334">
        <v>181.53</v>
      </c>
      <c r="F91" s="2179">
        <f t="shared" si="3"/>
        <v>181.53</v>
      </c>
      <c r="G91" s="2180">
        <f t="shared" si="5"/>
        <v>181530</v>
      </c>
      <c r="H91" s="823">
        <f t="shared" si="4"/>
        <v>1815.3</v>
      </c>
      <c r="I91" s="381"/>
    </row>
    <row r="92" spans="1:9" hidden="1">
      <c r="A92" s="2178" t="s">
        <v>1448</v>
      </c>
      <c r="B92" s="16" t="s">
        <v>10455</v>
      </c>
      <c r="C92" s="2445"/>
      <c r="D92" s="158">
        <v>1</v>
      </c>
      <c r="E92" s="2334">
        <f>E91*2</f>
        <v>363.06</v>
      </c>
      <c r="F92" s="2179">
        <f t="shared" si="3"/>
        <v>363.06</v>
      </c>
      <c r="G92" s="2180">
        <f t="shared" si="5"/>
        <v>363060</v>
      </c>
      <c r="H92" s="823">
        <f t="shared" si="4"/>
        <v>363.06</v>
      </c>
      <c r="I92" s="381"/>
    </row>
    <row r="93" spans="1:9">
      <c r="A93" s="2178" t="s">
        <v>10395</v>
      </c>
      <c r="B93" s="16" t="s">
        <v>10456</v>
      </c>
      <c r="C93" s="2445"/>
      <c r="D93" s="158">
        <v>10</v>
      </c>
      <c r="E93" s="2334">
        <v>182.27880000000002</v>
      </c>
      <c r="F93" s="2179">
        <f t="shared" si="3"/>
        <v>182.28</v>
      </c>
      <c r="G93" s="2180">
        <f t="shared" si="5"/>
        <v>182280</v>
      </c>
      <c r="H93" s="823">
        <f t="shared" si="4"/>
        <v>1822.8</v>
      </c>
      <c r="I93" s="381"/>
    </row>
    <row r="94" spans="1:9" hidden="1">
      <c r="A94" s="2178" t="s">
        <v>1449</v>
      </c>
      <c r="B94" s="16" t="s">
        <v>10457</v>
      </c>
      <c r="C94" s="2445"/>
      <c r="D94" s="158">
        <v>1</v>
      </c>
      <c r="E94" s="2334">
        <f>E93*2</f>
        <v>364.55760000000004</v>
      </c>
      <c r="F94" s="2179">
        <f t="shared" si="3"/>
        <v>364.56</v>
      </c>
      <c r="G94" s="2180">
        <f t="shared" si="5"/>
        <v>364560</v>
      </c>
      <c r="H94" s="823">
        <f t="shared" si="4"/>
        <v>364.56</v>
      </c>
      <c r="I94" s="381"/>
    </row>
    <row r="95" spans="1:9">
      <c r="A95" s="2178" t="s">
        <v>10396</v>
      </c>
      <c r="B95" s="16" t="s">
        <v>10458</v>
      </c>
      <c r="C95" s="2445"/>
      <c r="D95" s="158">
        <v>10</v>
      </c>
      <c r="E95" s="2334">
        <v>182.46227999999999</v>
      </c>
      <c r="F95" s="2179">
        <f t="shared" si="3"/>
        <v>182.46</v>
      </c>
      <c r="G95" s="2180">
        <f t="shared" si="5"/>
        <v>182460</v>
      </c>
      <c r="H95" s="823">
        <f t="shared" si="4"/>
        <v>1824.6</v>
      </c>
      <c r="I95" s="381"/>
    </row>
    <row r="96" spans="1:9" hidden="1">
      <c r="A96" s="2178" t="s">
        <v>1451</v>
      </c>
      <c r="B96" s="16" t="s">
        <v>10459</v>
      </c>
      <c r="C96" s="2445"/>
      <c r="D96" s="158">
        <v>1</v>
      </c>
      <c r="E96" s="2334">
        <f>E95*2</f>
        <v>364.92455999999999</v>
      </c>
      <c r="F96" s="2179">
        <f t="shared" si="3"/>
        <v>364.92</v>
      </c>
      <c r="G96" s="2180">
        <f t="shared" si="5"/>
        <v>364920</v>
      </c>
      <c r="H96" s="823">
        <f t="shared" si="4"/>
        <v>364.92</v>
      </c>
      <c r="I96" s="381"/>
    </row>
    <row r="97" spans="1:9">
      <c r="A97" s="2178" t="s">
        <v>10397</v>
      </c>
      <c r="B97" s="16" t="s">
        <v>10460</v>
      </c>
      <c r="C97" s="2445"/>
      <c r="D97" s="158">
        <v>10</v>
      </c>
      <c r="E97" s="2334">
        <v>204.33467999999999</v>
      </c>
      <c r="F97" s="2179">
        <f t="shared" si="3"/>
        <v>204.33</v>
      </c>
      <c r="G97" s="2180">
        <f t="shared" si="5"/>
        <v>204330</v>
      </c>
      <c r="H97" s="823">
        <f t="shared" si="4"/>
        <v>2043.3</v>
      </c>
      <c r="I97" s="381"/>
    </row>
    <row r="98" spans="1:9" hidden="1">
      <c r="A98" s="2178" t="s">
        <v>1452</v>
      </c>
      <c r="B98" s="16" t="s">
        <v>10461</v>
      </c>
      <c r="C98" s="2445"/>
      <c r="D98" s="158">
        <v>1</v>
      </c>
      <c r="E98" s="2334">
        <f>E97*2</f>
        <v>408.66935999999998</v>
      </c>
      <c r="F98" s="2179">
        <f t="shared" si="3"/>
        <v>408.67</v>
      </c>
      <c r="G98" s="2180">
        <f t="shared" si="5"/>
        <v>408670</v>
      </c>
      <c r="H98" s="823">
        <f t="shared" si="4"/>
        <v>408.67</v>
      </c>
      <c r="I98" s="381"/>
    </row>
    <row r="99" spans="1:9">
      <c r="A99" s="2178" t="s">
        <v>10398</v>
      </c>
      <c r="B99" s="16" t="s">
        <v>10462</v>
      </c>
      <c r="C99" s="2445"/>
      <c r="D99" s="158">
        <v>10</v>
      </c>
      <c r="E99" s="2334">
        <v>280.17924000000005</v>
      </c>
      <c r="F99" s="2179">
        <f t="shared" si="3"/>
        <v>280.18</v>
      </c>
      <c r="G99" s="2180">
        <f t="shared" si="5"/>
        <v>280180</v>
      </c>
      <c r="H99" s="823">
        <f t="shared" si="4"/>
        <v>2801.8</v>
      </c>
      <c r="I99" s="381"/>
    </row>
    <row r="100" spans="1:9" hidden="1">
      <c r="A100" s="2178" t="s">
        <v>1454</v>
      </c>
      <c r="B100" s="16" t="s">
        <v>10463</v>
      </c>
      <c r="C100" s="2445"/>
      <c r="D100" s="158">
        <v>1</v>
      </c>
      <c r="E100" s="2334">
        <f>E99*2</f>
        <v>560.3584800000001</v>
      </c>
      <c r="F100" s="2179">
        <f t="shared" si="3"/>
        <v>560.36</v>
      </c>
      <c r="G100" s="2180">
        <f t="shared" si="5"/>
        <v>560360</v>
      </c>
      <c r="H100" s="823">
        <f t="shared" si="4"/>
        <v>560.36</v>
      </c>
      <c r="I100" s="381"/>
    </row>
    <row r="101" spans="1:9">
      <c r="A101" s="2178" t="s">
        <v>10399</v>
      </c>
      <c r="B101" s="16" t="s">
        <v>10464</v>
      </c>
      <c r="C101" s="2445"/>
      <c r="D101" s="158">
        <v>10</v>
      </c>
      <c r="E101" s="2334">
        <v>324.49560000000002</v>
      </c>
      <c r="F101" s="2179">
        <f t="shared" si="3"/>
        <v>324.5</v>
      </c>
      <c r="G101" s="2180">
        <f t="shared" si="5"/>
        <v>324500</v>
      </c>
      <c r="H101" s="823">
        <f t="shared" si="4"/>
        <v>3245</v>
      </c>
      <c r="I101" s="381"/>
    </row>
    <row r="102" spans="1:9" hidden="1">
      <c r="A102" s="2178" t="s">
        <v>1455</v>
      </c>
      <c r="B102" s="16" t="s">
        <v>10465</v>
      </c>
      <c r="C102" s="2445"/>
      <c r="D102" s="158">
        <v>1</v>
      </c>
      <c r="E102" s="2334">
        <f>E101*2</f>
        <v>648.99120000000005</v>
      </c>
      <c r="F102" s="2179">
        <f t="shared" si="3"/>
        <v>648.99</v>
      </c>
      <c r="G102" s="2180">
        <f t="shared" si="5"/>
        <v>648990</v>
      </c>
      <c r="H102" s="823">
        <f t="shared" si="4"/>
        <v>648.99</v>
      </c>
      <c r="I102" s="381"/>
    </row>
    <row r="103" spans="1:9">
      <c r="A103" s="2178" t="s">
        <v>10400</v>
      </c>
      <c r="B103" s="16" t="s">
        <v>10466</v>
      </c>
      <c r="C103" s="16"/>
      <c r="D103" s="158">
        <v>10</v>
      </c>
      <c r="E103" s="2334">
        <v>208.34483999999998</v>
      </c>
      <c r="F103" s="2179">
        <f t="shared" si="3"/>
        <v>208.34</v>
      </c>
      <c r="G103" s="2180">
        <f t="shared" si="5"/>
        <v>208340</v>
      </c>
      <c r="H103" s="823">
        <f t="shared" si="4"/>
        <v>2083.4</v>
      </c>
      <c r="I103" s="381"/>
    </row>
    <row r="104" spans="1:9" hidden="1">
      <c r="A104" s="2178" t="s">
        <v>1456</v>
      </c>
      <c r="B104" s="16" t="s">
        <v>10467</v>
      </c>
      <c r="C104" s="16"/>
      <c r="D104" s="158">
        <v>1</v>
      </c>
      <c r="E104" s="2334">
        <f>E103*2</f>
        <v>416.68967999999995</v>
      </c>
      <c r="F104" s="2179">
        <f t="shared" ref="F104:F106" si="6">ROUND(E104*(1-$F$10),2)</f>
        <v>416.69</v>
      </c>
      <c r="G104" s="2180">
        <f t="shared" si="5"/>
        <v>416690</v>
      </c>
      <c r="H104" s="823">
        <f t="shared" ref="H104:H106" si="7">ROUND((D104/1000)*G104,2)</f>
        <v>416.69</v>
      </c>
      <c r="I104" s="381"/>
    </row>
    <row r="105" spans="1:9" ht="13.5" thickBot="1">
      <c r="A105" s="2182" t="s">
        <v>10401</v>
      </c>
      <c r="B105" s="2183" t="s">
        <v>10468</v>
      </c>
      <c r="C105" s="2183"/>
      <c r="D105" s="214">
        <v>10</v>
      </c>
      <c r="E105" s="2493">
        <v>236.90700000000001</v>
      </c>
      <c r="F105" s="2184">
        <f t="shared" si="6"/>
        <v>236.91</v>
      </c>
      <c r="G105" s="2185">
        <f t="shared" ref="G105" si="8">F105*1000</f>
        <v>236910</v>
      </c>
      <c r="H105" s="2162">
        <f t="shared" si="7"/>
        <v>2369.1</v>
      </c>
      <c r="I105" s="382"/>
    </row>
    <row r="106" spans="1:9" ht="13.5" hidden="1" thickBot="1">
      <c r="A106" s="2213" t="s">
        <v>1458</v>
      </c>
      <c r="B106" s="2215" t="s">
        <v>10469</v>
      </c>
      <c r="C106" s="2215"/>
      <c r="D106" s="1499">
        <v>1</v>
      </c>
      <c r="E106" s="1267">
        <f>E105*2</f>
        <v>473.81400000000002</v>
      </c>
      <c r="F106" s="2217">
        <f t="shared" si="6"/>
        <v>473.81</v>
      </c>
      <c r="G106" s="2218">
        <f>F106*1000</f>
        <v>473810</v>
      </c>
      <c r="H106" s="1267">
        <f t="shared" si="7"/>
        <v>473.81</v>
      </c>
      <c r="I106" s="1399"/>
    </row>
    <row r="107" spans="1:9">
      <c r="D107" s="23"/>
    </row>
    <row r="108" spans="1:9" ht="13.5" thickBot="1">
      <c r="D108" s="23"/>
    </row>
    <row r="109" spans="1:9" ht="18">
      <c r="A109" s="1728"/>
      <c r="B109" s="2120"/>
      <c r="C109" s="2121"/>
      <c r="D109" s="2169" t="s">
        <v>3447</v>
      </c>
      <c r="E109" s="2122"/>
      <c r="F109" s="2122"/>
      <c r="G109" s="2123"/>
      <c r="H109" s="2120"/>
      <c r="I109" s="2124"/>
    </row>
    <row r="110" spans="1:9" ht="15.75">
      <c r="A110" s="1729"/>
      <c r="B110" s="880"/>
      <c r="C110" s="2125"/>
      <c r="D110" s="2170" t="s">
        <v>3448</v>
      </c>
      <c r="E110" s="2126"/>
      <c r="F110" s="2127"/>
      <c r="G110" s="2128"/>
      <c r="H110" s="880"/>
      <c r="I110" s="847"/>
    </row>
    <row r="111" spans="1:9">
      <c r="A111" s="1729"/>
      <c r="B111" s="880"/>
      <c r="C111" s="2125"/>
      <c r="D111" s="2171"/>
      <c r="E111" s="2126"/>
      <c r="F111" s="2127"/>
      <c r="G111" s="2128"/>
      <c r="H111" s="880"/>
      <c r="I111" s="847"/>
    </row>
    <row r="112" spans="1:9" ht="38.25" customHeight="1">
      <c r="A112" s="1729"/>
      <c r="B112" s="880"/>
      <c r="C112" s="2125"/>
      <c r="D112" s="2171"/>
      <c r="E112" s="2126"/>
      <c r="F112" s="2127"/>
      <c r="G112" s="2128"/>
      <c r="H112" s="880"/>
      <c r="I112" s="847"/>
    </row>
    <row r="113" spans="1:9" ht="20.25" customHeight="1" thickBot="1">
      <c r="A113" s="2129"/>
      <c r="B113" s="2130"/>
      <c r="C113" s="2131"/>
      <c r="D113" s="2172"/>
      <c r="E113" s="2132"/>
      <c r="F113" s="2133"/>
      <c r="G113" s="2134"/>
      <c r="H113" s="2130"/>
      <c r="I113" s="868"/>
    </row>
    <row r="114" spans="1:9" ht="34.5" thickBot="1">
      <c r="A114" s="2135" t="s">
        <v>1036</v>
      </c>
      <c r="B114" s="2136" t="s">
        <v>1037</v>
      </c>
      <c r="C114" s="2137" t="s">
        <v>679</v>
      </c>
      <c r="D114" s="2137" t="s">
        <v>3147</v>
      </c>
      <c r="E114" s="2138" t="s">
        <v>3446</v>
      </c>
      <c r="F114" s="2231" t="s">
        <v>2796</v>
      </c>
      <c r="G114" s="2755" t="s">
        <v>2644</v>
      </c>
      <c r="H114" s="2757" t="s">
        <v>498</v>
      </c>
      <c r="I114" s="909" t="s">
        <v>4274</v>
      </c>
    </row>
    <row r="115" spans="1:9" ht="13.5" thickBot="1">
      <c r="A115" s="2199"/>
      <c r="B115" s="2200"/>
      <c r="C115" s="2201" t="s">
        <v>3648</v>
      </c>
      <c r="D115" s="2202" t="s">
        <v>2645</v>
      </c>
      <c r="E115" s="2203" t="s">
        <v>265</v>
      </c>
      <c r="F115" s="2232">
        <f>'Заказ, cкидки и курсы валют'!$I$12</f>
        <v>0</v>
      </c>
      <c r="G115" s="2756"/>
      <c r="H115" s="2758"/>
      <c r="I115" s="910"/>
    </row>
    <row r="116" spans="1:9" hidden="1">
      <c r="A116" s="2175" t="s">
        <v>1476</v>
      </c>
      <c r="B116" s="391" t="s">
        <v>10890</v>
      </c>
      <c r="C116" s="391"/>
      <c r="D116" s="443">
        <v>1</v>
      </c>
      <c r="E116" s="2149">
        <f>E117+15</f>
        <v>60.17</v>
      </c>
      <c r="F116" s="2176">
        <f>ROUND(E116*(1-$F$10),2)</f>
        <v>60.17</v>
      </c>
      <c r="G116" s="2177">
        <f>E116*1000</f>
        <v>60170</v>
      </c>
      <c r="H116" s="2186">
        <f>ROUND((D116/1000)*G116,2)</f>
        <v>60.17</v>
      </c>
      <c r="I116" s="392"/>
    </row>
    <row r="117" spans="1:9">
      <c r="A117" s="2187" t="s">
        <v>9928</v>
      </c>
      <c r="B117" s="2188" t="s">
        <v>10891</v>
      </c>
      <c r="C117" s="2188"/>
      <c r="D117" s="617">
        <v>10</v>
      </c>
      <c r="E117" s="2589">
        <v>45.17</v>
      </c>
      <c r="F117" s="2189">
        <f>ROUND(E117*(1-$F$10),2)</f>
        <v>45.17</v>
      </c>
      <c r="G117" s="2190">
        <f>F117*1000</f>
        <v>45170</v>
      </c>
      <c r="H117" s="2191">
        <f>ROUND((D117/1000)*G117,2)</f>
        <v>451.7</v>
      </c>
      <c r="I117" s="1869"/>
    </row>
    <row r="118" spans="1:9" hidden="1">
      <c r="A118" s="2178" t="s">
        <v>1477</v>
      </c>
      <c r="B118" s="16" t="s">
        <v>10506</v>
      </c>
      <c r="C118" s="16"/>
      <c r="D118" s="158">
        <v>1</v>
      </c>
      <c r="E118" s="2468">
        <f>E119+15</f>
        <v>54.89</v>
      </c>
      <c r="F118" s="2179">
        <f t="shared" ref="F118:F147" si="9">ROUND(E118*(1-$F$10),2)</f>
        <v>54.89</v>
      </c>
      <c r="G118" s="2180">
        <f t="shared" ref="G118" si="10">E118*1000</f>
        <v>54890</v>
      </c>
      <c r="H118" s="2181">
        <f t="shared" ref="H118:H147" si="11">ROUND((D118/1000)*G118,2)</f>
        <v>54.89</v>
      </c>
      <c r="I118" s="381"/>
    </row>
    <row r="119" spans="1:9">
      <c r="A119" s="2178" t="s">
        <v>9929</v>
      </c>
      <c r="B119" s="16" t="s">
        <v>3919</v>
      </c>
      <c r="C119" s="16"/>
      <c r="D119" s="158">
        <v>10</v>
      </c>
      <c r="E119" s="2468">
        <v>39.89</v>
      </c>
      <c r="F119" s="2179">
        <f t="shared" si="9"/>
        <v>39.89</v>
      </c>
      <c r="G119" s="2180">
        <f>F119*1000</f>
        <v>39890</v>
      </c>
      <c r="H119" s="2181">
        <f t="shared" si="11"/>
        <v>398.9</v>
      </c>
      <c r="I119" s="381"/>
    </row>
    <row r="120" spans="1:9" hidden="1">
      <c r="A120" s="2178" t="s">
        <v>1478</v>
      </c>
      <c r="B120" s="16" t="s">
        <v>10507</v>
      </c>
      <c r="C120" s="16"/>
      <c r="D120" s="158">
        <v>1</v>
      </c>
      <c r="E120" s="2468">
        <f>E121+15</f>
        <v>51.13</v>
      </c>
      <c r="F120" s="2179">
        <f t="shared" si="9"/>
        <v>51.13</v>
      </c>
      <c r="G120" s="2180">
        <f t="shared" ref="G120:G146" si="12">F120*1000</f>
        <v>51130</v>
      </c>
      <c r="H120" s="2181">
        <f t="shared" si="11"/>
        <v>51.13</v>
      </c>
      <c r="I120" s="381"/>
    </row>
    <row r="121" spans="1:9">
      <c r="A121" s="2178" t="s">
        <v>9927</v>
      </c>
      <c r="B121" s="16" t="s">
        <v>3920</v>
      </c>
      <c r="C121" s="16"/>
      <c r="D121" s="158">
        <v>50</v>
      </c>
      <c r="E121" s="2468">
        <v>36.130000000000003</v>
      </c>
      <c r="F121" s="2179">
        <f t="shared" si="9"/>
        <v>36.130000000000003</v>
      </c>
      <c r="G121" s="2180">
        <f t="shared" si="12"/>
        <v>36130</v>
      </c>
      <c r="H121" s="2181">
        <f t="shared" si="11"/>
        <v>1806.5</v>
      </c>
      <c r="I121" s="381"/>
    </row>
    <row r="122" spans="1:9" hidden="1">
      <c r="A122" s="2178" t="s">
        <v>1479</v>
      </c>
      <c r="B122" s="16" t="s">
        <v>10508</v>
      </c>
      <c r="C122" s="16"/>
      <c r="D122" s="158">
        <v>1</v>
      </c>
      <c r="E122" s="2468">
        <f>E123+15</f>
        <v>36.9</v>
      </c>
      <c r="F122" s="2179">
        <f t="shared" si="9"/>
        <v>36.9</v>
      </c>
      <c r="G122" s="2180">
        <f t="shared" si="12"/>
        <v>36900</v>
      </c>
      <c r="H122" s="2181">
        <f t="shared" si="11"/>
        <v>36.9</v>
      </c>
      <c r="I122" s="381"/>
    </row>
    <row r="123" spans="1:9">
      <c r="A123" s="2178" t="s">
        <v>9913</v>
      </c>
      <c r="B123" s="16" t="s">
        <v>3921</v>
      </c>
      <c r="C123" s="16"/>
      <c r="D123" s="158">
        <v>50</v>
      </c>
      <c r="E123" s="2468">
        <v>21.9</v>
      </c>
      <c r="F123" s="2179">
        <f t="shared" si="9"/>
        <v>21.9</v>
      </c>
      <c r="G123" s="2180">
        <f t="shared" si="12"/>
        <v>21900</v>
      </c>
      <c r="H123" s="2181">
        <f t="shared" si="11"/>
        <v>1095</v>
      </c>
      <c r="I123" s="381"/>
    </row>
    <row r="124" spans="1:9" hidden="1">
      <c r="A124" s="2178" t="s">
        <v>9931</v>
      </c>
      <c r="B124" s="16" t="s">
        <v>10509</v>
      </c>
      <c r="C124" s="16"/>
      <c r="D124" s="158">
        <v>1</v>
      </c>
      <c r="E124" s="2468">
        <v>70.42</v>
      </c>
      <c r="F124" s="2179">
        <f t="shared" si="9"/>
        <v>70.42</v>
      </c>
      <c r="G124" s="2180">
        <f t="shared" si="12"/>
        <v>70420</v>
      </c>
      <c r="H124" s="2181">
        <f t="shared" si="11"/>
        <v>70.42</v>
      </c>
      <c r="I124" s="381"/>
    </row>
    <row r="125" spans="1:9" hidden="1">
      <c r="A125" s="2178" t="s">
        <v>1480</v>
      </c>
      <c r="B125" s="16" t="s">
        <v>10510</v>
      </c>
      <c r="C125" s="16"/>
      <c r="D125" s="158">
        <v>1</v>
      </c>
      <c r="E125" s="2468">
        <f>E126+15</f>
        <v>109.98</v>
      </c>
      <c r="F125" s="2179">
        <f t="shared" si="9"/>
        <v>109.98</v>
      </c>
      <c r="G125" s="2180">
        <f t="shared" si="12"/>
        <v>109980</v>
      </c>
      <c r="H125" s="2181">
        <f t="shared" si="11"/>
        <v>109.98</v>
      </c>
      <c r="I125" s="381"/>
    </row>
    <row r="126" spans="1:9">
      <c r="A126" s="2178" t="s">
        <v>9930</v>
      </c>
      <c r="B126" s="16" t="s">
        <v>3922</v>
      </c>
      <c r="C126" s="16"/>
      <c r="D126" s="158">
        <v>10</v>
      </c>
      <c r="E126" s="2468">
        <v>94.98</v>
      </c>
      <c r="F126" s="2179">
        <f t="shared" si="9"/>
        <v>94.98</v>
      </c>
      <c r="G126" s="2180">
        <f t="shared" si="12"/>
        <v>94980</v>
      </c>
      <c r="H126" s="2181">
        <f t="shared" si="11"/>
        <v>949.8</v>
      </c>
      <c r="I126" s="381"/>
    </row>
    <row r="127" spans="1:9" hidden="1">
      <c r="A127" s="2178" t="s">
        <v>9933</v>
      </c>
      <c r="B127" s="16" t="s">
        <v>10511</v>
      </c>
      <c r="C127" s="16"/>
      <c r="D127" s="158">
        <v>1</v>
      </c>
      <c r="E127" s="2468">
        <f>E128+15</f>
        <v>98.47</v>
      </c>
      <c r="F127" s="2179">
        <f t="shared" si="9"/>
        <v>98.47</v>
      </c>
      <c r="G127" s="2180">
        <f t="shared" si="12"/>
        <v>98470</v>
      </c>
      <c r="H127" s="2181">
        <f t="shared" si="11"/>
        <v>98.47</v>
      </c>
      <c r="I127" s="381"/>
    </row>
    <row r="128" spans="1:9">
      <c r="A128" s="2178" t="s">
        <v>10520</v>
      </c>
      <c r="B128" s="16" t="s">
        <v>9932</v>
      </c>
      <c r="C128" s="16"/>
      <c r="D128" s="158">
        <v>5</v>
      </c>
      <c r="E128" s="2468">
        <v>83.47</v>
      </c>
      <c r="F128" s="2179">
        <f t="shared" si="9"/>
        <v>83.47</v>
      </c>
      <c r="G128" s="2180">
        <f t="shared" si="12"/>
        <v>83470</v>
      </c>
      <c r="H128" s="2181">
        <f t="shared" si="11"/>
        <v>417.35</v>
      </c>
      <c r="I128" s="381"/>
    </row>
    <row r="129" spans="1:9" hidden="1">
      <c r="A129" s="2178" t="s">
        <v>1481</v>
      </c>
      <c r="B129" s="16" t="s">
        <v>10512</v>
      </c>
      <c r="C129" s="16"/>
      <c r="D129" s="158">
        <v>1</v>
      </c>
      <c r="E129" s="2468">
        <f>E130+15</f>
        <v>98.74</v>
      </c>
      <c r="F129" s="2179">
        <f t="shared" si="9"/>
        <v>98.74</v>
      </c>
      <c r="G129" s="2180">
        <f t="shared" si="12"/>
        <v>98740</v>
      </c>
      <c r="H129" s="2181">
        <f t="shared" si="11"/>
        <v>98.74</v>
      </c>
      <c r="I129" s="381"/>
    </row>
    <row r="130" spans="1:9">
      <c r="A130" s="2178" t="s">
        <v>10470</v>
      </c>
      <c r="B130" s="16" t="s">
        <v>10471</v>
      </c>
      <c r="C130" s="16"/>
      <c r="D130" s="158">
        <v>5</v>
      </c>
      <c r="E130" s="2468">
        <v>83.74</v>
      </c>
      <c r="F130" s="2179">
        <f t="shared" si="9"/>
        <v>83.74</v>
      </c>
      <c r="G130" s="2180">
        <f t="shared" si="12"/>
        <v>83740</v>
      </c>
      <c r="H130" s="2181">
        <f t="shared" si="11"/>
        <v>418.7</v>
      </c>
      <c r="I130" s="381"/>
    </row>
    <row r="131" spans="1:9" hidden="1">
      <c r="A131" s="2178" t="s">
        <v>10521</v>
      </c>
      <c r="B131" s="16" t="s">
        <v>10513</v>
      </c>
      <c r="C131" s="16"/>
      <c r="D131" s="158">
        <v>1</v>
      </c>
      <c r="E131" s="2468">
        <f>E132+15</f>
        <v>116.38</v>
      </c>
      <c r="F131" s="2179">
        <f t="shared" si="9"/>
        <v>116.38</v>
      </c>
      <c r="G131" s="2180">
        <f t="shared" si="12"/>
        <v>116380</v>
      </c>
      <c r="H131" s="2181">
        <f t="shared" si="11"/>
        <v>116.38</v>
      </c>
      <c r="I131" s="381"/>
    </row>
    <row r="132" spans="1:9">
      <c r="A132" s="2178" t="s">
        <v>10472</v>
      </c>
      <c r="B132" s="16" t="s">
        <v>10473</v>
      </c>
      <c r="C132" s="16"/>
      <c r="D132" s="158">
        <v>5</v>
      </c>
      <c r="E132" s="2468">
        <v>101.38</v>
      </c>
      <c r="F132" s="2179">
        <f t="shared" si="9"/>
        <v>101.38</v>
      </c>
      <c r="G132" s="2180">
        <f t="shared" si="12"/>
        <v>101380</v>
      </c>
      <c r="H132" s="2181">
        <f t="shared" si="11"/>
        <v>506.9</v>
      </c>
      <c r="I132" s="381"/>
    </row>
    <row r="133" spans="1:9" hidden="1">
      <c r="A133" s="2178" t="s">
        <v>1482</v>
      </c>
      <c r="B133" s="16" t="s">
        <v>10514</v>
      </c>
      <c r="C133" s="16"/>
      <c r="D133" s="158">
        <v>1</v>
      </c>
      <c r="E133" s="2468">
        <f>E134+15</f>
        <v>38.340000000000003</v>
      </c>
      <c r="F133" s="2179">
        <f t="shared" si="9"/>
        <v>38.340000000000003</v>
      </c>
      <c r="G133" s="2180">
        <f t="shared" si="12"/>
        <v>38340</v>
      </c>
      <c r="H133" s="2181">
        <f t="shared" si="11"/>
        <v>38.340000000000003</v>
      </c>
      <c r="I133" s="381"/>
    </row>
    <row r="134" spans="1:9">
      <c r="A134" s="2446" t="s">
        <v>10474</v>
      </c>
      <c r="B134" s="2445" t="s">
        <v>10475</v>
      </c>
      <c r="C134" s="2445"/>
      <c r="D134" s="2447">
        <v>50</v>
      </c>
      <c r="E134" s="2468">
        <v>23.34</v>
      </c>
      <c r="F134" s="2448">
        <f t="shared" si="9"/>
        <v>23.34</v>
      </c>
      <c r="G134" s="2449">
        <f t="shared" si="12"/>
        <v>23340</v>
      </c>
      <c r="H134" s="2425">
        <f t="shared" si="11"/>
        <v>1167</v>
      </c>
      <c r="I134" s="381"/>
    </row>
    <row r="135" spans="1:9" hidden="1">
      <c r="A135" s="2446" t="s">
        <v>9926</v>
      </c>
      <c r="B135" s="2445" t="s">
        <v>10515</v>
      </c>
      <c r="C135" s="2445"/>
      <c r="D135" s="2447">
        <v>1</v>
      </c>
      <c r="E135" s="2468">
        <f>E136+15</f>
        <v>49.48</v>
      </c>
      <c r="F135" s="2448">
        <f t="shared" si="9"/>
        <v>49.48</v>
      </c>
      <c r="G135" s="2449">
        <f t="shared" si="12"/>
        <v>49480</v>
      </c>
      <c r="H135" s="2425">
        <f t="shared" si="11"/>
        <v>49.48</v>
      </c>
      <c r="I135" s="381"/>
    </row>
    <row r="136" spans="1:9">
      <c r="A136" s="2446" t="s">
        <v>10476</v>
      </c>
      <c r="B136" s="2445" t="s">
        <v>10477</v>
      </c>
      <c r="C136" s="2445"/>
      <c r="D136" s="2447">
        <v>50</v>
      </c>
      <c r="E136" s="2468">
        <v>34.479999999999997</v>
      </c>
      <c r="F136" s="2448">
        <f t="shared" si="9"/>
        <v>34.479999999999997</v>
      </c>
      <c r="G136" s="2449">
        <f t="shared" si="12"/>
        <v>34480</v>
      </c>
      <c r="H136" s="2425">
        <f t="shared" si="11"/>
        <v>1724</v>
      </c>
      <c r="I136" s="381"/>
    </row>
    <row r="137" spans="1:9" hidden="1">
      <c r="A137" s="2446" t="s">
        <v>1483</v>
      </c>
      <c r="B137" s="2445" t="s">
        <v>10516</v>
      </c>
      <c r="C137" s="2445"/>
      <c r="D137" s="2447">
        <v>1</v>
      </c>
      <c r="E137" s="2468">
        <f>E138+15</f>
        <v>249.24</v>
      </c>
      <c r="F137" s="2448">
        <f t="shared" si="9"/>
        <v>249.24</v>
      </c>
      <c r="G137" s="2449">
        <f t="shared" si="12"/>
        <v>249240</v>
      </c>
      <c r="H137" s="2425">
        <f t="shared" si="11"/>
        <v>249.24</v>
      </c>
      <c r="I137" s="381"/>
    </row>
    <row r="138" spans="1:9">
      <c r="A138" s="2446" t="s">
        <v>9934</v>
      </c>
      <c r="B138" s="2445" t="s">
        <v>3923</v>
      </c>
      <c r="C138" s="2445"/>
      <c r="D138" s="2447">
        <v>5</v>
      </c>
      <c r="E138" s="2468">
        <v>234.24</v>
      </c>
      <c r="F138" s="2448">
        <f t="shared" si="9"/>
        <v>234.24</v>
      </c>
      <c r="G138" s="2449">
        <f t="shared" si="12"/>
        <v>234240</v>
      </c>
      <c r="H138" s="2425">
        <f t="shared" si="11"/>
        <v>1171.2</v>
      </c>
      <c r="I138" s="381"/>
    </row>
    <row r="139" spans="1:9" hidden="1">
      <c r="A139" s="2446" t="s">
        <v>1484</v>
      </c>
      <c r="B139" s="2445" t="s">
        <v>10517</v>
      </c>
      <c r="C139" s="2445"/>
      <c r="D139" s="2447">
        <v>1</v>
      </c>
      <c r="E139" s="2468">
        <f>E140+15</f>
        <v>250.72</v>
      </c>
      <c r="F139" s="2448">
        <f t="shared" si="9"/>
        <v>250.72</v>
      </c>
      <c r="G139" s="2449">
        <f t="shared" si="12"/>
        <v>250720</v>
      </c>
      <c r="H139" s="2425">
        <f>ROUND((D139/1000)*G139,2)</f>
        <v>250.72</v>
      </c>
      <c r="I139" s="381"/>
    </row>
    <row r="140" spans="1:9">
      <c r="A140" s="2446" t="s">
        <v>10519</v>
      </c>
      <c r="B140" s="2445" t="s">
        <v>3924</v>
      </c>
      <c r="C140" s="2445"/>
      <c r="D140" s="2447">
        <v>5</v>
      </c>
      <c r="E140" s="2468">
        <v>235.72</v>
      </c>
      <c r="F140" s="2448">
        <f t="shared" si="9"/>
        <v>235.72</v>
      </c>
      <c r="G140" s="2449">
        <f t="shared" si="12"/>
        <v>235720</v>
      </c>
      <c r="H140" s="2425">
        <f t="shared" ref="H140:H146" si="13">ROUND((D140/1000)*G140,2)</f>
        <v>1178.5999999999999</v>
      </c>
      <c r="I140" s="381"/>
    </row>
    <row r="141" spans="1:9">
      <c r="A141" s="2450" t="s">
        <v>9935</v>
      </c>
      <c r="B141" s="2451" t="s">
        <v>10518</v>
      </c>
      <c r="C141" s="2451"/>
      <c r="D141" s="2452">
        <v>1</v>
      </c>
      <c r="E141" s="2469">
        <v>449.28</v>
      </c>
      <c r="F141" s="2453">
        <f t="shared" si="9"/>
        <v>449.28</v>
      </c>
      <c r="G141" s="2449">
        <f t="shared" si="12"/>
        <v>449280</v>
      </c>
      <c r="H141" s="2426">
        <f t="shared" si="13"/>
        <v>449.28</v>
      </c>
      <c r="I141" s="1846"/>
    </row>
    <row r="142" spans="1:9">
      <c r="A142" s="2450" t="s">
        <v>9936</v>
      </c>
      <c r="B142" s="2451" t="s">
        <v>9937</v>
      </c>
      <c r="C142" s="2451"/>
      <c r="D142" s="2452">
        <v>1</v>
      </c>
      <c r="E142" s="2469">
        <v>564.96</v>
      </c>
      <c r="F142" s="2453">
        <f t="shared" si="9"/>
        <v>564.96</v>
      </c>
      <c r="G142" s="2449">
        <f t="shared" si="12"/>
        <v>564960</v>
      </c>
      <c r="H142" s="2426">
        <f t="shared" si="13"/>
        <v>564.96</v>
      </c>
      <c r="I142" s="1846"/>
    </row>
    <row r="143" spans="1:9">
      <c r="A143" s="2450" t="s">
        <v>9938</v>
      </c>
      <c r="B143" s="2451" t="s">
        <v>9939</v>
      </c>
      <c r="C143" s="2451"/>
      <c r="D143" s="2452">
        <v>1</v>
      </c>
      <c r="E143" s="2469">
        <v>642</v>
      </c>
      <c r="F143" s="2453">
        <f t="shared" si="9"/>
        <v>642</v>
      </c>
      <c r="G143" s="2449">
        <f t="shared" si="12"/>
        <v>642000</v>
      </c>
      <c r="H143" s="2426">
        <f t="shared" si="13"/>
        <v>642</v>
      </c>
      <c r="I143" s="1846"/>
    </row>
    <row r="144" spans="1:9">
      <c r="A144" s="2192" t="s">
        <v>9940</v>
      </c>
      <c r="B144" s="2193" t="s">
        <v>9941</v>
      </c>
      <c r="C144" s="2193"/>
      <c r="D144" s="544">
        <v>1</v>
      </c>
      <c r="E144" s="2590">
        <v>731.88</v>
      </c>
      <c r="F144" s="2195">
        <f t="shared" si="9"/>
        <v>731.88</v>
      </c>
      <c r="G144" s="2180">
        <f t="shared" si="12"/>
        <v>731880</v>
      </c>
      <c r="H144" s="2196">
        <f t="shared" si="13"/>
        <v>731.88</v>
      </c>
      <c r="I144" s="1846"/>
    </row>
    <row r="145" spans="1:9">
      <c r="A145" s="2192" t="s">
        <v>9942</v>
      </c>
      <c r="B145" s="2193" t="s">
        <v>9943</v>
      </c>
      <c r="C145" s="2193"/>
      <c r="D145" s="544">
        <v>1</v>
      </c>
      <c r="E145" s="2590">
        <v>1266.02</v>
      </c>
      <c r="F145" s="2195">
        <f t="shared" si="9"/>
        <v>1266.02</v>
      </c>
      <c r="G145" s="2180">
        <f t="shared" si="12"/>
        <v>1266020</v>
      </c>
      <c r="H145" s="2196">
        <f t="shared" si="13"/>
        <v>1266.02</v>
      </c>
      <c r="I145" s="1846"/>
    </row>
    <row r="146" spans="1:9">
      <c r="A146" s="2192" t="s">
        <v>9944</v>
      </c>
      <c r="B146" s="2193" t="s">
        <v>9945</v>
      </c>
      <c r="C146" s="2193"/>
      <c r="D146" s="544">
        <v>1</v>
      </c>
      <c r="E146" s="2590">
        <v>1926</v>
      </c>
      <c r="F146" s="2195">
        <f t="shared" si="9"/>
        <v>1926</v>
      </c>
      <c r="G146" s="2180">
        <f t="shared" si="12"/>
        <v>1926000</v>
      </c>
      <c r="H146" s="2196">
        <f t="shared" si="13"/>
        <v>1926</v>
      </c>
      <c r="I146" s="1846"/>
    </row>
    <row r="147" spans="1:9" ht="13.5" thickBot="1">
      <c r="A147" s="2182" t="s">
        <v>9946</v>
      </c>
      <c r="B147" s="2183" t="s">
        <v>9947</v>
      </c>
      <c r="C147" s="2183"/>
      <c r="D147" s="214">
        <v>1</v>
      </c>
      <c r="E147" s="2493">
        <v>2054.4</v>
      </c>
      <c r="F147" s="2184">
        <f t="shared" si="9"/>
        <v>2054.4</v>
      </c>
      <c r="G147" s="2185">
        <f>F147*1000</f>
        <v>2054400</v>
      </c>
      <c r="H147" s="2197">
        <f t="shared" si="11"/>
        <v>2054.4</v>
      </c>
      <c r="I147" s="382"/>
    </row>
    <row r="148" spans="1:9">
      <c r="D148" s="23"/>
    </row>
    <row r="149" spans="1:9" ht="13.5" thickBot="1">
      <c r="D149" s="23"/>
    </row>
    <row r="150" spans="1:9" ht="18">
      <c r="A150" s="1728"/>
      <c r="B150" s="2120"/>
      <c r="C150" s="2121"/>
      <c r="D150" s="2169" t="s">
        <v>3447</v>
      </c>
      <c r="E150" s="2122"/>
      <c r="F150" s="2122"/>
      <c r="G150" s="2123"/>
      <c r="H150" s="2120"/>
      <c r="I150" s="2124"/>
    </row>
    <row r="151" spans="1:9" ht="15.75">
      <c r="A151" s="1729"/>
      <c r="B151" s="880"/>
      <c r="C151" s="2125"/>
      <c r="D151" s="2198" t="s">
        <v>3449</v>
      </c>
      <c r="E151" s="2126"/>
      <c r="F151" s="2127"/>
      <c r="G151" s="2128"/>
      <c r="H151" s="880"/>
      <c r="I151" s="847"/>
    </row>
    <row r="152" spans="1:9">
      <c r="A152" s="1729"/>
      <c r="B152" s="880"/>
      <c r="C152" s="2125"/>
      <c r="D152" s="2171"/>
      <c r="E152" s="2126"/>
      <c r="F152" s="2127"/>
      <c r="G152" s="2128"/>
      <c r="H152" s="880"/>
      <c r="I152" s="847"/>
    </row>
    <row r="153" spans="1:9" ht="37.5" customHeight="1">
      <c r="A153" s="1729"/>
      <c r="B153" s="880"/>
      <c r="C153" s="2125"/>
      <c r="D153" s="2171"/>
      <c r="E153" s="2126"/>
      <c r="F153" s="2127"/>
      <c r="G153" s="2128"/>
      <c r="H153" s="880"/>
      <c r="I153" s="847"/>
    </row>
    <row r="154" spans="1:9" ht="20.25" customHeight="1" thickBot="1">
      <c r="A154" s="2129"/>
      <c r="B154" s="2130"/>
      <c r="C154" s="2131"/>
      <c r="D154" s="2172"/>
      <c r="E154" s="2132"/>
      <c r="F154" s="2133"/>
      <c r="G154" s="2134"/>
      <c r="H154" s="2130"/>
      <c r="I154" s="868"/>
    </row>
    <row r="155" spans="1:9" ht="33.75">
      <c r="A155" s="2135" t="s">
        <v>1036</v>
      </c>
      <c r="B155" s="2136" t="s">
        <v>1037</v>
      </c>
      <c r="C155" s="2137" t="s">
        <v>679</v>
      </c>
      <c r="D155" s="2137" t="s">
        <v>3147</v>
      </c>
      <c r="E155" s="2138" t="s">
        <v>3446</v>
      </c>
      <c r="F155" s="2139" t="s">
        <v>2796</v>
      </c>
      <c r="G155" s="2755" t="s">
        <v>2644</v>
      </c>
      <c r="H155" s="2757" t="s">
        <v>498</v>
      </c>
      <c r="I155" s="909" t="s">
        <v>4274</v>
      </c>
    </row>
    <row r="156" spans="1:9" ht="13.5" thickBot="1">
      <c r="A156" s="2140"/>
      <c r="B156" s="2141"/>
      <c r="C156" s="2142" t="s">
        <v>3648</v>
      </c>
      <c r="D156" s="2143" t="s">
        <v>2645</v>
      </c>
      <c r="E156" s="2144" t="s">
        <v>265</v>
      </c>
      <c r="F156" s="1143">
        <f>'Заказ, cкидки и курсы валют'!$I$12</f>
        <v>0</v>
      </c>
      <c r="G156" s="2760"/>
      <c r="H156" s="2761"/>
      <c r="I156" s="2145"/>
    </row>
    <row r="157" spans="1:9">
      <c r="A157" s="2175" t="s">
        <v>10892</v>
      </c>
      <c r="B157" s="391" t="s">
        <v>10893</v>
      </c>
      <c r="C157" s="2460"/>
      <c r="D157" s="443">
        <v>100</v>
      </c>
      <c r="E157" s="2332">
        <v>71.930000000000007</v>
      </c>
      <c r="F157" s="2176">
        <f>ROUND(E157*(1-$F$10),2)</f>
        <v>71.930000000000007</v>
      </c>
      <c r="G157" s="2177">
        <f>F157*1000</f>
        <v>71930</v>
      </c>
      <c r="H157" s="2149">
        <f>ROUND((D157/1000)*G157,2)</f>
        <v>7193</v>
      </c>
      <c r="I157" s="392"/>
    </row>
    <row r="158" spans="1:9">
      <c r="A158" s="2178" t="s">
        <v>10894</v>
      </c>
      <c r="B158" s="16" t="s">
        <v>10895</v>
      </c>
      <c r="C158" s="2445"/>
      <c r="D158" s="158">
        <v>100</v>
      </c>
      <c r="E158" s="2334">
        <v>65.400000000000006</v>
      </c>
      <c r="F158" s="2179">
        <f t="shared" ref="F158:F171" si="14">ROUND(E158*(1-$F$10),2)</f>
        <v>65.400000000000006</v>
      </c>
      <c r="G158" s="2180">
        <f>F158*1000</f>
        <v>65400.000000000007</v>
      </c>
      <c r="H158" s="823">
        <f t="shared" ref="H158:H171" si="15">ROUND((D158/1000)*G158,2)</f>
        <v>6540</v>
      </c>
      <c r="I158" s="381"/>
    </row>
    <row r="159" spans="1:9">
      <c r="A159" s="2178" t="s">
        <v>10896</v>
      </c>
      <c r="B159" s="16" t="s">
        <v>10897</v>
      </c>
      <c r="C159" s="2445"/>
      <c r="D159" s="158">
        <v>100</v>
      </c>
      <c r="E159" s="2334">
        <v>58.86</v>
      </c>
      <c r="F159" s="2179">
        <f t="shared" si="14"/>
        <v>58.86</v>
      </c>
      <c r="G159" s="2180">
        <f t="shared" ref="G159:G170" si="16">F159*1000</f>
        <v>58860</v>
      </c>
      <c r="H159" s="823">
        <f t="shared" si="15"/>
        <v>5886</v>
      </c>
      <c r="I159" s="381"/>
    </row>
    <row r="160" spans="1:9">
      <c r="A160" s="2178" t="s">
        <v>10898</v>
      </c>
      <c r="B160" s="16" t="s">
        <v>10899</v>
      </c>
      <c r="C160" s="2445"/>
      <c r="D160" s="158">
        <v>50</v>
      </c>
      <c r="E160" s="2334">
        <v>52.32</v>
      </c>
      <c r="F160" s="2179">
        <f t="shared" si="14"/>
        <v>52.32</v>
      </c>
      <c r="G160" s="2180">
        <f t="shared" si="16"/>
        <v>52320</v>
      </c>
      <c r="H160" s="823">
        <f t="shared" si="15"/>
        <v>2616</v>
      </c>
      <c r="I160" s="381"/>
    </row>
    <row r="161" spans="1:9">
      <c r="A161" s="2178" t="s">
        <v>10900</v>
      </c>
      <c r="B161" s="16" t="s">
        <v>10901</v>
      </c>
      <c r="C161" s="2445"/>
      <c r="D161" s="158">
        <v>50</v>
      </c>
      <c r="E161" s="2334">
        <v>42.51</v>
      </c>
      <c r="F161" s="2179">
        <f t="shared" si="14"/>
        <v>42.51</v>
      </c>
      <c r="G161" s="2180">
        <f t="shared" si="16"/>
        <v>42510</v>
      </c>
      <c r="H161" s="823">
        <f t="shared" si="15"/>
        <v>2125.5</v>
      </c>
      <c r="I161" s="381"/>
    </row>
    <row r="162" spans="1:9">
      <c r="A162" s="2178" t="s">
        <v>10902</v>
      </c>
      <c r="B162" s="16" t="s">
        <v>10903</v>
      </c>
      <c r="C162" s="2445"/>
      <c r="D162" s="158">
        <v>25</v>
      </c>
      <c r="E162" s="2334">
        <v>140.6</v>
      </c>
      <c r="F162" s="2179">
        <f t="shared" si="14"/>
        <v>140.6</v>
      </c>
      <c r="G162" s="2180">
        <f t="shared" si="16"/>
        <v>140600</v>
      </c>
      <c r="H162" s="823">
        <f t="shared" si="15"/>
        <v>3515</v>
      </c>
      <c r="I162" s="381"/>
    </row>
    <row r="163" spans="1:9">
      <c r="A163" s="2178" t="s">
        <v>10904</v>
      </c>
      <c r="B163" s="16" t="s">
        <v>10905</v>
      </c>
      <c r="C163" s="2445"/>
      <c r="D163" s="158">
        <v>50</v>
      </c>
      <c r="E163" s="2334">
        <v>85.01</v>
      </c>
      <c r="F163" s="2179">
        <f t="shared" si="14"/>
        <v>85.01</v>
      </c>
      <c r="G163" s="2180">
        <f t="shared" si="16"/>
        <v>85010</v>
      </c>
      <c r="H163" s="823">
        <f t="shared" si="15"/>
        <v>4250.5</v>
      </c>
      <c r="I163" s="381"/>
    </row>
    <row r="164" spans="1:9">
      <c r="A164" s="2178" t="s">
        <v>10906</v>
      </c>
      <c r="B164" s="16" t="s">
        <v>10907</v>
      </c>
      <c r="C164" s="2445"/>
      <c r="D164" s="158">
        <v>25</v>
      </c>
      <c r="E164" s="2334">
        <v>150.41</v>
      </c>
      <c r="F164" s="2179">
        <f t="shared" si="14"/>
        <v>150.41</v>
      </c>
      <c r="G164" s="2180">
        <f t="shared" si="16"/>
        <v>150410</v>
      </c>
      <c r="H164" s="823">
        <f t="shared" si="15"/>
        <v>3760.25</v>
      </c>
      <c r="I164" s="381"/>
    </row>
    <row r="165" spans="1:9">
      <c r="A165" s="2178" t="s">
        <v>10908</v>
      </c>
      <c r="B165" s="16" t="s">
        <v>10909</v>
      </c>
      <c r="C165" s="2445"/>
      <c r="D165" s="158">
        <v>40</v>
      </c>
      <c r="E165" s="2334">
        <v>52.32</v>
      </c>
      <c r="F165" s="2179">
        <f t="shared" si="14"/>
        <v>52.32</v>
      </c>
      <c r="G165" s="2180">
        <f t="shared" si="16"/>
        <v>52320</v>
      </c>
      <c r="H165" s="823">
        <f t="shared" si="15"/>
        <v>2092.8000000000002</v>
      </c>
      <c r="I165" s="381"/>
    </row>
    <row r="166" spans="1:9">
      <c r="A166" s="2178" t="s">
        <v>10910</v>
      </c>
      <c r="B166" s="16" t="s">
        <v>10911</v>
      </c>
      <c r="C166" s="2445"/>
      <c r="D166" s="158">
        <v>50</v>
      </c>
      <c r="E166" s="2334">
        <v>45.78</v>
      </c>
      <c r="F166" s="2179">
        <f t="shared" si="14"/>
        <v>45.78</v>
      </c>
      <c r="G166" s="2180">
        <f t="shared" si="16"/>
        <v>45780</v>
      </c>
      <c r="H166" s="823">
        <f t="shared" si="15"/>
        <v>2289</v>
      </c>
      <c r="I166" s="381"/>
    </row>
    <row r="167" spans="1:9">
      <c r="A167" s="2178" t="s">
        <v>10912</v>
      </c>
      <c r="B167" s="16" t="s">
        <v>10913</v>
      </c>
      <c r="C167" s="2445"/>
      <c r="D167" s="158">
        <v>20</v>
      </c>
      <c r="E167" s="2334">
        <v>155.04587999999998</v>
      </c>
      <c r="F167" s="2179">
        <f t="shared" si="14"/>
        <v>155.05000000000001</v>
      </c>
      <c r="G167" s="2180">
        <f t="shared" si="16"/>
        <v>155050</v>
      </c>
      <c r="H167" s="823">
        <f t="shared" si="15"/>
        <v>3101</v>
      </c>
      <c r="I167" s="381"/>
    </row>
    <row r="168" spans="1:9">
      <c r="A168" s="2192" t="s">
        <v>10914</v>
      </c>
      <c r="B168" s="2193" t="s">
        <v>10915</v>
      </c>
      <c r="C168" s="2451"/>
      <c r="D168" s="544">
        <v>10</v>
      </c>
      <c r="E168" s="2590">
        <v>241.96</v>
      </c>
      <c r="F168" s="2195">
        <f t="shared" si="14"/>
        <v>241.96</v>
      </c>
      <c r="G168" s="2180">
        <f t="shared" si="16"/>
        <v>241960</v>
      </c>
      <c r="H168" s="2194">
        <f t="shared" si="15"/>
        <v>2419.6</v>
      </c>
      <c r="I168" s="1846"/>
    </row>
    <row r="169" spans="1:9">
      <c r="A169" s="2192" t="s">
        <v>10916</v>
      </c>
      <c r="B169" s="2193" t="s">
        <v>10917</v>
      </c>
      <c r="C169" s="2451"/>
      <c r="D169" s="544">
        <v>10</v>
      </c>
      <c r="E169" s="2590">
        <v>271.39</v>
      </c>
      <c r="F169" s="2195">
        <f t="shared" si="14"/>
        <v>271.39</v>
      </c>
      <c r="G169" s="2180">
        <f t="shared" si="16"/>
        <v>271390</v>
      </c>
      <c r="H169" s="2194">
        <f t="shared" si="15"/>
        <v>2713.9</v>
      </c>
      <c r="I169" s="1846"/>
    </row>
    <row r="170" spans="1:9">
      <c r="A170" s="2178" t="s">
        <v>10918</v>
      </c>
      <c r="B170" s="16" t="s">
        <v>10919</v>
      </c>
      <c r="C170" s="2445"/>
      <c r="D170" s="158">
        <v>10</v>
      </c>
      <c r="E170" s="2334">
        <v>293.25383999999997</v>
      </c>
      <c r="F170" s="2179">
        <f t="shared" si="14"/>
        <v>293.25</v>
      </c>
      <c r="G170" s="2180">
        <f t="shared" si="16"/>
        <v>293250</v>
      </c>
      <c r="H170" s="823">
        <f t="shared" si="15"/>
        <v>2932.5</v>
      </c>
      <c r="I170" s="381"/>
    </row>
    <row r="171" spans="1:9" ht="13.5" thickBot="1">
      <c r="A171" s="2182" t="s">
        <v>10920</v>
      </c>
      <c r="B171" s="2183" t="s">
        <v>10921</v>
      </c>
      <c r="C171" s="2455"/>
      <c r="D171" s="214">
        <v>10</v>
      </c>
      <c r="E171" s="2493">
        <v>343.32</v>
      </c>
      <c r="F171" s="2184">
        <f t="shared" si="14"/>
        <v>343.32</v>
      </c>
      <c r="G171" s="2185">
        <f>F171*1000</f>
        <v>343320</v>
      </c>
      <c r="H171" s="2162">
        <f t="shared" si="15"/>
        <v>3433.2</v>
      </c>
      <c r="I171" s="382"/>
    </row>
    <row r="172" spans="1:9">
      <c r="C172" s="2424"/>
      <c r="D172" s="23"/>
    </row>
    <row r="173" spans="1:9" ht="13.5" hidden="1" thickBot="1">
      <c r="D173" s="23"/>
    </row>
    <row r="174" spans="1:9" ht="18" hidden="1">
      <c r="A174" s="1728"/>
      <c r="B174" s="2120"/>
      <c r="C174" s="2121"/>
      <c r="D174" s="2169" t="s">
        <v>3447</v>
      </c>
      <c r="E174" s="2122"/>
      <c r="F174" s="2122"/>
      <c r="G174" s="2123"/>
      <c r="H174" s="2120"/>
      <c r="I174" s="2124"/>
    </row>
    <row r="175" spans="1:9" ht="15.75" hidden="1">
      <c r="A175" s="1729"/>
      <c r="B175" s="880"/>
      <c r="C175" s="2125"/>
      <c r="D175" s="2198" t="s">
        <v>3449</v>
      </c>
      <c r="E175" s="2126"/>
      <c r="F175" s="2127"/>
      <c r="G175" s="2128"/>
      <c r="H175" s="880"/>
      <c r="I175" s="847"/>
    </row>
    <row r="176" spans="1:9" hidden="1">
      <c r="A176" s="1729"/>
      <c r="B176" s="880"/>
      <c r="C176" s="2125"/>
      <c r="D176" s="2171"/>
      <c r="E176" s="2126"/>
      <c r="F176" s="2127"/>
      <c r="G176" s="2128"/>
      <c r="H176" s="880"/>
      <c r="I176" s="847"/>
    </row>
    <row r="177" spans="1:9" hidden="1">
      <c r="A177" s="1729"/>
      <c r="B177" s="880"/>
      <c r="C177" s="2125"/>
      <c r="D177" s="2171"/>
      <c r="E177" s="2126"/>
      <c r="F177" s="2127"/>
      <c r="G177" s="2128"/>
      <c r="H177" s="880"/>
      <c r="I177" s="847"/>
    </row>
    <row r="178" spans="1:9" ht="40.5" hidden="1" customHeight="1" thickBot="1">
      <c r="A178" s="2129"/>
      <c r="B178" s="2130"/>
      <c r="C178" s="2131"/>
      <c r="D178" s="2172"/>
      <c r="E178" s="2132"/>
      <c r="F178" s="2133"/>
      <c r="G178" s="2134"/>
      <c r="H178" s="2130"/>
      <c r="I178" s="868"/>
    </row>
    <row r="179" spans="1:9" ht="33.75" hidden="1" customHeight="1">
      <c r="A179" s="2135" t="s">
        <v>1036</v>
      </c>
      <c r="B179" s="2136" t="s">
        <v>1037</v>
      </c>
      <c r="C179" s="2137" t="s">
        <v>679</v>
      </c>
      <c r="D179" s="2137" t="s">
        <v>3147</v>
      </c>
      <c r="E179" s="2138" t="s">
        <v>3446</v>
      </c>
      <c r="F179" s="2139" t="s">
        <v>2796</v>
      </c>
      <c r="G179" s="2755" t="s">
        <v>2644</v>
      </c>
      <c r="H179" s="2757" t="s">
        <v>498</v>
      </c>
      <c r="I179" s="909" t="s">
        <v>4274</v>
      </c>
    </row>
    <row r="180" spans="1:9" ht="25.5" hidden="1" customHeight="1" thickBot="1">
      <c r="A180" s="2140"/>
      <c r="B180" s="2141"/>
      <c r="C180" s="2142" t="s">
        <v>3648</v>
      </c>
      <c r="D180" s="2143" t="s">
        <v>2645</v>
      </c>
      <c r="E180" s="2144" t="s">
        <v>265</v>
      </c>
      <c r="F180" s="1143">
        <f>'Заказ, cкидки и курсы валют'!$I$12</f>
        <v>0</v>
      </c>
      <c r="G180" s="2760"/>
      <c r="H180" s="2761"/>
      <c r="I180" s="2145"/>
    </row>
    <row r="181" spans="1:9" hidden="1">
      <c r="A181" s="2175" t="s">
        <v>1485</v>
      </c>
      <c r="B181" s="391" t="s">
        <v>10478</v>
      </c>
      <c r="C181" s="391"/>
      <c r="D181" s="443">
        <v>1</v>
      </c>
      <c r="E181" s="2149">
        <f t="shared" ref="E181:E195" si="17">E157*2</f>
        <v>143.86000000000001</v>
      </c>
      <c r="F181" s="2176">
        <f>ROUND(E181*(1-$F$10),2)</f>
        <v>143.86000000000001</v>
      </c>
      <c r="G181" s="2177">
        <f>F181*1000</f>
        <v>143860</v>
      </c>
      <c r="H181" s="2149">
        <f>ROUND((D181/1000)*G181,2)</f>
        <v>143.86000000000001</v>
      </c>
      <c r="I181" s="392"/>
    </row>
    <row r="182" spans="1:9" hidden="1">
      <c r="A182" s="2178" t="s">
        <v>1486</v>
      </c>
      <c r="B182" s="16" t="s">
        <v>10479</v>
      </c>
      <c r="C182" s="16"/>
      <c r="D182" s="158">
        <v>1</v>
      </c>
      <c r="E182" s="823">
        <f t="shared" si="17"/>
        <v>130.80000000000001</v>
      </c>
      <c r="F182" s="2179">
        <f t="shared" ref="F182:F195" si="18">ROUND(E182*(1-$F$10),2)</f>
        <v>130.80000000000001</v>
      </c>
      <c r="G182" s="2180">
        <f>F182*1000</f>
        <v>130800.00000000001</v>
      </c>
      <c r="H182" s="823">
        <f t="shared" ref="H182:H195" si="19">ROUND((D182/1000)*G182,2)</f>
        <v>130.80000000000001</v>
      </c>
      <c r="I182" s="381"/>
    </row>
    <row r="183" spans="1:9" hidden="1">
      <c r="A183" s="2178" t="s">
        <v>1487</v>
      </c>
      <c r="B183" s="16" t="s">
        <v>10480</v>
      </c>
      <c r="C183" s="16"/>
      <c r="D183" s="158">
        <v>1</v>
      </c>
      <c r="E183" s="823">
        <f t="shared" si="17"/>
        <v>117.72</v>
      </c>
      <c r="F183" s="2179">
        <f t="shared" si="18"/>
        <v>117.72</v>
      </c>
      <c r="G183" s="2180">
        <f t="shared" ref="G183:G194" si="20">F183*1000</f>
        <v>117720</v>
      </c>
      <c r="H183" s="823">
        <f t="shared" si="19"/>
        <v>117.72</v>
      </c>
      <c r="I183" s="381"/>
    </row>
    <row r="184" spans="1:9" hidden="1">
      <c r="A184" s="2178" t="s">
        <v>1488</v>
      </c>
      <c r="B184" s="16" t="s">
        <v>10481</v>
      </c>
      <c r="C184" s="16"/>
      <c r="D184" s="158">
        <v>1</v>
      </c>
      <c r="E184" s="823">
        <f t="shared" si="17"/>
        <v>104.64</v>
      </c>
      <c r="F184" s="2179">
        <f t="shared" si="18"/>
        <v>104.64</v>
      </c>
      <c r="G184" s="2180">
        <f t="shared" si="20"/>
        <v>104640</v>
      </c>
      <c r="H184" s="823">
        <f t="shared" si="19"/>
        <v>104.64</v>
      </c>
      <c r="I184" s="381"/>
    </row>
    <row r="185" spans="1:9" hidden="1">
      <c r="A185" s="2178" t="s">
        <v>1489</v>
      </c>
      <c r="B185" s="16" t="s">
        <v>10482</v>
      </c>
      <c r="C185" s="16"/>
      <c r="D185" s="158">
        <v>1</v>
      </c>
      <c r="E185" s="823">
        <f t="shared" si="17"/>
        <v>85.02</v>
      </c>
      <c r="F185" s="2179">
        <f t="shared" si="18"/>
        <v>85.02</v>
      </c>
      <c r="G185" s="2180">
        <f t="shared" si="20"/>
        <v>85020</v>
      </c>
      <c r="H185" s="823">
        <f t="shared" si="19"/>
        <v>85.02</v>
      </c>
      <c r="I185" s="381"/>
    </row>
    <row r="186" spans="1:9" hidden="1">
      <c r="A186" s="2178" t="s">
        <v>1491</v>
      </c>
      <c r="B186" s="16" t="s">
        <v>10483</v>
      </c>
      <c r="C186" s="16"/>
      <c r="D186" s="158">
        <v>1</v>
      </c>
      <c r="E186" s="823">
        <f t="shared" si="17"/>
        <v>281.2</v>
      </c>
      <c r="F186" s="2179">
        <f t="shared" si="18"/>
        <v>281.2</v>
      </c>
      <c r="G186" s="2180">
        <f t="shared" si="20"/>
        <v>281200</v>
      </c>
      <c r="H186" s="823">
        <f t="shared" si="19"/>
        <v>281.2</v>
      </c>
      <c r="I186" s="381"/>
    </row>
    <row r="187" spans="1:9" hidden="1">
      <c r="A187" s="2178" t="s">
        <v>1492</v>
      </c>
      <c r="B187" s="16" t="s">
        <v>10484</v>
      </c>
      <c r="C187" s="16"/>
      <c r="D187" s="158">
        <v>1</v>
      </c>
      <c r="E187" s="823">
        <f t="shared" si="17"/>
        <v>170.02</v>
      </c>
      <c r="F187" s="2179">
        <f t="shared" si="18"/>
        <v>170.02</v>
      </c>
      <c r="G187" s="2180">
        <f t="shared" si="20"/>
        <v>170020</v>
      </c>
      <c r="H187" s="823">
        <f t="shared" si="19"/>
        <v>170.02</v>
      </c>
      <c r="I187" s="381"/>
    </row>
    <row r="188" spans="1:9" hidden="1">
      <c r="A188" s="2178" t="s">
        <v>9948</v>
      </c>
      <c r="B188" s="16" t="s">
        <v>10922</v>
      </c>
      <c r="C188" s="16"/>
      <c r="D188" s="158">
        <v>1</v>
      </c>
      <c r="E188" s="823">
        <f t="shared" si="17"/>
        <v>300.82</v>
      </c>
      <c r="F188" s="2179">
        <f t="shared" si="18"/>
        <v>300.82</v>
      </c>
      <c r="G188" s="2180">
        <f t="shared" si="20"/>
        <v>300820</v>
      </c>
      <c r="H188" s="823">
        <f t="shared" si="19"/>
        <v>300.82</v>
      </c>
      <c r="I188" s="381"/>
    </row>
    <row r="189" spans="1:9" hidden="1">
      <c r="A189" s="2178" t="s">
        <v>1493</v>
      </c>
      <c r="B189" s="16" t="s">
        <v>10485</v>
      </c>
      <c r="C189" s="16"/>
      <c r="D189" s="158">
        <v>1</v>
      </c>
      <c r="E189" s="823">
        <f t="shared" si="17"/>
        <v>104.64</v>
      </c>
      <c r="F189" s="2179">
        <f t="shared" si="18"/>
        <v>104.64</v>
      </c>
      <c r="G189" s="2180">
        <f t="shared" si="20"/>
        <v>104640</v>
      </c>
      <c r="H189" s="823">
        <f t="shared" si="19"/>
        <v>104.64</v>
      </c>
      <c r="I189" s="381"/>
    </row>
    <row r="190" spans="1:9" hidden="1">
      <c r="A190" s="2178" t="s">
        <v>1494</v>
      </c>
      <c r="B190" s="16" t="s">
        <v>10486</v>
      </c>
      <c r="C190" s="16"/>
      <c r="D190" s="158">
        <v>1</v>
      </c>
      <c r="E190" s="823">
        <f t="shared" si="17"/>
        <v>91.56</v>
      </c>
      <c r="F190" s="2179">
        <f t="shared" si="18"/>
        <v>91.56</v>
      </c>
      <c r="G190" s="2180">
        <f t="shared" si="20"/>
        <v>91560</v>
      </c>
      <c r="H190" s="823">
        <f t="shared" si="19"/>
        <v>91.56</v>
      </c>
      <c r="I190" s="381"/>
    </row>
    <row r="191" spans="1:9" hidden="1">
      <c r="A191" s="2178" t="s">
        <v>1495</v>
      </c>
      <c r="B191" s="16" t="s">
        <v>10487</v>
      </c>
      <c r="C191" s="16"/>
      <c r="D191" s="158">
        <v>1</v>
      </c>
      <c r="E191" s="823">
        <f t="shared" si="17"/>
        <v>310.09175999999997</v>
      </c>
      <c r="F191" s="2179">
        <f t="shared" si="18"/>
        <v>310.08999999999997</v>
      </c>
      <c r="G191" s="2180">
        <f t="shared" si="20"/>
        <v>310090</v>
      </c>
      <c r="H191" s="823">
        <f t="shared" si="19"/>
        <v>310.08999999999997</v>
      </c>
      <c r="I191" s="381"/>
    </row>
    <row r="192" spans="1:9" hidden="1">
      <c r="A192" s="2192" t="s">
        <v>9949</v>
      </c>
      <c r="B192" s="2193" t="s">
        <v>10488</v>
      </c>
      <c r="C192" s="2193"/>
      <c r="D192" s="544">
        <v>1</v>
      </c>
      <c r="E192" s="2194">
        <f t="shared" si="17"/>
        <v>483.92</v>
      </c>
      <c r="F192" s="2195">
        <f t="shared" si="18"/>
        <v>483.92</v>
      </c>
      <c r="G192" s="2180">
        <f t="shared" si="20"/>
        <v>483920</v>
      </c>
      <c r="H192" s="2194">
        <f t="shared" si="19"/>
        <v>483.92</v>
      </c>
      <c r="I192" s="1846"/>
    </row>
    <row r="193" spans="1:9" hidden="1">
      <c r="A193" s="2192" t="s">
        <v>9950</v>
      </c>
      <c r="B193" s="2193" t="s">
        <v>10489</v>
      </c>
      <c r="C193" s="2193"/>
      <c r="D193" s="544">
        <v>1</v>
      </c>
      <c r="E193" s="2194">
        <f t="shared" si="17"/>
        <v>542.78</v>
      </c>
      <c r="F193" s="2195">
        <f t="shared" si="18"/>
        <v>542.78</v>
      </c>
      <c r="G193" s="2180">
        <f t="shared" si="20"/>
        <v>542780</v>
      </c>
      <c r="H193" s="2194">
        <f t="shared" si="19"/>
        <v>542.78</v>
      </c>
      <c r="I193" s="1846"/>
    </row>
    <row r="194" spans="1:9" hidden="1">
      <c r="A194" s="2178" t="s">
        <v>1490</v>
      </c>
      <c r="B194" s="16" t="s">
        <v>10923</v>
      </c>
      <c r="C194" s="16"/>
      <c r="D194" s="158">
        <v>1</v>
      </c>
      <c r="E194" s="823">
        <f t="shared" si="17"/>
        <v>586.50767999999994</v>
      </c>
      <c r="F194" s="2179">
        <f t="shared" si="18"/>
        <v>586.51</v>
      </c>
      <c r="G194" s="2180">
        <f t="shared" si="20"/>
        <v>586510</v>
      </c>
      <c r="H194" s="823">
        <f t="shared" si="19"/>
        <v>586.51</v>
      </c>
      <c r="I194" s="381"/>
    </row>
    <row r="195" spans="1:9" ht="13.5" hidden="1" thickBot="1">
      <c r="A195" s="2182" t="s">
        <v>1496</v>
      </c>
      <c r="B195" s="2183" t="s">
        <v>10490</v>
      </c>
      <c r="C195" s="2183"/>
      <c r="D195" s="214">
        <v>1</v>
      </c>
      <c r="E195" s="2162">
        <f t="shared" si="17"/>
        <v>686.64</v>
      </c>
      <c r="F195" s="2184">
        <f t="shared" si="18"/>
        <v>686.64</v>
      </c>
      <c r="G195" s="2185">
        <f>F195*1000</f>
        <v>686640</v>
      </c>
      <c r="H195" s="2162">
        <f t="shared" si="19"/>
        <v>686.64</v>
      </c>
      <c r="I195" s="382"/>
    </row>
    <row r="196" spans="1:9" hidden="1">
      <c r="D196" s="23"/>
    </row>
    <row r="197" spans="1:9" ht="13.5" thickBot="1">
      <c r="D197" s="23"/>
    </row>
    <row r="198" spans="1:9" ht="18">
      <c r="A198" s="1728"/>
      <c r="B198" s="2120"/>
      <c r="C198" s="2121"/>
      <c r="D198" s="2169" t="s">
        <v>3450</v>
      </c>
      <c r="E198" s="2122"/>
      <c r="F198" s="2122"/>
      <c r="G198" s="2123"/>
      <c r="H198" s="2120"/>
      <c r="I198" s="2124"/>
    </row>
    <row r="199" spans="1:9" ht="15.75">
      <c r="A199" s="1729"/>
      <c r="B199" s="880"/>
      <c r="C199" s="2125"/>
      <c r="D199" s="2198"/>
      <c r="E199" s="2126"/>
      <c r="F199" s="2127"/>
      <c r="G199" s="2128"/>
      <c r="H199" s="880"/>
      <c r="I199" s="847"/>
    </row>
    <row r="200" spans="1:9">
      <c r="A200" s="1729"/>
      <c r="B200" s="880"/>
      <c r="C200" s="2125"/>
      <c r="D200" s="2171"/>
      <c r="E200" s="2126"/>
      <c r="F200" s="2127"/>
      <c r="G200" s="2128"/>
      <c r="H200" s="880"/>
      <c r="I200" s="847"/>
    </row>
    <row r="201" spans="1:9">
      <c r="A201" s="1729"/>
      <c r="B201" s="880"/>
      <c r="C201" s="2125"/>
      <c r="D201" s="2171"/>
      <c r="E201" s="2126"/>
      <c r="F201" s="2127"/>
      <c r="G201" s="2128"/>
      <c r="H201" s="880"/>
      <c r="I201" s="847"/>
    </row>
    <row r="202" spans="1:9" ht="13.5" thickBot="1">
      <c r="A202" s="2129"/>
      <c r="B202" s="2130"/>
      <c r="C202" s="2131"/>
      <c r="D202" s="2172"/>
      <c r="E202" s="2132"/>
      <c r="F202" s="2133"/>
      <c r="G202" s="2134"/>
      <c r="H202" s="2130"/>
      <c r="I202" s="868"/>
    </row>
    <row r="203" spans="1:9" ht="33.75" customHeight="1">
      <c r="A203" s="2135" t="s">
        <v>1036</v>
      </c>
      <c r="B203" s="2136" t="s">
        <v>1037</v>
      </c>
      <c r="C203" s="2137" t="s">
        <v>679</v>
      </c>
      <c r="D203" s="2137" t="s">
        <v>3147</v>
      </c>
      <c r="E203" s="2138" t="s">
        <v>3446</v>
      </c>
      <c r="F203" s="2139" t="s">
        <v>2796</v>
      </c>
      <c r="G203" s="2755" t="s">
        <v>2644</v>
      </c>
      <c r="H203" s="2757" t="s">
        <v>498</v>
      </c>
      <c r="I203" s="909" t="s">
        <v>4274</v>
      </c>
    </row>
    <row r="204" spans="1:9" ht="54.75" customHeight="1" thickBot="1">
      <c r="A204" s="2140"/>
      <c r="B204" s="2141"/>
      <c r="C204" s="2142" t="s">
        <v>3648</v>
      </c>
      <c r="D204" s="2143" t="s">
        <v>2645</v>
      </c>
      <c r="E204" s="2144" t="s">
        <v>265</v>
      </c>
      <c r="F204" s="1143">
        <f>'Заказ, cкидки и курсы валют'!$I$12</f>
        <v>0</v>
      </c>
      <c r="G204" s="2760"/>
      <c r="H204" s="2761"/>
      <c r="I204" s="2145"/>
    </row>
    <row r="205" spans="1:9" ht="16.5" customHeight="1">
      <c r="A205" s="2175" t="s">
        <v>1497</v>
      </c>
      <c r="B205" s="391" t="s">
        <v>10924</v>
      </c>
      <c r="C205" s="391"/>
      <c r="D205" s="443">
        <v>1</v>
      </c>
      <c r="E205" s="2332">
        <v>46.345199999999998</v>
      </c>
      <c r="F205" s="2176">
        <f>ROUND(E205*(1-$F$10),2)</f>
        <v>46.35</v>
      </c>
      <c r="G205" s="2177">
        <f>F205*1000</f>
        <v>46350</v>
      </c>
      <c r="H205" s="2149">
        <f>ROUND((D205/1000)*G205,2)</f>
        <v>46.35</v>
      </c>
      <c r="I205" s="392"/>
    </row>
    <row r="206" spans="1:9">
      <c r="A206" s="2178" t="s">
        <v>1498</v>
      </c>
      <c r="B206" s="16" t="s">
        <v>10925</v>
      </c>
      <c r="C206" s="16"/>
      <c r="D206" s="158">
        <v>1</v>
      </c>
      <c r="E206" s="2334">
        <v>52.747199999999999</v>
      </c>
      <c r="F206" s="2179">
        <f t="shared" ref="F206:F221" si="21">ROUND(E206*(1-$F$10),2)</f>
        <v>52.75</v>
      </c>
      <c r="G206" s="2180">
        <f>F206*1000</f>
        <v>52750</v>
      </c>
      <c r="H206" s="823">
        <f t="shared" ref="H206:H221" si="22">ROUND((D206/1000)*G206,2)</f>
        <v>52.75</v>
      </c>
      <c r="I206" s="381"/>
    </row>
    <row r="207" spans="1:9">
      <c r="A207" s="2178" t="s">
        <v>1499</v>
      </c>
      <c r="B207" s="16" t="s">
        <v>10926</v>
      </c>
      <c r="C207" s="16"/>
      <c r="D207" s="158">
        <v>1</v>
      </c>
      <c r="E207" s="2334">
        <v>49.420799999999993</v>
      </c>
      <c r="F207" s="2179">
        <f t="shared" si="21"/>
        <v>49.42</v>
      </c>
      <c r="G207" s="2180">
        <f t="shared" ref="G207:G220" si="23">F207*1000</f>
        <v>49420</v>
      </c>
      <c r="H207" s="823">
        <f t="shared" si="22"/>
        <v>49.42</v>
      </c>
      <c r="I207" s="381"/>
    </row>
    <row r="208" spans="1:9">
      <c r="A208" s="2178" t="s">
        <v>9951</v>
      </c>
      <c r="B208" s="16" t="s">
        <v>10927</v>
      </c>
      <c r="C208" s="16"/>
      <c r="D208" s="158">
        <v>1</v>
      </c>
      <c r="E208" s="2334">
        <v>61.855200000000004</v>
      </c>
      <c r="F208" s="2179">
        <f t="shared" si="21"/>
        <v>61.86</v>
      </c>
      <c r="G208" s="2180">
        <f t="shared" si="23"/>
        <v>61860</v>
      </c>
      <c r="H208" s="823">
        <f t="shared" si="22"/>
        <v>61.86</v>
      </c>
      <c r="I208" s="381"/>
    </row>
    <row r="209" spans="1:9">
      <c r="A209" s="2178" t="s">
        <v>1500</v>
      </c>
      <c r="B209" s="16" t="s">
        <v>10928</v>
      </c>
      <c r="C209" s="16"/>
      <c r="D209" s="158">
        <v>1</v>
      </c>
      <c r="E209" s="2334">
        <v>42.517200000000003</v>
      </c>
      <c r="F209" s="2179">
        <f t="shared" si="21"/>
        <v>42.52</v>
      </c>
      <c r="G209" s="2180">
        <f t="shared" si="23"/>
        <v>42520</v>
      </c>
      <c r="H209" s="823">
        <f t="shared" si="22"/>
        <v>42.52</v>
      </c>
      <c r="I209" s="381"/>
    </row>
    <row r="210" spans="1:9">
      <c r="A210" s="2178" t="s">
        <v>1501</v>
      </c>
      <c r="B210" s="16" t="s">
        <v>10929</v>
      </c>
      <c r="C210" s="16"/>
      <c r="D210" s="158">
        <v>1</v>
      </c>
      <c r="E210" s="2334">
        <v>58.119600000000005</v>
      </c>
      <c r="F210" s="2179">
        <f t="shared" si="21"/>
        <v>58.12</v>
      </c>
      <c r="G210" s="2180">
        <f t="shared" si="23"/>
        <v>58120</v>
      </c>
      <c r="H210" s="823">
        <f t="shared" si="22"/>
        <v>58.12</v>
      </c>
      <c r="I210" s="381"/>
    </row>
    <row r="211" spans="1:9">
      <c r="A211" s="2178" t="s">
        <v>1502</v>
      </c>
      <c r="B211" s="16" t="s">
        <v>10930</v>
      </c>
      <c r="C211" s="16"/>
      <c r="D211" s="158">
        <v>1</v>
      </c>
      <c r="E211" s="2334">
        <v>80.625600000000006</v>
      </c>
      <c r="F211" s="2179">
        <f t="shared" si="21"/>
        <v>80.63</v>
      </c>
      <c r="G211" s="2180">
        <f t="shared" si="23"/>
        <v>80630</v>
      </c>
      <c r="H211" s="823">
        <f t="shared" si="22"/>
        <v>80.63</v>
      </c>
      <c r="I211" s="381"/>
    </row>
    <row r="212" spans="1:9">
      <c r="A212" s="2178" t="s">
        <v>1503</v>
      </c>
      <c r="B212" s="16" t="s">
        <v>10931</v>
      </c>
      <c r="C212" s="16"/>
      <c r="D212" s="158">
        <v>1</v>
      </c>
      <c r="E212" s="2334">
        <v>66.567599999999999</v>
      </c>
      <c r="F212" s="2179">
        <f t="shared" si="21"/>
        <v>66.569999999999993</v>
      </c>
      <c r="G212" s="2180">
        <f t="shared" si="23"/>
        <v>66570</v>
      </c>
      <c r="H212" s="823">
        <f t="shared" si="22"/>
        <v>66.569999999999993</v>
      </c>
      <c r="I212" s="381"/>
    </row>
    <row r="213" spans="1:9">
      <c r="A213" s="2178" t="s">
        <v>1506</v>
      </c>
      <c r="B213" s="16" t="s">
        <v>10932</v>
      </c>
      <c r="C213" s="16"/>
      <c r="D213" s="158">
        <v>1</v>
      </c>
      <c r="E213" s="2334">
        <v>74.4876</v>
      </c>
      <c r="F213" s="2179">
        <f t="shared" si="21"/>
        <v>74.489999999999995</v>
      </c>
      <c r="G213" s="2180">
        <f t="shared" si="23"/>
        <v>74490</v>
      </c>
      <c r="H213" s="823">
        <f t="shared" si="22"/>
        <v>74.489999999999995</v>
      </c>
      <c r="I213" s="381"/>
    </row>
    <row r="214" spans="1:9">
      <c r="A214" s="2178" t="s">
        <v>1504</v>
      </c>
      <c r="B214" s="16" t="s">
        <v>10933</v>
      </c>
      <c r="C214" s="16"/>
      <c r="D214" s="158">
        <v>1</v>
      </c>
      <c r="E214" s="2334">
        <v>44.114399999999996</v>
      </c>
      <c r="F214" s="2179">
        <f t="shared" si="21"/>
        <v>44.11</v>
      </c>
      <c r="G214" s="2180">
        <f t="shared" si="23"/>
        <v>44110</v>
      </c>
      <c r="H214" s="823">
        <f t="shared" si="22"/>
        <v>44.11</v>
      </c>
      <c r="I214" s="381"/>
    </row>
    <row r="215" spans="1:9">
      <c r="A215" s="2178" t="s">
        <v>1505</v>
      </c>
      <c r="B215" s="16" t="s">
        <v>10934</v>
      </c>
      <c r="C215" s="16"/>
      <c r="D215" s="158">
        <v>1</v>
      </c>
      <c r="E215" s="2334">
        <v>55.664400000000001</v>
      </c>
      <c r="F215" s="2179">
        <f t="shared" si="21"/>
        <v>55.66</v>
      </c>
      <c r="G215" s="2180">
        <f t="shared" si="23"/>
        <v>55660</v>
      </c>
      <c r="H215" s="823">
        <f t="shared" si="22"/>
        <v>55.66</v>
      </c>
      <c r="I215" s="381"/>
    </row>
    <row r="216" spans="1:9">
      <c r="A216" s="2178" t="s">
        <v>10935</v>
      </c>
      <c r="B216" s="16" t="s">
        <v>10936</v>
      </c>
      <c r="C216" s="16"/>
      <c r="D216" s="158">
        <v>1</v>
      </c>
      <c r="E216" s="2334">
        <v>95.449200000000005</v>
      </c>
      <c r="F216" s="2179">
        <f t="shared" si="21"/>
        <v>95.45</v>
      </c>
      <c r="G216" s="2180">
        <f t="shared" si="23"/>
        <v>95450</v>
      </c>
      <c r="H216" s="823">
        <f t="shared" si="22"/>
        <v>95.45</v>
      </c>
      <c r="I216" s="381"/>
    </row>
    <row r="217" spans="1:9">
      <c r="A217" s="2178" t="s">
        <v>9952</v>
      </c>
      <c r="B217" s="16" t="s">
        <v>10937</v>
      </c>
      <c r="C217" s="16"/>
      <c r="D217" s="158">
        <v>2</v>
      </c>
      <c r="E217" s="2334">
        <v>92.479200000000006</v>
      </c>
      <c r="F217" s="2179">
        <f t="shared" si="21"/>
        <v>92.48</v>
      </c>
      <c r="G217" s="2180">
        <f t="shared" si="23"/>
        <v>92480</v>
      </c>
      <c r="H217" s="823">
        <f t="shared" si="22"/>
        <v>184.96</v>
      </c>
      <c r="I217" s="381"/>
    </row>
    <row r="218" spans="1:9">
      <c r="A218" s="2178" t="s">
        <v>1507</v>
      </c>
      <c r="B218" s="16" t="s">
        <v>10938</v>
      </c>
      <c r="C218" s="16"/>
      <c r="D218" s="158">
        <v>1</v>
      </c>
      <c r="E218" s="2334">
        <v>81.391199999999984</v>
      </c>
      <c r="F218" s="2179">
        <f t="shared" si="21"/>
        <v>81.39</v>
      </c>
      <c r="G218" s="2180">
        <f t="shared" si="23"/>
        <v>81390</v>
      </c>
      <c r="H218" s="823">
        <f t="shared" si="22"/>
        <v>81.39</v>
      </c>
      <c r="I218" s="381"/>
    </row>
    <row r="219" spans="1:9">
      <c r="A219" s="2178" t="s">
        <v>9953</v>
      </c>
      <c r="B219" s="16" t="s">
        <v>10939</v>
      </c>
      <c r="C219" s="16"/>
      <c r="D219" s="158">
        <v>1</v>
      </c>
      <c r="E219" s="2334">
        <v>108.24</v>
      </c>
      <c r="F219" s="2179">
        <f t="shared" si="21"/>
        <v>108.24</v>
      </c>
      <c r="G219" s="2180">
        <f t="shared" si="23"/>
        <v>108240</v>
      </c>
      <c r="H219" s="823">
        <f t="shared" si="22"/>
        <v>108.24</v>
      </c>
      <c r="I219" s="381"/>
    </row>
    <row r="220" spans="1:9">
      <c r="A220" s="2178" t="s">
        <v>1508</v>
      </c>
      <c r="B220" s="16" t="s">
        <v>10940</v>
      </c>
      <c r="C220" s="16"/>
      <c r="D220" s="158">
        <v>1</v>
      </c>
      <c r="E220" s="2334">
        <v>127.68360000000001</v>
      </c>
      <c r="F220" s="2179">
        <f t="shared" si="21"/>
        <v>127.68</v>
      </c>
      <c r="G220" s="2180">
        <f t="shared" si="23"/>
        <v>127680</v>
      </c>
      <c r="H220" s="823">
        <f t="shared" si="22"/>
        <v>127.68</v>
      </c>
      <c r="I220" s="381"/>
    </row>
    <row r="221" spans="1:9" ht="13.5" thickBot="1">
      <c r="A221" s="2454" t="s">
        <v>10522</v>
      </c>
      <c r="B221" s="2455" t="s">
        <v>10941</v>
      </c>
      <c r="C221" s="2455"/>
      <c r="D221" s="2456">
        <v>1</v>
      </c>
      <c r="E221" s="2470">
        <v>179.84</v>
      </c>
      <c r="F221" s="2458">
        <f t="shared" si="21"/>
        <v>179.84</v>
      </c>
      <c r="G221" s="2459">
        <f>F221*1000</f>
        <v>179840</v>
      </c>
      <c r="H221" s="2457">
        <f t="shared" si="22"/>
        <v>179.84</v>
      </c>
      <c r="I221" s="382"/>
    </row>
    <row r="222" spans="1:9">
      <c r="D222" s="23"/>
    </row>
    <row r="223" spans="1:9" ht="13.5" thickBot="1">
      <c r="D223" s="23"/>
    </row>
    <row r="224" spans="1:9" ht="19.5" customHeight="1">
      <c r="A224" s="1728"/>
      <c r="B224" s="2120"/>
      <c r="C224" s="2121"/>
      <c r="D224" s="2169" t="s">
        <v>3447</v>
      </c>
      <c r="E224" s="2122"/>
      <c r="F224" s="2122"/>
      <c r="G224" s="2123"/>
      <c r="H224" s="2120"/>
      <c r="I224" s="2124"/>
    </row>
    <row r="225" spans="1:9" ht="48.75" customHeight="1">
      <c r="A225" s="1729"/>
      <c r="B225" s="880"/>
      <c r="C225" s="2125"/>
      <c r="D225" s="2198" t="s">
        <v>3451</v>
      </c>
      <c r="E225" s="2126"/>
      <c r="F225" s="2127"/>
      <c r="G225" s="2128"/>
      <c r="H225" s="880"/>
      <c r="I225" s="847"/>
    </row>
    <row r="226" spans="1:9" ht="21.75" customHeight="1">
      <c r="A226" s="1729"/>
      <c r="B226" s="880"/>
      <c r="C226" s="2125"/>
      <c r="D226" s="2171"/>
      <c r="E226" s="2126"/>
      <c r="F226" s="2127"/>
      <c r="G226" s="2128"/>
      <c r="H226" s="880"/>
      <c r="I226" s="847"/>
    </row>
    <row r="227" spans="1:9">
      <c r="A227" s="1729"/>
      <c r="B227" s="880"/>
      <c r="C227" s="2125"/>
      <c r="D227" s="2171"/>
      <c r="E227" s="2126"/>
      <c r="F227" s="2127"/>
      <c r="G227" s="2128"/>
      <c r="H227" s="880"/>
      <c r="I227" s="847"/>
    </row>
    <row r="228" spans="1:9" ht="13.5" thickBot="1">
      <c r="A228" s="2129"/>
      <c r="B228" s="2130"/>
      <c r="C228" s="2131"/>
      <c r="D228" s="2172"/>
      <c r="E228" s="2132"/>
      <c r="F228" s="2133"/>
      <c r="G228" s="2134"/>
      <c r="H228" s="2130"/>
      <c r="I228" s="868"/>
    </row>
    <row r="229" spans="1:9" ht="33.75">
      <c r="A229" s="2135" t="s">
        <v>1036</v>
      </c>
      <c r="B229" s="2136" t="s">
        <v>1037</v>
      </c>
      <c r="C229" s="2137" t="s">
        <v>679</v>
      </c>
      <c r="D229" s="2137" t="s">
        <v>3147</v>
      </c>
      <c r="E229" s="2138" t="s">
        <v>3446</v>
      </c>
      <c r="F229" s="2139" t="s">
        <v>2796</v>
      </c>
      <c r="G229" s="2755" t="s">
        <v>2644</v>
      </c>
      <c r="H229" s="2757" t="s">
        <v>498</v>
      </c>
      <c r="I229" s="909" t="s">
        <v>4274</v>
      </c>
    </row>
    <row r="230" spans="1:9" ht="13.5" thickBot="1">
      <c r="A230" s="2140"/>
      <c r="B230" s="2141"/>
      <c r="C230" s="2142" t="s">
        <v>3648</v>
      </c>
      <c r="D230" s="2143" t="s">
        <v>2645</v>
      </c>
      <c r="E230" s="2144" t="s">
        <v>265</v>
      </c>
      <c r="F230" s="1143">
        <f>'Заказ, cкидки и курсы валют'!$I$12</f>
        <v>0</v>
      </c>
      <c r="G230" s="2760"/>
      <c r="H230" s="2761"/>
      <c r="I230" s="2145"/>
    </row>
    <row r="231" spans="1:9">
      <c r="A231" s="2175" t="s">
        <v>1517</v>
      </c>
      <c r="B231" s="391" t="s">
        <v>10023</v>
      </c>
      <c r="C231" s="391"/>
      <c r="D231" s="443">
        <v>1</v>
      </c>
      <c r="E231" s="2332">
        <v>408.1968</v>
      </c>
      <c r="F231" s="2176">
        <f>ROUND(E231*(1-$F$10),2)</f>
        <v>408.2</v>
      </c>
      <c r="G231" s="2177">
        <f>F231*1000</f>
        <v>408200</v>
      </c>
      <c r="H231" s="2149">
        <f>ROUND((D231/1000)*G231,2)</f>
        <v>408.2</v>
      </c>
      <c r="I231" s="392"/>
    </row>
    <row r="232" spans="1:9">
      <c r="A232" s="2178" t="s">
        <v>1516</v>
      </c>
      <c r="B232" s="16" t="s">
        <v>10024</v>
      </c>
      <c r="C232" s="16"/>
      <c r="D232" s="158">
        <v>1</v>
      </c>
      <c r="E232" s="2334">
        <v>481.91879999999992</v>
      </c>
      <c r="F232" s="2179">
        <f t="shared" ref="F232:F242" si="24">ROUND(E232*(1-$F$10),2)</f>
        <v>481.92</v>
      </c>
      <c r="G232" s="2180">
        <f>F232*1000</f>
        <v>481920</v>
      </c>
      <c r="H232" s="823">
        <f t="shared" ref="H232:H242" si="25">ROUND((D232/1000)*G232,2)</f>
        <v>481.92</v>
      </c>
      <c r="I232" s="381"/>
    </row>
    <row r="233" spans="1:9">
      <c r="A233" s="2178" t="s">
        <v>1512</v>
      </c>
      <c r="B233" s="16" t="s">
        <v>10025</v>
      </c>
      <c r="C233" s="16"/>
      <c r="D233" s="158">
        <v>1</v>
      </c>
      <c r="E233" s="2334">
        <v>441.75120000000004</v>
      </c>
      <c r="F233" s="2179">
        <f t="shared" si="24"/>
        <v>441.75</v>
      </c>
      <c r="G233" s="2180">
        <f t="shared" ref="G233:G241" si="26">F233*1000</f>
        <v>441750</v>
      </c>
      <c r="H233" s="823">
        <f t="shared" si="25"/>
        <v>441.75</v>
      </c>
      <c r="I233" s="381"/>
    </row>
    <row r="234" spans="1:9">
      <c r="A234" s="2178" t="s">
        <v>1511</v>
      </c>
      <c r="B234" s="16" t="s">
        <v>10026</v>
      </c>
      <c r="C234" s="16"/>
      <c r="D234" s="158">
        <v>1</v>
      </c>
      <c r="E234" s="2334">
        <v>472.48080000000004</v>
      </c>
      <c r="F234" s="2179">
        <f t="shared" si="24"/>
        <v>472.48</v>
      </c>
      <c r="G234" s="2180">
        <f t="shared" si="26"/>
        <v>472480</v>
      </c>
      <c r="H234" s="823">
        <f t="shared" si="25"/>
        <v>472.48</v>
      </c>
      <c r="I234" s="381"/>
    </row>
    <row r="235" spans="1:9">
      <c r="A235" s="2178" t="s">
        <v>1510</v>
      </c>
      <c r="B235" s="16" t="s">
        <v>10027</v>
      </c>
      <c r="C235" s="16"/>
      <c r="D235" s="158">
        <v>1</v>
      </c>
      <c r="E235" s="2334">
        <v>585.90840000000003</v>
      </c>
      <c r="F235" s="2179">
        <f t="shared" si="24"/>
        <v>585.91</v>
      </c>
      <c r="G235" s="2180">
        <f t="shared" si="26"/>
        <v>585910</v>
      </c>
      <c r="H235" s="823">
        <f t="shared" si="25"/>
        <v>585.91</v>
      </c>
      <c r="I235" s="381"/>
    </row>
    <row r="236" spans="1:9">
      <c r="A236" s="2178" t="s">
        <v>1509</v>
      </c>
      <c r="B236" s="16" t="s">
        <v>10028</v>
      </c>
      <c r="C236" s="16"/>
      <c r="D236" s="158">
        <v>1</v>
      </c>
      <c r="E236" s="2334">
        <v>666.66600000000005</v>
      </c>
      <c r="F236" s="2179">
        <f t="shared" si="24"/>
        <v>666.67</v>
      </c>
      <c r="G236" s="2180">
        <f t="shared" si="26"/>
        <v>666670</v>
      </c>
      <c r="H236" s="823">
        <f t="shared" si="25"/>
        <v>666.67</v>
      </c>
      <c r="I236" s="381"/>
    </row>
    <row r="237" spans="1:9">
      <c r="A237" s="2178" t="s">
        <v>1514</v>
      </c>
      <c r="B237" s="16" t="s">
        <v>10029</v>
      </c>
      <c r="C237" s="16"/>
      <c r="D237" s="158">
        <v>1</v>
      </c>
      <c r="E237" s="2334">
        <v>752.22839999999997</v>
      </c>
      <c r="F237" s="2179">
        <f>ROUND(E237*(1-$F$10),2)</f>
        <v>752.23</v>
      </c>
      <c r="G237" s="2180">
        <f t="shared" si="26"/>
        <v>752230</v>
      </c>
      <c r="H237" s="823">
        <f t="shared" si="25"/>
        <v>752.23</v>
      </c>
      <c r="I237" s="381"/>
    </row>
    <row r="238" spans="1:9">
      <c r="A238" s="2178" t="s">
        <v>1513</v>
      </c>
      <c r="B238" s="16" t="s">
        <v>10030</v>
      </c>
      <c r="C238" s="16"/>
      <c r="D238" s="158">
        <v>1</v>
      </c>
      <c r="E238" s="2334">
        <v>905.5200000000001</v>
      </c>
      <c r="F238" s="2179">
        <f t="shared" si="24"/>
        <v>905.52</v>
      </c>
      <c r="G238" s="2180">
        <f t="shared" si="26"/>
        <v>905520</v>
      </c>
      <c r="H238" s="823">
        <f t="shared" si="25"/>
        <v>905.52</v>
      </c>
      <c r="I238" s="381"/>
    </row>
    <row r="239" spans="1:9">
      <c r="A239" s="2178" t="s">
        <v>1515</v>
      </c>
      <c r="B239" s="16" t="s">
        <v>10031</v>
      </c>
      <c r="C239" s="16"/>
      <c r="D239" s="158">
        <v>1</v>
      </c>
      <c r="E239" s="2334">
        <v>926.71919999999989</v>
      </c>
      <c r="F239" s="2179">
        <f t="shared" si="24"/>
        <v>926.72</v>
      </c>
      <c r="G239" s="2180">
        <f t="shared" si="26"/>
        <v>926720</v>
      </c>
      <c r="H239" s="823">
        <f t="shared" si="25"/>
        <v>926.72</v>
      </c>
      <c r="I239" s="381"/>
    </row>
    <row r="240" spans="1:9">
      <c r="A240" s="2178" t="s">
        <v>1518</v>
      </c>
      <c r="B240" s="16" t="s">
        <v>10034</v>
      </c>
      <c r="C240" s="16"/>
      <c r="D240" s="158">
        <v>1</v>
      </c>
      <c r="E240" s="2334">
        <v>1098.0419999999999</v>
      </c>
      <c r="F240" s="2179">
        <f t="shared" si="24"/>
        <v>1098.04</v>
      </c>
      <c r="G240" s="2180">
        <f t="shared" si="26"/>
        <v>1098040</v>
      </c>
      <c r="H240" s="823">
        <f t="shared" si="25"/>
        <v>1098.04</v>
      </c>
      <c r="I240" s="381"/>
    </row>
    <row r="241" spans="1:9">
      <c r="A241" s="2178" t="s">
        <v>1519</v>
      </c>
      <c r="B241" s="16" t="s">
        <v>10032</v>
      </c>
      <c r="C241" s="16"/>
      <c r="D241" s="158">
        <v>1</v>
      </c>
      <c r="E241" s="2334">
        <v>2168.2055999999998</v>
      </c>
      <c r="F241" s="2179">
        <f t="shared" si="24"/>
        <v>2168.21</v>
      </c>
      <c r="G241" s="2180">
        <f t="shared" si="26"/>
        <v>2168210</v>
      </c>
      <c r="H241" s="823">
        <f t="shared" si="25"/>
        <v>2168.21</v>
      </c>
      <c r="I241" s="381"/>
    </row>
    <row r="242" spans="1:9" ht="13.5" thickBot="1">
      <c r="A242" s="2182" t="s">
        <v>1520</v>
      </c>
      <c r="B242" s="2183" t="s">
        <v>10033</v>
      </c>
      <c r="C242" s="2183"/>
      <c r="D242" s="214">
        <v>1</v>
      </c>
      <c r="E242" s="2493">
        <v>2521.8204000000001</v>
      </c>
      <c r="F242" s="2184">
        <f t="shared" si="24"/>
        <v>2521.8200000000002</v>
      </c>
      <c r="G242" s="2185">
        <f>F242*1000</f>
        <v>2521820</v>
      </c>
      <c r="H242" s="2162">
        <f t="shared" si="25"/>
        <v>2521.8200000000002</v>
      </c>
      <c r="I242" s="382"/>
    </row>
    <row r="243" spans="1:9">
      <c r="D243" s="23"/>
    </row>
    <row r="244" spans="1:9" ht="13.5" thickBot="1">
      <c r="D244" s="23"/>
    </row>
    <row r="245" spans="1:9" ht="18">
      <c r="A245" s="1728"/>
      <c r="B245" s="2120"/>
      <c r="C245" s="2121"/>
      <c r="D245" s="2169" t="s">
        <v>3447</v>
      </c>
      <c r="E245" s="2122"/>
      <c r="F245" s="2122"/>
      <c r="G245" s="2123"/>
      <c r="H245" s="2120"/>
      <c r="I245" s="2124"/>
    </row>
    <row r="246" spans="1:9" ht="15.75">
      <c r="A246" s="1729"/>
      <c r="B246" s="880"/>
      <c r="C246" s="2125"/>
      <c r="D246" s="2198" t="s">
        <v>10035</v>
      </c>
      <c r="E246" s="2126"/>
      <c r="F246" s="2127"/>
      <c r="G246" s="2128"/>
      <c r="H246" s="880"/>
      <c r="I246" s="847"/>
    </row>
    <row r="247" spans="1:9">
      <c r="A247" s="1729"/>
      <c r="B247" s="880"/>
      <c r="C247" s="2125"/>
      <c r="D247" s="2171"/>
      <c r="E247" s="2126"/>
      <c r="F247" s="2127"/>
      <c r="G247" s="2128"/>
      <c r="H247" s="880"/>
      <c r="I247" s="847"/>
    </row>
    <row r="248" spans="1:9">
      <c r="A248" s="1729"/>
      <c r="B248" s="880"/>
      <c r="C248" s="2125"/>
      <c r="D248" s="2171"/>
      <c r="E248" s="2126"/>
      <c r="F248" s="2127"/>
      <c r="G248" s="2128"/>
      <c r="H248" s="880"/>
      <c r="I248" s="847"/>
    </row>
    <row r="249" spans="1:9" ht="23.25" customHeight="1" thickBot="1">
      <c r="A249" s="2129"/>
      <c r="B249" s="2130"/>
      <c r="C249" s="2131"/>
      <c r="D249" s="2172"/>
      <c r="E249" s="2132"/>
      <c r="F249" s="2133"/>
      <c r="G249" s="2134"/>
      <c r="H249" s="2130"/>
      <c r="I249" s="868"/>
    </row>
    <row r="250" spans="1:9" ht="33.75">
      <c r="A250" s="2135" t="s">
        <v>1036</v>
      </c>
      <c r="B250" s="2136" t="s">
        <v>1037</v>
      </c>
      <c r="C250" s="2137" t="s">
        <v>679</v>
      </c>
      <c r="D250" s="2137" t="s">
        <v>3147</v>
      </c>
      <c r="E250" s="2138" t="s">
        <v>3446</v>
      </c>
      <c r="F250" s="2139" t="s">
        <v>2796</v>
      </c>
      <c r="G250" s="2755" t="s">
        <v>2644</v>
      </c>
      <c r="H250" s="2757" t="s">
        <v>498</v>
      </c>
      <c r="I250" s="909" t="s">
        <v>4274</v>
      </c>
    </row>
    <row r="251" spans="1:9" ht="13.5" thickBot="1">
      <c r="A251" s="2199"/>
      <c r="B251" s="2200"/>
      <c r="C251" s="2201" t="s">
        <v>3648</v>
      </c>
      <c r="D251" s="2202" t="s">
        <v>2645</v>
      </c>
      <c r="E251" s="2203" t="s">
        <v>265</v>
      </c>
      <c r="F251" s="1143">
        <f>'Заказ, cкидки и курсы валют'!$I$12</f>
        <v>0</v>
      </c>
      <c r="G251" s="2756"/>
      <c r="H251" s="2758"/>
      <c r="I251" s="910"/>
    </row>
    <row r="252" spans="1:9">
      <c r="A252" s="2175" t="s">
        <v>10044</v>
      </c>
      <c r="B252" s="391" t="s">
        <v>10045</v>
      </c>
      <c r="C252" s="391"/>
      <c r="D252" s="443">
        <v>1</v>
      </c>
      <c r="E252" s="2332">
        <v>120.9648</v>
      </c>
      <c r="F252" s="2176">
        <f>ROUND(E252*(1-$F$10),2)</f>
        <v>120.96</v>
      </c>
      <c r="G252" s="2177">
        <f>F252*1000</f>
        <v>120960</v>
      </c>
      <c r="H252" s="2149">
        <f>ROUND((D252/1000)*G252,2)</f>
        <v>120.96</v>
      </c>
      <c r="I252" s="392"/>
    </row>
    <row r="253" spans="1:9" ht="12.75" customHeight="1">
      <c r="A253" s="2178" t="s">
        <v>10064</v>
      </c>
      <c r="B253" s="16" t="s">
        <v>10065</v>
      </c>
      <c r="C253" s="2445"/>
      <c r="D253" s="158">
        <v>1</v>
      </c>
      <c r="E253" s="2334">
        <v>127.28760000000001</v>
      </c>
      <c r="F253" s="2179">
        <f>ROUND(E253*(1-$F$10),2)</f>
        <v>127.29</v>
      </c>
      <c r="G253" s="2180">
        <f>F253*1000</f>
        <v>127290</v>
      </c>
      <c r="H253" s="823">
        <f>ROUND((D253/1000)*G253,2)</f>
        <v>127.29</v>
      </c>
      <c r="I253" s="381"/>
    </row>
    <row r="254" spans="1:9" ht="12.75" customHeight="1">
      <c r="A254" s="2178" t="s">
        <v>10042</v>
      </c>
      <c r="B254" s="16" t="s">
        <v>10043</v>
      </c>
      <c r="C254" s="2445"/>
      <c r="D254" s="158">
        <v>1</v>
      </c>
      <c r="E254" s="2334">
        <v>166.76</v>
      </c>
      <c r="F254" s="2179">
        <f>ROUND(E254*(1-$F$10),2)</f>
        <v>166.76</v>
      </c>
      <c r="G254" s="2180">
        <f t="shared" ref="G254:G270" si="27">F254*1000</f>
        <v>166760</v>
      </c>
      <c r="H254" s="823">
        <f>ROUND((D254/1000)*G254,2)</f>
        <v>166.76</v>
      </c>
      <c r="I254" s="381"/>
    </row>
    <row r="255" spans="1:9" ht="13.5" customHeight="1">
      <c r="A255" s="2187" t="s">
        <v>10036</v>
      </c>
      <c r="B255" s="2188" t="s">
        <v>10037</v>
      </c>
      <c r="C255" s="2461"/>
      <c r="D255" s="617">
        <v>1</v>
      </c>
      <c r="E255" s="2503">
        <v>143.87</v>
      </c>
      <c r="F255" s="2189">
        <f>ROUND(E255*(1-$F$10),2)</f>
        <v>143.87</v>
      </c>
      <c r="G255" s="2180">
        <f t="shared" si="27"/>
        <v>143870</v>
      </c>
      <c r="H255" s="2153">
        <f>ROUND((D255/1000)*G255,2)</f>
        <v>143.87</v>
      </c>
      <c r="I255" s="1869"/>
    </row>
    <row r="256" spans="1:9">
      <c r="A256" s="2178" t="s">
        <v>10038</v>
      </c>
      <c r="B256" s="16" t="s">
        <v>10039</v>
      </c>
      <c r="C256" s="2445"/>
      <c r="D256" s="158">
        <v>1</v>
      </c>
      <c r="E256" s="2334">
        <v>163.49</v>
      </c>
      <c r="F256" s="2179">
        <f t="shared" ref="F256:F271" si="28">ROUND(E256*(1-$F$10),2)</f>
        <v>163.49</v>
      </c>
      <c r="G256" s="2180">
        <f t="shared" si="27"/>
        <v>163490</v>
      </c>
      <c r="H256" s="823">
        <f t="shared" ref="H256:H271" si="29">ROUND((D256/1000)*G256,2)</f>
        <v>163.49</v>
      </c>
      <c r="I256" s="381"/>
    </row>
    <row r="257" spans="1:9">
      <c r="A257" s="2178" t="s">
        <v>10040</v>
      </c>
      <c r="B257" s="16" t="s">
        <v>10041</v>
      </c>
      <c r="C257" s="2445"/>
      <c r="D257" s="158">
        <v>1</v>
      </c>
      <c r="E257" s="2334">
        <v>153.68</v>
      </c>
      <c r="F257" s="2179">
        <f t="shared" si="28"/>
        <v>153.68</v>
      </c>
      <c r="G257" s="2180">
        <f t="shared" si="27"/>
        <v>153680</v>
      </c>
      <c r="H257" s="823">
        <f t="shared" si="29"/>
        <v>153.68</v>
      </c>
      <c r="I257" s="381"/>
    </row>
    <row r="258" spans="1:9">
      <c r="A258" s="2178" t="s">
        <v>10056</v>
      </c>
      <c r="B258" s="16" t="s">
        <v>10057</v>
      </c>
      <c r="C258" s="2445"/>
      <c r="D258" s="158">
        <v>1</v>
      </c>
      <c r="E258" s="2334">
        <v>179.84</v>
      </c>
      <c r="F258" s="2179">
        <f t="shared" si="28"/>
        <v>179.84</v>
      </c>
      <c r="G258" s="2180">
        <f t="shared" si="27"/>
        <v>179840</v>
      </c>
      <c r="H258" s="823">
        <f t="shared" si="29"/>
        <v>179.84</v>
      </c>
      <c r="I258" s="381"/>
    </row>
    <row r="259" spans="1:9">
      <c r="A259" s="2178" t="s">
        <v>10058</v>
      </c>
      <c r="B259" s="16" t="s">
        <v>10059</v>
      </c>
      <c r="C259" s="2445"/>
      <c r="D259" s="158">
        <v>1</v>
      </c>
      <c r="E259" s="2334">
        <v>192.92</v>
      </c>
      <c r="F259" s="2179">
        <f t="shared" si="28"/>
        <v>192.92</v>
      </c>
      <c r="G259" s="2180">
        <f t="shared" si="27"/>
        <v>192920</v>
      </c>
      <c r="H259" s="823">
        <f t="shared" si="29"/>
        <v>192.92</v>
      </c>
      <c r="I259" s="381"/>
    </row>
    <row r="260" spans="1:9">
      <c r="A260" s="2178" t="s">
        <v>10060</v>
      </c>
      <c r="B260" s="16" t="s">
        <v>10061</v>
      </c>
      <c r="C260" s="2445"/>
      <c r="D260" s="158">
        <v>1</v>
      </c>
      <c r="E260" s="2334">
        <v>258.33999999999997</v>
      </c>
      <c r="F260" s="2179">
        <f t="shared" si="28"/>
        <v>258.33999999999997</v>
      </c>
      <c r="G260" s="2180">
        <f t="shared" si="27"/>
        <v>258339.99999999997</v>
      </c>
      <c r="H260" s="823">
        <f t="shared" si="29"/>
        <v>258.33999999999997</v>
      </c>
      <c r="I260" s="381"/>
    </row>
    <row r="261" spans="1:9">
      <c r="A261" s="2178" t="s">
        <v>10062</v>
      </c>
      <c r="B261" s="16" t="s">
        <v>10063</v>
      </c>
      <c r="C261" s="2445"/>
      <c r="D261" s="158">
        <v>1</v>
      </c>
      <c r="E261" s="2334">
        <v>320.44</v>
      </c>
      <c r="F261" s="2179">
        <f t="shared" si="28"/>
        <v>320.44</v>
      </c>
      <c r="G261" s="2180">
        <f t="shared" si="27"/>
        <v>320440</v>
      </c>
      <c r="H261" s="823">
        <f t="shared" si="29"/>
        <v>320.44</v>
      </c>
      <c r="I261" s="381"/>
    </row>
    <row r="262" spans="1:9">
      <c r="A262" s="2178" t="s">
        <v>10066</v>
      </c>
      <c r="B262" s="16" t="s">
        <v>10067</v>
      </c>
      <c r="C262" s="2445"/>
      <c r="D262" s="158">
        <v>1</v>
      </c>
      <c r="E262" s="2334">
        <v>346.59</v>
      </c>
      <c r="F262" s="2179">
        <f t="shared" si="28"/>
        <v>346.59</v>
      </c>
      <c r="G262" s="2180">
        <f t="shared" si="27"/>
        <v>346590</v>
      </c>
      <c r="H262" s="823">
        <f t="shared" si="29"/>
        <v>346.59</v>
      </c>
      <c r="I262" s="381"/>
    </row>
    <row r="263" spans="1:9">
      <c r="A263" s="2178" t="s">
        <v>10050</v>
      </c>
      <c r="B263" s="16" t="s">
        <v>10942</v>
      </c>
      <c r="C263" s="2445"/>
      <c r="D263" s="158">
        <v>1</v>
      </c>
      <c r="E263" s="2334">
        <v>337.59</v>
      </c>
      <c r="F263" s="2179">
        <f t="shared" si="28"/>
        <v>337.59</v>
      </c>
      <c r="G263" s="2180">
        <f t="shared" si="27"/>
        <v>337590</v>
      </c>
      <c r="H263" s="823">
        <f t="shared" si="29"/>
        <v>337.59</v>
      </c>
      <c r="I263" s="381"/>
    </row>
    <row r="264" spans="1:9">
      <c r="A264" s="2178" t="s">
        <v>10051</v>
      </c>
      <c r="B264" s="16" t="s">
        <v>10943</v>
      </c>
      <c r="C264" s="2445"/>
      <c r="D264" s="158">
        <v>1</v>
      </c>
      <c r="E264" s="2334">
        <v>339.56</v>
      </c>
      <c r="F264" s="2179">
        <f t="shared" si="28"/>
        <v>339.56</v>
      </c>
      <c r="G264" s="2180">
        <f t="shared" si="27"/>
        <v>339560</v>
      </c>
      <c r="H264" s="823">
        <f t="shared" si="29"/>
        <v>339.56</v>
      </c>
      <c r="I264" s="381"/>
    </row>
    <row r="265" spans="1:9">
      <c r="A265" s="2204" t="s">
        <v>10068</v>
      </c>
      <c r="B265" s="2205" t="s">
        <v>10069</v>
      </c>
      <c r="C265" s="2462"/>
      <c r="D265" s="2206">
        <v>1</v>
      </c>
      <c r="E265" s="2591">
        <v>470.85</v>
      </c>
      <c r="F265" s="2208">
        <f t="shared" si="28"/>
        <v>470.85</v>
      </c>
      <c r="G265" s="2180">
        <f t="shared" si="27"/>
        <v>470850</v>
      </c>
      <c r="H265" s="2207">
        <f t="shared" si="29"/>
        <v>470.85</v>
      </c>
      <c r="I265" s="2209"/>
    </row>
    <row r="266" spans="1:9">
      <c r="A266" s="2192" t="s">
        <v>10070</v>
      </c>
      <c r="B266" s="2193" t="s">
        <v>10071</v>
      </c>
      <c r="C266" s="2451"/>
      <c r="D266" s="544">
        <v>1</v>
      </c>
      <c r="E266" s="2590">
        <v>519.89</v>
      </c>
      <c r="F266" s="2195">
        <f t="shared" si="28"/>
        <v>519.89</v>
      </c>
      <c r="G266" s="2180">
        <f t="shared" si="27"/>
        <v>519890</v>
      </c>
      <c r="H266" s="2194">
        <f t="shared" si="29"/>
        <v>519.89</v>
      </c>
      <c r="I266" s="1846"/>
    </row>
    <row r="267" spans="1:9">
      <c r="A267" s="2178" t="s">
        <v>10072</v>
      </c>
      <c r="B267" s="16" t="s">
        <v>10073</v>
      </c>
      <c r="C267" s="2445"/>
      <c r="D267" s="158">
        <v>1</v>
      </c>
      <c r="E267" s="2334">
        <v>774.93</v>
      </c>
      <c r="F267" s="2179">
        <f t="shared" si="28"/>
        <v>774.93</v>
      </c>
      <c r="G267" s="2180">
        <f t="shared" si="27"/>
        <v>774930</v>
      </c>
      <c r="H267" s="823">
        <f t="shared" si="29"/>
        <v>774.93</v>
      </c>
      <c r="I267" s="381"/>
    </row>
    <row r="268" spans="1:9">
      <c r="A268" s="2187" t="s">
        <v>10046</v>
      </c>
      <c r="B268" s="2188" t="s">
        <v>10047</v>
      </c>
      <c r="C268" s="2461"/>
      <c r="D268" s="617">
        <v>1</v>
      </c>
      <c r="E268" s="2503">
        <v>908.99</v>
      </c>
      <c r="F268" s="2189">
        <f t="shared" si="28"/>
        <v>908.99</v>
      </c>
      <c r="G268" s="2180">
        <f t="shared" si="27"/>
        <v>908990</v>
      </c>
      <c r="H268" s="2153">
        <f t="shared" si="29"/>
        <v>908.99</v>
      </c>
      <c r="I268" s="1869"/>
    </row>
    <row r="269" spans="1:9">
      <c r="A269" s="2178" t="s">
        <v>10048</v>
      </c>
      <c r="B269" s="16" t="s">
        <v>10049</v>
      </c>
      <c r="C269" s="2445"/>
      <c r="D269" s="158">
        <v>1</v>
      </c>
      <c r="E269" s="2334">
        <v>1556.41</v>
      </c>
      <c r="F269" s="2179">
        <f t="shared" si="28"/>
        <v>1556.41</v>
      </c>
      <c r="G269" s="2180">
        <f t="shared" si="27"/>
        <v>1556410</v>
      </c>
      <c r="H269" s="823">
        <f t="shared" si="29"/>
        <v>1556.41</v>
      </c>
      <c r="I269" s="381"/>
    </row>
    <row r="270" spans="1:9">
      <c r="A270" s="2178" t="s">
        <v>10052</v>
      </c>
      <c r="B270" s="16" t="s">
        <v>10053</v>
      </c>
      <c r="C270" s="2445"/>
      <c r="D270" s="158">
        <v>1</v>
      </c>
      <c r="E270" s="2334">
        <v>2017.44</v>
      </c>
      <c r="F270" s="2179">
        <f t="shared" si="28"/>
        <v>2017.44</v>
      </c>
      <c r="G270" s="2180">
        <f t="shared" si="27"/>
        <v>2017440</v>
      </c>
      <c r="H270" s="823">
        <f t="shared" si="29"/>
        <v>2017.44</v>
      </c>
      <c r="I270" s="381"/>
    </row>
    <row r="271" spans="1:9" ht="13.5" thickBot="1">
      <c r="A271" s="2182" t="s">
        <v>10054</v>
      </c>
      <c r="B271" s="2183" t="s">
        <v>10055</v>
      </c>
      <c r="C271" s="2455"/>
      <c r="D271" s="214">
        <v>1</v>
      </c>
      <c r="E271" s="2493">
        <v>2334.61</v>
      </c>
      <c r="F271" s="2184">
        <f t="shared" si="28"/>
        <v>2334.61</v>
      </c>
      <c r="G271" s="2185">
        <f>F271*1000</f>
        <v>2334610</v>
      </c>
      <c r="H271" s="2162">
        <f t="shared" si="29"/>
        <v>2334.61</v>
      </c>
      <c r="I271" s="382"/>
    </row>
    <row r="273" spans="1:9" ht="13.5" thickBot="1">
      <c r="D273" s="23"/>
    </row>
    <row r="274" spans="1:9" ht="18">
      <c r="A274" s="1728"/>
      <c r="B274" s="2120"/>
      <c r="C274" s="2121"/>
      <c r="D274" s="2169" t="s">
        <v>3452</v>
      </c>
      <c r="E274" s="2122"/>
      <c r="F274" s="2122"/>
      <c r="G274" s="2123"/>
      <c r="H274" s="2120"/>
      <c r="I274" s="2124"/>
    </row>
    <row r="275" spans="1:9" ht="15.75">
      <c r="A275" s="1729"/>
      <c r="B275" s="880"/>
      <c r="C275" s="2125"/>
      <c r="D275" s="2198" t="s">
        <v>3453</v>
      </c>
      <c r="E275" s="2126"/>
      <c r="F275" s="2127"/>
      <c r="G275" s="2128"/>
      <c r="H275" s="880"/>
      <c r="I275" s="847"/>
    </row>
    <row r="276" spans="1:9">
      <c r="A276" s="1729"/>
      <c r="B276" s="880"/>
      <c r="C276" s="2125"/>
      <c r="D276" s="2171"/>
      <c r="E276" s="2126"/>
      <c r="F276" s="2127"/>
      <c r="G276" s="2128"/>
      <c r="H276" s="880"/>
      <c r="I276" s="847"/>
    </row>
    <row r="277" spans="1:9">
      <c r="A277" s="1729"/>
      <c r="B277" s="880"/>
      <c r="C277" s="2125"/>
      <c r="D277" s="2171"/>
      <c r="E277" s="2126"/>
      <c r="F277" s="2127"/>
      <c r="G277" s="2128"/>
      <c r="H277" s="880"/>
      <c r="I277" s="847"/>
    </row>
    <row r="278" spans="1:9" ht="56.25" customHeight="1" thickBot="1">
      <c r="A278" s="2129"/>
      <c r="B278" s="2130"/>
      <c r="C278" s="2131"/>
      <c r="D278" s="2172"/>
      <c r="E278" s="2132"/>
      <c r="F278" s="2133"/>
      <c r="G278" s="2134"/>
      <c r="H278" s="2130"/>
      <c r="I278" s="868"/>
    </row>
    <row r="279" spans="1:9" ht="38.25" customHeight="1">
      <c r="A279" s="2135" t="s">
        <v>1036</v>
      </c>
      <c r="B279" s="2136" t="s">
        <v>1037</v>
      </c>
      <c r="C279" s="2137" t="s">
        <v>679</v>
      </c>
      <c r="D279" s="2137" t="s">
        <v>3147</v>
      </c>
      <c r="E279" s="2138" t="s">
        <v>3446</v>
      </c>
      <c r="F279" s="2139" t="s">
        <v>2796</v>
      </c>
      <c r="G279" s="2755" t="s">
        <v>2644</v>
      </c>
      <c r="H279" s="2757" t="s">
        <v>498</v>
      </c>
      <c r="I279" s="909" t="s">
        <v>4274</v>
      </c>
    </row>
    <row r="280" spans="1:9" ht="25.5" customHeight="1" thickBot="1">
      <c r="A280" s="2140"/>
      <c r="B280" s="2141"/>
      <c r="C280" s="2142" t="s">
        <v>3648</v>
      </c>
      <c r="D280" s="2143" t="s">
        <v>2645</v>
      </c>
      <c r="E280" s="2144" t="s">
        <v>265</v>
      </c>
      <c r="F280" s="1143">
        <f>'Заказ, cкидки и курсы валют'!$I$12</f>
        <v>0</v>
      </c>
      <c r="G280" s="2760"/>
      <c r="H280" s="2761"/>
      <c r="I280" s="2145"/>
    </row>
    <row r="281" spans="1:9">
      <c r="A281" s="2175" t="s">
        <v>10944</v>
      </c>
      <c r="B281" s="391" t="s">
        <v>10945</v>
      </c>
      <c r="C281" s="2460"/>
      <c r="D281" s="443">
        <v>50</v>
      </c>
      <c r="E281" s="2332">
        <v>104.63</v>
      </c>
      <c r="F281" s="2176">
        <f>ROUND(E281*(1-$F$10),2)</f>
        <v>104.63</v>
      </c>
      <c r="G281" s="2177">
        <f>F281*1000</f>
        <v>104630</v>
      </c>
      <c r="H281" s="2149">
        <f>ROUND((D281/1000)*G281,2)</f>
        <v>5231.5</v>
      </c>
      <c r="I281" s="392"/>
    </row>
    <row r="282" spans="1:9">
      <c r="A282" s="2178" t="s">
        <v>10946</v>
      </c>
      <c r="B282" s="16" t="s">
        <v>10947</v>
      </c>
      <c r="C282" s="2445"/>
      <c r="D282" s="158">
        <v>100</v>
      </c>
      <c r="E282" s="2334">
        <v>99.026399999999995</v>
      </c>
      <c r="F282" s="2179">
        <f t="shared" ref="F282:F295" si="30">ROUND(E282*(1-$F$10),2)</f>
        <v>99.03</v>
      </c>
      <c r="G282" s="2180">
        <f>F282*1000</f>
        <v>99030</v>
      </c>
      <c r="H282" s="823">
        <f t="shared" ref="H282:H295" si="31">ROUND((D282/1000)*G282,2)</f>
        <v>9903</v>
      </c>
      <c r="I282" s="381"/>
    </row>
    <row r="283" spans="1:9">
      <c r="A283" s="2178" t="s">
        <v>10948</v>
      </c>
      <c r="B283" s="16" t="s">
        <v>10949</v>
      </c>
      <c r="C283" s="2445"/>
      <c r="D283" s="158">
        <v>50</v>
      </c>
      <c r="E283" s="2334">
        <v>124.25</v>
      </c>
      <c r="F283" s="2179">
        <f t="shared" si="30"/>
        <v>124.25</v>
      </c>
      <c r="G283" s="2180">
        <f t="shared" ref="G283:G294" si="32">F283*1000</f>
        <v>124250</v>
      </c>
      <c r="H283" s="823">
        <f t="shared" si="31"/>
        <v>6212.5</v>
      </c>
      <c r="I283" s="381"/>
    </row>
    <row r="284" spans="1:9">
      <c r="A284" s="2178" t="s">
        <v>10950</v>
      </c>
      <c r="B284" s="16" t="s">
        <v>10951</v>
      </c>
      <c r="C284" s="2445"/>
      <c r="D284" s="158">
        <v>100</v>
      </c>
      <c r="E284" s="2334">
        <v>88.28</v>
      </c>
      <c r="F284" s="2179">
        <f t="shared" si="30"/>
        <v>88.28</v>
      </c>
      <c r="G284" s="2180">
        <f t="shared" si="32"/>
        <v>88280</v>
      </c>
      <c r="H284" s="823">
        <f t="shared" si="31"/>
        <v>8828</v>
      </c>
      <c r="I284" s="381"/>
    </row>
    <row r="285" spans="1:9">
      <c r="A285" s="2178" t="s">
        <v>10952</v>
      </c>
      <c r="B285" s="16" t="s">
        <v>10953</v>
      </c>
      <c r="C285" s="2445"/>
      <c r="D285" s="158">
        <v>100</v>
      </c>
      <c r="E285" s="2334">
        <v>83.77142400000001</v>
      </c>
      <c r="F285" s="2179">
        <f t="shared" si="30"/>
        <v>83.77</v>
      </c>
      <c r="G285" s="2180">
        <f t="shared" si="32"/>
        <v>83770</v>
      </c>
      <c r="H285" s="823">
        <f t="shared" si="31"/>
        <v>8377</v>
      </c>
      <c r="I285" s="381"/>
    </row>
    <row r="286" spans="1:9">
      <c r="A286" s="2178" t="s">
        <v>10954</v>
      </c>
      <c r="B286" s="16" t="s">
        <v>10955</v>
      </c>
      <c r="C286" s="2445"/>
      <c r="D286" s="158">
        <v>100</v>
      </c>
      <c r="E286" s="2334">
        <v>73.721472000000006</v>
      </c>
      <c r="F286" s="2179">
        <f t="shared" si="30"/>
        <v>73.72</v>
      </c>
      <c r="G286" s="2180">
        <f t="shared" si="32"/>
        <v>73720</v>
      </c>
      <c r="H286" s="823">
        <f t="shared" si="31"/>
        <v>7372</v>
      </c>
      <c r="I286" s="381"/>
    </row>
    <row r="287" spans="1:9">
      <c r="A287" s="2178" t="s">
        <v>10956</v>
      </c>
      <c r="B287" s="16" t="s">
        <v>10957</v>
      </c>
      <c r="C287" s="2445"/>
      <c r="D287" s="158">
        <v>25</v>
      </c>
      <c r="E287" s="2334">
        <v>188.29747199999997</v>
      </c>
      <c r="F287" s="2179">
        <f t="shared" si="30"/>
        <v>188.3</v>
      </c>
      <c r="G287" s="2180">
        <f t="shared" si="32"/>
        <v>188300</v>
      </c>
      <c r="H287" s="823">
        <f t="shared" si="31"/>
        <v>4707.5</v>
      </c>
      <c r="I287" s="381"/>
    </row>
    <row r="288" spans="1:9">
      <c r="A288" s="2178" t="s">
        <v>10958</v>
      </c>
      <c r="B288" s="16" t="s">
        <v>10959</v>
      </c>
      <c r="C288" s="2445"/>
      <c r="D288" s="158">
        <v>50</v>
      </c>
      <c r="E288" s="2334">
        <v>132.18796800000001</v>
      </c>
      <c r="F288" s="2179">
        <f t="shared" si="30"/>
        <v>132.19</v>
      </c>
      <c r="G288" s="2180">
        <f t="shared" si="32"/>
        <v>132190</v>
      </c>
      <c r="H288" s="823">
        <f t="shared" si="31"/>
        <v>6609.5</v>
      </c>
      <c r="I288" s="381"/>
    </row>
    <row r="289" spans="1:9">
      <c r="A289" s="2178" t="s">
        <v>10960</v>
      </c>
      <c r="B289" s="16" t="s">
        <v>10961</v>
      </c>
      <c r="C289" s="2445"/>
      <c r="D289" s="158">
        <v>25</v>
      </c>
      <c r="E289" s="2334">
        <v>202.17753599999998</v>
      </c>
      <c r="F289" s="2179">
        <f t="shared" si="30"/>
        <v>202.18</v>
      </c>
      <c r="G289" s="2180">
        <f t="shared" si="32"/>
        <v>202180</v>
      </c>
      <c r="H289" s="823">
        <f t="shared" si="31"/>
        <v>5054.5</v>
      </c>
      <c r="I289" s="381"/>
    </row>
    <row r="290" spans="1:9">
      <c r="A290" s="2178" t="s">
        <v>10962</v>
      </c>
      <c r="B290" s="16" t="s">
        <v>10963</v>
      </c>
      <c r="C290" s="2445"/>
      <c r="D290" s="158">
        <v>100</v>
      </c>
      <c r="E290" s="2334">
        <v>78.47</v>
      </c>
      <c r="F290" s="2179">
        <f t="shared" si="30"/>
        <v>78.47</v>
      </c>
      <c r="G290" s="2180">
        <f t="shared" si="32"/>
        <v>78470</v>
      </c>
      <c r="H290" s="823">
        <f t="shared" si="31"/>
        <v>7847</v>
      </c>
      <c r="I290" s="381"/>
    </row>
    <row r="291" spans="1:9">
      <c r="A291" s="2178" t="s">
        <v>10964</v>
      </c>
      <c r="B291" s="16" t="s">
        <v>10965</v>
      </c>
      <c r="C291" s="2445"/>
      <c r="D291" s="158">
        <v>100</v>
      </c>
      <c r="E291" s="2334">
        <v>71.930000000000007</v>
      </c>
      <c r="F291" s="2179">
        <f t="shared" si="30"/>
        <v>71.930000000000007</v>
      </c>
      <c r="G291" s="2180">
        <f t="shared" si="32"/>
        <v>71930</v>
      </c>
      <c r="H291" s="823">
        <f t="shared" si="31"/>
        <v>7193</v>
      </c>
      <c r="I291" s="381"/>
    </row>
    <row r="292" spans="1:9">
      <c r="A292" s="2178" t="s">
        <v>10966</v>
      </c>
      <c r="B292" s="16" t="s">
        <v>10967</v>
      </c>
      <c r="C292" s="2445"/>
      <c r="D292" s="158">
        <v>15</v>
      </c>
      <c r="E292" s="2334">
        <v>231.11616000000001</v>
      </c>
      <c r="F292" s="2179">
        <f t="shared" si="30"/>
        <v>231.12</v>
      </c>
      <c r="G292" s="2180">
        <f t="shared" si="32"/>
        <v>231120</v>
      </c>
      <c r="H292" s="823">
        <f t="shared" si="31"/>
        <v>3466.8</v>
      </c>
      <c r="I292" s="381"/>
    </row>
    <row r="293" spans="1:9">
      <c r="A293" s="2178" t="s">
        <v>10968</v>
      </c>
      <c r="B293" s="16" t="s">
        <v>10969</v>
      </c>
      <c r="C293" s="2445"/>
      <c r="D293" s="158">
        <v>25</v>
      </c>
      <c r="E293" s="2334">
        <v>184.72502399999996</v>
      </c>
      <c r="F293" s="2179">
        <f t="shared" si="30"/>
        <v>184.73</v>
      </c>
      <c r="G293" s="2180">
        <f t="shared" si="32"/>
        <v>184730</v>
      </c>
      <c r="H293" s="823">
        <f t="shared" si="31"/>
        <v>4618.25</v>
      </c>
      <c r="I293" s="381"/>
    </row>
    <row r="294" spans="1:9">
      <c r="A294" s="2178" t="s">
        <v>10970</v>
      </c>
      <c r="B294" s="16" t="s">
        <v>10971</v>
      </c>
      <c r="C294" s="2445"/>
      <c r="D294" s="158">
        <v>25</v>
      </c>
      <c r="E294" s="2334">
        <v>297.55</v>
      </c>
      <c r="F294" s="2179">
        <f t="shared" si="30"/>
        <v>297.55</v>
      </c>
      <c r="G294" s="2180">
        <f t="shared" si="32"/>
        <v>297550</v>
      </c>
      <c r="H294" s="823">
        <f t="shared" si="31"/>
        <v>7438.75</v>
      </c>
      <c r="I294" s="381"/>
    </row>
    <row r="295" spans="1:9" ht="13.5" thickBot="1">
      <c r="A295" s="2182" t="s">
        <v>10972</v>
      </c>
      <c r="B295" s="2183" t="s">
        <v>10973</v>
      </c>
      <c r="C295" s="2455"/>
      <c r="D295" s="214">
        <v>25</v>
      </c>
      <c r="E295" s="2493">
        <v>340.06</v>
      </c>
      <c r="F295" s="2184">
        <f t="shared" si="30"/>
        <v>340.06</v>
      </c>
      <c r="G295" s="2185">
        <f>F295*1000</f>
        <v>340060</v>
      </c>
      <c r="H295" s="2162">
        <f t="shared" si="31"/>
        <v>8501.5</v>
      </c>
      <c r="I295" s="382"/>
    </row>
    <row r="296" spans="1:9">
      <c r="D296" s="23"/>
    </row>
    <row r="297" spans="1:9" ht="13.5" hidden="1" thickBot="1">
      <c r="D297" s="23"/>
    </row>
    <row r="298" spans="1:9" ht="18" hidden="1">
      <c r="A298" s="1728"/>
      <c r="B298" s="2120"/>
      <c r="C298" s="2121"/>
      <c r="D298" s="2169" t="s">
        <v>3452</v>
      </c>
      <c r="E298" s="2122"/>
      <c r="F298" s="2122"/>
      <c r="G298" s="2123"/>
      <c r="H298" s="2120"/>
      <c r="I298" s="2124"/>
    </row>
    <row r="299" spans="1:9" ht="15.75" hidden="1">
      <c r="A299" s="1729"/>
      <c r="B299" s="880"/>
      <c r="C299" s="2125"/>
      <c r="D299" s="2198" t="s">
        <v>3453</v>
      </c>
      <c r="E299" s="2126"/>
      <c r="F299" s="2127"/>
      <c r="G299" s="2128"/>
      <c r="H299" s="880"/>
      <c r="I299" s="847"/>
    </row>
    <row r="300" spans="1:9" hidden="1">
      <c r="A300" s="1729"/>
      <c r="B300" s="880"/>
      <c r="C300" s="2125"/>
      <c r="D300" s="2171"/>
      <c r="E300" s="2126"/>
      <c r="F300" s="2127"/>
      <c r="G300" s="2128"/>
      <c r="H300" s="880"/>
      <c r="I300" s="847"/>
    </row>
    <row r="301" spans="1:9" hidden="1">
      <c r="A301" s="1729"/>
      <c r="B301" s="880"/>
      <c r="C301" s="2125"/>
      <c r="D301" s="2171"/>
      <c r="E301" s="2126"/>
      <c r="F301" s="2127"/>
      <c r="G301" s="2128"/>
      <c r="H301" s="880"/>
      <c r="I301" s="847"/>
    </row>
    <row r="302" spans="1:9" ht="13.5" hidden="1" thickBot="1">
      <c r="A302" s="2129"/>
      <c r="B302" s="2130"/>
      <c r="C302" s="2131"/>
      <c r="D302" s="2172"/>
      <c r="E302" s="2132"/>
      <c r="F302" s="2133"/>
      <c r="G302" s="2134"/>
      <c r="H302" s="2130"/>
      <c r="I302" s="868"/>
    </row>
    <row r="303" spans="1:9" ht="33.75" hidden="1">
      <c r="A303" s="2135" t="s">
        <v>1036</v>
      </c>
      <c r="B303" s="2136" t="s">
        <v>1037</v>
      </c>
      <c r="C303" s="2137" t="s">
        <v>679</v>
      </c>
      <c r="D303" s="2137" t="s">
        <v>3147</v>
      </c>
      <c r="E303" s="2138" t="s">
        <v>3446</v>
      </c>
      <c r="F303" s="2139" t="s">
        <v>2796</v>
      </c>
      <c r="G303" s="2755" t="s">
        <v>2644</v>
      </c>
      <c r="H303" s="2757" t="s">
        <v>498</v>
      </c>
      <c r="I303" s="909" t="s">
        <v>4274</v>
      </c>
    </row>
    <row r="304" spans="1:9" ht="13.5" hidden="1" thickBot="1">
      <c r="A304" s="2140"/>
      <c r="B304" s="2141"/>
      <c r="C304" s="2142" t="s">
        <v>3648</v>
      </c>
      <c r="D304" s="2143" t="s">
        <v>2645</v>
      </c>
      <c r="E304" s="2144" t="s">
        <v>265</v>
      </c>
      <c r="F304" s="1143">
        <f>'Заказ, cкидки и курсы валют'!$I$12</f>
        <v>0</v>
      </c>
      <c r="G304" s="2760"/>
      <c r="H304" s="2761"/>
      <c r="I304" s="2145"/>
    </row>
    <row r="305" spans="1:9" hidden="1">
      <c r="A305" s="2175" t="s">
        <v>1521</v>
      </c>
      <c r="B305" s="391" t="s">
        <v>10492</v>
      </c>
      <c r="C305" s="391"/>
      <c r="D305" s="443">
        <v>1</v>
      </c>
      <c r="E305" s="2149">
        <f>E281*2</f>
        <v>209.26</v>
      </c>
      <c r="F305" s="2176">
        <f>ROUND(E305*(1-$F$10),2)</f>
        <v>209.26</v>
      </c>
      <c r="G305" s="2177">
        <f>F305*1000</f>
        <v>209260</v>
      </c>
      <c r="H305" s="2149">
        <f>ROUND((D305/1000)*G305,2)</f>
        <v>209.26</v>
      </c>
      <c r="I305" s="392"/>
    </row>
    <row r="306" spans="1:9" hidden="1">
      <c r="A306" s="2178" t="s">
        <v>1522</v>
      </c>
      <c r="B306" s="16" t="s">
        <v>10493</v>
      </c>
      <c r="C306" s="16"/>
      <c r="D306" s="158">
        <v>1</v>
      </c>
      <c r="E306" s="823">
        <f>E282*2</f>
        <v>198.05279999999999</v>
      </c>
      <c r="F306" s="2179">
        <f t="shared" ref="F306:F318" si="33">ROUND(E306*(1-$F$10),2)</f>
        <v>198.05</v>
      </c>
      <c r="G306" s="2180">
        <f>F306*1000</f>
        <v>198050</v>
      </c>
      <c r="H306" s="823">
        <f t="shared" ref="H306:H318" si="34">ROUND((D306/1000)*G306,2)</f>
        <v>198.05</v>
      </c>
      <c r="I306" s="381"/>
    </row>
    <row r="307" spans="1:9" hidden="1">
      <c r="A307" s="2178" t="s">
        <v>1523</v>
      </c>
      <c r="B307" s="16" t="s">
        <v>10494</v>
      </c>
      <c r="C307" s="16"/>
      <c r="D307" s="158">
        <v>1</v>
      </c>
      <c r="E307" s="823">
        <f>E284*2</f>
        <v>176.56</v>
      </c>
      <c r="F307" s="2179">
        <f t="shared" si="33"/>
        <v>176.56</v>
      </c>
      <c r="G307" s="2180">
        <f t="shared" ref="G307:G317" si="35">F307*1000</f>
        <v>176560</v>
      </c>
      <c r="H307" s="823">
        <f t="shared" si="34"/>
        <v>176.56</v>
      </c>
      <c r="I307" s="381"/>
    </row>
    <row r="308" spans="1:9" hidden="1">
      <c r="A308" s="2178" t="s">
        <v>1524</v>
      </c>
      <c r="B308" s="16" t="s">
        <v>10495</v>
      </c>
      <c r="C308" s="16"/>
      <c r="D308" s="158">
        <v>1</v>
      </c>
      <c r="E308" s="823">
        <f>E285*2</f>
        <v>167.54284800000002</v>
      </c>
      <c r="F308" s="2179">
        <f t="shared" si="33"/>
        <v>167.54</v>
      </c>
      <c r="G308" s="2180">
        <f t="shared" si="35"/>
        <v>167540</v>
      </c>
      <c r="H308" s="823">
        <f t="shared" si="34"/>
        <v>167.54</v>
      </c>
      <c r="I308" s="381"/>
    </row>
    <row r="309" spans="1:9" hidden="1">
      <c r="A309" s="2178" t="s">
        <v>1525</v>
      </c>
      <c r="B309" s="16" t="s">
        <v>10496</v>
      </c>
      <c r="C309" s="16"/>
      <c r="D309" s="158">
        <v>1</v>
      </c>
      <c r="E309" s="823">
        <f>E286*2</f>
        <v>147.44294400000001</v>
      </c>
      <c r="F309" s="2179">
        <f t="shared" si="33"/>
        <v>147.44</v>
      </c>
      <c r="G309" s="2180">
        <f t="shared" si="35"/>
        <v>147440</v>
      </c>
      <c r="H309" s="823">
        <f t="shared" si="34"/>
        <v>147.44</v>
      </c>
      <c r="I309" s="381"/>
    </row>
    <row r="310" spans="1:9" hidden="1">
      <c r="A310" s="2178" t="s">
        <v>1526</v>
      </c>
      <c r="B310" s="16" t="s">
        <v>10974</v>
      </c>
      <c r="C310" s="16"/>
      <c r="D310" s="158">
        <v>1</v>
      </c>
      <c r="E310" s="823">
        <f>E293*2</f>
        <v>369.45004799999992</v>
      </c>
      <c r="F310" s="2179">
        <f t="shared" si="33"/>
        <v>369.45</v>
      </c>
      <c r="G310" s="2180">
        <f t="shared" si="35"/>
        <v>369450</v>
      </c>
      <c r="H310" s="823">
        <f t="shared" si="34"/>
        <v>369.45</v>
      </c>
      <c r="I310" s="381"/>
    </row>
    <row r="311" spans="1:9" ht="13.5" hidden="1" customHeight="1">
      <c r="A311" s="2178" t="s">
        <v>1527</v>
      </c>
      <c r="B311" s="16" t="s">
        <v>10497</v>
      </c>
      <c r="C311" s="16"/>
      <c r="D311" s="158">
        <v>1</v>
      </c>
      <c r="E311" s="823">
        <f t="shared" ref="E311:E316" si="36">E287*2</f>
        <v>376.59494399999994</v>
      </c>
      <c r="F311" s="2179">
        <f t="shared" si="33"/>
        <v>376.59</v>
      </c>
      <c r="G311" s="2180">
        <f t="shared" si="35"/>
        <v>376590</v>
      </c>
      <c r="H311" s="823">
        <f t="shared" si="34"/>
        <v>376.59</v>
      </c>
      <c r="I311" s="381"/>
    </row>
    <row r="312" spans="1:9" ht="13.5" hidden="1" customHeight="1">
      <c r="A312" s="2178" t="s">
        <v>1528</v>
      </c>
      <c r="B312" s="16" t="s">
        <v>10498</v>
      </c>
      <c r="C312" s="16"/>
      <c r="D312" s="158">
        <v>1</v>
      </c>
      <c r="E312" s="823">
        <f t="shared" si="36"/>
        <v>264.37593600000002</v>
      </c>
      <c r="F312" s="2179">
        <f t="shared" si="33"/>
        <v>264.38</v>
      </c>
      <c r="G312" s="2180">
        <f t="shared" si="35"/>
        <v>264380</v>
      </c>
      <c r="H312" s="823">
        <f t="shared" si="34"/>
        <v>264.38</v>
      </c>
      <c r="I312" s="381"/>
    </row>
    <row r="313" spans="1:9" hidden="1">
      <c r="A313" s="2178" t="s">
        <v>1529</v>
      </c>
      <c r="B313" s="16" t="s">
        <v>10499</v>
      </c>
      <c r="C313" s="16"/>
      <c r="D313" s="158">
        <v>1</v>
      </c>
      <c r="E313" s="823">
        <f t="shared" si="36"/>
        <v>404.35507199999995</v>
      </c>
      <c r="F313" s="2179">
        <f t="shared" si="33"/>
        <v>404.36</v>
      </c>
      <c r="G313" s="2180">
        <f t="shared" si="35"/>
        <v>404360</v>
      </c>
      <c r="H313" s="823">
        <f t="shared" si="34"/>
        <v>404.36</v>
      </c>
      <c r="I313" s="381"/>
    </row>
    <row r="314" spans="1:9" hidden="1">
      <c r="A314" s="2178" t="s">
        <v>1530</v>
      </c>
      <c r="B314" s="16" t="s">
        <v>10500</v>
      </c>
      <c r="C314" s="16"/>
      <c r="D314" s="158">
        <v>1</v>
      </c>
      <c r="E314" s="823">
        <f t="shared" si="36"/>
        <v>156.94</v>
      </c>
      <c r="F314" s="2179">
        <f t="shared" si="33"/>
        <v>156.94</v>
      </c>
      <c r="G314" s="2180">
        <f t="shared" si="35"/>
        <v>156940</v>
      </c>
      <c r="H314" s="823">
        <f t="shared" si="34"/>
        <v>156.94</v>
      </c>
      <c r="I314" s="381"/>
    </row>
    <row r="315" spans="1:9" hidden="1">
      <c r="A315" s="2178" t="s">
        <v>1531</v>
      </c>
      <c r="B315" s="16" t="s">
        <v>10501</v>
      </c>
      <c r="C315" s="16"/>
      <c r="D315" s="158">
        <v>1</v>
      </c>
      <c r="E315" s="823">
        <f t="shared" si="36"/>
        <v>143.86000000000001</v>
      </c>
      <c r="F315" s="2179">
        <f t="shared" si="33"/>
        <v>143.86000000000001</v>
      </c>
      <c r="G315" s="2180">
        <f t="shared" si="35"/>
        <v>143860</v>
      </c>
      <c r="H315" s="823">
        <f t="shared" si="34"/>
        <v>143.86000000000001</v>
      </c>
      <c r="I315" s="381"/>
    </row>
    <row r="316" spans="1:9" hidden="1">
      <c r="A316" s="2178" t="s">
        <v>1532</v>
      </c>
      <c r="B316" s="16" t="s">
        <v>10502</v>
      </c>
      <c r="C316" s="16"/>
      <c r="D316" s="158">
        <v>1</v>
      </c>
      <c r="E316" s="823">
        <f t="shared" si="36"/>
        <v>462.23232000000002</v>
      </c>
      <c r="F316" s="2179">
        <f t="shared" si="33"/>
        <v>462.23</v>
      </c>
      <c r="G316" s="2180">
        <f t="shared" si="35"/>
        <v>462230</v>
      </c>
      <c r="H316" s="823">
        <f t="shared" si="34"/>
        <v>462.23</v>
      </c>
      <c r="I316" s="381"/>
    </row>
    <row r="317" spans="1:9" hidden="1">
      <c r="A317" s="2178" t="s">
        <v>1533</v>
      </c>
      <c r="B317" s="16" t="s">
        <v>10503</v>
      </c>
      <c r="C317" s="16"/>
      <c r="D317" s="158">
        <v>1</v>
      </c>
      <c r="E317" s="823">
        <f>E294*2</f>
        <v>595.1</v>
      </c>
      <c r="F317" s="2179">
        <f t="shared" si="33"/>
        <v>595.1</v>
      </c>
      <c r="G317" s="2180">
        <f t="shared" si="35"/>
        <v>595100</v>
      </c>
      <c r="H317" s="823">
        <f t="shared" si="34"/>
        <v>595.1</v>
      </c>
      <c r="I317" s="381"/>
    </row>
    <row r="318" spans="1:9" ht="13.5" hidden="1" thickBot="1">
      <c r="A318" s="2182" t="s">
        <v>1534</v>
      </c>
      <c r="B318" s="2183" t="s">
        <v>10504</v>
      </c>
      <c r="C318" s="2183"/>
      <c r="D318" s="214">
        <v>1</v>
      </c>
      <c r="E318" s="2162">
        <f>E295*2</f>
        <v>680.12</v>
      </c>
      <c r="F318" s="2184">
        <f t="shared" si="33"/>
        <v>680.12</v>
      </c>
      <c r="G318" s="2185">
        <f>F318*1000</f>
        <v>680120</v>
      </c>
      <c r="H318" s="2162">
        <f t="shared" si="34"/>
        <v>680.12</v>
      </c>
      <c r="I318" s="382"/>
    </row>
    <row r="319" spans="1:9" hidden="1">
      <c r="D319" s="23"/>
    </row>
    <row r="320" spans="1:9" ht="13.5" thickBot="1">
      <c r="D320" s="23"/>
    </row>
    <row r="321" spans="1:9" ht="18">
      <c r="A321" s="1728"/>
      <c r="B321" s="2120"/>
      <c r="C321" s="2121"/>
      <c r="D321" s="2169" t="s">
        <v>1410</v>
      </c>
      <c r="E321" s="2122"/>
      <c r="F321" s="2122"/>
      <c r="G321" s="2123"/>
      <c r="H321" s="2120"/>
      <c r="I321" s="2124"/>
    </row>
    <row r="322" spans="1:9" ht="15.75">
      <c r="A322" s="1729"/>
      <c r="B322" s="880"/>
      <c r="C322" s="2125"/>
      <c r="D322" s="2198" t="s">
        <v>1411</v>
      </c>
      <c r="E322" s="2126"/>
      <c r="F322" s="2127"/>
      <c r="G322" s="2128"/>
      <c r="H322" s="880"/>
      <c r="I322" s="847"/>
    </row>
    <row r="323" spans="1:9">
      <c r="A323" s="1729"/>
      <c r="B323" s="880"/>
      <c r="C323" s="2125"/>
      <c r="D323" s="2171"/>
      <c r="E323" s="2126"/>
      <c r="F323" s="2127"/>
      <c r="G323" s="2128"/>
      <c r="H323" s="880"/>
      <c r="I323" s="847"/>
    </row>
    <row r="324" spans="1:9">
      <c r="A324" s="1729"/>
      <c r="B324" s="880"/>
      <c r="C324" s="2125"/>
      <c r="D324" s="2171"/>
      <c r="E324" s="2126"/>
      <c r="F324" s="2127"/>
      <c r="G324" s="2128"/>
      <c r="H324" s="880"/>
      <c r="I324" s="847"/>
    </row>
    <row r="325" spans="1:9" ht="13.5" thickBot="1">
      <c r="A325" s="2129"/>
      <c r="B325" s="2130"/>
      <c r="C325" s="2131"/>
      <c r="D325" s="2172"/>
      <c r="E325" s="2132"/>
      <c r="F325" s="2133"/>
      <c r="G325" s="2134"/>
      <c r="H325" s="2130"/>
      <c r="I325" s="868"/>
    </row>
    <row r="326" spans="1:9" ht="33.75">
      <c r="A326" s="2135" t="s">
        <v>1036</v>
      </c>
      <c r="B326" s="2136" t="s">
        <v>1037</v>
      </c>
      <c r="C326" s="2137" t="s">
        <v>679</v>
      </c>
      <c r="D326" s="2137" t="s">
        <v>3147</v>
      </c>
      <c r="E326" s="2138" t="s">
        <v>3446</v>
      </c>
      <c r="F326" s="2139" t="s">
        <v>2796</v>
      </c>
      <c r="G326" s="2755" t="s">
        <v>2644</v>
      </c>
      <c r="H326" s="2757" t="s">
        <v>498</v>
      </c>
      <c r="I326" s="909" t="s">
        <v>4274</v>
      </c>
    </row>
    <row r="327" spans="1:9" ht="13.5" thickBot="1">
      <c r="A327" s="2199"/>
      <c r="B327" s="2200"/>
      <c r="C327" s="2201" t="s">
        <v>3648</v>
      </c>
      <c r="D327" s="2202" t="s">
        <v>2645</v>
      </c>
      <c r="E327" s="2203" t="s">
        <v>265</v>
      </c>
      <c r="F327" s="2239">
        <f>'Заказ, cкидки и курсы валют'!$I$12</f>
        <v>0</v>
      </c>
      <c r="G327" s="2756"/>
      <c r="H327" s="2758"/>
      <c r="I327" s="910"/>
    </row>
    <row r="328" spans="1:9" hidden="1">
      <c r="A328" s="2175" t="s">
        <v>1535</v>
      </c>
      <c r="B328" s="2210" t="s">
        <v>1412</v>
      </c>
      <c r="C328" s="391"/>
      <c r="D328" s="390">
        <v>1</v>
      </c>
      <c r="E328" s="2149">
        <f>E329*2</f>
        <v>143.41999999999999</v>
      </c>
      <c r="F328" s="2176">
        <f>ROUND(E328*(1-$F$10),2)</f>
        <v>143.41999999999999</v>
      </c>
      <c r="G328" s="2177">
        <f>F328*1000</f>
        <v>143420</v>
      </c>
      <c r="H328" s="2149">
        <f>ROUND((D328/1000)*G328,2)</f>
        <v>143.41999999999999</v>
      </c>
      <c r="I328" s="392"/>
    </row>
    <row r="329" spans="1:9">
      <c r="A329" s="2187" t="s">
        <v>9966</v>
      </c>
      <c r="B329" s="2211" t="s">
        <v>9967</v>
      </c>
      <c r="C329" s="2188"/>
      <c r="D329" s="10">
        <v>50</v>
      </c>
      <c r="E329" s="2503">
        <v>71.709999999999994</v>
      </c>
      <c r="F329" s="2189">
        <f>ROUND(E329*(1-$F$10),2)</f>
        <v>71.709999999999994</v>
      </c>
      <c r="G329" s="2190">
        <f>F329*1000</f>
        <v>71710</v>
      </c>
      <c r="H329" s="2153">
        <f>ROUND((D329/1000)*G329,2)</f>
        <v>3585.5</v>
      </c>
      <c r="I329" s="1869"/>
    </row>
    <row r="330" spans="1:9" hidden="1">
      <c r="A330" s="2178" t="s">
        <v>1536</v>
      </c>
      <c r="B330" s="2212" t="s">
        <v>1413</v>
      </c>
      <c r="C330" s="16"/>
      <c r="D330" s="15">
        <v>1</v>
      </c>
      <c r="E330" s="2334">
        <f>E331*2</f>
        <v>146.16</v>
      </c>
      <c r="F330" s="2179">
        <f t="shared" ref="F330:F352" si="37">ROUND(E330*(1-$F$10),2)</f>
        <v>146.16</v>
      </c>
      <c r="G330" s="2190">
        <f t="shared" ref="G330:G351" si="38">F330*1000</f>
        <v>146160</v>
      </c>
      <c r="H330" s="823">
        <f t="shared" ref="H330:H352" si="39">ROUND((D330/1000)*G330,2)</f>
        <v>146.16</v>
      </c>
      <c r="I330" s="381"/>
    </row>
    <row r="331" spans="1:9">
      <c r="A331" s="2178" t="s">
        <v>9968</v>
      </c>
      <c r="B331" s="2212" t="s">
        <v>1413</v>
      </c>
      <c r="C331" s="16"/>
      <c r="D331" s="15">
        <v>50</v>
      </c>
      <c r="E331" s="2334">
        <v>73.08</v>
      </c>
      <c r="F331" s="2179">
        <f t="shared" si="37"/>
        <v>73.08</v>
      </c>
      <c r="G331" s="2190">
        <f t="shared" si="38"/>
        <v>73080</v>
      </c>
      <c r="H331" s="823">
        <f t="shared" si="39"/>
        <v>3654</v>
      </c>
      <c r="I331" s="381"/>
    </row>
    <row r="332" spans="1:9" hidden="1">
      <c r="A332" s="2178" t="s">
        <v>1537</v>
      </c>
      <c r="B332" s="2212" t="s">
        <v>1414</v>
      </c>
      <c r="C332" s="16"/>
      <c r="D332" s="15">
        <v>1</v>
      </c>
      <c r="E332" s="2334">
        <f>E333*2</f>
        <v>149.56</v>
      </c>
      <c r="F332" s="2179">
        <f>ROUND(E332*(1-$F$10),2)</f>
        <v>149.56</v>
      </c>
      <c r="G332" s="2190">
        <f t="shared" si="38"/>
        <v>149560</v>
      </c>
      <c r="H332" s="823">
        <f>ROUND((D332/1000)*G332,2)</f>
        <v>149.56</v>
      </c>
      <c r="I332" s="381"/>
    </row>
    <row r="333" spans="1:9">
      <c r="A333" s="2178" t="s">
        <v>9969</v>
      </c>
      <c r="B333" s="2212" t="s">
        <v>9970</v>
      </c>
      <c r="C333" s="16"/>
      <c r="D333" s="15">
        <v>50</v>
      </c>
      <c r="E333" s="2334">
        <v>74.78</v>
      </c>
      <c r="F333" s="2179">
        <f>ROUND(E333*(1-$F$10),2)</f>
        <v>74.78</v>
      </c>
      <c r="G333" s="2190">
        <f t="shared" si="38"/>
        <v>74780</v>
      </c>
      <c r="H333" s="823">
        <f>ROUND((D333/1000)*G333,2)</f>
        <v>3739</v>
      </c>
      <c r="I333" s="381"/>
    </row>
    <row r="334" spans="1:9" hidden="1">
      <c r="A334" s="2178" t="s">
        <v>1538</v>
      </c>
      <c r="B334" s="2212" t="s">
        <v>1415</v>
      </c>
      <c r="C334" s="16"/>
      <c r="D334" s="15">
        <v>1</v>
      </c>
      <c r="E334" s="2334">
        <f>E335*2</f>
        <v>170.38</v>
      </c>
      <c r="F334" s="2179">
        <f t="shared" si="37"/>
        <v>170.38</v>
      </c>
      <c r="G334" s="2190">
        <f t="shared" si="38"/>
        <v>170380</v>
      </c>
      <c r="H334" s="823">
        <f t="shared" si="39"/>
        <v>170.38</v>
      </c>
      <c r="I334" s="381"/>
    </row>
    <row r="335" spans="1:9">
      <c r="A335" s="2178" t="s">
        <v>10975</v>
      </c>
      <c r="B335" s="2212" t="s">
        <v>1415</v>
      </c>
      <c r="C335" s="16"/>
      <c r="D335" s="15">
        <v>50</v>
      </c>
      <c r="E335" s="2334">
        <v>85.19</v>
      </c>
      <c r="F335" s="2179">
        <f t="shared" si="37"/>
        <v>85.19</v>
      </c>
      <c r="G335" s="2190">
        <f t="shared" si="38"/>
        <v>85190</v>
      </c>
      <c r="H335" s="823">
        <f t="shared" si="39"/>
        <v>4259.5</v>
      </c>
      <c r="I335" s="381"/>
    </row>
    <row r="336" spans="1:9" hidden="1">
      <c r="A336" s="2178" t="s">
        <v>1539</v>
      </c>
      <c r="B336" s="2212" t="s">
        <v>1416</v>
      </c>
      <c r="C336" s="16"/>
      <c r="D336" s="15">
        <v>1</v>
      </c>
      <c r="E336" s="2334">
        <v>135.81</v>
      </c>
      <c r="F336" s="2179">
        <f t="shared" si="37"/>
        <v>135.81</v>
      </c>
      <c r="G336" s="2190">
        <f t="shared" si="38"/>
        <v>135810</v>
      </c>
      <c r="H336" s="823">
        <f t="shared" si="39"/>
        <v>135.81</v>
      </c>
      <c r="I336" s="381"/>
    </row>
    <row r="337" spans="1:9" hidden="1">
      <c r="A337" s="2178" t="s">
        <v>1540</v>
      </c>
      <c r="B337" s="2212" t="s">
        <v>1417</v>
      </c>
      <c r="C337" s="16"/>
      <c r="D337" s="15">
        <v>1</v>
      </c>
      <c r="E337" s="2334">
        <f>E338*2</f>
        <v>186.86</v>
      </c>
      <c r="F337" s="2179">
        <f t="shared" si="37"/>
        <v>186.86</v>
      </c>
      <c r="G337" s="2190">
        <f t="shared" si="38"/>
        <v>186860</v>
      </c>
      <c r="H337" s="823">
        <f t="shared" si="39"/>
        <v>186.86</v>
      </c>
      <c r="I337" s="381"/>
    </row>
    <row r="338" spans="1:9">
      <c r="A338" s="2178" t="s">
        <v>9972</v>
      </c>
      <c r="B338" s="2212" t="s">
        <v>9973</v>
      </c>
      <c r="C338" s="16"/>
      <c r="D338" s="15">
        <v>50</v>
      </c>
      <c r="E338" s="2334">
        <v>93.43</v>
      </c>
      <c r="F338" s="2179">
        <f t="shared" si="37"/>
        <v>93.43</v>
      </c>
      <c r="G338" s="2190">
        <f t="shared" si="38"/>
        <v>93430</v>
      </c>
      <c r="H338" s="823">
        <f t="shared" si="39"/>
        <v>4671.5</v>
      </c>
      <c r="I338" s="381"/>
    </row>
    <row r="339" spans="1:9" hidden="1">
      <c r="A339" s="2178" t="s">
        <v>1541</v>
      </c>
      <c r="B339" s="2212" t="s">
        <v>1418</v>
      </c>
      <c r="C339" s="16"/>
      <c r="D339" s="15">
        <v>1</v>
      </c>
      <c r="E339" s="2334">
        <f>E340*2</f>
        <v>188.7</v>
      </c>
      <c r="F339" s="2179">
        <f t="shared" si="37"/>
        <v>188.7</v>
      </c>
      <c r="G339" s="2190">
        <f t="shared" si="38"/>
        <v>188700</v>
      </c>
      <c r="H339" s="823">
        <f t="shared" si="39"/>
        <v>188.7</v>
      </c>
      <c r="I339" s="381"/>
    </row>
    <row r="340" spans="1:9">
      <c r="A340" s="2178" t="s">
        <v>9974</v>
      </c>
      <c r="B340" s="2212" t="s">
        <v>9975</v>
      </c>
      <c r="C340" s="16"/>
      <c r="D340" s="15">
        <v>50</v>
      </c>
      <c r="E340" s="2334">
        <v>94.35</v>
      </c>
      <c r="F340" s="2179">
        <f t="shared" si="37"/>
        <v>94.35</v>
      </c>
      <c r="G340" s="2190">
        <f t="shared" si="38"/>
        <v>94350</v>
      </c>
      <c r="H340" s="823">
        <f t="shared" si="39"/>
        <v>4717.5</v>
      </c>
      <c r="I340" s="381"/>
    </row>
    <row r="341" spans="1:9" hidden="1">
      <c r="A341" s="2178" t="s">
        <v>1542</v>
      </c>
      <c r="B341" s="2212" t="s">
        <v>1419</v>
      </c>
      <c r="C341" s="16"/>
      <c r="D341" s="15">
        <v>1</v>
      </c>
      <c r="E341" s="2334">
        <f>E342*2</f>
        <v>282.44</v>
      </c>
      <c r="F341" s="2179">
        <f t="shared" si="37"/>
        <v>282.44</v>
      </c>
      <c r="G341" s="2190">
        <f t="shared" si="38"/>
        <v>282440</v>
      </c>
      <c r="H341" s="823">
        <f t="shared" si="39"/>
        <v>282.44</v>
      </c>
      <c r="I341" s="381"/>
    </row>
    <row r="342" spans="1:9">
      <c r="A342" s="2178" t="s">
        <v>9976</v>
      </c>
      <c r="B342" s="2212" t="s">
        <v>9977</v>
      </c>
      <c r="C342" s="16"/>
      <c r="D342" s="15">
        <v>50</v>
      </c>
      <c r="E342" s="2334">
        <v>141.22</v>
      </c>
      <c r="F342" s="2179">
        <f t="shared" si="37"/>
        <v>141.22</v>
      </c>
      <c r="G342" s="2190">
        <f t="shared" si="38"/>
        <v>141220</v>
      </c>
      <c r="H342" s="823">
        <f t="shared" si="39"/>
        <v>7061</v>
      </c>
      <c r="I342" s="381"/>
    </row>
    <row r="343" spans="1:9" hidden="1">
      <c r="A343" s="2178" t="s">
        <v>1543</v>
      </c>
      <c r="B343" s="2212" t="s">
        <v>1420</v>
      </c>
      <c r="C343" s="16"/>
      <c r="D343" s="15">
        <v>1</v>
      </c>
      <c r="E343" s="2334">
        <f>E344*2</f>
        <v>286.7</v>
      </c>
      <c r="F343" s="2179">
        <f t="shared" si="37"/>
        <v>286.7</v>
      </c>
      <c r="G343" s="2190">
        <f t="shared" si="38"/>
        <v>286700</v>
      </c>
      <c r="H343" s="823">
        <f t="shared" si="39"/>
        <v>286.7</v>
      </c>
      <c r="I343" s="381"/>
    </row>
    <row r="344" spans="1:9">
      <c r="A344" s="2178" t="s">
        <v>9978</v>
      </c>
      <c r="B344" s="2212" t="s">
        <v>9979</v>
      </c>
      <c r="C344" s="16"/>
      <c r="D344" s="15">
        <v>50</v>
      </c>
      <c r="E344" s="2334">
        <v>143.35</v>
      </c>
      <c r="F344" s="2179">
        <f t="shared" si="37"/>
        <v>143.35</v>
      </c>
      <c r="G344" s="2190">
        <f t="shared" si="38"/>
        <v>143350</v>
      </c>
      <c r="H344" s="823">
        <f t="shared" si="39"/>
        <v>7167.5</v>
      </c>
      <c r="I344" s="381"/>
    </row>
    <row r="345" spans="1:9" hidden="1">
      <c r="A345" s="2178" t="s">
        <v>1544</v>
      </c>
      <c r="B345" s="2212" t="s">
        <v>1421</v>
      </c>
      <c r="C345" s="16"/>
      <c r="D345" s="15">
        <v>1</v>
      </c>
      <c r="E345" s="2334">
        <f>E346*2</f>
        <v>301.42</v>
      </c>
      <c r="F345" s="2179">
        <f t="shared" si="37"/>
        <v>301.42</v>
      </c>
      <c r="G345" s="2190">
        <f t="shared" si="38"/>
        <v>301420</v>
      </c>
      <c r="H345" s="823">
        <f t="shared" si="39"/>
        <v>301.42</v>
      </c>
      <c r="I345" s="381"/>
    </row>
    <row r="346" spans="1:9">
      <c r="A346" s="2178" t="s">
        <v>9980</v>
      </c>
      <c r="B346" s="2212" t="s">
        <v>9981</v>
      </c>
      <c r="C346" s="16"/>
      <c r="D346" s="15">
        <v>50</v>
      </c>
      <c r="E346" s="2334">
        <v>150.71</v>
      </c>
      <c r="F346" s="2179">
        <f t="shared" si="37"/>
        <v>150.71</v>
      </c>
      <c r="G346" s="2190">
        <f t="shared" si="38"/>
        <v>150710</v>
      </c>
      <c r="H346" s="823">
        <f t="shared" si="39"/>
        <v>7535.5</v>
      </c>
      <c r="I346" s="381"/>
    </row>
    <row r="347" spans="1:9" hidden="1">
      <c r="A347" s="2178" t="s">
        <v>1545</v>
      </c>
      <c r="B347" s="2212" t="s">
        <v>1422</v>
      </c>
      <c r="C347" s="16"/>
      <c r="D347" s="15">
        <v>1</v>
      </c>
      <c r="E347" s="2334">
        <f>E348*2</f>
        <v>327.22000000000003</v>
      </c>
      <c r="F347" s="2179">
        <f t="shared" si="37"/>
        <v>327.22000000000003</v>
      </c>
      <c r="G347" s="2190">
        <f t="shared" si="38"/>
        <v>327220</v>
      </c>
      <c r="H347" s="823">
        <f t="shared" si="39"/>
        <v>327.22000000000003</v>
      </c>
      <c r="I347" s="381"/>
    </row>
    <row r="348" spans="1:9">
      <c r="A348" s="2178" t="s">
        <v>9982</v>
      </c>
      <c r="B348" s="2212" t="s">
        <v>1422</v>
      </c>
      <c r="C348" s="16"/>
      <c r="D348" s="15">
        <v>50</v>
      </c>
      <c r="E348" s="2334">
        <v>163.61000000000001</v>
      </c>
      <c r="F348" s="2179">
        <f t="shared" si="37"/>
        <v>163.61000000000001</v>
      </c>
      <c r="G348" s="2190">
        <f t="shared" si="38"/>
        <v>163610</v>
      </c>
      <c r="H348" s="823">
        <f t="shared" si="39"/>
        <v>8180.5</v>
      </c>
      <c r="I348" s="381"/>
    </row>
    <row r="349" spans="1:9" hidden="1">
      <c r="A349" s="2178" t="s">
        <v>1546</v>
      </c>
      <c r="B349" s="2212" t="s">
        <v>1423</v>
      </c>
      <c r="C349" s="16"/>
      <c r="D349" s="15">
        <v>1</v>
      </c>
      <c r="E349" s="2334">
        <f>E350*2</f>
        <v>363.82</v>
      </c>
      <c r="F349" s="2179">
        <f t="shared" si="37"/>
        <v>363.82</v>
      </c>
      <c r="G349" s="2190">
        <f t="shared" si="38"/>
        <v>363820</v>
      </c>
      <c r="H349" s="823">
        <f t="shared" si="39"/>
        <v>363.82</v>
      </c>
      <c r="I349" s="381"/>
    </row>
    <row r="350" spans="1:9">
      <c r="A350" s="2178" t="s">
        <v>9983</v>
      </c>
      <c r="B350" s="2212" t="s">
        <v>1423</v>
      </c>
      <c r="C350" s="16"/>
      <c r="D350" s="15">
        <v>50</v>
      </c>
      <c r="E350" s="2334">
        <v>181.91</v>
      </c>
      <c r="F350" s="2179">
        <f t="shared" si="37"/>
        <v>181.91</v>
      </c>
      <c r="G350" s="2190">
        <f t="shared" si="38"/>
        <v>181910</v>
      </c>
      <c r="H350" s="823">
        <f t="shared" si="39"/>
        <v>9095.5</v>
      </c>
      <c r="I350" s="381"/>
    </row>
    <row r="351" spans="1:9" hidden="1">
      <c r="A351" s="2178" t="s">
        <v>1547</v>
      </c>
      <c r="B351" s="2212" t="s">
        <v>1424</v>
      </c>
      <c r="C351" s="16"/>
      <c r="D351" s="15">
        <v>1</v>
      </c>
      <c r="E351" s="2334">
        <f>E352*2</f>
        <v>371.66</v>
      </c>
      <c r="F351" s="2179">
        <f t="shared" si="37"/>
        <v>371.66</v>
      </c>
      <c r="G351" s="2190">
        <f t="shared" si="38"/>
        <v>371660</v>
      </c>
      <c r="H351" s="823">
        <f t="shared" si="39"/>
        <v>371.66</v>
      </c>
      <c r="I351" s="381"/>
    </row>
    <row r="352" spans="1:9" ht="13.5" thickBot="1">
      <c r="A352" s="2213" t="s">
        <v>9984</v>
      </c>
      <c r="B352" s="2214" t="s">
        <v>1424</v>
      </c>
      <c r="C352" s="2215"/>
      <c r="D352" s="2216">
        <v>50</v>
      </c>
      <c r="E352" s="2333">
        <v>185.83</v>
      </c>
      <c r="F352" s="2217">
        <f t="shared" si="37"/>
        <v>185.83</v>
      </c>
      <c r="G352" s="2218">
        <f>F352*1000</f>
        <v>185830</v>
      </c>
      <c r="H352" s="1267">
        <f t="shared" si="39"/>
        <v>9291.5</v>
      </c>
      <c r="I352" s="1399"/>
    </row>
    <row r="353" spans="1:9">
      <c r="A353" s="14"/>
      <c r="D353" s="14"/>
      <c r="E353" s="2219"/>
    </row>
    <row r="354" spans="1:9" ht="13.5" thickBot="1"/>
    <row r="355" spans="1:9" ht="18">
      <c r="A355" s="1728"/>
      <c r="B355" s="2120"/>
      <c r="C355" s="2121"/>
      <c r="D355" s="2169" t="s">
        <v>1410</v>
      </c>
      <c r="E355" s="2122"/>
      <c r="F355" s="2122"/>
      <c r="G355" s="2123"/>
      <c r="H355" s="2120"/>
      <c r="I355" s="2124"/>
    </row>
    <row r="356" spans="1:9" ht="15.75">
      <c r="A356" s="1729"/>
      <c r="B356" s="880"/>
      <c r="C356" s="2125"/>
      <c r="D356" s="2198" t="s">
        <v>1425</v>
      </c>
      <c r="E356" s="2126"/>
      <c r="F356" s="2127"/>
      <c r="G356" s="2128"/>
      <c r="H356" s="880"/>
      <c r="I356" s="847"/>
    </row>
    <row r="357" spans="1:9">
      <c r="A357" s="1729"/>
      <c r="B357" s="880"/>
      <c r="C357" s="2125"/>
      <c r="D357" s="2171"/>
      <c r="E357" s="2126"/>
      <c r="F357" s="2127"/>
      <c r="G357" s="2128"/>
      <c r="H357" s="880"/>
      <c r="I357" s="847"/>
    </row>
    <row r="358" spans="1:9">
      <c r="A358" s="1729"/>
      <c r="B358" s="880"/>
      <c r="C358" s="2125"/>
      <c r="D358" s="2171"/>
      <c r="E358" s="2126"/>
      <c r="F358" s="2127"/>
      <c r="G358" s="2128"/>
      <c r="H358" s="880"/>
      <c r="I358" s="847"/>
    </row>
    <row r="359" spans="1:9" ht="45" customHeight="1" thickBot="1">
      <c r="A359" s="2129"/>
      <c r="B359" s="2130"/>
      <c r="C359" s="2131"/>
      <c r="D359" s="2172"/>
      <c r="E359" s="2132"/>
      <c r="F359" s="2133"/>
      <c r="G359" s="2134"/>
      <c r="H359" s="2130"/>
      <c r="I359" s="868"/>
    </row>
    <row r="360" spans="1:9" ht="34.5" customHeight="1">
      <c r="A360" s="2135" t="s">
        <v>1036</v>
      </c>
      <c r="B360" s="2136" t="s">
        <v>1037</v>
      </c>
      <c r="C360" s="2137" t="s">
        <v>679</v>
      </c>
      <c r="D360" s="2137" t="s">
        <v>3147</v>
      </c>
      <c r="E360" s="2138" t="s">
        <v>3446</v>
      </c>
      <c r="F360" s="2139" t="s">
        <v>2796</v>
      </c>
      <c r="G360" s="2755" t="s">
        <v>2644</v>
      </c>
      <c r="H360" s="2757" t="s">
        <v>498</v>
      </c>
      <c r="I360" s="909" t="s">
        <v>4274</v>
      </c>
    </row>
    <row r="361" spans="1:9" ht="13.5" thickBot="1">
      <c r="A361" s="2199"/>
      <c r="B361" s="2200"/>
      <c r="C361" s="2201" t="s">
        <v>3648</v>
      </c>
      <c r="D361" s="2202" t="s">
        <v>2645</v>
      </c>
      <c r="E361" s="2203" t="s">
        <v>265</v>
      </c>
      <c r="F361" s="2239">
        <f>'Заказ, cкидки и курсы валют'!$I$12</f>
        <v>0</v>
      </c>
      <c r="G361" s="2756"/>
      <c r="H361" s="2758"/>
      <c r="I361" s="910"/>
    </row>
    <row r="362" spans="1:9" hidden="1">
      <c r="A362" s="2175" t="s">
        <v>1550</v>
      </c>
      <c r="B362" s="391" t="s">
        <v>10523</v>
      </c>
      <c r="C362" s="391"/>
      <c r="D362" s="390">
        <v>1</v>
      </c>
      <c r="E362" s="2149">
        <f>E363*2</f>
        <v>328.62</v>
      </c>
      <c r="F362" s="2176">
        <f>ROUND(E362*(1-$F$10),2)</f>
        <v>328.62</v>
      </c>
      <c r="G362" s="2177">
        <f>F362*1000</f>
        <v>328620</v>
      </c>
      <c r="H362" s="2149">
        <f>ROUND((D362/1000)*G362,2)</f>
        <v>328.62</v>
      </c>
      <c r="I362" s="392"/>
    </row>
    <row r="363" spans="1:9">
      <c r="A363" s="2178" t="s">
        <v>9971</v>
      </c>
      <c r="B363" s="2188" t="s">
        <v>10524</v>
      </c>
      <c r="C363" s="16"/>
      <c r="D363" s="15">
        <v>50</v>
      </c>
      <c r="E363" s="2334">
        <v>164.31</v>
      </c>
      <c r="F363" s="2179">
        <f t="shared" ref="F363:F400" si="40">ROUND(E363*(1-$F$10),2)</f>
        <v>164.31</v>
      </c>
      <c r="G363" s="2180">
        <f>F363*1000</f>
        <v>164310</v>
      </c>
      <c r="H363" s="823">
        <f t="shared" ref="H363:H400" si="41">ROUND((D363/1000)*G363,2)</f>
        <v>8215.5</v>
      </c>
      <c r="I363" s="381"/>
    </row>
    <row r="364" spans="1:9" hidden="1">
      <c r="A364" s="2178" t="s">
        <v>1553</v>
      </c>
      <c r="B364" s="16" t="s">
        <v>10526</v>
      </c>
      <c r="C364" s="16"/>
      <c r="D364" s="15">
        <v>1</v>
      </c>
      <c r="E364" s="2334">
        <f>E365*2</f>
        <v>338.98128000000003</v>
      </c>
      <c r="F364" s="2179">
        <f t="shared" si="40"/>
        <v>338.98</v>
      </c>
      <c r="G364" s="2180">
        <f t="shared" ref="G364:G399" si="42">F364*1000</f>
        <v>338980</v>
      </c>
      <c r="H364" s="823">
        <f t="shared" si="41"/>
        <v>338.98</v>
      </c>
      <c r="I364" s="381"/>
    </row>
    <row r="365" spans="1:9">
      <c r="A365" s="2178" t="s">
        <v>9985</v>
      </c>
      <c r="B365" s="16" t="s">
        <v>10525</v>
      </c>
      <c r="C365" s="16"/>
      <c r="D365" s="15">
        <v>50</v>
      </c>
      <c r="E365" s="2334">
        <v>169.49064000000001</v>
      </c>
      <c r="F365" s="2179">
        <f t="shared" si="40"/>
        <v>169.49</v>
      </c>
      <c r="G365" s="2180">
        <f t="shared" si="42"/>
        <v>169490</v>
      </c>
      <c r="H365" s="823">
        <f t="shared" si="41"/>
        <v>8474.5</v>
      </c>
      <c r="I365" s="381"/>
    </row>
    <row r="366" spans="1:9" hidden="1">
      <c r="A366" s="2178" t="s">
        <v>1555</v>
      </c>
      <c r="B366" s="16" t="s">
        <v>10528</v>
      </c>
      <c r="C366" s="16"/>
      <c r="D366" s="15">
        <v>1</v>
      </c>
      <c r="E366" s="2334">
        <f>E367*2</f>
        <v>289.92</v>
      </c>
      <c r="F366" s="2179">
        <f t="shared" si="40"/>
        <v>289.92</v>
      </c>
      <c r="G366" s="2180">
        <f t="shared" si="42"/>
        <v>289920</v>
      </c>
      <c r="H366" s="823">
        <f t="shared" si="41"/>
        <v>289.92</v>
      </c>
      <c r="I366" s="381"/>
    </row>
    <row r="367" spans="1:9">
      <c r="A367" s="2178" t="s">
        <v>9986</v>
      </c>
      <c r="B367" s="16" t="s">
        <v>10527</v>
      </c>
      <c r="C367" s="16"/>
      <c r="D367" s="15">
        <v>50</v>
      </c>
      <c r="E367" s="2334">
        <v>144.96</v>
      </c>
      <c r="F367" s="2179">
        <f t="shared" si="40"/>
        <v>144.96</v>
      </c>
      <c r="G367" s="2180">
        <f t="shared" si="42"/>
        <v>144960</v>
      </c>
      <c r="H367" s="823">
        <f t="shared" si="41"/>
        <v>7248</v>
      </c>
      <c r="I367" s="381"/>
    </row>
    <row r="368" spans="1:9" hidden="1">
      <c r="A368" s="2178" t="s">
        <v>1558</v>
      </c>
      <c r="B368" s="16" t="s">
        <v>10529</v>
      </c>
      <c r="C368" s="16"/>
      <c r="D368" s="15">
        <v>1</v>
      </c>
      <c r="E368" s="2334">
        <f>E369*2</f>
        <v>360.01415999999995</v>
      </c>
      <c r="F368" s="2179">
        <f t="shared" si="40"/>
        <v>360.01</v>
      </c>
      <c r="G368" s="2180">
        <f t="shared" si="42"/>
        <v>360010</v>
      </c>
      <c r="H368" s="823">
        <f t="shared" si="41"/>
        <v>360.01</v>
      </c>
      <c r="I368" s="381"/>
    </row>
    <row r="369" spans="1:9">
      <c r="A369" s="2178" t="s">
        <v>9987</v>
      </c>
      <c r="B369" s="16" t="s">
        <v>10530</v>
      </c>
      <c r="C369" s="16"/>
      <c r="D369" s="15">
        <v>50</v>
      </c>
      <c r="E369" s="2334">
        <v>180.00707999999997</v>
      </c>
      <c r="F369" s="2179">
        <f t="shared" si="40"/>
        <v>180.01</v>
      </c>
      <c r="G369" s="2180">
        <f t="shared" si="42"/>
        <v>180010</v>
      </c>
      <c r="H369" s="823">
        <f t="shared" si="41"/>
        <v>9000.5</v>
      </c>
      <c r="I369" s="381"/>
    </row>
    <row r="370" spans="1:9" hidden="1">
      <c r="A370" s="2178" t="s">
        <v>1560</v>
      </c>
      <c r="B370" s="16" t="s">
        <v>10532</v>
      </c>
      <c r="C370" s="16"/>
      <c r="D370" s="15">
        <v>1</v>
      </c>
      <c r="E370" s="2334">
        <f>E371*2</f>
        <v>321.98</v>
      </c>
      <c r="F370" s="2179">
        <f t="shared" si="40"/>
        <v>321.98</v>
      </c>
      <c r="G370" s="2180">
        <f t="shared" si="42"/>
        <v>321980</v>
      </c>
      <c r="H370" s="823">
        <f t="shared" si="41"/>
        <v>321.98</v>
      </c>
      <c r="I370" s="381"/>
    </row>
    <row r="371" spans="1:9">
      <c r="A371" s="2178" t="s">
        <v>9988</v>
      </c>
      <c r="B371" s="16" t="s">
        <v>10531</v>
      </c>
      <c r="C371" s="16"/>
      <c r="D371" s="15">
        <v>50</v>
      </c>
      <c r="E371" s="2334">
        <v>160.99</v>
      </c>
      <c r="F371" s="2179">
        <f t="shared" si="40"/>
        <v>160.99</v>
      </c>
      <c r="G371" s="2180">
        <f t="shared" si="42"/>
        <v>160990</v>
      </c>
      <c r="H371" s="823">
        <f t="shared" si="41"/>
        <v>8049.5</v>
      </c>
      <c r="I371" s="381"/>
    </row>
    <row r="372" spans="1:9" hidden="1">
      <c r="A372" s="2178" t="s">
        <v>1561</v>
      </c>
      <c r="B372" s="16" t="s">
        <v>10534</v>
      </c>
      <c r="C372" s="16"/>
      <c r="D372" s="15">
        <v>1</v>
      </c>
      <c r="E372" s="2334">
        <f>E373*2</f>
        <v>364.06550399999998</v>
      </c>
      <c r="F372" s="2179">
        <f t="shared" si="40"/>
        <v>364.07</v>
      </c>
      <c r="G372" s="2180">
        <f t="shared" si="42"/>
        <v>364070</v>
      </c>
      <c r="H372" s="823">
        <f t="shared" si="41"/>
        <v>364.07</v>
      </c>
      <c r="I372" s="381"/>
    </row>
    <row r="373" spans="1:9">
      <c r="A373" s="2178" t="s">
        <v>9989</v>
      </c>
      <c r="B373" s="16" t="s">
        <v>10533</v>
      </c>
      <c r="C373" s="16"/>
      <c r="D373" s="15">
        <v>50</v>
      </c>
      <c r="E373" s="2334">
        <v>182.03275199999999</v>
      </c>
      <c r="F373" s="2179">
        <f t="shared" si="40"/>
        <v>182.03</v>
      </c>
      <c r="G373" s="2180">
        <f t="shared" si="42"/>
        <v>182030</v>
      </c>
      <c r="H373" s="823">
        <f t="shared" si="41"/>
        <v>9101.5</v>
      </c>
      <c r="I373" s="381"/>
    </row>
    <row r="374" spans="1:9" hidden="1">
      <c r="A374" s="2178" t="s">
        <v>1562</v>
      </c>
      <c r="B374" s="16" t="s">
        <v>10535</v>
      </c>
      <c r="C374" s="16"/>
      <c r="D374" s="15">
        <v>1</v>
      </c>
      <c r="E374" s="2334">
        <f>E375*2</f>
        <v>429.16896000000003</v>
      </c>
      <c r="F374" s="2179">
        <f t="shared" si="40"/>
        <v>429.17</v>
      </c>
      <c r="G374" s="2180">
        <f t="shared" si="42"/>
        <v>429170</v>
      </c>
      <c r="H374" s="823">
        <f t="shared" si="41"/>
        <v>429.17</v>
      </c>
      <c r="I374" s="381"/>
    </row>
    <row r="375" spans="1:9">
      <c r="A375" s="2178" t="s">
        <v>9990</v>
      </c>
      <c r="B375" s="16" t="s">
        <v>10536</v>
      </c>
      <c r="C375" s="16"/>
      <c r="D375" s="15">
        <v>50</v>
      </c>
      <c r="E375" s="2334">
        <v>214.58448000000001</v>
      </c>
      <c r="F375" s="2179">
        <f t="shared" si="40"/>
        <v>214.58</v>
      </c>
      <c r="G375" s="2180">
        <f t="shared" si="42"/>
        <v>214580</v>
      </c>
      <c r="H375" s="823">
        <f t="shared" si="41"/>
        <v>10729</v>
      </c>
      <c r="I375" s="381"/>
    </row>
    <row r="376" spans="1:9" hidden="1">
      <c r="A376" s="2178" t="s">
        <v>1563</v>
      </c>
      <c r="B376" s="16" t="s">
        <v>10537</v>
      </c>
      <c r="C376" s="16"/>
      <c r="D376" s="15">
        <v>1</v>
      </c>
      <c r="E376" s="2334">
        <f>E377*2</f>
        <v>390.92</v>
      </c>
      <c r="F376" s="2179">
        <f t="shared" si="40"/>
        <v>390.92</v>
      </c>
      <c r="G376" s="2180">
        <f t="shared" si="42"/>
        <v>390920</v>
      </c>
      <c r="H376" s="823">
        <f t="shared" si="41"/>
        <v>390.92</v>
      </c>
      <c r="I376" s="381"/>
    </row>
    <row r="377" spans="1:9">
      <c r="A377" s="2178" t="s">
        <v>9991</v>
      </c>
      <c r="B377" s="16" t="s">
        <v>10538</v>
      </c>
      <c r="C377" s="16"/>
      <c r="D377" s="15">
        <v>50</v>
      </c>
      <c r="E377" s="2334">
        <v>195.46</v>
      </c>
      <c r="F377" s="2179">
        <f t="shared" si="40"/>
        <v>195.46</v>
      </c>
      <c r="G377" s="2180">
        <f t="shared" si="42"/>
        <v>195460</v>
      </c>
      <c r="H377" s="823">
        <f t="shared" si="41"/>
        <v>9773</v>
      </c>
      <c r="I377" s="381"/>
    </row>
    <row r="378" spans="1:9" hidden="1">
      <c r="A378" s="2178" t="s">
        <v>1564</v>
      </c>
      <c r="B378" s="16" t="s">
        <v>10540</v>
      </c>
      <c r="C378" s="16"/>
      <c r="D378" s="15">
        <v>1</v>
      </c>
      <c r="E378" s="2334">
        <f>E379*2</f>
        <v>552.17448000000002</v>
      </c>
      <c r="F378" s="2179">
        <f t="shared" si="40"/>
        <v>552.16999999999996</v>
      </c>
      <c r="G378" s="2180">
        <f t="shared" si="42"/>
        <v>552170</v>
      </c>
      <c r="H378" s="823">
        <f t="shared" si="41"/>
        <v>552.16999999999996</v>
      </c>
      <c r="I378" s="381"/>
    </row>
    <row r="379" spans="1:9">
      <c r="A379" s="2178" t="s">
        <v>9992</v>
      </c>
      <c r="B379" s="16" t="s">
        <v>10539</v>
      </c>
      <c r="C379" s="16"/>
      <c r="D379" s="15">
        <v>50</v>
      </c>
      <c r="E379" s="2334">
        <v>276.08724000000001</v>
      </c>
      <c r="F379" s="2179">
        <f t="shared" si="40"/>
        <v>276.08999999999997</v>
      </c>
      <c r="G379" s="2180">
        <f t="shared" si="42"/>
        <v>276090</v>
      </c>
      <c r="H379" s="823">
        <f t="shared" si="41"/>
        <v>13804.5</v>
      </c>
      <c r="I379" s="381"/>
    </row>
    <row r="380" spans="1:9" ht="13.5" hidden="1" customHeight="1">
      <c r="A380" s="2178" t="s">
        <v>1565</v>
      </c>
      <c r="B380" s="16" t="s">
        <v>10541</v>
      </c>
      <c r="C380" s="16"/>
      <c r="D380" s="15">
        <v>1</v>
      </c>
      <c r="E380" s="2334">
        <f>E381*2</f>
        <v>509.65886399999994</v>
      </c>
      <c r="F380" s="2179">
        <f t="shared" si="40"/>
        <v>509.66</v>
      </c>
      <c r="G380" s="2180">
        <f t="shared" si="42"/>
        <v>509660</v>
      </c>
      <c r="H380" s="823">
        <f t="shared" si="41"/>
        <v>509.66</v>
      </c>
      <c r="I380" s="381"/>
    </row>
    <row r="381" spans="1:9" ht="13.5" customHeight="1">
      <c r="A381" s="2178" t="s">
        <v>9993</v>
      </c>
      <c r="B381" s="16" t="s">
        <v>10542</v>
      </c>
      <c r="C381" s="16"/>
      <c r="D381" s="15">
        <v>50</v>
      </c>
      <c r="E381" s="2334">
        <v>254.82943199999997</v>
      </c>
      <c r="F381" s="2179">
        <f t="shared" si="40"/>
        <v>254.83</v>
      </c>
      <c r="G381" s="2180">
        <f t="shared" si="42"/>
        <v>254830</v>
      </c>
      <c r="H381" s="823">
        <f t="shared" si="41"/>
        <v>12741.5</v>
      </c>
      <c r="I381" s="381"/>
    </row>
    <row r="382" spans="1:9" hidden="1">
      <c r="A382" s="2178" t="s">
        <v>1566</v>
      </c>
      <c r="B382" s="2188" t="s">
        <v>10976</v>
      </c>
      <c r="C382" s="16"/>
      <c r="D382" s="15">
        <v>1</v>
      </c>
      <c r="E382" s="2334">
        <f>E383*2</f>
        <v>623.49830399999996</v>
      </c>
      <c r="F382" s="2179">
        <f t="shared" si="40"/>
        <v>623.5</v>
      </c>
      <c r="G382" s="2180">
        <f t="shared" si="42"/>
        <v>623500</v>
      </c>
      <c r="H382" s="823">
        <f t="shared" si="41"/>
        <v>623.5</v>
      </c>
      <c r="I382" s="381"/>
    </row>
    <row r="383" spans="1:9">
      <c r="A383" s="2178" t="s">
        <v>9994</v>
      </c>
      <c r="B383" s="2188" t="s">
        <v>10543</v>
      </c>
      <c r="C383" s="16"/>
      <c r="D383" s="15">
        <v>25</v>
      </c>
      <c r="E383" s="2334">
        <v>311.74915199999998</v>
      </c>
      <c r="F383" s="2179">
        <f t="shared" si="40"/>
        <v>311.75</v>
      </c>
      <c r="G383" s="2180">
        <f t="shared" si="42"/>
        <v>311750</v>
      </c>
      <c r="H383" s="823">
        <f t="shared" si="41"/>
        <v>7793.75</v>
      </c>
      <c r="I383" s="381"/>
    </row>
    <row r="384" spans="1:9" hidden="1">
      <c r="A384" s="2178" t="s">
        <v>1567</v>
      </c>
      <c r="B384" s="16" t="s">
        <v>10544</v>
      </c>
      <c r="C384" s="16"/>
      <c r="D384" s="15">
        <v>1</v>
      </c>
      <c r="E384" s="2334">
        <f>E385*2</f>
        <v>671.00668799999994</v>
      </c>
      <c r="F384" s="2179">
        <f t="shared" si="40"/>
        <v>671.01</v>
      </c>
      <c r="G384" s="2180">
        <f t="shared" si="42"/>
        <v>671010</v>
      </c>
      <c r="H384" s="823">
        <f t="shared" si="41"/>
        <v>671.01</v>
      </c>
      <c r="I384" s="381"/>
    </row>
    <row r="385" spans="1:9">
      <c r="A385" s="2178" t="s">
        <v>9995</v>
      </c>
      <c r="B385" s="16" t="s">
        <v>10545</v>
      </c>
      <c r="C385" s="16"/>
      <c r="D385" s="15">
        <v>25</v>
      </c>
      <c r="E385" s="2334">
        <v>335.50334399999997</v>
      </c>
      <c r="F385" s="2179">
        <f t="shared" si="40"/>
        <v>335.5</v>
      </c>
      <c r="G385" s="2180">
        <f t="shared" si="42"/>
        <v>335500</v>
      </c>
      <c r="H385" s="823">
        <f t="shared" si="41"/>
        <v>8387.5</v>
      </c>
      <c r="I385" s="381"/>
    </row>
    <row r="386" spans="1:9" hidden="1">
      <c r="A386" s="2178" t="s">
        <v>1548</v>
      </c>
      <c r="B386" s="16" t="s">
        <v>10547</v>
      </c>
      <c r="C386" s="16"/>
      <c r="D386" s="15">
        <v>1</v>
      </c>
      <c r="E386" s="2334">
        <f>E387*2</f>
        <v>580.41999999999996</v>
      </c>
      <c r="F386" s="2179">
        <f t="shared" si="40"/>
        <v>580.41999999999996</v>
      </c>
      <c r="G386" s="2180">
        <f t="shared" si="42"/>
        <v>580420</v>
      </c>
      <c r="H386" s="823">
        <f t="shared" si="41"/>
        <v>580.41999999999996</v>
      </c>
      <c r="I386" s="381"/>
    </row>
    <row r="387" spans="1:9">
      <c r="A387" s="2187" t="s">
        <v>9996</v>
      </c>
      <c r="B387" s="16" t="s">
        <v>10546</v>
      </c>
      <c r="C387" s="2188"/>
      <c r="D387" s="10">
        <v>25</v>
      </c>
      <c r="E387" s="2503">
        <v>290.20999999999998</v>
      </c>
      <c r="F387" s="2189">
        <f t="shared" si="40"/>
        <v>290.20999999999998</v>
      </c>
      <c r="G387" s="2180">
        <f t="shared" si="42"/>
        <v>290210</v>
      </c>
      <c r="H387" s="2153">
        <f t="shared" si="41"/>
        <v>7255.25</v>
      </c>
      <c r="I387" s="1869"/>
    </row>
    <row r="388" spans="1:9" hidden="1">
      <c r="A388" s="2178" t="s">
        <v>1549</v>
      </c>
      <c r="B388" s="16" t="s">
        <v>10548</v>
      </c>
      <c r="C388" s="16"/>
      <c r="D388" s="15">
        <v>1</v>
      </c>
      <c r="E388" s="2334">
        <f>E389*2</f>
        <v>841.56124799999986</v>
      </c>
      <c r="F388" s="2179">
        <f t="shared" si="40"/>
        <v>841.56</v>
      </c>
      <c r="G388" s="2180">
        <f t="shared" si="42"/>
        <v>841560</v>
      </c>
      <c r="H388" s="823">
        <f t="shared" si="41"/>
        <v>841.56</v>
      </c>
      <c r="I388" s="381"/>
    </row>
    <row r="389" spans="1:9">
      <c r="A389" s="2178" t="s">
        <v>9997</v>
      </c>
      <c r="B389" s="16" t="s">
        <v>10549</v>
      </c>
      <c r="C389" s="16"/>
      <c r="D389" s="15">
        <v>25</v>
      </c>
      <c r="E389" s="2334">
        <v>420.78062399999993</v>
      </c>
      <c r="F389" s="2179">
        <f t="shared" si="40"/>
        <v>420.78</v>
      </c>
      <c r="G389" s="2180">
        <f t="shared" si="42"/>
        <v>420780</v>
      </c>
      <c r="H389" s="823">
        <f t="shared" si="41"/>
        <v>10519.5</v>
      </c>
      <c r="I389" s="381"/>
    </row>
    <row r="390" spans="1:9" hidden="1">
      <c r="A390" s="2178" t="s">
        <v>1551</v>
      </c>
      <c r="B390" s="16" t="s">
        <v>10550</v>
      </c>
      <c r="C390" s="16"/>
      <c r="D390" s="15">
        <v>1</v>
      </c>
      <c r="E390" s="2334">
        <f>E391*2</f>
        <v>389.06735999999995</v>
      </c>
      <c r="F390" s="2179">
        <f t="shared" si="40"/>
        <v>389.07</v>
      </c>
      <c r="G390" s="2180">
        <f t="shared" si="42"/>
        <v>389070</v>
      </c>
      <c r="H390" s="823">
        <f t="shared" si="41"/>
        <v>389.07</v>
      </c>
      <c r="I390" s="381"/>
    </row>
    <row r="391" spans="1:9">
      <c r="A391" s="2178" t="s">
        <v>9998</v>
      </c>
      <c r="B391" s="16" t="s">
        <v>10551</v>
      </c>
      <c r="C391" s="16"/>
      <c r="D391" s="15">
        <v>25</v>
      </c>
      <c r="E391" s="2334">
        <v>194.53367999999998</v>
      </c>
      <c r="F391" s="2179">
        <f t="shared" si="40"/>
        <v>194.53</v>
      </c>
      <c r="G391" s="2180">
        <f t="shared" si="42"/>
        <v>194530</v>
      </c>
      <c r="H391" s="823">
        <f t="shared" si="41"/>
        <v>4863.25</v>
      </c>
      <c r="I391" s="381"/>
    </row>
    <row r="392" spans="1:9" hidden="1">
      <c r="A392" s="2178" t="s">
        <v>1552</v>
      </c>
      <c r="B392" s="16" t="s">
        <v>10552</v>
      </c>
      <c r="C392" s="16"/>
      <c r="D392" s="15">
        <v>1</v>
      </c>
      <c r="E392" s="2334">
        <f>E393*2</f>
        <v>621.82031999999992</v>
      </c>
      <c r="F392" s="2179">
        <f t="shared" si="40"/>
        <v>621.82000000000005</v>
      </c>
      <c r="G392" s="2180">
        <f t="shared" si="42"/>
        <v>621820</v>
      </c>
      <c r="H392" s="823">
        <f t="shared" si="41"/>
        <v>621.82000000000005</v>
      </c>
      <c r="I392" s="381"/>
    </row>
    <row r="393" spans="1:9">
      <c r="A393" s="2178" t="s">
        <v>9999</v>
      </c>
      <c r="B393" s="16" t="s">
        <v>10553</v>
      </c>
      <c r="C393" s="16"/>
      <c r="D393" s="15">
        <v>25</v>
      </c>
      <c r="E393" s="2334">
        <v>310.91015999999996</v>
      </c>
      <c r="F393" s="2179">
        <f t="shared" si="40"/>
        <v>310.91000000000003</v>
      </c>
      <c r="G393" s="2180">
        <f t="shared" si="42"/>
        <v>310910</v>
      </c>
      <c r="H393" s="823">
        <f t="shared" si="41"/>
        <v>7772.75</v>
      </c>
      <c r="I393" s="381"/>
    </row>
    <row r="394" spans="1:9" hidden="1">
      <c r="A394" s="2178" t="s">
        <v>1554</v>
      </c>
      <c r="B394" s="16" t="s">
        <v>10554</v>
      </c>
      <c r="C394" s="16"/>
      <c r="D394" s="15">
        <v>1</v>
      </c>
      <c r="E394" s="2334">
        <f>E395*2</f>
        <v>587.32608000000005</v>
      </c>
      <c r="F394" s="2179">
        <f t="shared" si="40"/>
        <v>587.33000000000004</v>
      </c>
      <c r="G394" s="2180">
        <f t="shared" si="42"/>
        <v>587330</v>
      </c>
      <c r="H394" s="823">
        <f t="shared" si="41"/>
        <v>587.33000000000004</v>
      </c>
      <c r="I394" s="381"/>
    </row>
    <row r="395" spans="1:9">
      <c r="A395" s="2178" t="s">
        <v>10000</v>
      </c>
      <c r="B395" s="16" t="s">
        <v>10555</v>
      </c>
      <c r="C395" s="16"/>
      <c r="D395" s="15">
        <v>10</v>
      </c>
      <c r="E395" s="2334">
        <v>293.66304000000002</v>
      </c>
      <c r="F395" s="2179">
        <f t="shared" si="40"/>
        <v>293.66000000000003</v>
      </c>
      <c r="G395" s="2180">
        <f t="shared" si="42"/>
        <v>293660</v>
      </c>
      <c r="H395" s="823">
        <f t="shared" si="41"/>
        <v>2936.6</v>
      </c>
      <c r="I395" s="381"/>
    </row>
    <row r="396" spans="1:9" hidden="1">
      <c r="A396" s="2178" t="s">
        <v>1556</v>
      </c>
      <c r="B396" s="16" t="s">
        <v>10556</v>
      </c>
      <c r="C396" s="16"/>
      <c r="D396" s="15">
        <v>1</v>
      </c>
      <c r="E396" s="2334">
        <f>E397*2</f>
        <v>654.47448000000009</v>
      </c>
      <c r="F396" s="2179">
        <f t="shared" si="40"/>
        <v>654.47</v>
      </c>
      <c r="G396" s="2180">
        <f t="shared" si="42"/>
        <v>654470</v>
      </c>
      <c r="H396" s="823">
        <f t="shared" si="41"/>
        <v>654.47</v>
      </c>
      <c r="I396" s="381"/>
    </row>
    <row r="397" spans="1:9">
      <c r="A397" s="2178" t="s">
        <v>10001</v>
      </c>
      <c r="B397" s="16" t="s">
        <v>10557</v>
      </c>
      <c r="C397" s="16"/>
      <c r="D397" s="15">
        <v>10</v>
      </c>
      <c r="E397" s="2334">
        <v>327.23724000000004</v>
      </c>
      <c r="F397" s="2179">
        <f t="shared" si="40"/>
        <v>327.24</v>
      </c>
      <c r="G397" s="2180">
        <f t="shared" si="42"/>
        <v>327240</v>
      </c>
      <c r="H397" s="823">
        <f t="shared" si="41"/>
        <v>3272.4</v>
      </c>
      <c r="I397" s="381"/>
    </row>
    <row r="398" spans="1:9" hidden="1">
      <c r="A398" s="2178" t="s">
        <v>1557</v>
      </c>
      <c r="B398" s="16" t="s">
        <v>10558</v>
      </c>
      <c r="C398" s="16"/>
      <c r="D398" s="15">
        <v>1</v>
      </c>
      <c r="E398" s="2334">
        <v>381.07</v>
      </c>
      <c r="F398" s="2179">
        <f t="shared" si="40"/>
        <v>381.07</v>
      </c>
      <c r="G398" s="2180">
        <f t="shared" si="42"/>
        <v>381070</v>
      </c>
      <c r="H398" s="823">
        <f t="shared" si="41"/>
        <v>381.07</v>
      </c>
      <c r="I398" s="381"/>
    </row>
    <row r="399" spans="1:9" hidden="1">
      <c r="A399" s="2178" t="s">
        <v>1559</v>
      </c>
      <c r="B399" s="16" t="s">
        <v>10559</v>
      </c>
      <c r="C399" s="16"/>
      <c r="D399" s="15">
        <v>1</v>
      </c>
      <c r="E399" s="2334">
        <f>E400*2+15</f>
        <v>1199.8</v>
      </c>
      <c r="F399" s="2179">
        <f t="shared" si="40"/>
        <v>1199.8</v>
      </c>
      <c r="G399" s="2180">
        <f t="shared" si="42"/>
        <v>1199800</v>
      </c>
      <c r="H399" s="823">
        <f t="shared" si="41"/>
        <v>1199.8</v>
      </c>
      <c r="I399" s="381"/>
    </row>
    <row r="400" spans="1:9" ht="13.5" thickBot="1">
      <c r="A400" s="2182" t="s">
        <v>10002</v>
      </c>
      <c r="B400" s="2183" t="s">
        <v>10560</v>
      </c>
      <c r="C400" s="2183"/>
      <c r="D400" s="19">
        <v>10</v>
      </c>
      <c r="E400" s="2493">
        <v>592.4</v>
      </c>
      <c r="F400" s="2184">
        <f t="shared" si="40"/>
        <v>592.4</v>
      </c>
      <c r="G400" s="2185">
        <f>F400*1000</f>
        <v>592400</v>
      </c>
      <c r="H400" s="2162">
        <f t="shared" si="41"/>
        <v>5924</v>
      </c>
      <c r="I400" s="382"/>
    </row>
    <row r="403" spans="1:9" ht="13.5" thickBot="1"/>
    <row r="404" spans="1:9" ht="18">
      <c r="A404" s="1728"/>
      <c r="B404" s="2120"/>
      <c r="C404" s="2121"/>
      <c r="D404" s="2169" t="s">
        <v>1410</v>
      </c>
      <c r="E404" s="2122"/>
      <c r="F404" s="2122"/>
      <c r="G404" s="2123"/>
      <c r="H404" s="2120"/>
      <c r="I404" s="2124"/>
    </row>
    <row r="405" spans="1:9" ht="15.75">
      <c r="A405" s="1729"/>
      <c r="B405" s="880"/>
      <c r="C405" s="2125"/>
      <c r="D405" s="2198" t="s">
        <v>9954</v>
      </c>
      <c r="E405" s="2126"/>
      <c r="F405" s="2127"/>
      <c r="G405" s="2128"/>
      <c r="H405" s="880"/>
      <c r="I405" s="847"/>
    </row>
    <row r="406" spans="1:9">
      <c r="A406" s="1729"/>
      <c r="B406" s="880"/>
      <c r="C406" s="2125"/>
      <c r="D406" s="2171"/>
      <c r="E406" s="2126"/>
      <c r="F406" s="2127"/>
      <c r="G406" s="2128"/>
      <c r="H406" s="880"/>
      <c r="I406" s="847"/>
    </row>
    <row r="407" spans="1:9">
      <c r="A407" s="1729"/>
      <c r="B407" s="880"/>
      <c r="C407" s="2125"/>
      <c r="D407" s="2171"/>
      <c r="E407" s="2126"/>
      <c r="F407" s="2127"/>
      <c r="G407" s="2128"/>
      <c r="H407" s="880"/>
      <c r="I407" s="847"/>
    </row>
    <row r="408" spans="1:9" ht="13.5" thickBot="1">
      <c r="A408" s="2129"/>
      <c r="B408" s="2130"/>
      <c r="C408" s="2131"/>
      <c r="D408" s="2172"/>
      <c r="E408" s="2132"/>
      <c r="F408" s="2133"/>
      <c r="G408" s="2134"/>
      <c r="H408" s="2130"/>
      <c r="I408" s="868"/>
    </row>
    <row r="409" spans="1:9" ht="33.75">
      <c r="A409" s="2135" t="s">
        <v>1036</v>
      </c>
      <c r="B409" s="2136" t="s">
        <v>1037</v>
      </c>
      <c r="C409" s="2137" t="s">
        <v>679</v>
      </c>
      <c r="D409" s="2137" t="s">
        <v>3147</v>
      </c>
      <c r="E409" s="2138" t="s">
        <v>3446</v>
      </c>
      <c r="F409" s="2139" t="s">
        <v>2796</v>
      </c>
      <c r="G409" s="2755" t="s">
        <v>2644</v>
      </c>
      <c r="H409" s="2757" t="s">
        <v>498</v>
      </c>
      <c r="I409" s="909" t="s">
        <v>4274</v>
      </c>
    </row>
    <row r="410" spans="1:9" ht="13.5" thickBot="1">
      <c r="A410" s="2140"/>
      <c r="B410" s="2141"/>
      <c r="C410" s="2142" t="s">
        <v>3648</v>
      </c>
      <c r="D410" s="2143" t="s">
        <v>2645</v>
      </c>
      <c r="E410" s="2144" t="s">
        <v>265</v>
      </c>
      <c r="F410" s="1143">
        <f>'Заказ, cкидки и курсы валют'!$I$12</f>
        <v>0</v>
      </c>
      <c r="G410" s="2760"/>
      <c r="H410" s="2761"/>
      <c r="I410" s="2145"/>
    </row>
    <row r="411" spans="1:9">
      <c r="A411" s="2175" t="s">
        <v>1568</v>
      </c>
      <c r="B411" s="391" t="s">
        <v>9955</v>
      </c>
      <c r="C411" s="391"/>
      <c r="D411" s="390">
        <v>100</v>
      </c>
      <c r="E411" s="2332">
        <v>60.25</v>
      </c>
      <c r="F411" s="2176">
        <f t="shared" ref="F411:F423" si="43">ROUND(E411*(1-$F$10),2)</f>
        <v>60.25</v>
      </c>
      <c r="G411" s="2177">
        <f>F411*1000</f>
        <v>60250</v>
      </c>
      <c r="H411" s="2149">
        <f t="shared" ref="H411:H423" si="44">ROUND((D411/1000)*G411,2)</f>
        <v>6025</v>
      </c>
      <c r="I411" s="392"/>
    </row>
    <row r="412" spans="1:9">
      <c r="A412" s="2178" t="s">
        <v>1573</v>
      </c>
      <c r="B412" s="16" t="s">
        <v>9956</v>
      </c>
      <c r="C412" s="16"/>
      <c r="D412" s="15">
        <v>100</v>
      </c>
      <c r="E412" s="2334">
        <v>67.78</v>
      </c>
      <c r="F412" s="2179">
        <f t="shared" si="43"/>
        <v>67.78</v>
      </c>
      <c r="G412" s="2180">
        <f>F412*1000</f>
        <v>67780</v>
      </c>
      <c r="H412" s="823">
        <f t="shared" si="44"/>
        <v>6778</v>
      </c>
      <c r="I412" s="381"/>
    </row>
    <row r="413" spans="1:9">
      <c r="A413" s="2178" t="s">
        <v>10977</v>
      </c>
      <c r="B413" s="16" t="s">
        <v>10978</v>
      </c>
      <c r="C413" s="16"/>
      <c r="D413" s="15">
        <v>100</v>
      </c>
      <c r="E413" s="2334">
        <v>36.784999999999997</v>
      </c>
      <c r="F413" s="2179">
        <f t="shared" si="43"/>
        <v>36.79</v>
      </c>
      <c r="G413" s="2180">
        <f t="shared" ref="G413:G422" si="45">F413*1000</f>
        <v>36790</v>
      </c>
      <c r="H413" s="823">
        <f t="shared" si="44"/>
        <v>3679</v>
      </c>
      <c r="I413" s="381"/>
    </row>
    <row r="414" spans="1:9">
      <c r="A414" s="2178" t="s">
        <v>1574</v>
      </c>
      <c r="B414" s="16" t="s">
        <v>9957</v>
      </c>
      <c r="C414" s="16"/>
      <c r="D414" s="15">
        <v>50</v>
      </c>
      <c r="E414" s="2334">
        <v>53.68</v>
      </c>
      <c r="F414" s="2179">
        <f t="shared" si="43"/>
        <v>53.68</v>
      </c>
      <c r="G414" s="2180">
        <f t="shared" si="45"/>
        <v>53680</v>
      </c>
      <c r="H414" s="823">
        <f t="shared" si="44"/>
        <v>2684</v>
      </c>
      <c r="I414" s="381"/>
    </row>
    <row r="415" spans="1:9">
      <c r="A415" s="2178" t="s">
        <v>1575</v>
      </c>
      <c r="B415" s="16" t="s">
        <v>9958</v>
      </c>
      <c r="C415" s="16"/>
      <c r="D415" s="15">
        <v>50</v>
      </c>
      <c r="E415" s="2334">
        <v>48.3</v>
      </c>
      <c r="F415" s="2179">
        <f t="shared" si="43"/>
        <v>48.3</v>
      </c>
      <c r="G415" s="2180">
        <f t="shared" si="45"/>
        <v>48300</v>
      </c>
      <c r="H415" s="823">
        <f t="shared" si="44"/>
        <v>2415</v>
      </c>
      <c r="I415" s="381"/>
    </row>
    <row r="416" spans="1:9">
      <c r="A416" s="2178" t="s">
        <v>10979</v>
      </c>
      <c r="B416" s="16" t="s">
        <v>10980</v>
      </c>
      <c r="C416" s="16"/>
      <c r="D416" s="15">
        <v>50</v>
      </c>
      <c r="E416" s="2334">
        <v>57.35</v>
      </c>
      <c r="F416" s="2179">
        <f t="shared" si="43"/>
        <v>57.35</v>
      </c>
      <c r="G416" s="2180">
        <f t="shared" si="45"/>
        <v>57350</v>
      </c>
      <c r="H416" s="823">
        <f t="shared" si="44"/>
        <v>2867.5</v>
      </c>
      <c r="I416" s="381"/>
    </row>
    <row r="417" spans="1:9">
      <c r="A417" s="2178" t="s">
        <v>1576</v>
      </c>
      <c r="B417" s="16" t="s">
        <v>9959</v>
      </c>
      <c r="C417" s="16"/>
      <c r="D417" s="15">
        <v>50</v>
      </c>
      <c r="E417" s="2334">
        <v>81.77</v>
      </c>
      <c r="F417" s="2179">
        <f t="shared" si="43"/>
        <v>81.77</v>
      </c>
      <c r="G417" s="2180">
        <f t="shared" si="45"/>
        <v>81770</v>
      </c>
      <c r="H417" s="823">
        <f t="shared" si="44"/>
        <v>4088.5</v>
      </c>
      <c r="I417" s="381"/>
    </row>
    <row r="418" spans="1:9">
      <c r="A418" s="2178" t="s">
        <v>1941</v>
      </c>
      <c r="B418" s="16" t="s">
        <v>9960</v>
      </c>
      <c r="C418" s="16"/>
      <c r="D418" s="15">
        <v>50</v>
      </c>
      <c r="E418" s="2334">
        <v>106.21</v>
      </c>
      <c r="F418" s="2179">
        <f t="shared" si="43"/>
        <v>106.21</v>
      </c>
      <c r="G418" s="2180">
        <f t="shared" si="45"/>
        <v>106210</v>
      </c>
      <c r="H418" s="823">
        <f t="shared" si="44"/>
        <v>5310.5</v>
      </c>
      <c r="I418" s="381"/>
    </row>
    <row r="419" spans="1:9">
      <c r="A419" s="2178" t="s">
        <v>1942</v>
      </c>
      <c r="B419" s="16" t="s">
        <v>9961</v>
      </c>
      <c r="C419" s="16"/>
      <c r="D419" s="15">
        <v>50</v>
      </c>
      <c r="E419" s="2334">
        <v>107.58</v>
      </c>
      <c r="F419" s="2179">
        <f t="shared" si="43"/>
        <v>107.58</v>
      </c>
      <c r="G419" s="2180">
        <f t="shared" si="45"/>
        <v>107580</v>
      </c>
      <c r="H419" s="823">
        <f t="shared" si="44"/>
        <v>5379</v>
      </c>
      <c r="I419" s="381"/>
    </row>
    <row r="420" spans="1:9">
      <c r="A420" s="2178" t="s">
        <v>1569</v>
      </c>
      <c r="B420" s="16" t="s">
        <v>9962</v>
      </c>
      <c r="C420" s="16"/>
      <c r="D420" s="15">
        <v>25</v>
      </c>
      <c r="E420" s="2334">
        <v>118.35</v>
      </c>
      <c r="F420" s="2179">
        <f t="shared" si="43"/>
        <v>118.35</v>
      </c>
      <c r="G420" s="2180">
        <f t="shared" si="45"/>
        <v>118350</v>
      </c>
      <c r="H420" s="823">
        <f t="shared" si="44"/>
        <v>2958.75</v>
      </c>
      <c r="I420" s="381"/>
    </row>
    <row r="421" spans="1:9">
      <c r="A421" s="2178" t="s">
        <v>1570</v>
      </c>
      <c r="B421" s="16" t="s">
        <v>9963</v>
      </c>
      <c r="C421" s="16"/>
      <c r="D421" s="15">
        <v>25</v>
      </c>
      <c r="E421" s="2334">
        <v>129.08000000000001</v>
      </c>
      <c r="F421" s="2179">
        <f t="shared" si="43"/>
        <v>129.08000000000001</v>
      </c>
      <c r="G421" s="2180">
        <f t="shared" si="45"/>
        <v>129080.00000000001</v>
      </c>
      <c r="H421" s="823">
        <f t="shared" si="44"/>
        <v>3227</v>
      </c>
      <c r="I421" s="381"/>
    </row>
    <row r="422" spans="1:9">
      <c r="A422" s="2178" t="s">
        <v>1571</v>
      </c>
      <c r="B422" s="16" t="s">
        <v>9964</v>
      </c>
      <c r="C422" s="16"/>
      <c r="D422" s="15">
        <v>25</v>
      </c>
      <c r="E422" s="2334">
        <v>133.44</v>
      </c>
      <c r="F422" s="2179">
        <f t="shared" si="43"/>
        <v>133.44</v>
      </c>
      <c r="G422" s="2180">
        <f t="shared" si="45"/>
        <v>133440</v>
      </c>
      <c r="H422" s="823">
        <f t="shared" si="44"/>
        <v>3336</v>
      </c>
      <c r="I422" s="381"/>
    </row>
    <row r="423" spans="1:9" ht="13.5" thickBot="1">
      <c r="A423" s="2182" t="s">
        <v>1572</v>
      </c>
      <c r="B423" s="2183" t="s">
        <v>9965</v>
      </c>
      <c r="C423" s="2183"/>
      <c r="D423" s="19">
        <v>25</v>
      </c>
      <c r="E423" s="2493">
        <v>139.88999999999999</v>
      </c>
      <c r="F423" s="2184">
        <f t="shared" si="43"/>
        <v>139.88999999999999</v>
      </c>
      <c r="G423" s="2185">
        <f>F423*1000</f>
        <v>139890</v>
      </c>
      <c r="H423" s="2162">
        <f t="shared" si="44"/>
        <v>3497.25</v>
      </c>
      <c r="I423" s="382"/>
    </row>
    <row r="428" spans="1:9" ht="13.5" thickBot="1"/>
    <row r="429" spans="1:9" ht="18">
      <c r="A429" s="1728"/>
      <c r="B429" s="2120"/>
      <c r="C429" s="2121"/>
      <c r="D429" s="2169" t="s">
        <v>1410</v>
      </c>
      <c r="E429" s="2122"/>
      <c r="F429" s="2122"/>
      <c r="G429" s="2123"/>
      <c r="H429" s="2120"/>
      <c r="I429" s="2124"/>
    </row>
    <row r="430" spans="1:9" ht="15.75">
      <c r="A430" s="1729"/>
      <c r="B430" s="880"/>
      <c r="C430" s="2125"/>
      <c r="D430" s="2198" t="s">
        <v>1426</v>
      </c>
      <c r="E430" s="2126"/>
      <c r="F430" s="2127"/>
      <c r="G430" s="2128"/>
      <c r="H430" s="880"/>
      <c r="I430" s="847"/>
    </row>
    <row r="431" spans="1:9">
      <c r="A431" s="1729"/>
      <c r="B431" s="880"/>
      <c r="C431" s="2125"/>
      <c r="D431" s="2171"/>
      <c r="E431" s="2126"/>
      <c r="F431" s="2127"/>
      <c r="G431" s="2128"/>
      <c r="H431" s="880"/>
      <c r="I431" s="847"/>
    </row>
    <row r="432" spans="1:9">
      <c r="A432" s="1729"/>
      <c r="B432" s="880"/>
      <c r="C432" s="2125"/>
      <c r="D432" s="2171"/>
      <c r="E432" s="2126"/>
      <c r="F432" s="2127"/>
      <c r="G432" s="2128"/>
      <c r="H432" s="880"/>
      <c r="I432" s="847"/>
    </row>
    <row r="433" spans="1:9" ht="13.5" thickBot="1">
      <c r="A433" s="2129"/>
      <c r="B433" s="2130"/>
      <c r="C433" s="2131"/>
      <c r="D433" s="2172"/>
      <c r="E433" s="2132"/>
      <c r="F433" s="2133"/>
      <c r="G433" s="2134"/>
      <c r="H433" s="2130"/>
      <c r="I433" s="868"/>
    </row>
    <row r="434" spans="1:9" ht="33.75">
      <c r="A434" s="2135" t="s">
        <v>1036</v>
      </c>
      <c r="B434" s="2136" t="s">
        <v>1037</v>
      </c>
      <c r="C434" s="2137" t="s">
        <v>679</v>
      </c>
      <c r="D434" s="2137" t="s">
        <v>3147</v>
      </c>
      <c r="E434" s="2138" t="s">
        <v>3446</v>
      </c>
      <c r="F434" s="2139" t="s">
        <v>2796</v>
      </c>
      <c r="G434" s="2755" t="s">
        <v>2644</v>
      </c>
      <c r="H434" s="2757" t="s">
        <v>498</v>
      </c>
      <c r="I434" s="909" t="s">
        <v>4274</v>
      </c>
    </row>
    <row r="435" spans="1:9" ht="13.5" thickBot="1">
      <c r="A435" s="2140"/>
      <c r="B435" s="2141"/>
      <c r="C435" s="2142" t="s">
        <v>3648</v>
      </c>
      <c r="D435" s="2143" t="s">
        <v>2645</v>
      </c>
      <c r="E435" s="2144" t="s">
        <v>265</v>
      </c>
      <c r="F435" s="1143">
        <f>'Заказ, cкидки и курсы валют'!$I$12</f>
        <v>0</v>
      </c>
      <c r="G435" s="2760"/>
      <c r="H435" s="2761"/>
      <c r="I435" s="2145"/>
    </row>
    <row r="436" spans="1:9">
      <c r="A436" s="2175" t="s">
        <v>1943</v>
      </c>
      <c r="B436" s="391" t="s">
        <v>10321</v>
      </c>
      <c r="C436" s="391"/>
      <c r="D436" s="390">
        <v>100</v>
      </c>
      <c r="E436" s="2332">
        <v>46.87</v>
      </c>
      <c r="F436" s="2176">
        <f>ROUND(E436*(1-$F$10),2)</f>
        <v>46.87</v>
      </c>
      <c r="G436" s="2177">
        <f>F436*1000</f>
        <v>46870</v>
      </c>
      <c r="H436" s="2149">
        <f>ROUND((D436/1000)*G436,2)</f>
        <v>4687</v>
      </c>
      <c r="I436" s="392"/>
    </row>
    <row r="437" spans="1:9" hidden="1">
      <c r="A437" s="2178" t="s">
        <v>10276</v>
      </c>
      <c r="B437" s="16" t="s">
        <v>10321</v>
      </c>
      <c r="C437" s="16"/>
      <c r="D437" s="15">
        <v>10</v>
      </c>
      <c r="E437" s="2334">
        <v>70.055040000000005</v>
      </c>
      <c r="F437" s="2179">
        <f t="shared" ref="F437:F492" si="46">ROUND(E437*(1-$F$10),2)</f>
        <v>70.06</v>
      </c>
      <c r="G437" s="2180">
        <f>F437*1000</f>
        <v>70060</v>
      </c>
      <c r="H437" s="823">
        <f>ROUND((D437/1000)*G437,2)</f>
        <v>700.6</v>
      </c>
      <c r="I437" s="381"/>
    </row>
    <row r="438" spans="1:9">
      <c r="A438" s="2178" t="s">
        <v>1944</v>
      </c>
      <c r="B438" s="16" t="s">
        <v>10322</v>
      </c>
      <c r="C438" s="16"/>
      <c r="D438" s="15">
        <v>100</v>
      </c>
      <c r="E438" s="2334">
        <v>60.6</v>
      </c>
      <c r="F438" s="2179">
        <f t="shared" si="46"/>
        <v>60.6</v>
      </c>
      <c r="G438" s="2180">
        <f t="shared" ref="G438:G491" si="47">F438*1000</f>
        <v>60600</v>
      </c>
      <c r="H438" s="823">
        <f t="shared" ref="H438:H492" si="48">ROUND((D438/1000)*G438,2)</f>
        <v>6060</v>
      </c>
      <c r="I438" s="381"/>
    </row>
    <row r="439" spans="1:9" hidden="1">
      <c r="A439" s="2178" t="s">
        <v>10277</v>
      </c>
      <c r="B439" s="16" t="s">
        <v>10322</v>
      </c>
      <c r="C439" s="16"/>
      <c r="D439" s="15">
        <v>4</v>
      </c>
      <c r="E439" s="2334">
        <v>58.842959999999998</v>
      </c>
      <c r="F439" s="2179">
        <f t="shared" si="46"/>
        <v>58.84</v>
      </c>
      <c r="G439" s="2180">
        <f t="shared" si="47"/>
        <v>58840</v>
      </c>
      <c r="H439" s="823">
        <f t="shared" si="48"/>
        <v>235.36</v>
      </c>
      <c r="I439" s="381"/>
    </row>
    <row r="440" spans="1:9">
      <c r="A440" s="2178" t="s">
        <v>1946</v>
      </c>
      <c r="B440" s="16" t="s">
        <v>10323</v>
      </c>
      <c r="C440" s="2445"/>
      <c r="D440" s="15">
        <v>100</v>
      </c>
      <c r="E440" s="2334">
        <v>62.45</v>
      </c>
      <c r="F440" s="2179">
        <f t="shared" si="46"/>
        <v>62.45</v>
      </c>
      <c r="G440" s="2180">
        <f t="shared" si="47"/>
        <v>62450</v>
      </c>
      <c r="H440" s="823">
        <f t="shared" si="48"/>
        <v>6245</v>
      </c>
      <c r="I440" s="381"/>
    </row>
    <row r="441" spans="1:9" hidden="1">
      <c r="A441" s="2178" t="s">
        <v>10278</v>
      </c>
      <c r="B441" s="16" t="s">
        <v>10323</v>
      </c>
      <c r="C441" s="2445"/>
      <c r="D441" s="15">
        <v>4</v>
      </c>
      <c r="E441" s="2334">
        <v>71.48724</v>
      </c>
      <c r="F441" s="2179">
        <f t="shared" si="46"/>
        <v>71.489999999999995</v>
      </c>
      <c r="G441" s="2180">
        <f t="shared" si="47"/>
        <v>71490</v>
      </c>
      <c r="H441" s="823">
        <f t="shared" si="48"/>
        <v>285.95999999999998</v>
      </c>
      <c r="I441" s="381"/>
    </row>
    <row r="442" spans="1:9">
      <c r="A442" s="2178" t="s">
        <v>1947</v>
      </c>
      <c r="B442" s="16" t="s">
        <v>10324</v>
      </c>
      <c r="C442" s="2445"/>
      <c r="D442" s="15">
        <v>100</v>
      </c>
      <c r="E442" s="2334">
        <v>64.72</v>
      </c>
      <c r="F442" s="2179">
        <f t="shared" si="46"/>
        <v>64.72</v>
      </c>
      <c r="G442" s="2180">
        <f t="shared" si="47"/>
        <v>64720</v>
      </c>
      <c r="H442" s="823">
        <f t="shared" si="48"/>
        <v>6472</v>
      </c>
      <c r="I442" s="381"/>
    </row>
    <row r="443" spans="1:9" hidden="1">
      <c r="A443" s="2178" t="s">
        <v>10280</v>
      </c>
      <c r="B443" s="16" t="s">
        <v>10324</v>
      </c>
      <c r="C443" s="2445"/>
      <c r="D443" s="15">
        <v>4</v>
      </c>
      <c r="E443" s="2334">
        <v>60.970799999999997</v>
      </c>
      <c r="F443" s="2179">
        <f t="shared" si="46"/>
        <v>60.97</v>
      </c>
      <c r="G443" s="2180">
        <f t="shared" si="47"/>
        <v>60970</v>
      </c>
      <c r="H443" s="823">
        <f t="shared" si="48"/>
        <v>243.88</v>
      </c>
      <c r="I443" s="381"/>
    </row>
    <row r="444" spans="1:9">
      <c r="A444" s="2178" t="s">
        <v>1951</v>
      </c>
      <c r="B444" s="16" t="s">
        <v>10325</v>
      </c>
      <c r="C444" s="2445"/>
      <c r="D444" s="15">
        <v>100</v>
      </c>
      <c r="E444" s="2334">
        <v>69.010000000000005</v>
      </c>
      <c r="F444" s="2179">
        <f t="shared" si="46"/>
        <v>69.010000000000005</v>
      </c>
      <c r="G444" s="2180">
        <f t="shared" si="47"/>
        <v>69010</v>
      </c>
      <c r="H444" s="823">
        <f t="shared" si="48"/>
        <v>6901</v>
      </c>
      <c r="I444" s="381"/>
    </row>
    <row r="445" spans="1:9" hidden="1">
      <c r="A445" s="2178" t="s">
        <v>10281</v>
      </c>
      <c r="B445" s="16" t="s">
        <v>10325</v>
      </c>
      <c r="C445" s="2445"/>
      <c r="D445" s="15">
        <v>4</v>
      </c>
      <c r="E445" s="2334">
        <v>75.17004</v>
      </c>
      <c r="F445" s="2179">
        <f t="shared" si="46"/>
        <v>75.17</v>
      </c>
      <c r="G445" s="2180">
        <f t="shared" si="47"/>
        <v>75170</v>
      </c>
      <c r="H445" s="823">
        <f t="shared" si="48"/>
        <v>300.68</v>
      </c>
      <c r="I445" s="381"/>
    </row>
    <row r="446" spans="1:9">
      <c r="A446" s="2178" t="s">
        <v>1956</v>
      </c>
      <c r="B446" s="16" t="s">
        <v>10326</v>
      </c>
      <c r="C446" s="2445"/>
      <c r="D446" s="15">
        <v>100</v>
      </c>
      <c r="E446" s="2334">
        <v>66.47</v>
      </c>
      <c r="F446" s="2179">
        <f t="shared" si="46"/>
        <v>66.47</v>
      </c>
      <c r="G446" s="2180">
        <f t="shared" si="47"/>
        <v>66470</v>
      </c>
      <c r="H446" s="823">
        <f t="shared" si="48"/>
        <v>6647</v>
      </c>
      <c r="I446" s="381"/>
    </row>
    <row r="447" spans="1:9" hidden="1">
      <c r="A447" s="2178" t="s">
        <v>10282</v>
      </c>
      <c r="B447" s="16" t="s">
        <v>10326</v>
      </c>
      <c r="C447" s="2445"/>
      <c r="D447" s="15">
        <v>4</v>
      </c>
      <c r="E447" s="2334">
        <v>78.566400000000002</v>
      </c>
      <c r="F447" s="2179">
        <f t="shared" si="46"/>
        <v>78.569999999999993</v>
      </c>
      <c r="G447" s="2180">
        <f t="shared" si="47"/>
        <v>78570</v>
      </c>
      <c r="H447" s="823">
        <f t="shared" si="48"/>
        <v>314.27999999999997</v>
      </c>
      <c r="I447" s="381"/>
    </row>
    <row r="448" spans="1:9">
      <c r="A448" s="2178" t="s">
        <v>1960</v>
      </c>
      <c r="B448" s="16" t="s">
        <v>10327</v>
      </c>
      <c r="C448" s="2445"/>
      <c r="D448" s="15">
        <v>100</v>
      </c>
      <c r="E448" s="2334">
        <v>77.78</v>
      </c>
      <c r="F448" s="2179">
        <f t="shared" si="46"/>
        <v>77.78</v>
      </c>
      <c r="G448" s="2180">
        <f t="shared" si="47"/>
        <v>77780</v>
      </c>
      <c r="H448" s="823">
        <f t="shared" si="48"/>
        <v>7778</v>
      </c>
      <c r="I448" s="381"/>
    </row>
    <row r="449" spans="1:9" hidden="1">
      <c r="A449" s="2178" t="s">
        <v>10283</v>
      </c>
      <c r="B449" s="16" t="s">
        <v>10327</v>
      </c>
      <c r="C449" s="2445"/>
      <c r="D449" s="15">
        <v>4</v>
      </c>
      <c r="E449" s="2334">
        <v>71.4054</v>
      </c>
      <c r="F449" s="2179">
        <f t="shared" si="46"/>
        <v>71.41</v>
      </c>
      <c r="G449" s="2180">
        <f t="shared" si="47"/>
        <v>71410</v>
      </c>
      <c r="H449" s="823">
        <f t="shared" si="48"/>
        <v>285.64</v>
      </c>
      <c r="I449" s="381"/>
    </row>
    <row r="450" spans="1:9" ht="13.5" customHeight="1">
      <c r="A450" s="2178" t="s">
        <v>1961</v>
      </c>
      <c r="B450" s="16" t="s">
        <v>10328</v>
      </c>
      <c r="C450" s="2445"/>
      <c r="D450" s="15">
        <v>50</v>
      </c>
      <c r="E450" s="2334">
        <v>67.69</v>
      </c>
      <c r="F450" s="2179">
        <f t="shared" si="46"/>
        <v>67.69</v>
      </c>
      <c r="G450" s="2180">
        <f t="shared" si="47"/>
        <v>67690</v>
      </c>
      <c r="H450" s="823">
        <f t="shared" si="48"/>
        <v>3384.5</v>
      </c>
      <c r="I450" s="381"/>
    </row>
    <row r="451" spans="1:9" ht="14.25" hidden="1" customHeight="1">
      <c r="A451" s="2178" t="s">
        <v>10284</v>
      </c>
      <c r="B451" s="16" t="s">
        <v>10328</v>
      </c>
      <c r="C451" s="2445"/>
      <c r="D451" s="15">
        <v>4</v>
      </c>
      <c r="E451" s="2334">
        <v>86.464224000000002</v>
      </c>
      <c r="F451" s="2179">
        <f t="shared" si="46"/>
        <v>86.46</v>
      </c>
      <c r="G451" s="2180">
        <f t="shared" si="47"/>
        <v>86460</v>
      </c>
      <c r="H451" s="823">
        <f t="shared" si="48"/>
        <v>345.84</v>
      </c>
      <c r="I451" s="381"/>
    </row>
    <row r="452" spans="1:9">
      <c r="A452" s="2178" t="s">
        <v>1962</v>
      </c>
      <c r="B452" s="16" t="s">
        <v>10329</v>
      </c>
      <c r="C452" s="2445"/>
      <c r="D452" s="15">
        <v>50</v>
      </c>
      <c r="E452" s="2334">
        <v>80.62</v>
      </c>
      <c r="F452" s="2179">
        <f t="shared" si="46"/>
        <v>80.62</v>
      </c>
      <c r="G452" s="2180">
        <f t="shared" si="47"/>
        <v>80620</v>
      </c>
      <c r="H452" s="823">
        <f t="shared" si="48"/>
        <v>4031</v>
      </c>
      <c r="I452" s="381"/>
    </row>
    <row r="453" spans="1:9" hidden="1">
      <c r="A453" s="2178" t="s">
        <v>10285</v>
      </c>
      <c r="B453" s="16" t="s">
        <v>10329</v>
      </c>
      <c r="C453" s="2445"/>
      <c r="D453" s="15">
        <v>4</v>
      </c>
      <c r="E453" s="2334">
        <v>90.760559999999998</v>
      </c>
      <c r="F453" s="2179">
        <f t="shared" si="46"/>
        <v>90.76</v>
      </c>
      <c r="G453" s="2180">
        <f t="shared" si="47"/>
        <v>90760</v>
      </c>
      <c r="H453" s="823">
        <f t="shared" si="48"/>
        <v>363.04</v>
      </c>
      <c r="I453" s="381"/>
    </row>
    <row r="454" spans="1:9">
      <c r="A454" s="2178" t="s">
        <v>1963</v>
      </c>
      <c r="B454" s="16" t="s">
        <v>10330</v>
      </c>
      <c r="C454" s="2445"/>
      <c r="D454" s="15">
        <v>50</v>
      </c>
      <c r="E454" s="2334">
        <v>93.35</v>
      </c>
      <c r="F454" s="2179">
        <f t="shared" si="46"/>
        <v>93.35</v>
      </c>
      <c r="G454" s="2180">
        <f t="shared" si="47"/>
        <v>93350</v>
      </c>
      <c r="H454" s="823">
        <f t="shared" si="48"/>
        <v>4667.5</v>
      </c>
      <c r="I454" s="381"/>
    </row>
    <row r="455" spans="1:9" hidden="1">
      <c r="A455" s="2178" t="s">
        <v>10286</v>
      </c>
      <c r="B455" s="16" t="s">
        <v>10330</v>
      </c>
      <c r="C455" s="2445"/>
      <c r="D455" s="15">
        <v>4</v>
      </c>
      <c r="E455" s="2334">
        <v>92.642880000000005</v>
      </c>
      <c r="F455" s="2179">
        <f t="shared" si="46"/>
        <v>92.64</v>
      </c>
      <c r="G455" s="2180">
        <f t="shared" si="47"/>
        <v>92640</v>
      </c>
      <c r="H455" s="823">
        <f t="shared" si="48"/>
        <v>370.56</v>
      </c>
      <c r="I455" s="381"/>
    </row>
    <row r="456" spans="1:9">
      <c r="A456" s="2178" t="s">
        <v>1964</v>
      </c>
      <c r="B456" s="16" t="s">
        <v>10331</v>
      </c>
      <c r="C456" s="2445"/>
      <c r="D456" s="15">
        <v>50</v>
      </c>
      <c r="E456" s="2334">
        <v>64.55</v>
      </c>
      <c r="F456" s="2179">
        <f t="shared" si="46"/>
        <v>64.55</v>
      </c>
      <c r="G456" s="2180">
        <f t="shared" si="47"/>
        <v>64550</v>
      </c>
      <c r="H456" s="823">
        <f t="shared" si="48"/>
        <v>3227.5</v>
      </c>
      <c r="I456" s="381"/>
    </row>
    <row r="457" spans="1:9" hidden="1">
      <c r="A457" s="2178" t="s">
        <v>10287</v>
      </c>
      <c r="B457" s="16" t="s">
        <v>10331</v>
      </c>
      <c r="C457" s="2445"/>
      <c r="D457" s="15">
        <v>4</v>
      </c>
      <c r="E457" s="2334">
        <v>96.325680000000006</v>
      </c>
      <c r="F457" s="2179">
        <f t="shared" si="46"/>
        <v>96.33</v>
      </c>
      <c r="G457" s="2180">
        <f t="shared" si="47"/>
        <v>96330</v>
      </c>
      <c r="H457" s="823">
        <f t="shared" si="48"/>
        <v>385.32</v>
      </c>
      <c r="I457" s="381"/>
    </row>
    <row r="458" spans="1:9">
      <c r="A458" s="2178" t="s">
        <v>1965</v>
      </c>
      <c r="B458" s="16" t="s">
        <v>10332</v>
      </c>
      <c r="C458" s="2445"/>
      <c r="D458" s="15">
        <v>50</v>
      </c>
      <c r="E458" s="2334">
        <v>70.260000000000005</v>
      </c>
      <c r="F458" s="2179">
        <f t="shared" si="46"/>
        <v>70.260000000000005</v>
      </c>
      <c r="G458" s="2180">
        <f t="shared" si="47"/>
        <v>70260</v>
      </c>
      <c r="H458" s="823">
        <f t="shared" si="48"/>
        <v>3513</v>
      </c>
      <c r="I458" s="381"/>
    </row>
    <row r="459" spans="1:9" hidden="1">
      <c r="A459" s="2178" t="s">
        <v>10288</v>
      </c>
      <c r="B459" s="16" t="s">
        <v>10332</v>
      </c>
      <c r="C459" s="2445"/>
      <c r="D459" s="15">
        <v>4</v>
      </c>
      <c r="E459" s="2334">
        <v>106.15440000000001</v>
      </c>
      <c r="F459" s="2179">
        <f t="shared" si="46"/>
        <v>106.15</v>
      </c>
      <c r="G459" s="2180">
        <f t="shared" si="47"/>
        <v>106150</v>
      </c>
      <c r="H459" s="823">
        <f t="shared" si="48"/>
        <v>424.6</v>
      </c>
      <c r="I459" s="381"/>
    </row>
    <row r="460" spans="1:9">
      <c r="A460" s="2178" t="s">
        <v>1966</v>
      </c>
      <c r="B460" s="16" t="s">
        <v>10333</v>
      </c>
      <c r="C460" s="2445"/>
      <c r="D460" s="15">
        <v>50</v>
      </c>
      <c r="E460" s="2334">
        <v>83.12</v>
      </c>
      <c r="F460" s="2179">
        <f t="shared" si="46"/>
        <v>83.12</v>
      </c>
      <c r="G460" s="2180">
        <f t="shared" si="47"/>
        <v>83120</v>
      </c>
      <c r="H460" s="823">
        <f t="shared" si="48"/>
        <v>4156</v>
      </c>
      <c r="I460" s="381"/>
    </row>
    <row r="461" spans="1:9" hidden="1">
      <c r="A461" s="2178" t="s">
        <v>10289</v>
      </c>
      <c r="B461" s="16" t="s">
        <v>10333</v>
      </c>
      <c r="C461" s="2445"/>
      <c r="D461" s="15">
        <v>4</v>
      </c>
      <c r="E461" s="2334">
        <v>138.06407999999999</v>
      </c>
      <c r="F461" s="2179">
        <f t="shared" si="46"/>
        <v>138.06</v>
      </c>
      <c r="G461" s="2180">
        <f t="shared" si="47"/>
        <v>138060</v>
      </c>
      <c r="H461" s="823">
        <f t="shared" si="48"/>
        <v>552.24</v>
      </c>
      <c r="I461" s="381"/>
    </row>
    <row r="462" spans="1:9">
      <c r="A462" s="2178" t="s">
        <v>1967</v>
      </c>
      <c r="B462" s="16" t="s">
        <v>10334</v>
      </c>
      <c r="C462" s="2445"/>
      <c r="D462" s="15">
        <v>50</v>
      </c>
      <c r="E462" s="2334">
        <v>108.4</v>
      </c>
      <c r="F462" s="2179">
        <f t="shared" si="46"/>
        <v>108.4</v>
      </c>
      <c r="G462" s="2180">
        <f t="shared" si="47"/>
        <v>108400</v>
      </c>
      <c r="H462" s="823">
        <f t="shared" si="48"/>
        <v>5420</v>
      </c>
      <c r="I462" s="381"/>
    </row>
    <row r="463" spans="1:9" hidden="1">
      <c r="A463" s="2178" t="s">
        <v>10290</v>
      </c>
      <c r="B463" s="16" t="s">
        <v>10334</v>
      </c>
      <c r="C463" s="2445"/>
      <c r="D463" s="15">
        <v>2</v>
      </c>
      <c r="E463" s="2334">
        <v>148.089744</v>
      </c>
      <c r="F463" s="2179">
        <f t="shared" si="46"/>
        <v>148.09</v>
      </c>
      <c r="G463" s="2180">
        <f t="shared" si="47"/>
        <v>148090</v>
      </c>
      <c r="H463" s="823">
        <f t="shared" si="48"/>
        <v>296.18</v>
      </c>
      <c r="I463" s="381"/>
    </row>
    <row r="464" spans="1:9">
      <c r="A464" s="2178" t="s">
        <v>1968</v>
      </c>
      <c r="B464" s="16" t="s">
        <v>10335</v>
      </c>
      <c r="C464" s="2445"/>
      <c r="D464" s="15">
        <v>50</v>
      </c>
      <c r="E464" s="2334">
        <v>97.34</v>
      </c>
      <c r="F464" s="2179">
        <f t="shared" si="46"/>
        <v>97.34</v>
      </c>
      <c r="G464" s="2180">
        <f t="shared" si="47"/>
        <v>97340</v>
      </c>
      <c r="H464" s="823">
        <f t="shared" si="48"/>
        <v>4867</v>
      </c>
      <c r="I464" s="381"/>
    </row>
    <row r="465" spans="1:9" hidden="1">
      <c r="A465" s="2178" t="s">
        <v>10291</v>
      </c>
      <c r="B465" s="16" t="s">
        <v>10335</v>
      </c>
      <c r="C465" s="2445"/>
      <c r="D465" s="15">
        <v>2</v>
      </c>
      <c r="E465" s="2334">
        <v>107.78327999999999</v>
      </c>
      <c r="F465" s="2179">
        <f t="shared" si="46"/>
        <v>107.78</v>
      </c>
      <c r="G465" s="2180">
        <f t="shared" si="47"/>
        <v>107780</v>
      </c>
      <c r="H465" s="823">
        <f t="shared" si="48"/>
        <v>215.56</v>
      </c>
      <c r="I465" s="381"/>
    </row>
    <row r="466" spans="1:9">
      <c r="A466" s="2178" t="s">
        <v>11011</v>
      </c>
      <c r="B466" s="16" t="s">
        <v>10336</v>
      </c>
      <c r="C466" s="2445"/>
      <c r="D466" s="15">
        <v>100</v>
      </c>
      <c r="E466" s="2334">
        <v>96.27</v>
      </c>
      <c r="F466" s="2179">
        <f t="shared" si="46"/>
        <v>96.27</v>
      </c>
      <c r="G466" s="2180">
        <f t="shared" si="47"/>
        <v>96270</v>
      </c>
      <c r="H466" s="823">
        <f t="shared" si="48"/>
        <v>9627</v>
      </c>
      <c r="I466" s="381"/>
    </row>
    <row r="467" spans="1:9" hidden="1">
      <c r="A467" s="2178" t="s">
        <v>10292</v>
      </c>
      <c r="B467" s="16" t="s">
        <v>10336</v>
      </c>
      <c r="C467" s="2445"/>
      <c r="D467" s="15">
        <v>2</v>
      </c>
      <c r="E467" s="2334">
        <v>112.04820000000001</v>
      </c>
      <c r="F467" s="2179">
        <f t="shared" si="46"/>
        <v>112.05</v>
      </c>
      <c r="G467" s="2180">
        <f t="shared" si="47"/>
        <v>112050</v>
      </c>
      <c r="H467" s="823">
        <f t="shared" si="48"/>
        <v>224.1</v>
      </c>
      <c r="I467" s="381"/>
    </row>
    <row r="468" spans="1:9">
      <c r="A468" s="2178" t="s">
        <v>1945</v>
      </c>
      <c r="B468" s="16" t="s">
        <v>10337</v>
      </c>
      <c r="C468" s="2445"/>
      <c r="D468" s="15">
        <v>25</v>
      </c>
      <c r="E468" s="2334">
        <v>98.9</v>
      </c>
      <c r="F468" s="2179">
        <f t="shared" si="46"/>
        <v>98.9</v>
      </c>
      <c r="G468" s="2180">
        <f t="shared" si="47"/>
        <v>98900</v>
      </c>
      <c r="H468" s="823">
        <f t="shared" si="48"/>
        <v>2472.5</v>
      </c>
      <c r="I468" s="381"/>
    </row>
    <row r="469" spans="1:9" hidden="1">
      <c r="A469" s="2178" t="s">
        <v>10293</v>
      </c>
      <c r="B469" s="16" t="s">
        <v>10337</v>
      </c>
      <c r="C469" s="2445"/>
      <c r="D469" s="15">
        <v>2</v>
      </c>
      <c r="E469" s="2334">
        <v>227.106528</v>
      </c>
      <c r="F469" s="2179">
        <f t="shared" si="46"/>
        <v>227.11</v>
      </c>
      <c r="G469" s="2180">
        <f t="shared" si="47"/>
        <v>227110</v>
      </c>
      <c r="H469" s="823">
        <f t="shared" si="48"/>
        <v>454.22</v>
      </c>
      <c r="I469" s="381"/>
    </row>
    <row r="470" spans="1:9">
      <c r="A470" s="2178" t="s">
        <v>1948</v>
      </c>
      <c r="B470" s="16" t="s">
        <v>10338</v>
      </c>
      <c r="C470" s="2445"/>
      <c r="D470" s="15">
        <v>25</v>
      </c>
      <c r="E470" s="2334">
        <v>127.32</v>
      </c>
      <c r="F470" s="2179">
        <f t="shared" si="46"/>
        <v>127.32</v>
      </c>
      <c r="G470" s="2180">
        <f t="shared" si="47"/>
        <v>127320</v>
      </c>
      <c r="H470" s="823">
        <f t="shared" si="48"/>
        <v>3183</v>
      </c>
      <c r="I470" s="381"/>
    </row>
    <row r="471" spans="1:9" hidden="1">
      <c r="A471" s="2178" t="s">
        <v>10294</v>
      </c>
      <c r="B471" s="16" t="s">
        <v>10338</v>
      </c>
      <c r="C471" s="2445"/>
      <c r="D471" s="15">
        <v>2</v>
      </c>
      <c r="E471" s="2334">
        <v>123.5784</v>
      </c>
      <c r="F471" s="2179">
        <f t="shared" si="46"/>
        <v>123.58</v>
      </c>
      <c r="G471" s="2180">
        <f t="shared" si="47"/>
        <v>123580</v>
      </c>
      <c r="H471" s="823">
        <f t="shared" si="48"/>
        <v>247.16</v>
      </c>
      <c r="I471" s="381"/>
    </row>
    <row r="472" spans="1:9">
      <c r="A472" s="2178" t="s">
        <v>1949</v>
      </c>
      <c r="B472" s="16" t="s">
        <v>10339</v>
      </c>
      <c r="C472" s="2445"/>
      <c r="D472" s="15">
        <v>25</v>
      </c>
      <c r="E472" s="2334">
        <v>109.12</v>
      </c>
      <c r="F472" s="2179">
        <f t="shared" si="46"/>
        <v>109.12</v>
      </c>
      <c r="G472" s="2180">
        <f t="shared" si="47"/>
        <v>109120</v>
      </c>
      <c r="H472" s="823">
        <f t="shared" si="48"/>
        <v>2728</v>
      </c>
      <c r="I472" s="381"/>
    </row>
    <row r="473" spans="1:9" hidden="1">
      <c r="A473" s="2178" t="s">
        <v>10295</v>
      </c>
      <c r="B473" s="16" t="s">
        <v>10339</v>
      </c>
      <c r="C473" s="2445"/>
      <c r="D473" s="15">
        <v>2</v>
      </c>
      <c r="E473" s="2334">
        <v>198.666336</v>
      </c>
      <c r="F473" s="2179">
        <f t="shared" si="46"/>
        <v>198.67</v>
      </c>
      <c r="G473" s="2180">
        <f t="shared" si="47"/>
        <v>198670</v>
      </c>
      <c r="H473" s="823">
        <f t="shared" si="48"/>
        <v>397.34</v>
      </c>
      <c r="I473" s="381"/>
    </row>
    <row r="474" spans="1:9">
      <c r="A474" s="2178" t="s">
        <v>10562</v>
      </c>
      <c r="B474" s="16" t="s">
        <v>10340</v>
      </c>
      <c r="C474" s="2445"/>
      <c r="D474" s="15">
        <v>25</v>
      </c>
      <c r="E474" s="2334">
        <v>113.86</v>
      </c>
      <c r="F474" s="2179">
        <f t="shared" si="46"/>
        <v>113.86</v>
      </c>
      <c r="G474" s="2180">
        <f t="shared" si="47"/>
        <v>113860</v>
      </c>
      <c r="H474" s="823">
        <f t="shared" si="48"/>
        <v>2846.5</v>
      </c>
      <c r="I474" s="381"/>
    </row>
    <row r="475" spans="1:9" hidden="1">
      <c r="A475" s="2178" t="s">
        <v>10561</v>
      </c>
      <c r="B475" s="16" t="s">
        <v>10340</v>
      </c>
      <c r="C475" s="2445"/>
      <c r="D475" s="15">
        <v>2</v>
      </c>
      <c r="E475" s="2334">
        <v>208.40582399999997</v>
      </c>
      <c r="F475" s="2179">
        <f t="shared" si="46"/>
        <v>208.41</v>
      </c>
      <c r="G475" s="2180">
        <f t="shared" si="47"/>
        <v>208410</v>
      </c>
      <c r="H475" s="823">
        <f t="shared" si="48"/>
        <v>416.82</v>
      </c>
      <c r="I475" s="381"/>
    </row>
    <row r="476" spans="1:9">
      <c r="A476" s="2178" t="s">
        <v>1950</v>
      </c>
      <c r="B476" s="16" t="s">
        <v>10341</v>
      </c>
      <c r="C476" s="2445"/>
      <c r="D476" s="15">
        <v>25</v>
      </c>
      <c r="E476" s="2334">
        <v>123.05</v>
      </c>
      <c r="F476" s="2179">
        <f t="shared" si="46"/>
        <v>123.05</v>
      </c>
      <c r="G476" s="2180">
        <f t="shared" si="47"/>
        <v>123050</v>
      </c>
      <c r="H476" s="823">
        <f t="shared" si="48"/>
        <v>3076.25</v>
      </c>
      <c r="I476" s="381"/>
    </row>
    <row r="477" spans="1:9" hidden="1">
      <c r="A477" s="2178" t="s">
        <v>10297</v>
      </c>
      <c r="B477" s="16" t="s">
        <v>10341</v>
      </c>
      <c r="C477" s="2445"/>
      <c r="D477" s="15">
        <v>2</v>
      </c>
      <c r="E477" s="2334">
        <v>214.09344000000002</v>
      </c>
      <c r="F477" s="2179">
        <f t="shared" si="46"/>
        <v>214.09</v>
      </c>
      <c r="G477" s="2180">
        <f t="shared" si="47"/>
        <v>214090</v>
      </c>
      <c r="H477" s="823">
        <f t="shared" si="48"/>
        <v>428.18</v>
      </c>
      <c r="I477" s="381"/>
    </row>
    <row r="478" spans="1:9">
      <c r="A478" s="2178" t="s">
        <v>1952</v>
      </c>
      <c r="B478" s="16" t="s">
        <v>10342</v>
      </c>
      <c r="C478" s="2445"/>
      <c r="D478" s="15">
        <v>25</v>
      </c>
      <c r="E478" s="2334">
        <v>124.2</v>
      </c>
      <c r="F478" s="2179">
        <f t="shared" si="46"/>
        <v>124.2</v>
      </c>
      <c r="G478" s="2180">
        <f t="shared" si="47"/>
        <v>124200</v>
      </c>
      <c r="H478" s="823">
        <f t="shared" si="48"/>
        <v>3105</v>
      </c>
      <c r="I478" s="381"/>
    </row>
    <row r="479" spans="1:9" hidden="1">
      <c r="A479" s="2178" t="s">
        <v>10298</v>
      </c>
      <c r="B479" s="16" t="s">
        <v>10342</v>
      </c>
      <c r="C479" s="2445"/>
      <c r="D479" s="15">
        <v>2</v>
      </c>
      <c r="E479" s="2334">
        <v>217.77684720000002</v>
      </c>
      <c r="F479" s="2179">
        <f t="shared" si="46"/>
        <v>217.78</v>
      </c>
      <c r="G479" s="2180">
        <f t="shared" si="47"/>
        <v>217780</v>
      </c>
      <c r="H479" s="823">
        <f t="shared" si="48"/>
        <v>435.56</v>
      </c>
      <c r="I479" s="381"/>
    </row>
    <row r="480" spans="1:9">
      <c r="A480" s="2178" t="s">
        <v>1953</v>
      </c>
      <c r="B480" s="16" t="s">
        <v>10343</v>
      </c>
      <c r="C480" s="2445"/>
      <c r="D480" s="15">
        <v>25</v>
      </c>
      <c r="E480" s="2334">
        <v>129.5</v>
      </c>
      <c r="F480" s="2179">
        <f t="shared" si="46"/>
        <v>129.5</v>
      </c>
      <c r="G480" s="2180">
        <f t="shared" si="47"/>
        <v>129500</v>
      </c>
      <c r="H480" s="823">
        <f t="shared" si="48"/>
        <v>3237.5</v>
      </c>
      <c r="I480" s="381"/>
    </row>
    <row r="481" spans="1:9" hidden="1">
      <c r="A481" s="2178" t="s">
        <v>10299</v>
      </c>
      <c r="B481" s="16" t="s">
        <v>10343</v>
      </c>
      <c r="C481" s="2445"/>
      <c r="D481" s="15">
        <v>2</v>
      </c>
      <c r="E481" s="2334">
        <v>219.74092800000003</v>
      </c>
      <c r="F481" s="2179">
        <f t="shared" si="46"/>
        <v>219.74</v>
      </c>
      <c r="G481" s="2180">
        <f t="shared" si="47"/>
        <v>219740</v>
      </c>
      <c r="H481" s="823">
        <f t="shared" si="48"/>
        <v>439.48</v>
      </c>
      <c r="I481" s="381"/>
    </row>
    <row r="482" spans="1:9">
      <c r="A482" s="2178" t="s">
        <v>1954</v>
      </c>
      <c r="B482" s="16" t="s">
        <v>10344</v>
      </c>
      <c r="C482" s="2445"/>
      <c r="D482" s="15">
        <v>25</v>
      </c>
      <c r="E482" s="2334">
        <v>138.33000000000001</v>
      </c>
      <c r="F482" s="2179">
        <f t="shared" si="46"/>
        <v>138.33000000000001</v>
      </c>
      <c r="G482" s="2180">
        <f t="shared" si="47"/>
        <v>138330</v>
      </c>
      <c r="H482" s="823">
        <f t="shared" si="48"/>
        <v>3458.25</v>
      </c>
      <c r="I482" s="381"/>
    </row>
    <row r="483" spans="1:9" hidden="1">
      <c r="A483" s="2178" t="s">
        <v>10300</v>
      </c>
      <c r="B483" s="16" t="s">
        <v>10344</v>
      </c>
      <c r="C483" s="2445"/>
      <c r="D483" s="15">
        <v>2</v>
      </c>
      <c r="E483" s="2334">
        <v>220.92681599999997</v>
      </c>
      <c r="F483" s="2179">
        <f t="shared" si="46"/>
        <v>220.93</v>
      </c>
      <c r="G483" s="2180">
        <f t="shared" si="47"/>
        <v>220930</v>
      </c>
      <c r="H483" s="823">
        <f t="shared" si="48"/>
        <v>441.86</v>
      </c>
      <c r="I483" s="381"/>
    </row>
    <row r="484" spans="1:9">
      <c r="A484" s="2178" t="s">
        <v>1955</v>
      </c>
      <c r="B484" s="16" t="s">
        <v>10345</v>
      </c>
      <c r="C484" s="2445"/>
      <c r="D484" s="15">
        <v>25</v>
      </c>
      <c r="E484" s="2334">
        <v>146.63999999999999</v>
      </c>
      <c r="F484" s="2179">
        <f t="shared" si="46"/>
        <v>146.63999999999999</v>
      </c>
      <c r="G484" s="2180">
        <f t="shared" si="47"/>
        <v>146640</v>
      </c>
      <c r="H484" s="823">
        <f t="shared" si="48"/>
        <v>3666</v>
      </c>
      <c r="I484" s="381"/>
    </row>
    <row r="485" spans="1:9" hidden="1">
      <c r="A485" s="2178" t="s">
        <v>10301</v>
      </c>
      <c r="B485" s="16" t="s">
        <v>10345</v>
      </c>
      <c r="C485" s="2445"/>
      <c r="D485" s="15">
        <v>2</v>
      </c>
      <c r="E485" s="2334">
        <v>223.58687999999998</v>
      </c>
      <c r="F485" s="2179">
        <f t="shared" si="46"/>
        <v>223.59</v>
      </c>
      <c r="G485" s="2180">
        <f t="shared" si="47"/>
        <v>223590</v>
      </c>
      <c r="H485" s="823">
        <f t="shared" si="48"/>
        <v>447.18</v>
      </c>
      <c r="I485" s="381"/>
    </row>
    <row r="486" spans="1:9">
      <c r="A486" s="2178" t="s">
        <v>1957</v>
      </c>
      <c r="B486" s="16" t="s">
        <v>10346</v>
      </c>
      <c r="C486" s="2445"/>
      <c r="D486" s="15">
        <v>25</v>
      </c>
      <c r="E486" s="2334">
        <v>154.03</v>
      </c>
      <c r="F486" s="2179">
        <f t="shared" si="46"/>
        <v>154.03</v>
      </c>
      <c r="G486" s="2180">
        <f t="shared" si="47"/>
        <v>154030</v>
      </c>
      <c r="H486" s="823">
        <f t="shared" si="48"/>
        <v>3850.75</v>
      </c>
      <c r="I486" s="381"/>
    </row>
    <row r="487" spans="1:9" hidden="1">
      <c r="A487" s="2178" t="s">
        <v>10302</v>
      </c>
      <c r="B487" s="16" t="s">
        <v>10346</v>
      </c>
      <c r="C487" s="2445"/>
      <c r="D487" s="15">
        <v>2</v>
      </c>
      <c r="E487" s="2334">
        <v>225.06</v>
      </c>
      <c r="F487" s="2179">
        <f t="shared" si="46"/>
        <v>225.06</v>
      </c>
      <c r="G487" s="2180">
        <f t="shared" si="47"/>
        <v>225060</v>
      </c>
      <c r="H487" s="823">
        <f t="shared" si="48"/>
        <v>450.12</v>
      </c>
      <c r="I487" s="381"/>
    </row>
    <row r="488" spans="1:9">
      <c r="A488" s="2178" t="s">
        <v>1958</v>
      </c>
      <c r="B488" s="16" t="s">
        <v>10347</v>
      </c>
      <c r="C488" s="2445"/>
      <c r="D488" s="15">
        <v>25</v>
      </c>
      <c r="E488" s="2334">
        <v>161.74</v>
      </c>
      <c r="F488" s="2179">
        <f t="shared" si="46"/>
        <v>161.74</v>
      </c>
      <c r="G488" s="2180">
        <f t="shared" si="47"/>
        <v>161740</v>
      </c>
      <c r="H488" s="823">
        <f t="shared" si="48"/>
        <v>4043.5</v>
      </c>
      <c r="I488" s="381"/>
    </row>
    <row r="489" spans="1:9" hidden="1">
      <c r="A489" s="2178" t="s">
        <v>10303</v>
      </c>
      <c r="B489" s="16" t="s">
        <v>10347</v>
      </c>
      <c r="C489" s="2445"/>
      <c r="D489" s="15">
        <v>2</v>
      </c>
      <c r="E489" s="2334">
        <v>227.11920000000001</v>
      </c>
      <c r="F489" s="2179">
        <f t="shared" si="46"/>
        <v>227.12</v>
      </c>
      <c r="G489" s="2180">
        <f t="shared" si="47"/>
        <v>227120</v>
      </c>
      <c r="H489" s="823">
        <f t="shared" si="48"/>
        <v>454.24</v>
      </c>
      <c r="I489" s="381"/>
    </row>
    <row r="490" spans="1:9" ht="13.5" thickBot="1">
      <c r="A490" s="2182" t="s">
        <v>1959</v>
      </c>
      <c r="B490" s="2183" t="s">
        <v>10348</v>
      </c>
      <c r="C490" s="2455"/>
      <c r="D490" s="19">
        <v>25</v>
      </c>
      <c r="E490" s="2493">
        <v>169.83</v>
      </c>
      <c r="F490" s="2184">
        <f t="shared" si="46"/>
        <v>169.83</v>
      </c>
      <c r="G490" s="2185">
        <f t="shared" si="47"/>
        <v>169830</v>
      </c>
      <c r="H490" s="2162">
        <f t="shared" si="48"/>
        <v>4245.75</v>
      </c>
      <c r="I490" s="382"/>
    </row>
    <row r="491" spans="1:9" ht="16.5" hidden="1" customHeight="1">
      <c r="A491" s="2204" t="s">
        <v>10304</v>
      </c>
      <c r="B491" s="2205" t="s">
        <v>10348</v>
      </c>
      <c r="C491" s="2205"/>
      <c r="D491" s="10">
        <v>2</v>
      </c>
      <c r="E491" s="2153">
        <f>E490*2</f>
        <v>339.66</v>
      </c>
      <c r="F491" s="2189">
        <f t="shared" si="46"/>
        <v>339.66</v>
      </c>
      <c r="G491" s="2190">
        <f t="shared" si="47"/>
        <v>339660</v>
      </c>
      <c r="H491" s="2153">
        <f t="shared" si="48"/>
        <v>679.32</v>
      </c>
      <c r="I491" s="2209"/>
    </row>
    <row r="492" spans="1:9" ht="18" hidden="1" customHeight="1" thickBot="1">
      <c r="A492" s="2182" t="s">
        <v>10305</v>
      </c>
      <c r="B492" s="2183" t="s">
        <v>10349</v>
      </c>
      <c r="C492" s="2183"/>
      <c r="D492" s="19">
        <v>2</v>
      </c>
      <c r="E492" s="2162">
        <v>177.29</v>
      </c>
      <c r="F492" s="2184">
        <f t="shared" si="46"/>
        <v>177.29</v>
      </c>
      <c r="G492" s="2185">
        <f>F492*1000</f>
        <v>177290</v>
      </c>
      <c r="H492" s="2162">
        <f t="shared" si="48"/>
        <v>354.58</v>
      </c>
      <c r="I492" s="382"/>
    </row>
    <row r="494" spans="1:9" ht="13.5" thickBot="1"/>
    <row r="495" spans="1:9" ht="18">
      <c r="A495" s="1728"/>
      <c r="B495" s="2120"/>
      <c r="C495" s="2121"/>
      <c r="D495" s="2169" t="s">
        <v>1410</v>
      </c>
      <c r="E495" s="2122"/>
      <c r="F495" s="2122"/>
      <c r="G495" s="2123"/>
      <c r="H495" s="2120"/>
      <c r="I495" s="2124"/>
    </row>
    <row r="496" spans="1:9" ht="15.75">
      <c r="A496" s="1729"/>
      <c r="B496" s="880"/>
      <c r="C496" s="2125"/>
      <c r="D496" s="2198" t="s">
        <v>1427</v>
      </c>
      <c r="E496" s="2126"/>
      <c r="F496" s="2127"/>
      <c r="G496" s="2128"/>
      <c r="H496" s="880"/>
      <c r="I496" s="847"/>
    </row>
    <row r="497" spans="1:9">
      <c r="A497" s="1729"/>
      <c r="B497" s="880"/>
      <c r="C497" s="2125"/>
      <c r="D497" s="2171"/>
      <c r="E497" s="2126"/>
      <c r="F497" s="2127"/>
      <c r="G497" s="2128"/>
      <c r="H497" s="880"/>
      <c r="I497" s="847"/>
    </row>
    <row r="498" spans="1:9">
      <c r="A498" s="1729"/>
      <c r="B498" s="880"/>
      <c r="C498" s="2125"/>
      <c r="D498" s="2171"/>
      <c r="E498" s="2126"/>
      <c r="F498" s="2127"/>
      <c r="G498" s="2128"/>
      <c r="H498" s="880"/>
      <c r="I498" s="847"/>
    </row>
    <row r="499" spans="1:9" ht="13.5" thickBot="1">
      <c r="A499" s="2129"/>
      <c r="B499" s="2130"/>
      <c r="C499" s="2131"/>
      <c r="D499" s="2172"/>
      <c r="E499" s="2132"/>
      <c r="F499" s="2133"/>
      <c r="G499" s="2134"/>
      <c r="H499" s="2130"/>
      <c r="I499" s="868"/>
    </row>
    <row r="500" spans="1:9" ht="33.75">
      <c r="A500" s="2135" t="s">
        <v>1036</v>
      </c>
      <c r="B500" s="2136" t="s">
        <v>1037</v>
      </c>
      <c r="C500" s="2137" t="s">
        <v>679</v>
      </c>
      <c r="D500" s="2137" t="s">
        <v>3147</v>
      </c>
      <c r="E500" s="2138" t="s">
        <v>3446</v>
      </c>
      <c r="F500" s="2139" t="s">
        <v>2796</v>
      </c>
      <c r="G500" s="2755" t="s">
        <v>2644</v>
      </c>
      <c r="H500" s="2757" t="s">
        <v>498</v>
      </c>
      <c r="I500" s="909" t="s">
        <v>4274</v>
      </c>
    </row>
    <row r="501" spans="1:9" ht="57" customHeight="1" thickBot="1">
      <c r="A501" s="2140"/>
      <c r="B501" s="2141"/>
      <c r="C501" s="2142" t="s">
        <v>3648</v>
      </c>
      <c r="D501" s="2143" t="s">
        <v>2645</v>
      </c>
      <c r="E501" s="2144" t="s">
        <v>265</v>
      </c>
      <c r="F501" s="1143">
        <f>'Заказ, cкидки и курсы валют'!$I$12</f>
        <v>0</v>
      </c>
      <c r="G501" s="2760"/>
      <c r="H501" s="2761"/>
      <c r="I501" s="2145"/>
    </row>
    <row r="502" spans="1:9" ht="19.5" customHeight="1">
      <c r="A502" s="2175" t="s">
        <v>1969</v>
      </c>
      <c r="B502" s="391" t="s">
        <v>10350</v>
      </c>
      <c r="C502" s="391"/>
      <c r="D502" s="390">
        <v>100</v>
      </c>
      <c r="E502" s="2332">
        <v>59.98</v>
      </c>
      <c r="F502" s="2176">
        <f>ROUND(E502*(1-$F$10),2)</f>
        <v>59.98</v>
      </c>
      <c r="G502" s="2177">
        <f>F502*1000</f>
        <v>59980</v>
      </c>
      <c r="H502" s="2149">
        <f>ROUND((D502/1000)*G502,2)</f>
        <v>5998</v>
      </c>
      <c r="I502" s="392"/>
    </row>
    <row r="503" spans="1:9" hidden="1">
      <c r="A503" s="2178" t="s">
        <v>10306</v>
      </c>
      <c r="B503" s="16" t="s">
        <v>10351</v>
      </c>
      <c r="C503" s="16"/>
      <c r="D503" s="15">
        <v>10</v>
      </c>
      <c r="E503" s="2334">
        <v>77.380775999999997</v>
      </c>
      <c r="F503" s="2179">
        <f t="shared" ref="F503:F532" si="49">ROUND(E503*(1-$F$10),2)</f>
        <v>77.38</v>
      </c>
      <c r="G503" s="2180">
        <f>F503*1000</f>
        <v>77380</v>
      </c>
      <c r="H503" s="823">
        <f t="shared" ref="H503:H532" si="50">ROUND((D503/1000)*G503,2)</f>
        <v>773.8</v>
      </c>
      <c r="I503" s="381"/>
    </row>
    <row r="504" spans="1:9">
      <c r="A504" s="2220" t="s">
        <v>1970</v>
      </c>
      <c r="B504" s="16" t="s">
        <v>10352</v>
      </c>
      <c r="C504" s="16"/>
      <c r="D504" s="15">
        <v>100</v>
      </c>
      <c r="E504" s="2334">
        <v>75.349999999999994</v>
      </c>
      <c r="F504" s="2179">
        <f t="shared" si="49"/>
        <v>75.349999999999994</v>
      </c>
      <c r="G504" s="2180">
        <f t="shared" ref="G504:G531" si="51">F504*1000</f>
        <v>75350</v>
      </c>
      <c r="H504" s="823">
        <f t="shared" si="50"/>
        <v>7535</v>
      </c>
      <c r="I504" s="381"/>
    </row>
    <row r="505" spans="1:9" hidden="1">
      <c r="A505" s="2178" t="s">
        <v>10307</v>
      </c>
      <c r="B505" s="16" t="s">
        <v>10352</v>
      </c>
      <c r="C505" s="16"/>
      <c r="D505" s="15">
        <v>10</v>
      </c>
      <c r="E505" s="2334">
        <v>108.60168</v>
      </c>
      <c r="F505" s="2179">
        <f t="shared" si="49"/>
        <v>108.6</v>
      </c>
      <c r="G505" s="2180">
        <f t="shared" si="51"/>
        <v>108600</v>
      </c>
      <c r="H505" s="823">
        <f t="shared" si="50"/>
        <v>1086</v>
      </c>
      <c r="I505" s="381"/>
    </row>
    <row r="506" spans="1:9">
      <c r="A506" s="2178" t="s">
        <v>1971</v>
      </c>
      <c r="B506" s="16" t="s">
        <v>10353</v>
      </c>
      <c r="C506" s="16"/>
      <c r="D506" s="15">
        <v>100</v>
      </c>
      <c r="E506" s="2334">
        <v>80.05</v>
      </c>
      <c r="F506" s="2179">
        <f t="shared" si="49"/>
        <v>80.05</v>
      </c>
      <c r="G506" s="2180">
        <f t="shared" si="51"/>
        <v>80050</v>
      </c>
      <c r="H506" s="823">
        <f t="shared" si="50"/>
        <v>8005</v>
      </c>
      <c r="I506" s="381"/>
    </row>
    <row r="507" spans="1:9" hidden="1">
      <c r="A507" s="2178" t="s">
        <v>10279</v>
      </c>
      <c r="B507" s="16" t="s">
        <v>10353</v>
      </c>
      <c r="C507" s="16"/>
      <c r="D507" s="15">
        <v>4</v>
      </c>
      <c r="E507" s="2334">
        <v>78.394007999999999</v>
      </c>
      <c r="F507" s="2179">
        <f t="shared" si="49"/>
        <v>78.39</v>
      </c>
      <c r="G507" s="2180">
        <f t="shared" si="51"/>
        <v>78390</v>
      </c>
      <c r="H507" s="823">
        <f t="shared" si="50"/>
        <v>313.56</v>
      </c>
      <c r="I507" s="381"/>
    </row>
    <row r="508" spans="1:9">
      <c r="A508" s="2178" t="s">
        <v>1972</v>
      </c>
      <c r="B508" s="16" t="s">
        <v>10354</v>
      </c>
      <c r="C508" s="16"/>
      <c r="D508" s="15">
        <v>100</v>
      </c>
      <c r="E508" s="2334">
        <v>80.03</v>
      </c>
      <c r="F508" s="2179">
        <f t="shared" si="49"/>
        <v>80.03</v>
      </c>
      <c r="G508" s="2180">
        <f t="shared" si="51"/>
        <v>80030</v>
      </c>
      <c r="H508" s="823">
        <f t="shared" si="50"/>
        <v>8003</v>
      </c>
      <c r="I508" s="381"/>
    </row>
    <row r="509" spans="1:9" hidden="1">
      <c r="A509" s="2178" t="s">
        <v>10308</v>
      </c>
      <c r="B509" s="16" t="s">
        <v>10354</v>
      </c>
      <c r="C509" s="16"/>
      <c r="D509" s="15">
        <v>4</v>
      </c>
      <c r="E509" s="2334">
        <v>94.138440000000003</v>
      </c>
      <c r="F509" s="2179">
        <f t="shared" si="49"/>
        <v>94.14</v>
      </c>
      <c r="G509" s="2180">
        <f t="shared" si="51"/>
        <v>94140</v>
      </c>
      <c r="H509" s="823">
        <f t="shared" si="50"/>
        <v>376.56</v>
      </c>
      <c r="I509" s="381"/>
    </row>
    <row r="510" spans="1:9">
      <c r="A510" s="2178" t="s">
        <v>1973</v>
      </c>
      <c r="B510" s="16" t="s">
        <v>10355</v>
      </c>
      <c r="C510" s="16"/>
      <c r="D510" s="15">
        <v>100</v>
      </c>
      <c r="E510" s="2334">
        <v>66.53</v>
      </c>
      <c r="F510" s="2179">
        <f t="shared" si="49"/>
        <v>66.53</v>
      </c>
      <c r="G510" s="2180">
        <f t="shared" si="51"/>
        <v>66530</v>
      </c>
      <c r="H510" s="823">
        <f t="shared" si="50"/>
        <v>6653</v>
      </c>
      <c r="I510" s="381"/>
    </row>
    <row r="511" spans="1:9" hidden="1">
      <c r="A511" s="2178" t="s">
        <v>10309</v>
      </c>
      <c r="B511" s="16" t="s">
        <v>10355</v>
      </c>
      <c r="C511" s="16"/>
      <c r="D511" s="15">
        <v>4</v>
      </c>
      <c r="E511" s="2334">
        <v>95.752800000000008</v>
      </c>
      <c r="F511" s="2179">
        <f t="shared" si="49"/>
        <v>95.75</v>
      </c>
      <c r="G511" s="2180">
        <f t="shared" si="51"/>
        <v>95750</v>
      </c>
      <c r="H511" s="823">
        <f t="shared" si="50"/>
        <v>383</v>
      </c>
      <c r="I511" s="381"/>
    </row>
    <row r="512" spans="1:9">
      <c r="A512" s="2178" t="s">
        <v>1974</v>
      </c>
      <c r="B512" s="16" t="s">
        <v>10356</v>
      </c>
      <c r="C512" s="16"/>
      <c r="D512" s="15">
        <v>100</v>
      </c>
      <c r="E512" s="2334">
        <v>67.48</v>
      </c>
      <c r="F512" s="2179">
        <f t="shared" si="49"/>
        <v>67.48</v>
      </c>
      <c r="G512" s="2180">
        <f t="shared" si="51"/>
        <v>67480</v>
      </c>
      <c r="H512" s="823">
        <f t="shared" si="50"/>
        <v>6748</v>
      </c>
      <c r="I512" s="381"/>
    </row>
    <row r="513" spans="1:9" hidden="1">
      <c r="A513" s="2178" t="s">
        <v>10310</v>
      </c>
      <c r="B513" s="16" t="s">
        <v>10356</v>
      </c>
      <c r="C513" s="16"/>
      <c r="D513" s="15">
        <v>4</v>
      </c>
      <c r="E513" s="2334">
        <v>112.16172000000002</v>
      </c>
      <c r="F513" s="2179">
        <f t="shared" si="49"/>
        <v>112.16</v>
      </c>
      <c r="G513" s="2180">
        <f t="shared" si="51"/>
        <v>112160</v>
      </c>
      <c r="H513" s="823">
        <f t="shared" si="50"/>
        <v>448.64</v>
      </c>
      <c r="I513" s="381"/>
    </row>
    <row r="514" spans="1:9">
      <c r="A514" s="2178" t="s">
        <v>1975</v>
      </c>
      <c r="B514" s="16" t="s">
        <v>10357</v>
      </c>
      <c r="C514" s="2445"/>
      <c r="D514" s="15">
        <v>100</v>
      </c>
      <c r="E514" s="2334">
        <v>96.65</v>
      </c>
      <c r="F514" s="2179">
        <f t="shared" si="49"/>
        <v>96.65</v>
      </c>
      <c r="G514" s="2180">
        <f t="shared" si="51"/>
        <v>96650</v>
      </c>
      <c r="H514" s="823">
        <f t="shared" si="50"/>
        <v>9665</v>
      </c>
      <c r="I514" s="381"/>
    </row>
    <row r="515" spans="1:9" hidden="1">
      <c r="A515" s="2178" t="s">
        <v>10311</v>
      </c>
      <c r="B515" s="16" t="s">
        <v>10357</v>
      </c>
      <c r="C515" s="2445"/>
      <c r="D515" s="15">
        <v>4</v>
      </c>
      <c r="E515" s="2334">
        <v>94.320599999999999</v>
      </c>
      <c r="F515" s="2179">
        <f t="shared" si="49"/>
        <v>94.32</v>
      </c>
      <c r="G515" s="2180">
        <f t="shared" si="51"/>
        <v>94320</v>
      </c>
      <c r="H515" s="823">
        <f t="shared" si="50"/>
        <v>377.28</v>
      </c>
      <c r="I515" s="381"/>
    </row>
    <row r="516" spans="1:9">
      <c r="A516" s="2178" t="s">
        <v>1976</v>
      </c>
      <c r="B516" s="16" t="s">
        <v>10358</v>
      </c>
      <c r="C516" s="2445"/>
      <c r="D516" s="15">
        <v>50</v>
      </c>
      <c r="E516" s="2334">
        <v>96.32</v>
      </c>
      <c r="F516" s="2179">
        <f t="shared" si="49"/>
        <v>96.32</v>
      </c>
      <c r="G516" s="2180">
        <f t="shared" si="51"/>
        <v>96320</v>
      </c>
      <c r="H516" s="823">
        <f t="shared" si="50"/>
        <v>4816</v>
      </c>
      <c r="I516" s="381"/>
    </row>
    <row r="517" spans="1:9" hidden="1">
      <c r="A517" s="2178" t="s">
        <v>10312</v>
      </c>
      <c r="B517" s="16" t="s">
        <v>10358</v>
      </c>
      <c r="C517" s="16"/>
      <c r="D517" s="15">
        <v>4</v>
      </c>
      <c r="E517" s="2334">
        <v>91.41528000000001</v>
      </c>
      <c r="F517" s="2179">
        <f t="shared" si="49"/>
        <v>91.42</v>
      </c>
      <c r="G517" s="2180">
        <f t="shared" si="51"/>
        <v>91420</v>
      </c>
      <c r="H517" s="823">
        <f t="shared" si="50"/>
        <v>365.68</v>
      </c>
      <c r="I517" s="381"/>
    </row>
    <row r="518" spans="1:9">
      <c r="A518" s="2178" t="s">
        <v>1977</v>
      </c>
      <c r="B518" s="16" t="s">
        <v>10359</v>
      </c>
      <c r="C518" s="16"/>
      <c r="D518" s="15">
        <v>50</v>
      </c>
      <c r="E518" s="2334">
        <v>89.38</v>
      </c>
      <c r="F518" s="2179">
        <f t="shared" si="49"/>
        <v>89.38</v>
      </c>
      <c r="G518" s="2180">
        <f t="shared" si="51"/>
        <v>89380</v>
      </c>
      <c r="H518" s="823">
        <f t="shared" si="50"/>
        <v>4469</v>
      </c>
      <c r="I518" s="381"/>
    </row>
    <row r="519" spans="1:9" hidden="1">
      <c r="A519" s="2178" t="s">
        <v>10313</v>
      </c>
      <c r="B519" s="16" t="s">
        <v>10359</v>
      </c>
      <c r="C519" s="16"/>
      <c r="D519" s="15">
        <v>4</v>
      </c>
      <c r="E519" s="2334">
        <v>111.67094399999999</v>
      </c>
      <c r="F519" s="2179">
        <f t="shared" si="49"/>
        <v>111.67</v>
      </c>
      <c r="G519" s="2180">
        <f t="shared" si="51"/>
        <v>111670</v>
      </c>
      <c r="H519" s="823">
        <f t="shared" si="50"/>
        <v>446.68</v>
      </c>
      <c r="I519" s="381"/>
    </row>
    <row r="520" spans="1:9">
      <c r="A520" s="2178" t="s">
        <v>1978</v>
      </c>
      <c r="B520" s="16" t="s">
        <v>10360</v>
      </c>
      <c r="C520" s="16"/>
      <c r="D520" s="15">
        <v>50</v>
      </c>
      <c r="E520" s="2334">
        <v>101.01</v>
      </c>
      <c r="F520" s="2179">
        <f t="shared" si="49"/>
        <v>101.01</v>
      </c>
      <c r="G520" s="2180">
        <f t="shared" si="51"/>
        <v>101010</v>
      </c>
      <c r="H520" s="823">
        <f t="shared" si="50"/>
        <v>5050.5</v>
      </c>
      <c r="I520" s="381"/>
    </row>
    <row r="521" spans="1:9" hidden="1">
      <c r="A521" s="2178" t="s">
        <v>10314</v>
      </c>
      <c r="B521" s="16" t="s">
        <v>10360</v>
      </c>
      <c r="C521" s="16"/>
      <c r="D521" s="15">
        <v>4</v>
      </c>
      <c r="E521" s="2334">
        <v>117.0312</v>
      </c>
      <c r="F521" s="2179">
        <f t="shared" si="49"/>
        <v>117.03</v>
      </c>
      <c r="G521" s="2180">
        <f t="shared" si="51"/>
        <v>117030</v>
      </c>
      <c r="H521" s="823">
        <f t="shared" si="50"/>
        <v>468.12</v>
      </c>
      <c r="I521" s="381"/>
    </row>
    <row r="522" spans="1:9">
      <c r="A522" s="2178" t="s">
        <v>1979</v>
      </c>
      <c r="B522" s="16" t="s">
        <v>10361</v>
      </c>
      <c r="C522" s="16"/>
      <c r="D522" s="15">
        <v>50</v>
      </c>
      <c r="E522" s="2334">
        <v>92.4</v>
      </c>
      <c r="F522" s="2179">
        <f t="shared" si="49"/>
        <v>92.4</v>
      </c>
      <c r="G522" s="2180">
        <f t="shared" si="51"/>
        <v>92400</v>
      </c>
      <c r="H522" s="823">
        <f t="shared" si="50"/>
        <v>4620</v>
      </c>
      <c r="I522" s="381"/>
    </row>
    <row r="523" spans="1:9" hidden="1">
      <c r="A523" s="2178" t="s">
        <v>10315</v>
      </c>
      <c r="B523" s="16" t="s">
        <v>10361</v>
      </c>
      <c r="C523" s="16"/>
      <c r="D523" s="15">
        <v>4</v>
      </c>
      <c r="E523" s="2334">
        <v>131.76239999999999</v>
      </c>
      <c r="F523" s="2179">
        <f t="shared" si="49"/>
        <v>131.76</v>
      </c>
      <c r="G523" s="2180">
        <f t="shared" si="51"/>
        <v>131760</v>
      </c>
      <c r="H523" s="823">
        <f t="shared" si="50"/>
        <v>527.04</v>
      </c>
      <c r="I523" s="381"/>
    </row>
    <row r="524" spans="1:9">
      <c r="A524" s="2178" t="s">
        <v>1980</v>
      </c>
      <c r="B524" s="16" t="s">
        <v>10362</v>
      </c>
      <c r="C524" s="16"/>
      <c r="D524" s="15">
        <v>50</v>
      </c>
      <c r="E524" s="2334">
        <v>94.18</v>
      </c>
      <c r="F524" s="2179">
        <f t="shared" si="49"/>
        <v>94.18</v>
      </c>
      <c r="G524" s="2180">
        <f t="shared" si="51"/>
        <v>94180</v>
      </c>
      <c r="H524" s="823">
        <f t="shared" si="50"/>
        <v>4709</v>
      </c>
      <c r="I524" s="381"/>
    </row>
    <row r="525" spans="1:9" hidden="1">
      <c r="A525" s="2178" t="s">
        <v>10316</v>
      </c>
      <c r="B525" s="16" t="s">
        <v>10362</v>
      </c>
      <c r="C525" s="16"/>
      <c r="D525" s="15">
        <v>4</v>
      </c>
      <c r="E525" s="2334">
        <v>143.58854400000001</v>
      </c>
      <c r="F525" s="2179">
        <f t="shared" si="49"/>
        <v>143.59</v>
      </c>
      <c r="G525" s="2180">
        <f t="shared" si="51"/>
        <v>143590</v>
      </c>
      <c r="H525" s="823">
        <f t="shared" si="50"/>
        <v>574.36</v>
      </c>
      <c r="I525" s="381"/>
    </row>
    <row r="526" spans="1:9" ht="15" customHeight="1">
      <c r="A526" s="2178" t="s">
        <v>1981</v>
      </c>
      <c r="B526" s="16" t="s">
        <v>10363</v>
      </c>
      <c r="C526" s="16"/>
      <c r="D526" s="15">
        <v>50</v>
      </c>
      <c r="E526" s="2334">
        <v>103.3</v>
      </c>
      <c r="F526" s="2179">
        <f t="shared" si="49"/>
        <v>103.3</v>
      </c>
      <c r="G526" s="2180">
        <f t="shared" si="51"/>
        <v>103300</v>
      </c>
      <c r="H526" s="823">
        <f t="shared" si="50"/>
        <v>5165</v>
      </c>
      <c r="I526" s="381"/>
    </row>
    <row r="527" spans="1:9" ht="16.5" hidden="1" customHeight="1">
      <c r="A527" s="2178" t="s">
        <v>10317</v>
      </c>
      <c r="B527" s="16" t="s">
        <v>10363</v>
      </c>
      <c r="C527" s="16"/>
      <c r="D527" s="15">
        <v>2</v>
      </c>
      <c r="E527" s="2334">
        <v>153.29952</v>
      </c>
      <c r="F527" s="2179">
        <f t="shared" si="49"/>
        <v>153.30000000000001</v>
      </c>
      <c r="G527" s="2180">
        <f t="shared" si="51"/>
        <v>153300</v>
      </c>
      <c r="H527" s="823">
        <f t="shared" si="50"/>
        <v>306.60000000000002</v>
      </c>
      <c r="I527" s="381"/>
    </row>
    <row r="528" spans="1:9" ht="13.5" thickBot="1">
      <c r="A528" s="2182" t="s">
        <v>1982</v>
      </c>
      <c r="B528" s="2183" t="s">
        <v>10364</v>
      </c>
      <c r="C528" s="2183"/>
      <c r="D528" s="19">
        <v>50</v>
      </c>
      <c r="E528" s="2493">
        <v>106.7</v>
      </c>
      <c r="F528" s="2184">
        <f t="shared" si="49"/>
        <v>106.7</v>
      </c>
      <c r="G528" s="2185">
        <f t="shared" si="51"/>
        <v>106700</v>
      </c>
      <c r="H528" s="2162">
        <f t="shared" si="50"/>
        <v>5335</v>
      </c>
      <c r="I528" s="382"/>
    </row>
    <row r="529" spans="1:9" hidden="1">
      <c r="A529" s="2187" t="s">
        <v>10318</v>
      </c>
      <c r="B529" s="2188" t="s">
        <v>10364</v>
      </c>
      <c r="C529" s="2188"/>
      <c r="D529" s="10">
        <v>2</v>
      </c>
      <c r="E529" s="2153">
        <f>E528*2+15</f>
        <v>228.4</v>
      </c>
      <c r="F529" s="2189">
        <f t="shared" si="49"/>
        <v>228.4</v>
      </c>
      <c r="G529" s="2190">
        <f t="shared" si="51"/>
        <v>228400</v>
      </c>
      <c r="H529" s="2153">
        <f t="shared" si="50"/>
        <v>456.8</v>
      </c>
      <c r="I529" s="1869"/>
    </row>
    <row r="530" spans="1:9" hidden="1">
      <c r="A530" s="2192" t="s">
        <v>10319</v>
      </c>
      <c r="B530" s="2193" t="s">
        <v>10365</v>
      </c>
      <c r="C530" s="2193"/>
      <c r="D530" s="15">
        <v>2</v>
      </c>
      <c r="E530" s="823">
        <v>88.86</v>
      </c>
      <c r="F530" s="2179">
        <f t="shared" si="49"/>
        <v>88.86</v>
      </c>
      <c r="G530" s="2180">
        <f t="shared" si="51"/>
        <v>88860</v>
      </c>
      <c r="H530" s="823">
        <f t="shared" si="50"/>
        <v>177.72</v>
      </c>
      <c r="I530" s="1846"/>
    </row>
    <row r="531" spans="1:9" hidden="1">
      <c r="A531" s="2192" t="s">
        <v>10296</v>
      </c>
      <c r="B531" s="2193" t="s">
        <v>10366</v>
      </c>
      <c r="C531" s="2193"/>
      <c r="D531" s="15">
        <v>2</v>
      </c>
      <c r="E531" s="823">
        <v>127.43</v>
      </c>
      <c r="F531" s="2179">
        <f t="shared" si="49"/>
        <v>127.43</v>
      </c>
      <c r="G531" s="2180">
        <f t="shared" si="51"/>
        <v>127430</v>
      </c>
      <c r="H531" s="823">
        <f t="shared" si="50"/>
        <v>254.86</v>
      </c>
      <c r="I531" s="1846"/>
    </row>
    <row r="532" spans="1:9" ht="13.5" hidden="1" thickBot="1">
      <c r="A532" s="2182" t="s">
        <v>10320</v>
      </c>
      <c r="B532" s="2183" t="s">
        <v>10367</v>
      </c>
      <c r="C532" s="2183"/>
      <c r="D532" s="19">
        <v>2</v>
      </c>
      <c r="E532" s="2162">
        <v>131.66</v>
      </c>
      <c r="F532" s="2184">
        <f t="shared" si="49"/>
        <v>131.66</v>
      </c>
      <c r="G532" s="2185">
        <f>F532*1000</f>
        <v>131660</v>
      </c>
      <c r="H532" s="2162">
        <f t="shared" si="50"/>
        <v>263.32</v>
      </c>
      <c r="I532" s="382"/>
    </row>
    <row r="534" spans="1:9" ht="13.5" thickBot="1"/>
    <row r="535" spans="1:9" ht="18">
      <c r="A535" s="1728"/>
      <c r="B535" s="2120"/>
      <c r="C535" s="2121"/>
      <c r="D535" s="2169" t="s">
        <v>1410</v>
      </c>
      <c r="E535" s="2122"/>
      <c r="F535" s="2122"/>
      <c r="G535" s="2123"/>
      <c r="H535" s="2120"/>
      <c r="I535" s="2124"/>
    </row>
    <row r="536" spans="1:9" ht="15.75">
      <c r="A536" s="1729"/>
      <c r="B536" s="880"/>
      <c r="C536" s="2125"/>
      <c r="D536" s="2198" t="s">
        <v>1428</v>
      </c>
      <c r="E536" s="2126"/>
      <c r="F536" s="2127"/>
      <c r="G536" s="2128"/>
      <c r="H536" s="880"/>
      <c r="I536" s="847"/>
    </row>
    <row r="537" spans="1:9" ht="38.25" customHeight="1">
      <c r="A537" s="1729"/>
      <c r="B537" s="880"/>
      <c r="C537" s="2125"/>
      <c r="D537" s="2171" t="s">
        <v>1429</v>
      </c>
      <c r="E537" s="2126"/>
      <c r="F537" s="2127"/>
      <c r="G537" s="2128"/>
      <c r="H537" s="880"/>
      <c r="I537" s="847"/>
    </row>
    <row r="538" spans="1:9" ht="19.5" customHeight="1">
      <c r="A538" s="1729"/>
      <c r="B538" s="880"/>
      <c r="C538" s="2125"/>
      <c r="D538" s="2171"/>
      <c r="E538" s="2126"/>
      <c r="F538" s="2127"/>
      <c r="G538" s="2128"/>
      <c r="H538" s="880"/>
      <c r="I538" s="847"/>
    </row>
    <row r="539" spans="1:9" ht="13.5" thickBot="1">
      <c r="A539" s="2129"/>
      <c r="B539" s="2130"/>
      <c r="C539" s="2131"/>
      <c r="D539" s="2172"/>
      <c r="E539" s="2132"/>
      <c r="F539" s="2133"/>
      <c r="G539" s="2134"/>
      <c r="H539" s="2130"/>
      <c r="I539" s="868"/>
    </row>
    <row r="540" spans="1:9" ht="33.75">
      <c r="A540" s="2135" t="s">
        <v>1036</v>
      </c>
      <c r="B540" s="2136" t="s">
        <v>1037</v>
      </c>
      <c r="C540" s="2137" t="s">
        <v>679</v>
      </c>
      <c r="D540" s="2137" t="s">
        <v>3147</v>
      </c>
      <c r="E540" s="2138" t="s">
        <v>3446</v>
      </c>
      <c r="F540" s="2139" t="s">
        <v>2796</v>
      </c>
      <c r="G540" s="2755" t="s">
        <v>2644</v>
      </c>
      <c r="H540" s="2757" t="s">
        <v>498</v>
      </c>
      <c r="I540" s="909" t="s">
        <v>4274</v>
      </c>
    </row>
    <row r="541" spans="1:9" ht="13.5" thickBot="1">
      <c r="A541" s="2199"/>
      <c r="B541" s="2200"/>
      <c r="C541" s="2201" t="s">
        <v>3648</v>
      </c>
      <c r="D541" s="2202" t="s">
        <v>2645</v>
      </c>
      <c r="E541" s="2203" t="s">
        <v>265</v>
      </c>
      <c r="F541" s="2239">
        <f>'Заказ, cкидки и курсы валют'!$I$12</f>
        <v>0</v>
      </c>
      <c r="G541" s="2756"/>
      <c r="H541" s="2758"/>
      <c r="I541" s="910"/>
    </row>
    <row r="542" spans="1:9" ht="13.5" thickBot="1">
      <c r="A542" s="400" t="s">
        <v>1983</v>
      </c>
      <c r="B542" s="2215" t="s">
        <v>10087</v>
      </c>
      <c r="C542" s="2215"/>
      <c r="D542" s="2216">
        <v>1</v>
      </c>
      <c r="E542" s="2333">
        <v>25.344000000000001</v>
      </c>
      <c r="F542" s="2217">
        <f>ROUND(E542*(1-$F$10),2)</f>
        <v>25.34</v>
      </c>
      <c r="G542" s="2218">
        <f>F542*1000</f>
        <v>25340</v>
      </c>
      <c r="H542" s="1267">
        <f>ROUND((D542/1000)*G542,2)</f>
        <v>25.34</v>
      </c>
      <c r="I542" s="1399"/>
    </row>
    <row r="544" spans="1:9" ht="13.5" thickBot="1"/>
    <row r="545" spans="1:9" ht="18">
      <c r="A545" s="1728"/>
      <c r="B545" s="2120"/>
      <c r="C545" s="2121"/>
      <c r="D545" s="2169" t="s">
        <v>1410</v>
      </c>
      <c r="E545" s="2122"/>
      <c r="F545" s="2122"/>
      <c r="G545" s="2123"/>
      <c r="H545" s="2120"/>
      <c r="I545" s="2124"/>
    </row>
    <row r="546" spans="1:9" ht="15.75">
      <c r="A546" s="1729"/>
      <c r="B546" s="880"/>
      <c r="C546" s="2125"/>
      <c r="D546" s="2198" t="s">
        <v>10088</v>
      </c>
      <c r="E546" s="2126"/>
      <c r="F546" s="2127"/>
      <c r="G546" s="2128"/>
      <c r="H546" s="880"/>
      <c r="I546" s="847"/>
    </row>
    <row r="547" spans="1:9">
      <c r="A547" s="1729"/>
      <c r="B547" s="880"/>
      <c r="C547" s="2125"/>
      <c r="D547" s="2171"/>
      <c r="E547" s="2126"/>
      <c r="F547" s="2127"/>
      <c r="G547" s="2128"/>
      <c r="H547" s="880"/>
      <c r="I547" s="847"/>
    </row>
    <row r="548" spans="1:9" ht="51.75" customHeight="1">
      <c r="A548" s="1729"/>
      <c r="B548" s="880"/>
      <c r="C548" s="2125"/>
      <c r="D548" s="2171"/>
      <c r="E548" s="2126"/>
      <c r="F548" s="2127"/>
      <c r="G548" s="2128"/>
      <c r="H548" s="880"/>
      <c r="I548" s="847"/>
    </row>
    <row r="549" spans="1:9" ht="20.25" customHeight="1" thickBot="1">
      <c r="A549" s="2129"/>
      <c r="B549" s="2130"/>
      <c r="C549" s="2131"/>
      <c r="D549" s="2172"/>
      <c r="E549" s="2132"/>
      <c r="F549" s="2133"/>
      <c r="G549" s="2134"/>
      <c r="H549" s="2130"/>
      <c r="I549" s="868"/>
    </row>
    <row r="550" spans="1:9" ht="33.75">
      <c r="A550" s="2135" t="s">
        <v>1036</v>
      </c>
      <c r="B550" s="2136" t="s">
        <v>1037</v>
      </c>
      <c r="C550" s="2137" t="s">
        <v>679</v>
      </c>
      <c r="D550" s="2137" t="s">
        <v>3147</v>
      </c>
      <c r="E550" s="2138" t="s">
        <v>3446</v>
      </c>
      <c r="F550" s="2139" t="s">
        <v>2796</v>
      </c>
      <c r="G550" s="2755" t="s">
        <v>2644</v>
      </c>
      <c r="H550" s="2757" t="s">
        <v>498</v>
      </c>
      <c r="I550" s="909" t="s">
        <v>4274</v>
      </c>
    </row>
    <row r="551" spans="1:9" ht="13.5" thickBot="1">
      <c r="A551" s="2140"/>
      <c r="B551" s="2141"/>
      <c r="C551" s="2142" t="s">
        <v>3648</v>
      </c>
      <c r="D551" s="2143" t="s">
        <v>2645</v>
      </c>
      <c r="E551" s="2203" t="s">
        <v>265</v>
      </c>
      <c r="F551" s="1143">
        <f>'Заказ, cкидки и курсы валют'!$I$12</f>
        <v>0</v>
      </c>
      <c r="G551" s="2760"/>
      <c r="H551" s="2761"/>
      <c r="I551" s="2145"/>
    </row>
    <row r="552" spans="1:9">
      <c r="A552" s="2463" t="s">
        <v>11333</v>
      </c>
      <c r="B552" s="2765" t="s">
        <v>11348</v>
      </c>
      <c r="C552" s="2766"/>
      <c r="D552" s="2464">
        <v>100</v>
      </c>
      <c r="E552" s="2592">
        <v>18.55</v>
      </c>
      <c r="F552" s="2176">
        <f>ROUND(E552*(1-$F$10),2)</f>
        <v>18.55</v>
      </c>
      <c r="G552" s="2177">
        <f>F552*1000</f>
        <v>18550</v>
      </c>
      <c r="H552" s="2149">
        <f>ROUND((D552/1000)*G552,2)</f>
        <v>1855</v>
      </c>
      <c r="I552" s="392"/>
    </row>
    <row r="553" spans="1:9">
      <c r="A553" s="2465" t="s">
        <v>11334</v>
      </c>
      <c r="B553" s="2767" t="s">
        <v>11349</v>
      </c>
      <c r="C553" s="2768"/>
      <c r="D553" s="2466">
        <v>100</v>
      </c>
      <c r="E553" s="2592">
        <v>19.989999999999998</v>
      </c>
      <c r="F553" s="2179">
        <f t="shared" ref="F553:F566" si="52">ROUND(E553*(1-$F$10),2)</f>
        <v>19.989999999999998</v>
      </c>
      <c r="G553" s="2180">
        <f>F553*1000</f>
        <v>19990</v>
      </c>
      <c r="H553" s="823">
        <f t="shared" ref="H553:H566" si="53">ROUND((D553/1000)*G553,2)</f>
        <v>1999</v>
      </c>
      <c r="I553" s="1869"/>
    </row>
    <row r="554" spans="1:9">
      <c r="A554" s="2465" t="s">
        <v>11335</v>
      </c>
      <c r="B554" s="2767" t="s">
        <v>11350</v>
      </c>
      <c r="C554" s="2768"/>
      <c r="D554" s="2367">
        <v>100</v>
      </c>
      <c r="E554" s="2592">
        <v>19.239999999999998</v>
      </c>
      <c r="F554" s="2179">
        <f t="shared" si="52"/>
        <v>19.239999999999998</v>
      </c>
      <c r="G554" s="2180">
        <f t="shared" ref="G554:G566" si="54">F554*1000</f>
        <v>19240</v>
      </c>
      <c r="H554" s="823">
        <f t="shared" si="53"/>
        <v>1924</v>
      </c>
      <c r="I554" s="381"/>
    </row>
    <row r="555" spans="1:9">
      <c r="A555" s="2465" t="s">
        <v>11336</v>
      </c>
      <c r="B555" s="2767" t="s">
        <v>11351</v>
      </c>
      <c r="C555" s="2768"/>
      <c r="D555" s="2367">
        <v>100</v>
      </c>
      <c r="E555" s="2592">
        <v>20.09</v>
      </c>
      <c r="F555" s="2179">
        <f t="shared" si="52"/>
        <v>20.09</v>
      </c>
      <c r="G555" s="2180">
        <f t="shared" si="54"/>
        <v>20090</v>
      </c>
      <c r="H555" s="823">
        <f t="shared" si="53"/>
        <v>2009</v>
      </c>
      <c r="I555" s="381"/>
    </row>
    <row r="556" spans="1:9">
      <c r="A556" s="2465" t="s">
        <v>11337</v>
      </c>
      <c r="B556" s="2767" t="s">
        <v>11352</v>
      </c>
      <c r="C556" s="2768"/>
      <c r="D556" s="2367">
        <v>100</v>
      </c>
      <c r="E556" s="2592">
        <v>20.22</v>
      </c>
      <c r="F556" s="2179">
        <f t="shared" si="52"/>
        <v>20.22</v>
      </c>
      <c r="G556" s="2180">
        <f t="shared" si="54"/>
        <v>20220</v>
      </c>
      <c r="H556" s="823">
        <f t="shared" si="53"/>
        <v>2022</v>
      </c>
      <c r="I556" s="381"/>
    </row>
    <row r="557" spans="1:9">
      <c r="A557" s="2465" t="s">
        <v>11338</v>
      </c>
      <c r="B557" s="2767" t="s">
        <v>11353</v>
      </c>
      <c r="C557" s="2768"/>
      <c r="D557" s="2367">
        <v>100</v>
      </c>
      <c r="E557" s="2592">
        <v>19.34</v>
      </c>
      <c r="F557" s="2179">
        <f t="shared" si="52"/>
        <v>19.34</v>
      </c>
      <c r="G557" s="2180">
        <f t="shared" si="54"/>
        <v>19340</v>
      </c>
      <c r="H557" s="823">
        <f t="shared" si="53"/>
        <v>1934</v>
      </c>
      <c r="I557" s="381"/>
    </row>
    <row r="558" spans="1:9">
      <c r="A558" s="2465" t="s">
        <v>11339</v>
      </c>
      <c r="B558" s="2767" t="s">
        <v>11354</v>
      </c>
      <c r="C558" s="2768"/>
      <c r="D558" s="2367">
        <v>100</v>
      </c>
      <c r="E558" s="2592">
        <v>13.55</v>
      </c>
      <c r="F558" s="2179">
        <f t="shared" si="52"/>
        <v>13.55</v>
      </c>
      <c r="G558" s="2180">
        <f t="shared" si="54"/>
        <v>13550</v>
      </c>
      <c r="H558" s="823">
        <f t="shared" si="53"/>
        <v>1355</v>
      </c>
      <c r="I558" s="381"/>
    </row>
    <row r="559" spans="1:9">
      <c r="A559" s="2465" t="s">
        <v>11340</v>
      </c>
      <c r="B559" s="2767" t="s">
        <v>11355</v>
      </c>
      <c r="C559" s="2768"/>
      <c r="D559" s="2367">
        <v>100</v>
      </c>
      <c r="E559" s="2592">
        <v>21.07</v>
      </c>
      <c r="F559" s="2179">
        <f t="shared" si="52"/>
        <v>21.07</v>
      </c>
      <c r="G559" s="2180">
        <f t="shared" si="54"/>
        <v>21070</v>
      </c>
      <c r="H559" s="823">
        <f t="shared" si="53"/>
        <v>2107</v>
      </c>
      <c r="I559" s="381"/>
    </row>
    <row r="560" spans="1:9">
      <c r="A560" s="2465" t="s">
        <v>11341</v>
      </c>
      <c r="B560" s="2767" t="s">
        <v>11356</v>
      </c>
      <c r="C560" s="2768"/>
      <c r="D560" s="2367">
        <v>50</v>
      </c>
      <c r="E560" s="2592">
        <v>16.57</v>
      </c>
      <c r="F560" s="2179">
        <f t="shared" si="52"/>
        <v>16.57</v>
      </c>
      <c r="G560" s="2180">
        <f t="shared" si="54"/>
        <v>16570</v>
      </c>
      <c r="H560" s="823">
        <f t="shared" si="53"/>
        <v>828.5</v>
      </c>
      <c r="I560" s="381"/>
    </row>
    <row r="561" spans="1:9">
      <c r="A561" s="2465" t="s">
        <v>11342</v>
      </c>
      <c r="B561" s="2767" t="s">
        <v>11357</v>
      </c>
      <c r="C561" s="2768"/>
      <c r="D561" s="2367">
        <v>50</v>
      </c>
      <c r="E561" s="2592">
        <v>24.14</v>
      </c>
      <c r="F561" s="2179">
        <f t="shared" si="52"/>
        <v>24.14</v>
      </c>
      <c r="G561" s="2180">
        <f t="shared" si="54"/>
        <v>24140</v>
      </c>
      <c r="H561" s="823">
        <f t="shared" si="53"/>
        <v>1207</v>
      </c>
      <c r="I561" s="381"/>
    </row>
    <row r="562" spans="1:9">
      <c r="A562" s="2465" t="s">
        <v>11343</v>
      </c>
      <c r="B562" s="2767" t="s">
        <v>11358</v>
      </c>
      <c r="C562" s="2768"/>
      <c r="D562" s="2367">
        <v>50</v>
      </c>
      <c r="E562" s="2592">
        <v>23.44</v>
      </c>
      <c r="F562" s="2179">
        <f t="shared" si="52"/>
        <v>23.44</v>
      </c>
      <c r="G562" s="2180">
        <f t="shared" si="54"/>
        <v>23440</v>
      </c>
      <c r="H562" s="823">
        <f t="shared" si="53"/>
        <v>1172</v>
      </c>
      <c r="I562" s="381"/>
    </row>
    <row r="563" spans="1:9">
      <c r="A563" s="2465" t="s">
        <v>11344</v>
      </c>
      <c r="B563" s="2767" t="s">
        <v>11359</v>
      </c>
      <c r="C563" s="2768"/>
      <c r="D563" s="2367">
        <v>50</v>
      </c>
      <c r="E563" s="2592">
        <v>23.59</v>
      </c>
      <c r="F563" s="2179">
        <f t="shared" si="52"/>
        <v>23.59</v>
      </c>
      <c r="G563" s="2180">
        <f t="shared" si="54"/>
        <v>23590</v>
      </c>
      <c r="H563" s="823">
        <f t="shared" si="53"/>
        <v>1179.5</v>
      </c>
      <c r="I563" s="381"/>
    </row>
    <row r="564" spans="1:9">
      <c r="A564" s="2465" t="s">
        <v>11345</v>
      </c>
      <c r="B564" s="2767" t="s">
        <v>11360</v>
      </c>
      <c r="C564" s="2768"/>
      <c r="D564" s="2367">
        <v>50</v>
      </c>
      <c r="E564" s="2592">
        <v>26.41</v>
      </c>
      <c r="F564" s="2179">
        <f t="shared" si="52"/>
        <v>26.41</v>
      </c>
      <c r="G564" s="2180">
        <f t="shared" si="54"/>
        <v>26410</v>
      </c>
      <c r="H564" s="823">
        <f t="shared" si="53"/>
        <v>1320.5</v>
      </c>
      <c r="I564" s="381"/>
    </row>
    <row r="565" spans="1:9">
      <c r="A565" s="2465" t="s">
        <v>11346</v>
      </c>
      <c r="B565" s="2767" t="s">
        <v>11361</v>
      </c>
      <c r="C565" s="2768"/>
      <c r="D565" s="2367">
        <v>50</v>
      </c>
      <c r="E565" s="2592">
        <v>27.43</v>
      </c>
      <c r="F565" s="2179">
        <f t="shared" si="52"/>
        <v>27.43</v>
      </c>
      <c r="G565" s="2180">
        <f t="shared" si="54"/>
        <v>27430</v>
      </c>
      <c r="H565" s="823">
        <f t="shared" si="53"/>
        <v>1371.5</v>
      </c>
      <c r="I565" s="381"/>
    </row>
    <row r="566" spans="1:9" ht="13.5" thickBot="1">
      <c r="A566" s="2488" t="s">
        <v>11347</v>
      </c>
      <c r="B566" s="2769" t="s">
        <v>11362</v>
      </c>
      <c r="C566" s="2770"/>
      <c r="D566" s="2442">
        <v>50</v>
      </c>
      <c r="E566" s="2593">
        <v>29.25</v>
      </c>
      <c r="F566" s="2184">
        <f t="shared" si="52"/>
        <v>29.25</v>
      </c>
      <c r="G566" s="2185">
        <f t="shared" si="54"/>
        <v>29250</v>
      </c>
      <c r="H566" s="2162">
        <f t="shared" si="53"/>
        <v>1462.5</v>
      </c>
      <c r="I566" s="382"/>
    </row>
    <row r="567" spans="1:9">
      <c r="A567" s="2424"/>
      <c r="B567" s="2424"/>
      <c r="C567" s="2424"/>
      <c r="D567" s="2424"/>
    </row>
    <row r="568" spans="1:9" ht="13.5" thickBot="1"/>
    <row r="569" spans="1:9" ht="18">
      <c r="A569" s="1728"/>
      <c r="B569" s="2120"/>
      <c r="C569" s="2121"/>
      <c r="D569" s="2169" t="s">
        <v>10093</v>
      </c>
      <c r="E569" s="2122"/>
      <c r="F569" s="2122"/>
      <c r="G569" s="2123"/>
      <c r="H569" s="2120"/>
      <c r="I569" s="2124"/>
    </row>
    <row r="570" spans="1:9" ht="15.75">
      <c r="A570" s="1729"/>
      <c r="B570" s="880"/>
      <c r="C570" s="2125"/>
      <c r="D570" s="2170" t="s">
        <v>1431</v>
      </c>
      <c r="E570" s="2126"/>
      <c r="F570" s="2127"/>
      <c r="G570" s="2128"/>
      <c r="H570" s="880"/>
      <c r="I570" s="847"/>
    </row>
    <row r="571" spans="1:9">
      <c r="A571" s="1729"/>
      <c r="B571" s="880"/>
      <c r="C571" s="2125"/>
      <c r="D571" s="2171"/>
      <c r="E571" s="2126"/>
      <c r="F571" s="2127"/>
      <c r="G571" s="2128"/>
      <c r="H571" s="880"/>
      <c r="I571" s="847"/>
    </row>
    <row r="572" spans="1:9">
      <c r="A572" s="1729"/>
      <c r="B572" s="880"/>
      <c r="C572" s="2125"/>
      <c r="D572" s="2171"/>
      <c r="E572" s="2126"/>
      <c r="F572" s="2127"/>
      <c r="G572" s="2128"/>
      <c r="H572" s="880"/>
      <c r="I572" s="847"/>
    </row>
    <row r="573" spans="1:9" ht="13.5" thickBot="1">
      <c r="A573" s="2129"/>
      <c r="B573" s="2130"/>
      <c r="C573" s="2131"/>
      <c r="D573" s="2172"/>
      <c r="E573" s="2132"/>
      <c r="F573" s="2133"/>
      <c r="G573" s="2134"/>
      <c r="H573" s="2130"/>
      <c r="I573" s="868"/>
    </row>
    <row r="574" spans="1:9" ht="33.75">
      <c r="A574" s="2135" t="s">
        <v>1036</v>
      </c>
      <c r="B574" s="2136" t="s">
        <v>1037</v>
      </c>
      <c r="C574" s="2137" t="s">
        <v>679</v>
      </c>
      <c r="D574" s="2137" t="s">
        <v>3147</v>
      </c>
      <c r="E574" s="2138" t="s">
        <v>3446</v>
      </c>
      <c r="F574" s="2139" t="s">
        <v>2796</v>
      </c>
      <c r="G574" s="2755" t="s">
        <v>2644</v>
      </c>
      <c r="H574" s="2757" t="s">
        <v>498</v>
      </c>
      <c r="I574" s="909" t="s">
        <v>4274</v>
      </c>
    </row>
    <row r="575" spans="1:9" ht="13.5" thickBot="1">
      <c r="A575" s="2140"/>
      <c r="B575" s="2141"/>
      <c r="C575" s="2142" t="s">
        <v>3648</v>
      </c>
      <c r="D575" s="2143" t="s">
        <v>2645</v>
      </c>
      <c r="E575" s="2144" t="s">
        <v>265</v>
      </c>
      <c r="F575" s="1143">
        <f>'Заказ, cкидки и курсы валют'!$I$12</f>
        <v>0</v>
      </c>
      <c r="G575" s="2760"/>
      <c r="H575" s="2761"/>
      <c r="I575" s="2145"/>
    </row>
    <row r="576" spans="1:9">
      <c r="A576" s="389" t="s">
        <v>1984</v>
      </c>
      <c r="B576" s="391" t="s">
        <v>10090</v>
      </c>
      <c r="C576" s="2460"/>
      <c r="D576" s="390">
        <v>50</v>
      </c>
      <c r="E576" s="2332">
        <v>21</v>
      </c>
      <c r="F576" s="2176">
        <f>ROUND(E576*(1-$F$10),2)</f>
        <v>21</v>
      </c>
      <c r="G576" s="2177">
        <f>F576*1000</f>
        <v>21000</v>
      </c>
      <c r="H576" s="2149">
        <f>ROUND((D576/1000)*G576,2)</f>
        <v>1050</v>
      </c>
      <c r="I576" s="392"/>
    </row>
    <row r="577" spans="1:9" ht="13.5" thickBot="1">
      <c r="A577" s="400" t="s">
        <v>10089</v>
      </c>
      <c r="B577" s="2215" t="s">
        <v>10090</v>
      </c>
      <c r="C577" s="2467"/>
      <c r="D577" s="2216">
        <v>100</v>
      </c>
      <c r="E577" s="2333">
        <v>21</v>
      </c>
      <c r="F577" s="2217">
        <f>ROUND(E577*(1-$F$10),2)</f>
        <v>21</v>
      </c>
      <c r="G577" s="2218">
        <f>F577*1000</f>
        <v>21000</v>
      </c>
      <c r="H577" s="1267">
        <f>ROUND((D577/1000)*G577,2)</f>
        <v>2100</v>
      </c>
      <c r="I577" s="1399"/>
    </row>
    <row r="579" spans="1:9" ht="13.5" thickBot="1"/>
    <row r="580" spans="1:9" ht="18">
      <c r="A580" s="1728"/>
      <c r="B580" s="2120"/>
      <c r="C580" s="2121"/>
      <c r="D580" s="2169" t="s">
        <v>1430</v>
      </c>
      <c r="E580" s="2122"/>
      <c r="F580" s="2122"/>
      <c r="G580" s="2123"/>
      <c r="H580" s="2120"/>
      <c r="I580" s="2124"/>
    </row>
    <row r="581" spans="1:9" ht="15.75">
      <c r="A581" s="1729"/>
      <c r="B581" s="880"/>
      <c r="C581" s="2125"/>
      <c r="D581" s="2198"/>
      <c r="E581" s="2126"/>
      <c r="F581" s="2127"/>
      <c r="G581" s="2128"/>
      <c r="H581" s="880"/>
      <c r="I581" s="847"/>
    </row>
    <row r="582" spans="1:9">
      <c r="A582" s="1729"/>
      <c r="B582" s="880"/>
      <c r="C582" s="2125"/>
      <c r="D582" s="2171"/>
      <c r="E582" s="2126"/>
      <c r="F582" s="2127"/>
      <c r="G582" s="2128"/>
      <c r="H582" s="880"/>
      <c r="I582" s="847"/>
    </row>
    <row r="583" spans="1:9">
      <c r="A583" s="1729"/>
      <c r="B583" s="880"/>
      <c r="C583" s="2125"/>
      <c r="D583" s="2171"/>
      <c r="E583" s="2126"/>
      <c r="F583" s="2127"/>
      <c r="G583" s="2128"/>
      <c r="H583" s="880"/>
      <c r="I583" s="847"/>
    </row>
    <row r="584" spans="1:9" ht="13.5" thickBot="1">
      <c r="A584" s="2129"/>
      <c r="B584" s="2130"/>
      <c r="C584" s="2131"/>
      <c r="D584" s="2172"/>
      <c r="E584" s="2132"/>
      <c r="F584" s="2133"/>
      <c r="G584" s="2134"/>
      <c r="H584" s="2130"/>
      <c r="I584" s="868"/>
    </row>
    <row r="585" spans="1:9" ht="33.75">
      <c r="A585" s="2135" t="s">
        <v>1036</v>
      </c>
      <c r="B585" s="2136" t="s">
        <v>1037</v>
      </c>
      <c r="C585" s="2137" t="s">
        <v>679</v>
      </c>
      <c r="D585" s="2137" t="s">
        <v>3147</v>
      </c>
      <c r="E585" s="2138" t="s">
        <v>3446</v>
      </c>
      <c r="F585" s="2139" t="s">
        <v>2796</v>
      </c>
      <c r="G585" s="2755" t="s">
        <v>2644</v>
      </c>
      <c r="H585" s="2757" t="s">
        <v>498</v>
      </c>
      <c r="I585" s="909" t="s">
        <v>4274</v>
      </c>
    </row>
    <row r="586" spans="1:9" ht="13.5" thickBot="1">
      <c r="A586" s="2140"/>
      <c r="B586" s="2141"/>
      <c r="C586" s="2142" t="s">
        <v>3648</v>
      </c>
      <c r="D586" s="2143" t="s">
        <v>2645</v>
      </c>
      <c r="E586" s="2144" t="s">
        <v>265</v>
      </c>
      <c r="F586" s="1143">
        <f>'Заказ, cкидки и курсы валют'!$I$12</f>
        <v>0</v>
      </c>
      <c r="G586" s="2760"/>
      <c r="H586" s="2761"/>
      <c r="I586" s="2145"/>
    </row>
    <row r="587" spans="1:9" ht="13.5" thickBot="1">
      <c r="A587" s="1237" t="s">
        <v>10091</v>
      </c>
      <c r="B587" s="2234" t="s">
        <v>10092</v>
      </c>
      <c r="C587" s="2235"/>
      <c r="D587" s="1280">
        <v>1</v>
      </c>
      <c r="E587" s="2494">
        <v>1043.9000000000001</v>
      </c>
      <c r="F587" s="2237">
        <f>ROUND(E587*(1-$F$10),2)</f>
        <v>1043.9000000000001</v>
      </c>
      <c r="G587" s="2238">
        <f>F587*1000</f>
        <v>1043900.0000000001</v>
      </c>
      <c r="H587" s="2236">
        <f>ROUND((D587/1000)*G587,2)</f>
        <v>1043.9000000000001</v>
      </c>
      <c r="I587" s="1282"/>
    </row>
    <row r="589" spans="1:9" ht="13.5" thickBot="1"/>
    <row r="590" spans="1:9" ht="18">
      <c r="A590" s="1728"/>
      <c r="B590" s="2120"/>
      <c r="C590" s="2121"/>
      <c r="D590" s="2169" t="s">
        <v>1410</v>
      </c>
      <c r="E590" s="2122"/>
      <c r="F590" s="2122"/>
      <c r="G590" s="2123"/>
      <c r="H590" s="2120"/>
      <c r="I590" s="2124"/>
    </row>
    <row r="591" spans="1:9" ht="15.75">
      <c r="A591" s="1729"/>
      <c r="B591" s="880"/>
      <c r="C591" s="2125"/>
      <c r="D591" s="2198" t="s">
        <v>1432</v>
      </c>
      <c r="E591" s="2126"/>
      <c r="F591" s="2127"/>
      <c r="G591" s="2128"/>
      <c r="H591" s="880"/>
      <c r="I591" s="847"/>
    </row>
    <row r="592" spans="1:9">
      <c r="A592" s="1729"/>
      <c r="B592" s="880"/>
      <c r="C592" s="2125"/>
      <c r="D592" s="2171"/>
      <c r="E592" s="2126"/>
      <c r="F592" s="2127"/>
      <c r="G592" s="2128"/>
      <c r="H592" s="880"/>
      <c r="I592" s="847"/>
    </row>
    <row r="593" spans="1:9">
      <c r="A593" s="1729"/>
      <c r="B593" s="880"/>
      <c r="C593" s="2125"/>
      <c r="D593" s="2171"/>
      <c r="E593" s="2126"/>
      <c r="F593" s="2127"/>
      <c r="G593" s="2128"/>
      <c r="H593" s="880"/>
      <c r="I593" s="847"/>
    </row>
    <row r="594" spans="1:9" ht="13.5" thickBot="1">
      <c r="A594" s="2129"/>
      <c r="B594" s="2130"/>
      <c r="C594" s="2131"/>
      <c r="D594" s="2172"/>
      <c r="E594" s="2132"/>
      <c r="F594" s="2133"/>
      <c r="G594" s="2134"/>
      <c r="H594" s="2130"/>
      <c r="I594" s="868"/>
    </row>
    <row r="595" spans="1:9" ht="33.75">
      <c r="A595" s="2135" t="s">
        <v>1036</v>
      </c>
      <c r="B595" s="2136" t="s">
        <v>1037</v>
      </c>
      <c r="C595" s="2137" t="s">
        <v>679</v>
      </c>
      <c r="D595" s="2137" t="s">
        <v>3147</v>
      </c>
      <c r="E595" s="2138" t="s">
        <v>3446</v>
      </c>
      <c r="F595" s="2139" t="s">
        <v>2796</v>
      </c>
      <c r="G595" s="2755" t="s">
        <v>2644</v>
      </c>
      <c r="H595" s="2757" t="s">
        <v>498</v>
      </c>
      <c r="I595" s="909" t="s">
        <v>4274</v>
      </c>
    </row>
    <row r="596" spans="1:9" ht="13.5" thickBot="1">
      <c r="A596" s="2199"/>
      <c r="B596" s="2200"/>
      <c r="C596" s="2201" t="s">
        <v>3648</v>
      </c>
      <c r="D596" s="2202" t="s">
        <v>2645</v>
      </c>
      <c r="E596" s="2203" t="s">
        <v>265</v>
      </c>
      <c r="F596" s="2239">
        <f>'Заказ, cкидки и курсы валют'!$I$12</f>
        <v>0</v>
      </c>
      <c r="G596" s="2756"/>
      <c r="H596" s="2758"/>
      <c r="I596" s="910"/>
    </row>
    <row r="597" spans="1:9">
      <c r="A597" s="2175" t="s">
        <v>10094</v>
      </c>
      <c r="B597" s="391" t="s">
        <v>10199</v>
      </c>
      <c r="C597" s="391"/>
      <c r="D597" s="390">
        <v>100</v>
      </c>
      <c r="E597" s="2332">
        <v>13.298999999999999</v>
      </c>
      <c r="F597" s="2176">
        <f t="shared" ref="F597:F724" si="55">ROUND(E597*(1-$F$10),2)</f>
        <v>13.3</v>
      </c>
      <c r="G597" s="2177">
        <f>F597*1000</f>
        <v>13300</v>
      </c>
      <c r="H597" s="2149">
        <f t="shared" ref="H597:H724" si="56">ROUND((D597/1000)*G597,2)</f>
        <v>1330</v>
      </c>
      <c r="I597" s="392"/>
    </row>
    <row r="598" spans="1:9" hidden="1">
      <c r="A598" s="2178" t="s">
        <v>10095</v>
      </c>
      <c r="B598" s="16" t="s">
        <v>10199</v>
      </c>
      <c r="C598" s="16"/>
      <c r="D598" s="15">
        <v>10</v>
      </c>
      <c r="E598" s="2334">
        <v>26.597999999999999</v>
      </c>
      <c r="F598" s="2179">
        <f t="shared" si="55"/>
        <v>26.6</v>
      </c>
      <c r="G598" s="2180">
        <f>F598*1000</f>
        <v>26600</v>
      </c>
      <c r="H598" s="823">
        <f t="shared" si="56"/>
        <v>266</v>
      </c>
      <c r="I598" s="381"/>
    </row>
    <row r="599" spans="1:9">
      <c r="A599" s="2178" t="s">
        <v>1985</v>
      </c>
      <c r="B599" s="16" t="s">
        <v>10200</v>
      </c>
      <c r="C599" s="2445"/>
      <c r="D599" s="15">
        <v>100</v>
      </c>
      <c r="E599" s="2334">
        <v>12.78</v>
      </c>
      <c r="F599" s="2179">
        <f t="shared" si="55"/>
        <v>12.78</v>
      </c>
      <c r="G599" s="2180">
        <f t="shared" ref="G599:G662" si="57">F599*1000</f>
        <v>12780</v>
      </c>
      <c r="H599" s="823">
        <f t="shared" si="56"/>
        <v>1278</v>
      </c>
      <c r="I599" s="381"/>
    </row>
    <row r="600" spans="1:9" hidden="1">
      <c r="A600" s="2178" t="s">
        <v>10096</v>
      </c>
      <c r="B600" s="16" t="s">
        <v>10200</v>
      </c>
      <c r="C600" s="2445"/>
      <c r="D600" s="15">
        <v>4</v>
      </c>
      <c r="E600" s="2334">
        <v>19.68252</v>
      </c>
      <c r="F600" s="2179">
        <f t="shared" si="55"/>
        <v>19.68</v>
      </c>
      <c r="G600" s="2180">
        <f t="shared" si="57"/>
        <v>19680</v>
      </c>
      <c r="H600" s="823">
        <f t="shared" si="56"/>
        <v>78.72</v>
      </c>
      <c r="I600" s="381"/>
    </row>
    <row r="601" spans="1:9">
      <c r="A601" s="2178" t="s">
        <v>10097</v>
      </c>
      <c r="B601" s="16" t="s">
        <v>10201</v>
      </c>
      <c r="C601" s="2445"/>
      <c r="D601" s="15">
        <v>100</v>
      </c>
      <c r="E601" s="2334">
        <v>13.38</v>
      </c>
      <c r="F601" s="2179">
        <f t="shared" si="55"/>
        <v>13.38</v>
      </c>
      <c r="G601" s="2180">
        <f t="shared" si="57"/>
        <v>13380</v>
      </c>
      <c r="H601" s="823">
        <f t="shared" si="56"/>
        <v>1338</v>
      </c>
      <c r="I601" s="381"/>
    </row>
    <row r="602" spans="1:9" hidden="1">
      <c r="A602" s="2178" t="s">
        <v>10098</v>
      </c>
      <c r="B602" s="16" t="s">
        <v>10201</v>
      </c>
      <c r="C602" s="2445"/>
      <c r="D602" s="15">
        <v>4</v>
      </c>
      <c r="E602" s="2334">
        <v>26.025120000000001</v>
      </c>
      <c r="F602" s="2179">
        <f t="shared" si="55"/>
        <v>26.03</v>
      </c>
      <c r="G602" s="2180">
        <f t="shared" si="57"/>
        <v>26030</v>
      </c>
      <c r="H602" s="823">
        <f t="shared" si="56"/>
        <v>104.12</v>
      </c>
      <c r="I602" s="381"/>
    </row>
    <row r="603" spans="1:9">
      <c r="A603" s="2178" t="s">
        <v>1988</v>
      </c>
      <c r="B603" s="16" t="s">
        <v>10202</v>
      </c>
      <c r="C603" s="2445"/>
      <c r="D603" s="15">
        <v>100</v>
      </c>
      <c r="E603" s="2334">
        <v>12.73</v>
      </c>
      <c r="F603" s="2179">
        <f t="shared" si="55"/>
        <v>12.73</v>
      </c>
      <c r="G603" s="2180">
        <f t="shared" si="57"/>
        <v>12730</v>
      </c>
      <c r="H603" s="823">
        <f t="shared" si="56"/>
        <v>1273</v>
      </c>
      <c r="I603" s="381"/>
    </row>
    <row r="604" spans="1:9" hidden="1">
      <c r="A604" s="2178" t="s">
        <v>10099</v>
      </c>
      <c r="B604" s="16" t="s">
        <v>10202</v>
      </c>
      <c r="C604" s="2445"/>
      <c r="D604" s="15">
        <v>4</v>
      </c>
      <c r="E604" s="2334">
        <v>18.945959999999999</v>
      </c>
      <c r="F604" s="2179">
        <f t="shared" si="55"/>
        <v>18.95</v>
      </c>
      <c r="G604" s="2180">
        <f t="shared" si="57"/>
        <v>18950</v>
      </c>
      <c r="H604" s="823">
        <f t="shared" si="56"/>
        <v>75.8</v>
      </c>
      <c r="I604" s="381"/>
    </row>
    <row r="605" spans="1:9" hidden="1">
      <c r="A605" s="2178" t="s">
        <v>10100</v>
      </c>
      <c r="B605" s="16" t="s">
        <v>10203</v>
      </c>
      <c r="C605" s="2445"/>
      <c r="D605" s="15">
        <v>4</v>
      </c>
      <c r="E605" s="2334">
        <v>29.990399999999998</v>
      </c>
      <c r="F605" s="2179">
        <f t="shared" si="55"/>
        <v>29.99</v>
      </c>
      <c r="G605" s="2180">
        <f t="shared" si="57"/>
        <v>29990</v>
      </c>
      <c r="H605" s="823">
        <f t="shared" si="56"/>
        <v>119.96</v>
      </c>
      <c r="I605" s="381"/>
    </row>
    <row r="606" spans="1:9">
      <c r="A606" s="2178" t="s">
        <v>10101</v>
      </c>
      <c r="B606" s="16" t="s">
        <v>10204</v>
      </c>
      <c r="C606" s="2445"/>
      <c r="D606" s="15">
        <v>100</v>
      </c>
      <c r="E606" s="2334">
        <v>12.88</v>
      </c>
      <c r="F606" s="2179">
        <f t="shared" si="55"/>
        <v>12.88</v>
      </c>
      <c r="G606" s="2180">
        <f t="shared" si="57"/>
        <v>12880</v>
      </c>
      <c r="H606" s="823">
        <f t="shared" si="56"/>
        <v>1288</v>
      </c>
      <c r="I606" s="381"/>
    </row>
    <row r="607" spans="1:9" hidden="1">
      <c r="A607" s="2178" t="s">
        <v>10102</v>
      </c>
      <c r="B607" s="16" t="s">
        <v>10204</v>
      </c>
      <c r="C607" s="2445"/>
      <c r="D607" s="15">
        <v>4</v>
      </c>
      <c r="E607" s="2334">
        <v>19.559760000000001</v>
      </c>
      <c r="F607" s="2179">
        <f t="shared" si="55"/>
        <v>19.559999999999999</v>
      </c>
      <c r="G607" s="2180">
        <f t="shared" si="57"/>
        <v>19560</v>
      </c>
      <c r="H607" s="823">
        <f t="shared" si="56"/>
        <v>78.239999999999995</v>
      </c>
      <c r="I607" s="381"/>
    </row>
    <row r="608" spans="1:9">
      <c r="A608" s="2178" t="s">
        <v>10103</v>
      </c>
      <c r="B608" s="16" t="s">
        <v>10205</v>
      </c>
      <c r="C608" s="2445"/>
      <c r="D608" s="15">
        <v>100</v>
      </c>
      <c r="E608" s="2334">
        <v>13.68</v>
      </c>
      <c r="F608" s="2179">
        <f t="shared" si="55"/>
        <v>13.68</v>
      </c>
      <c r="G608" s="2180">
        <f t="shared" si="57"/>
        <v>13680</v>
      </c>
      <c r="H608" s="823">
        <f t="shared" si="56"/>
        <v>1368</v>
      </c>
      <c r="I608" s="381"/>
    </row>
    <row r="609" spans="1:9" hidden="1">
      <c r="A609" s="2178" t="s">
        <v>10104</v>
      </c>
      <c r="B609" s="16" t="s">
        <v>10205</v>
      </c>
      <c r="C609" s="2445"/>
      <c r="D609" s="15">
        <v>4</v>
      </c>
      <c r="E609" s="2334">
        <v>26.27064</v>
      </c>
      <c r="F609" s="2179">
        <f t="shared" si="55"/>
        <v>26.27</v>
      </c>
      <c r="G609" s="2180">
        <f t="shared" si="57"/>
        <v>26270</v>
      </c>
      <c r="H609" s="823">
        <f t="shared" si="56"/>
        <v>105.08</v>
      </c>
      <c r="I609" s="381"/>
    </row>
    <row r="610" spans="1:9">
      <c r="A610" s="2178" t="s">
        <v>1992</v>
      </c>
      <c r="B610" s="16" t="s">
        <v>10206</v>
      </c>
      <c r="C610" s="2445"/>
      <c r="D610" s="15">
        <v>100</v>
      </c>
      <c r="E610" s="2334">
        <v>14.19924</v>
      </c>
      <c r="F610" s="2179">
        <f t="shared" si="55"/>
        <v>14.2</v>
      </c>
      <c r="G610" s="2180">
        <f t="shared" si="57"/>
        <v>14200</v>
      </c>
      <c r="H610" s="823">
        <f t="shared" si="56"/>
        <v>1420</v>
      </c>
      <c r="I610" s="381"/>
    </row>
    <row r="611" spans="1:9" hidden="1">
      <c r="A611" s="2178" t="s">
        <v>10105</v>
      </c>
      <c r="B611" s="16" t="s">
        <v>10206</v>
      </c>
      <c r="C611" s="2445"/>
      <c r="D611" s="15">
        <v>4</v>
      </c>
      <c r="E611" s="2334">
        <v>28.398479999999999</v>
      </c>
      <c r="F611" s="2179">
        <f t="shared" si="55"/>
        <v>28.4</v>
      </c>
      <c r="G611" s="2180">
        <f t="shared" si="57"/>
        <v>28400</v>
      </c>
      <c r="H611" s="823">
        <f t="shared" si="56"/>
        <v>113.6</v>
      </c>
      <c r="I611" s="381"/>
    </row>
    <row r="612" spans="1:9">
      <c r="A612" s="2178" t="s">
        <v>10106</v>
      </c>
      <c r="B612" s="16" t="s">
        <v>10207</v>
      </c>
      <c r="C612" s="2445"/>
      <c r="D612" s="15">
        <v>100</v>
      </c>
      <c r="E612" s="2334">
        <v>14.25</v>
      </c>
      <c r="F612" s="2179">
        <f t="shared" si="55"/>
        <v>14.25</v>
      </c>
      <c r="G612" s="2180">
        <f t="shared" si="57"/>
        <v>14250</v>
      </c>
      <c r="H612" s="823">
        <f t="shared" si="56"/>
        <v>1425</v>
      </c>
      <c r="I612" s="381"/>
    </row>
    <row r="613" spans="1:9" hidden="1">
      <c r="A613" s="2178" t="s">
        <v>10107</v>
      </c>
      <c r="B613" s="16" t="s">
        <v>10208</v>
      </c>
      <c r="C613" s="2445"/>
      <c r="D613" s="15">
        <v>4</v>
      </c>
      <c r="E613" s="2334">
        <v>26.27064</v>
      </c>
      <c r="F613" s="2179">
        <f t="shared" si="55"/>
        <v>26.27</v>
      </c>
      <c r="G613" s="2180">
        <f t="shared" si="57"/>
        <v>26270</v>
      </c>
      <c r="H613" s="823">
        <f t="shared" si="56"/>
        <v>105.08</v>
      </c>
      <c r="I613" s="381"/>
    </row>
    <row r="614" spans="1:9" hidden="1">
      <c r="A614" s="2178" t="s">
        <v>10108</v>
      </c>
      <c r="B614" s="16" t="s">
        <v>10209</v>
      </c>
      <c r="C614" s="2445"/>
      <c r="D614" s="15">
        <v>4</v>
      </c>
      <c r="E614" s="2334">
        <v>20.341200000000001</v>
      </c>
      <c r="F614" s="2179">
        <f t="shared" si="55"/>
        <v>20.34</v>
      </c>
      <c r="G614" s="2180">
        <f t="shared" si="57"/>
        <v>20340</v>
      </c>
      <c r="H614" s="823">
        <f t="shared" si="56"/>
        <v>81.36</v>
      </c>
      <c r="I614" s="381"/>
    </row>
    <row r="615" spans="1:9">
      <c r="A615" s="2178" t="s">
        <v>10109</v>
      </c>
      <c r="B615" s="16" t="s">
        <v>10210</v>
      </c>
      <c r="C615" s="2445"/>
      <c r="D615" s="15">
        <v>100</v>
      </c>
      <c r="E615" s="2334">
        <v>14.98</v>
      </c>
      <c r="F615" s="2179">
        <f t="shared" si="55"/>
        <v>14.98</v>
      </c>
      <c r="G615" s="2180">
        <f t="shared" si="57"/>
        <v>14980</v>
      </c>
      <c r="H615" s="823">
        <f t="shared" si="56"/>
        <v>1498</v>
      </c>
      <c r="I615" s="381"/>
    </row>
    <row r="616" spans="1:9" hidden="1">
      <c r="A616" s="2178" t="s">
        <v>10110</v>
      </c>
      <c r="B616" s="16" t="s">
        <v>10210</v>
      </c>
      <c r="C616" s="2445"/>
      <c r="D616" s="15">
        <v>4</v>
      </c>
      <c r="E616" s="2334">
        <v>28.889520000000001</v>
      </c>
      <c r="F616" s="2179">
        <f t="shared" si="55"/>
        <v>28.89</v>
      </c>
      <c r="G616" s="2180">
        <f t="shared" si="57"/>
        <v>28890</v>
      </c>
      <c r="H616" s="823">
        <f t="shared" si="56"/>
        <v>115.56</v>
      </c>
      <c r="I616" s="381"/>
    </row>
    <row r="617" spans="1:9">
      <c r="A617" s="2178" t="s">
        <v>1997</v>
      </c>
      <c r="B617" s="16" t="s">
        <v>10211</v>
      </c>
      <c r="C617" s="2445"/>
      <c r="D617" s="15">
        <v>50</v>
      </c>
      <c r="E617" s="2334">
        <v>15.08</v>
      </c>
      <c r="F617" s="2179">
        <f t="shared" si="55"/>
        <v>15.08</v>
      </c>
      <c r="G617" s="2180">
        <f t="shared" si="57"/>
        <v>15080</v>
      </c>
      <c r="H617" s="823">
        <f t="shared" si="56"/>
        <v>754</v>
      </c>
      <c r="I617" s="381"/>
    </row>
    <row r="618" spans="1:9" hidden="1">
      <c r="A618" s="2178" t="s">
        <v>10111</v>
      </c>
      <c r="B618" s="16" t="s">
        <v>10211</v>
      </c>
      <c r="C618" s="2445"/>
      <c r="D618" s="15">
        <v>4</v>
      </c>
      <c r="E618" s="2334">
        <v>26.925359999999998</v>
      </c>
      <c r="F618" s="2179">
        <f t="shared" si="55"/>
        <v>26.93</v>
      </c>
      <c r="G618" s="2180">
        <f t="shared" si="57"/>
        <v>26930</v>
      </c>
      <c r="H618" s="823">
        <f t="shared" si="56"/>
        <v>107.72</v>
      </c>
      <c r="I618" s="381"/>
    </row>
    <row r="619" spans="1:9">
      <c r="A619" s="2178" t="s">
        <v>10113</v>
      </c>
      <c r="B619" s="16" t="s">
        <v>10212</v>
      </c>
      <c r="C619" s="2445"/>
      <c r="D619" s="15">
        <v>50</v>
      </c>
      <c r="E619" s="2334">
        <v>16.32</v>
      </c>
      <c r="F619" s="2179">
        <f t="shared" si="55"/>
        <v>16.32</v>
      </c>
      <c r="G619" s="2180">
        <f t="shared" si="57"/>
        <v>16320</v>
      </c>
      <c r="H619" s="823">
        <f t="shared" si="56"/>
        <v>816</v>
      </c>
      <c r="I619" s="381"/>
    </row>
    <row r="620" spans="1:9" hidden="1">
      <c r="A620" s="2178" t="s">
        <v>10112</v>
      </c>
      <c r="B620" s="16" t="s">
        <v>10212</v>
      </c>
      <c r="C620" s="2445"/>
      <c r="D620" s="15">
        <v>4</v>
      </c>
      <c r="E620" s="2334">
        <v>31.222224000000001</v>
      </c>
      <c r="F620" s="2179">
        <f t="shared" si="55"/>
        <v>31.22</v>
      </c>
      <c r="G620" s="2180">
        <f t="shared" si="57"/>
        <v>31220</v>
      </c>
      <c r="H620" s="823">
        <f t="shared" si="56"/>
        <v>124.88</v>
      </c>
      <c r="I620" s="381"/>
    </row>
    <row r="621" spans="1:9" hidden="1">
      <c r="A621" s="2178" t="s">
        <v>10114</v>
      </c>
      <c r="B621" s="16" t="s">
        <v>10213</v>
      </c>
      <c r="C621" s="2445"/>
      <c r="D621" s="15">
        <v>4</v>
      </c>
      <c r="E621" s="2334">
        <v>35.376000000000005</v>
      </c>
      <c r="F621" s="2179">
        <f t="shared" si="55"/>
        <v>35.380000000000003</v>
      </c>
      <c r="G621" s="2180">
        <f t="shared" si="57"/>
        <v>35380</v>
      </c>
      <c r="H621" s="823">
        <f t="shared" si="56"/>
        <v>141.52000000000001</v>
      </c>
      <c r="I621" s="381"/>
    </row>
    <row r="622" spans="1:9">
      <c r="A622" s="2178" t="s">
        <v>1999</v>
      </c>
      <c r="B622" s="16" t="s">
        <v>10214</v>
      </c>
      <c r="C622" s="2445"/>
      <c r="D622" s="15">
        <v>50</v>
      </c>
      <c r="E622" s="2334">
        <v>16.81812</v>
      </c>
      <c r="F622" s="2179">
        <f t="shared" si="55"/>
        <v>16.82</v>
      </c>
      <c r="G622" s="2180">
        <f t="shared" si="57"/>
        <v>16820</v>
      </c>
      <c r="H622" s="823">
        <f t="shared" si="56"/>
        <v>841</v>
      </c>
      <c r="I622" s="381"/>
    </row>
    <row r="623" spans="1:9" hidden="1">
      <c r="A623" s="2178" t="s">
        <v>10115</v>
      </c>
      <c r="B623" s="16" t="s">
        <v>10214</v>
      </c>
      <c r="C623" s="2445"/>
      <c r="D623" s="15">
        <v>4</v>
      </c>
      <c r="E623" s="2334">
        <v>33.636240000000001</v>
      </c>
      <c r="F623" s="2179">
        <f t="shared" si="55"/>
        <v>33.64</v>
      </c>
      <c r="G623" s="2180">
        <f t="shared" si="57"/>
        <v>33640</v>
      </c>
      <c r="H623" s="823">
        <f t="shared" si="56"/>
        <v>134.56</v>
      </c>
      <c r="I623" s="381"/>
    </row>
    <row r="624" spans="1:9">
      <c r="A624" s="2178" t="s">
        <v>10117</v>
      </c>
      <c r="B624" s="16" t="s">
        <v>10215</v>
      </c>
      <c r="C624" s="2445"/>
      <c r="D624" s="15">
        <v>50</v>
      </c>
      <c r="E624" s="2334">
        <v>16.05</v>
      </c>
      <c r="F624" s="2179">
        <f t="shared" si="55"/>
        <v>16.05</v>
      </c>
      <c r="G624" s="2180">
        <f t="shared" si="57"/>
        <v>16050</v>
      </c>
      <c r="H624" s="823">
        <f t="shared" si="56"/>
        <v>802.5</v>
      </c>
      <c r="I624" s="381"/>
    </row>
    <row r="625" spans="1:9" hidden="1">
      <c r="A625" s="2178" t="s">
        <v>10116</v>
      </c>
      <c r="B625" s="16" t="s">
        <v>10215</v>
      </c>
      <c r="C625" s="2445"/>
      <c r="D625" s="15">
        <v>4</v>
      </c>
      <c r="E625" s="2334">
        <v>33.79992</v>
      </c>
      <c r="F625" s="2179">
        <f t="shared" si="55"/>
        <v>33.799999999999997</v>
      </c>
      <c r="G625" s="2180">
        <f t="shared" si="57"/>
        <v>33800</v>
      </c>
      <c r="H625" s="823">
        <f t="shared" si="56"/>
        <v>135.19999999999999</v>
      </c>
      <c r="I625" s="381"/>
    </row>
    <row r="626" spans="1:9" hidden="1">
      <c r="A626" s="2178" t="s">
        <v>10118</v>
      </c>
      <c r="B626" s="16" t="s">
        <v>10216</v>
      </c>
      <c r="C626" s="2445"/>
      <c r="D626" s="15">
        <v>4</v>
      </c>
      <c r="E626" s="2334">
        <v>40.2072</v>
      </c>
      <c r="F626" s="2179">
        <f t="shared" si="55"/>
        <v>40.21</v>
      </c>
      <c r="G626" s="2180">
        <f t="shared" si="57"/>
        <v>40210</v>
      </c>
      <c r="H626" s="823">
        <f t="shared" si="56"/>
        <v>160.84</v>
      </c>
      <c r="I626" s="381"/>
    </row>
    <row r="627" spans="1:9" hidden="1">
      <c r="A627" s="2178" t="s">
        <v>10119</v>
      </c>
      <c r="B627" s="16" t="s">
        <v>10217</v>
      </c>
      <c r="C627" s="2445"/>
      <c r="D627" s="15">
        <v>4</v>
      </c>
      <c r="E627" s="2334">
        <v>33.554400000000008</v>
      </c>
      <c r="F627" s="2179">
        <f t="shared" si="55"/>
        <v>33.549999999999997</v>
      </c>
      <c r="G627" s="2180">
        <f t="shared" si="57"/>
        <v>33550</v>
      </c>
      <c r="H627" s="823">
        <f t="shared" si="56"/>
        <v>134.19999999999999</v>
      </c>
      <c r="I627" s="381"/>
    </row>
    <row r="628" spans="1:9" hidden="1">
      <c r="A628" s="2178" t="s">
        <v>10120</v>
      </c>
      <c r="B628" s="16" t="s">
        <v>10218</v>
      </c>
      <c r="C628" s="2445"/>
      <c r="D628" s="15">
        <v>4</v>
      </c>
      <c r="E628" s="2334">
        <v>34.168464</v>
      </c>
      <c r="F628" s="2179">
        <f t="shared" si="55"/>
        <v>34.17</v>
      </c>
      <c r="G628" s="2180">
        <f t="shared" si="57"/>
        <v>34170</v>
      </c>
      <c r="H628" s="823">
        <f t="shared" si="56"/>
        <v>136.68</v>
      </c>
      <c r="I628" s="381"/>
    </row>
    <row r="629" spans="1:9">
      <c r="A629" s="2178" t="s">
        <v>10121</v>
      </c>
      <c r="B629" s="16" t="s">
        <v>10218</v>
      </c>
      <c r="C629" s="2445"/>
      <c r="D629" s="15">
        <v>50</v>
      </c>
      <c r="E629" s="2334">
        <v>25.9</v>
      </c>
      <c r="F629" s="2179">
        <f t="shared" si="55"/>
        <v>25.9</v>
      </c>
      <c r="G629" s="2180">
        <f t="shared" si="57"/>
        <v>25900</v>
      </c>
      <c r="H629" s="823">
        <f t="shared" si="56"/>
        <v>1295</v>
      </c>
      <c r="I629" s="381"/>
    </row>
    <row r="630" spans="1:9" hidden="1">
      <c r="A630" s="2178" t="s">
        <v>10122</v>
      </c>
      <c r="B630" s="16" t="s">
        <v>10219</v>
      </c>
      <c r="C630" s="2445"/>
      <c r="D630" s="15">
        <v>4</v>
      </c>
      <c r="E630" s="2334">
        <v>33.79992</v>
      </c>
      <c r="F630" s="2179">
        <f t="shared" si="55"/>
        <v>33.799999999999997</v>
      </c>
      <c r="G630" s="2180">
        <f t="shared" si="57"/>
        <v>33800</v>
      </c>
      <c r="H630" s="823">
        <f t="shared" si="56"/>
        <v>135.19999999999999</v>
      </c>
      <c r="I630" s="381"/>
    </row>
    <row r="631" spans="1:9">
      <c r="A631" s="2178" t="s">
        <v>2000</v>
      </c>
      <c r="B631" s="16" t="s">
        <v>10219</v>
      </c>
      <c r="C631" s="2445"/>
      <c r="D631" s="15">
        <v>50</v>
      </c>
      <c r="E631" s="2334">
        <v>18.32</v>
      </c>
      <c r="F631" s="2179">
        <f t="shared" si="55"/>
        <v>18.32</v>
      </c>
      <c r="G631" s="2180">
        <f t="shared" si="57"/>
        <v>18320</v>
      </c>
      <c r="H631" s="823">
        <f t="shared" si="56"/>
        <v>916</v>
      </c>
      <c r="I631" s="381"/>
    </row>
    <row r="632" spans="1:9">
      <c r="A632" s="2178" t="s">
        <v>10124</v>
      </c>
      <c r="B632" s="16" t="s">
        <v>10220</v>
      </c>
      <c r="C632" s="2445"/>
      <c r="D632" s="15">
        <v>50</v>
      </c>
      <c r="E632" s="2334">
        <v>26.4</v>
      </c>
      <c r="F632" s="2179">
        <f t="shared" si="55"/>
        <v>26.4</v>
      </c>
      <c r="G632" s="2180">
        <f t="shared" si="57"/>
        <v>26400</v>
      </c>
      <c r="H632" s="823">
        <f t="shared" si="56"/>
        <v>1320</v>
      </c>
      <c r="I632" s="381"/>
    </row>
    <row r="633" spans="1:9" hidden="1">
      <c r="A633" s="2178" t="s">
        <v>10123</v>
      </c>
      <c r="B633" s="16" t="s">
        <v>10220</v>
      </c>
      <c r="C633" s="2445"/>
      <c r="D633" s="15">
        <v>4</v>
      </c>
      <c r="E633" s="2334">
        <v>34.536480000000005</v>
      </c>
      <c r="F633" s="2179">
        <f t="shared" si="55"/>
        <v>34.54</v>
      </c>
      <c r="G633" s="2180">
        <f t="shared" si="57"/>
        <v>34540</v>
      </c>
      <c r="H633" s="823">
        <f t="shared" si="56"/>
        <v>138.16</v>
      </c>
      <c r="I633" s="381"/>
    </row>
    <row r="634" spans="1:9">
      <c r="A634" s="2178" t="s">
        <v>2001</v>
      </c>
      <c r="B634" s="16" t="s">
        <v>10221</v>
      </c>
      <c r="C634" s="2445"/>
      <c r="D634" s="15">
        <v>50</v>
      </c>
      <c r="E634" s="2334">
        <v>18.32</v>
      </c>
      <c r="F634" s="2179">
        <f t="shared" si="55"/>
        <v>18.32</v>
      </c>
      <c r="G634" s="2180">
        <f t="shared" si="57"/>
        <v>18320</v>
      </c>
      <c r="H634" s="823">
        <f t="shared" si="56"/>
        <v>916</v>
      </c>
      <c r="I634" s="381"/>
    </row>
    <row r="635" spans="1:9" hidden="1">
      <c r="A635" s="2178" t="s">
        <v>10125</v>
      </c>
      <c r="B635" s="16" t="s">
        <v>10221</v>
      </c>
      <c r="C635" s="2445"/>
      <c r="D635" s="15">
        <v>4</v>
      </c>
      <c r="E635" s="2334">
        <v>25.657104000000004</v>
      </c>
      <c r="F635" s="2179">
        <f t="shared" si="55"/>
        <v>25.66</v>
      </c>
      <c r="G635" s="2180">
        <f t="shared" si="57"/>
        <v>25660</v>
      </c>
      <c r="H635" s="823">
        <f t="shared" si="56"/>
        <v>102.64</v>
      </c>
      <c r="I635" s="381"/>
    </row>
    <row r="636" spans="1:9" hidden="1">
      <c r="A636" s="2178" t="s">
        <v>10126</v>
      </c>
      <c r="B636" s="16" t="s">
        <v>10222</v>
      </c>
      <c r="C636" s="2445"/>
      <c r="D636" s="15">
        <v>4</v>
      </c>
      <c r="E636" s="2334">
        <v>36.540900000000001</v>
      </c>
      <c r="F636" s="2179">
        <f t="shared" si="55"/>
        <v>36.54</v>
      </c>
      <c r="G636" s="2180">
        <f t="shared" si="57"/>
        <v>36540</v>
      </c>
      <c r="H636" s="823">
        <f t="shared" si="56"/>
        <v>146.16</v>
      </c>
      <c r="I636" s="381"/>
    </row>
    <row r="637" spans="1:9">
      <c r="A637" s="2178" t="s">
        <v>2002</v>
      </c>
      <c r="B637" s="16" t="s">
        <v>10223</v>
      </c>
      <c r="C637" s="2445"/>
      <c r="D637" s="15">
        <v>50</v>
      </c>
      <c r="E637" s="2334">
        <v>19.62</v>
      </c>
      <c r="F637" s="2179">
        <f t="shared" si="55"/>
        <v>19.62</v>
      </c>
      <c r="G637" s="2180">
        <f t="shared" si="57"/>
        <v>19620</v>
      </c>
      <c r="H637" s="823">
        <f t="shared" si="56"/>
        <v>981</v>
      </c>
      <c r="I637" s="381"/>
    </row>
    <row r="638" spans="1:9" hidden="1">
      <c r="A638" s="2178" t="s">
        <v>10127</v>
      </c>
      <c r="B638" s="16" t="s">
        <v>10223</v>
      </c>
      <c r="C638" s="2445"/>
      <c r="D638" s="15">
        <v>4</v>
      </c>
      <c r="E638" s="2334">
        <v>28.45392</v>
      </c>
      <c r="F638" s="2179">
        <f t="shared" si="55"/>
        <v>28.45</v>
      </c>
      <c r="G638" s="2180">
        <f t="shared" si="57"/>
        <v>28450</v>
      </c>
      <c r="H638" s="823">
        <f t="shared" si="56"/>
        <v>113.8</v>
      </c>
      <c r="I638" s="381"/>
    </row>
    <row r="639" spans="1:9">
      <c r="A639" s="2178" t="s">
        <v>2003</v>
      </c>
      <c r="B639" s="16" t="s">
        <v>10224</v>
      </c>
      <c r="C639" s="2445"/>
      <c r="D639" s="15">
        <v>50</v>
      </c>
      <c r="E639" s="2334">
        <v>19.920000000000002</v>
      </c>
      <c r="F639" s="2179">
        <f t="shared" si="55"/>
        <v>19.920000000000002</v>
      </c>
      <c r="G639" s="2180">
        <f t="shared" si="57"/>
        <v>19920</v>
      </c>
      <c r="H639" s="823">
        <f t="shared" si="56"/>
        <v>996</v>
      </c>
      <c r="I639" s="381"/>
    </row>
    <row r="640" spans="1:9" hidden="1">
      <c r="A640" s="2178" t="s">
        <v>10128</v>
      </c>
      <c r="B640" s="16" t="s">
        <v>10224</v>
      </c>
      <c r="C640" s="2445"/>
      <c r="D640" s="15">
        <v>4</v>
      </c>
      <c r="E640" s="2334">
        <v>27.784943999999999</v>
      </c>
      <c r="F640" s="2179">
        <f t="shared" si="55"/>
        <v>27.78</v>
      </c>
      <c r="G640" s="2180">
        <f t="shared" si="57"/>
        <v>27780</v>
      </c>
      <c r="H640" s="823">
        <f t="shared" si="56"/>
        <v>111.12</v>
      </c>
      <c r="I640" s="381"/>
    </row>
    <row r="641" spans="1:9" hidden="1">
      <c r="A641" s="2178" t="s">
        <v>10129</v>
      </c>
      <c r="B641" s="16" t="s">
        <v>10225</v>
      </c>
      <c r="C641" s="2445"/>
      <c r="D641" s="15">
        <v>4</v>
      </c>
      <c r="E641" s="2334">
        <v>39.5274</v>
      </c>
      <c r="F641" s="2179">
        <f t="shared" si="55"/>
        <v>39.53</v>
      </c>
      <c r="G641" s="2180">
        <f t="shared" si="57"/>
        <v>39530</v>
      </c>
      <c r="H641" s="823">
        <f t="shared" si="56"/>
        <v>158.12</v>
      </c>
      <c r="I641" s="381"/>
    </row>
    <row r="642" spans="1:9">
      <c r="A642" s="2178" t="s">
        <v>10130</v>
      </c>
      <c r="B642" s="16" t="s">
        <v>10226</v>
      </c>
      <c r="C642" s="2445"/>
      <c r="D642" s="15">
        <v>25</v>
      </c>
      <c r="E642" s="2334">
        <v>19.52</v>
      </c>
      <c r="F642" s="2179">
        <f t="shared" si="55"/>
        <v>19.52</v>
      </c>
      <c r="G642" s="2180">
        <f t="shared" si="57"/>
        <v>19520</v>
      </c>
      <c r="H642" s="823">
        <f t="shared" si="56"/>
        <v>488</v>
      </c>
      <c r="I642" s="381"/>
    </row>
    <row r="643" spans="1:9" hidden="1">
      <c r="A643" s="2178" t="s">
        <v>10131</v>
      </c>
      <c r="B643" s="16" t="s">
        <v>10226</v>
      </c>
      <c r="C643" s="2445"/>
      <c r="D643" s="15">
        <v>4</v>
      </c>
      <c r="E643" s="2334">
        <v>37.768895999999998</v>
      </c>
      <c r="F643" s="2179">
        <f t="shared" si="55"/>
        <v>37.770000000000003</v>
      </c>
      <c r="G643" s="2180">
        <f t="shared" si="57"/>
        <v>37770</v>
      </c>
      <c r="H643" s="823">
        <f t="shared" si="56"/>
        <v>151.08000000000001</v>
      </c>
      <c r="I643" s="381"/>
    </row>
    <row r="644" spans="1:9">
      <c r="A644" s="2178" t="s">
        <v>10133</v>
      </c>
      <c r="B644" s="16" t="s">
        <v>10227</v>
      </c>
      <c r="C644" s="2445"/>
      <c r="D644" s="15">
        <v>50</v>
      </c>
      <c r="E644" s="2334">
        <v>31.94</v>
      </c>
      <c r="F644" s="2179">
        <f t="shared" si="55"/>
        <v>31.94</v>
      </c>
      <c r="G644" s="2180">
        <f t="shared" si="57"/>
        <v>31940</v>
      </c>
      <c r="H644" s="823">
        <f t="shared" si="56"/>
        <v>1597</v>
      </c>
      <c r="I644" s="381"/>
    </row>
    <row r="645" spans="1:9" hidden="1">
      <c r="A645" s="2178" t="s">
        <v>10132</v>
      </c>
      <c r="B645" s="16" t="s">
        <v>10227</v>
      </c>
      <c r="C645" s="2445"/>
      <c r="D645" s="15">
        <v>4</v>
      </c>
      <c r="E645" s="2334">
        <v>42.393120000000003</v>
      </c>
      <c r="F645" s="2179">
        <f t="shared" si="55"/>
        <v>42.39</v>
      </c>
      <c r="G645" s="2180">
        <f t="shared" si="57"/>
        <v>42390</v>
      </c>
      <c r="H645" s="823">
        <f t="shared" si="56"/>
        <v>169.56</v>
      </c>
      <c r="I645" s="381"/>
    </row>
    <row r="646" spans="1:9">
      <c r="A646" s="2178" t="s">
        <v>2004</v>
      </c>
      <c r="B646" s="16" t="s">
        <v>10228</v>
      </c>
      <c r="C646" s="2445"/>
      <c r="D646" s="15">
        <v>50</v>
      </c>
      <c r="E646" s="2334">
        <v>20.79</v>
      </c>
      <c r="F646" s="2179">
        <f t="shared" si="55"/>
        <v>20.79</v>
      </c>
      <c r="G646" s="2180">
        <f t="shared" si="57"/>
        <v>20790</v>
      </c>
      <c r="H646" s="823">
        <f t="shared" si="56"/>
        <v>1039.5</v>
      </c>
      <c r="I646" s="381"/>
    </row>
    <row r="647" spans="1:9" hidden="1">
      <c r="A647" s="2178" t="s">
        <v>10134</v>
      </c>
      <c r="B647" s="16" t="s">
        <v>10228</v>
      </c>
      <c r="C647" s="2445"/>
      <c r="D647" s="15">
        <v>4</v>
      </c>
      <c r="E647" s="2334">
        <v>31.385904</v>
      </c>
      <c r="F647" s="2179">
        <f t="shared" si="55"/>
        <v>31.39</v>
      </c>
      <c r="G647" s="2180">
        <f t="shared" si="57"/>
        <v>31390</v>
      </c>
      <c r="H647" s="823">
        <f t="shared" si="56"/>
        <v>125.56</v>
      </c>
      <c r="I647" s="381"/>
    </row>
    <row r="648" spans="1:9">
      <c r="A648" s="2178" t="s">
        <v>10136</v>
      </c>
      <c r="B648" s="16" t="s">
        <v>10229</v>
      </c>
      <c r="C648" s="2445"/>
      <c r="D648" s="15">
        <v>50</v>
      </c>
      <c r="E648" s="2334">
        <v>33.08</v>
      </c>
      <c r="F648" s="2179">
        <f t="shared" si="55"/>
        <v>33.08</v>
      </c>
      <c r="G648" s="2180">
        <f t="shared" si="57"/>
        <v>33080</v>
      </c>
      <c r="H648" s="823">
        <f t="shared" si="56"/>
        <v>1654</v>
      </c>
      <c r="I648" s="381"/>
    </row>
    <row r="649" spans="1:9" hidden="1">
      <c r="A649" s="2178" t="s">
        <v>10135</v>
      </c>
      <c r="B649" s="16" t="s">
        <v>10229</v>
      </c>
      <c r="C649" s="2445"/>
      <c r="D649" s="15">
        <v>2</v>
      </c>
      <c r="E649" s="2334">
        <v>45.912239999999997</v>
      </c>
      <c r="F649" s="2179">
        <f t="shared" si="55"/>
        <v>45.91</v>
      </c>
      <c r="G649" s="2180">
        <f t="shared" si="57"/>
        <v>45910</v>
      </c>
      <c r="H649" s="823">
        <f t="shared" si="56"/>
        <v>91.82</v>
      </c>
      <c r="I649" s="381"/>
    </row>
    <row r="650" spans="1:9">
      <c r="A650" s="2178" t="s">
        <v>2005</v>
      </c>
      <c r="B650" s="16" t="s">
        <v>10230</v>
      </c>
      <c r="C650" s="2445"/>
      <c r="D650" s="15">
        <v>25</v>
      </c>
      <c r="E650" s="2334">
        <v>23.69</v>
      </c>
      <c r="F650" s="2179">
        <f t="shared" si="55"/>
        <v>23.69</v>
      </c>
      <c r="G650" s="2180">
        <f t="shared" si="57"/>
        <v>23690</v>
      </c>
      <c r="H650" s="823">
        <f t="shared" si="56"/>
        <v>592.25</v>
      </c>
      <c r="I650" s="381"/>
    </row>
    <row r="651" spans="1:9" hidden="1">
      <c r="A651" s="2178" t="s">
        <v>10137</v>
      </c>
      <c r="B651" s="16" t="s">
        <v>10230</v>
      </c>
      <c r="C651" s="2445"/>
      <c r="D651" s="15">
        <v>2</v>
      </c>
      <c r="E651" s="2334">
        <v>46.771296</v>
      </c>
      <c r="F651" s="2179">
        <f t="shared" si="55"/>
        <v>46.77</v>
      </c>
      <c r="G651" s="2180">
        <f t="shared" si="57"/>
        <v>46770</v>
      </c>
      <c r="H651" s="823">
        <f t="shared" si="56"/>
        <v>93.54</v>
      </c>
      <c r="I651" s="381"/>
    </row>
    <row r="652" spans="1:9">
      <c r="A652" s="2178" t="s">
        <v>10138</v>
      </c>
      <c r="B652" s="16" t="s">
        <v>10231</v>
      </c>
      <c r="C652" s="2445"/>
      <c r="D652" s="15">
        <v>25</v>
      </c>
      <c r="E652" s="2334">
        <v>25.28856</v>
      </c>
      <c r="F652" s="2179">
        <f t="shared" si="55"/>
        <v>25.29</v>
      </c>
      <c r="G652" s="2180">
        <f t="shared" si="57"/>
        <v>25290</v>
      </c>
      <c r="H652" s="823">
        <f t="shared" si="56"/>
        <v>632.25</v>
      </c>
      <c r="I652" s="381"/>
    </row>
    <row r="653" spans="1:9" hidden="1">
      <c r="A653" s="2178" t="s">
        <v>10139</v>
      </c>
      <c r="B653" s="16" t="s">
        <v>10231</v>
      </c>
      <c r="C653" s="2445"/>
      <c r="D653" s="15">
        <v>2</v>
      </c>
      <c r="E653" s="2334">
        <v>50.577120000000001</v>
      </c>
      <c r="F653" s="2179">
        <f t="shared" si="55"/>
        <v>50.58</v>
      </c>
      <c r="G653" s="2180">
        <f t="shared" si="57"/>
        <v>50580</v>
      </c>
      <c r="H653" s="823">
        <f t="shared" si="56"/>
        <v>101.16</v>
      </c>
      <c r="I653" s="381"/>
    </row>
    <row r="654" spans="1:9">
      <c r="A654" s="2178" t="s">
        <v>2006</v>
      </c>
      <c r="B654" s="16" t="s">
        <v>10232</v>
      </c>
      <c r="C654" s="2445"/>
      <c r="D654" s="15">
        <v>25</v>
      </c>
      <c r="E654" s="2594">
        <v>25.88</v>
      </c>
      <c r="F654" s="2179">
        <f t="shared" si="55"/>
        <v>25.88</v>
      </c>
      <c r="G654" s="2180">
        <f t="shared" si="57"/>
        <v>25880</v>
      </c>
      <c r="H654" s="823">
        <f t="shared" si="56"/>
        <v>647</v>
      </c>
      <c r="I654" s="381"/>
    </row>
    <row r="655" spans="1:9" hidden="1">
      <c r="A655" s="2178" t="s">
        <v>10140</v>
      </c>
      <c r="B655" s="16" t="s">
        <v>10232</v>
      </c>
      <c r="C655" s="2445"/>
      <c r="D655" s="15">
        <v>2</v>
      </c>
      <c r="E655" s="2334">
        <v>43.216800000000006</v>
      </c>
      <c r="F655" s="2179">
        <f t="shared" si="55"/>
        <v>43.22</v>
      </c>
      <c r="G655" s="2180">
        <f t="shared" si="57"/>
        <v>43220</v>
      </c>
      <c r="H655" s="823">
        <f t="shared" si="56"/>
        <v>86.44</v>
      </c>
      <c r="I655" s="381"/>
    </row>
    <row r="656" spans="1:9">
      <c r="A656" s="2178" t="s">
        <v>10141</v>
      </c>
      <c r="B656" s="16" t="s">
        <v>10233</v>
      </c>
      <c r="C656" s="2445"/>
      <c r="D656" s="15">
        <v>25</v>
      </c>
      <c r="E656" s="2334">
        <v>26.83</v>
      </c>
      <c r="F656" s="2179">
        <f t="shared" si="55"/>
        <v>26.83</v>
      </c>
      <c r="G656" s="2180">
        <f t="shared" si="57"/>
        <v>26830</v>
      </c>
      <c r="H656" s="823">
        <f t="shared" si="56"/>
        <v>670.75</v>
      </c>
      <c r="I656" s="381"/>
    </row>
    <row r="657" spans="1:9" hidden="1">
      <c r="A657" s="2178" t="s">
        <v>10142</v>
      </c>
      <c r="B657" s="16" t="s">
        <v>10233</v>
      </c>
      <c r="C657" s="2445"/>
      <c r="D657" s="15">
        <v>2</v>
      </c>
      <c r="E657" s="2334">
        <v>50.823168000000003</v>
      </c>
      <c r="F657" s="2179">
        <f t="shared" si="55"/>
        <v>50.82</v>
      </c>
      <c r="G657" s="2180">
        <f t="shared" si="57"/>
        <v>50820</v>
      </c>
      <c r="H657" s="823">
        <f t="shared" si="56"/>
        <v>101.64</v>
      </c>
      <c r="I657" s="381"/>
    </row>
    <row r="658" spans="1:9">
      <c r="A658" s="2178" t="s">
        <v>1986</v>
      </c>
      <c r="B658" s="16" t="s">
        <v>10234</v>
      </c>
      <c r="C658" s="2445"/>
      <c r="D658" s="15">
        <v>25</v>
      </c>
      <c r="E658" s="2334">
        <v>28.58</v>
      </c>
      <c r="F658" s="2179">
        <f t="shared" si="55"/>
        <v>28.58</v>
      </c>
      <c r="G658" s="2180">
        <f t="shared" si="57"/>
        <v>28580</v>
      </c>
      <c r="H658" s="823">
        <f t="shared" si="56"/>
        <v>714.5</v>
      </c>
      <c r="I658" s="381"/>
    </row>
    <row r="659" spans="1:9" hidden="1">
      <c r="A659" s="2178" t="s">
        <v>10143</v>
      </c>
      <c r="B659" s="16" t="s">
        <v>10234</v>
      </c>
      <c r="C659" s="2445"/>
      <c r="D659" s="15">
        <v>2</v>
      </c>
      <c r="E659" s="2334">
        <v>39.405695999999992</v>
      </c>
      <c r="F659" s="2179">
        <f t="shared" si="55"/>
        <v>39.409999999999997</v>
      </c>
      <c r="G659" s="2180">
        <f t="shared" si="57"/>
        <v>39410</v>
      </c>
      <c r="H659" s="823">
        <f t="shared" si="56"/>
        <v>78.819999999999993</v>
      </c>
      <c r="I659" s="381"/>
    </row>
    <row r="660" spans="1:9">
      <c r="A660" s="2178" t="s">
        <v>10144</v>
      </c>
      <c r="B660" s="16" t="s">
        <v>10235</v>
      </c>
      <c r="C660" s="2445"/>
      <c r="D660" s="15">
        <v>25</v>
      </c>
      <c r="E660" s="2334">
        <v>29.45</v>
      </c>
      <c r="F660" s="2179">
        <f t="shared" si="55"/>
        <v>29.45</v>
      </c>
      <c r="G660" s="2180">
        <f t="shared" si="57"/>
        <v>29450</v>
      </c>
      <c r="H660" s="823">
        <f t="shared" si="56"/>
        <v>736.25</v>
      </c>
      <c r="I660" s="381"/>
    </row>
    <row r="661" spans="1:9" hidden="1">
      <c r="A661" s="2178" t="s">
        <v>10145</v>
      </c>
      <c r="B661" s="16" t="s">
        <v>10235</v>
      </c>
      <c r="C661" s="2445"/>
      <c r="D661" s="15">
        <v>2</v>
      </c>
      <c r="E661" s="2334">
        <v>53.482176000000003</v>
      </c>
      <c r="F661" s="2179">
        <f t="shared" si="55"/>
        <v>53.48</v>
      </c>
      <c r="G661" s="2180">
        <f t="shared" si="57"/>
        <v>53480</v>
      </c>
      <c r="H661" s="823">
        <f t="shared" si="56"/>
        <v>106.96</v>
      </c>
      <c r="I661" s="381"/>
    </row>
    <row r="662" spans="1:9">
      <c r="A662" s="2178" t="s">
        <v>1987</v>
      </c>
      <c r="B662" s="16" t="s">
        <v>10236</v>
      </c>
      <c r="C662" s="2445"/>
      <c r="D662" s="15">
        <v>25</v>
      </c>
      <c r="E662" s="2334">
        <v>29.359968000000002</v>
      </c>
      <c r="F662" s="2179">
        <f t="shared" si="55"/>
        <v>29.36</v>
      </c>
      <c r="G662" s="2180">
        <f t="shared" si="57"/>
        <v>29360</v>
      </c>
      <c r="H662" s="823">
        <f t="shared" si="56"/>
        <v>734</v>
      </c>
      <c r="I662" s="381"/>
    </row>
    <row r="663" spans="1:9" hidden="1">
      <c r="A663" s="2178" t="s">
        <v>10146</v>
      </c>
      <c r="B663" s="16" t="s">
        <v>10236</v>
      </c>
      <c r="C663" s="2445"/>
      <c r="D663" s="15">
        <v>2</v>
      </c>
      <c r="E663" s="2334">
        <v>58.719936000000004</v>
      </c>
      <c r="F663" s="2179">
        <f t="shared" si="55"/>
        <v>58.72</v>
      </c>
      <c r="G663" s="2180">
        <f t="shared" ref="G663:G722" si="58">F663*1000</f>
        <v>58720</v>
      </c>
      <c r="H663" s="823">
        <f t="shared" si="56"/>
        <v>117.44</v>
      </c>
      <c r="I663" s="381"/>
    </row>
    <row r="664" spans="1:9">
      <c r="A664" s="2178" t="s">
        <v>10147</v>
      </c>
      <c r="B664" s="16" t="s">
        <v>10237</v>
      </c>
      <c r="C664" s="2445"/>
      <c r="D664" s="15">
        <v>25</v>
      </c>
      <c r="E664" s="2334">
        <v>31.95</v>
      </c>
      <c r="F664" s="2179">
        <f t="shared" si="55"/>
        <v>31.95</v>
      </c>
      <c r="G664" s="2180">
        <f t="shared" si="58"/>
        <v>31950</v>
      </c>
      <c r="H664" s="823">
        <f t="shared" si="56"/>
        <v>798.75</v>
      </c>
      <c r="I664" s="381"/>
    </row>
    <row r="665" spans="1:9" hidden="1">
      <c r="A665" s="2178" t="s">
        <v>10148</v>
      </c>
      <c r="B665" s="16" t="s">
        <v>10237</v>
      </c>
      <c r="C665" s="2445"/>
      <c r="D665" s="15">
        <v>2</v>
      </c>
      <c r="E665" s="2334">
        <v>60.439104</v>
      </c>
      <c r="F665" s="2179">
        <f t="shared" si="55"/>
        <v>60.44</v>
      </c>
      <c r="G665" s="2180">
        <f t="shared" si="58"/>
        <v>60440</v>
      </c>
      <c r="H665" s="823">
        <f t="shared" si="56"/>
        <v>120.88</v>
      </c>
      <c r="I665" s="381"/>
    </row>
    <row r="666" spans="1:9">
      <c r="A666" s="2178" t="s">
        <v>1989</v>
      </c>
      <c r="B666" s="16" t="s">
        <v>10238</v>
      </c>
      <c r="C666" s="2445"/>
      <c r="D666" s="15">
        <v>25</v>
      </c>
      <c r="E666" s="2334">
        <v>30.65</v>
      </c>
      <c r="F666" s="2179">
        <f t="shared" si="55"/>
        <v>30.65</v>
      </c>
      <c r="G666" s="2180">
        <f t="shared" si="58"/>
        <v>30650</v>
      </c>
      <c r="H666" s="823">
        <f t="shared" si="56"/>
        <v>766.25</v>
      </c>
      <c r="I666" s="381"/>
    </row>
    <row r="667" spans="1:9" hidden="1">
      <c r="A667" s="2178" t="s">
        <v>10149</v>
      </c>
      <c r="B667" s="16" t="s">
        <v>10238</v>
      </c>
      <c r="C667" s="2445"/>
      <c r="D667" s="15">
        <v>2</v>
      </c>
      <c r="E667" s="2334">
        <v>58.924800000000005</v>
      </c>
      <c r="F667" s="2179">
        <f t="shared" si="55"/>
        <v>58.92</v>
      </c>
      <c r="G667" s="2180">
        <f t="shared" si="58"/>
        <v>58920</v>
      </c>
      <c r="H667" s="823">
        <f t="shared" si="56"/>
        <v>117.84</v>
      </c>
      <c r="I667" s="381"/>
    </row>
    <row r="668" spans="1:9">
      <c r="A668" s="2178" t="s">
        <v>10150</v>
      </c>
      <c r="B668" s="16" t="s">
        <v>10239</v>
      </c>
      <c r="C668" s="2445"/>
      <c r="D668" s="15">
        <v>25</v>
      </c>
      <c r="E668" s="2334">
        <v>33.4</v>
      </c>
      <c r="F668" s="2179">
        <f t="shared" si="55"/>
        <v>33.4</v>
      </c>
      <c r="G668" s="2180">
        <f t="shared" si="58"/>
        <v>33400</v>
      </c>
      <c r="H668" s="823">
        <f t="shared" si="56"/>
        <v>835</v>
      </c>
      <c r="I668" s="381"/>
    </row>
    <row r="669" spans="1:9" hidden="1">
      <c r="A669" s="2178" t="s">
        <v>10151</v>
      </c>
      <c r="B669" s="16" t="s">
        <v>10239</v>
      </c>
      <c r="C669" s="2445"/>
      <c r="D669" s="15">
        <v>2</v>
      </c>
      <c r="E669" s="2334">
        <v>66.781440000000003</v>
      </c>
      <c r="F669" s="2179">
        <f t="shared" si="55"/>
        <v>66.78</v>
      </c>
      <c r="G669" s="2180">
        <f t="shared" si="58"/>
        <v>66780</v>
      </c>
      <c r="H669" s="823">
        <f t="shared" si="56"/>
        <v>133.56</v>
      </c>
      <c r="I669" s="381"/>
    </row>
    <row r="670" spans="1:9">
      <c r="A670" s="2178" t="s">
        <v>1990</v>
      </c>
      <c r="B670" s="16" t="s">
        <v>10240</v>
      </c>
      <c r="C670" s="2445"/>
      <c r="D670" s="15">
        <v>25</v>
      </c>
      <c r="E670" s="2334">
        <v>36.091439999999999</v>
      </c>
      <c r="F670" s="2179">
        <f t="shared" si="55"/>
        <v>36.090000000000003</v>
      </c>
      <c r="G670" s="2180">
        <f t="shared" si="58"/>
        <v>36090</v>
      </c>
      <c r="H670" s="823">
        <f t="shared" si="56"/>
        <v>902.25</v>
      </c>
      <c r="I670" s="381"/>
    </row>
    <row r="671" spans="1:9" hidden="1">
      <c r="A671" s="2178" t="s">
        <v>10152</v>
      </c>
      <c r="B671" s="16" t="s">
        <v>10240</v>
      </c>
      <c r="C671" s="2445"/>
      <c r="D671" s="15">
        <v>2</v>
      </c>
      <c r="E671" s="2334">
        <v>72.182879999999997</v>
      </c>
      <c r="F671" s="2179">
        <f t="shared" si="55"/>
        <v>72.180000000000007</v>
      </c>
      <c r="G671" s="2180">
        <f t="shared" si="58"/>
        <v>72180</v>
      </c>
      <c r="H671" s="823">
        <f t="shared" si="56"/>
        <v>144.36000000000001</v>
      </c>
      <c r="I671" s="381"/>
    </row>
    <row r="672" spans="1:9">
      <c r="A672" s="2178" t="s">
        <v>10153</v>
      </c>
      <c r="B672" s="16" t="s">
        <v>10241</v>
      </c>
      <c r="C672" s="2445"/>
      <c r="D672" s="15">
        <v>25</v>
      </c>
      <c r="E672" s="2334">
        <v>33.513744000000003</v>
      </c>
      <c r="F672" s="2179">
        <f t="shared" si="55"/>
        <v>33.51</v>
      </c>
      <c r="G672" s="2180">
        <f t="shared" si="58"/>
        <v>33510</v>
      </c>
      <c r="H672" s="823">
        <f t="shared" si="56"/>
        <v>837.75</v>
      </c>
      <c r="I672" s="381"/>
    </row>
    <row r="673" spans="1:9" hidden="1">
      <c r="A673" s="2178" t="s">
        <v>10154</v>
      </c>
      <c r="B673" s="16" t="s">
        <v>10241</v>
      </c>
      <c r="C673" s="2445"/>
      <c r="D673" s="15">
        <v>2</v>
      </c>
      <c r="E673" s="2334">
        <v>67.027488000000005</v>
      </c>
      <c r="F673" s="2179">
        <f t="shared" si="55"/>
        <v>67.03</v>
      </c>
      <c r="G673" s="2180">
        <f t="shared" si="58"/>
        <v>67030</v>
      </c>
      <c r="H673" s="823">
        <f t="shared" si="56"/>
        <v>134.06</v>
      </c>
      <c r="I673" s="381"/>
    </row>
    <row r="674" spans="1:9">
      <c r="A674" s="2178" t="s">
        <v>1991</v>
      </c>
      <c r="B674" s="16" t="s">
        <v>10242</v>
      </c>
      <c r="C674" s="2445"/>
      <c r="D674" s="15">
        <v>25</v>
      </c>
      <c r="E674" s="2334">
        <v>35.64</v>
      </c>
      <c r="F674" s="2179">
        <f t="shared" si="55"/>
        <v>35.64</v>
      </c>
      <c r="G674" s="2180">
        <f t="shared" si="58"/>
        <v>35640</v>
      </c>
      <c r="H674" s="823">
        <f t="shared" si="56"/>
        <v>891</v>
      </c>
      <c r="I674" s="381"/>
    </row>
    <row r="675" spans="1:9" hidden="1">
      <c r="A675" s="2178" t="s">
        <v>10155</v>
      </c>
      <c r="B675" s="16" t="s">
        <v>10242</v>
      </c>
      <c r="C675" s="2445"/>
      <c r="D675" s="15">
        <v>2</v>
      </c>
      <c r="E675" s="2334">
        <v>58.687199999999997</v>
      </c>
      <c r="F675" s="2179">
        <f t="shared" si="55"/>
        <v>58.69</v>
      </c>
      <c r="G675" s="2180">
        <f t="shared" si="58"/>
        <v>58690</v>
      </c>
      <c r="H675" s="823">
        <f t="shared" si="56"/>
        <v>117.38</v>
      </c>
      <c r="I675" s="381"/>
    </row>
    <row r="676" spans="1:9">
      <c r="A676" s="2178" t="s">
        <v>10156</v>
      </c>
      <c r="B676" s="16" t="s">
        <v>10243</v>
      </c>
      <c r="C676" s="2445"/>
      <c r="D676" s="15">
        <v>25</v>
      </c>
      <c r="E676" s="2334">
        <v>37.64</v>
      </c>
      <c r="F676" s="2179">
        <f t="shared" si="55"/>
        <v>37.64</v>
      </c>
      <c r="G676" s="2180">
        <f t="shared" si="58"/>
        <v>37640</v>
      </c>
      <c r="H676" s="823">
        <f t="shared" si="56"/>
        <v>941</v>
      </c>
      <c r="I676" s="381"/>
    </row>
    <row r="677" spans="1:9" hidden="1">
      <c r="A677" s="2178" t="s">
        <v>10157</v>
      </c>
      <c r="B677" s="16" t="s">
        <v>10243</v>
      </c>
      <c r="C677" s="2445"/>
      <c r="D677" s="15">
        <v>2</v>
      </c>
      <c r="E677" s="2334">
        <v>71.037120000000002</v>
      </c>
      <c r="F677" s="2179">
        <f t="shared" si="55"/>
        <v>71.040000000000006</v>
      </c>
      <c r="G677" s="2180">
        <f t="shared" si="58"/>
        <v>71040</v>
      </c>
      <c r="H677" s="823">
        <f t="shared" si="56"/>
        <v>142.08000000000001</v>
      </c>
      <c r="I677" s="381"/>
    </row>
    <row r="678" spans="1:9" hidden="1">
      <c r="A678" s="2178" t="s">
        <v>10158</v>
      </c>
      <c r="B678" s="16" t="s">
        <v>10244</v>
      </c>
      <c r="C678" s="2445"/>
      <c r="D678" s="15">
        <v>2</v>
      </c>
      <c r="E678" s="2334">
        <v>55.321199999999997</v>
      </c>
      <c r="F678" s="2179">
        <f t="shared" si="55"/>
        <v>55.32</v>
      </c>
      <c r="G678" s="2180">
        <f t="shared" si="58"/>
        <v>55320</v>
      </c>
      <c r="H678" s="823">
        <f t="shared" si="56"/>
        <v>110.64</v>
      </c>
      <c r="I678" s="381"/>
    </row>
    <row r="679" spans="1:9">
      <c r="A679" s="2178" t="s">
        <v>10159</v>
      </c>
      <c r="B679" s="16" t="s">
        <v>10245</v>
      </c>
      <c r="C679" s="2445"/>
      <c r="D679" s="15">
        <v>25</v>
      </c>
      <c r="E679" s="2334">
        <v>47.017344000000001</v>
      </c>
      <c r="F679" s="2179">
        <f t="shared" si="55"/>
        <v>47.02</v>
      </c>
      <c r="G679" s="2180">
        <f t="shared" si="58"/>
        <v>47020</v>
      </c>
      <c r="H679" s="823">
        <f t="shared" si="56"/>
        <v>1175.5</v>
      </c>
      <c r="I679" s="381"/>
    </row>
    <row r="680" spans="1:9" hidden="1">
      <c r="A680" s="2178" t="s">
        <v>10160</v>
      </c>
      <c r="B680" s="16" t="s">
        <v>10245</v>
      </c>
      <c r="C680" s="2445"/>
      <c r="D680" s="15">
        <v>2</v>
      </c>
      <c r="E680" s="2334">
        <v>94.034688000000003</v>
      </c>
      <c r="F680" s="2179">
        <f t="shared" si="55"/>
        <v>94.03</v>
      </c>
      <c r="G680" s="2180">
        <f t="shared" si="58"/>
        <v>94030</v>
      </c>
      <c r="H680" s="823">
        <f t="shared" si="56"/>
        <v>188.06</v>
      </c>
      <c r="I680" s="381"/>
    </row>
    <row r="681" spans="1:9">
      <c r="A681" s="2178" t="s">
        <v>1993</v>
      </c>
      <c r="B681" s="16" t="s">
        <v>10246</v>
      </c>
      <c r="C681" s="2445"/>
      <c r="D681" s="15">
        <v>25</v>
      </c>
      <c r="E681" s="2334">
        <v>41.820239999999998</v>
      </c>
      <c r="F681" s="2179">
        <f t="shared" si="55"/>
        <v>41.82</v>
      </c>
      <c r="G681" s="2180">
        <f t="shared" si="58"/>
        <v>41820</v>
      </c>
      <c r="H681" s="823">
        <f t="shared" si="56"/>
        <v>1045.5</v>
      </c>
      <c r="I681" s="381"/>
    </row>
    <row r="682" spans="1:9" hidden="1">
      <c r="A682" s="2178" t="s">
        <v>10161</v>
      </c>
      <c r="B682" s="16" t="s">
        <v>10246</v>
      </c>
      <c r="C682" s="2445"/>
      <c r="D682" s="15">
        <v>2</v>
      </c>
      <c r="E682" s="2334">
        <v>83.640479999999997</v>
      </c>
      <c r="F682" s="2179">
        <f t="shared" si="55"/>
        <v>83.64</v>
      </c>
      <c r="G682" s="2180">
        <f t="shared" si="58"/>
        <v>83640</v>
      </c>
      <c r="H682" s="823">
        <f t="shared" si="56"/>
        <v>167.28</v>
      </c>
      <c r="I682" s="381"/>
    </row>
    <row r="683" spans="1:9">
      <c r="A683" s="2178" t="s">
        <v>10162</v>
      </c>
      <c r="B683" s="16" t="s">
        <v>10247</v>
      </c>
      <c r="C683" s="2445"/>
      <c r="D683" s="15">
        <v>25</v>
      </c>
      <c r="E683" s="2334">
        <v>41.063087999999993</v>
      </c>
      <c r="F683" s="2179">
        <f t="shared" si="55"/>
        <v>41.06</v>
      </c>
      <c r="G683" s="2180">
        <f t="shared" si="58"/>
        <v>41060</v>
      </c>
      <c r="H683" s="823">
        <f t="shared" si="56"/>
        <v>1026.5</v>
      </c>
      <c r="I683" s="381"/>
    </row>
    <row r="684" spans="1:9" hidden="1">
      <c r="A684" s="2178" t="s">
        <v>10163</v>
      </c>
      <c r="B684" s="16" t="s">
        <v>10247</v>
      </c>
      <c r="C684" s="2445"/>
      <c r="D684" s="15">
        <v>2</v>
      </c>
      <c r="E684" s="2334">
        <v>82.126175999999987</v>
      </c>
      <c r="F684" s="2179">
        <f t="shared" si="55"/>
        <v>82.13</v>
      </c>
      <c r="G684" s="2180">
        <f t="shared" si="58"/>
        <v>82130</v>
      </c>
      <c r="H684" s="823">
        <f t="shared" si="56"/>
        <v>164.26</v>
      </c>
      <c r="I684" s="381"/>
    </row>
    <row r="685" spans="1:9">
      <c r="A685" s="2178" t="s">
        <v>1994</v>
      </c>
      <c r="B685" s="16" t="s">
        <v>10248</v>
      </c>
      <c r="C685" s="2445"/>
      <c r="D685" s="15">
        <v>25</v>
      </c>
      <c r="E685" s="2334">
        <v>43.232112000000001</v>
      </c>
      <c r="F685" s="2179">
        <f t="shared" si="55"/>
        <v>43.23</v>
      </c>
      <c r="G685" s="2180">
        <f t="shared" si="58"/>
        <v>43230</v>
      </c>
      <c r="H685" s="823">
        <f t="shared" si="56"/>
        <v>1080.75</v>
      </c>
      <c r="I685" s="381"/>
    </row>
    <row r="686" spans="1:9" ht="13.5" hidden="1" customHeight="1">
      <c r="A686" s="2178" t="s">
        <v>10164</v>
      </c>
      <c r="B686" s="16" t="s">
        <v>10248</v>
      </c>
      <c r="C686" s="2445"/>
      <c r="D686" s="15">
        <v>2</v>
      </c>
      <c r="E686" s="2334">
        <v>86.464224000000002</v>
      </c>
      <c r="F686" s="2179">
        <f t="shared" si="55"/>
        <v>86.46</v>
      </c>
      <c r="G686" s="2180">
        <f t="shared" si="58"/>
        <v>86460</v>
      </c>
      <c r="H686" s="823">
        <f t="shared" si="56"/>
        <v>172.92</v>
      </c>
      <c r="I686" s="381"/>
    </row>
    <row r="687" spans="1:9" ht="14.25" customHeight="1">
      <c r="A687" s="2178" t="s">
        <v>10165</v>
      </c>
      <c r="B687" s="16" t="s">
        <v>10249</v>
      </c>
      <c r="C687" s="2445"/>
      <c r="D687" s="15">
        <v>25</v>
      </c>
      <c r="E687" s="2334">
        <v>46.730640000000001</v>
      </c>
      <c r="F687" s="2179">
        <f t="shared" si="55"/>
        <v>46.73</v>
      </c>
      <c r="G687" s="2180">
        <f t="shared" si="58"/>
        <v>46730</v>
      </c>
      <c r="H687" s="823">
        <f t="shared" si="56"/>
        <v>1168.25</v>
      </c>
      <c r="I687" s="381"/>
    </row>
    <row r="688" spans="1:9" hidden="1">
      <c r="A688" s="2178" t="s">
        <v>10166</v>
      </c>
      <c r="B688" s="16" t="s">
        <v>10249</v>
      </c>
      <c r="C688" s="2445"/>
      <c r="D688" s="15">
        <v>2</v>
      </c>
      <c r="E688" s="2334">
        <v>93.461280000000002</v>
      </c>
      <c r="F688" s="2179">
        <f t="shared" si="55"/>
        <v>93.46</v>
      </c>
      <c r="G688" s="2180">
        <f t="shared" si="58"/>
        <v>93460</v>
      </c>
      <c r="H688" s="823">
        <f t="shared" si="56"/>
        <v>186.92</v>
      </c>
      <c r="I688" s="381"/>
    </row>
    <row r="689" spans="1:9" hidden="1">
      <c r="A689" s="2178" t="s">
        <v>10167</v>
      </c>
      <c r="B689" s="16" t="s">
        <v>10250</v>
      </c>
      <c r="C689" s="2445"/>
      <c r="D689" s="15">
        <v>2</v>
      </c>
      <c r="E689" s="2334">
        <v>77.153999999999996</v>
      </c>
      <c r="F689" s="2179">
        <f t="shared" si="55"/>
        <v>77.150000000000006</v>
      </c>
      <c r="G689" s="2180">
        <f t="shared" si="58"/>
        <v>77150</v>
      </c>
      <c r="H689" s="823">
        <f t="shared" si="56"/>
        <v>154.30000000000001</v>
      </c>
      <c r="I689" s="381"/>
    </row>
    <row r="690" spans="1:9">
      <c r="A690" s="2178" t="s">
        <v>1995</v>
      </c>
      <c r="B690" s="16" t="s">
        <v>10251</v>
      </c>
      <c r="C690" s="2445"/>
      <c r="D690" s="15">
        <v>25</v>
      </c>
      <c r="E690" s="2334">
        <v>47.487792000000006</v>
      </c>
      <c r="F690" s="2179">
        <f t="shared" si="55"/>
        <v>47.49</v>
      </c>
      <c r="G690" s="2180">
        <f t="shared" si="58"/>
        <v>47490</v>
      </c>
      <c r="H690" s="823">
        <f t="shared" si="56"/>
        <v>1187.25</v>
      </c>
      <c r="I690" s="381"/>
    </row>
    <row r="691" spans="1:9" hidden="1">
      <c r="A691" s="2178" t="s">
        <v>10168</v>
      </c>
      <c r="B691" s="16" t="s">
        <v>10251</v>
      </c>
      <c r="C691" s="2445"/>
      <c r="D691" s="15">
        <v>2</v>
      </c>
      <c r="E691" s="2334">
        <v>94.975584000000012</v>
      </c>
      <c r="F691" s="2179">
        <f t="shared" si="55"/>
        <v>94.98</v>
      </c>
      <c r="G691" s="2180">
        <f t="shared" si="58"/>
        <v>94980</v>
      </c>
      <c r="H691" s="823">
        <f t="shared" si="56"/>
        <v>189.96</v>
      </c>
      <c r="I691" s="381"/>
    </row>
    <row r="692" spans="1:9">
      <c r="A692" s="2178" t="s">
        <v>10169</v>
      </c>
      <c r="B692" s="16" t="s">
        <v>10252</v>
      </c>
      <c r="C692" s="2445"/>
      <c r="D692" s="15">
        <v>25</v>
      </c>
      <c r="E692" s="2334">
        <v>50.29094400000001</v>
      </c>
      <c r="F692" s="2179">
        <f t="shared" si="55"/>
        <v>50.29</v>
      </c>
      <c r="G692" s="2180">
        <f t="shared" si="58"/>
        <v>50290</v>
      </c>
      <c r="H692" s="823">
        <f t="shared" si="56"/>
        <v>1257.25</v>
      </c>
      <c r="I692" s="381"/>
    </row>
    <row r="693" spans="1:9" hidden="1">
      <c r="A693" s="2178" t="s">
        <v>10170</v>
      </c>
      <c r="B693" s="16" t="s">
        <v>10252</v>
      </c>
      <c r="C693" s="2445"/>
      <c r="D693" s="15">
        <v>2</v>
      </c>
      <c r="E693" s="2334">
        <v>100.58188800000002</v>
      </c>
      <c r="F693" s="2179">
        <f t="shared" si="55"/>
        <v>100.58</v>
      </c>
      <c r="G693" s="2180">
        <f t="shared" si="58"/>
        <v>100580</v>
      </c>
      <c r="H693" s="823">
        <f t="shared" si="56"/>
        <v>201.16</v>
      </c>
      <c r="I693" s="381"/>
    </row>
    <row r="694" spans="1:9">
      <c r="A694" s="2178" t="s">
        <v>1996</v>
      </c>
      <c r="B694" s="16" t="s">
        <v>10253</v>
      </c>
      <c r="C694" s="2445"/>
      <c r="D694" s="15">
        <v>25</v>
      </c>
      <c r="E694" s="2334">
        <v>58.08</v>
      </c>
      <c r="F694" s="2179">
        <f t="shared" si="55"/>
        <v>58.08</v>
      </c>
      <c r="G694" s="2180">
        <f t="shared" si="58"/>
        <v>58080</v>
      </c>
      <c r="H694" s="823">
        <f t="shared" si="56"/>
        <v>1452</v>
      </c>
      <c r="I694" s="381"/>
    </row>
    <row r="695" spans="1:9" hidden="1">
      <c r="A695" s="2178" t="s">
        <v>10171</v>
      </c>
      <c r="B695" s="16" t="s">
        <v>10253</v>
      </c>
      <c r="C695" s="2445"/>
      <c r="D695" s="15">
        <v>2</v>
      </c>
      <c r="E695" s="2334">
        <v>79.05744</v>
      </c>
      <c r="F695" s="2179">
        <f t="shared" si="55"/>
        <v>79.06</v>
      </c>
      <c r="G695" s="2180">
        <f t="shared" si="58"/>
        <v>79060</v>
      </c>
      <c r="H695" s="823">
        <f t="shared" si="56"/>
        <v>158.12</v>
      </c>
      <c r="I695" s="381"/>
    </row>
    <row r="696" spans="1:9">
      <c r="A696" s="2178" t="s">
        <v>10172</v>
      </c>
      <c r="B696" s="16" t="s">
        <v>10254</v>
      </c>
      <c r="C696" s="2445"/>
      <c r="D696" s="15">
        <v>25</v>
      </c>
      <c r="E696" s="2334">
        <v>49.349520000000005</v>
      </c>
      <c r="F696" s="2179">
        <f t="shared" si="55"/>
        <v>49.35</v>
      </c>
      <c r="G696" s="2180">
        <f t="shared" si="58"/>
        <v>49350</v>
      </c>
      <c r="H696" s="823">
        <f t="shared" si="56"/>
        <v>1233.75</v>
      </c>
      <c r="I696" s="381"/>
    </row>
    <row r="697" spans="1:9" hidden="1">
      <c r="A697" s="2178" t="s">
        <v>10173</v>
      </c>
      <c r="B697" s="16" t="s">
        <v>10254</v>
      </c>
      <c r="C697" s="2445"/>
      <c r="D697" s="15">
        <v>2</v>
      </c>
      <c r="E697" s="2334">
        <v>98.699040000000011</v>
      </c>
      <c r="F697" s="2179">
        <f t="shared" si="55"/>
        <v>98.7</v>
      </c>
      <c r="G697" s="2180">
        <f t="shared" si="58"/>
        <v>98700</v>
      </c>
      <c r="H697" s="823">
        <f t="shared" si="56"/>
        <v>197.4</v>
      </c>
      <c r="I697" s="381"/>
    </row>
    <row r="698" spans="1:9" hidden="1">
      <c r="A698" s="2178" t="s">
        <v>10174</v>
      </c>
      <c r="B698" s="16" t="s">
        <v>10255</v>
      </c>
      <c r="C698" s="2445"/>
      <c r="D698" s="15">
        <v>2</v>
      </c>
      <c r="E698" s="2334">
        <v>99</v>
      </c>
      <c r="F698" s="2179">
        <f t="shared" si="55"/>
        <v>99</v>
      </c>
      <c r="G698" s="2180">
        <f t="shared" si="58"/>
        <v>99000</v>
      </c>
      <c r="H698" s="823">
        <f t="shared" si="56"/>
        <v>198</v>
      </c>
      <c r="I698" s="381"/>
    </row>
    <row r="699" spans="1:9" hidden="1">
      <c r="A699" s="2178" t="s">
        <v>10175</v>
      </c>
      <c r="B699" s="16" t="s">
        <v>10256</v>
      </c>
      <c r="C699" s="2445"/>
      <c r="D699" s="15">
        <v>2</v>
      </c>
      <c r="E699" s="2334">
        <v>104.9598</v>
      </c>
      <c r="F699" s="2179">
        <f t="shared" si="55"/>
        <v>104.96</v>
      </c>
      <c r="G699" s="2180">
        <f t="shared" si="58"/>
        <v>104960</v>
      </c>
      <c r="H699" s="823">
        <f t="shared" si="56"/>
        <v>209.92</v>
      </c>
      <c r="I699" s="381"/>
    </row>
    <row r="700" spans="1:9" hidden="1">
      <c r="A700" s="2178" t="s">
        <v>10176</v>
      </c>
      <c r="B700" s="16" t="s">
        <v>10257</v>
      </c>
      <c r="C700" s="2445"/>
      <c r="D700" s="15">
        <v>2</v>
      </c>
      <c r="E700" s="2334">
        <v>92.604600000000005</v>
      </c>
      <c r="F700" s="2179">
        <f t="shared" si="55"/>
        <v>92.6</v>
      </c>
      <c r="G700" s="2180">
        <f t="shared" si="58"/>
        <v>92600</v>
      </c>
      <c r="H700" s="823">
        <f t="shared" si="56"/>
        <v>185.2</v>
      </c>
      <c r="I700" s="381"/>
    </row>
    <row r="701" spans="1:9">
      <c r="A701" s="2178" t="s">
        <v>10177</v>
      </c>
      <c r="B701" s="16" t="s">
        <v>10258</v>
      </c>
      <c r="C701" s="2445"/>
      <c r="D701" s="15">
        <v>25</v>
      </c>
      <c r="E701" s="2334">
        <v>67.489999999999995</v>
      </c>
      <c r="F701" s="2179">
        <f t="shared" si="55"/>
        <v>67.489999999999995</v>
      </c>
      <c r="G701" s="2180">
        <f t="shared" si="58"/>
        <v>67490</v>
      </c>
      <c r="H701" s="823">
        <f t="shared" si="56"/>
        <v>1687.25</v>
      </c>
      <c r="I701" s="381"/>
    </row>
    <row r="702" spans="1:9" ht="15.75" hidden="1" customHeight="1">
      <c r="A702" s="2178" t="s">
        <v>10178</v>
      </c>
      <c r="B702" s="16" t="s">
        <v>10258</v>
      </c>
      <c r="C702" s="2445"/>
      <c r="D702" s="15">
        <v>2</v>
      </c>
      <c r="E702" s="2334">
        <v>107.94748800000001</v>
      </c>
      <c r="F702" s="2179">
        <f t="shared" si="55"/>
        <v>107.95</v>
      </c>
      <c r="G702" s="2180">
        <f t="shared" si="58"/>
        <v>107950</v>
      </c>
      <c r="H702" s="823">
        <f t="shared" si="56"/>
        <v>215.9</v>
      </c>
      <c r="I702" s="381"/>
    </row>
    <row r="703" spans="1:9" hidden="1">
      <c r="A703" s="2178" t="s">
        <v>10179</v>
      </c>
      <c r="B703" s="16" t="s">
        <v>10259</v>
      </c>
      <c r="C703" s="2445"/>
      <c r="D703" s="15">
        <v>2</v>
      </c>
      <c r="E703" s="2334">
        <v>106.5966</v>
      </c>
      <c r="F703" s="2179">
        <f t="shared" si="55"/>
        <v>106.6</v>
      </c>
      <c r="G703" s="2180">
        <f t="shared" si="58"/>
        <v>106600</v>
      </c>
      <c r="H703" s="823">
        <f t="shared" si="56"/>
        <v>213.2</v>
      </c>
      <c r="I703" s="381"/>
    </row>
    <row r="704" spans="1:9">
      <c r="A704" s="2178" t="s">
        <v>10180</v>
      </c>
      <c r="B704" s="16" t="s">
        <v>10260</v>
      </c>
      <c r="C704" s="2445"/>
      <c r="D704" s="15">
        <v>25</v>
      </c>
      <c r="E704" s="2334">
        <v>63.42</v>
      </c>
      <c r="F704" s="2179">
        <f t="shared" si="55"/>
        <v>63.42</v>
      </c>
      <c r="G704" s="2180">
        <f t="shared" si="58"/>
        <v>63420</v>
      </c>
      <c r="H704" s="823">
        <f t="shared" si="56"/>
        <v>1585.5</v>
      </c>
      <c r="I704" s="381"/>
    </row>
    <row r="705" spans="1:9" hidden="1">
      <c r="A705" s="2178" t="s">
        <v>10181</v>
      </c>
      <c r="B705" s="16" t="s">
        <v>10260</v>
      </c>
      <c r="C705" s="2445"/>
      <c r="D705" s="15">
        <v>2</v>
      </c>
      <c r="E705" s="2334">
        <v>108.27484800000001</v>
      </c>
      <c r="F705" s="2179">
        <f t="shared" si="55"/>
        <v>108.27</v>
      </c>
      <c r="G705" s="2180">
        <f t="shared" si="58"/>
        <v>108270</v>
      </c>
      <c r="H705" s="823">
        <f t="shared" si="56"/>
        <v>216.54</v>
      </c>
      <c r="I705" s="381"/>
    </row>
    <row r="706" spans="1:9" hidden="1">
      <c r="A706" s="2178" t="s">
        <v>10182</v>
      </c>
      <c r="B706" s="16" t="s">
        <v>10261</v>
      </c>
      <c r="C706" s="2445"/>
      <c r="D706" s="15">
        <v>2</v>
      </c>
      <c r="E706" s="2334">
        <v>152.89559999999997</v>
      </c>
      <c r="F706" s="2179">
        <f t="shared" si="55"/>
        <v>152.9</v>
      </c>
      <c r="G706" s="2180">
        <f t="shared" si="58"/>
        <v>152900</v>
      </c>
      <c r="H706" s="823">
        <f t="shared" si="56"/>
        <v>305.8</v>
      </c>
      <c r="I706" s="381"/>
    </row>
    <row r="707" spans="1:9" hidden="1">
      <c r="A707" s="2178" t="s">
        <v>10183</v>
      </c>
      <c r="B707" s="16" t="s">
        <v>10262</v>
      </c>
      <c r="C707" s="2445"/>
      <c r="D707" s="15">
        <v>2</v>
      </c>
      <c r="E707" s="2334">
        <v>137.45159999999998</v>
      </c>
      <c r="F707" s="2179">
        <f t="shared" si="55"/>
        <v>137.44999999999999</v>
      </c>
      <c r="G707" s="2180">
        <f t="shared" si="58"/>
        <v>137450</v>
      </c>
      <c r="H707" s="823">
        <f t="shared" si="56"/>
        <v>274.89999999999998</v>
      </c>
      <c r="I707" s="381"/>
    </row>
    <row r="708" spans="1:9">
      <c r="A708" s="2178" t="s">
        <v>10184</v>
      </c>
      <c r="B708" s="16" t="s">
        <v>10263</v>
      </c>
      <c r="C708" s="2445"/>
      <c r="D708" s="15">
        <v>25</v>
      </c>
      <c r="E708" s="2334">
        <v>77.5</v>
      </c>
      <c r="F708" s="2179">
        <f t="shared" si="55"/>
        <v>77.5</v>
      </c>
      <c r="G708" s="2180">
        <f t="shared" si="58"/>
        <v>77500</v>
      </c>
      <c r="H708" s="823">
        <f t="shared" si="56"/>
        <v>1937.5</v>
      </c>
      <c r="I708" s="381"/>
    </row>
    <row r="709" spans="1:9" hidden="1">
      <c r="A709" s="2178" t="s">
        <v>10185</v>
      </c>
      <c r="B709" s="16" t="s">
        <v>10263</v>
      </c>
      <c r="C709" s="2445"/>
      <c r="D709" s="15">
        <v>2</v>
      </c>
      <c r="E709" s="2334">
        <v>116.990016</v>
      </c>
      <c r="F709" s="2179">
        <f t="shared" si="55"/>
        <v>116.99</v>
      </c>
      <c r="G709" s="2180">
        <f t="shared" si="58"/>
        <v>116990</v>
      </c>
      <c r="H709" s="823">
        <f t="shared" si="56"/>
        <v>233.98</v>
      </c>
      <c r="I709" s="381"/>
    </row>
    <row r="710" spans="1:9">
      <c r="A710" s="2178" t="s">
        <v>1998</v>
      </c>
      <c r="B710" s="16" t="s">
        <v>10264</v>
      </c>
      <c r="C710" s="2445"/>
      <c r="D710" s="15">
        <v>10</v>
      </c>
      <c r="E710" s="2334">
        <v>89.03</v>
      </c>
      <c r="F710" s="2179">
        <f t="shared" si="55"/>
        <v>89.03</v>
      </c>
      <c r="G710" s="2180">
        <f t="shared" si="58"/>
        <v>89030</v>
      </c>
      <c r="H710" s="823">
        <f t="shared" si="56"/>
        <v>890.3</v>
      </c>
      <c r="I710" s="381"/>
    </row>
    <row r="711" spans="1:9" hidden="1">
      <c r="A711" s="2178" t="s">
        <v>10186</v>
      </c>
      <c r="B711" s="16" t="s">
        <v>10264</v>
      </c>
      <c r="C711" s="2445"/>
      <c r="D711" s="15">
        <v>2</v>
      </c>
      <c r="E711" s="2334">
        <v>120.714</v>
      </c>
      <c r="F711" s="2179">
        <f t="shared" si="55"/>
        <v>120.71</v>
      </c>
      <c r="G711" s="2180">
        <f t="shared" si="58"/>
        <v>120710</v>
      </c>
      <c r="H711" s="823">
        <f t="shared" si="56"/>
        <v>241.42</v>
      </c>
      <c r="I711" s="381"/>
    </row>
    <row r="712" spans="1:9" hidden="1">
      <c r="A712" s="2178" t="s">
        <v>10187</v>
      </c>
      <c r="B712" s="16" t="s">
        <v>10265</v>
      </c>
      <c r="C712" s="2445"/>
      <c r="D712" s="15">
        <v>2</v>
      </c>
      <c r="E712" s="2334">
        <v>137.7354</v>
      </c>
      <c r="F712" s="2179">
        <f t="shared" si="55"/>
        <v>137.74</v>
      </c>
      <c r="G712" s="2180">
        <f t="shared" si="58"/>
        <v>137740</v>
      </c>
      <c r="H712" s="823">
        <f t="shared" si="56"/>
        <v>275.48</v>
      </c>
      <c r="I712" s="381"/>
    </row>
    <row r="713" spans="1:9" ht="13.5" hidden="1" customHeight="1">
      <c r="A713" s="2178" t="s">
        <v>10188</v>
      </c>
      <c r="B713" s="16" t="s">
        <v>10266</v>
      </c>
      <c r="C713" s="2445"/>
      <c r="D713" s="15">
        <v>2</v>
      </c>
      <c r="E713" s="2334">
        <v>147.23280000000003</v>
      </c>
      <c r="F713" s="2179">
        <f t="shared" si="55"/>
        <v>147.22999999999999</v>
      </c>
      <c r="G713" s="2180">
        <f t="shared" si="58"/>
        <v>147230</v>
      </c>
      <c r="H713" s="823">
        <f t="shared" si="56"/>
        <v>294.45999999999998</v>
      </c>
      <c r="I713" s="381"/>
    </row>
    <row r="714" spans="1:9" ht="14.25" hidden="1" customHeight="1">
      <c r="A714" s="2178" t="s">
        <v>10189</v>
      </c>
      <c r="B714" s="16" t="s">
        <v>10267</v>
      </c>
      <c r="C714" s="2445"/>
      <c r="D714" s="15">
        <v>2</v>
      </c>
      <c r="E714" s="2334">
        <v>154.803</v>
      </c>
      <c r="F714" s="2179">
        <f t="shared" si="55"/>
        <v>154.80000000000001</v>
      </c>
      <c r="G714" s="2180">
        <f t="shared" si="58"/>
        <v>154800</v>
      </c>
      <c r="H714" s="823">
        <f t="shared" si="56"/>
        <v>309.60000000000002</v>
      </c>
      <c r="I714" s="381"/>
    </row>
    <row r="715" spans="1:9">
      <c r="A715" s="2178" t="s">
        <v>10981</v>
      </c>
      <c r="B715" s="16" t="s">
        <v>10982</v>
      </c>
      <c r="C715" s="2445"/>
      <c r="D715" s="15">
        <v>10</v>
      </c>
      <c r="E715" s="2334">
        <v>79.292400000000001</v>
      </c>
      <c r="F715" s="2179">
        <f t="shared" si="55"/>
        <v>79.290000000000006</v>
      </c>
      <c r="G715" s="2180">
        <f t="shared" si="58"/>
        <v>79290</v>
      </c>
      <c r="H715" s="823">
        <f t="shared" si="56"/>
        <v>792.9</v>
      </c>
      <c r="I715" s="381"/>
    </row>
    <row r="716" spans="1:9" hidden="1">
      <c r="A716" s="2178" t="s">
        <v>10190</v>
      </c>
      <c r="B716" s="16" t="s">
        <v>10268</v>
      </c>
      <c r="C716" s="16"/>
      <c r="D716" s="15">
        <v>2</v>
      </c>
      <c r="E716" s="2334">
        <v>158.5848</v>
      </c>
      <c r="F716" s="2179">
        <f t="shared" si="55"/>
        <v>158.58000000000001</v>
      </c>
      <c r="G716" s="2180">
        <f t="shared" si="58"/>
        <v>158580</v>
      </c>
      <c r="H716" s="823">
        <f t="shared" si="56"/>
        <v>317.16000000000003</v>
      </c>
      <c r="I716" s="381"/>
    </row>
    <row r="717" spans="1:9" hidden="1">
      <c r="A717" s="2178" t="s">
        <v>10191</v>
      </c>
      <c r="B717" s="16" t="s">
        <v>10269</v>
      </c>
      <c r="C717" s="16"/>
      <c r="D717" s="15">
        <v>2</v>
      </c>
      <c r="E717" s="2334">
        <v>168.9864</v>
      </c>
      <c r="F717" s="2179">
        <f t="shared" si="55"/>
        <v>168.99</v>
      </c>
      <c r="G717" s="2180">
        <f t="shared" si="58"/>
        <v>168990</v>
      </c>
      <c r="H717" s="823">
        <f t="shared" si="56"/>
        <v>337.98</v>
      </c>
      <c r="I717" s="381"/>
    </row>
    <row r="718" spans="1:9" hidden="1">
      <c r="A718" s="2178" t="s">
        <v>10192</v>
      </c>
      <c r="B718" s="16" t="s">
        <v>10270</v>
      </c>
      <c r="C718" s="16"/>
      <c r="D718" s="15">
        <v>2</v>
      </c>
      <c r="E718" s="2334">
        <v>164.53800000000001</v>
      </c>
      <c r="F718" s="2179">
        <f t="shared" si="55"/>
        <v>164.54</v>
      </c>
      <c r="G718" s="2180">
        <f t="shared" si="58"/>
        <v>164540</v>
      </c>
      <c r="H718" s="823">
        <f t="shared" si="56"/>
        <v>329.08</v>
      </c>
      <c r="I718" s="381"/>
    </row>
    <row r="719" spans="1:9" hidden="1">
      <c r="A719" s="2178" t="s">
        <v>10193</v>
      </c>
      <c r="B719" s="16" t="s">
        <v>10271</v>
      </c>
      <c r="C719" s="16"/>
      <c r="D719" s="15">
        <v>2</v>
      </c>
      <c r="E719" s="2334">
        <v>129.59100000000001</v>
      </c>
      <c r="F719" s="2179">
        <f t="shared" si="55"/>
        <v>129.59</v>
      </c>
      <c r="G719" s="2180">
        <f t="shared" si="58"/>
        <v>129590</v>
      </c>
      <c r="H719" s="823">
        <f t="shared" si="56"/>
        <v>259.18</v>
      </c>
      <c r="I719" s="381"/>
    </row>
    <row r="720" spans="1:9" hidden="1">
      <c r="A720" s="2178" t="s">
        <v>10194</v>
      </c>
      <c r="B720" s="16" t="s">
        <v>10272</v>
      </c>
      <c r="C720" s="16"/>
      <c r="D720" s="15">
        <v>2</v>
      </c>
      <c r="E720" s="2334">
        <v>171.28979999999999</v>
      </c>
      <c r="F720" s="2179">
        <f t="shared" si="55"/>
        <v>171.29</v>
      </c>
      <c r="G720" s="2180">
        <f t="shared" si="58"/>
        <v>171290</v>
      </c>
      <c r="H720" s="823">
        <f t="shared" si="56"/>
        <v>342.58</v>
      </c>
      <c r="I720" s="381"/>
    </row>
    <row r="721" spans="1:9" hidden="1">
      <c r="A721" s="2178" t="s">
        <v>10195</v>
      </c>
      <c r="B721" s="16" t="s">
        <v>10273</v>
      </c>
      <c r="C721" s="16"/>
      <c r="D721" s="15">
        <v>2</v>
      </c>
      <c r="E721" s="2334">
        <v>174.64919999999998</v>
      </c>
      <c r="F721" s="2179">
        <f t="shared" si="55"/>
        <v>174.65</v>
      </c>
      <c r="G721" s="2180">
        <f t="shared" si="58"/>
        <v>174650</v>
      </c>
      <c r="H721" s="823">
        <f t="shared" si="56"/>
        <v>349.3</v>
      </c>
      <c r="I721" s="381"/>
    </row>
    <row r="722" spans="1:9" ht="13.5" thickBot="1">
      <c r="A722" s="2182" t="s">
        <v>10983</v>
      </c>
      <c r="B722" s="2183" t="s">
        <v>10274</v>
      </c>
      <c r="C722" s="2455"/>
      <c r="D722" s="19">
        <v>10</v>
      </c>
      <c r="E722" s="2493">
        <v>114.84</v>
      </c>
      <c r="F722" s="2184">
        <f t="shared" si="55"/>
        <v>114.84</v>
      </c>
      <c r="G722" s="2185">
        <f t="shared" si="58"/>
        <v>114840</v>
      </c>
      <c r="H722" s="2162">
        <f t="shared" si="56"/>
        <v>1148.4000000000001</v>
      </c>
      <c r="I722" s="382"/>
    </row>
    <row r="723" spans="1:9" hidden="1">
      <c r="A723" s="2204" t="s">
        <v>10196</v>
      </c>
      <c r="B723" s="2205" t="s">
        <v>10274</v>
      </c>
      <c r="C723" s="2205"/>
      <c r="D723" s="2254">
        <v>1</v>
      </c>
      <c r="E723" s="2207">
        <f>E722*2</f>
        <v>229.68</v>
      </c>
      <c r="F723" s="2189">
        <f t="shared" si="55"/>
        <v>229.68</v>
      </c>
      <c r="G723" s="2190">
        <f>F723*1000</f>
        <v>229680</v>
      </c>
      <c r="H723" s="2153">
        <f t="shared" si="56"/>
        <v>229.68</v>
      </c>
      <c r="I723" s="2209"/>
    </row>
    <row r="724" spans="1:9" ht="13.5" hidden="1" thickBot="1">
      <c r="A724" s="2182" t="s">
        <v>10197</v>
      </c>
      <c r="B724" s="2183" t="s">
        <v>10275</v>
      </c>
      <c r="C724" s="2183"/>
      <c r="D724" s="19">
        <v>1</v>
      </c>
      <c r="E724" s="2162">
        <v>191.88</v>
      </c>
      <c r="F724" s="2184">
        <f t="shared" si="55"/>
        <v>191.88</v>
      </c>
      <c r="G724" s="2185">
        <f>F724*1000</f>
        <v>191880</v>
      </c>
      <c r="H724" s="2162">
        <f t="shared" si="56"/>
        <v>191.88</v>
      </c>
      <c r="I724" s="382"/>
    </row>
    <row r="725" spans="1:9">
      <c r="D725" t="s">
        <v>10198</v>
      </c>
    </row>
    <row r="726" spans="1:9" ht="13.5" thickBot="1"/>
    <row r="727" spans="1:9" ht="18">
      <c r="A727" s="1728"/>
      <c r="B727" s="2120"/>
      <c r="C727" s="2121"/>
      <c r="D727" s="2169" t="s">
        <v>1433</v>
      </c>
      <c r="E727" s="2122"/>
      <c r="F727" s="2122"/>
      <c r="G727" s="2123"/>
      <c r="H727" s="2120"/>
      <c r="I727" s="2124"/>
    </row>
    <row r="728" spans="1:9" ht="15.75">
      <c r="A728" s="1729"/>
      <c r="B728" s="880"/>
      <c r="C728" s="2125"/>
      <c r="D728" s="2198"/>
      <c r="E728" s="2126"/>
      <c r="F728" s="2127"/>
      <c r="G728" s="2128"/>
      <c r="H728" s="880"/>
      <c r="I728" s="847"/>
    </row>
    <row r="729" spans="1:9">
      <c r="A729" s="1729"/>
      <c r="B729" s="880"/>
      <c r="C729" s="2125"/>
      <c r="D729" s="2171"/>
      <c r="E729" s="2126"/>
      <c r="F729" s="2127"/>
      <c r="G729" s="2128"/>
      <c r="H729" s="880"/>
      <c r="I729" s="847"/>
    </row>
    <row r="730" spans="1:9">
      <c r="A730" s="1729"/>
      <c r="B730" s="880"/>
      <c r="C730" s="2125"/>
      <c r="D730" s="2171"/>
      <c r="E730" s="2126"/>
      <c r="F730" s="2127"/>
      <c r="G730" s="2128"/>
      <c r="H730" s="880"/>
      <c r="I730" s="847"/>
    </row>
    <row r="731" spans="1:9" ht="13.5" thickBot="1">
      <c r="A731" s="2129"/>
      <c r="B731" s="2130"/>
      <c r="C731" s="2131"/>
      <c r="D731" s="2172"/>
      <c r="E731" s="2132"/>
      <c r="F731" s="2133"/>
      <c r="G731" s="2134"/>
      <c r="H731" s="2130"/>
      <c r="I731" s="868"/>
    </row>
    <row r="732" spans="1:9" ht="33.75">
      <c r="A732" s="2135" t="s">
        <v>1036</v>
      </c>
      <c r="B732" s="2136" t="s">
        <v>1037</v>
      </c>
      <c r="C732" s="2137" t="s">
        <v>679</v>
      </c>
      <c r="D732" s="2137" t="s">
        <v>3147</v>
      </c>
      <c r="E732" s="2138" t="s">
        <v>3446</v>
      </c>
      <c r="F732" s="2139" t="s">
        <v>2796</v>
      </c>
      <c r="G732" s="2755" t="s">
        <v>2644</v>
      </c>
      <c r="H732" s="2757" t="s">
        <v>498</v>
      </c>
      <c r="I732" s="909" t="s">
        <v>4274</v>
      </c>
    </row>
    <row r="733" spans="1:9" ht="13.5" thickBot="1">
      <c r="A733" s="2140"/>
      <c r="B733" s="2141"/>
      <c r="C733" s="2142" t="s">
        <v>3648</v>
      </c>
      <c r="D733" s="2143" t="s">
        <v>2645</v>
      </c>
      <c r="E733" s="2144" t="s">
        <v>265</v>
      </c>
      <c r="F733" s="1143">
        <f>'Заказ, cкидки и курсы валют'!$I$12</f>
        <v>0</v>
      </c>
      <c r="G733" s="2760"/>
      <c r="H733" s="2761"/>
      <c r="I733" s="2145"/>
    </row>
    <row r="734" spans="1:9">
      <c r="A734" s="2175" t="s">
        <v>2007</v>
      </c>
      <c r="B734" s="391" t="s">
        <v>1434</v>
      </c>
      <c r="C734" s="391"/>
      <c r="D734" s="390">
        <v>1</v>
      </c>
      <c r="E734" s="2332">
        <v>78.883200000000002</v>
      </c>
      <c r="F734" s="2176">
        <f>ROUND(E734*(1-$F$10),2)</f>
        <v>78.88</v>
      </c>
      <c r="G734" s="2177">
        <f>F734*1000</f>
        <v>78880</v>
      </c>
      <c r="H734" s="2149">
        <f>ROUND((D734/1000)*G734,2)</f>
        <v>78.88</v>
      </c>
      <c r="I734" s="392"/>
    </row>
    <row r="735" spans="1:9">
      <c r="A735" s="2178" t="s">
        <v>2008</v>
      </c>
      <c r="B735" s="16" t="s">
        <v>1435</v>
      </c>
      <c r="C735" s="16"/>
      <c r="D735" s="15">
        <v>1</v>
      </c>
      <c r="E735" s="2334">
        <v>86.803200000000004</v>
      </c>
      <c r="F735" s="2179">
        <f t="shared" ref="F735:F751" si="59">ROUND(E735*(1-$F$10),2)</f>
        <v>86.8</v>
      </c>
      <c r="G735" s="2180">
        <f>F735*1000</f>
        <v>86800</v>
      </c>
      <c r="H735" s="823">
        <f t="shared" ref="H735:H751" si="60">ROUND((D735/1000)*G735,2)</f>
        <v>86.8</v>
      </c>
      <c r="I735" s="381"/>
    </row>
    <row r="736" spans="1:9">
      <c r="A736" s="2178" t="s">
        <v>9894</v>
      </c>
      <c r="B736" s="16" t="s">
        <v>9893</v>
      </c>
      <c r="C736" s="16"/>
      <c r="D736" s="15">
        <v>1</v>
      </c>
      <c r="E736" s="2334">
        <v>92.703600000000009</v>
      </c>
      <c r="F736" s="2179">
        <f t="shared" si="59"/>
        <v>92.7</v>
      </c>
      <c r="G736" s="2180">
        <f t="shared" ref="G736:G750" si="61">F736*1000</f>
        <v>92700</v>
      </c>
      <c r="H736" s="823">
        <f t="shared" si="60"/>
        <v>92.7</v>
      </c>
      <c r="I736" s="381"/>
    </row>
    <row r="737" spans="1:9">
      <c r="A737" s="2178" t="s">
        <v>2009</v>
      </c>
      <c r="B737" s="16" t="s">
        <v>1436</v>
      </c>
      <c r="C737" s="16"/>
      <c r="D737" s="15">
        <v>1</v>
      </c>
      <c r="E737" s="2468">
        <v>81.84</v>
      </c>
      <c r="F737" s="2179">
        <f t="shared" si="59"/>
        <v>81.84</v>
      </c>
      <c r="G737" s="2180">
        <f t="shared" si="61"/>
        <v>81840</v>
      </c>
      <c r="H737" s="823">
        <f t="shared" si="60"/>
        <v>81.84</v>
      </c>
      <c r="I737" s="381"/>
    </row>
    <row r="738" spans="1:9">
      <c r="A738" s="2178" t="s">
        <v>2010</v>
      </c>
      <c r="B738" s="16" t="s">
        <v>1437</v>
      </c>
      <c r="C738" s="16"/>
      <c r="D738" s="15">
        <v>1</v>
      </c>
      <c r="E738" s="2468">
        <v>116.81</v>
      </c>
      <c r="F738" s="2179">
        <f t="shared" si="59"/>
        <v>116.81</v>
      </c>
      <c r="G738" s="2180">
        <f t="shared" si="61"/>
        <v>116810</v>
      </c>
      <c r="H738" s="823">
        <f t="shared" si="60"/>
        <v>116.81</v>
      </c>
      <c r="I738" s="381"/>
    </row>
    <row r="739" spans="1:9">
      <c r="A739" s="2178" t="s">
        <v>2011</v>
      </c>
      <c r="B739" s="16" t="s">
        <v>1438</v>
      </c>
      <c r="C739" s="16"/>
      <c r="D739" s="15">
        <v>1</v>
      </c>
      <c r="E739" s="2468">
        <v>109.82</v>
      </c>
      <c r="F739" s="2179">
        <f t="shared" si="59"/>
        <v>109.82</v>
      </c>
      <c r="G739" s="2180">
        <f t="shared" si="61"/>
        <v>109820</v>
      </c>
      <c r="H739" s="823">
        <f t="shared" si="60"/>
        <v>109.82</v>
      </c>
      <c r="I739" s="381"/>
    </row>
    <row r="740" spans="1:9">
      <c r="A740" s="2178" t="s">
        <v>9895</v>
      </c>
      <c r="B740" s="16" t="s">
        <v>9896</v>
      </c>
      <c r="C740" s="16"/>
      <c r="D740" s="15">
        <v>1</v>
      </c>
      <c r="E740" s="2468">
        <v>119.81</v>
      </c>
      <c r="F740" s="2179">
        <f t="shared" si="59"/>
        <v>119.81</v>
      </c>
      <c r="G740" s="2180">
        <f t="shared" si="61"/>
        <v>119810</v>
      </c>
      <c r="H740" s="823">
        <f t="shared" si="60"/>
        <v>119.81</v>
      </c>
      <c r="I740" s="381"/>
    </row>
    <row r="741" spans="1:9">
      <c r="A741" s="2178" t="s">
        <v>9898</v>
      </c>
      <c r="B741" s="16" t="s">
        <v>9897</v>
      </c>
      <c r="C741" s="16"/>
      <c r="D741" s="15">
        <v>1</v>
      </c>
      <c r="E741" s="2468">
        <v>137.28</v>
      </c>
      <c r="F741" s="2179">
        <f t="shared" si="59"/>
        <v>137.28</v>
      </c>
      <c r="G741" s="2180">
        <f t="shared" si="61"/>
        <v>137280</v>
      </c>
      <c r="H741" s="823">
        <f t="shared" si="60"/>
        <v>137.28</v>
      </c>
      <c r="I741" s="381"/>
    </row>
    <row r="742" spans="1:9">
      <c r="A742" s="2178" t="s">
        <v>2012</v>
      </c>
      <c r="B742" s="16" t="s">
        <v>1439</v>
      </c>
      <c r="C742" s="16"/>
      <c r="D742" s="15">
        <v>1</v>
      </c>
      <c r="E742" s="2334">
        <v>152.18280000000001</v>
      </c>
      <c r="F742" s="2179">
        <f t="shared" si="59"/>
        <v>152.18</v>
      </c>
      <c r="G742" s="2180">
        <f t="shared" si="61"/>
        <v>152180</v>
      </c>
      <c r="H742" s="823">
        <f t="shared" si="60"/>
        <v>152.18</v>
      </c>
      <c r="I742" s="381"/>
    </row>
    <row r="743" spans="1:9">
      <c r="A743" s="2178" t="s">
        <v>9899</v>
      </c>
      <c r="B743" s="16" t="s">
        <v>9900</v>
      </c>
      <c r="C743" s="16"/>
      <c r="D743" s="15">
        <v>1</v>
      </c>
      <c r="E743" s="2334">
        <v>224.13600000000002</v>
      </c>
      <c r="F743" s="2179">
        <f t="shared" si="59"/>
        <v>224.14</v>
      </c>
      <c r="G743" s="2180">
        <f t="shared" si="61"/>
        <v>224140</v>
      </c>
      <c r="H743" s="823">
        <f t="shared" si="60"/>
        <v>224.14</v>
      </c>
      <c r="I743" s="381"/>
    </row>
    <row r="744" spans="1:9">
      <c r="A744" s="2178" t="s">
        <v>2013</v>
      </c>
      <c r="B744" s="16" t="s">
        <v>1440</v>
      </c>
      <c r="C744" s="16"/>
      <c r="D744" s="15">
        <v>1</v>
      </c>
      <c r="E744" s="2334">
        <v>205.22039999999998</v>
      </c>
      <c r="F744" s="2179">
        <f t="shared" si="59"/>
        <v>205.22</v>
      </c>
      <c r="G744" s="2180">
        <f t="shared" si="61"/>
        <v>205220</v>
      </c>
      <c r="H744" s="823">
        <f t="shared" si="60"/>
        <v>205.22</v>
      </c>
      <c r="I744" s="381"/>
    </row>
    <row r="745" spans="1:9">
      <c r="A745" s="2178" t="s">
        <v>2014</v>
      </c>
      <c r="B745" s="16" t="s">
        <v>9901</v>
      </c>
      <c r="C745" s="16"/>
      <c r="D745" s="15">
        <v>1</v>
      </c>
      <c r="E745" s="2334">
        <v>289.00080000000003</v>
      </c>
      <c r="F745" s="2179">
        <f t="shared" si="59"/>
        <v>289</v>
      </c>
      <c r="G745" s="2180">
        <f t="shared" si="61"/>
        <v>289000</v>
      </c>
      <c r="H745" s="823">
        <f t="shared" si="60"/>
        <v>289</v>
      </c>
      <c r="I745" s="381"/>
    </row>
    <row r="746" spans="1:9">
      <c r="A746" s="2178" t="s">
        <v>2015</v>
      </c>
      <c r="B746" s="16" t="s">
        <v>9902</v>
      </c>
      <c r="C746" s="16"/>
      <c r="D746" s="15">
        <v>1</v>
      </c>
      <c r="E746" s="2334">
        <v>321.28800000000001</v>
      </c>
      <c r="F746" s="2179">
        <f t="shared" si="59"/>
        <v>321.29000000000002</v>
      </c>
      <c r="G746" s="2180">
        <f t="shared" si="61"/>
        <v>321290</v>
      </c>
      <c r="H746" s="823">
        <f t="shared" si="60"/>
        <v>321.29000000000002</v>
      </c>
      <c r="I746" s="381"/>
    </row>
    <row r="747" spans="1:9">
      <c r="A747" s="2178" t="s">
        <v>9903</v>
      </c>
      <c r="B747" s="16" t="s">
        <v>1441</v>
      </c>
      <c r="C747" s="16"/>
      <c r="D747" s="15">
        <v>1</v>
      </c>
      <c r="E747" s="2334">
        <v>352.42680000000001</v>
      </c>
      <c r="F747" s="2179">
        <f t="shared" si="59"/>
        <v>352.43</v>
      </c>
      <c r="G747" s="2180">
        <f t="shared" si="61"/>
        <v>352430</v>
      </c>
      <c r="H747" s="823">
        <f t="shared" si="60"/>
        <v>352.43</v>
      </c>
      <c r="I747" s="381"/>
    </row>
    <row r="748" spans="1:9">
      <c r="A748" s="2178" t="s">
        <v>2016</v>
      </c>
      <c r="B748" s="16" t="s">
        <v>9904</v>
      </c>
      <c r="C748" s="16"/>
      <c r="D748" s="15">
        <v>1</v>
      </c>
      <c r="E748" s="2334">
        <v>352.42680000000001</v>
      </c>
      <c r="F748" s="2179">
        <f t="shared" si="59"/>
        <v>352.43</v>
      </c>
      <c r="G748" s="2180">
        <f t="shared" si="61"/>
        <v>352430</v>
      </c>
      <c r="H748" s="823">
        <f t="shared" si="60"/>
        <v>352.43</v>
      </c>
      <c r="I748" s="381"/>
    </row>
    <row r="749" spans="1:9">
      <c r="A749" s="2178" t="s">
        <v>2017</v>
      </c>
      <c r="B749" s="16" t="s">
        <v>9905</v>
      </c>
      <c r="C749" s="16"/>
      <c r="D749" s="15">
        <v>1</v>
      </c>
      <c r="E749" s="2334">
        <v>359.60759999999999</v>
      </c>
      <c r="F749" s="2179">
        <f t="shared" si="59"/>
        <v>359.61</v>
      </c>
      <c r="G749" s="2180">
        <f t="shared" si="61"/>
        <v>359610</v>
      </c>
      <c r="H749" s="823">
        <f t="shared" si="60"/>
        <v>359.61</v>
      </c>
      <c r="I749" s="381"/>
    </row>
    <row r="750" spans="1:9">
      <c r="A750" s="2178" t="s">
        <v>2018</v>
      </c>
      <c r="B750" s="16" t="s">
        <v>9906</v>
      </c>
      <c r="C750" s="16"/>
      <c r="D750" s="15">
        <v>1</v>
      </c>
      <c r="E750" s="2334">
        <v>403.47120000000007</v>
      </c>
      <c r="F750" s="2179">
        <f t="shared" si="59"/>
        <v>403.47</v>
      </c>
      <c r="G750" s="2180">
        <f t="shared" si="61"/>
        <v>403470</v>
      </c>
      <c r="H750" s="823">
        <f t="shared" si="60"/>
        <v>403.47</v>
      </c>
      <c r="I750" s="381"/>
    </row>
    <row r="751" spans="1:9" ht="13.5" thickBot="1">
      <c r="A751" s="2213" t="s">
        <v>9907</v>
      </c>
      <c r="B751" s="2215" t="s">
        <v>10505</v>
      </c>
      <c r="C751" s="2215"/>
      <c r="D751" s="2216">
        <v>1</v>
      </c>
      <c r="E751" s="2333">
        <v>451.96800000000002</v>
      </c>
      <c r="F751" s="2217">
        <f t="shared" si="59"/>
        <v>451.97</v>
      </c>
      <c r="G751" s="2218">
        <f>F751*1000</f>
        <v>451970</v>
      </c>
      <c r="H751" s="1267">
        <f t="shared" si="60"/>
        <v>451.97</v>
      </c>
      <c r="I751" s="1399"/>
    </row>
    <row r="752" spans="1:9" ht="13.5" thickBot="1"/>
    <row r="753" spans="1:9" ht="18">
      <c r="A753" s="1728"/>
      <c r="B753" s="2120"/>
      <c r="C753" s="2121"/>
      <c r="D753" s="2169" t="s">
        <v>9908</v>
      </c>
      <c r="E753" s="2122"/>
      <c r="F753" s="2122"/>
      <c r="G753" s="2123"/>
      <c r="H753" s="2120"/>
      <c r="I753" s="2124"/>
    </row>
    <row r="754" spans="1:9" ht="15.75">
      <c r="A754" s="1729"/>
      <c r="B754" s="880"/>
      <c r="C754" s="2125"/>
      <c r="D754" s="2198"/>
      <c r="E754" s="2126"/>
      <c r="F754" s="2127"/>
      <c r="G754" s="2128"/>
      <c r="H754" s="880"/>
      <c r="I754" s="847"/>
    </row>
    <row r="755" spans="1:9">
      <c r="A755" s="1729"/>
      <c r="B755" s="880"/>
      <c r="C755" s="2125"/>
      <c r="D755" s="2171"/>
      <c r="E755" s="2126"/>
      <c r="F755" s="2127"/>
      <c r="G755" s="2128"/>
      <c r="H755" s="880"/>
      <c r="I755" s="847"/>
    </row>
    <row r="756" spans="1:9">
      <c r="A756" s="1729"/>
      <c r="B756" s="880"/>
      <c r="C756" s="2125"/>
      <c r="D756" s="2171"/>
      <c r="E756" s="2126"/>
      <c r="F756" s="2127"/>
      <c r="G756" s="2128"/>
      <c r="H756" s="880"/>
      <c r="I756" s="847"/>
    </row>
    <row r="757" spans="1:9" ht="13.5" thickBot="1">
      <c r="A757" s="2129"/>
      <c r="B757" s="2130"/>
      <c r="C757" s="2131"/>
      <c r="D757" s="2172"/>
      <c r="E757" s="2132"/>
      <c r="F757" s="2133"/>
      <c r="G757" s="2134"/>
      <c r="H757" s="2130"/>
      <c r="I757" s="868"/>
    </row>
    <row r="758" spans="1:9" ht="33.75">
      <c r="A758" s="2135" t="s">
        <v>1036</v>
      </c>
      <c r="B758" s="2136" t="s">
        <v>1037</v>
      </c>
      <c r="C758" s="2137" t="s">
        <v>679</v>
      </c>
      <c r="D758" s="2137" t="s">
        <v>3147</v>
      </c>
      <c r="E758" s="2138" t="s">
        <v>3446</v>
      </c>
      <c r="F758" s="2139" t="s">
        <v>2796</v>
      </c>
      <c r="G758" s="2755" t="s">
        <v>2644</v>
      </c>
      <c r="H758" s="2757" t="s">
        <v>498</v>
      </c>
      <c r="I758" s="909" t="s">
        <v>4274</v>
      </c>
    </row>
    <row r="759" spans="1:9" ht="13.5" thickBot="1">
      <c r="A759" s="2140"/>
      <c r="B759" s="2141"/>
      <c r="C759" s="2142" t="s">
        <v>3648</v>
      </c>
      <c r="D759" s="2143" t="s">
        <v>2645</v>
      </c>
      <c r="E759" s="2144" t="s">
        <v>265</v>
      </c>
      <c r="F759" s="1143">
        <f>'Заказ, cкидки и курсы валют'!$I$12</f>
        <v>0</v>
      </c>
      <c r="G759" s="2760"/>
      <c r="H759" s="2761"/>
      <c r="I759" s="2145"/>
    </row>
    <row r="760" spans="1:9">
      <c r="A760" s="2175" t="s">
        <v>9909</v>
      </c>
      <c r="B760" s="391" t="s">
        <v>9910</v>
      </c>
      <c r="C760" s="391"/>
      <c r="D760" s="390">
        <v>1</v>
      </c>
      <c r="E760" s="2332">
        <v>62.673599999999993</v>
      </c>
      <c r="F760" s="2176">
        <f>ROUND(E760*(1-$F$10),2)</f>
        <v>62.67</v>
      </c>
      <c r="G760" s="2177">
        <f>F760*1000</f>
        <v>62670</v>
      </c>
      <c r="H760" s="2149">
        <f>ROUND((D760/1000)*G760,2)</f>
        <v>62.67</v>
      </c>
      <c r="I760" s="392"/>
    </row>
    <row r="761" spans="1:9" ht="13.5" thickBot="1">
      <c r="A761" s="2182" t="s">
        <v>9911</v>
      </c>
      <c r="B761" s="2183" t="s">
        <v>9912</v>
      </c>
      <c r="C761" s="2183"/>
      <c r="D761" s="19">
        <v>1</v>
      </c>
      <c r="E761" s="2493">
        <v>157.2912</v>
      </c>
      <c r="F761" s="2184">
        <f t="shared" ref="F761" si="62">ROUND(E761*(1-$F$10),2)</f>
        <v>157.29</v>
      </c>
      <c r="G761" s="2185">
        <f>F761*1000</f>
        <v>157290</v>
      </c>
      <c r="H761" s="2162">
        <f t="shared" ref="H761" si="63">ROUND((D761/1000)*G761,2)</f>
        <v>157.29</v>
      </c>
      <c r="I761" s="382"/>
    </row>
    <row r="1624" spans="6:6">
      <c r="F1624" s="2168">
        <f>$E$1624*(1-$F$1610)</f>
        <v>0</v>
      </c>
    </row>
  </sheetData>
  <mergeCells count="61"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G758:G759"/>
    <mergeCell ref="H758:H759"/>
    <mergeCell ref="G585:G586"/>
    <mergeCell ref="H585:H586"/>
    <mergeCell ref="G595:G596"/>
    <mergeCell ref="H595:H596"/>
    <mergeCell ref="G732:G733"/>
    <mergeCell ref="H732:H733"/>
    <mergeCell ref="G360:G361"/>
    <mergeCell ref="H360:H361"/>
    <mergeCell ref="H550:H551"/>
    <mergeCell ref="G574:G575"/>
    <mergeCell ref="H574:H575"/>
    <mergeCell ref="G540:G541"/>
    <mergeCell ref="H540:H541"/>
    <mergeCell ref="G550:G551"/>
    <mergeCell ref="G409:G410"/>
    <mergeCell ref="H409:H410"/>
    <mergeCell ref="G434:G435"/>
    <mergeCell ref="H434:H435"/>
    <mergeCell ref="H279:H280"/>
    <mergeCell ref="G303:G304"/>
    <mergeCell ref="H303:H304"/>
    <mergeCell ref="G326:G327"/>
    <mergeCell ref="H326:H327"/>
    <mergeCell ref="A1:I1"/>
    <mergeCell ref="G9:G10"/>
    <mergeCell ref="H9:H10"/>
    <mergeCell ref="G37:G38"/>
    <mergeCell ref="H37:H38"/>
    <mergeCell ref="G114:G115"/>
    <mergeCell ref="H114:H115"/>
    <mergeCell ref="B4:H4"/>
    <mergeCell ref="G500:G501"/>
    <mergeCell ref="H500:H501"/>
    <mergeCell ref="G155:G156"/>
    <mergeCell ref="H155:H156"/>
    <mergeCell ref="G179:G180"/>
    <mergeCell ref="H179:H180"/>
    <mergeCell ref="G203:G204"/>
    <mergeCell ref="H203:H204"/>
    <mergeCell ref="G229:G230"/>
    <mergeCell ref="H229:H230"/>
    <mergeCell ref="G250:G251"/>
    <mergeCell ref="H250:H251"/>
    <mergeCell ref="G279:G280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70C0"/>
  </sheetPr>
  <dimension ref="A1:L169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695" sqref="A695:H697"/>
    </sheetView>
  </sheetViews>
  <sheetFormatPr defaultRowHeight="12.75"/>
  <cols>
    <col min="1" max="1" width="12.140625" customWidth="1"/>
    <col min="2" max="2" width="14.140625" customWidth="1"/>
    <col min="3" max="3" width="11.42578125" customWidth="1"/>
    <col min="4" max="4" width="10.140625" customWidth="1"/>
    <col min="5" max="5" width="10" style="680" hidden="1" customWidth="1"/>
    <col min="6" max="6" width="9.5703125" style="793" customWidth="1"/>
    <col min="7" max="7" width="13.5703125" style="680" customWidth="1"/>
    <col min="8" max="8" width="12.85546875" customWidth="1"/>
    <col min="9" max="9" width="22.7109375" customWidth="1"/>
  </cols>
  <sheetData>
    <row r="1" spans="1:12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ht="30.75">
      <c r="A2" s="191" t="s">
        <v>3969</v>
      </c>
      <c r="B2" s="191"/>
      <c r="C2" s="191"/>
      <c r="D2" s="191"/>
      <c r="E2" s="683"/>
      <c r="F2" s="792"/>
      <c r="G2" s="774"/>
      <c r="H2" s="194"/>
      <c r="I2" s="195"/>
    </row>
    <row r="3" spans="1:12" ht="13.5" thickBot="1"/>
    <row r="4" spans="1:12" ht="18">
      <c r="A4" s="291"/>
      <c r="B4" s="196"/>
      <c r="C4" s="112"/>
      <c r="D4" s="112" t="s">
        <v>2549</v>
      </c>
      <c r="E4" s="687"/>
      <c r="F4" s="794"/>
      <c r="G4" s="701"/>
      <c r="H4" s="115"/>
      <c r="I4" s="116"/>
    </row>
    <row r="5" spans="1:12">
      <c r="A5" s="292"/>
      <c r="B5" s="17"/>
      <c r="C5" s="118"/>
      <c r="D5" s="118"/>
      <c r="E5" s="689"/>
      <c r="F5" s="795"/>
      <c r="G5" s="763"/>
      <c r="H5" s="17"/>
      <c r="I5" s="200"/>
    </row>
    <row r="6" spans="1:12">
      <c r="A6" s="292"/>
      <c r="B6" s="17"/>
      <c r="C6" s="118"/>
      <c r="D6" s="118"/>
      <c r="E6" s="689"/>
      <c r="F6" s="795"/>
      <c r="G6" s="763"/>
      <c r="H6" s="17"/>
      <c r="I6" s="200"/>
    </row>
    <row r="7" spans="1:12">
      <c r="A7" s="292"/>
      <c r="B7" s="17"/>
      <c r="C7" s="118"/>
      <c r="D7" s="118"/>
      <c r="E7" s="689"/>
      <c r="F7" s="795"/>
      <c r="G7" s="763"/>
      <c r="H7" s="17"/>
      <c r="I7" s="200"/>
    </row>
    <row r="8" spans="1:12" ht="18.75" thickBot="1">
      <c r="A8" s="1541" t="s">
        <v>7839</v>
      </c>
      <c r="B8" s="204"/>
      <c r="C8" s="120"/>
      <c r="D8" s="120"/>
      <c r="E8" s="690"/>
      <c r="F8" s="796"/>
      <c r="G8" s="764"/>
      <c r="H8" s="204"/>
      <c r="I8" s="205"/>
    </row>
    <row r="9" spans="1:12" ht="32.25" customHeight="1">
      <c r="A9" s="228" t="s">
        <v>1036</v>
      </c>
      <c r="B9" s="229" t="s">
        <v>1037</v>
      </c>
      <c r="C9" s="230" t="s">
        <v>679</v>
      </c>
      <c r="D9" s="230" t="s">
        <v>3147</v>
      </c>
      <c r="E9" s="691" t="s">
        <v>11552</v>
      </c>
      <c r="F9" s="797" t="s">
        <v>2796</v>
      </c>
      <c r="G9" s="2750" t="s">
        <v>2644</v>
      </c>
      <c r="H9" s="2752" t="s">
        <v>498</v>
      </c>
      <c r="I9" s="232" t="s">
        <v>4274</v>
      </c>
    </row>
    <row r="10" spans="1:12" ht="18.75" customHeight="1" thickBot="1">
      <c r="A10" s="228"/>
      <c r="B10" s="445"/>
      <c r="C10" s="230" t="s">
        <v>3648</v>
      </c>
      <c r="D10" s="446" t="s">
        <v>2645</v>
      </c>
      <c r="E10" s="696" t="s">
        <v>265</v>
      </c>
      <c r="F10" s="1351">
        <f>'Заказ, cкидки и курсы валют'!$I$12</f>
        <v>0</v>
      </c>
      <c r="G10" s="2753"/>
      <c r="H10" s="2744"/>
      <c r="I10" s="380"/>
    </row>
    <row r="11" spans="1:12">
      <c r="A11" s="389" t="s">
        <v>4303</v>
      </c>
      <c r="B11" s="1221" t="s">
        <v>3666</v>
      </c>
      <c r="C11" s="1352">
        <v>7.8</v>
      </c>
      <c r="D11" s="449">
        <v>3000</v>
      </c>
      <c r="E11" s="992">
        <v>297.83</v>
      </c>
      <c r="F11" s="1187">
        <f>ROUND(E11*(1-$F$10),2)</f>
        <v>297.83</v>
      </c>
      <c r="G11" s="1188">
        <f>'Заказ, cкидки и курсы валют'!$J$24*F11</f>
        <v>3777.9735500000002</v>
      </c>
      <c r="H11" s="443">
        <f>ROUND((D11/1000)*G11,2)</f>
        <v>11333.92</v>
      </c>
      <c r="I11" s="393"/>
      <c r="J11" s="992"/>
    </row>
    <row r="12" spans="1:12">
      <c r="A12" s="250" t="s">
        <v>4304</v>
      </c>
      <c r="B12" s="49" t="s">
        <v>3667</v>
      </c>
      <c r="C12" s="60">
        <v>15.67</v>
      </c>
      <c r="D12" s="48">
        <v>2500</v>
      </c>
      <c r="E12" s="992">
        <v>386.3</v>
      </c>
      <c r="F12" s="740">
        <f t="shared" ref="F12:F27" si="0">ROUND(E12*(1-$F$10),2)</f>
        <v>386.3</v>
      </c>
      <c r="G12" s="1037">
        <f>'Заказ, cкидки и курсы валют'!$J$24*F12</f>
        <v>4900.2155000000002</v>
      </c>
      <c r="H12" s="158">
        <f t="shared" ref="H12:H27" si="1">ROUND((D12/1000)*G12,2)</f>
        <v>12250.54</v>
      </c>
      <c r="I12" s="245"/>
      <c r="J12" s="992"/>
    </row>
    <row r="13" spans="1:12">
      <c r="A13" s="250" t="s">
        <v>4305</v>
      </c>
      <c r="B13" s="49" t="s">
        <v>3668</v>
      </c>
      <c r="C13" s="60">
        <v>26.54</v>
      </c>
      <c r="D13" s="48">
        <v>1800</v>
      </c>
      <c r="E13" s="992">
        <v>488.93</v>
      </c>
      <c r="F13" s="740">
        <f t="shared" si="0"/>
        <v>488.93</v>
      </c>
      <c r="G13" s="1037">
        <f>'Заказ, cкидки и курсы валют'!$J$24*F13</f>
        <v>6202.0770500000008</v>
      </c>
      <c r="H13" s="158">
        <f t="shared" si="1"/>
        <v>11163.74</v>
      </c>
      <c r="I13" s="245"/>
      <c r="J13" s="992"/>
    </row>
    <row r="14" spans="1:12">
      <c r="A14" s="250" t="s">
        <v>4306</v>
      </c>
      <c r="B14" s="49" t="s">
        <v>3669</v>
      </c>
      <c r="C14" s="60">
        <v>25</v>
      </c>
      <c r="D14" s="48">
        <v>1000</v>
      </c>
      <c r="E14" s="992">
        <v>665.39</v>
      </c>
      <c r="F14" s="740">
        <f t="shared" si="0"/>
        <v>665.39</v>
      </c>
      <c r="G14" s="1037">
        <f>'Заказ, cкидки и курсы валют'!$J$24*F14</f>
        <v>8440.4721499999996</v>
      </c>
      <c r="H14" s="158">
        <f t="shared" si="1"/>
        <v>8440.4699999999993</v>
      </c>
      <c r="I14" s="245"/>
      <c r="J14" s="992"/>
    </row>
    <row r="15" spans="1:12">
      <c r="A15" s="250" t="s">
        <v>4307</v>
      </c>
      <c r="B15" s="49" t="s">
        <v>3293</v>
      </c>
      <c r="C15" s="60">
        <v>61.22</v>
      </c>
      <c r="D15" s="49">
        <v>500</v>
      </c>
      <c r="E15" s="992">
        <v>1309.79</v>
      </c>
      <c r="F15" s="740">
        <f t="shared" si="0"/>
        <v>1309.79</v>
      </c>
      <c r="G15" s="1037">
        <f>'Заказ, cкидки и курсы валют'!$J$24*F15</f>
        <v>16614.686150000001</v>
      </c>
      <c r="H15" s="158">
        <f t="shared" si="1"/>
        <v>8307.34</v>
      </c>
      <c r="I15" s="245"/>
      <c r="J15" s="992"/>
    </row>
    <row r="16" spans="1:12">
      <c r="A16" s="250" t="s">
        <v>4308</v>
      </c>
      <c r="B16" s="49" t="s">
        <v>3294</v>
      </c>
      <c r="C16" s="60">
        <v>118.06</v>
      </c>
      <c r="D16" s="49">
        <v>220</v>
      </c>
      <c r="E16" s="992">
        <v>2254.5700000000002</v>
      </c>
      <c r="F16" s="740">
        <f t="shared" si="0"/>
        <v>2254.5700000000002</v>
      </c>
      <c r="G16" s="1037">
        <f>'Заказ, cкидки и курсы валют'!$J$24*F16</f>
        <v>28599.220450000004</v>
      </c>
      <c r="H16" s="158">
        <f t="shared" si="1"/>
        <v>6291.83</v>
      </c>
      <c r="I16" s="245"/>
      <c r="J16" s="992"/>
    </row>
    <row r="17" spans="1:10">
      <c r="A17" s="250" t="s">
        <v>4309</v>
      </c>
      <c r="B17" s="49" t="s">
        <v>3295</v>
      </c>
      <c r="C17" s="60">
        <v>128.33000000000001</v>
      </c>
      <c r="D17" s="49">
        <v>200</v>
      </c>
      <c r="E17" s="992">
        <v>2447.2600000000002</v>
      </c>
      <c r="F17" s="740">
        <f t="shared" si="0"/>
        <v>2447.2600000000002</v>
      </c>
      <c r="G17" s="1037">
        <f>'Заказ, cкидки и курсы валют'!$J$24*F17</f>
        <v>31043.493100000003</v>
      </c>
      <c r="H17" s="158">
        <f t="shared" si="1"/>
        <v>6208.7</v>
      </c>
      <c r="I17" s="245"/>
      <c r="J17" s="992"/>
    </row>
    <row r="18" spans="1:10">
      <c r="A18" s="250" t="s">
        <v>4310</v>
      </c>
      <c r="B18" s="49" t="s">
        <v>3296</v>
      </c>
      <c r="C18" s="60">
        <v>236.85</v>
      </c>
      <c r="D18" s="49">
        <v>150</v>
      </c>
      <c r="E18" s="992">
        <v>3658.7</v>
      </c>
      <c r="F18" s="740">
        <f t="shared" si="0"/>
        <v>3658.7</v>
      </c>
      <c r="G18" s="1037">
        <f>'Заказ, cкидки и курсы валют'!$J$24*F18</f>
        <v>46410.609499999999</v>
      </c>
      <c r="H18" s="158">
        <f t="shared" si="1"/>
        <v>6961.59</v>
      </c>
      <c r="I18" s="245"/>
      <c r="J18" s="992"/>
    </row>
    <row r="19" spans="1:10">
      <c r="A19" s="250" t="s">
        <v>4311</v>
      </c>
      <c r="B19" s="49" t="s">
        <v>3297</v>
      </c>
      <c r="C19" s="60">
        <v>220</v>
      </c>
      <c r="D19" s="49">
        <v>100</v>
      </c>
      <c r="E19" s="992">
        <v>4583.17</v>
      </c>
      <c r="F19" s="740">
        <f t="shared" si="0"/>
        <v>4583.17</v>
      </c>
      <c r="G19" s="1037">
        <f>'Заказ, cкидки и курсы валют'!$J$24*F19</f>
        <v>58137.511450000005</v>
      </c>
      <c r="H19" s="158">
        <f t="shared" si="1"/>
        <v>5813.75</v>
      </c>
      <c r="I19" s="245"/>
      <c r="J19" s="992"/>
    </row>
    <row r="20" spans="1:10">
      <c r="A20" s="250" t="s">
        <v>4312</v>
      </c>
      <c r="B20" s="49" t="s">
        <v>3298</v>
      </c>
      <c r="C20" s="60">
        <v>403.47</v>
      </c>
      <c r="D20" s="49">
        <v>80</v>
      </c>
      <c r="E20" s="992">
        <v>7398.44</v>
      </c>
      <c r="F20" s="740">
        <f t="shared" si="0"/>
        <v>7398.44</v>
      </c>
      <c r="G20" s="1037">
        <f>'Заказ, cкидки и курсы валют'!$J$24*F20</f>
        <v>93849.2114</v>
      </c>
      <c r="H20" s="158">
        <f t="shared" si="1"/>
        <v>7507.94</v>
      </c>
      <c r="I20" s="245"/>
      <c r="J20" s="992"/>
    </row>
    <row r="21" spans="1:10">
      <c r="A21" s="250" t="s">
        <v>4313</v>
      </c>
      <c r="B21" s="49" t="s">
        <v>3299</v>
      </c>
      <c r="C21" s="60">
        <v>390</v>
      </c>
      <c r="D21" s="49">
        <v>50</v>
      </c>
      <c r="E21" s="992">
        <v>8392.5499999999993</v>
      </c>
      <c r="F21" s="740">
        <f t="shared" si="0"/>
        <v>8392.5499999999993</v>
      </c>
      <c r="G21" s="1037">
        <f>'Заказ, cкидки и курсы валют'!$J$24*F21</f>
        <v>106459.49674999999</v>
      </c>
      <c r="H21" s="158">
        <f t="shared" si="1"/>
        <v>5322.97</v>
      </c>
      <c r="I21" s="245"/>
      <c r="J21" s="992"/>
    </row>
    <row r="22" spans="1:10">
      <c r="A22" s="250" t="s">
        <v>5627</v>
      </c>
      <c r="B22" s="49" t="s">
        <v>3304</v>
      </c>
      <c r="C22" s="68">
        <v>390</v>
      </c>
      <c r="D22" s="49">
        <v>50</v>
      </c>
      <c r="E22" s="992">
        <v>8392.5499999999993</v>
      </c>
      <c r="F22" s="740">
        <f t="shared" si="0"/>
        <v>8392.5499999999993</v>
      </c>
      <c r="G22" s="1037">
        <f>'Заказ, cкидки и курсы валют'!$J$24*F22</f>
        <v>106459.49674999999</v>
      </c>
      <c r="H22" s="158">
        <f t="shared" si="1"/>
        <v>5322.97</v>
      </c>
      <c r="I22" s="245"/>
      <c r="J22" s="992"/>
    </row>
    <row r="23" spans="1:10">
      <c r="A23" s="250" t="s">
        <v>5628</v>
      </c>
      <c r="B23" s="49" t="s">
        <v>5626</v>
      </c>
      <c r="C23" s="60">
        <v>390</v>
      </c>
      <c r="D23" s="49">
        <v>50</v>
      </c>
      <c r="E23" s="992">
        <v>8407.09</v>
      </c>
      <c r="F23" s="740">
        <f t="shared" si="0"/>
        <v>8407.09</v>
      </c>
      <c r="G23" s="1037">
        <f>'Заказ, cкидки и курсы валют'!$J$24*F23</f>
        <v>106643.93665</v>
      </c>
      <c r="H23" s="158">
        <f t="shared" si="1"/>
        <v>5332.2</v>
      </c>
      <c r="I23" s="245"/>
      <c r="J23" s="992"/>
    </row>
    <row r="24" spans="1:10">
      <c r="A24" s="250" t="s">
        <v>4314</v>
      </c>
      <c r="B24" s="49" t="s">
        <v>3300</v>
      </c>
      <c r="C24" s="60">
        <v>620</v>
      </c>
      <c r="D24" s="49">
        <v>50</v>
      </c>
      <c r="E24" s="992">
        <v>12299.24</v>
      </c>
      <c r="F24" s="740">
        <f t="shared" si="0"/>
        <v>12299.24</v>
      </c>
      <c r="G24" s="1037">
        <f>'Заказ, cкидки и курсы валют'!$J$24*F24</f>
        <v>156015.85940000002</v>
      </c>
      <c r="H24" s="158">
        <f t="shared" si="1"/>
        <v>7800.79</v>
      </c>
      <c r="I24" s="245"/>
      <c r="J24" s="992"/>
    </row>
    <row r="25" spans="1:10">
      <c r="A25" s="250" t="s">
        <v>4315</v>
      </c>
      <c r="B25" s="49" t="s">
        <v>3301</v>
      </c>
      <c r="C25" s="60">
        <v>660</v>
      </c>
      <c r="D25" s="49">
        <v>30</v>
      </c>
      <c r="E25" s="992">
        <v>13078.98</v>
      </c>
      <c r="F25" s="740">
        <f t="shared" si="0"/>
        <v>13078.98</v>
      </c>
      <c r="G25" s="1037">
        <f>'Заказ, cкидки и курсы валют'!$J$24*F25</f>
        <v>165906.86129999999</v>
      </c>
      <c r="H25" s="158">
        <f t="shared" si="1"/>
        <v>4977.21</v>
      </c>
      <c r="I25" s="245"/>
      <c r="J25" s="992"/>
    </row>
    <row r="26" spans="1:10">
      <c r="A26" s="250" t="s">
        <v>2269</v>
      </c>
      <c r="B26" s="49" t="s">
        <v>3302</v>
      </c>
      <c r="C26" s="60">
        <v>820</v>
      </c>
      <c r="D26" s="49">
        <v>25</v>
      </c>
      <c r="E26" s="992">
        <v>17892.3</v>
      </c>
      <c r="F26" s="740">
        <f t="shared" si="0"/>
        <v>17892.3</v>
      </c>
      <c r="G26" s="1037">
        <f>'Заказ, cкидки и курсы валют'!$J$24*F26</f>
        <v>226963.82550000001</v>
      </c>
      <c r="H26" s="158">
        <f t="shared" si="1"/>
        <v>5674.1</v>
      </c>
      <c r="I26" s="245"/>
      <c r="J26" s="992"/>
    </row>
    <row r="27" spans="1:10" ht="13.5" thickBot="1">
      <c r="A27" s="282" t="s">
        <v>2270</v>
      </c>
      <c r="B27" s="163" t="s">
        <v>3303</v>
      </c>
      <c r="C27" s="948">
        <v>820</v>
      </c>
      <c r="D27" s="163">
        <v>25</v>
      </c>
      <c r="E27" s="992">
        <v>20062.75</v>
      </c>
      <c r="F27" s="1173">
        <f t="shared" si="0"/>
        <v>20062.75</v>
      </c>
      <c r="G27" s="1174">
        <f>'Заказ, cкидки и курсы валют'!$J$24*F27</f>
        <v>254495.98375000001</v>
      </c>
      <c r="H27" s="214">
        <f t="shared" si="1"/>
        <v>6362.4</v>
      </c>
      <c r="I27" s="248"/>
    </row>
    <row r="28" spans="1:10" ht="15.75" customHeight="1" thickBot="1">
      <c r="A28" s="14"/>
      <c r="B28" s="54"/>
      <c r="C28" s="54"/>
      <c r="D28" s="54"/>
      <c r="E28" s="711"/>
      <c r="F28" s="109"/>
      <c r="G28" s="678"/>
      <c r="H28" s="14"/>
      <c r="I28" s="14"/>
    </row>
    <row r="29" spans="1:10" ht="20.25" customHeight="1">
      <c r="A29" s="291"/>
      <c r="B29" s="196"/>
      <c r="C29" s="112"/>
      <c r="D29" s="112" t="s">
        <v>2549</v>
      </c>
      <c r="E29" s="687"/>
      <c r="F29" s="794"/>
      <c r="G29" s="701"/>
      <c r="H29" s="196"/>
      <c r="I29" s="116"/>
    </row>
    <row r="30" spans="1:10">
      <c r="A30" s="292"/>
      <c r="B30" s="17"/>
      <c r="C30" s="118"/>
      <c r="D30" s="118"/>
      <c r="E30" s="689"/>
      <c r="F30" s="795"/>
      <c r="G30" s="763"/>
      <c r="H30" s="17"/>
      <c r="I30" s="200"/>
    </row>
    <row r="31" spans="1:10">
      <c r="A31" s="292"/>
      <c r="B31" s="17"/>
      <c r="C31" s="118"/>
      <c r="D31" s="118"/>
      <c r="E31" s="689"/>
      <c r="F31" s="795"/>
      <c r="G31" s="763"/>
      <c r="H31" s="17"/>
      <c r="I31" s="200"/>
    </row>
    <row r="32" spans="1:10" ht="31.5" customHeight="1">
      <c r="A32" s="292"/>
      <c r="B32" s="17"/>
      <c r="C32" s="118"/>
      <c r="D32" s="118"/>
      <c r="E32" s="689"/>
      <c r="F32" s="795"/>
      <c r="G32" s="763"/>
      <c r="H32" s="17"/>
      <c r="I32" s="200"/>
    </row>
    <row r="33" spans="1:10" ht="33.75" customHeight="1" thickBot="1">
      <c r="A33" s="145" t="s">
        <v>7840</v>
      </c>
      <c r="B33" s="146"/>
      <c r="C33" s="204"/>
      <c r="D33" s="204"/>
      <c r="E33" s="690"/>
      <c r="F33" s="796"/>
      <c r="G33" s="764"/>
      <c r="H33" s="204"/>
      <c r="I33" s="205"/>
    </row>
    <row r="34" spans="1:10" ht="59.25" customHeight="1">
      <c r="A34" s="228" t="s">
        <v>1036</v>
      </c>
      <c r="B34" s="229" t="s">
        <v>1037</v>
      </c>
      <c r="C34" s="230" t="s">
        <v>679</v>
      </c>
      <c r="D34" s="230" t="s">
        <v>3147</v>
      </c>
      <c r="E34" s="691" t="s">
        <v>11552</v>
      </c>
      <c r="F34" s="797" t="s">
        <v>2796</v>
      </c>
      <c r="G34" s="785" t="s">
        <v>2644</v>
      </c>
      <c r="H34" s="394" t="s">
        <v>498</v>
      </c>
      <c r="I34" s="232" t="s">
        <v>4274</v>
      </c>
    </row>
    <row r="35" spans="1:10" ht="13.5" thickBot="1">
      <c r="A35" s="228"/>
      <c r="B35" s="445"/>
      <c r="C35" s="230" t="s">
        <v>3648</v>
      </c>
      <c r="D35" s="446" t="s">
        <v>2645</v>
      </c>
      <c r="E35" s="696" t="s">
        <v>265</v>
      </c>
      <c r="F35" s="1351">
        <f>'Заказ, cкидки и курсы валют'!$I$12</f>
        <v>0</v>
      </c>
      <c r="G35" s="1150"/>
      <c r="H35" s="545"/>
      <c r="I35" s="380"/>
    </row>
    <row r="36" spans="1:10">
      <c r="A36" s="389" t="s">
        <v>2271</v>
      </c>
      <c r="B36" s="1221" t="s">
        <v>3666</v>
      </c>
      <c r="C36" s="1352">
        <v>7.8</v>
      </c>
      <c r="D36" s="1199">
        <v>250</v>
      </c>
      <c r="E36" s="712">
        <f>E11*1.2</f>
        <v>357.39599999999996</v>
      </c>
      <c r="F36" s="1415">
        <f>ROUND(E36*(1-$F$10),2)</f>
        <v>357.4</v>
      </c>
      <c r="G36" s="1188">
        <f>'Заказ, cкидки и курсы валют'!$J$24*F36</f>
        <v>4533.6189999999997</v>
      </c>
      <c r="H36" s="443">
        <f>ROUND((D36/1000)*G36,2)</f>
        <v>1133.4000000000001</v>
      </c>
      <c r="I36" s="393"/>
      <c r="J36" s="992"/>
    </row>
    <row r="37" spans="1:10">
      <c r="A37" s="250" t="s">
        <v>2272</v>
      </c>
      <c r="B37" s="49" t="s">
        <v>3667</v>
      </c>
      <c r="C37" s="60">
        <v>15.67</v>
      </c>
      <c r="D37" s="148">
        <v>200</v>
      </c>
      <c r="E37" s="712">
        <f t="shared" ref="E37:E44" si="2">E12*1.2</f>
        <v>463.56</v>
      </c>
      <c r="F37" s="1416">
        <f t="shared" ref="F37:F44" si="3">ROUND(E37*(1-$F$10),2)</f>
        <v>463.56</v>
      </c>
      <c r="G37" s="1037">
        <f>'Заказ, cкидки и курсы валют'!$J$24*F37</f>
        <v>5880.2586000000001</v>
      </c>
      <c r="H37" s="158">
        <f t="shared" ref="H37:H44" si="4">ROUND((D37/1000)*G37,2)</f>
        <v>1176.05</v>
      </c>
      <c r="I37" s="245"/>
      <c r="J37" s="992"/>
    </row>
    <row r="38" spans="1:10">
      <c r="A38" s="250" t="s">
        <v>2273</v>
      </c>
      <c r="B38" s="49" t="s">
        <v>3668</v>
      </c>
      <c r="C38" s="60">
        <v>26.54</v>
      </c>
      <c r="D38" s="148">
        <v>150</v>
      </c>
      <c r="E38" s="712">
        <f t="shared" si="2"/>
        <v>586.71600000000001</v>
      </c>
      <c r="F38" s="1416">
        <f t="shared" si="3"/>
        <v>586.72</v>
      </c>
      <c r="G38" s="1037">
        <f>'Заказ, cкидки и курсы валют'!$J$24*F38</f>
        <v>7442.543200000001</v>
      </c>
      <c r="H38" s="158">
        <f t="shared" si="4"/>
        <v>1116.3800000000001</v>
      </c>
      <c r="I38" s="245"/>
      <c r="J38" s="992"/>
    </row>
    <row r="39" spans="1:10">
      <c r="A39" s="250" t="s">
        <v>2274</v>
      </c>
      <c r="B39" s="49" t="s">
        <v>3669</v>
      </c>
      <c r="C39" s="60">
        <v>25</v>
      </c>
      <c r="D39" s="148">
        <v>80</v>
      </c>
      <c r="E39" s="712">
        <f t="shared" si="2"/>
        <v>798.46799999999996</v>
      </c>
      <c r="F39" s="1416">
        <f t="shared" si="3"/>
        <v>798.47</v>
      </c>
      <c r="G39" s="1037">
        <f>'Заказ, cкидки и курсы валют'!$J$24*F39</f>
        <v>10128.59195</v>
      </c>
      <c r="H39" s="158">
        <f t="shared" si="4"/>
        <v>810.29</v>
      </c>
      <c r="I39" s="245"/>
      <c r="J39" s="992"/>
    </row>
    <row r="40" spans="1:10">
      <c r="A40" s="250" t="s">
        <v>2275</v>
      </c>
      <c r="B40" s="49" t="s">
        <v>3293</v>
      </c>
      <c r="C40" s="60">
        <v>61.22</v>
      </c>
      <c r="D40" s="147">
        <v>40</v>
      </c>
      <c r="E40" s="712">
        <f t="shared" si="2"/>
        <v>1571.7479999999998</v>
      </c>
      <c r="F40" s="1416">
        <f t="shared" si="3"/>
        <v>1571.75</v>
      </c>
      <c r="G40" s="1037">
        <f>'Заказ, cкидки и курсы валют'!$J$24*F40</f>
        <v>19937.64875</v>
      </c>
      <c r="H40" s="158">
        <f t="shared" si="4"/>
        <v>797.51</v>
      </c>
      <c r="I40" s="245"/>
      <c r="J40" s="992"/>
    </row>
    <row r="41" spans="1:10">
      <c r="A41" s="250" t="s">
        <v>2276</v>
      </c>
      <c r="B41" s="49" t="s">
        <v>3294</v>
      </c>
      <c r="C41" s="60">
        <v>118.06</v>
      </c>
      <c r="D41" s="147">
        <v>20</v>
      </c>
      <c r="E41" s="712">
        <f t="shared" si="2"/>
        <v>2705.4839999999999</v>
      </c>
      <c r="F41" s="1416">
        <f t="shared" si="3"/>
        <v>2705.48</v>
      </c>
      <c r="G41" s="1037">
        <f>'Заказ, cкидки и курсы валют'!$J$24*F41</f>
        <v>34319.013800000001</v>
      </c>
      <c r="H41" s="158">
        <f t="shared" si="4"/>
        <v>686.38</v>
      </c>
      <c r="I41" s="245"/>
      <c r="J41" s="992"/>
    </row>
    <row r="42" spans="1:10">
      <c r="A42" s="250" t="s">
        <v>2277</v>
      </c>
      <c r="B42" s="49" t="s">
        <v>3295</v>
      </c>
      <c r="C42" s="60">
        <v>128.33000000000001</v>
      </c>
      <c r="D42" s="147">
        <v>20</v>
      </c>
      <c r="E42" s="712">
        <f t="shared" si="2"/>
        <v>2936.712</v>
      </c>
      <c r="F42" s="1416">
        <f t="shared" si="3"/>
        <v>2936.71</v>
      </c>
      <c r="G42" s="1037">
        <f>'Заказ, cкидки и курсы валют'!$J$24*F42</f>
        <v>37252.16635</v>
      </c>
      <c r="H42" s="158">
        <f t="shared" si="4"/>
        <v>745.04</v>
      </c>
      <c r="I42" s="245"/>
      <c r="J42" s="992"/>
    </row>
    <row r="43" spans="1:10">
      <c r="A43" s="250" t="s">
        <v>2278</v>
      </c>
      <c r="B43" s="49" t="s">
        <v>3296</v>
      </c>
      <c r="C43" s="60">
        <v>236.85</v>
      </c>
      <c r="D43" s="147">
        <v>10</v>
      </c>
      <c r="E43" s="712">
        <f t="shared" si="2"/>
        <v>4390.4399999999996</v>
      </c>
      <c r="F43" s="1416">
        <f t="shared" si="3"/>
        <v>4390.4399999999996</v>
      </c>
      <c r="G43" s="1037">
        <f>'Заказ, cкидки и курсы валют'!$J$24*F43</f>
        <v>55692.731399999997</v>
      </c>
      <c r="H43" s="158">
        <f t="shared" si="4"/>
        <v>556.92999999999995</v>
      </c>
      <c r="I43" s="245"/>
      <c r="J43" s="992"/>
    </row>
    <row r="44" spans="1:10" ht="13.5" thickBot="1">
      <c r="A44" s="282" t="s">
        <v>2279</v>
      </c>
      <c r="B44" s="163" t="s">
        <v>3297</v>
      </c>
      <c r="C44" s="1186">
        <v>220</v>
      </c>
      <c r="D44" s="284">
        <v>10</v>
      </c>
      <c r="E44" s="712">
        <f t="shared" si="2"/>
        <v>5499.8040000000001</v>
      </c>
      <c r="F44" s="1417">
        <f t="shared" si="3"/>
        <v>5499.8</v>
      </c>
      <c r="G44" s="1174">
        <f>'Заказ, cкидки и курсы валют'!$J$24*F44</f>
        <v>69764.963000000003</v>
      </c>
      <c r="H44" s="214">
        <f t="shared" si="4"/>
        <v>697.65</v>
      </c>
      <c r="I44" s="248"/>
      <c r="J44" s="992"/>
    </row>
    <row r="45" spans="1:10" ht="13.5" thickBot="1">
      <c r="A45" s="14"/>
      <c r="B45" s="54"/>
      <c r="C45" s="54"/>
      <c r="D45" s="54"/>
      <c r="E45" s="711"/>
      <c r="F45" s="109"/>
      <c r="G45" s="678"/>
      <c r="H45" s="14"/>
      <c r="I45" s="14"/>
    </row>
    <row r="46" spans="1:10" ht="18">
      <c r="A46" s="291"/>
      <c r="B46" s="196"/>
      <c r="C46" s="112"/>
      <c r="D46" s="112" t="s">
        <v>2549</v>
      </c>
      <c r="E46" s="687"/>
      <c r="F46" s="794"/>
      <c r="G46" s="701"/>
      <c r="H46" s="115"/>
      <c r="I46" s="116"/>
    </row>
    <row r="47" spans="1:10">
      <c r="A47" s="292"/>
      <c r="B47" s="17"/>
      <c r="C47" s="118"/>
      <c r="D47" s="118"/>
      <c r="E47" s="689"/>
      <c r="F47" s="795"/>
      <c r="G47" s="763"/>
      <c r="H47" s="17"/>
      <c r="I47" s="200"/>
    </row>
    <row r="48" spans="1:10">
      <c r="A48" s="292"/>
      <c r="B48" s="17"/>
      <c r="C48" s="118"/>
      <c r="D48" s="118"/>
      <c r="E48" s="689"/>
      <c r="F48" s="795"/>
      <c r="G48" s="763"/>
      <c r="H48" s="17"/>
      <c r="I48" s="200"/>
    </row>
    <row r="49" spans="1:10">
      <c r="A49" s="292"/>
      <c r="B49" s="17"/>
      <c r="C49" s="118"/>
      <c r="D49" s="118"/>
      <c r="E49" s="689"/>
      <c r="F49" s="795"/>
      <c r="G49" s="763"/>
      <c r="H49" s="17"/>
      <c r="I49" s="200"/>
    </row>
    <row r="50" spans="1:10" ht="18.75" thickBot="1">
      <c r="A50" s="1541" t="s">
        <v>7841</v>
      </c>
      <c r="B50" s="204"/>
      <c r="C50" s="120"/>
      <c r="D50" s="120"/>
      <c r="E50" s="690"/>
      <c r="F50" s="796"/>
      <c r="G50" s="764"/>
      <c r="H50" s="204"/>
      <c r="I50" s="205"/>
    </row>
    <row r="51" spans="1:10" ht="32.25" customHeight="1">
      <c r="A51" s="228" t="s">
        <v>1036</v>
      </c>
      <c r="B51" s="229" t="s">
        <v>1037</v>
      </c>
      <c r="C51" s="230" t="s">
        <v>679</v>
      </c>
      <c r="D51" s="230" t="s">
        <v>3147</v>
      </c>
      <c r="E51" s="691" t="s">
        <v>11552</v>
      </c>
      <c r="F51" s="797" t="s">
        <v>2796</v>
      </c>
      <c r="G51" s="2750" t="s">
        <v>2644</v>
      </c>
      <c r="H51" s="2752" t="s">
        <v>498</v>
      </c>
      <c r="I51" s="232" t="s">
        <v>4274</v>
      </c>
    </row>
    <row r="52" spans="1:10" ht="18.75" customHeight="1" thickBot="1">
      <c r="A52" s="228"/>
      <c r="B52" s="445"/>
      <c r="C52" s="230" t="s">
        <v>3648</v>
      </c>
      <c r="D52" s="446" t="s">
        <v>2645</v>
      </c>
      <c r="E52" s="696" t="s">
        <v>265</v>
      </c>
      <c r="F52" s="1351">
        <f>'Заказ, cкидки и курсы валют'!$I$12</f>
        <v>0</v>
      </c>
      <c r="G52" s="2753"/>
      <c r="H52" s="2744"/>
      <c r="I52" s="380"/>
    </row>
    <row r="53" spans="1:10" ht="15">
      <c r="A53" s="389" t="s">
        <v>8626</v>
      </c>
      <c r="B53" s="1221" t="s">
        <v>3666</v>
      </c>
      <c r="C53" s="1352">
        <v>7.8</v>
      </c>
      <c r="D53" s="449">
        <v>10</v>
      </c>
      <c r="E53" s="1123">
        <f>E11*2</f>
        <v>595.66</v>
      </c>
      <c r="F53" s="1187">
        <f>ROUND(E53*(1-$F$10),2)</f>
        <v>595.66</v>
      </c>
      <c r="G53" s="1188">
        <f>'Заказ, cкидки и курсы валют'!$J$24*F53</f>
        <v>7555.9471000000003</v>
      </c>
      <c r="H53" s="443">
        <f>ROUND((D53/1000)*G53,2)</f>
        <v>75.56</v>
      </c>
      <c r="I53" s="393"/>
      <c r="J53" s="992"/>
    </row>
    <row r="54" spans="1:10" ht="15">
      <c r="A54" s="250" t="s">
        <v>8627</v>
      </c>
      <c r="B54" s="49" t="s">
        <v>3667</v>
      </c>
      <c r="C54" s="60">
        <v>15.67</v>
      </c>
      <c r="D54" s="48">
        <v>10</v>
      </c>
      <c r="E54" s="1123">
        <f t="shared" ref="E54:E69" si="5">E12*2</f>
        <v>772.6</v>
      </c>
      <c r="F54" s="740">
        <f t="shared" ref="F54:F69" si="6">ROUND(E54*(1-$F$10),2)</f>
        <v>772.6</v>
      </c>
      <c r="G54" s="1037">
        <f>'Заказ, cкидки и курсы валют'!$J$24*F54</f>
        <v>9800.4310000000005</v>
      </c>
      <c r="H54" s="158">
        <f t="shared" ref="H54:H69" si="7">ROUND((D54/1000)*G54,2)</f>
        <v>98</v>
      </c>
      <c r="I54" s="245"/>
      <c r="J54" s="992"/>
    </row>
    <row r="55" spans="1:10" ht="15">
      <c r="A55" s="250" t="s">
        <v>8628</v>
      </c>
      <c r="B55" s="49" t="s">
        <v>3668</v>
      </c>
      <c r="C55" s="60">
        <v>26.54</v>
      </c>
      <c r="D55" s="48">
        <v>5</v>
      </c>
      <c r="E55" s="1123">
        <f t="shared" si="5"/>
        <v>977.86</v>
      </c>
      <c r="F55" s="740">
        <f t="shared" si="6"/>
        <v>977.86</v>
      </c>
      <c r="G55" s="1037">
        <f>'Заказ, cкидки и курсы валют'!$J$24*F55</f>
        <v>12404.154100000002</v>
      </c>
      <c r="H55" s="158">
        <f t="shared" si="7"/>
        <v>62.02</v>
      </c>
      <c r="I55" s="245"/>
      <c r="J55" s="992"/>
    </row>
    <row r="56" spans="1:10" ht="15">
      <c r="A56" s="250" t="s">
        <v>8629</v>
      </c>
      <c r="B56" s="49" t="s">
        <v>3669</v>
      </c>
      <c r="C56" s="60">
        <v>25</v>
      </c>
      <c r="D56" s="48">
        <v>5</v>
      </c>
      <c r="E56" s="1123">
        <f t="shared" si="5"/>
        <v>1330.78</v>
      </c>
      <c r="F56" s="740">
        <f t="shared" si="6"/>
        <v>1330.78</v>
      </c>
      <c r="G56" s="1037">
        <f>'Заказ, cкидки и курсы валют'!$J$24*F56</f>
        <v>16880.944299999999</v>
      </c>
      <c r="H56" s="158">
        <f t="shared" si="7"/>
        <v>84.4</v>
      </c>
      <c r="I56" s="245"/>
      <c r="J56" s="992"/>
    </row>
    <row r="57" spans="1:10" ht="15">
      <c r="A57" s="250" t="s">
        <v>8630</v>
      </c>
      <c r="B57" s="49" t="s">
        <v>3293</v>
      </c>
      <c r="C57" s="60">
        <v>61.22</v>
      </c>
      <c r="D57" s="49">
        <v>2</v>
      </c>
      <c r="E57" s="1123">
        <f t="shared" si="5"/>
        <v>2619.58</v>
      </c>
      <c r="F57" s="740">
        <f t="shared" si="6"/>
        <v>2619.58</v>
      </c>
      <c r="G57" s="1037">
        <f>'Заказ, cкидки и курсы валют'!$J$24*F57</f>
        <v>33229.372300000003</v>
      </c>
      <c r="H57" s="158">
        <f t="shared" si="7"/>
        <v>66.459999999999994</v>
      </c>
      <c r="I57" s="245"/>
      <c r="J57" s="992"/>
    </row>
    <row r="58" spans="1:10" ht="15">
      <c r="A58" s="250" t="s">
        <v>8631</v>
      </c>
      <c r="B58" s="49" t="s">
        <v>3294</v>
      </c>
      <c r="C58" s="60">
        <v>118.06</v>
      </c>
      <c r="D58" s="49">
        <v>2</v>
      </c>
      <c r="E58" s="1123">
        <f t="shared" si="5"/>
        <v>4509.1400000000003</v>
      </c>
      <c r="F58" s="740">
        <f t="shared" si="6"/>
        <v>4509.1400000000003</v>
      </c>
      <c r="G58" s="1037">
        <f>'Заказ, cкидки и курсы валют'!$J$24*F58</f>
        <v>57198.440900000009</v>
      </c>
      <c r="H58" s="158">
        <f t="shared" si="7"/>
        <v>114.4</v>
      </c>
      <c r="I58" s="245"/>
      <c r="J58" s="992"/>
    </row>
    <row r="59" spans="1:10" ht="15">
      <c r="A59" s="250" t="s">
        <v>8632</v>
      </c>
      <c r="B59" s="49" t="s">
        <v>3295</v>
      </c>
      <c r="C59" s="60">
        <v>128.33000000000001</v>
      </c>
      <c r="D59" s="49">
        <v>1</v>
      </c>
      <c r="E59" s="1123">
        <f t="shared" si="5"/>
        <v>4894.5200000000004</v>
      </c>
      <c r="F59" s="740">
        <f t="shared" si="6"/>
        <v>4894.5200000000004</v>
      </c>
      <c r="G59" s="1037">
        <f>'Заказ, cкидки и курсы валют'!$J$24*F59</f>
        <v>62086.986200000007</v>
      </c>
      <c r="H59" s="158">
        <f t="shared" si="7"/>
        <v>62.09</v>
      </c>
      <c r="I59" s="245"/>
      <c r="J59" s="992"/>
    </row>
    <row r="60" spans="1:10" ht="15">
      <c r="A60" s="250" t="s">
        <v>8633</v>
      </c>
      <c r="B60" s="49" t="s">
        <v>3296</v>
      </c>
      <c r="C60" s="60">
        <v>236.85</v>
      </c>
      <c r="D60" s="49">
        <v>1</v>
      </c>
      <c r="E60" s="1123">
        <f t="shared" si="5"/>
        <v>7317.4</v>
      </c>
      <c r="F60" s="740">
        <f t="shared" si="6"/>
        <v>7317.4</v>
      </c>
      <c r="G60" s="1037">
        <f>'Заказ, cкидки и курсы валют'!$J$24*F60</f>
        <v>92821.218999999997</v>
      </c>
      <c r="H60" s="158">
        <f t="shared" si="7"/>
        <v>92.82</v>
      </c>
      <c r="I60" s="245"/>
      <c r="J60" s="992"/>
    </row>
    <row r="61" spans="1:10" ht="15">
      <c r="A61" s="250" t="s">
        <v>8634</v>
      </c>
      <c r="B61" s="49" t="s">
        <v>3297</v>
      </c>
      <c r="C61" s="60">
        <v>220</v>
      </c>
      <c r="D61" s="49">
        <v>1</v>
      </c>
      <c r="E61" s="1123">
        <f t="shared" si="5"/>
        <v>9166.34</v>
      </c>
      <c r="F61" s="740">
        <f t="shared" si="6"/>
        <v>9166.34</v>
      </c>
      <c r="G61" s="1037">
        <f>'Заказ, cкидки и курсы валют'!$J$24*F61</f>
        <v>116275.02290000001</v>
      </c>
      <c r="H61" s="158">
        <f t="shared" si="7"/>
        <v>116.28</v>
      </c>
      <c r="I61" s="245"/>
      <c r="J61" s="992"/>
    </row>
    <row r="62" spans="1:10" ht="15">
      <c r="A62" s="250" t="s">
        <v>8635</v>
      </c>
      <c r="B62" s="49" t="s">
        <v>3298</v>
      </c>
      <c r="C62" s="60">
        <v>403.47</v>
      </c>
      <c r="D62" s="49">
        <v>1</v>
      </c>
      <c r="E62" s="1123">
        <f t="shared" si="5"/>
        <v>14796.88</v>
      </c>
      <c r="F62" s="740">
        <f t="shared" si="6"/>
        <v>14796.88</v>
      </c>
      <c r="G62" s="1037">
        <f>'Заказ, cкидки и курсы валют'!$J$24*F62</f>
        <v>187698.4228</v>
      </c>
      <c r="H62" s="158">
        <f t="shared" si="7"/>
        <v>187.7</v>
      </c>
      <c r="I62" s="245"/>
      <c r="J62" s="992"/>
    </row>
    <row r="63" spans="1:10" ht="15">
      <c r="A63" s="250" t="s">
        <v>8636</v>
      </c>
      <c r="B63" s="49" t="s">
        <v>3299</v>
      </c>
      <c r="C63" s="60">
        <v>390</v>
      </c>
      <c r="D63" s="49">
        <v>1</v>
      </c>
      <c r="E63" s="1123">
        <f t="shared" si="5"/>
        <v>16785.099999999999</v>
      </c>
      <c r="F63" s="740">
        <f t="shared" si="6"/>
        <v>16785.099999999999</v>
      </c>
      <c r="G63" s="1037">
        <f>'Заказ, cкидки и курсы валют'!$J$24*F63</f>
        <v>212918.99349999998</v>
      </c>
      <c r="H63" s="158">
        <f t="shared" si="7"/>
        <v>212.92</v>
      </c>
      <c r="I63" s="245"/>
      <c r="J63" s="992"/>
    </row>
    <row r="64" spans="1:10" ht="15">
      <c r="A64" s="250" t="s">
        <v>8637</v>
      </c>
      <c r="B64" s="49" t="s">
        <v>3304</v>
      </c>
      <c r="C64" s="68">
        <v>390</v>
      </c>
      <c r="D64" s="49">
        <v>1</v>
      </c>
      <c r="E64" s="1123">
        <f t="shared" si="5"/>
        <v>16785.099999999999</v>
      </c>
      <c r="F64" s="740">
        <f t="shared" si="6"/>
        <v>16785.099999999999</v>
      </c>
      <c r="G64" s="1037">
        <f>'Заказ, cкидки и курсы валют'!$J$24*F64</f>
        <v>212918.99349999998</v>
      </c>
      <c r="H64" s="158">
        <f t="shared" si="7"/>
        <v>212.92</v>
      </c>
      <c r="I64" s="245"/>
      <c r="J64" s="992"/>
    </row>
    <row r="65" spans="1:10" ht="15">
      <c r="A65" s="250" t="s">
        <v>8638</v>
      </c>
      <c r="B65" s="49" t="s">
        <v>5626</v>
      </c>
      <c r="C65" s="60">
        <v>390</v>
      </c>
      <c r="D65" s="49">
        <v>1</v>
      </c>
      <c r="E65" s="1123">
        <f t="shared" si="5"/>
        <v>16814.18</v>
      </c>
      <c r="F65" s="740">
        <f t="shared" si="6"/>
        <v>16814.18</v>
      </c>
      <c r="G65" s="1037">
        <f>'Заказ, cкидки и курсы валют'!$J$24*F65</f>
        <v>213287.87330000001</v>
      </c>
      <c r="H65" s="158">
        <f t="shared" si="7"/>
        <v>213.29</v>
      </c>
      <c r="I65" s="245"/>
      <c r="J65" s="992"/>
    </row>
    <row r="66" spans="1:10" ht="15">
      <c r="A66" s="250" t="s">
        <v>8639</v>
      </c>
      <c r="B66" s="49" t="s">
        <v>3300</v>
      </c>
      <c r="C66" s="60">
        <v>620</v>
      </c>
      <c r="D66" s="49">
        <v>1</v>
      </c>
      <c r="E66" s="1123">
        <f t="shared" si="5"/>
        <v>24598.48</v>
      </c>
      <c r="F66" s="740">
        <f t="shared" si="6"/>
        <v>24598.48</v>
      </c>
      <c r="G66" s="1037">
        <f>'Заказ, cкидки и курсы валют'!$J$24*F66</f>
        <v>312031.71880000003</v>
      </c>
      <c r="H66" s="158">
        <f t="shared" si="7"/>
        <v>312.02999999999997</v>
      </c>
      <c r="I66" s="245"/>
      <c r="J66" s="992"/>
    </row>
    <row r="67" spans="1:10" ht="15">
      <c r="A67" s="250" t="s">
        <v>8640</v>
      </c>
      <c r="B67" s="49" t="s">
        <v>3301</v>
      </c>
      <c r="C67" s="60">
        <v>660</v>
      </c>
      <c r="D67" s="49">
        <v>1</v>
      </c>
      <c r="E67" s="1123">
        <f t="shared" si="5"/>
        <v>26157.96</v>
      </c>
      <c r="F67" s="740">
        <f t="shared" si="6"/>
        <v>26157.96</v>
      </c>
      <c r="G67" s="1037">
        <f>'Заказ, cкидки и курсы валют'!$J$24*F67</f>
        <v>331813.72259999998</v>
      </c>
      <c r="H67" s="158">
        <f t="shared" si="7"/>
        <v>331.81</v>
      </c>
      <c r="I67" s="245"/>
      <c r="J67" s="992"/>
    </row>
    <row r="68" spans="1:10" ht="15">
      <c r="A68" s="250" t="s">
        <v>8641</v>
      </c>
      <c r="B68" s="49" t="s">
        <v>3302</v>
      </c>
      <c r="C68" s="60">
        <v>820</v>
      </c>
      <c r="D68" s="49">
        <v>1</v>
      </c>
      <c r="E68" s="1123">
        <f t="shared" si="5"/>
        <v>35784.6</v>
      </c>
      <c r="F68" s="740">
        <f t="shared" si="6"/>
        <v>35784.6</v>
      </c>
      <c r="G68" s="1037">
        <f>'Заказ, cкидки и курсы валют'!$J$24*F68</f>
        <v>453927.65100000001</v>
      </c>
      <c r="H68" s="158">
        <f t="shared" si="7"/>
        <v>453.93</v>
      </c>
      <c r="I68" s="245"/>
      <c r="J68" s="992"/>
    </row>
    <row r="69" spans="1:10" ht="15.75" thickBot="1">
      <c r="A69" s="282" t="s">
        <v>8642</v>
      </c>
      <c r="B69" s="163" t="s">
        <v>3303</v>
      </c>
      <c r="C69" s="948">
        <v>820</v>
      </c>
      <c r="D69" s="163">
        <v>1</v>
      </c>
      <c r="E69" s="1123">
        <f t="shared" si="5"/>
        <v>40125.5</v>
      </c>
      <c r="F69" s="1173">
        <f t="shared" si="6"/>
        <v>40125.5</v>
      </c>
      <c r="G69" s="1174">
        <f>'Заказ, cкидки и курсы валют'!$J$24*F69</f>
        <v>508991.96750000003</v>
      </c>
      <c r="H69" s="214">
        <f t="shared" si="7"/>
        <v>508.99</v>
      </c>
      <c r="I69" s="248"/>
    </row>
    <row r="70" spans="1:10" ht="15.75" customHeight="1" thickBot="1">
      <c r="A70" s="14"/>
      <c r="B70" s="54"/>
      <c r="C70" s="54"/>
      <c r="D70" s="54"/>
      <c r="E70" s="711"/>
      <c r="F70" s="109"/>
      <c r="G70" s="678"/>
      <c r="H70" s="14"/>
      <c r="I70" s="14"/>
    </row>
    <row r="71" spans="1:10" ht="18">
      <c r="A71" s="291"/>
      <c r="B71" s="196"/>
      <c r="C71" s="112"/>
      <c r="D71" s="112" t="s">
        <v>2550</v>
      </c>
      <c r="E71" s="687"/>
      <c r="F71" s="794"/>
      <c r="G71" s="701"/>
      <c r="H71" s="115"/>
      <c r="I71" s="116"/>
    </row>
    <row r="72" spans="1:10">
      <c r="A72" s="292"/>
      <c r="B72" s="17"/>
      <c r="C72" s="118"/>
      <c r="D72" s="118"/>
      <c r="E72" s="689"/>
      <c r="F72" s="795"/>
      <c r="G72" s="763"/>
      <c r="H72" s="17"/>
      <c r="I72" s="200"/>
    </row>
    <row r="73" spans="1:10">
      <c r="A73" s="292"/>
      <c r="B73" s="17"/>
      <c r="C73" s="118"/>
      <c r="D73" s="118"/>
      <c r="E73" s="689"/>
      <c r="F73" s="795"/>
      <c r="G73" s="763"/>
      <c r="H73" s="17"/>
      <c r="I73" s="200"/>
    </row>
    <row r="74" spans="1:10" ht="33.75" customHeight="1">
      <c r="A74" s="292"/>
      <c r="B74" s="17"/>
      <c r="C74" s="118"/>
      <c r="D74" s="118"/>
      <c r="E74" s="689"/>
      <c r="F74" s="795"/>
      <c r="G74" s="763"/>
      <c r="H74" s="17"/>
      <c r="I74" s="200"/>
    </row>
    <row r="75" spans="1:10" ht="18.75" customHeight="1" thickBot="1">
      <c r="A75" s="1541" t="s">
        <v>7839</v>
      </c>
      <c r="B75" s="204"/>
      <c r="C75" s="120"/>
      <c r="D75" s="120"/>
      <c r="E75" s="690"/>
      <c r="F75" s="796"/>
      <c r="G75" s="764"/>
      <c r="H75" s="204"/>
      <c r="I75" s="205"/>
    </row>
    <row r="76" spans="1:10" ht="46.5" customHeight="1">
      <c r="A76" s="228" t="s">
        <v>1036</v>
      </c>
      <c r="B76" s="229" t="s">
        <v>1037</v>
      </c>
      <c r="C76" s="230" t="s">
        <v>679</v>
      </c>
      <c r="D76" s="230" t="s">
        <v>3147</v>
      </c>
      <c r="E76" s="691" t="s">
        <v>11552</v>
      </c>
      <c r="F76" s="797" t="s">
        <v>2796</v>
      </c>
      <c r="G76" s="785" t="s">
        <v>2644</v>
      </c>
      <c r="H76" s="394" t="s">
        <v>498</v>
      </c>
      <c r="I76" s="232" t="s">
        <v>4274</v>
      </c>
    </row>
    <row r="77" spans="1:10" ht="13.5" thickBot="1">
      <c r="A77" s="228"/>
      <c r="B77" s="445"/>
      <c r="C77" s="230" t="s">
        <v>3648</v>
      </c>
      <c r="D77" s="446" t="s">
        <v>2645</v>
      </c>
      <c r="E77" s="696" t="s">
        <v>265</v>
      </c>
      <c r="F77" s="1351">
        <f>'Заказ, cкидки и курсы валют'!$I$12</f>
        <v>0</v>
      </c>
      <c r="G77" s="1150"/>
      <c r="H77" s="545"/>
      <c r="I77" s="380"/>
    </row>
    <row r="78" spans="1:10">
      <c r="A78" s="389" t="s">
        <v>2280</v>
      </c>
      <c r="B78" s="1221" t="s">
        <v>3313</v>
      </c>
      <c r="C78" s="1219">
        <v>11.11</v>
      </c>
      <c r="D78" s="449">
        <v>1500</v>
      </c>
      <c r="E78" s="992">
        <v>583.54</v>
      </c>
      <c r="F78" s="1187">
        <f>ROUND(E78*(1-$F$10),2)</f>
        <v>583.54</v>
      </c>
      <c r="G78" s="1188">
        <f>'Заказ, cкидки и курсы валют'!$J$24*F78</f>
        <v>7402.2048999999997</v>
      </c>
      <c r="H78" s="443">
        <f>ROUND((D78/1000)*G78,2)</f>
        <v>11103.31</v>
      </c>
      <c r="I78" s="393"/>
    </row>
    <row r="79" spans="1:10">
      <c r="A79" s="250" t="s">
        <v>2281</v>
      </c>
      <c r="B79" s="49" t="s">
        <v>3666</v>
      </c>
      <c r="C79" s="60">
        <v>14.47</v>
      </c>
      <c r="D79" s="48">
        <v>1000</v>
      </c>
      <c r="E79" s="992">
        <v>747.31</v>
      </c>
      <c r="F79" s="740">
        <f t="shared" ref="F79:F83" si="8">ROUND(E79*(1-$F$10),2)</f>
        <v>747.31</v>
      </c>
      <c r="G79" s="1037">
        <f>'Заказ, cкидки и курсы валют'!$J$24*F79</f>
        <v>9479.6273499999988</v>
      </c>
      <c r="H79" s="158">
        <f t="shared" ref="H79:H83" si="9">ROUND((D79/1000)*G79,2)</f>
        <v>9479.6299999999992</v>
      </c>
      <c r="I79" s="245"/>
    </row>
    <row r="80" spans="1:10">
      <c r="A80" s="250" t="s">
        <v>2282</v>
      </c>
      <c r="B80" s="49" t="s">
        <v>3305</v>
      </c>
      <c r="C80" s="60">
        <v>24.56</v>
      </c>
      <c r="D80" s="48">
        <v>1000</v>
      </c>
      <c r="E80" s="992">
        <v>903.12</v>
      </c>
      <c r="F80" s="740">
        <f t="shared" si="8"/>
        <v>903.12</v>
      </c>
      <c r="G80" s="1037">
        <f>'Заказ, cкидки и курсы валют'!$J$24*F80</f>
        <v>11456.0772</v>
      </c>
      <c r="H80" s="158">
        <f t="shared" si="9"/>
        <v>11456.08</v>
      </c>
      <c r="I80" s="245"/>
    </row>
    <row r="81" spans="1:10">
      <c r="A81" s="250" t="s">
        <v>2283</v>
      </c>
      <c r="B81" s="49" t="s">
        <v>3667</v>
      </c>
      <c r="C81" s="60">
        <v>31.56</v>
      </c>
      <c r="D81" s="49">
        <v>500</v>
      </c>
      <c r="E81" s="992">
        <v>1212.57</v>
      </c>
      <c r="F81" s="740">
        <f t="shared" si="8"/>
        <v>1212.57</v>
      </c>
      <c r="G81" s="1037">
        <f>'Заказ, cкидки и курсы валют'!$J$24*F81</f>
        <v>15381.45045</v>
      </c>
      <c r="H81" s="158">
        <f t="shared" si="9"/>
        <v>7690.73</v>
      </c>
      <c r="I81" s="245"/>
    </row>
    <row r="82" spans="1:10">
      <c r="A82" s="250" t="s">
        <v>2284</v>
      </c>
      <c r="B82" s="49" t="s">
        <v>3668</v>
      </c>
      <c r="C82" s="60">
        <v>41.56</v>
      </c>
      <c r="D82" s="49">
        <v>500</v>
      </c>
      <c r="E82" s="992">
        <v>1573.92</v>
      </c>
      <c r="F82" s="740">
        <f t="shared" si="8"/>
        <v>1573.92</v>
      </c>
      <c r="G82" s="1037">
        <f>'Заказ, cкидки и курсы валют'!$J$24*F82</f>
        <v>19965.175200000001</v>
      </c>
      <c r="H82" s="158">
        <f t="shared" si="9"/>
        <v>9982.59</v>
      </c>
      <c r="I82" s="245"/>
    </row>
    <row r="83" spans="1:10" ht="13.5" thickBot="1">
      <c r="A83" s="282" t="s">
        <v>2285</v>
      </c>
      <c r="B83" s="163" t="s">
        <v>3669</v>
      </c>
      <c r="C83" s="948">
        <v>99.11</v>
      </c>
      <c r="D83" s="163">
        <v>250</v>
      </c>
      <c r="E83" s="992">
        <v>3288.22</v>
      </c>
      <c r="F83" s="1173">
        <f t="shared" si="8"/>
        <v>3288.22</v>
      </c>
      <c r="G83" s="1174">
        <f>'Заказ, cкидки и курсы валют'!$J$24*F83</f>
        <v>41711.070699999997</v>
      </c>
      <c r="H83" s="214">
        <f t="shared" si="9"/>
        <v>10427.77</v>
      </c>
      <c r="I83" s="248"/>
    </row>
    <row r="84" spans="1:10" ht="13.5" thickBot="1"/>
    <row r="85" spans="1:10" ht="18">
      <c r="A85" s="291"/>
      <c r="B85" s="196"/>
      <c r="C85" s="112"/>
      <c r="D85" s="112" t="s">
        <v>2550</v>
      </c>
      <c r="E85" s="687"/>
      <c r="F85" s="794"/>
      <c r="G85" s="701"/>
      <c r="H85" s="196"/>
      <c r="I85" s="116"/>
    </row>
    <row r="86" spans="1:10">
      <c r="A86" s="292"/>
      <c r="B86" s="17"/>
      <c r="C86" s="118"/>
      <c r="D86" s="118"/>
      <c r="E86" s="689"/>
      <c r="F86" s="795"/>
      <c r="G86" s="763"/>
      <c r="H86" s="17"/>
      <c r="I86" s="200"/>
    </row>
    <row r="87" spans="1:10">
      <c r="A87" s="292"/>
      <c r="B87" s="17"/>
      <c r="C87" s="118"/>
      <c r="D87" s="118"/>
      <c r="E87" s="689"/>
      <c r="F87" s="795"/>
      <c r="G87" s="763"/>
      <c r="H87" s="17"/>
      <c r="I87" s="200"/>
    </row>
    <row r="88" spans="1:10" ht="31.5" customHeight="1">
      <c r="A88" s="292"/>
      <c r="B88" s="17"/>
      <c r="C88" s="118"/>
      <c r="D88" s="118"/>
      <c r="E88" s="689"/>
      <c r="F88" s="795"/>
      <c r="G88" s="763"/>
      <c r="H88" s="17"/>
      <c r="I88" s="200"/>
    </row>
    <row r="89" spans="1:10" ht="18.75" customHeight="1" thickBot="1">
      <c r="A89" s="145" t="s">
        <v>7840</v>
      </c>
      <c r="B89" s="146"/>
      <c r="C89" s="204"/>
      <c r="D89" s="204"/>
      <c r="E89" s="690"/>
      <c r="F89" s="796"/>
      <c r="G89" s="764"/>
      <c r="H89" s="204"/>
      <c r="I89" s="205"/>
    </row>
    <row r="90" spans="1:10" ht="58.5" customHeight="1">
      <c r="A90" s="228" t="s">
        <v>1036</v>
      </c>
      <c r="B90" s="229" t="s">
        <v>1037</v>
      </c>
      <c r="C90" s="230" t="s">
        <v>679</v>
      </c>
      <c r="D90" s="230" t="s">
        <v>3147</v>
      </c>
      <c r="E90" s="691" t="s">
        <v>11552</v>
      </c>
      <c r="F90" s="797" t="s">
        <v>2796</v>
      </c>
      <c r="G90" s="785" t="s">
        <v>2644</v>
      </c>
      <c r="H90" s="394" t="s">
        <v>498</v>
      </c>
      <c r="I90" s="232" t="s">
        <v>4274</v>
      </c>
    </row>
    <row r="91" spans="1:10" ht="13.5" thickBot="1">
      <c r="A91" s="228"/>
      <c r="B91" s="445"/>
      <c r="C91" s="230" t="s">
        <v>3648</v>
      </c>
      <c r="D91" s="446" t="s">
        <v>2645</v>
      </c>
      <c r="E91" s="696" t="s">
        <v>265</v>
      </c>
      <c r="F91" s="1351">
        <f>'Заказ, cкидки и курсы валют'!$I$12</f>
        <v>0</v>
      </c>
      <c r="G91" s="1150"/>
      <c r="H91" s="545"/>
      <c r="I91" s="380"/>
    </row>
    <row r="92" spans="1:10">
      <c r="A92" s="389" t="s">
        <v>2286</v>
      </c>
      <c r="B92" s="1221" t="s">
        <v>3313</v>
      </c>
      <c r="C92" s="1219">
        <v>11.11</v>
      </c>
      <c r="D92" s="1199">
        <v>100</v>
      </c>
      <c r="E92" s="712">
        <f>E78*1.2</f>
        <v>700.24799999999993</v>
      </c>
      <c r="F92" s="1415">
        <f>ROUND(E92*(1-$F$10),2)</f>
        <v>700.25</v>
      </c>
      <c r="G92" s="1188">
        <f>'Заказ, cкидки и курсы валют'!$J$24*F92</f>
        <v>8882.6712500000012</v>
      </c>
      <c r="H92" s="443">
        <f>ROUND((D92/1000)*G92,2)</f>
        <v>888.27</v>
      </c>
      <c r="I92" s="393"/>
      <c r="J92" s="992"/>
    </row>
    <row r="93" spans="1:10">
      <c r="A93" s="250" t="s">
        <v>2287</v>
      </c>
      <c r="B93" s="49" t="s">
        <v>3666</v>
      </c>
      <c r="C93" s="60">
        <v>14.47</v>
      </c>
      <c r="D93" s="148">
        <v>100</v>
      </c>
      <c r="E93" s="712">
        <f t="shared" ref="E93:E97" si="10">E79*1.2</f>
        <v>896.77199999999993</v>
      </c>
      <c r="F93" s="1416">
        <f t="shared" ref="F93:F97" si="11">ROUND(E93*(1-$F$10),2)</f>
        <v>896.77</v>
      </c>
      <c r="G93" s="1037">
        <f>'Заказ, cкидки и курсы валют'!$J$24*F93</f>
        <v>11375.52745</v>
      </c>
      <c r="H93" s="158">
        <f t="shared" ref="H93:H97" si="12">ROUND((D93/1000)*G93,2)</f>
        <v>1137.55</v>
      </c>
      <c r="I93" s="245"/>
      <c r="J93" s="992"/>
    </row>
    <row r="94" spans="1:10">
      <c r="A94" s="250" t="s">
        <v>2288</v>
      </c>
      <c r="B94" s="49" t="s">
        <v>3305</v>
      </c>
      <c r="C94" s="60">
        <v>24.56</v>
      </c>
      <c r="D94" s="148">
        <v>50</v>
      </c>
      <c r="E94" s="712">
        <f t="shared" si="10"/>
        <v>1083.7439999999999</v>
      </c>
      <c r="F94" s="1416">
        <f t="shared" si="11"/>
        <v>1083.74</v>
      </c>
      <c r="G94" s="1037">
        <f>'Заказ, cкидки и курсы валют'!$J$24*F94</f>
        <v>13747.241900000001</v>
      </c>
      <c r="H94" s="158">
        <f t="shared" si="12"/>
        <v>687.36</v>
      </c>
      <c r="I94" s="245"/>
      <c r="J94" s="992"/>
    </row>
    <row r="95" spans="1:10">
      <c r="A95" s="250" t="s">
        <v>2289</v>
      </c>
      <c r="B95" s="49" t="s">
        <v>3667</v>
      </c>
      <c r="C95" s="60">
        <v>31.56</v>
      </c>
      <c r="D95" s="147">
        <v>50</v>
      </c>
      <c r="E95" s="712">
        <f t="shared" si="10"/>
        <v>1455.0839999999998</v>
      </c>
      <c r="F95" s="1416">
        <f t="shared" si="11"/>
        <v>1455.08</v>
      </c>
      <c r="G95" s="1037">
        <f>'Заказ, cкидки и курсы валют'!$J$24*F95</f>
        <v>18457.6898</v>
      </c>
      <c r="H95" s="158">
        <f t="shared" si="12"/>
        <v>922.88</v>
      </c>
      <c r="I95" s="245"/>
      <c r="J95" s="992"/>
    </row>
    <row r="96" spans="1:10">
      <c r="A96" s="250" t="s">
        <v>2290</v>
      </c>
      <c r="B96" s="49" t="s">
        <v>3668</v>
      </c>
      <c r="C96" s="60">
        <v>41.56</v>
      </c>
      <c r="D96" s="147">
        <v>25</v>
      </c>
      <c r="E96" s="712">
        <f t="shared" si="10"/>
        <v>1888.704</v>
      </c>
      <c r="F96" s="1416">
        <f t="shared" si="11"/>
        <v>1888.7</v>
      </c>
      <c r="G96" s="1037">
        <f>'Заказ, cкидки и курсы валют'!$J$24*F96</f>
        <v>23958.159500000002</v>
      </c>
      <c r="H96" s="158">
        <f t="shared" si="12"/>
        <v>598.95000000000005</v>
      </c>
      <c r="I96" s="245"/>
      <c r="J96" s="992"/>
    </row>
    <row r="97" spans="1:10" ht="13.5" thickBot="1">
      <c r="A97" s="282" t="s">
        <v>2291</v>
      </c>
      <c r="B97" s="163" t="s">
        <v>3669</v>
      </c>
      <c r="C97" s="948">
        <v>99.11</v>
      </c>
      <c r="D97" s="284">
        <v>15</v>
      </c>
      <c r="E97" s="712">
        <f t="shared" si="10"/>
        <v>3945.8639999999996</v>
      </c>
      <c r="F97" s="1417">
        <f t="shared" si="11"/>
        <v>3945.86</v>
      </c>
      <c r="G97" s="1174">
        <f>'Заказ, cкидки и курсы валют'!$J$24*F97</f>
        <v>50053.234100000001</v>
      </c>
      <c r="H97" s="214">
        <f t="shared" si="12"/>
        <v>750.8</v>
      </c>
      <c r="I97" s="248"/>
      <c r="J97" s="992"/>
    </row>
    <row r="98" spans="1:10" ht="13.5" thickBot="1"/>
    <row r="99" spans="1:10" ht="18">
      <c r="A99" s="291"/>
      <c r="B99" s="196"/>
      <c r="C99" s="112"/>
      <c r="D99" s="112" t="s">
        <v>2550</v>
      </c>
      <c r="E99" s="687"/>
      <c r="F99" s="794"/>
      <c r="G99" s="701"/>
      <c r="H99" s="115"/>
      <c r="I99" s="116"/>
    </row>
    <row r="100" spans="1:10">
      <c r="A100" s="292"/>
      <c r="B100" s="17"/>
      <c r="C100" s="118"/>
      <c r="D100" s="118"/>
      <c r="E100" s="689"/>
      <c r="F100" s="795"/>
      <c r="G100" s="763"/>
      <c r="H100" s="17"/>
      <c r="I100" s="200"/>
    </row>
    <row r="101" spans="1:10">
      <c r="A101" s="292"/>
      <c r="B101" s="17"/>
      <c r="C101" s="118"/>
      <c r="D101" s="118"/>
      <c r="E101" s="689"/>
      <c r="F101" s="795"/>
      <c r="G101" s="763"/>
      <c r="H101" s="17"/>
      <c r="I101" s="200"/>
    </row>
    <row r="102" spans="1:10" ht="33.75" customHeight="1">
      <c r="A102" s="292"/>
      <c r="B102" s="17"/>
      <c r="C102" s="118"/>
      <c r="D102" s="118"/>
      <c r="E102" s="689"/>
      <c r="F102" s="795"/>
      <c r="G102" s="763"/>
      <c r="H102" s="17"/>
      <c r="I102" s="200"/>
    </row>
    <row r="103" spans="1:10" ht="18.75" customHeight="1" thickBot="1">
      <c r="A103" s="1541" t="s">
        <v>7841</v>
      </c>
      <c r="B103" s="204"/>
      <c r="C103" s="120"/>
      <c r="D103" s="120"/>
      <c r="E103" s="690"/>
      <c r="F103" s="796"/>
      <c r="G103" s="764"/>
      <c r="H103" s="204"/>
      <c r="I103" s="205"/>
    </row>
    <row r="104" spans="1:10" ht="46.5" customHeight="1">
      <c r="A104" s="228" t="s">
        <v>1036</v>
      </c>
      <c r="B104" s="229" t="s">
        <v>1037</v>
      </c>
      <c r="C104" s="230" t="s">
        <v>679</v>
      </c>
      <c r="D104" s="230" t="s">
        <v>3147</v>
      </c>
      <c r="E104" s="691" t="s">
        <v>11552</v>
      </c>
      <c r="F104" s="797" t="s">
        <v>2796</v>
      </c>
      <c r="G104" s="785" t="s">
        <v>2644</v>
      </c>
      <c r="H104" s="394" t="s">
        <v>498</v>
      </c>
      <c r="I104" s="232" t="s">
        <v>4274</v>
      </c>
    </row>
    <row r="105" spans="1:10" ht="13.5" thickBot="1">
      <c r="A105" s="228"/>
      <c r="B105" s="445"/>
      <c r="C105" s="230" t="s">
        <v>3648</v>
      </c>
      <c r="D105" s="446" t="s">
        <v>2645</v>
      </c>
      <c r="E105" s="696" t="s">
        <v>265</v>
      </c>
      <c r="F105" s="1351">
        <f>'Заказ, cкидки и курсы валют'!$I$12</f>
        <v>0</v>
      </c>
      <c r="G105" s="1150"/>
      <c r="H105" s="545"/>
      <c r="I105" s="380"/>
    </row>
    <row r="106" spans="1:10" ht="15">
      <c r="A106" s="389" t="s">
        <v>8643</v>
      </c>
      <c r="B106" s="1221" t="s">
        <v>3313</v>
      </c>
      <c r="C106" s="1219">
        <v>11.11</v>
      </c>
      <c r="D106" s="449">
        <v>10</v>
      </c>
      <c r="E106" s="1123">
        <f>E78*2</f>
        <v>1167.08</v>
      </c>
      <c r="F106" s="1187">
        <f>ROUND(E106*(1-$F$10),2)</f>
        <v>1167.08</v>
      </c>
      <c r="G106" s="1188">
        <f>'Заказ, cкидки и курсы валют'!$J$24*F106</f>
        <v>14804.409799999999</v>
      </c>
      <c r="H106" s="443">
        <f>ROUND((D106/1000)*G106,2)</f>
        <v>148.04</v>
      </c>
      <c r="I106" s="393"/>
    </row>
    <row r="107" spans="1:10" ht="15">
      <c r="A107" s="250" t="s">
        <v>8644</v>
      </c>
      <c r="B107" s="49" t="s">
        <v>3666</v>
      </c>
      <c r="C107" s="60">
        <v>14.47</v>
      </c>
      <c r="D107" s="48">
        <v>5</v>
      </c>
      <c r="E107" s="1123">
        <f t="shared" ref="E107:E111" si="13">E79*2</f>
        <v>1494.62</v>
      </c>
      <c r="F107" s="740">
        <f t="shared" ref="F107:F111" si="14">ROUND(E107*(1-$F$10),2)</f>
        <v>1494.62</v>
      </c>
      <c r="G107" s="1037">
        <f>'Заказ, cкидки и курсы валют'!$J$24*F107</f>
        <v>18959.254699999998</v>
      </c>
      <c r="H107" s="158">
        <f t="shared" ref="H107:H111" si="15">ROUND((D107/1000)*G107,2)</f>
        <v>94.8</v>
      </c>
      <c r="I107" s="245"/>
    </row>
    <row r="108" spans="1:10" ht="15">
      <c r="A108" s="250" t="s">
        <v>8645</v>
      </c>
      <c r="B108" s="49" t="s">
        <v>3305</v>
      </c>
      <c r="C108" s="60">
        <v>24.56</v>
      </c>
      <c r="D108" s="48">
        <v>5</v>
      </c>
      <c r="E108" s="1123">
        <f t="shared" si="13"/>
        <v>1806.24</v>
      </c>
      <c r="F108" s="740">
        <f t="shared" si="14"/>
        <v>1806.24</v>
      </c>
      <c r="G108" s="1037">
        <f>'Заказ, cкидки и курсы валют'!$J$24*F108</f>
        <v>22912.154399999999</v>
      </c>
      <c r="H108" s="158">
        <f t="shared" si="15"/>
        <v>114.56</v>
      </c>
      <c r="I108" s="245"/>
    </row>
    <row r="109" spans="1:10" ht="15">
      <c r="A109" s="250" t="s">
        <v>8646</v>
      </c>
      <c r="B109" s="49" t="s">
        <v>3667</v>
      </c>
      <c r="C109" s="60">
        <v>31.56</v>
      </c>
      <c r="D109" s="49">
        <v>5</v>
      </c>
      <c r="E109" s="1123">
        <f t="shared" si="13"/>
        <v>2425.14</v>
      </c>
      <c r="F109" s="740">
        <f t="shared" si="14"/>
        <v>2425.14</v>
      </c>
      <c r="G109" s="1037">
        <f>'Заказ, cкидки и курсы валют'!$J$24*F109</f>
        <v>30762.900900000001</v>
      </c>
      <c r="H109" s="158">
        <f t="shared" si="15"/>
        <v>153.81</v>
      </c>
      <c r="I109" s="245"/>
    </row>
    <row r="110" spans="1:10" ht="15">
      <c r="A110" s="250" t="s">
        <v>8647</v>
      </c>
      <c r="B110" s="49" t="s">
        <v>3668</v>
      </c>
      <c r="C110" s="60">
        <v>41.56</v>
      </c>
      <c r="D110" s="49">
        <v>2</v>
      </c>
      <c r="E110" s="1123">
        <f t="shared" si="13"/>
        <v>3147.84</v>
      </c>
      <c r="F110" s="740">
        <f t="shared" si="14"/>
        <v>3147.84</v>
      </c>
      <c r="G110" s="1037">
        <f>'Заказ, cкидки и курсы валют'!$J$24*F110</f>
        <v>39930.350400000003</v>
      </c>
      <c r="H110" s="158">
        <f t="shared" si="15"/>
        <v>79.86</v>
      </c>
      <c r="I110" s="245"/>
    </row>
    <row r="111" spans="1:10" ht="15.75" thickBot="1">
      <c r="A111" s="282" t="s">
        <v>8648</v>
      </c>
      <c r="B111" s="163" t="s">
        <v>3669</v>
      </c>
      <c r="C111" s="948">
        <v>99.11</v>
      </c>
      <c r="D111" s="163">
        <v>1</v>
      </c>
      <c r="E111" s="1123">
        <f t="shared" si="13"/>
        <v>6576.44</v>
      </c>
      <c r="F111" s="1173">
        <f t="shared" si="14"/>
        <v>6576.44</v>
      </c>
      <c r="G111" s="1174">
        <f>'Заказ, cкидки и курсы валют'!$J$24*F111</f>
        <v>83422.141399999993</v>
      </c>
      <c r="H111" s="214">
        <f t="shared" si="15"/>
        <v>83.42</v>
      </c>
      <c r="I111" s="248"/>
    </row>
    <row r="112" spans="1:10" ht="13.5" thickBot="1"/>
    <row r="113" spans="1:9" ht="18">
      <c r="A113" s="291"/>
      <c r="B113" s="196"/>
      <c r="C113" s="112"/>
      <c r="D113" s="112" t="s">
        <v>2551</v>
      </c>
      <c r="E113" s="687"/>
      <c r="F113" s="794"/>
      <c r="G113" s="701"/>
      <c r="H113" s="115"/>
      <c r="I113" s="116"/>
    </row>
    <row r="114" spans="1:9">
      <c r="A114" s="292"/>
      <c r="B114" s="17"/>
      <c r="C114" s="118"/>
      <c r="D114" s="118"/>
      <c r="E114" s="689"/>
      <c r="F114" s="795"/>
      <c r="G114" s="763"/>
      <c r="H114" s="17"/>
      <c r="I114" s="200"/>
    </row>
    <row r="115" spans="1:9">
      <c r="A115" s="292"/>
      <c r="B115" s="17"/>
      <c r="C115" s="118"/>
      <c r="D115" s="118"/>
      <c r="E115" s="689"/>
      <c r="F115" s="795"/>
      <c r="G115" s="763"/>
      <c r="H115" s="17"/>
      <c r="I115" s="200"/>
    </row>
    <row r="116" spans="1:9" ht="32.25" customHeight="1">
      <c r="A116" s="292"/>
      <c r="B116" s="17"/>
      <c r="C116" s="118"/>
      <c r="D116" s="118"/>
      <c r="E116" s="689"/>
      <c r="F116" s="795"/>
      <c r="G116" s="763"/>
      <c r="H116" s="17"/>
      <c r="I116" s="200"/>
    </row>
    <row r="117" spans="1:9" ht="18.75" customHeight="1" thickBot="1">
      <c r="A117" s="1541" t="s">
        <v>7839</v>
      </c>
      <c r="B117" s="204"/>
      <c r="C117" s="120"/>
      <c r="D117" s="120"/>
      <c r="E117" s="690"/>
      <c r="F117" s="796"/>
      <c r="G117" s="764"/>
      <c r="H117" s="204"/>
      <c r="I117" s="205"/>
    </row>
    <row r="118" spans="1:9" ht="55.5" customHeight="1">
      <c r="A118" s="228" t="s">
        <v>1036</v>
      </c>
      <c r="B118" s="229" t="s">
        <v>1037</v>
      </c>
      <c r="C118" s="230" t="s">
        <v>679</v>
      </c>
      <c r="D118" s="230" t="s">
        <v>3147</v>
      </c>
      <c r="E118" s="691" t="s">
        <v>11552</v>
      </c>
      <c r="F118" s="797" t="s">
        <v>2796</v>
      </c>
      <c r="G118" s="785" t="s">
        <v>2644</v>
      </c>
      <c r="H118" s="394" t="s">
        <v>498</v>
      </c>
      <c r="I118" s="232" t="s">
        <v>4274</v>
      </c>
    </row>
    <row r="119" spans="1:9" ht="13.5" thickBot="1">
      <c r="A119" s="228"/>
      <c r="B119" s="445"/>
      <c r="C119" s="230" t="s">
        <v>3648</v>
      </c>
      <c r="D119" s="446" t="s">
        <v>2645</v>
      </c>
      <c r="E119" s="696" t="s">
        <v>265</v>
      </c>
      <c r="F119" s="1351">
        <f>'Заказ, cкидки и курсы валют'!$I$12</f>
        <v>0</v>
      </c>
      <c r="G119" s="1150"/>
      <c r="H119" s="545"/>
      <c r="I119" s="380"/>
    </row>
    <row r="120" spans="1:9" ht="14.1" customHeight="1">
      <c r="A120" s="389" t="s">
        <v>2292</v>
      </c>
      <c r="B120" s="1221" t="s">
        <v>3313</v>
      </c>
      <c r="C120" s="1219">
        <v>0.24</v>
      </c>
      <c r="D120" s="449">
        <v>45000</v>
      </c>
      <c r="E120" s="992">
        <v>124.67</v>
      </c>
      <c r="F120" s="1187">
        <f>ROUND(E120*(1-$F$10),2)</f>
        <v>124.67</v>
      </c>
      <c r="G120" s="1188">
        <f>'Заказ, cкидки и курсы валют'!$J$24*F120</f>
        <v>1581.43895</v>
      </c>
      <c r="H120" s="443">
        <f>ROUND((D120/1000)*G120,2)</f>
        <v>71164.75</v>
      </c>
      <c r="I120" s="393"/>
    </row>
    <row r="121" spans="1:9" ht="14.1" customHeight="1">
      <c r="A121" s="250" t="s">
        <v>2293</v>
      </c>
      <c r="B121" s="49" t="s">
        <v>3314</v>
      </c>
      <c r="C121" s="60">
        <v>0.5</v>
      </c>
      <c r="D121" s="48">
        <v>25000</v>
      </c>
      <c r="E121" s="992">
        <v>248.22</v>
      </c>
      <c r="F121" s="740">
        <f t="shared" ref="F121:F124" si="16">ROUND(E121*(1-$F$10),2)</f>
        <v>248.22</v>
      </c>
      <c r="G121" s="1037">
        <f>'Заказ, cкидки и курсы валют'!$J$24*F121</f>
        <v>3148.6707000000001</v>
      </c>
      <c r="H121" s="158">
        <f t="shared" ref="H121:H124" si="17">ROUND((D121/1000)*G121,2)</f>
        <v>78716.77</v>
      </c>
      <c r="I121" s="245"/>
    </row>
    <row r="122" spans="1:9" ht="14.1" customHeight="1">
      <c r="A122" s="250" t="s">
        <v>2294</v>
      </c>
      <c r="B122" s="49" t="s">
        <v>3666</v>
      </c>
      <c r="C122" s="60">
        <v>0.84000000000000008</v>
      </c>
      <c r="D122" s="48">
        <v>15000</v>
      </c>
      <c r="E122" s="992">
        <v>205.75</v>
      </c>
      <c r="F122" s="740">
        <f t="shared" si="16"/>
        <v>205.75</v>
      </c>
      <c r="G122" s="1037">
        <f>'Заказ, cкидки и курсы валют'!$J$24*F122</f>
        <v>2609.9387500000003</v>
      </c>
      <c r="H122" s="158">
        <f t="shared" si="17"/>
        <v>39149.08</v>
      </c>
      <c r="I122" s="245"/>
    </row>
    <row r="123" spans="1:9" ht="14.1" customHeight="1">
      <c r="A123" s="250" t="s">
        <v>2295</v>
      </c>
      <c r="B123" s="49" t="s">
        <v>3305</v>
      </c>
      <c r="C123" s="60">
        <v>1.8</v>
      </c>
      <c r="D123" s="48">
        <v>10000</v>
      </c>
      <c r="E123" s="992">
        <v>298.68</v>
      </c>
      <c r="F123" s="740">
        <f t="shared" si="16"/>
        <v>298.68</v>
      </c>
      <c r="G123" s="1037">
        <f>'Заказ, cкидки и курсы валют'!$J$24*F123</f>
        <v>3788.7558000000004</v>
      </c>
      <c r="H123" s="158">
        <f t="shared" si="17"/>
        <v>37887.56</v>
      </c>
      <c r="I123" s="245"/>
    </row>
    <row r="124" spans="1:9" ht="14.1" customHeight="1">
      <c r="A124" s="250" t="s">
        <v>2296</v>
      </c>
      <c r="B124" s="49" t="s">
        <v>3667</v>
      </c>
      <c r="C124" s="60">
        <v>3.57</v>
      </c>
      <c r="D124" s="48">
        <v>5000</v>
      </c>
      <c r="E124" s="992">
        <v>390.67</v>
      </c>
      <c r="F124" s="740">
        <f t="shared" si="16"/>
        <v>390.67</v>
      </c>
      <c r="G124" s="1037">
        <f>'Заказ, cкидки и курсы валют'!$J$24*F124</f>
        <v>4955.6489500000007</v>
      </c>
      <c r="H124" s="158">
        <f t="shared" si="17"/>
        <v>24778.240000000002</v>
      </c>
      <c r="I124" s="245"/>
    </row>
    <row r="125" spans="1:9" ht="14.1" customHeight="1">
      <c r="A125" s="250" t="s">
        <v>11326</v>
      </c>
      <c r="B125" s="49" t="s">
        <v>3668</v>
      </c>
      <c r="C125" s="60">
        <v>5.77</v>
      </c>
      <c r="D125" s="48">
        <v>2500</v>
      </c>
      <c r="E125" s="992">
        <v>498.77</v>
      </c>
      <c r="F125" s="740">
        <f t="shared" ref="F125" si="18">ROUND(E125*(1-$F$10),2)</f>
        <v>498.77</v>
      </c>
      <c r="G125" s="1037">
        <f>'Заказ, cкидки и курсы валют'!$J$24*F125</f>
        <v>6326.8974500000004</v>
      </c>
      <c r="H125" s="158">
        <f t="shared" ref="H125" si="19">ROUND((D125/1000)*G125,2)</f>
        <v>15817.24</v>
      </c>
      <c r="I125" s="245"/>
    </row>
    <row r="126" spans="1:9" ht="14.1" customHeight="1">
      <c r="A126" s="250" t="s">
        <v>2297</v>
      </c>
      <c r="B126" s="49" t="s">
        <v>3308</v>
      </c>
      <c r="C126" s="60">
        <v>9.5299999999999994</v>
      </c>
      <c r="D126" s="48">
        <v>2000</v>
      </c>
      <c r="E126" s="992">
        <v>1469.39</v>
      </c>
      <c r="F126" s="740">
        <f t="shared" ref="F126:F134" si="20">ROUND(E126*(1-$F$10),2)</f>
        <v>1469.39</v>
      </c>
      <c r="G126" s="1037">
        <f>'Заказ, cкидки и курсы валют'!$J$24*F126</f>
        <v>18639.212150000003</v>
      </c>
      <c r="H126" s="158">
        <f t="shared" ref="H126:H134" si="21">ROUND((D126/1000)*G126,2)</f>
        <v>37278.42</v>
      </c>
      <c r="I126" s="245"/>
    </row>
    <row r="127" spans="1:9" ht="14.1" customHeight="1">
      <c r="A127" s="250" t="s">
        <v>2298</v>
      </c>
      <c r="B127" s="49" t="s">
        <v>3669</v>
      </c>
      <c r="C127" s="60">
        <v>13.700000000000001</v>
      </c>
      <c r="D127" s="48">
        <v>1500</v>
      </c>
      <c r="E127" s="992">
        <v>1164.83</v>
      </c>
      <c r="F127" s="740">
        <f t="shared" si="20"/>
        <v>1164.83</v>
      </c>
      <c r="G127" s="1037">
        <f>'Заказ, cкидки и курсы валют'!$J$24*F127</f>
        <v>14775.868549999999</v>
      </c>
      <c r="H127" s="158">
        <f t="shared" si="21"/>
        <v>22163.8</v>
      </c>
      <c r="I127" s="245"/>
    </row>
    <row r="128" spans="1:9" ht="14.1" customHeight="1">
      <c r="A128" s="250" t="s">
        <v>2299</v>
      </c>
      <c r="B128" s="49" t="s">
        <v>3293</v>
      </c>
      <c r="C128" s="60">
        <v>26.4</v>
      </c>
      <c r="D128" s="49">
        <v>800</v>
      </c>
      <c r="E128" s="992">
        <v>2105.92</v>
      </c>
      <c r="F128" s="740">
        <f t="shared" si="20"/>
        <v>2105.92</v>
      </c>
      <c r="G128" s="1037">
        <f>'Заказ, cкидки и курсы валют'!$J$24*F128</f>
        <v>26713.595200000003</v>
      </c>
      <c r="H128" s="158">
        <f t="shared" si="21"/>
        <v>21370.880000000001</v>
      </c>
      <c r="I128" s="245"/>
    </row>
    <row r="129" spans="1:10" ht="14.1" customHeight="1">
      <c r="A129" s="250" t="s">
        <v>2300</v>
      </c>
      <c r="B129" s="49" t="s">
        <v>3310</v>
      </c>
      <c r="C129" s="60">
        <v>35.799999999999997</v>
      </c>
      <c r="D129" s="49">
        <v>600</v>
      </c>
      <c r="E129" s="992">
        <v>4171.95</v>
      </c>
      <c r="F129" s="740">
        <f t="shared" si="20"/>
        <v>4171.95</v>
      </c>
      <c r="G129" s="1037">
        <f>'Заказ, cкидки и курсы валют'!$J$24*F129</f>
        <v>52921.185749999997</v>
      </c>
      <c r="H129" s="158">
        <f t="shared" si="21"/>
        <v>31752.71</v>
      </c>
      <c r="I129" s="245"/>
    </row>
    <row r="130" spans="1:10" ht="14.1" customHeight="1">
      <c r="A130" s="250" t="s">
        <v>2301</v>
      </c>
      <c r="B130" s="49" t="s">
        <v>3295</v>
      </c>
      <c r="C130" s="60">
        <v>73.5</v>
      </c>
      <c r="D130" s="495">
        <v>300</v>
      </c>
      <c r="E130" s="992">
        <v>7615.1</v>
      </c>
      <c r="F130" s="740">
        <f t="shared" si="20"/>
        <v>7615.1</v>
      </c>
      <c r="G130" s="1037">
        <f>'Заказ, cкидки и курсы валют'!$J$24*F130</f>
        <v>96597.543500000014</v>
      </c>
      <c r="H130" s="158">
        <f t="shared" si="21"/>
        <v>28979.26</v>
      </c>
      <c r="I130" s="245"/>
    </row>
    <row r="131" spans="1:10" ht="14.1" customHeight="1">
      <c r="A131" s="250" t="s">
        <v>2302</v>
      </c>
      <c r="B131" s="49" t="s">
        <v>3395</v>
      </c>
      <c r="C131" s="60">
        <v>159</v>
      </c>
      <c r="D131" s="495">
        <v>160</v>
      </c>
      <c r="E131" s="992">
        <v>16373.76</v>
      </c>
      <c r="F131" s="740">
        <f t="shared" si="20"/>
        <v>16373.76</v>
      </c>
      <c r="G131" s="1037">
        <f>'Заказ, cкидки и курсы валют'!$J$24*F131</f>
        <v>207701.14560000002</v>
      </c>
      <c r="H131" s="158">
        <f t="shared" si="21"/>
        <v>33232.18</v>
      </c>
      <c r="I131" s="245"/>
    </row>
    <row r="132" spans="1:10" ht="14.1" customHeight="1">
      <c r="A132" s="250" t="s">
        <v>2797</v>
      </c>
      <c r="B132" s="49" t="s">
        <v>3297</v>
      </c>
      <c r="C132" s="60">
        <v>217</v>
      </c>
      <c r="D132" s="495">
        <v>50</v>
      </c>
      <c r="E132" s="992">
        <v>21232.26</v>
      </c>
      <c r="F132" s="740">
        <f t="shared" si="20"/>
        <v>21232.26</v>
      </c>
      <c r="G132" s="1037">
        <f>'Заказ, cкидки и курсы валют'!$J$24*F132</f>
        <v>269331.2181</v>
      </c>
      <c r="H132" s="158">
        <f t="shared" si="21"/>
        <v>13466.56</v>
      </c>
      <c r="I132" s="245"/>
    </row>
    <row r="133" spans="1:10" ht="14.1" customHeight="1">
      <c r="A133" s="250" t="s">
        <v>2303</v>
      </c>
      <c r="B133" s="49" t="s">
        <v>3298</v>
      </c>
      <c r="C133" s="60">
        <v>291</v>
      </c>
      <c r="D133" s="495">
        <v>80</v>
      </c>
      <c r="E133" s="992">
        <v>28385.759999999998</v>
      </c>
      <c r="F133" s="740">
        <f t="shared" si="20"/>
        <v>28385.759999999998</v>
      </c>
      <c r="G133" s="1037">
        <f>'Заказ, cкидки и курсы валют'!$J$24*F133</f>
        <v>360073.36560000002</v>
      </c>
      <c r="H133" s="158">
        <f t="shared" si="21"/>
        <v>28805.87</v>
      </c>
      <c r="I133" s="245"/>
    </row>
    <row r="134" spans="1:10" ht="14.1" customHeight="1" thickBot="1">
      <c r="A134" s="282" t="s">
        <v>2304</v>
      </c>
      <c r="B134" s="163" t="s">
        <v>2638</v>
      </c>
      <c r="C134" s="948">
        <v>678</v>
      </c>
      <c r="D134" s="1353">
        <v>40</v>
      </c>
      <c r="E134" s="992">
        <v>70429.94</v>
      </c>
      <c r="F134" s="1173">
        <f t="shared" si="20"/>
        <v>70429.94</v>
      </c>
      <c r="G134" s="1174">
        <f>'Заказ, cкидки и курсы валют'!$J$24*F134</f>
        <v>893403.78890000004</v>
      </c>
      <c r="H134" s="214">
        <f t="shared" si="21"/>
        <v>35736.15</v>
      </c>
      <c r="I134" s="248"/>
    </row>
    <row r="135" spans="1:10" ht="22.5" customHeight="1" thickBot="1"/>
    <row r="136" spans="1:10" ht="18">
      <c r="A136" s="291"/>
      <c r="B136" s="196"/>
      <c r="C136" s="112"/>
      <c r="D136" s="112" t="s">
        <v>2551</v>
      </c>
      <c r="E136" s="687"/>
      <c r="F136" s="794"/>
      <c r="G136" s="701"/>
      <c r="H136" s="196"/>
      <c r="I136" s="116"/>
    </row>
    <row r="137" spans="1:10">
      <c r="A137" s="292"/>
      <c r="B137" s="17"/>
      <c r="C137" s="118"/>
      <c r="D137" s="118"/>
      <c r="E137" s="689"/>
      <c r="F137" s="795"/>
      <c r="G137" s="763"/>
      <c r="H137" s="17"/>
      <c r="I137" s="200"/>
    </row>
    <row r="138" spans="1:10" ht="32.25" customHeight="1">
      <c r="A138" s="292"/>
      <c r="B138" s="17"/>
      <c r="C138" s="118"/>
      <c r="D138" s="118"/>
      <c r="E138" s="689"/>
      <c r="F138" s="795"/>
      <c r="G138" s="763"/>
      <c r="H138" s="17"/>
      <c r="I138" s="200"/>
    </row>
    <row r="139" spans="1:10" ht="18.75" customHeight="1">
      <c r="A139" s="292"/>
      <c r="B139" s="17"/>
      <c r="C139" s="118"/>
      <c r="D139" s="118"/>
      <c r="E139" s="689"/>
      <c r="F139" s="795"/>
      <c r="G139" s="763"/>
      <c r="H139" s="17"/>
      <c r="I139" s="200"/>
    </row>
    <row r="140" spans="1:10" ht="65.25" customHeight="1" thickBot="1">
      <c r="A140" s="145" t="s">
        <v>7840</v>
      </c>
      <c r="B140" s="146"/>
      <c r="C140" s="204"/>
      <c r="D140" s="204"/>
      <c r="E140" s="690"/>
      <c r="F140" s="796"/>
      <c r="G140" s="764"/>
      <c r="H140" s="204"/>
      <c r="I140" s="205"/>
    </row>
    <row r="141" spans="1:10" ht="42">
      <c r="A141" s="228" t="s">
        <v>1036</v>
      </c>
      <c r="B141" s="229" t="s">
        <v>1037</v>
      </c>
      <c r="C141" s="230" t="s">
        <v>679</v>
      </c>
      <c r="D141" s="230" t="s">
        <v>3147</v>
      </c>
      <c r="E141" s="691" t="s">
        <v>11552</v>
      </c>
      <c r="F141" s="797" t="s">
        <v>2796</v>
      </c>
      <c r="G141" s="785" t="s">
        <v>2644</v>
      </c>
      <c r="H141" s="394" t="s">
        <v>498</v>
      </c>
      <c r="I141" s="232" t="s">
        <v>4274</v>
      </c>
    </row>
    <row r="142" spans="1:10" ht="13.5" thickBot="1">
      <c r="A142" s="228"/>
      <c r="B142" s="445"/>
      <c r="C142" s="230" t="s">
        <v>3648</v>
      </c>
      <c r="D142" s="446" t="s">
        <v>2645</v>
      </c>
      <c r="E142" s="696" t="s">
        <v>265</v>
      </c>
      <c r="F142" s="1351">
        <f>'Заказ, cкидки и курсы валют'!$I$12</f>
        <v>0</v>
      </c>
      <c r="G142" s="1150"/>
      <c r="H142" s="545"/>
      <c r="I142" s="380"/>
      <c r="J142" s="992"/>
    </row>
    <row r="143" spans="1:10">
      <c r="A143" s="389" t="s">
        <v>2305</v>
      </c>
      <c r="B143" s="1221" t="s">
        <v>3313</v>
      </c>
      <c r="C143" s="1219">
        <v>0.24</v>
      </c>
      <c r="D143" s="1199">
        <v>1000</v>
      </c>
      <c r="E143" s="712">
        <f t="shared" ref="E143:E157" si="22">E120*1.2</f>
        <v>149.60399999999998</v>
      </c>
      <c r="F143" s="1415">
        <f>ROUND(E143*(1-$F$10),2)</f>
        <v>149.6</v>
      </c>
      <c r="G143" s="1188">
        <f>'Заказ, cкидки и курсы валют'!$J$24*F143</f>
        <v>1897.6759999999999</v>
      </c>
      <c r="H143" s="443">
        <f>ROUND((D143/1000)*G143,2)</f>
        <v>1897.68</v>
      </c>
      <c r="I143" s="393"/>
      <c r="J143" s="992"/>
    </row>
    <row r="144" spans="1:10">
      <c r="A144" s="250" t="s">
        <v>2306</v>
      </c>
      <c r="B144" s="49" t="s">
        <v>3314</v>
      </c>
      <c r="C144" s="60">
        <v>0.5</v>
      </c>
      <c r="D144" s="148">
        <v>1000</v>
      </c>
      <c r="E144" s="712">
        <f t="shared" si="22"/>
        <v>297.86399999999998</v>
      </c>
      <c r="F144" s="1416">
        <f t="shared" ref="F144:F156" si="23">ROUND(E144*(1-$F$10),2)</f>
        <v>297.86</v>
      </c>
      <c r="G144" s="1037">
        <f>'Заказ, cкидки и курсы валют'!$J$24*F144</f>
        <v>3778.3541000000005</v>
      </c>
      <c r="H144" s="158">
        <f t="shared" ref="H144:H156" si="24">ROUND((D144/1000)*G144,2)</f>
        <v>3778.35</v>
      </c>
      <c r="I144" s="245"/>
      <c r="J144" s="992"/>
    </row>
    <row r="145" spans="1:10">
      <c r="A145" s="250" t="s">
        <v>2307</v>
      </c>
      <c r="B145" s="49" t="s">
        <v>3666</v>
      </c>
      <c r="C145" s="60">
        <v>0.84000000000000008</v>
      </c>
      <c r="D145" s="148">
        <v>1000</v>
      </c>
      <c r="E145" s="712">
        <f t="shared" si="22"/>
        <v>246.89999999999998</v>
      </c>
      <c r="F145" s="1416">
        <f t="shared" si="23"/>
        <v>246.9</v>
      </c>
      <c r="G145" s="1037">
        <f>'Заказ, cкидки и курсы валют'!$J$24*F145</f>
        <v>3131.9265</v>
      </c>
      <c r="H145" s="158">
        <f t="shared" si="24"/>
        <v>3131.93</v>
      </c>
      <c r="I145" s="245"/>
      <c r="J145" s="992"/>
    </row>
    <row r="146" spans="1:10">
      <c r="A146" s="250" t="s">
        <v>2308</v>
      </c>
      <c r="B146" s="49" t="s">
        <v>3305</v>
      </c>
      <c r="C146" s="60">
        <v>1.8</v>
      </c>
      <c r="D146" s="148">
        <v>250</v>
      </c>
      <c r="E146" s="712">
        <f t="shared" si="22"/>
        <v>358.416</v>
      </c>
      <c r="F146" s="1416">
        <f t="shared" si="23"/>
        <v>358.42</v>
      </c>
      <c r="G146" s="1037">
        <f>'Заказ, cкидки и курсы валют'!$J$24*F146</f>
        <v>4546.5577000000003</v>
      </c>
      <c r="H146" s="158">
        <f t="shared" si="24"/>
        <v>1136.6400000000001</v>
      </c>
      <c r="I146" s="245"/>
      <c r="J146" s="992"/>
    </row>
    <row r="147" spans="1:10">
      <c r="A147" s="250" t="s">
        <v>2309</v>
      </c>
      <c r="B147" s="49" t="s">
        <v>3667</v>
      </c>
      <c r="C147" s="60">
        <v>3.57</v>
      </c>
      <c r="D147" s="148">
        <v>250</v>
      </c>
      <c r="E147" s="712">
        <f t="shared" si="22"/>
        <v>468.80399999999997</v>
      </c>
      <c r="F147" s="1416">
        <f t="shared" si="23"/>
        <v>468.8</v>
      </c>
      <c r="G147" s="1037">
        <f>'Заказ, cкидки и курсы валют'!$J$24*F147</f>
        <v>5946.7280000000001</v>
      </c>
      <c r="H147" s="158">
        <f t="shared" si="24"/>
        <v>1486.68</v>
      </c>
      <c r="I147" s="245"/>
      <c r="J147" s="992"/>
    </row>
    <row r="148" spans="1:10">
      <c r="A148" s="250" t="s">
        <v>11871</v>
      </c>
      <c r="B148" s="47" t="s">
        <v>3668</v>
      </c>
      <c r="C148" s="60">
        <v>5.77</v>
      </c>
      <c r="D148" s="148">
        <v>100</v>
      </c>
      <c r="E148" s="712">
        <f t="shared" si="22"/>
        <v>598.524</v>
      </c>
      <c r="F148" s="1416">
        <f t="shared" ref="F148" si="25">ROUND(E148*(1-$F$10),2)</f>
        <v>598.52</v>
      </c>
      <c r="G148" s="1037">
        <f>'Заказ, cкидки и курсы валют'!$J$24*F148</f>
        <v>7592.2262000000001</v>
      </c>
      <c r="H148" s="158">
        <f t="shared" ref="H148" si="26">ROUND((D148/1000)*G148,2)</f>
        <v>759.22</v>
      </c>
      <c r="I148" s="245"/>
      <c r="J148" s="992"/>
    </row>
    <row r="149" spans="1:10">
      <c r="A149" s="250" t="s">
        <v>2310</v>
      </c>
      <c r="B149" s="49" t="s">
        <v>3308</v>
      </c>
      <c r="C149" s="60">
        <v>9.5299999999999994</v>
      </c>
      <c r="D149" s="148">
        <v>80</v>
      </c>
      <c r="E149" s="712">
        <f t="shared" si="22"/>
        <v>1763.268</v>
      </c>
      <c r="F149" s="1416">
        <f t="shared" si="23"/>
        <v>1763.27</v>
      </c>
      <c r="G149" s="1037">
        <f>'Заказ, cкидки и курсы валют'!$J$24*F149</f>
        <v>22367.079949999999</v>
      </c>
      <c r="H149" s="158">
        <f t="shared" si="24"/>
        <v>1789.37</v>
      </c>
      <c r="I149" s="245"/>
      <c r="J149" s="992"/>
    </row>
    <row r="150" spans="1:10">
      <c r="A150" s="250" t="s">
        <v>2311</v>
      </c>
      <c r="B150" s="49" t="s">
        <v>3669</v>
      </c>
      <c r="C150" s="60">
        <v>13.700000000000001</v>
      </c>
      <c r="D150" s="148">
        <v>50</v>
      </c>
      <c r="E150" s="712">
        <f t="shared" si="22"/>
        <v>1397.7959999999998</v>
      </c>
      <c r="F150" s="1416">
        <f t="shared" si="23"/>
        <v>1397.8</v>
      </c>
      <c r="G150" s="1037">
        <f>'Заказ, cкидки и курсы валют'!$J$24*F150</f>
        <v>17731.093000000001</v>
      </c>
      <c r="H150" s="158">
        <f t="shared" si="24"/>
        <v>886.55</v>
      </c>
      <c r="I150" s="245"/>
      <c r="J150" s="992"/>
    </row>
    <row r="151" spans="1:10">
      <c r="A151" s="250" t="s">
        <v>2312</v>
      </c>
      <c r="B151" s="49" t="s">
        <v>3293</v>
      </c>
      <c r="C151" s="60">
        <v>26.4</v>
      </c>
      <c r="D151" s="147">
        <v>30</v>
      </c>
      <c r="E151" s="712">
        <f t="shared" si="22"/>
        <v>2527.1039999999998</v>
      </c>
      <c r="F151" s="1416">
        <f t="shared" si="23"/>
        <v>2527.1</v>
      </c>
      <c r="G151" s="1037">
        <f>'Заказ, cкидки и курсы валют'!$J$24*F151</f>
        <v>32056.263500000001</v>
      </c>
      <c r="H151" s="158">
        <f t="shared" si="24"/>
        <v>961.69</v>
      </c>
      <c r="I151" s="245"/>
      <c r="J151" s="992"/>
    </row>
    <row r="152" spans="1:10">
      <c r="A152" s="250" t="s">
        <v>2313</v>
      </c>
      <c r="B152" s="49" t="s">
        <v>3310</v>
      </c>
      <c r="C152" s="60">
        <v>35.799999999999997</v>
      </c>
      <c r="D152" s="147">
        <v>20</v>
      </c>
      <c r="E152" s="712">
        <f t="shared" si="22"/>
        <v>5006.3399999999992</v>
      </c>
      <c r="F152" s="1416">
        <f t="shared" si="23"/>
        <v>5006.34</v>
      </c>
      <c r="G152" s="1037">
        <f>'Заказ, cкидки и курсы валют'!$J$24*F152</f>
        <v>63505.422900000005</v>
      </c>
      <c r="H152" s="158">
        <f t="shared" si="24"/>
        <v>1270.1099999999999</v>
      </c>
      <c r="I152" s="245"/>
      <c r="J152" s="992"/>
    </row>
    <row r="153" spans="1:10">
      <c r="A153" s="250" t="s">
        <v>2314</v>
      </c>
      <c r="B153" s="49" t="s">
        <v>3295</v>
      </c>
      <c r="C153" s="60">
        <v>73.5</v>
      </c>
      <c r="D153" s="147">
        <v>10</v>
      </c>
      <c r="E153" s="712">
        <f t="shared" si="22"/>
        <v>9138.1200000000008</v>
      </c>
      <c r="F153" s="1416">
        <f t="shared" si="23"/>
        <v>9138.1200000000008</v>
      </c>
      <c r="G153" s="1037">
        <f>'Заказ, cкидки и курсы валют'!$J$24*F153</f>
        <v>115917.05220000002</v>
      </c>
      <c r="H153" s="158">
        <f t="shared" si="24"/>
        <v>1159.17</v>
      </c>
      <c r="I153" s="245"/>
      <c r="J153" s="992"/>
    </row>
    <row r="154" spans="1:10">
      <c r="A154" s="250" t="s">
        <v>2315</v>
      </c>
      <c r="B154" s="49" t="s">
        <v>3395</v>
      </c>
      <c r="C154" s="60">
        <v>159</v>
      </c>
      <c r="D154" s="147">
        <v>5</v>
      </c>
      <c r="E154" s="712">
        <f t="shared" si="22"/>
        <v>19648.511999999999</v>
      </c>
      <c r="F154" s="1416">
        <f t="shared" si="23"/>
        <v>19648.509999999998</v>
      </c>
      <c r="G154" s="1037">
        <f>'Заказ, cкидки и курсы валют'!$J$24*F154</f>
        <v>249241.34934999997</v>
      </c>
      <c r="H154" s="158">
        <f t="shared" si="24"/>
        <v>1246.21</v>
      </c>
      <c r="I154" s="245"/>
      <c r="J154" s="992"/>
    </row>
    <row r="155" spans="1:10">
      <c r="A155" s="397" t="s">
        <v>2798</v>
      </c>
      <c r="B155" s="543" t="s">
        <v>3297</v>
      </c>
      <c r="C155" s="2664">
        <v>217</v>
      </c>
      <c r="D155" s="2665">
        <v>4</v>
      </c>
      <c r="E155" s="712">
        <f t="shared" si="22"/>
        <v>25478.711999999996</v>
      </c>
      <c r="F155" s="2666">
        <f t="shared" si="23"/>
        <v>25478.71</v>
      </c>
      <c r="G155" s="1497">
        <f>'Заказ, cкидки и курсы валют'!$J$24*F155</f>
        <v>323197.43634999997</v>
      </c>
      <c r="H155" s="544">
        <f t="shared" si="24"/>
        <v>1292.79</v>
      </c>
      <c r="I155" s="366"/>
      <c r="J155" s="992"/>
    </row>
    <row r="156" spans="1:10">
      <c r="A156" s="15" t="s">
        <v>2316</v>
      </c>
      <c r="B156" s="49" t="s">
        <v>3298</v>
      </c>
      <c r="C156" s="60">
        <v>291</v>
      </c>
      <c r="D156" s="138">
        <v>4</v>
      </c>
      <c r="E156" s="710">
        <f t="shared" si="22"/>
        <v>34062.911999999997</v>
      </c>
      <c r="F156" s="740">
        <f t="shared" si="23"/>
        <v>34062.910000000003</v>
      </c>
      <c r="G156" s="1037">
        <f>'Заказ, cкидки и курсы валют'!$J$24*F156</f>
        <v>432088.01335000008</v>
      </c>
      <c r="H156" s="158">
        <f t="shared" si="24"/>
        <v>1728.35</v>
      </c>
      <c r="I156" s="15"/>
      <c r="J156" s="992"/>
    </row>
    <row r="157" spans="1:10" ht="13.5" thickBot="1">
      <c r="A157" s="19" t="s">
        <v>11873</v>
      </c>
      <c r="B157" s="246" t="s">
        <v>2638</v>
      </c>
      <c r="C157" s="1186">
        <v>678</v>
      </c>
      <c r="D157" s="326">
        <v>4</v>
      </c>
      <c r="E157" s="1705">
        <f t="shared" si="22"/>
        <v>84515.928</v>
      </c>
      <c r="F157" s="1173">
        <f t="shared" ref="F157" si="27">ROUND(E157*(1-$F$10),2)</f>
        <v>84515.93</v>
      </c>
      <c r="G157" s="1174">
        <f>'Заказ, cкидки и курсы валют'!$J$24*F157</f>
        <v>1072084.5720499998</v>
      </c>
      <c r="H157" s="214">
        <f t="shared" ref="H157" si="28">ROUND((D157/1000)*G157,2)</f>
        <v>4288.34</v>
      </c>
      <c r="I157" s="19"/>
      <c r="J157" s="992"/>
    </row>
    <row r="158" spans="1:10" ht="13.5" thickBot="1"/>
    <row r="159" spans="1:10" ht="18">
      <c r="A159" s="291"/>
      <c r="B159" s="196"/>
      <c r="C159" s="112"/>
      <c r="D159" s="112" t="s">
        <v>2551</v>
      </c>
      <c r="E159" s="687"/>
      <c r="F159" s="794"/>
      <c r="G159" s="701"/>
      <c r="H159" s="115"/>
      <c r="I159" s="116"/>
    </row>
    <row r="160" spans="1:10">
      <c r="A160" s="292"/>
      <c r="B160" s="17"/>
      <c r="C160" s="118"/>
      <c r="D160" s="118"/>
      <c r="E160" s="689"/>
      <c r="F160" s="795"/>
      <c r="G160" s="763"/>
      <c r="H160" s="17"/>
      <c r="I160" s="200"/>
    </row>
    <row r="161" spans="1:9" ht="32.25" customHeight="1">
      <c r="A161" s="292"/>
      <c r="B161" s="17"/>
      <c r="C161" s="118"/>
      <c r="D161" s="118"/>
      <c r="E161" s="689"/>
      <c r="F161" s="795"/>
      <c r="G161" s="763"/>
      <c r="H161" s="17"/>
      <c r="I161" s="200"/>
    </row>
    <row r="162" spans="1:9" ht="18.75" customHeight="1">
      <c r="A162" s="292"/>
      <c r="B162" s="17"/>
      <c r="C162" s="118"/>
      <c r="D162" s="118"/>
      <c r="E162" s="689"/>
      <c r="F162" s="795"/>
      <c r="G162" s="763"/>
      <c r="H162" s="17"/>
      <c r="I162" s="200"/>
    </row>
    <row r="163" spans="1:9" ht="55.5" customHeight="1" thickBot="1">
      <c r="A163" s="1541" t="s">
        <v>7841</v>
      </c>
      <c r="B163" s="204"/>
      <c r="C163" s="120"/>
      <c r="D163" s="120"/>
      <c r="E163" s="690"/>
      <c r="F163" s="796"/>
      <c r="G163" s="764"/>
      <c r="H163" s="204"/>
      <c r="I163" s="205"/>
    </row>
    <row r="164" spans="1:9" ht="42">
      <c r="A164" s="228" t="s">
        <v>1036</v>
      </c>
      <c r="B164" s="229" t="s">
        <v>1037</v>
      </c>
      <c r="C164" s="230" t="s">
        <v>679</v>
      </c>
      <c r="D164" s="230" t="s">
        <v>3147</v>
      </c>
      <c r="E164" s="691" t="s">
        <v>11552</v>
      </c>
      <c r="F164" s="797" t="s">
        <v>2796</v>
      </c>
      <c r="G164" s="785" t="s">
        <v>2644</v>
      </c>
      <c r="H164" s="394" t="s">
        <v>498</v>
      </c>
      <c r="I164" s="232" t="s">
        <v>4274</v>
      </c>
    </row>
    <row r="165" spans="1:9" ht="13.5" thickBot="1">
      <c r="A165" s="228"/>
      <c r="B165" s="445"/>
      <c r="C165" s="230" t="s">
        <v>3648</v>
      </c>
      <c r="D165" s="446" t="s">
        <v>2645</v>
      </c>
      <c r="E165" s="696" t="s">
        <v>265</v>
      </c>
      <c r="F165" s="1351">
        <f>'Заказ, cкидки и курсы валют'!$I$12</f>
        <v>0</v>
      </c>
      <c r="G165" s="1150"/>
      <c r="H165" s="545"/>
      <c r="I165" s="380"/>
    </row>
    <row r="166" spans="1:9" ht="15">
      <c r="A166" s="389" t="s">
        <v>8649</v>
      </c>
      <c r="B166" s="1221" t="s">
        <v>3313</v>
      </c>
      <c r="C166" s="1219">
        <v>0.24</v>
      </c>
      <c r="D166" s="449">
        <v>20</v>
      </c>
      <c r="E166" s="1123">
        <f t="shared" ref="E166:E180" si="29">E120*2</f>
        <v>249.34</v>
      </c>
      <c r="F166" s="1187">
        <f>ROUND(E166*(1-$F$10),2)</f>
        <v>249.34</v>
      </c>
      <c r="G166" s="1188">
        <f>'Заказ, cкидки и курсы валют'!$J$24*F166</f>
        <v>3162.8779</v>
      </c>
      <c r="H166" s="443">
        <f>ROUND((D166/1000)*G166,2)</f>
        <v>63.26</v>
      </c>
      <c r="I166" s="393"/>
    </row>
    <row r="167" spans="1:9" ht="15">
      <c r="A167" s="250" t="s">
        <v>8650</v>
      </c>
      <c r="B167" s="49" t="s">
        <v>3314</v>
      </c>
      <c r="C167" s="60">
        <v>0.5</v>
      </c>
      <c r="D167" s="48">
        <v>20</v>
      </c>
      <c r="E167" s="1123">
        <f t="shared" si="29"/>
        <v>496.44</v>
      </c>
      <c r="F167" s="740">
        <f t="shared" ref="F167:F180" si="30">ROUND(E167*(1-$F$10),2)</f>
        <v>496.44</v>
      </c>
      <c r="G167" s="1037">
        <f>'Заказ, cкидки и курсы валют'!$J$24*F167</f>
        <v>6297.3414000000002</v>
      </c>
      <c r="H167" s="158">
        <f t="shared" ref="H167:H180" si="31">ROUND((D167/1000)*G167,2)</f>
        <v>125.95</v>
      </c>
      <c r="I167" s="245"/>
    </row>
    <row r="168" spans="1:9" ht="15">
      <c r="A168" s="250" t="s">
        <v>8651</v>
      </c>
      <c r="B168" s="49" t="s">
        <v>3666</v>
      </c>
      <c r="C168" s="60">
        <v>0.84000000000000008</v>
      </c>
      <c r="D168" s="48">
        <v>20</v>
      </c>
      <c r="E168" s="1123">
        <f t="shared" si="29"/>
        <v>411.5</v>
      </c>
      <c r="F168" s="740">
        <f t="shared" si="30"/>
        <v>411.5</v>
      </c>
      <c r="G168" s="1037">
        <f>'Заказ, cкидки и курсы валют'!$J$24*F168</f>
        <v>5219.8775000000005</v>
      </c>
      <c r="H168" s="158">
        <f t="shared" si="31"/>
        <v>104.4</v>
      </c>
      <c r="I168" s="245"/>
    </row>
    <row r="169" spans="1:9" ht="15">
      <c r="A169" s="250" t="s">
        <v>8652</v>
      </c>
      <c r="B169" s="49" t="s">
        <v>3305</v>
      </c>
      <c r="C169" s="60">
        <v>1.8</v>
      </c>
      <c r="D169" s="48">
        <v>20</v>
      </c>
      <c r="E169" s="1123">
        <f t="shared" si="29"/>
        <v>597.36</v>
      </c>
      <c r="F169" s="740">
        <f t="shared" si="30"/>
        <v>597.36</v>
      </c>
      <c r="G169" s="1037">
        <f>'Заказ, cкидки и курсы валют'!$J$24*F169</f>
        <v>7577.5116000000007</v>
      </c>
      <c r="H169" s="158">
        <f t="shared" si="31"/>
        <v>151.55000000000001</v>
      </c>
      <c r="I169" s="245"/>
    </row>
    <row r="170" spans="1:9" ht="15">
      <c r="A170" s="250" t="s">
        <v>8653</v>
      </c>
      <c r="B170" s="49" t="s">
        <v>3667</v>
      </c>
      <c r="C170" s="60">
        <v>3.57</v>
      </c>
      <c r="D170" s="48">
        <v>20</v>
      </c>
      <c r="E170" s="1123">
        <f t="shared" si="29"/>
        <v>781.34</v>
      </c>
      <c r="F170" s="740">
        <f t="shared" si="30"/>
        <v>781.34</v>
      </c>
      <c r="G170" s="1037">
        <f>'Заказ, cкидки и курсы валют'!$J$24*F170</f>
        <v>9911.2979000000014</v>
      </c>
      <c r="H170" s="158">
        <f t="shared" si="31"/>
        <v>198.23</v>
      </c>
      <c r="I170" s="245"/>
    </row>
    <row r="171" spans="1:9" ht="15">
      <c r="A171" s="250" t="s">
        <v>11872</v>
      </c>
      <c r="B171" s="47" t="s">
        <v>3668</v>
      </c>
      <c r="C171" s="60">
        <v>5.77</v>
      </c>
      <c r="D171" s="48">
        <v>10</v>
      </c>
      <c r="E171" s="1123">
        <f t="shared" si="29"/>
        <v>997.54</v>
      </c>
      <c r="F171" s="740">
        <f t="shared" ref="F171" si="32">ROUND(E171*(1-$F$10),2)</f>
        <v>997.54</v>
      </c>
      <c r="G171" s="1037">
        <f>'Заказ, cкидки и курсы валют'!$J$24*F171</f>
        <v>12653.794900000001</v>
      </c>
      <c r="H171" s="158">
        <f t="shared" ref="H171" si="33">ROUND((D171/1000)*G171,2)</f>
        <v>126.54</v>
      </c>
      <c r="I171" s="245"/>
    </row>
    <row r="172" spans="1:9" ht="15">
      <c r="A172" s="250" t="s">
        <v>8654</v>
      </c>
      <c r="B172" s="49" t="s">
        <v>3308</v>
      </c>
      <c r="C172" s="60">
        <v>9.5299999999999994</v>
      </c>
      <c r="D172" s="48">
        <v>5</v>
      </c>
      <c r="E172" s="1123">
        <f t="shared" si="29"/>
        <v>2938.78</v>
      </c>
      <c r="F172" s="740">
        <f t="shared" si="30"/>
        <v>2938.78</v>
      </c>
      <c r="G172" s="1037">
        <f>'Заказ, cкидки и курсы валют'!$J$24*F172</f>
        <v>37278.424300000006</v>
      </c>
      <c r="H172" s="158">
        <f t="shared" si="31"/>
        <v>186.39</v>
      </c>
      <c r="I172" s="245"/>
    </row>
    <row r="173" spans="1:9" ht="15">
      <c r="A173" s="250" t="s">
        <v>8655</v>
      </c>
      <c r="B173" s="49" t="s">
        <v>3669</v>
      </c>
      <c r="C173" s="60">
        <v>13.700000000000001</v>
      </c>
      <c r="D173" s="48">
        <v>5</v>
      </c>
      <c r="E173" s="1123">
        <f t="shared" si="29"/>
        <v>2329.66</v>
      </c>
      <c r="F173" s="740">
        <f t="shared" si="30"/>
        <v>2329.66</v>
      </c>
      <c r="G173" s="1037">
        <f>'Заказ, cкидки и курсы валют'!$J$24*F173</f>
        <v>29551.737099999998</v>
      </c>
      <c r="H173" s="158">
        <f t="shared" si="31"/>
        <v>147.76</v>
      </c>
      <c r="I173" s="245"/>
    </row>
    <row r="174" spans="1:9" ht="15">
      <c r="A174" s="250" t="s">
        <v>8656</v>
      </c>
      <c r="B174" s="49" t="s">
        <v>3293</v>
      </c>
      <c r="C174" s="60">
        <v>26.4</v>
      </c>
      <c r="D174" s="49">
        <v>2</v>
      </c>
      <c r="E174" s="1123">
        <f t="shared" si="29"/>
        <v>4211.84</v>
      </c>
      <c r="F174" s="740">
        <f t="shared" si="30"/>
        <v>4211.84</v>
      </c>
      <c r="G174" s="1037">
        <f>'Заказ, cкидки и курсы валют'!$J$24*F174</f>
        <v>53427.190400000007</v>
      </c>
      <c r="H174" s="158">
        <f t="shared" si="31"/>
        <v>106.85</v>
      </c>
      <c r="I174" s="245"/>
    </row>
    <row r="175" spans="1:9" ht="15">
      <c r="A175" s="250" t="s">
        <v>8657</v>
      </c>
      <c r="B175" s="49" t="s">
        <v>3310</v>
      </c>
      <c r="C175" s="60">
        <v>35.799999999999997</v>
      </c>
      <c r="D175" s="49">
        <v>1</v>
      </c>
      <c r="E175" s="1123">
        <f t="shared" si="29"/>
        <v>8343.9</v>
      </c>
      <c r="F175" s="740">
        <f t="shared" si="30"/>
        <v>8343.9</v>
      </c>
      <c r="G175" s="1037">
        <f>'Заказ, cкидки и курсы валют'!$J$24*F175</f>
        <v>105842.37149999999</v>
      </c>
      <c r="H175" s="158">
        <f t="shared" si="31"/>
        <v>105.84</v>
      </c>
      <c r="I175" s="245"/>
    </row>
    <row r="176" spans="1:9" ht="15">
      <c r="A176" s="250" t="s">
        <v>8658</v>
      </c>
      <c r="B176" s="49" t="s">
        <v>3295</v>
      </c>
      <c r="C176" s="60">
        <v>73.5</v>
      </c>
      <c r="D176" s="495">
        <v>1</v>
      </c>
      <c r="E176" s="1123">
        <f t="shared" si="29"/>
        <v>15230.2</v>
      </c>
      <c r="F176" s="740">
        <f t="shared" si="30"/>
        <v>15230.2</v>
      </c>
      <c r="G176" s="1037">
        <f>'Заказ, cкидки и курсы валют'!$J$24*F176</f>
        <v>193195.08700000003</v>
      </c>
      <c r="H176" s="158">
        <f t="shared" si="31"/>
        <v>193.2</v>
      </c>
      <c r="I176" s="245"/>
    </row>
    <row r="177" spans="1:9" ht="15">
      <c r="A177" s="250" t="s">
        <v>8659</v>
      </c>
      <c r="B177" s="49" t="s">
        <v>3395</v>
      </c>
      <c r="C177" s="60">
        <v>159</v>
      </c>
      <c r="D177" s="495">
        <v>1</v>
      </c>
      <c r="E177" s="1123">
        <f t="shared" si="29"/>
        <v>32747.52</v>
      </c>
      <c r="F177" s="740">
        <f t="shared" si="30"/>
        <v>32747.52</v>
      </c>
      <c r="G177" s="1037">
        <f>'Заказ, cкидки и курсы валют'!$J$24*F177</f>
        <v>415402.29120000004</v>
      </c>
      <c r="H177" s="158">
        <f t="shared" si="31"/>
        <v>415.4</v>
      </c>
      <c r="I177" s="245"/>
    </row>
    <row r="178" spans="1:9" ht="15">
      <c r="A178" s="250" t="s">
        <v>8660</v>
      </c>
      <c r="B178" s="49" t="s">
        <v>3297</v>
      </c>
      <c r="C178" s="60">
        <v>217</v>
      </c>
      <c r="D178" s="495">
        <v>1</v>
      </c>
      <c r="E178" s="1123">
        <f t="shared" si="29"/>
        <v>42464.52</v>
      </c>
      <c r="F178" s="740">
        <f t="shared" si="30"/>
        <v>42464.52</v>
      </c>
      <c r="G178" s="1037">
        <f>'Заказ, cкидки и курсы валют'!$J$24*F178</f>
        <v>538662.4362</v>
      </c>
      <c r="H178" s="158">
        <f t="shared" si="31"/>
        <v>538.66</v>
      </c>
      <c r="I178" s="245"/>
    </row>
    <row r="179" spans="1:9" ht="15">
      <c r="A179" s="250" t="s">
        <v>8661</v>
      </c>
      <c r="B179" s="49" t="s">
        <v>3298</v>
      </c>
      <c r="C179" s="60">
        <v>291</v>
      </c>
      <c r="D179" s="495">
        <v>1</v>
      </c>
      <c r="E179" s="1123">
        <f t="shared" si="29"/>
        <v>56771.519999999997</v>
      </c>
      <c r="F179" s="740">
        <f t="shared" si="30"/>
        <v>56771.519999999997</v>
      </c>
      <c r="G179" s="1037">
        <f>'Заказ, cкидки и курсы валют'!$J$24*F179</f>
        <v>720146.73120000004</v>
      </c>
      <c r="H179" s="158">
        <f t="shared" si="31"/>
        <v>720.15</v>
      </c>
      <c r="I179" s="245"/>
    </row>
    <row r="180" spans="1:9" ht="15.75" thickBot="1">
      <c r="A180" s="282" t="s">
        <v>8662</v>
      </c>
      <c r="B180" s="163" t="s">
        <v>2638</v>
      </c>
      <c r="C180" s="948">
        <v>678</v>
      </c>
      <c r="D180" s="1353">
        <v>1</v>
      </c>
      <c r="E180" s="1123">
        <f t="shared" si="29"/>
        <v>140859.88</v>
      </c>
      <c r="F180" s="1173">
        <f t="shared" si="30"/>
        <v>140859.88</v>
      </c>
      <c r="G180" s="1174">
        <f>'Заказ, cкидки и курсы валют'!$J$24*F180</f>
        <v>1786807.5778000001</v>
      </c>
      <c r="H180" s="214">
        <f t="shared" si="31"/>
        <v>1786.81</v>
      </c>
      <c r="I180" s="248"/>
    </row>
    <row r="181" spans="1:9" ht="13.5" thickBot="1"/>
    <row r="182" spans="1:9" ht="18">
      <c r="A182" s="291"/>
      <c r="B182" s="196"/>
      <c r="C182" s="112"/>
      <c r="D182" s="112" t="s">
        <v>2552</v>
      </c>
      <c r="E182" s="687"/>
      <c r="F182" s="794"/>
      <c r="G182" s="701"/>
      <c r="H182" s="115"/>
      <c r="I182" s="116"/>
    </row>
    <row r="183" spans="1:9">
      <c r="A183" s="292"/>
      <c r="B183" s="17"/>
      <c r="C183" s="118"/>
      <c r="D183" s="118"/>
      <c r="E183" s="689"/>
      <c r="F183" s="795"/>
      <c r="G183" s="763"/>
      <c r="H183" s="17"/>
      <c r="I183" s="200"/>
    </row>
    <row r="184" spans="1:9" ht="31.5" customHeight="1">
      <c r="A184" s="292"/>
      <c r="B184" s="17"/>
      <c r="C184" s="118"/>
      <c r="D184" s="118"/>
      <c r="E184" s="689"/>
      <c r="F184" s="795"/>
      <c r="G184" s="763"/>
      <c r="H184" s="17"/>
      <c r="I184" s="200"/>
    </row>
    <row r="185" spans="1:9" ht="18.75" customHeight="1">
      <c r="A185" s="292"/>
      <c r="B185" s="17"/>
      <c r="C185" s="118"/>
      <c r="D185" s="118"/>
      <c r="E185" s="689"/>
      <c r="F185" s="795"/>
      <c r="G185" s="763"/>
      <c r="H185" s="17"/>
      <c r="I185" s="200"/>
    </row>
    <row r="186" spans="1:9" ht="42" customHeight="1" thickBot="1">
      <c r="A186" s="1541" t="s">
        <v>7839</v>
      </c>
      <c r="B186" s="204"/>
      <c r="C186" s="120"/>
      <c r="D186" s="120"/>
      <c r="E186" s="690"/>
      <c r="F186" s="796"/>
      <c r="G186" s="764"/>
      <c r="H186" s="204"/>
      <c r="I186" s="205"/>
    </row>
    <row r="187" spans="1:9" ht="42">
      <c r="A187" s="228" t="s">
        <v>1036</v>
      </c>
      <c r="B187" s="229" t="s">
        <v>1037</v>
      </c>
      <c r="C187" s="230" t="s">
        <v>679</v>
      </c>
      <c r="D187" s="230" t="s">
        <v>3147</v>
      </c>
      <c r="E187" s="691" t="s">
        <v>11552</v>
      </c>
      <c r="F187" s="797" t="s">
        <v>2796</v>
      </c>
      <c r="G187" s="785" t="s">
        <v>2644</v>
      </c>
      <c r="H187" s="394" t="s">
        <v>498</v>
      </c>
      <c r="I187" s="232" t="s">
        <v>4274</v>
      </c>
    </row>
    <row r="188" spans="1:9" ht="13.5" thickBot="1">
      <c r="A188" s="228"/>
      <c r="B188" s="445"/>
      <c r="C188" s="230" t="s">
        <v>3648</v>
      </c>
      <c r="D188" s="446" t="s">
        <v>2645</v>
      </c>
      <c r="E188" s="696" t="s">
        <v>265</v>
      </c>
      <c r="F188" s="1351">
        <f>'Заказ, cкидки и курсы валют'!$I$12</f>
        <v>0</v>
      </c>
      <c r="G188" s="1150"/>
      <c r="H188" s="545"/>
      <c r="I188" s="380"/>
    </row>
    <row r="189" spans="1:9">
      <c r="A189" s="389" t="s">
        <v>2317</v>
      </c>
      <c r="B189" s="1221" t="s">
        <v>3667</v>
      </c>
      <c r="C189" s="1219">
        <v>35.46</v>
      </c>
      <c r="D189" s="1354">
        <v>600</v>
      </c>
      <c r="E189" s="992">
        <v>2781.57</v>
      </c>
      <c r="F189" s="1187">
        <f>ROUND(E189*(1-$F$10),2)</f>
        <v>2781.57</v>
      </c>
      <c r="G189" s="1188">
        <f>'Заказ, cкидки и курсы валют'!$J$24*F189</f>
        <v>35284.215450000003</v>
      </c>
      <c r="H189" s="443">
        <f>ROUND((D189/1000)*G189,2)</f>
        <v>21170.53</v>
      </c>
      <c r="I189" s="393"/>
    </row>
    <row r="190" spans="1:9">
      <c r="A190" s="250" t="s">
        <v>2318</v>
      </c>
      <c r="B190" s="49" t="s">
        <v>3668</v>
      </c>
      <c r="C190" s="60">
        <v>56.83</v>
      </c>
      <c r="D190" s="496">
        <v>350</v>
      </c>
      <c r="E190" s="992">
        <v>3148.58</v>
      </c>
      <c r="F190" s="740">
        <f t="shared" ref="F190:F198" si="34">ROUND(E190*(1-$F$10),2)</f>
        <v>3148.58</v>
      </c>
      <c r="G190" s="1037">
        <f>'Заказ, cкидки и курсы валют'!$J$24*F190</f>
        <v>39939.737300000001</v>
      </c>
      <c r="H190" s="158">
        <f t="shared" ref="H190:H198" si="35">ROUND((D190/1000)*G190,2)</f>
        <v>13978.91</v>
      </c>
      <c r="I190" s="245"/>
    </row>
    <row r="191" spans="1:9">
      <c r="A191" s="250" t="s">
        <v>2319</v>
      </c>
      <c r="B191" s="49" t="s">
        <v>3669</v>
      </c>
      <c r="C191" s="970">
        <v>99.11</v>
      </c>
      <c r="D191" s="496">
        <v>200</v>
      </c>
      <c r="E191" s="992">
        <v>4104.53</v>
      </c>
      <c r="F191" s="740">
        <f t="shared" si="34"/>
        <v>4104.53</v>
      </c>
      <c r="G191" s="1037">
        <f>'Заказ, cкидки и курсы валют'!$J$24*F191</f>
        <v>52065.963049999998</v>
      </c>
      <c r="H191" s="158">
        <f t="shared" si="35"/>
        <v>10413.19</v>
      </c>
      <c r="I191" s="245"/>
    </row>
    <row r="192" spans="1:9">
      <c r="A192" s="250" t="s">
        <v>2320</v>
      </c>
      <c r="B192" s="49" t="s">
        <v>3293</v>
      </c>
      <c r="C192" s="970">
        <v>180.56</v>
      </c>
      <c r="D192" s="496">
        <v>120</v>
      </c>
      <c r="E192" s="992">
        <v>6235.09</v>
      </c>
      <c r="F192" s="740">
        <f t="shared" si="34"/>
        <v>6235.09</v>
      </c>
      <c r="G192" s="1037">
        <f>'Заказ, cкидки и курсы валют'!$J$24*F192</f>
        <v>79092.116650000011</v>
      </c>
      <c r="H192" s="158">
        <f t="shared" si="35"/>
        <v>9491.0499999999993</v>
      </c>
      <c r="I192" s="245"/>
    </row>
    <row r="193" spans="1:10">
      <c r="A193" s="250" t="s">
        <v>2321</v>
      </c>
      <c r="B193" s="49" t="s">
        <v>3294</v>
      </c>
      <c r="C193" s="970">
        <v>300</v>
      </c>
      <c r="D193" s="496">
        <v>60</v>
      </c>
      <c r="E193" s="992">
        <v>8500.84</v>
      </c>
      <c r="F193" s="740">
        <f t="shared" si="34"/>
        <v>8500.84</v>
      </c>
      <c r="G193" s="1037">
        <f>'Заказ, cкидки и курсы валют'!$J$24*F193</f>
        <v>107833.1554</v>
      </c>
      <c r="H193" s="158">
        <f t="shared" si="35"/>
        <v>6469.99</v>
      </c>
      <c r="I193" s="245"/>
    </row>
    <row r="194" spans="1:10">
      <c r="A194" s="250" t="s">
        <v>2322</v>
      </c>
      <c r="B194" s="49" t="s">
        <v>3295</v>
      </c>
      <c r="C194" s="970">
        <v>500.93</v>
      </c>
      <c r="D194" s="496">
        <v>60</v>
      </c>
      <c r="E194" s="992">
        <v>13553.2</v>
      </c>
      <c r="F194" s="740">
        <f t="shared" si="34"/>
        <v>13553.2</v>
      </c>
      <c r="G194" s="1037">
        <f>'Заказ, cкидки и курсы валют'!$J$24*F194</f>
        <v>171922.342</v>
      </c>
      <c r="H194" s="158">
        <f t="shared" si="35"/>
        <v>10315.34</v>
      </c>
      <c r="I194" s="245"/>
    </row>
    <row r="195" spans="1:10">
      <c r="A195" s="250" t="s">
        <v>2323</v>
      </c>
      <c r="B195" s="49" t="s">
        <v>3296</v>
      </c>
      <c r="C195" s="970">
        <v>700</v>
      </c>
      <c r="D195" s="496">
        <v>40</v>
      </c>
      <c r="E195" s="992">
        <v>17890.509999999998</v>
      </c>
      <c r="F195" s="740">
        <f t="shared" si="34"/>
        <v>17890.509999999998</v>
      </c>
      <c r="G195" s="1037">
        <f>'Заказ, cкидки и курсы валют'!$J$24*F195</f>
        <v>226941.11934999999</v>
      </c>
      <c r="H195" s="158">
        <f t="shared" si="35"/>
        <v>9077.64</v>
      </c>
      <c r="I195" s="245"/>
    </row>
    <row r="196" spans="1:10">
      <c r="A196" s="250" t="s">
        <v>2324</v>
      </c>
      <c r="B196" s="49" t="s">
        <v>3297</v>
      </c>
      <c r="C196" s="970">
        <v>1250</v>
      </c>
      <c r="D196" s="496">
        <v>20</v>
      </c>
      <c r="E196" s="992">
        <v>34331.040000000001</v>
      </c>
      <c r="F196" s="740">
        <f t="shared" si="34"/>
        <v>34331.040000000001</v>
      </c>
      <c r="G196" s="1037">
        <f>'Заказ, cкидки и курсы валют'!$J$24*F196</f>
        <v>435489.24240000005</v>
      </c>
      <c r="H196" s="158">
        <f t="shared" si="35"/>
        <v>8709.7800000000007</v>
      </c>
      <c r="I196" s="245"/>
    </row>
    <row r="197" spans="1:10">
      <c r="A197" s="250" t="s">
        <v>2325</v>
      </c>
      <c r="B197" s="49" t="s">
        <v>3299</v>
      </c>
      <c r="C197" s="970">
        <v>2494.44</v>
      </c>
      <c r="D197" s="496">
        <v>10</v>
      </c>
      <c r="E197" s="992">
        <v>64243.199999999997</v>
      </c>
      <c r="F197" s="740">
        <f t="shared" si="34"/>
        <v>64243.199999999997</v>
      </c>
      <c r="G197" s="1037">
        <f>'Заказ, cкидки и курсы валют'!$J$24*F197</f>
        <v>814924.99199999997</v>
      </c>
      <c r="H197" s="158">
        <f t="shared" si="35"/>
        <v>8149.25</v>
      </c>
      <c r="I197" s="245"/>
    </row>
    <row r="198" spans="1:10" ht="13.5" thickBot="1">
      <c r="A198" s="282" t="s">
        <v>2326</v>
      </c>
      <c r="B198" s="163" t="s">
        <v>3300</v>
      </c>
      <c r="C198" s="1355">
        <v>3600</v>
      </c>
      <c r="D198" s="287">
        <v>5</v>
      </c>
      <c r="E198" s="992">
        <v>104664.22</v>
      </c>
      <c r="F198" s="1173">
        <f t="shared" si="34"/>
        <v>104664.22</v>
      </c>
      <c r="G198" s="1174">
        <f>'Заказ, cкидки и курсы валют'!$J$24*F198</f>
        <v>1327665.6307000001</v>
      </c>
      <c r="H198" s="214">
        <f t="shared" si="35"/>
        <v>6638.33</v>
      </c>
      <c r="I198" s="248"/>
    </row>
    <row r="199" spans="1:10">
      <c r="A199" s="14"/>
      <c r="B199" s="54"/>
      <c r="C199" s="54"/>
      <c r="D199" s="54"/>
      <c r="E199" s="711"/>
      <c r="F199" s="109"/>
      <c r="G199" s="678"/>
      <c r="H199" s="14"/>
      <c r="I199" s="14"/>
    </row>
    <row r="200" spans="1:10" ht="18" customHeight="1" thickBot="1"/>
    <row r="201" spans="1:10" ht="18">
      <c r="A201" s="291"/>
      <c r="B201" s="196"/>
      <c r="C201" s="112"/>
      <c r="D201" s="112" t="s">
        <v>2552</v>
      </c>
      <c r="E201" s="687"/>
      <c r="F201" s="794"/>
      <c r="G201" s="701"/>
      <c r="H201" s="196"/>
      <c r="I201" s="116"/>
    </row>
    <row r="202" spans="1:10">
      <c r="A202" s="292"/>
      <c r="B202" s="17"/>
      <c r="C202" s="118"/>
      <c r="D202" s="118"/>
      <c r="E202" s="689"/>
      <c r="F202" s="795"/>
      <c r="G202" s="763"/>
      <c r="H202" s="17"/>
      <c r="I202" s="200"/>
    </row>
    <row r="203" spans="1:10" ht="32.25" customHeight="1">
      <c r="A203" s="292"/>
      <c r="B203" s="17"/>
      <c r="C203" s="118"/>
      <c r="D203" s="118"/>
      <c r="E203" s="689"/>
      <c r="F203" s="795"/>
      <c r="G203" s="763"/>
      <c r="H203" s="17"/>
      <c r="I203" s="200"/>
    </row>
    <row r="204" spans="1:10" ht="18.75" customHeight="1">
      <c r="A204" s="292"/>
      <c r="B204" s="17"/>
      <c r="C204" s="118"/>
      <c r="D204" s="118"/>
      <c r="E204" s="689"/>
      <c r="F204" s="795"/>
      <c r="G204" s="763"/>
      <c r="H204" s="17"/>
      <c r="I204" s="200"/>
    </row>
    <row r="205" spans="1:10" ht="45" customHeight="1" thickBot="1">
      <c r="A205" s="145" t="s">
        <v>7840</v>
      </c>
      <c r="B205" s="146"/>
      <c r="C205" s="204"/>
      <c r="D205" s="204"/>
      <c r="E205" s="690"/>
      <c r="F205" s="796"/>
      <c r="G205" s="764"/>
      <c r="H205" s="204"/>
      <c r="I205" s="205"/>
    </row>
    <row r="206" spans="1:10" ht="42">
      <c r="A206" s="228" t="s">
        <v>1036</v>
      </c>
      <c r="B206" s="229" t="s">
        <v>1037</v>
      </c>
      <c r="C206" s="230" t="s">
        <v>679</v>
      </c>
      <c r="D206" s="230" t="s">
        <v>3147</v>
      </c>
      <c r="E206" s="691" t="s">
        <v>11552</v>
      </c>
      <c r="F206" s="797" t="s">
        <v>2796</v>
      </c>
      <c r="G206" s="785" t="s">
        <v>2644</v>
      </c>
      <c r="H206" s="394" t="s">
        <v>498</v>
      </c>
      <c r="I206" s="232" t="s">
        <v>4274</v>
      </c>
    </row>
    <row r="207" spans="1:10" ht="13.5" thickBot="1">
      <c r="A207" s="228"/>
      <c r="B207" s="445"/>
      <c r="C207" s="230" t="s">
        <v>3648</v>
      </c>
      <c r="D207" s="446" t="s">
        <v>2645</v>
      </c>
      <c r="E207" s="696" t="s">
        <v>265</v>
      </c>
      <c r="F207" s="1351">
        <f>'Заказ, cкидки и курсы валют'!$I$12</f>
        <v>0</v>
      </c>
      <c r="G207" s="1150"/>
      <c r="H207" s="545"/>
      <c r="I207" s="380"/>
      <c r="J207" s="992"/>
    </row>
    <row r="208" spans="1:10">
      <c r="A208" s="389" t="s">
        <v>2327</v>
      </c>
      <c r="B208" s="1221" t="s">
        <v>3667</v>
      </c>
      <c r="C208" s="1219">
        <v>35.46</v>
      </c>
      <c r="D208" s="1587">
        <v>40</v>
      </c>
      <c r="E208" s="712">
        <f>E189*1.2</f>
        <v>3337.884</v>
      </c>
      <c r="F208" s="1415">
        <f>ROUND(E208*(1-$F$10),2)</f>
        <v>3337.88</v>
      </c>
      <c r="G208" s="1188">
        <f>'Заказ, cкидки и курсы валют'!$J$24*F208</f>
        <v>42341.007800000007</v>
      </c>
      <c r="H208" s="443">
        <f>ROUND((D208/1000)*G208,2)</f>
        <v>1693.64</v>
      </c>
      <c r="I208" s="393"/>
      <c r="J208" s="992"/>
    </row>
    <row r="209" spans="1:10">
      <c r="A209" s="250" t="s">
        <v>2328</v>
      </c>
      <c r="B209" s="49" t="s">
        <v>3668</v>
      </c>
      <c r="C209" s="60">
        <v>56.83</v>
      </c>
      <c r="D209" s="147">
        <v>30</v>
      </c>
      <c r="E209" s="712">
        <f t="shared" ref="E209:E211" si="36">E190*1.2</f>
        <v>3778.2959999999998</v>
      </c>
      <c r="F209" s="1416">
        <f t="shared" ref="F209:F211" si="37">ROUND(E209*(1-$F$10),2)</f>
        <v>3778.3</v>
      </c>
      <c r="G209" s="1037">
        <f>'Заказ, cкидки и курсы валют'!$J$24*F209</f>
        <v>47927.735500000003</v>
      </c>
      <c r="H209" s="158">
        <f t="shared" ref="H209:H211" si="38">ROUND((D209/1000)*G209,2)</f>
        <v>1437.83</v>
      </c>
      <c r="I209" s="245"/>
      <c r="J209" s="992"/>
    </row>
    <row r="210" spans="1:10">
      <c r="A210" s="250" t="s">
        <v>2329</v>
      </c>
      <c r="B210" s="49" t="s">
        <v>3669</v>
      </c>
      <c r="C210" s="970">
        <v>99.11</v>
      </c>
      <c r="D210" s="147">
        <v>20</v>
      </c>
      <c r="E210" s="712">
        <f t="shared" si="36"/>
        <v>4925.4359999999997</v>
      </c>
      <c r="F210" s="1416">
        <f t="shared" si="37"/>
        <v>4925.4399999999996</v>
      </c>
      <c r="G210" s="1037">
        <f>'Заказ, cкидки и курсы валют'!$J$24*F210</f>
        <v>62479.206399999995</v>
      </c>
      <c r="H210" s="158">
        <f t="shared" si="38"/>
        <v>1249.58</v>
      </c>
      <c r="I210" s="245"/>
      <c r="J210" s="992"/>
    </row>
    <row r="211" spans="1:10" ht="13.5" thickBot="1">
      <c r="A211" s="282" t="s">
        <v>2330</v>
      </c>
      <c r="B211" s="163" t="s">
        <v>3293</v>
      </c>
      <c r="C211" s="1356">
        <v>180.56</v>
      </c>
      <c r="D211" s="284">
        <v>10</v>
      </c>
      <c r="E211" s="712">
        <f t="shared" si="36"/>
        <v>7482.1080000000002</v>
      </c>
      <c r="F211" s="1417">
        <f t="shared" si="37"/>
        <v>7482.11</v>
      </c>
      <c r="G211" s="1174">
        <f>'Заказ, cкидки и курсы валют'!$J$24*F211</f>
        <v>94910.565350000004</v>
      </c>
      <c r="H211" s="214">
        <f t="shared" si="38"/>
        <v>949.11</v>
      </c>
      <c r="I211" s="248"/>
      <c r="J211" s="992"/>
    </row>
    <row r="212" spans="1:10" ht="13.5" thickBot="1">
      <c r="A212" s="14"/>
      <c r="B212" s="54"/>
      <c r="C212" s="54"/>
      <c r="D212" s="313"/>
      <c r="E212" s="711"/>
      <c r="F212" s="109"/>
      <c r="G212" s="678"/>
      <c r="H212" s="14"/>
      <c r="I212" s="14"/>
    </row>
    <row r="213" spans="1:10" ht="18">
      <c r="A213" s="291"/>
      <c r="B213" s="196"/>
      <c r="C213" s="112"/>
      <c r="D213" s="112" t="s">
        <v>2552</v>
      </c>
      <c r="E213" s="687"/>
      <c r="F213" s="794"/>
      <c r="G213" s="701"/>
      <c r="H213" s="115"/>
      <c r="I213" s="116"/>
    </row>
    <row r="214" spans="1:10">
      <c r="A214" s="292"/>
      <c r="B214" s="17"/>
      <c r="C214" s="118"/>
      <c r="D214" s="118"/>
      <c r="E214" s="689"/>
      <c r="F214" s="795"/>
      <c r="G214" s="763"/>
      <c r="H214" s="17"/>
      <c r="I214" s="200"/>
    </row>
    <row r="215" spans="1:10" ht="31.5" customHeight="1">
      <c r="A215" s="292"/>
      <c r="B215" s="17"/>
      <c r="C215" s="118"/>
      <c r="D215" s="118"/>
      <c r="E215" s="689"/>
      <c r="F215" s="795"/>
      <c r="G215" s="763"/>
      <c r="H215" s="17"/>
      <c r="I215" s="200"/>
    </row>
    <row r="216" spans="1:10" ht="18.75" customHeight="1">
      <c r="A216" s="292"/>
      <c r="B216" s="17"/>
      <c r="C216" s="118"/>
      <c r="D216" s="118"/>
      <c r="E216" s="689"/>
      <c r="F216" s="795"/>
      <c r="G216" s="763"/>
      <c r="H216" s="17"/>
      <c r="I216" s="200"/>
    </row>
    <row r="217" spans="1:10" ht="42" customHeight="1" thickBot="1">
      <c r="A217" s="1541" t="s">
        <v>7841</v>
      </c>
      <c r="B217" s="204"/>
      <c r="C217" s="120"/>
      <c r="D217" s="120"/>
      <c r="E217" s="690"/>
      <c r="F217" s="796"/>
      <c r="G217" s="764"/>
      <c r="H217" s="204"/>
      <c r="I217" s="205"/>
    </row>
    <row r="218" spans="1:10" ht="42">
      <c r="A218" s="228" t="s">
        <v>1036</v>
      </c>
      <c r="B218" s="229" t="s">
        <v>1037</v>
      </c>
      <c r="C218" s="230" t="s">
        <v>679</v>
      </c>
      <c r="D218" s="230" t="s">
        <v>3147</v>
      </c>
      <c r="E218" s="691" t="s">
        <v>11552</v>
      </c>
      <c r="F218" s="797" t="s">
        <v>2796</v>
      </c>
      <c r="G218" s="785" t="s">
        <v>2644</v>
      </c>
      <c r="H218" s="394" t="s">
        <v>498</v>
      </c>
      <c r="I218" s="232" t="s">
        <v>4274</v>
      </c>
    </row>
    <row r="219" spans="1:10" ht="13.5" thickBot="1">
      <c r="A219" s="228"/>
      <c r="B219" s="445"/>
      <c r="C219" s="230" t="s">
        <v>3648</v>
      </c>
      <c r="D219" s="446" t="s">
        <v>2645</v>
      </c>
      <c r="E219" s="696" t="s">
        <v>265</v>
      </c>
      <c r="F219" s="1351">
        <f>'Заказ, cкидки и курсы валют'!$I$12</f>
        <v>0</v>
      </c>
      <c r="G219" s="1150"/>
      <c r="H219" s="545"/>
      <c r="I219" s="380"/>
    </row>
    <row r="220" spans="1:10" ht="15">
      <c r="A220" s="389" t="s">
        <v>8663</v>
      </c>
      <c r="B220" s="1221" t="s">
        <v>3667</v>
      </c>
      <c r="C220" s="1219">
        <v>35.46</v>
      </c>
      <c r="D220" s="1354">
        <v>1</v>
      </c>
      <c r="E220" s="1123">
        <f>E189*2</f>
        <v>5563.14</v>
      </c>
      <c r="F220" s="1187">
        <f>ROUND(E220*(1-$F$10),2)</f>
        <v>5563.14</v>
      </c>
      <c r="G220" s="1188">
        <f>'Заказ, cкидки и курсы валют'!$J$24*F220</f>
        <v>70568.430900000007</v>
      </c>
      <c r="H220" s="443">
        <f>ROUND((D220/1000)*G220,2)</f>
        <v>70.569999999999993</v>
      </c>
      <c r="I220" s="393"/>
    </row>
    <row r="221" spans="1:10" ht="15">
      <c r="A221" s="250" t="s">
        <v>8664</v>
      </c>
      <c r="B221" s="49" t="s">
        <v>3668</v>
      </c>
      <c r="C221" s="60">
        <v>56.83</v>
      </c>
      <c r="D221" s="496">
        <v>1</v>
      </c>
      <c r="E221" s="1123">
        <f t="shared" ref="E221:E229" si="39">E190*2</f>
        <v>6297.16</v>
      </c>
      <c r="F221" s="740">
        <f t="shared" ref="F221:F229" si="40">ROUND(E221*(1-$F$10),2)</f>
        <v>6297.16</v>
      </c>
      <c r="G221" s="1037">
        <f>'Заказ, cкидки и курсы валют'!$J$24*F221</f>
        <v>79879.474600000001</v>
      </c>
      <c r="H221" s="158">
        <f t="shared" ref="H221:H229" si="41">ROUND((D221/1000)*G221,2)</f>
        <v>79.88</v>
      </c>
      <c r="I221" s="245"/>
    </row>
    <row r="222" spans="1:10" ht="15">
      <c r="A222" s="250" t="s">
        <v>8665</v>
      </c>
      <c r="B222" s="49" t="s">
        <v>3669</v>
      </c>
      <c r="C222" s="970">
        <v>99.11</v>
      </c>
      <c r="D222" s="496">
        <v>1</v>
      </c>
      <c r="E222" s="1123">
        <f t="shared" si="39"/>
        <v>8209.06</v>
      </c>
      <c r="F222" s="740">
        <f t="shared" si="40"/>
        <v>8209.06</v>
      </c>
      <c r="G222" s="1037">
        <f>'Заказ, cкидки и курсы валют'!$J$24*F222</f>
        <v>104131.9261</v>
      </c>
      <c r="H222" s="158">
        <f t="shared" si="41"/>
        <v>104.13</v>
      </c>
      <c r="I222" s="245"/>
    </row>
    <row r="223" spans="1:10" ht="15">
      <c r="A223" s="250" t="s">
        <v>8666</v>
      </c>
      <c r="B223" s="49" t="s">
        <v>3293</v>
      </c>
      <c r="C223" s="970">
        <v>180.56</v>
      </c>
      <c r="D223" s="496">
        <v>1</v>
      </c>
      <c r="E223" s="1123">
        <f t="shared" si="39"/>
        <v>12470.18</v>
      </c>
      <c r="F223" s="740">
        <f t="shared" si="40"/>
        <v>12470.18</v>
      </c>
      <c r="G223" s="1037">
        <f>'Заказ, cкидки и курсы валют'!$J$24*F223</f>
        <v>158184.23330000002</v>
      </c>
      <c r="H223" s="158">
        <f t="shared" si="41"/>
        <v>158.18</v>
      </c>
      <c r="I223" s="245"/>
    </row>
    <row r="224" spans="1:10" ht="15">
      <c r="A224" s="250" t="s">
        <v>8667</v>
      </c>
      <c r="B224" s="49" t="s">
        <v>3294</v>
      </c>
      <c r="C224" s="970">
        <v>300</v>
      </c>
      <c r="D224" s="496">
        <v>1</v>
      </c>
      <c r="E224" s="1123">
        <f t="shared" si="39"/>
        <v>17001.68</v>
      </c>
      <c r="F224" s="740">
        <f t="shared" si="40"/>
        <v>17001.68</v>
      </c>
      <c r="G224" s="1037">
        <f>'Заказ, cкидки и курсы валют'!$J$24*F224</f>
        <v>215666.31080000001</v>
      </c>
      <c r="H224" s="158">
        <f t="shared" si="41"/>
        <v>215.67</v>
      </c>
      <c r="I224" s="245"/>
    </row>
    <row r="225" spans="1:10" ht="15">
      <c r="A225" s="250" t="s">
        <v>8668</v>
      </c>
      <c r="B225" s="49" t="s">
        <v>3295</v>
      </c>
      <c r="C225" s="970">
        <v>500.93</v>
      </c>
      <c r="D225" s="496">
        <v>1</v>
      </c>
      <c r="E225" s="1123">
        <f t="shared" si="39"/>
        <v>27106.400000000001</v>
      </c>
      <c r="F225" s="740">
        <f t="shared" si="40"/>
        <v>27106.400000000001</v>
      </c>
      <c r="G225" s="1037">
        <f>'Заказ, cкидки и курсы валют'!$J$24*F225</f>
        <v>343844.68400000001</v>
      </c>
      <c r="H225" s="158">
        <f t="shared" si="41"/>
        <v>343.84</v>
      </c>
      <c r="I225" s="245"/>
    </row>
    <row r="226" spans="1:10" ht="15">
      <c r="A226" s="250" t="s">
        <v>8669</v>
      </c>
      <c r="B226" s="49" t="s">
        <v>3296</v>
      </c>
      <c r="C226" s="970">
        <v>700</v>
      </c>
      <c r="D226" s="496">
        <v>1</v>
      </c>
      <c r="E226" s="1123">
        <f t="shared" si="39"/>
        <v>35781.019999999997</v>
      </c>
      <c r="F226" s="740">
        <f t="shared" si="40"/>
        <v>35781.019999999997</v>
      </c>
      <c r="G226" s="1037">
        <f>'Заказ, cкидки и курсы валют'!$J$24*F226</f>
        <v>453882.23869999999</v>
      </c>
      <c r="H226" s="158">
        <f t="shared" si="41"/>
        <v>453.88</v>
      </c>
      <c r="I226" s="245"/>
    </row>
    <row r="227" spans="1:10" ht="15">
      <c r="A227" s="250" t="s">
        <v>8670</v>
      </c>
      <c r="B227" s="49" t="s">
        <v>3297</v>
      </c>
      <c r="C227" s="970">
        <v>1250</v>
      </c>
      <c r="D227" s="496">
        <v>1</v>
      </c>
      <c r="E227" s="1123">
        <f t="shared" si="39"/>
        <v>68662.080000000002</v>
      </c>
      <c r="F227" s="740">
        <f t="shared" si="40"/>
        <v>68662.080000000002</v>
      </c>
      <c r="G227" s="1037">
        <f>'Заказ, cкидки и курсы валют'!$J$24*F227</f>
        <v>870978.48480000009</v>
      </c>
      <c r="H227" s="158">
        <f t="shared" si="41"/>
        <v>870.98</v>
      </c>
      <c r="I227" s="245"/>
    </row>
    <row r="228" spans="1:10" ht="15">
      <c r="A228" s="250" t="s">
        <v>8671</v>
      </c>
      <c r="B228" s="49" t="s">
        <v>3299</v>
      </c>
      <c r="C228" s="970">
        <v>2494.44</v>
      </c>
      <c r="D228" s="496">
        <v>1</v>
      </c>
      <c r="E228" s="1123">
        <f t="shared" si="39"/>
        <v>128486.39999999999</v>
      </c>
      <c r="F228" s="740">
        <f t="shared" si="40"/>
        <v>128486.39999999999</v>
      </c>
      <c r="G228" s="1037">
        <f>'Заказ, cкидки и курсы валют'!$J$24*F228</f>
        <v>1629849.9839999999</v>
      </c>
      <c r="H228" s="158">
        <f t="shared" si="41"/>
        <v>1629.85</v>
      </c>
      <c r="I228" s="245"/>
    </row>
    <row r="229" spans="1:10" ht="15.75" thickBot="1">
      <c r="A229" s="282" t="s">
        <v>8672</v>
      </c>
      <c r="B229" s="163" t="s">
        <v>3300</v>
      </c>
      <c r="C229" s="1355">
        <v>3600</v>
      </c>
      <c r="D229" s="287">
        <v>1</v>
      </c>
      <c r="E229" s="1123">
        <f t="shared" si="39"/>
        <v>209328.44</v>
      </c>
      <c r="F229" s="1173">
        <f t="shared" si="40"/>
        <v>209328.44</v>
      </c>
      <c r="G229" s="1174">
        <f>'Заказ, cкидки и курсы валют'!$J$24*F229</f>
        <v>2655331.2614000002</v>
      </c>
      <c r="H229" s="214">
        <f t="shared" si="41"/>
        <v>2655.33</v>
      </c>
      <c r="I229" s="248"/>
    </row>
    <row r="230" spans="1:10">
      <c r="A230" s="14"/>
      <c r="B230" s="54"/>
      <c r="C230" s="54"/>
      <c r="D230" s="54"/>
      <c r="E230" s="711"/>
      <c r="F230" s="109"/>
      <c r="G230" s="678"/>
      <c r="H230" s="14"/>
      <c r="I230" s="14"/>
      <c r="J230" s="992"/>
    </row>
    <row r="231" spans="1:10" ht="13.5" thickBot="1">
      <c r="J231" s="992"/>
    </row>
    <row r="232" spans="1:10" ht="18">
      <c r="A232" s="291"/>
      <c r="B232" s="196"/>
      <c r="C232" s="112"/>
      <c r="D232" s="112" t="s">
        <v>2553</v>
      </c>
      <c r="E232" s="687"/>
      <c r="F232" s="794"/>
      <c r="G232" s="701"/>
      <c r="H232" s="115"/>
      <c r="I232" s="116"/>
      <c r="J232" s="992"/>
    </row>
    <row r="233" spans="1:10">
      <c r="A233" s="292"/>
      <c r="B233" s="17"/>
      <c r="C233" s="118"/>
      <c r="D233" s="118"/>
      <c r="E233" s="689"/>
      <c r="F233" s="795"/>
      <c r="G233" s="763"/>
      <c r="H233" s="17"/>
      <c r="I233" s="200"/>
      <c r="J233" s="992"/>
    </row>
    <row r="234" spans="1:10" ht="31.5" customHeight="1">
      <c r="A234" s="292"/>
      <c r="B234" s="17"/>
      <c r="C234" s="118"/>
      <c r="D234" s="118"/>
      <c r="E234" s="689"/>
      <c r="F234" s="795"/>
      <c r="G234" s="763"/>
      <c r="H234" s="17"/>
      <c r="I234" s="200"/>
      <c r="J234" s="992"/>
    </row>
    <row r="235" spans="1:10" ht="16.5" customHeight="1">
      <c r="A235" s="292"/>
      <c r="B235" s="17"/>
      <c r="C235" s="118"/>
      <c r="D235" s="118"/>
      <c r="E235" s="689"/>
      <c r="F235" s="795"/>
      <c r="G235" s="763"/>
      <c r="H235" s="17"/>
      <c r="I235" s="200"/>
    </row>
    <row r="236" spans="1:10" ht="53.25" customHeight="1" thickBot="1">
      <c r="A236" s="1541" t="s">
        <v>7839</v>
      </c>
      <c r="B236" s="204"/>
      <c r="C236" s="120"/>
      <c r="D236" s="120"/>
      <c r="E236" s="690"/>
      <c r="F236" s="796"/>
      <c r="G236" s="764"/>
      <c r="H236" s="204"/>
      <c r="I236" s="205"/>
    </row>
    <row r="237" spans="1:10" ht="42">
      <c r="A237" s="228" t="s">
        <v>1036</v>
      </c>
      <c r="B237" s="229" t="s">
        <v>1037</v>
      </c>
      <c r="C237" s="230" t="s">
        <v>679</v>
      </c>
      <c r="D237" s="230" t="s">
        <v>3147</v>
      </c>
      <c r="E237" s="691" t="s">
        <v>11552</v>
      </c>
      <c r="F237" s="797" t="s">
        <v>2796</v>
      </c>
      <c r="G237" s="785" t="s">
        <v>2644</v>
      </c>
      <c r="H237" s="394" t="s">
        <v>498</v>
      </c>
      <c r="I237" s="232" t="s">
        <v>4274</v>
      </c>
    </row>
    <row r="238" spans="1:10" ht="13.5" thickBot="1">
      <c r="A238" s="221"/>
      <c r="B238" s="223"/>
      <c r="C238" s="226" t="s">
        <v>3648</v>
      </c>
      <c r="D238" s="227" t="s">
        <v>2645</v>
      </c>
      <c r="E238" s="692" t="s">
        <v>265</v>
      </c>
      <c r="F238" s="798">
        <f>'Заказ, cкидки и курсы валют'!$I$12</f>
        <v>0</v>
      </c>
      <c r="G238" s="786"/>
      <c r="H238" s="395"/>
      <c r="I238" s="219"/>
    </row>
    <row r="239" spans="1:10">
      <c r="A239" s="389" t="s">
        <v>2331</v>
      </c>
      <c r="B239" s="1221" t="s">
        <v>3667</v>
      </c>
      <c r="C239" s="1219">
        <v>35.46</v>
      </c>
      <c r="D239" s="1221">
        <v>600</v>
      </c>
      <c r="E239" s="992">
        <v>2781.57</v>
      </c>
      <c r="F239" s="1187">
        <f>ROUND(E239*(1-$F$10),2)</f>
        <v>2781.57</v>
      </c>
      <c r="G239" s="1188">
        <f>'Заказ, cкидки и курсы валют'!$J$24*F239</f>
        <v>35284.215450000003</v>
      </c>
      <c r="H239" s="443">
        <f>ROUND((D239/1000)*G239,2)</f>
        <v>21170.53</v>
      </c>
      <c r="I239" s="393"/>
    </row>
    <row r="240" spans="1:10">
      <c r="A240" s="250" t="s">
        <v>2332</v>
      </c>
      <c r="B240" s="49" t="s">
        <v>3668</v>
      </c>
      <c r="C240" s="60">
        <v>52</v>
      </c>
      <c r="D240" s="49">
        <v>350</v>
      </c>
      <c r="E240" s="992">
        <v>3082.44</v>
      </c>
      <c r="F240" s="740">
        <f t="shared" ref="F240:F248" si="42">ROUND(E240*(1-$F$10),2)</f>
        <v>3082.44</v>
      </c>
      <c r="G240" s="1037">
        <f>'Заказ, cкидки и курсы валют'!$J$24*F240</f>
        <v>39100.751400000001</v>
      </c>
      <c r="H240" s="158">
        <f t="shared" ref="H240:H248" si="43">ROUND((D240/1000)*G240,2)</f>
        <v>13685.26</v>
      </c>
      <c r="I240" s="245"/>
    </row>
    <row r="241" spans="1:10">
      <c r="A241" s="250" t="s">
        <v>2333</v>
      </c>
      <c r="B241" s="49" t="s">
        <v>3669</v>
      </c>
      <c r="C241" s="970">
        <v>99.11</v>
      </c>
      <c r="D241" s="49">
        <v>250</v>
      </c>
      <c r="E241" s="992">
        <v>3917.28</v>
      </c>
      <c r="F241" s="740">
        <f t="shared" si="42"/>
        <v>3917.28</v>
      </c>
      <c r="G241" s="1037">
        <f>'Заказ, cкидки и курсы валют'!$J$24*F241</f>
        <v>49690.696800000005</v>
      </c>
      <c r="H241" s="158">
        <f t="shared" si="43"/>
        <v>12422.67</v>
      </c>
      <c r="I241" s="245"/>
    </row>
    <row r="242" spans="1:10">
      <c r="A242" s="250" t="s">
        <v>2334</v>
      </c>
      <c r="B242" s="49" t="s">
        <v>3293</v>
      </c>
      <c r="C242" s="970">
        <v>192.13</v>
      </c>
      <c r="D242" s="49">
        <v>120</v>
      </c>
      <c r="E242" s="992">
        <v>6234.24</v>
      </c>
      <c r="F242" s="740">
        <f t="shared" si="42"/>
        <v>6234.24</v>
      </c>
      <c r="G242" s="1037">
        <f>'Заказ, cкидки и курсы валют'!$J$24*F242</f>
        <v>79081.334400000007</v>
      </c>
      <c r="H242" s="158">
        <f t="shared" si="43"/>
        <v>9489.76</v>
      </c>
      <c r="I242" s="245"/>
    </row>
    <row r="243" spans="1:10">
      <c r="A243" s="250" t="s">
        <v>2335</v>
      </c>
      <c r="B243" s="49" t="s">
        <v>3294</v>
      </c>
      <c r="C243" s="970">
        <v>300</v>
      </c>
      <c r="D243" s="49">
        <v>60</v>
      </c>
      <c r="E243" s="992">
        <v>8610.94</v>
      </c>
      <c r="F243" s="740">
        <f t="shared" si="42"/>
        <v>8610.94</v>
      </c>
      <c r="G243" s="1037">
        <f>'Заказ, cкидки и курсы валют'!$J$24*F243</f>
        <v>109229.77390000001</v>
      </c>
      <c r="H243" s="158">
        <f t="shared" si="43"/>
        <v>6553.79</v>
      </c>
      <c r="I243" s="245"/>
    </row>
    <row r="244" spans="1:10">
      <c r="A244" s="250" t="s">
        <v>2336</v>
      </c>
      <c r="B244" s="49" t="s">
        <v>3295</v>
      </c>
      <c r="C244" s="970">
        <v>544.44000000000005</v>
      </c>
      <c r="D244" s="49">
        <v>60</v>
      </c>
      <c r="E244" s="992">
        <v>13625.54</v>
      </c>
      <c r="F244" s="740">
        <f t="shared" si="42"/>
        <v>13625.54</v>
      </c>
      <c r="G244" s="1037">
        <f>'Заказ, cкидки и курсы валют'!$J$24*F244</f>
        <v>172839.97490000003</v>
      </c>
      <c r="H244" s="158">
        <f t="shared" si="43"/>
        <v>10370.4</v>
      </c>
      <c r="I244" s="245"/>
    </row>
    <row r="245" spans="1:10">
      <c r="A245" s="250" t="s">
        <v>2337</v>
      </c>
      <c r="B245" s="49" t="s">
        <v>3296</v>
      </c>
      <c r="C245" s="970">
        <v>787.5</v>
      </c>
      <c r="D245" s="49">
        <v>40</v>
      </c>
      <c r="E245" s="992">
        <v>19362.16</v>
      </c>
      <c r="F245" s="740">
        <f t="shared" si="42"/>
        <v>19362.16</v>
      </c>
      <c r="G245" s="1037">
        <f>'Заказ, cкидки и курсы валют'!$J$24*F245</f>
        <v>245608.99960000001</v>
      </c>
      <c r="H245" s="158">
        <f t="shared" si="43"/>
        <v>9824.36</v>
      </c>
      <c r="I245" s="245"/>
    </row>
    <row r="246" spans="1:10">
      <c r="A246" s="250" t="s">
        <v>2338</v>
      </c>
      <c r="B246" s="49" t="s">
        <v>3297</v>
      </c>
      <c r="C246" s="970">
        <v>1469.4</v>
      </c>
      <c r="D246" s="49">
        <v>20</v>
      </c>
      <c r="E246" s="992">
        <v>34893.71</v>
      </c>
      <c r="F246" s="740">
        <f t="shared" si="42"/>
        <v>34893.71</v>
      </c>
      <c r="G246" s="1037">
        <f>'Заказ, cкидки и курсы валют'!$J$24*F246</f>
        <v>442626.71135</v>
      </c>
      <c r="H246" s="158">
        <f t="shared" si="43"/>
        <v>8852.5300000000007</v>
      </c>
      <c r="I246" s="245"/>
    </row>
    <row r="247" spans="1:10">
      <c r="A247" s="250" t="s">
        <v>2339</v>
      </c>
      <c r="B247" s="49" t="s">
        <v>3299</v>
      </c>
      <c r="C247" s="970">
        <v>2494.44</v>
      </c>
      <c r="D247" s="49">
        <v>10</v>
      </c>
      <c r="E247" s="992">
        <v>63198.36</v>
      </c>
      <c r="F247" s="740">
        <f t="shared" si="42"/>
        <v>63198.36</v>
      </c>
      <c r="G247" s="1037">
        <f>'Заказ, cкидки и курсы валют'!$J$24*F247</f>
        <v>801671.19660000002</v>
      </c>
      <c r="H247" s="158">
        <f t="shared" si="43"/>
        <v>8016.71</v>
      </c>
      <c r="I247" s="245"/>
    </row>
    <row r="248" spans="1:10" ht="13.5" thickBot="1">
      <c r="A248" s="400" t="s">
        <v>5524</v>
      </c>
      <c r="B248" s="949" t="s">
        <v>3300</v>
      </c>
      <c r="C248" s="1357">
        <v>3600</v>
      </c>
      <c r="D248" s="1358">
        <v>5</v>
      </c>
      <c r="E248" s="992">
        <v>103537.16</v>
      </c>
      <c r="F248" s="1173">
        <f t="shared" si="42"/>
        <v>103537.16</v>
      </c>
      <c r="G248" s="1174">
        <f>'Заказ, cкидки и курсы валют'!$J$24*F248</f>
        <v>1313368.8746</v>
      </c>
      <c r="H248" s="214">
        <f t="shared" si="43"/>
        <v>6566.84</v>
      </c>
      <c r="I248" s="612"/>
    </row>
    <row r="249" spans="1:10" ht="21" customHeight="1" thickBot="1"/>
    <row r="250" spans="1:10" ht="18">
      <c r="A250" s="291"/>
      <c r="B250" s="196"/>
      <c r="C250" s="112"/>
      <c r="D250" s="112" t="s">
        <v>2553</v>
      </c>
      <c r="E250" s="687"/>
      <c r="F250" s="794"/>
      <c r="G250" s="701"/>
      <c r="H250" s="196"/>
      <c r="I250" s="116"/>
    </row>
    <row r="251" spans="1:10">
      <c r="A251" s="292"/>
      <c r="B251" s="17"/>
      <c r="C251" s="118"/>
      <c r="D251" s="118"/>
      <c r="E251" s="689"/>
      <c r="F251" s="795"/>
      <c r="G251" s="763"/>
      <c r="H251" s="17"/>
      <c r="I251" s="200"/>
    </row>
    <row r="252" spans="1:10" ht="22.5" customHeight="1">
      <c r="A252" s="292"/>
      <c r="B252" s="17"/>
      <c r="C252" s="118"/>
      <c r="D252" s="118"/>
      <c r="E252" s="689"/>
      <c r="F252" s="795"/>
      <c r="G252" s="763"/>
      <c r="H252" s="17"/>
      <c r="I252" s="200"/>
    </row>
    <row r="253" spans="1:10" ht="18.75" customHeight="1">
      <c r="A253" s="292"/>
      <c r="B253" s="17"/>
      <c r="C253" s="118"/>
      <c r="D253" s="118"/>
      <c r="E253" s="689"/>
      <c r="F253" s="795"/>
      <c r="G253" s="763"/>
      <c r="H253" s="17"/>
      <c r="I253" s="200"/>
    </row>
    <row r="254" spans="1:10" ht="53.25" customHeight="1" thickBot="1">
      <c r="A254" s="145" t="s">
        <v>7840</v>
      </c>
      <c r="B254" s="146"/>
      <c r="C254" s="121"/>
      <c r="D254" s="204"/>
      <c r="E254" s="697"/>
      <c r="F254" s="796"/>
      <c r="G254" s="764"/>
      <c r="H254" s="204"/>
      <c r="I254" s="205"/>
    </row>
    <row r="255" spans="1:10" ht="42">
      <c r="A255" s="228" t="s">
        <v>1036</v>
      </c>
      <c r="B255" s="229" t="s">
        <v>1037</v>
      </c>
      <c r="C255" s="230" t="s">
        <v>679</v>
      </c>
      <c r="D255" s="230" t="s">
        <v>3147</v>
      </c>
      <c r="E255" s="691" t="s">
        <v>11552</v>
      </c>
      <c r="F255" s="797" t="s">
        <v>2796</v>
      </c>
      <c r="G255" s="785" t="s">
        <v>2644</v>
      </c>
      <c r="H255" s="394" t="s">
        <v>498</v>
      </c>
      <c r="I255" s="232" t="s">
        <v>4274</v>
      </c>
    </row>
    <row r="256" spans="1:10" ht="13.5" thickBot="1">
      <c r="A256" s="221"/>
      <c r="B256" s="223"/>
      <c r="C256" s="226" t="s">
        <v>3648</v>
      </c>
      <c r="D256" s="227" t="s">
        <v>2645</v>
      </c>
      <c r="E256" s="696" t="s">
        <v>265</v>
      </c>
      <c r="F256" s="798">
        <f>'Заказ, cкидки и курсы валют'!$I$12</f>
        <v>0</v>
      </c>
      <c r="G256" s="786"/>
      <c r="H256" s="395"/>
      <c r="I256" s="219"/>
      <c r="J256" s="992"/>
    </row>
    <row r="257" spans="1:10">
      <c r="A257" s="389" t="s">
        <v>4337</v>
      </c>
      <c r="B257" s="1221" t="s">
        <v>3667</v>
      </c>
      <c r="C257" s="1219">
        <v>35.46</v>
      </c>
      <c r="D257" s="1587">
        <v>30</v>
      </c>
      <c r="E257" s="712">
        <f>E239*1.2</f>
        <v>3337.884</v>
      </c>
      <c r="F257" s="1415">
        <f>ROUND(E257*(1-$F$10),2)</f>
        <v>3337.88</v>
      </c>
      <c r="G257" s="1188">
        <f>'Заказ, cкидки и курсы валют'!$J$24*F257</f>
        <v>42341.007800000007</v>
      </c>
      <c r="H257" s="443">
        <f>ROUND((D257/1000)*G257,2)</f>
        <v>1270.23</v>
      </c>
      <c r="I257" s="393"/>
      <c r="J257" s="992"/>
    </row>
    <row r="258" spans="1:10">
      <c r="A258" s="250" t="s">
        <v>4338</v>
      </c>
      <c r="B258" s="49" t="s">
        <v>3668</v>
      </c>
      <c r="C258" s="60">
        <v>52</v>
      </c>
      <c r="D258" s="147">
        <v>30</v>
      </c>
      <c r="E258" s="712">
        <f t="shared" ref="E258:E259" si="44">E240*1.2</f>
        <v>3698.9279999999999</v>
      </c>
      <c r="F258" s="1416">
        <f t="shared" ref="F258:F259" si="45">ROUND(E258*(1-$F$10),2)</f>
        <v>3698.93</v>
      </c>
      <c r="G258" s="1037">
        <f>'Заказ, cкидки и курсы валют'!$J$24*F258</f>
        <v>46920.927049999998</v>
      </c>
      <c r="H258" s="158">
        <f t="shared" ref="H258:H259" si="46">ROUND((D258/1000)*G258,2)</f>
        <v>1407.63</v>
      </c>
      <c r="I258" s="245"/>
      <c r="J258" s="992"/>
    </row>
    <row r="259" spans="1:10" ht="13.5" thickBot="1">
      <c r="A259" s="282" t="s">
        <v>4339</v>
      </c>
      <c r="B259" s="163" t="s">
        <v>3669</v>
      </c>
      <c r="C259" s="1356">
        <v>99.11</v>
      </c>
      <c r="D259" s="284">
        <v>20</v>
      </c>
      <c r="E259" s="712">
        <f t="shared" si="44"/>
        <v>4700.7359999999999</v>
      </c>
      <c r="F259" s="1417">
        <f t="shared" si="45"/>
        <v>4700.74</v>
      </c>
      <c r="G259" s="1174">
        <f>'Заказ, cкидки и курсы валют'!$J$24*F259</f>
        <v>59628.886899999998</v>
      </c>
      <c r="H259" s="214">
        <f t="shared" si="46"/>
        <v>1192.58</v>
      </c>
      <c r="I259" s="248"/>
    </row>
    <row r="260" spans="1:10" ht="13.5" thickBot="1">
      <c r="J260" s="992"/>
    </row>
    <row r="261" spans="1:10" ht="18">
      <c r="A261" s="291"/>
      <c r="B261" s="196"/>
      <c r="C261" s="112"/>
      <c r="D261" s="112" t="s">
        <v>2553</v>
      </c>
      <c r="E261" s="687"/>
      <c r="F261" s="794"/>
      <c r="G261" s="701"/>
      <c r="H261" s="115"/>
      <c r="I261" s="116"/>
      <c r="J261" s="992"/>
    </row>
    <row r="262" spans="1:10">
      <c r="A262" s="292"/>
      <c r="B262" s="17"/>
      <c r="C262" s="118"/>
      <c r="D262" s="118"/>
      <c r="E262" s="689"/>
      <c r="F262" s="795"/>
      <c r="G262" s="763"/>
      <c r="H262" s="17"/>
      <c r="I262" s="200"/>
      <c r="J262" s="992"/>
    </row>
    <row r="263" spans="1:10" ht="31.5" customHeight="1">
      <c r="A263" s="292"/>
      <c r="B263" s="17"/>
      <c r="C263" s="118"/>
      <c r="D263" s="118"/>
      <c r="E263" s="689"/>
      <c r="F263" s="795"/>
      <c r="G263" s="763"/>
      <c r="H263" s="17"/>
      <c r="I263" s="200"/>
      <c r="J263" s="992"/>
    </row>
    <row r="264" spans="1:10" ht="16.5" customHeight="1">
      <c r="A264" s="292"/>
      <c r="B264" s="17"/>
      <c r="C264" s="118"/>
      <c r="D264" s="118"/>
      <c r="E264" s="689"/>
      <c r="F264" s="795"/>
      <c r="G264" s="763"/>
      <c r="H264" s="17"/>
      <c r="I264" s="200"/>
    </row>
    <row r="265" spans="1:10" ht="53.25" customHeight="1" thickBot="1">
      <c r="A265" s="1541" t="s">
        <v>7841</v>
      </c>
      <c r="B265" s="204"/>
      <c r="C265" s="120"/>
      <c r="D265" s="120"/>
      <c r="E265" s="690"/>
      <c r="F265" s="796"/>
      <c r="G265" s="764"/>
      <c r="H265" s="204"/>
      <c r="I265" s="205"/>
    </row>
    <row r="266" spans="1:10" ht="42">
      <c r="A266" s="228" t="s">
        <v>1036</v>
      </c>
      <c r="B266" s="229" t="s">
        <v>1037</v>
      </c>
      <c r="C266" s="230" t="s">
        <v>679</v>
      </c>
      <c r="D266" s="230" t="s">
        <v>3147</v>
      </c>
      <c r="E266" s="691" t="s">
        <v>11552</v>
      </c>
      <c r="F266" s="797" t="s">
        <v>2796</v>
      </c>
      <c r="G266" s="785" t="s">
        <v>2644</v>
      </c>
      <c r="H266" s="394" t="s">
        <v>498</v>
      </c>
      <c r="I266" s="232" t="s">
        <v>4274</v>
      </c>
    </row>
    <row r="267" spans="1:10" ht="13.5" thickBot="1">
      <c r="A267" s="221"/>
      <c r="B267" s="223"/>
      <c r="C267" s="226" t="s">
        <v>3648</v>
      </c>
      <c r="D267" s="227" t="s">
        <v>2645</v>
      </c>
      <c r="E267" s="696" t="s">
        <v>265</v>
      </c>
      <c r="F267" s="798">
        <f>'Заказ, cкидки и курсы валют'!$I$12</f>
        <v>0</v>
      </c>
      <c r="G267" s="786"/>
      <c r="H267" s="395"/>
      <c r="I267" s="219"/>
    </row>
    <row r="268" spans="1:10" ht="15">
      <c r="A268" s="389" t="s">
        <v>8673</v>
      </c>
      <c r="B268" s="1221" t="s">
        <v>3667</v>
      </c>
      <c r="C268" s="1219">
        <v>35.46</v>
      </c>
      <c r="D268" s="1221">
        <v>1</v>
      </c>
      <c r="E268" s="1123">
        <f>E239*2</f>
        <v>5563.14</v>
      </c>
      <c r="F268" s="1187">
        <f>ROUND(E268*(1-$F$10),2)</f>
        <v>5563.14</v>
      </c>
      <c r="G268" s="1188">
        <f>'Заказ, cкидки и курсы валют'!$J$24*F268</f>
        <v>70568.430900000007</v>
      </c>
      <c r="H268" s="443">
        <f>ROUND((D268/1000)*G268,2)</f>
        <v>70.569999999999993</v>
      </c>
      <c r="I268" s="393"/>
    </row>
    <row r="269" spans="1:10" ht="15">
      <c r="A269" s="250" t="s">
        <v>8674</v>
      </c>
      <c r="B269" s="49" t="s">
        <v>3668</v>
      </c>
      <c r="C269" s="60">
        <v>52</v>
      </c>
      <c r="D269" s="49">
        <v>1</v>
      </c>
      <c r="E269" s="1123">
        <f t="shared" ref="E269:E277" si="47">E240*2</f>
        <v>6164.88</v>
      </c>
      <c r="F269" s="740">
        <f t="shared" ref="F269:F277" si="48">ROUND(E269*(1-$F$10),2)</f>
        <v>6164.88</v>
      </c>
      <c r="G269" s="1037">
        <f>'Заказ, cкидки и курсы валют'!$J$24*F269</f>
        <v>78201.502800000002</v>
      </c>
      <c r="H269" s="158">
        <f t="shared" ref="H269:H277" si="49">ROUND((D269/1000)*G269,2)</f>
        <v>78.2</v>
      </c>
      <c r="I269" s="245"/>
    </row>
    <row r="270" spans="1:10" ht="15">
      <c r="A270" s="250" t="s">
        <v>8675</v>
      </c>
      <c r="B270" s="49" t="s">
        <v>3669</v>
      </c>
      <c r="C270" s="970">
        <v>99.11</v>
      </c>
      <c r="D270" s="49">
        <v>1</v>
      </c>
      <c r="E270" s="1123">
        <f t="shared" si="47"/>
        <v>7834.56</v>
      </c>
      <c r="F270" s="740">
        <f t="shared" si="48"/>
        <v>7834.56</v>
      </c>
      <c r="G270" s="1037">
        <f>'Заказ, cкидки и курсы валют'!$J$24*F270</f>
        <v>99381.39360000001</v>
      </c>
      <c r="H270" s="158">
        <f t="shared" si="49"/>
        <v>99.38</v>
      </c>
      <c r="I270" s="245"/>
    </row>
    <row r="271" spans="1:10" ht="15">
      <c r="A271" s="250" t="s">
        <v>8676</v>
      </c>
      <c r="B271" s="49" t="s">
        <v>3293</v>
      </c>
      <c r="C271" s="970">
        <v>192.13</v>
      </c>
      <c r="D271" s="49">
        <v>1</v>
      </c>
      <c r="E271" s="1123">
        <f t="shared" si="47"/>
        <v>12468.48</v>
      </c>
      <c r="F271" s="740">
        <f t="shared" si="48"/>
        <v>12468.48</v>
      </c>
      <c r="G271" s="1037">
        <f>'Заказ, cкидки и курсы валют'!$J$24*F271</f>
        <v>158162.66880000001</v>
      </c>
      <c r="H271" s="158">
        <f t="shared" si="49"/>
        <v>158.16</v>
      </c>
      <c r="I271" s="245"/>
    </row>
    <row r="272" spans="1:10" ht="15">
      <c r="A272" s="250" t="s">
        <v>8677</v>
      </c>
      <c r="B272" s="49" t="s">
        <v>3294</v>
      </c>
      <c r="C272" s="970">
        <v>300</v>
      </c>
      <c r="D272" s="49">
        <v>1</v>
      </c>
      <c r="E272" s="1123">
        <f t="shared" si="47"/>
        <v>17221.88</v>
      </c>
      <c r="F272" s="740">
        <f t="shared" si="48"/>
        <v>17221.88</v>
      </c>
      <c r="G272" s="1037">
        <f>'Заказ, cкидки и курсы валют'!$J$24*F272</f>
        <v>218459.54780000003</v>
      </c>
      <c r="H272" s="158">
        <f t="shared" si="49"/>
        <v>218.46</v>
      </c>
      <c r="I272" s="245"/>
    </row>
    <row r="273" spans="1:9" ht="15">
      <c r="A273" s="250" t="s">
        <v>8678</v>
      </c>
      <c r="B273" s="49" t="s">
        <v>3295</v>
      </c>
      <c r="C273" s="970">
        <v>544.44000000000005</v>
      </c>
      <c r="D273" s="49">
        <v>1</v>
      </c>
      <c r="E273" s="1123">
        <f t="shared" si="47"/>
        <v>27251.08</v>
      </c>
      <c r="F273" s="740">
        <f t="shared" si="48"/>
        <v>27251.08</v>
      </c>
      <c r="G273" s="1037">
        <f>'Заказ, cкидки и курсы валют'!$J$24*F273</f>
        <v>345679.94980000006</v>
      </c>
      <c r="H273" s="158">
        <f t="shared" si="49"/>
        <v>345.68</v>
      </c>
      <c r="I273" s="245"/>
    </row>
    <row r="274" spans="1:9" ht="15">
      <c r="A274" s="250" t="s">
        <v>8679</v>
      </c>
      <c r="B274" s="49" t="s">
        <v>3296</v>
      </c>
      <c r="C274" s="970">
        <v>787.5</v>
      </c>
      <c r="D274" s="49">
        <v>1</v>
      </c>
      <c r="E274" s="1123">
        <f t="shared" si="47"/>
        <v>38724.32</v>
      </c>
      <c r="F274" s="740">
        <f t="shared" si="48"/>
        <v>38724.32</v>
      </c>
      <c r="G274" s="1037">
        <f>'Заказ, cкидки и курсы валют'!$J$24*F274</f>
        <v>491217.99920000002</v>
      </c>
      <c r="H274" s="158">
        <f t="shared" si="49"/>
        <v>491.22</v>
      </c>
      <c r="I274" s="245"/>
    </row>
    <row r="275" spans="1:9" ht="15">
      <c r="A275" s="250" t="s">
        <v>8680</v>
      </c>
      <c r="B275" s="49" t="s">
        <v>3297</v>
      </c>
      <c r="C275" s="970">
        <v>1469.4</v>
      </c>
      <c r="D275" s="49">
        <v>1</v>
      </c>
      <c r="E275" s="1123">
        <f t="shared" si="47"/>
        <v>69787.42</v>
      </c>
      <c r="F275" s="740">
        <f t="shared" si="48"/>
        <v>69787.42</v>
      </c>
      <c r="G275" s="1037">
        <f>'Заказ, cкидки и курсы валют'!$J$24*F275</f>
        <v>885253.4227</v>
      </c>
      <c r="H275" s="158">
        <f t="shared" si="49"/>
        <v>885.25</v>
      </c>
      <c r="I275" s="245"/>
    </row>
    <row r="276" spans="1:9" ht="15">
      <c r="A276" s="250" t="s">
        <v>8681</v>
      </c>
      <c r="B276" s="49" t="s">
        <v>3299</v>
      </c>
      <c r="C276" s="970">
        <v>2494.44</v>
      </c>
      <c r="D276" s="49">
        <v>1</v>
      </c>
      <c r="E276" s="1123">
        <f t="shared" si="47"/>
        <v>126396.72</v>
      </c>
      <c r="F276" s="740">
        <f t="shared" si="48"/>
        <v>126396.72</v>
      </c>
      <c r="G276" s="1037">
        <f>'Заказ, cкидки и курсы валют'!$J$24*F276</f>
        <v>1603342.3932</v>
      </c>
      <c r="H276" s="158">
        <f t="shared" si="49"/>
        <v>1603.34</v>
      </c>
      <c r="I276" s="245"/>
    </row>
    <row r="277" spans="1:9" ht="15.75" thickBot="1">
      <c r="A277" s="400" t="s">
        <v>8682</v>
      </c>
      <c r="B277" s="949" t="s">
        <v>3300</v>
      </c>
      <c r="C277" s="1357">
        <v>3600</v>
      </c>
      <c r="D277" s="1358">
        <v>1</v>
      </c>
      <c r="E277" s="1123">
        <f t="shared" si="47"/>
        <v>207074.32</v>
      </c>
      <c r="F277" s="1173">
        <f t="shared" si="48"/>
        <v>207074.32</v>
      </c>
      <c r="G277" s="1174">
        <f>'Заказ, cкидки и курсы валют'!$J$24*F277</f>
        <v>2626737.7492</v>
      </c>
      <c r="H277" s="214">
        <f t="shared" si="49"/>
        <v>2626.74</v>
      </c>
      <c r="I277" s="612"/>
    </row>
    <row r="278" spans="1:9" ht="13.5" thickBot="1"/>
    <row r="279" spans="1:9" ht="18">
      <c r="A279" s="291"/>
      <c r="B279" s="196"/>
      <c r="C279" s="112"/>
      <c r="D279" s="112" t="s">
        <v>6716</v>
      </c>
      <c r="E279" s="687"/>
      <c r="F279" s="794"/>
      <c r="G279" s="701"/>
      <c r="H279" s="115"/>
      <c r="I279" s="116"/>
    </row>
    <row r="280" spans="1:9">
      <c r="A280" s="292"/>
      <c r="B280" s="17"/>
      <c r="C280" s="118"/>
      <c r="D280" s="118"/>
      <c r="E280" s="689"/>
      <c r="F280" s="795"/>
      <c r="G280" s="763"/>
      <c r="H280" s="17"/>
      <c r="I280" s="200"/>
    </row>
    <row r="281" spans="1:9" ht="42" customHeight="1">
      <c r="A281" s="292"/>
      <c r="B281" s="17"/>
      <c r="C281" s="118"/>
      <c r="D281" s="118"/>
      <c r="E281" s="689"/>
      <c r="F281" s="795"/>
      <c r="G281" s="763"/>
      <c r="H281" s="17"/>
      <c r="I281" s="200"/>
    </row>
    <row r="282" spans="1:9" ht="18.75" customHeight="1">
      <c r="A282" s="292"/>
      <c r="B282" s="17"/>
      <c r="C282" s="118"/>
      <c r="D282" s="118"/>
      <c r="E282" s="689"/>
      <c r="F282" s="795"/>
      <c r="G282" s="763"/>
      <c r="H282" s="17"/>
      <c r="I282" s="200"/>
    </row>
    <row r="283" spans="1:9" ht="53.25" customHeight="1" thickBot="1">
      <c r="A283" s="1541" t="s">
        <v>7839</v>
      </c>
      <c r="B283" s="204"/>
      <c r="C283" s="120"/>
      <c r="D283" s="120"/>
      <c r="E283" s="690"/>
      <c r="F283" s="796"/>
      <c r="G283" s="764"/>
      <c r="H283" s="204"/>
      <c r="I283" s="205"/>
    </row>
    <row r="284" spans="1:9" ht="42">
      <c r="A284" s="228" t="s">
        <v>1036</v>
      </c>
      <c r="B284" s="229" t="s">
        <v>1037</v>
      </c>
      <c r="C284" s="230" t="s">
        <v>679</v>
      </c>
      <c r="D284" s="230" t="s">
        <v>3147</v>
      </c>
      <c r="E284" s="691" t="s">
        <v>11552</v>
      </c>
      <c r="F284" s="797" t="s">
        <v>2796</v>
      </c>
      <c r="G284" s="785" t="s">
        <v>2644</v>
      </c>
      <c r="H284" s="394" t="s">
        <v>498</v>
      </c>
      <c r="I284" s="232" t="s">
        <v>4274</v>
      </c>
    </row>
    <row r="285" spans="1:9" ht="13.5" thickBot="1">
      <c r="A285" s="221"/>
      <c r="B285" s="223"/>
      <c r="C285" s="226" t="s">
        <v>3648</v>
      </c>
      <c r="D285" s="227" t="s">
        <v>2645</v>
      </c>
      <c r="E285" s="692" t="s">
        <v>265</v>
      </c>
      <c r="F285" s="798">
        <f>'Заказ, cкидки и курсы валют'!$I$12</f>
        <v>0</v>
      </c>
      <c r="G285" s="786"/>
      <c r="H285" s="395"/>
      <c r="I285" s="219"/>
    </row>
    <row r="286" spans="1:9">
      <c r="A286" s="389" t="s">
        <v>6717</v>
      </c>
      <c r="B286" s="1221" t="s">
        <v>3667</v>
      </c>
      <c r="C286" s="1219">
        <v>35.46</v>
      </c>
      <c r="D286" s="1221">
        <v>600</v>
      </c>
      <c r="E286" s="992">
        <v>2701.46</v>
      </c>
      <c r="F286" s="1187">
        <f>ROUND(E286*(1-$F$10),2)</f>
        <v>2701.46</v>
      </c>
      <c r="G286" s="1188">
        <f>'Заказ, cкидки и курсы валют'!$J$24*F286</f>
        <v>34268.020100000002</v>
      </c>
      <c r="H286" s="443">
        <f>ROUND((D286/1000)*G286,2)</f>
        <v>20560.810000000001</v>
      </c>
      <c r="I286" s="393"/>
    </row>
    <row r="287" spans="1:9">
      <c r="A287" s="250" t="s">
        <v>6718</v>
      </c>
      <c r="B287" s="49" t="s">
        <v>3668</v>
      </c>
      <c r="C287" s="60">
        <v>52</v>
      </c>
      <c r="D287" s="49">
        <v>350</v>
      </c>
      <c r="E287" s="992">
        <v>3100.11</v>
      </c>
      <c r="F287" s="740">
        <f t="shared" ref="F287:F295" si="50">ROUND(E287*(1-$F$10),2)</f>
        <v>3100.11</v>
      </c>
      <c r="G287" s="1037">
        <f>'Заказ, cкидки и курсы валют'!$J$24*F287</f>
        <v>39324.895350000006</v>
      </c>
      <c r="H287" s="158">
        <f t="shared" ref="H287:H295" si="51">ROUND((D287/1000)*G287,2)</f>
        <v>13763.71</v>
      </c>
      <c r="I287" s="245"/>
    </row>
    <row r="288" spans="1:9">
      <c r="A288" s="250" t="s">
        <v>6719</v>
      </c>
      <c r="B288" s="49" t="s">
        <v>3669</v>
      </c>
      <c r="C288" s="970">
        <v>99.11</v>
      </c>
      <c r="D288" s="49">
        <v>250</v>
      </c>
      <c r="E288" s="992">
        <v>3826.8</v>
      </c>
      <c r="F288" s="740">
        <f t="shared" si="50"/>
        <v>3826.8</v>
      </c>
      <c r="G288" s="1037">
        <f>'Заказ, cкидки и курсы валют'!$J$24*F288</f>
        <v>48542.958000000006</v>
      </c>
      <c r="H288" s="158">
        <f t="shared" si="51"/>
        <v>12135.74</v>
      </c>
      <c r="I288" s="245"/>
    </row>
    <row r="289" spans="1:10">
      <c r="A289" s="250" t="s">
        <v>6720</v>
      </c>
      <c r="B289" s="49" t="s">
        <v>3293</v>
      </c>
      <c r="C289" s="970">
        <v>192.13</v>
      </c>
      <c r="D289" s="49">
        <v>120</v>
      </c>
      <c r="E289" s="992">
        <v>5820.75</v>
      </c>
      <c r="F289" s="740">
        <f t="shared" si="50"/>
        <v>5820.75</v>
      </c>
      <c r="G289" s="1037">
        <f>'Заказ, cкидки и курсы валют'!$J$24*F289</f>
        <v>73836.21375000001</v>
      </c>
      <c r="H289" s="158">
        <f t="shared" si="51"/>
        <v>8860.35</v>
      </c>
      <c r="I289" s="245"/>
    </row>
    <row r="290" spans="1:10">
      <c r="A290" s="250" t="s">
        <v>6721</v>
      </c>
      <c r="B290" s="49" t="s">
        <v>3294</v>
      </c>
      <c r="C290" s="970">
        <v>300</v>
      </c>
      <c r="D290" s="49">
        <v>60</v>
      </c>
      <c r="E290" s="992">
        <v>8314.41</v>
      </c>
      <c r="F290" s="740">
        <f t="shared" si="50"/>
        <v>8314.41</v>
      </c>
      <c r="G290" s="1037">
        <f>'Заказ, cкидки и курсы валют'!$J$24*F290</f>
        <v>105468.29085</v>
      </c>
      <c r="H290" s="158">
        <f t="shared" si="51"/>
        <v>6328.1</v>
      </c>
      <c r="I290" s="245"/>
    </row>
    <row r="291" spans="1:10">
      <c r="A291" s="250" t="s">
        <v>6722</v>
      </c>
      <c r="B291" s="49" t="s">
        <v>3295</v>
      </c>
      <c r="C291" s="970">
        <v>544.44000000000005</v>
      </c>
      <c r="D291" s="49">
        <v>60</v>
      </c>
      <c r="E291" s="992">
        <v>14562.71</v>
      </c>
      <c r="F291" s="740">
        <f t="shared" si="50"/>
        <v>14562.71</v>
      </c>
      <c r="G291" s="1037">
        <f>'Заказ, cкидки и курсы валют'!$J$24*F291</f>
        <v>184727.97634999998</v>
      </c>
      <c r="H291" s="158">
        <f t="shared" si="51"/>
        <v>11083.68</v>
      </c>
      <c r="I291" s="245"/>
    </row>
    <row r="292" spans="1:10">
      <c r="A292" s="250" t="s">
        <v>6723</v>
      </c>
      <c r="B292" s="49" t="s">
        <v>3296</v>
      </c>
      <c r="C292" s="970">
        <v>787.5</v>
      </c>
      <c r="D292" s="49">
        <v>40</v>
      </c>
      <c r="E292" s="992">
        <v>19122.75</v>
      </c>
      <c r="F292" s="740">
        <f t="shared" si="50"/>
        <v>19122.75</v>
      </c>
      <c r="G292" s="1037">
        <f>'Заказ, cкидки и курсы валют'!$J$24*F292</f>
        <v>242572.08375000002</v>
      </c>
      <c r="H292" s="158">
        <f t="shared" si="51"/>
        <v>9702.8799999999992</v>
      </c>
      <c r="I292" s="245"/>
    </row>
    <row r="293" spans="1:10">
      <c r="A293" s="250" t="s">
        <v>6724</v>
      </c>
      <c r="B293" s="49" t="s">
        <v>3297</v>
      </c>
      <c r="C293" s="970">
        <v>1469.4</v>
      </c>
      <c r="D293" s="49">
        <v>20</v>
      </c>
      <c r="E293" s="992">
        <v>32310.85</v>
      </c>
      <c r="F293" s="740">
        <f t="shared" si="50"/>
        <v>32310.85</v>
      </c>
      <c r="G293" s="1037">
        <f>'Заказ, cкидки и курсы валют'!$J$24*F293</f>
        <v>409863.13225000002</v>
      </c>
      <c r="H293" s="158">
        <f t="shared" si="51"/>
        <v>8197.26</v>
      </c>
      <c r="I293" s="245"/>
    </row>
    <row r="294" spans="1:10">
      <c r="A294" s="250" t="s">
        <v>6725</v>
      </c>
      <c r="B294" s="49" t="s">
        <v>3299</v>
      </c>
      <c r="C294" s="970">
        <v>2494.44</v>
      </c>
      <c r="D294" s="49">
        <v>10</v>
      </c>
      <c r="E294" s="992">
        <v>59996.4</v>
      </c>
      <c r="F294" s="740">
        <f t="shared" si="50"/>
        <v>59996.4</v>
      </c>
      <c r="G294" s="1037">
        <f>'Заказ, cкидки и курсы валют'!$J$24*F294</f>
        <v>761054.33400000003</v>
      </c>
      <c r="H294" s="158">
        <f t="shared" si="51"/>
        <v>7610.54</v>
      </c>
      <c r="I294" s="245"/>
    </row>
    <row r="295" spans="1:10" ht="13.5" thickBot="1">
      <c r="A295" s="400" t="s">
        <v>6726</v>
      </c>
      <c r="B295" s="949" t="s">
        <v>3300</v>
      </c>
      <c r="C295" s="1357">
        <v>3600</v>
      </c>
      <c r="D295" s="1358">
        <v>5</v>
      </c>
      <c r="E295" s="992">
        <v>103537.16</v>
      </c>
      <c r="F295" s="1173">
        <f t="shared" si="50"/>
        <v>103537.16</v>
      </c>
      <c r="G295" s="1174">
        <f>'Заказ, cкидки и курсы валют'!$J$24*F295</f>
        <v>1313368.8746</v>
      </c>
      <c r="H295" s="214">
        <f t="shared" si="51"/>
        <v>6566.84</v>
      </c>
      <c r="I295" s="612"/>
    </row>
    <row r="296" spans="1:10" ht="13.5" thickBot="1"/>
    <row r="297" spans="1:10" ht="18">
      <c r="A297" s="291"/>
      <c r="B297" s="196"/>
      <c r="C297" s="112"/>
      <c r="D297" s="112" t="s">
        <v>6716</v>
      </c>
      <c r="E297" s="687"/>
      <c r="F297" s="794"/>
      <c r="G297" s="701"/>
      <c r="H297" s="196"/>
      <c r="I297" s="116"/>
    </row>
    <row r="298" spans="1:10">
      <c r="A298" s="292"/>
      <c r="B298" s="17"/>
      <c r="C298" s="118"/>
      <c r="D298" s="118"/>
      <c r="E298" s="689"/>
      <c r="F298" s="795"/>
      <c r="G298" s="763"/>
      <c r="H298" s="17"/>
      <c r="I298" s="200"/>
    </row>
    <row r="299" spans="1:10">
      <c r="A299" s="292"/>
      <c r="B299" s="17"/>
      <c r="C299" s="118"/>
      <c r="D299" s="118"/>
      <c r="E299" s="689"/>
      <c r="F299" s="795"/>
      <c r="G299" s="763"/>
      <c r="H299" s="17"/>
      <c r="I299" s="200"/>
    </row>
    <row r="300" spans="1:10" ht="31.5" customHeight="1">
      <c r="A300" s="292"/>
      <c r="B300" s="17"/>
      <c r="C300" s="118"/>
      <c r="D300" s="118"/>
      <c r="E300" s="689"/>
      <c r="F300" s="795"/>
      <c r="G300" s="763"/>
      <c r="H300" s="17"/>
      <c r="I300" s="200"/>
    </row>
    <row r="301" spans="1:10" ht="48" customHeight="1" thickBot="1">
      <c r="A301" s="145" t="s">
        <v>7840</v>
      </c>
      <c r="B301" s="146"/>
      <c r="C301" s="121"/>
      <c r="D301" s="204"/>
      <c r="E301" s="697"/>
      <c r="F301" s="796"/>
      <c r="G301" s="764"/>
      <c r="H301" s="204"/>
      <c r="I301" s="205"/>
    </row>
    <row r="302" spans="1:10" ht="27.75" customHeight="1">
      <c r="A302" s="228" t="s">
        <v>1036</v>
      </c>
      <c r="B302" s="229" t="s">
        <v>1037</v>
      </c>
      <c r="C302" s="230" t="s">
        <v>679</v>
      </c>
      <c r="D302" s="230" t="s">
        <v>3147</v>
      </c>
      <c r="E302" s="691" t="s">
        <v>11552</v>
      </c>
      <c r="F302" s="797" t="s">
        <v>2796</v>
      </c>
      <c r="G302" s="785" t="s">
        <v>2644</v>
      </c>
      <c r="H302" s="394" t="s">
        <v>498</v>
      </c>
      <c r="I302" s="232" t="s">
        <v>4274</v>
      </c>
    </row>
    <row r="303" spans="1:10" ht="13.5" thickBot="1">
      <c r="A303" s="221"/>
      <c r="B303" s="223"/>
      <c r="C303" s="226" t="s">
        <v>3648</v>
      </c>
      <c r="D303" s="227" t="s">
        <v>2645</v>
      </c>
      <c r="E303" s="696" t="s">
        <v>265</v>
      </c>
      <c r="F303" s="798">
        <f>'Заказ, cкидки и курсы валют'!$I$12</f>
        <v>0</v>
      </c>
      <c r="G303" s="786"/>
      <c r="H303" s="395"/>
      <c r="I303" s="219"/>
    </row>
    <row r="304" spans="1:10">
      <c r="A304" s="389" t="s">
        <v>6727</v>
      </c>
      <c r="B304" s="1221" t="s">
        <v>3667</v>
      </c>
      <c r="C304" s="1219">
        <v>35.46</v>
      </c>
      <c r="D304" s="1587">
        <v>30</v>
      </c>
      <c r="E304" s="712">
        <f>E286*1.2</f>
        <v>3241.752</v>
      </c>
      <c r="F304" s="1415">
        <f>ROUND(E304*(1-$F$10),2)</f>
        <v>3241.75</v>
      </c>
      <c r="G304" s="1188">
        <f>'Заказ, cкидки и курсы валют'!$J$24*F304</f>
        <v>41121.598750000005</v>
      </c>
      <c r="H304" s="443">
        <f>ROUND((D304/1000)*G304,2)</f>
        <v>1233.6500000000001</v>
      </c>
      <c r="I304" s="393"/>
      <c r="J304" s="992"/>
    </row>
    <row r="305" spans="1:10">
      <c r="A305" s="250" t="s">
        <v>6728</v>
      </c>
      <c r="B305" s="49" t="s">
        <v>3668</v>
      </c>
      <c r="C305" s="60">
        <v>52</v>
      </c>
      <c r="D305" s="147">
        <v>30</v>
      </c>
      <c r="E305" s="712">
        <f t="shared" ref="E305:E306" si="52">E287*1.2</f>
        <v>3720.1320000000001</v>
      </c>
      <c r="F305" s="1416">
        <f t="shared" ref="F305:F306" si="53">ROUND(E305*(1-$F$10),2)</f>
        <v>3720.13</v>
      </c>
      <c r="G305" s="1037">
        <f>'Заказ, cкидки и курсы валют'!$J$24*F305</f>
        <v>47189.849050000004</v>
      </c>
      <c r="H305" s="158">
        <f t="shared" ref="H305:H306" si="54">ROUND((D305/1000)*G305,2)</f>
        <v>1415.7</v>
      </c>
      <c r="I305" s="245"/>
      <c r="J305" s="992"/>
    </row>
    <row r="306" spans="1:10" ht="13.5" thickBot="1">
      <c r="A306" s="282" t="s">
        <v>6729</v>
      </c>
      <c r="B306" s="163" t="s">
        <v>3669</v>
      </c>
      <c r="C306" s="1356">
        <v>99.11</v>
      </c>
      <c r="D306" s="284">
        <v>20</v>
      </c>
      <c r="E306" s="712">
        <f t="shared" si="52"/>
        <v>4592.16</v>
      </c>
      <c r="F306" s="1417">
        <f t="shared" si="53"/>
        <v>4592.16</v>
      </c>
      <c r="G306" s="1174">
        <f>'Заказ, cкидки и курсы валют'!$J$24*F306</f>
        <v>58251.549599999998</v>
      </c>
      <c r="H306" s="214">
        <f t="shared" si="54"/>
        <v>1165.03</v>
      </c>
      <c r="I306" s="248"/>
      <c r="J306" s="992"/>
    </row>
    <row r="307" spans="1:10" ht="13.5" thickBot="1"/>
    <row r="308" spans="1:10" ht="18">
      <c r="A308" s="291"/>
      <c r="B308" s="196"/>
      <c r="C308" s="112"/>
      <c r="D308" s="112" t="s">
        <v>6716</v>
      </c>
      <c r="E308" s="687"/>
      <c r="F308" s="794"/>
      <c r="G308" s="701"/>
      <c r="H308" s="115"/>
      <c r="I308" s="116"/>
    </row>
    <row r="309" spans="1:10">
      <c r="A309" s="292"/>
      <c r="B309" s="17"/>
      <c r="C309" s="118"/>
      <c r="D309" s="118"/>
      <c r="E309" s="689"/>
      <c r="F309" s="795"/>
      <c r="G309" s="763"/>
      <c r="H309" s="17"/>
      <c r="I309" s="200"/>
    </row>
    <row r="310" spans="1:10" ht="42" customHeight="1">
      <c r="A310" s="292"/>
      <c r="B310" s="17"/>
      <c r="C310" s="118"/>
      <c r="D310" s="118"/>
      <c r="E310" s="689"/>
      <c r="F310" s="795"/>
      <c r="G310" s="763"/>
      <c r="H310" s="17"/>
      <c r="I310" s="200"/>
    </row>
    <row r="311" spans="1:10" ht="18.75" customHeight="1">
      <c r="A311" s="292"/>
      <c r="B311" s="17"/>
      <c r="C311" s="118"/>
      <c r="D311" s="118"/>
      <c r="E311" s="689"/>
      <c r="F311" s="795"/>
      <c r="G311" s="763"/>
      <c r="H311" s="17"/>
      <c r="I311" s="200"/>
    </row>
    <row r="312" spans="1:10" ht="53.25" customHeight="1" thickBot="1">
      <c r="A312" s="1541" t="s">
        <v>7841</v>
      </c>
      <c r="B312" s="204"/>
      <c r="C312" s="120"/>
      <c r="D312" s="120"/>
      <c r="E312" s="690"/>
      <c r="F312" s="796"/>
      <c r="G312" s="764"/>
      <c r="H312" s="204"/>
      <c r="I312" s="205"/>
    </row>
    <row r="313" spans="1:10" ht="42">
      <c r="A313" s="228" t="s">
        <v>1036</v>
      </c>
      <c r="B313" s="229" t="s">
        <v>1037</v>
      </c>
      <c r="C313" s="230" t="s">
        <v>679</v>
      </c>
      <c r="D313" s="230" t="s">
        <v>3147</v>
      </c>
      <c r="E313" s="691" t="s">
        <v>11552</v>
      </c>
      <c r="F313" s="797" t="s">
        <v>2796</v>
      </c>
      <c r="G313" s="785" t="s">
        <v>2644</v>
      </c>
      <c r="H313" s="394" t="s">
        <v>498</v>
      </c>
      <c r="I313" s="232" t="s">
        <v>4274</v>
      </c>
    </row>
    <row r="314" spans="1:10" ht="13.5" thickBot="1">
      <c r="A314" s="221"/>
      <c r="B314" s="223"/>
      <c r="C314" s="226" t="s">
        <v>3648</v>
      </c>
      <c r="D314" s="227" t="s">
        <v>2645</v>
      </c>
      <c r="E314" s="696" t="s">
        <v>265</v>
      </c>
      <c r="F314" s="798">
        <f>'Заказ, cкидки и курсы валют'!$I$12</f>
        <v>0</v>
      </c>
      <c r="G314" s="786"/>
      <c r="H314" s="395"/>
      <c r="I314" s="219"/>
    </row>
    <row r="315" spans="1:10" ht="15">
      <c r="A315" s="389" t="s">
        <v>8683</v>
      </c>
      <c r="B315" s="1221" t="s">
        <v>3667</v>
      </c>
      <c r="C315" s="1219">
        <v>35.46</v>
      </c>
      <c r="D315" s="1221">
        <v>1</v>
      </c>
      <c r="E315" s="1123">
        <f>E286*2</f>
        <v>5402.92</v>
      </c>
      <c r="F315" s="1187">
        <f>ROUND(E315*(1-$F$10),2)</f>
        <v>5402.92</v>
      </c>
      <c r="G315" s="1188">
        <f>'Заказ, cкидки и курсы валют'!$J$24*F315</f>
        <v>68536.040200000003</v>
      </c>
      <c r="H315" s="443">
        <f>ROUND((D315/1000)*G315,2)</f>
        <v>68.540000000000006</v>
      </c>
      <c r="I315" s="393"/>
    </row>
    <row r="316" spans="1:10" ht="15">
      <c r="A316" s="250" t="s">
        <v>8684</v>
      </c>
      <c r="B316" s="49" t="s">
        <v>3668</v>
      </c>
      <c r="C316" s="60">
        <v>52</v>
      </c>
      <c r="D316" s="49">
        <v>1</v>
      </c>
      <c r="E316" s="1123">
        <f t="shared" ref="E316:E324" si="55">E287*2</f>
        <v>6200.22</v>
      </c>
      <c r="F316" s="740">
        <f t="shared" ref="F316:F324" si="56">ROUND(E316*(1-$F$10),2)</f>
        <v>6200.22</v>
      </c>
      <c r="G316" s="1037">
        <f>'Заказ, cкидки и курсы валют'!$J$24*F316</f>
        <v>78649.790700000012</v>
      </c>
      <c r="H316" s="158">
        <f t="shared" ref="H316:H324" si="57">ROUND((D316/1000)*G316,2)</f>
        <v>78.650000000000006</v>
      </c>
      <c r="I316" s="245"/>
    </row>
    <row r="317" spans="1:10" ht="15">
      <c r="A317" s="250" t="s">
        <v>8685</v>
      </c>
      <c r="B317" s="49" t="s">
        <v>3669</v>
      </c>
      <c r="C317" s="970">
        <v>99.11</v>
      </c>
      <c r="D317" s="49">
        <v>1</v>
      </c>
      <c r="E317" s="1123">
        <f t="shared" si="55"/>
        <v>7653.6</v>
      </c>
      <c r="F317" s="740">
        <f t="shared" si="56"/>
        <v>7653.6</v>
      </c>
      <c r="G317" s="1037">
        <f>'Заказ, cкидки и курсы валют'!$J$24*F317</f>
        <v>97085.916000000012</v>
      </c>
      <c r="H317" s="158">
        <f t="shared" si="57"/>
        <v>97.09</v>
      </c>
      <c r="I317" s="245"/>
    </row>
    <row r="318" spans="1:10" ht="15">
      <c r="A318" s="250" t="s">
        <v>8686</v>
      </c>
      <c r="B318" s="49" t="s">
        <v>3293</v>
      </c>
      <c r="C318" s="970">
        <v>192.13</v>
      </c>
      <c r="D318" s="49">
        <v>1</v>
      </c>
      <c r="E318" s="1123">
        <f t="shared" si="55"/>
        <v>11641.5</v>
      </c>
      <c r="F318" s="740">
        <f t="shared" si="56"/>
        <v>11641.5</v>
      </c>
      <c r="G318" s="1037">
        <f>'Заказ, cкидки и курсы валют'!$J$24*F318</f>
        <v>147672.42750000002</v>
      </c>
      <c r="H318" s="158">
        <f t="shared" si="57"/>
        <v>147.66999999999999</v>
      </c>
      <c r="I318" s="245"/>
    </row>
    <row r="319" spans="1:10" ht="15">
      <c r="A319" s="250" t="s">
        <v>8687</v>
      </c>
      <c r="B319" s="49" t="s">
        <v>3294</v>
      </c>
      <c r="C319" s="970">
        <v>300</v>
      </c>
      <c r="D319" s="49">
        <v>1</v>
      </c>
      <c r="E319" s="1123">
        <f t="shared" si="55"/>
        <v>16628.82</v>
      </c>
      <c r="F319" s="740">
        <f t="shared" si="56"/>
        <v>16628.82</v>
      </c>
      <c r="G319" s="1037">
        <f>'Заказ, cкидки и курсы валют'!$J$24*F319</f>
        <v>210936.58170000001</v>
      </c>
      <c r="H319" s="158">
        <f t="shared" si="57"/>
        <v>210.94</v>
      </c>
      <c r="I319" s="245"/>
    </row>
    <row r="320" spans="1:10" ht="15">
      <c r="A320" s="250" t="s">
        <v>8688</v>
      </c>
      <c r="B320" s="49" t="s">
        <v>3295</v>
      </c>
      <c r="C320" s="970">
        <v>544.44000000000005</v>
      </c>
      <c r="D320" s="49">
        <v>1</v>
      </c>
      <c r="E320" s="1123">
        <f t="shared" si="55"/>
        <v>29125.42</v>
      </c>
      <c r="F320" s="740">
        <f t="shared" si="56"/>
        <v>29125.42</v>
      </c>
      <c r="G320" s="1037">
        <f>'Заказ, cкидки и курсы валют'!$J$24*F320</f>
        <v>369455.95269999997</v>
      </c>
      <c r="H320" s="158">
        <f t="shared" si="57"/>
        <v>369.46</v>
      </c>
      <c r="I320" s="245"/>
    </row>
    <row r="321" spans="1:9" ht="15">
      <c r="A321" s="250" t="s">
        <v>8689</v>
      </c>
      <c r="B321" s="49" t="s">
        <v>3296</v>
      </c>
      <c r="C321" s="970">
        <v>787.5</v>
      </c>
      <c r="D321" s="49">
        <v>1</v>
      </c>
      <c r="E321" s="1123">
        <f t="shared" si="55"/>
        <v>38245.5</v>
      </c>
      <c r="F321" s="740">
        <f t="shared" si="56"/>
        <v>38245.5</v>
      </c>
      <c r="G321" s="1037">
        <f>'Заказ, cкидки и курсы валют'!$J$24*F321</f>
        <v>485144.16750000004</v>
      </c>
      <c r="H321" s="158">
        <f t="shared" si="57"/>
        <v>485.14</v>
      </c>
      <c r="I321" s="245"/>
    </row>
    <row r="322" spans="1:9" ht="15">
      <c r="A322" s="250" t="s">
        <v>8690</v>
      </c>
      <c r="B322" s="49" t="s">
        <v>3297</v>
      </c>
      <c r="C322" s="970">
        <v>1469.4</v>
      </c>
      <c r="D322" s="49">
        <v>1</v>
      </c>
      <c r="E322" s="1123">
        <f t="shared" si="55"/>
        <v>64621.7</v>
      </c>
      <c r="F322" s="740">
        <f t="shared" si="56"/>
        <v>64621.7</v>
      </c>
      <c r="G322" s="1037">
        <f>'Заказ, cкидки и курсы валют'!$J$24*F322</f>
        <v>819726.26450000005</v>
      </c>
      <c r="H322" s="158">
        <f t="shared" si="57"/>
        <v>819.73</v>
      </c>
      <c r="I322" s="245"/>
    </row>
    <row r="323" spans="1:9" ht="15">
      <c r="A323" s="250" t="s">
        <v>8691</v>
      </c>
      <c r="B323" s="49" t="s">
        <v>3299</v>
      </c>
      <c r="C323" s="970">
        <v>2494.44</v>
      </c>
      <c r="D323" s="49">
        <v>1</v>
      </c>
      <c r="E323" s="1123">
        <f t="shared" si="55"/>
        <v>119992.8</v>
      </c>
      <c r="F323" s="740">
        <f t="shared" si="56"/>
        <v>119992.8</v>
      </c>
      <c r="G323" s="1037">
        <f>'Заказ, cкидки и курсы валют'!$J$24*F323</f>
        <v>1522108.6680000001</v>
      </c>
      <c r="H323" s="158">
        <f t="shared" si="57"/>
        <v>1522.11</v>
      </c>
      <c r="I323" s="245"/>
    </row>
    <row r="324" spans="1:9" ht="15.75" thickBot="1">
      <c r="A324" s="400" t="s">
        <v>8692</v>
      </c>
      <c r="B324" s="949" t="s">
        <v>3300</v>
      </c>
      <c r="C324" s="1357">
        <v>3600</v>
      </c>
      <c r="D324" s="1358">
        <v>1</v>
      </c>
      <c r="E324" s="1123">
        <f t="shared" si="55"/>
        <v>207074.32</v>
      </c>
      <c r="F324" s="1173">
        <f t="shared" si="56"/>
        <v>207074.32</v>
      </c>
      <c r="G324" s="1174">
        <f>'Заказ, cкидки и курсы валют'!$J$24*F324</f>
        <v>2626737.7492</v>
      </c>
      <c r="H324" s="214">
        <f t="shared" si="57"/>
        <v>2626.74</v>
      </c>
      <c r="I324" s="612"/>
    </row>
    <row r="325" spans="1:9" ht="13.5" thickBot="1"/>
    <row r="326" spans="1:9" ht="18">
      <c r="A326" s="291"/>
      <c r="B326" s="196"/>
      <c r="C326" s="112"/>
      <c r="D326" s="112" t="s">
        <v>2952</v>
      </c>
      <c r="E326" s="687"/>
      <c r="F326" s="794"/>
      <c r="G326" s="701"/>
      <c r="H326" s="196"/>
      <c r="I326" s="116"/>
    </row>
    <row r="327" spans="1:9">
      <c r="A327" s="292"/>
      <c r="B327" s="17"/>
      <c r="C327" s="118"/>
      <c r="D327" s="118"/>
      <c r="E327" s="689"/>
      <c r="F327" s="795"/>
      <c r="G327" s="763"/>
      <c r="H327" s="17"/>
      <c r="I327" s="200"/>
    </row>
    <row r="328" spans="1:9" ht="31.5" customHeight="1">
      <c r="A328" s="292"/>
      <c r="B328" s="17"/>
      <c r="C328" s="118"/>
      <c r="D328" s="118"/>
      <c r="E328" s="689"/>
      <c r="F328" s="795"/>
      <c r="G328" s="763"/>
      <c r="H328" s="17"/>
      <c r="I328" s="200"/>
    </row>
    <row r="329" spans="1:9" ht="18.75" customHeight="1">
      <c r="A329" s="292"/>
      <c r="B329" s="17"/>
      <c r="C329" s="118"/>
      <c r="D329" s="118"/>
      <c r="E329" s="689"/>
      <c r="F329" s="795"/>
      <c r="G329" s="763"/>
      <c r="H329" s="17"/>
      <c r="I329" s="200"/>
    </row>
    <row r="330" spans="1:9" ht="60.75" customHeight="1" thickBot="1">
      <c r="A330" s="1541" t="s">
        <v>7839</v>
      </c>
      <c r="B330" s="204"/>
      <c r="C330" s="120"/>
      <c r="D330" s="120"/>
      <c r="E330" s="690"/>
      <c r="F330" s="796"/>
      <c r="G330" s="764"/>
      <c r="H330" s="204"/>
      <c r="I330" s="205"/>
    </row>
    <row r="331" spans="1:9" ht="42">
      <c r="A331" s="228" t="s">
        <v>1036</v>
      </c>
      <c r="B331" s="229" t="s">
        <v>1037</v>
      </c>
      <c r="C331" s="230" t="s">
        <v>679</v>
      </c>
      <c r="D331" s="230" t="s">
        <v>3147</v>
      </c>
      <c r="E331" s="691" t="s">
        <v>11552</v>
      </c>
      <c r="F331" s="797" t="s">
        <v>2796</v>
      </c>
      <c r="G331" s="785" t="s">
        <v>2644</v>
      </c>
      <c r="H331" s="394" t="s">
        <v>498</v>
      </c>
      <c r="I331" s="232" t="s">
        <v>4274</v>
      </c>
    </row>
    <row r="332" spans="1:9" ht="13.5" thickBot="1">
      <c r="A332" s="228"/>
      <c r="B332" s="445"/>
      <c r="C332" s="230" t="s">
        <v>3648</v>
      </c>
      <c r="D332" s="446" t="s">
        <v>2645</v>
      </c>
      <c r="E332" s="696" t="s">
        <v>265</v>
      </c>
      <c r="F332" s="1351">
        <f>'Заказ, cкидки и курсы валют'!$I$12</f>
        <v>0</v>
      </c>
      <c r="G332" s="1150"/>
      <c r="H332" s="545"/>
      <c r="I332" s="380"/>
    </row>
    <row r="333" spans="1:9">
      <c r="A333" s="389" t="s">
        <v>4340</v>
      </c>
      <c r="B333" s="1221" t="s">
        <v>3667</v>
      </c>
      <c r="C333" s="1219">
        <v>11</v>
      </c>
      <c r="D333" s="1359">
        <v>1000</v>
      </c>
      <c r="E333" s="992">
        <v>1314.54</v>
      </c>
      <c r="F333" s="1187">
        <f>ROUND(E333*(1-$F$10),2)</f>
        <v>1314.54</v>
      </c>
      <c r="G333" s="1188">
        <f>'Заказ, cкидки и курсы валют'!$J$24*F333</f>
        <v>16674.939900000001</v>
      </c>
      <c r="H333" s="443">
        <f>ROUND((D333/1000)*G333,2)</f>
        <v>16674.939999999999</v>
      </c>
      <c r="I333" s="393"/>
    </row>
    <row r="334" spans="1:9">
      <c r="A334" s="250" t="s">
        <v>4341</v>
      </c>
      <c r="B334" s="49" t="s">
        <v>3668</v>
      </c>
      <c r="C334" s="60">
        <v>22</v>
      </c>
      <c r="D334" s="497">
        <v>1000</v>
      </c>
      <c r="E334" s="992">
        <v>1295.53</v>
      </c>
      <c r="F334" s="740">
        <f t="shared" ref="F334:F343" si="58">ROUND(E334*(1-$F$10),2)</f>
        <v>1295.53</v>
      </c>
      <c r="G334" s="1037">
        <f>'Заказ, cкидки и курсы валют'!$J$24*F334</f>
        <v>16433.798050000001</v>
      </c>
      <c r="H334" s="158">
        <f t="shared" ref="H334:H343" si="59">ROUND((D334/1000)*G334,2)</f>
        <v>16433.8</v>
      </c>
      <c r="I334" s="245"/>
    </row>
    <row r="335" spans="1:9">
      <c r="A335" s="250" t="s">
        <v>4342</v>
      </c>
      <c r="B335" s="49" t="s">
        <v>3669</v>
      </c>
      <c r="C335" s="60">
        <v>44.56</v>
      </c>
      <c r="D335" s="496">
        <v>500</v>
      </c>
      <c r="E335" s="992">
        <v>1876.59</v>
      </c>
      <c r="F335" s="740">
        <f t="shared" si="58"/>
        <v>1876.59</v>
      </c>
      <c r="G335" s="1037">
        <f>'Заказ, cкидки и курсы валют'!$J$24*F335</f>
        <v>23804.544150000002</v>
      </c>
      <c r="H335" s="158">
        <f t="shared" si="59"/>
        <v>11902.27</v>
      </c>
      <c r="I335" s="245"/>
    </row>
    <row r="336" spans="1:9">
      <c r="A336" s="250" t="s">
        <v>4343</v>
      </c>
      <c r="B336" s="49" t="s">
        <v>3293</v>
      </c>
      <c r="C336" s="60">
        <v>76</v>
      </c>
      <c r="D336" s="496">
        <v>250</v>
      </c>
      <c r="E336" s="992">
        <v>2838.7</v>
      </c>
      <c r="F336" s="740">
        <f t="shared" si="58"/>
        <v>2838.7</v>
      </c>
      <c r="G336" s="1037">
        <f>'Заказ, cкидки и курсы валют'!$J$24*F336</f>
        <v>36008.909500000002</v>
      </c>
      <c r="H336" s="158">
        <f t="shared" si="59"/>
        <v>9002.23</v>
      </c>
      <c r="I336" s="245"/>
    </row>
    <row r="337" spans="1:10">
      <c r="A337" s="250" t="s">
        <v>4344</v>
      </c>
      <c r="B337" s="49" t="s">
        <v>3294</v>
      </c>
      <c r="C337" s="60">
        <v>166.67</v>
      </c>
      <c r="D337" s="496">
        <v>200</v>
      </c>
      <c r="E337" s="992">
        <v>4083.31</v>
      </c>
      <c r="F337" s="740">
        <f t="shared" si="58"/>
        <v>4083.31</v>
      </c>
      <c r="G337" s="1037">
        <f>'Заказ, cкидки и курсы валют'!$J$24*F337</f>
        <v>51796.787349999999</v>
      </c>
      <c r="H337" s="158">
        <f t="shared" si="59"/>
        <v>10359.36</v>
      </c>
      <c r="I337" s="245"/>
    </row>
    <row r="338" spans="1:10">
      <c r="A338" s="250" t="s">
        <v>3938</v>
      </c>
      <c r="B338" s="47" t="s">
        <v>3295</v>
      </c>
      <c r="C338" s="60">
        <v>311.67</v>
      </c>
      <c r="D338" s="496">
        <v>100</v>
      </c>
      <c r="E338" s="992">
        <v>6364.7</v>
      </c>
      <c r="F338" s="740">
        <f t="shared" si="58"/>
        <v>6364.7</v>
      </c>
      <c r="G338" s="1037">
        <f>'Заказ, cкидки и курсы валют'!$J$24*F338</f>
        <v>80736.219500000007</v>
      </c>
      <c r="H338" s="158">
        <f t="shared" si="59"/>
        <v>8073.62</v>
      </c>
      <c r="I338" s="245"/>
    </row>
    <row r="339" spans="1:10">
      <c r="A339" s="250" t="s">
        <v>4345</v>
      </c>
      <c r="B339" s="49" t="s">
        <v>3296</v>
      </c>
      <c r="C339" s="60">
        <v>380</v>
      </c>
      <c r="D339" s="496">
        <v>70</v>
      </c>
      <c r="E339" s="992">
        <v>7883.12</v>
      </c>
      <c r="F339" s="740">
        <f t="shared" si="58"/>
        <v>7883.12</v>
      </c>
      <c r="G339" s="1037">
        <f>'Заказ, cкидки и курсы валют'!$J$24*F339</f>
        <v>99997.377200000003</v>
      </c>
      <c r="H339" s="158">
        <f t="shared" si="59"/>
        <v>6999.82</v>
      </c>
      <c r="I339" s="245"/>
    </row>
    <row r="340" spans="1:10">
      <c r="A340" s="250" t="s">
        <v>3939</v>
      </c>
      <c r="B340" s="47" t="s">
        <v>3395</v>
      </c>
      <c r="C340" s="60">
        <v>520</v>
      </c>
      <c r="D340" s="496">
        <v>50</v>
      </c>
      <c r="E340" s="992">
        <v>13976.18</v>
      </c>
      <c r="F340" s="740">
        <f t="shared" si="58"/>
        <v>13976.18</v>
      </c>
      <c r="G340" s="1037">
        <f>'Заказ, cкидки и курсы валют'!$J$24*F340</f>
        <v>177287.84330000001</v>
      </c>
      <c r="H340" s="158">
        <f t="shared" si="59"/>
        <v>8864.39</v>
      </c>
      <c r="I340" s="245"/>
    </row>
    <row r="341" spans="1:10">
      <c r="A341" s="250" t="s">
        <v>4346</v>
      </c>
      <c r="B341" s="49" t="s">
        <v>3297</v>
      </c>
      <c r="C341" s="60">
        <v>700</v>
      </c>
      <c r="D341" s="496">
        <v>50</v>
      </c>
      <c r="E341" s="992">
        <v>15257.4</v>
      </c>
      <c r="F341" s="740">
        <f t="shared" si="58"/>
        <v>15257.4</v>
      </c>
      <c r="G341" s="1037">
        <f>'Заказ, cкидки и курсы валют'!$J$24*F341</f>
        <v>193540.11900000001</v>
      </c>
      <c r="H341" s="158">
        <f t="shared" si="59"/>
        <v>9677.01</v>
      </c>
      <c r="I341" s="245"/>
    </row>
    <row r="342" spans="1:10">
      <c r="A342" s="250" t="s">
        <v>4347</v>
      </c>
      <c r="B342" s="49" t="s">
        <v>3298</v>
      </c>
      <c r="C342" s="60">
        <v>920</v>
      </c>
      <c r="D342" s="496">
        <v>25</v>
      </c>
      <c r="E342" s="992">
        <v>21321.68</v>
      </c>
      <c r="F342" s="740">
        <f t="shared" si="58"/>
        <v>21321.68</v>
      </c>
      <c r="G342" s="1037">
        <f>'Заказ, cкидки и курсы валют'!$J$24*F342</f>
        <v>270465.51079999999</v>
      </c>
      <c r="H342" s="158">
        <f t="shared" si="59"/>
        <v>6761.64</v>
      </c>
      <c r="I342" s="245"/>
    </row>
    <row r="343" spans="1:10" ht="13.5" thickBot="1">
      <c r="A343" s="282" t="s">
        <v>4348</v>
      </c>
      <c r="B343" s="163" t="s">
        <v>3304</v>
      </c>
      <c r="C343" s="1186">
        <v>1500</v>
      </c>
      <c r="D343" s="1360">
        <v>20</v>
      </c>
      <c r="E343" s="992">
        <v>36448.39</v>
      </c>
      <c r="F343" s="1173">
        <f t="shared" si="58"/>
        <v>36448.39</v>
      </c>
      <c r="G343" s="1174">
        <f>'Заказ, cкидки и курсы валют'!$J$24*F343</f>
        <v>462347.82715000003</v>
      </c>
      <c r="H343" s="214">
        <f t="shared" si="59"/>
        <v>9246.9599999999991</v>
      </c>
      <c r="I343" s="248"/>
    </row>
    <row r="344" spans="1:10" ht="13.5" thickBot="1"/>
    <row r="345" spans="1:10" ht="18">
      <c r="A345" s="291"/>
      <c r="B345" s="196"/>
      <c r="C345" s="112"/>
      <c r="D345" s="112" t="s">
        <v>2952</v>
      </c>
      <c r="E345" s="687"/>
      <c r="F345" s="794"/>
      <c r="G345" s="729"/>
      <c r="H345" s="196"/>
      <c r="I345" s="116"/>
    </row>
    <row r="346" spans="1:10" ht="31.5" customHeight="1">
      <c r="A346" s="292"/>
      <c r="B346" s="17"/>
      <c r="C346" s="118"/>
      <c r="D346" s="118"/>
      <c r="E346" s="689"/>
      <c r="F346" s="795"/>
      <c r="G346" s="763"/>
      <c r="H346" s="17"/>
      <c r="I346" s="200"/>
    </row>
    <row r="347" spans="1:10" ht="18.75" customHeight="1">
      <c r="A347" s="292"/>
      <c r="B347" s="17"/>
      <c r="C347" s="118"/>
      <c r="D347" s="118"/>
      <c r="E347" s="689"/>
      <c r="F347" s="795"/>
      <c r="G347" s="763"/>
      <c r="H347" s="17"/>
      <c r="I347" s="200"/>
    </row>
    <row r="348" spans="1:10">
      <c r="A348" s="292"/>
      <c r="B348" s="17"/>
      <c r="C348" s="118"/>
      <c r="D348" s="118"/>
      <c r="E348" s="689"/>
      <c r="F348" s="795"/>
      <c r="G348" s="763"/>
      <c r="H348" s="17"/>
      <c r="I348" s="200"/>
    </row>
    <row r="349" spans="1:10" ht="50.25" customHeight="1" thickBot="1">
      <c r="A349" s="145" t="s">
        <v>7840</v>
      </c>
      <c r="B349" s="146"/>
      <c r="C349" s="121"/>
      <c r="D349" s="204"/>
      <c r="E349" s="697"/>
      <c r="F349" s="796"/>
      <c r="G349" s="764"/>
      <c r="H349" s="204"/>
      <c r="I349" s="205"/>
    </row>
    <row r="350" spans="1:10" ht="42">
      <c r="A350" s="228" t="s">
        <v>1036</v>
      </c>
      <c r="B350" s="229" t="s">
        <v>1037</v>
      </c>
      <c r="C350" s="230" t="s">
        <v>679</v>
      </c>
      <c r="D350" s="230" t="s">
        <v>3147</v>
      </c>
      <c r="E350" s="691" t="s">
        <v>11552</v>
      </c>
      <c r="F350" s="797" t="s">
        <v>2796</v>
      </c>
      <c r="G350" s="785" t="s">
        <v>2644</v>
      </c>
      <c r="H350" s="394" t="s">
        <v>498</v>
      </c>
      <c r="I350" s="232" t="s">
        <v>4274</v>
      </c>
      <c r="J350" s="992"/>
    </row>
    <row r="351" spans="1:10" ht="13.5" thickBot="1">
      <c r="A351" s="228"/>
      <c r="B351" s="445"/>
      <c r="C351" s="230" t="s">
        <v>3648</v>
      </c>
      <c r="D351" s="446" t="s">
        <v>2645</v>
      </c>
      <c r="E351" s="696" t="s">
        <v>265</v>
      </c>
      <c r="F351" s="1351">
        <f>'Заказ, cкидки и курсы валют'!$I$12</f>
        <v>0</v>
      </c>
      <c r="G351" s="1150"/>
      <c r="H351" s="545"/>
      <c r="I351" s="380"/>
      <c r="J351" s="992"/>
    </row>
    <row r="352" spans="1:10">
      <c r="A352" s="389" t="s">
        <v>4349</v>
      </c>
      <c r="B352" s="1221" t="s">
        <v>3667</v>
      </c>
      <c r="C352" s="1219">
        <v>11</v>
      </c>
      <c r="D352" s="1199">
        <v>100</v>
      </c>
      <c r="E352" s="712">
        <f>E333*1.2</f>
        <v>1577.4479999999999</v>
      </c>
      <c r="F352" s="1415">
        <f>ROUND(E352*(1-$F$10),2)</f>
        <v>1577.45</v>
      </c>
      <c r="G352" s="1188">
        <f>'Заказ, cкидки и курсы валют'!$J$24*F352</f>
        <v>20009.953250000002</v>
      </c>
      <c r="H352" s="443">
        <f>ROUND((D352/1000)*G352,2)</f>
        <v>2001</v>
      </c>
      <c r="I352" s="393"/>
      <c r="J352" s="992"/>
    </row>
    <row r="353" spans="1:10">
      <c r="A353" s="250" t="s">
        <v>4350</v>
      </c>
      <c r="B353" s="49" t="s">
        <v>3668</v>
      </c>
      <c r="C353" s="60">
        <v>22</v>
      </c>
      <c r="D353" s="148">
        <v>50</v>
      </c>
      <c r="E353" s="712">
        <f t="shared" ref="E353:E356" si="60">E334*1.2</f>
        <v>1554.636</v>
      </c>
      <c r="F353" s="1416">
        <f t="shared" ref="F353:F356" si="61">ROUND(E353*(1-$F$10),2)</f>
        <v>1554.64</v>
      </c>
      <c r="G353" s="1037">
        <f>'Заказ, cкидки и курсы валют'!$J$24*F353</f>
        <v>19720.608400000001</v>
      </c>
      <c r="H353" s="158">
        <f t="shared" ref="H353:H356" si="62">ROUND((D353/1000)*G353,2)</f>
        <v>986.03</v>
      </c>
      <c r="I353" s="245"/>
      <c r="J353" s="992"/>
    </row>
    <row r="354" spans="1:10">
      <c r="A354" s="250" t="s">
        <v>4351</v>
      </c>
      <c r="B354" s="49" t="s">
        <v>3669</v>
      </c>
      <c r="C354" s="60">
        <v>44.56</v>
      </c>
      <c r="D354" s="147">
        <v>25</v>
      </c>
      <c r="E354" s="712">
        <f t="shared" si="60"/>
        <v>2251.9079999999999</v>
      </c>
      <c r="F354" s="1416">
        <f t="shared" si="61"/>
        <v>2251.91</v>
      </c>
      <c r="G354" s="1037">
        <f>'Заказ, cкидки и курсы валют'!$J$24*F354</f>
        <v>28565.478349999998</v>
      </c>
      <c r="H354" s="158">
        <f t="shared" si="62"/>
        <v>714.14</v>
      </c>
      <c r="I354" s="245"/>
      <c r="J354" s="992"/>
    </row>
    <row r="355" spans="1:10">
      <c r="A355" s="250" t="s">
        <v>4352</v>
      </c>
      <c r="B355" s="49" t="s">
        <v>3293</v>
      </c>
      <c r="C355" s="60">
        <v>76</v>
      </c>
      <c r="D355" s="147">
        <v>20</v>
      </c>
      <c r="E355" s="712">
        <f t="shared" si="60"/>
        <v>3406.4399999999996</v>
      </c>
      <c r="F355" s="1416">
        <f t="shared" si="61"/>
        <v>3406.44</v>
      </c>
      <c r="G355" s="1037">
        <f>'Заказ, cкидки и курсы валют'!$J$24*F355</f>
        <v>43210.691400000003</v>
      </c>
      <c r="H355" s="158">
        <f t="shared" si="62"/>
        <v>864.21</v>
      </c>
      <c r="I355" s="245"/>
      <c r="J355" s="992"/>
    </row>
    <row r="356" spans="1:10" ht="13.5" thickBot="1">
      <c r="A356" s="282" t="s">
        <v>4353</v>
      </c>
      <c r="B356" s="163" t="s">
        <v>3294</v>
      </c>
      <c r="C356" s="1186">
        <v>166.67</v>
      </c>
      <c r="D356" s="284">
        <v>10</v>
      </c>
      <c r="E356" s="712">
        <f t="shared" si="60"/>
        <v>4899.9719999999998</v>
      </c>
      <c r="F356" s="1417">
        <f t="shared" si="61"/>
        <v>4899.97</v>
      </c>
      <c r="G356" s="1174">
        <f>'Заказ, cкидки и курсы валют'!$J$24*F356</f>
        <v>62156.119450000006</v>
      </c>
      <c r="H356" s="214">
        <f t="shared" si="62"/>
        <v>621.55999999999995</v>
      </c>
      <c r="I356" s="248"/>
      <c r="J356" s="992"/>
    </row>
    <row r="357" spans="1:10" ht="13.5" thickBot="1"/>
    <row r="358" spans="1:10" ht="18">
      <c r="A358" s="291"/>
      <c r="B358" s="196"/>
      <c r="C358" s="112"/>
      <c r="D358" s="112" t="s">
        <v>2952</v>
      </c>
      <c r="E358" s="687"/>
      <c r="F358" s="794"/>
      <c r="G358" s="701"/>
      <c r="H358" s="196"/>
      <c r="I358" s="116"/>
    </row>
    <row r="359" spans="1:10">
      <c r="A359" s="292"/>
      <c r="B359" s="17"/>
      <c r="C359" s="118"/>
      <c r="D359" s="118"/>
      <c r="E359" s="689"/>
      <c r="F359" s="795"/>
      <c r="G359" s="763"/>
      <c r="H359" s="17"/>
      <c r="I359" s="200"/>
    </row>
    <row r="360" spans="1:10" ht="31.5" customHeight="1">
      <c r="A360" s="292"/>
      <c r="B360" s="17"/>
      <c r="C360" s="118"/>
      <c r="D360" s="118"/>
      <c r="E360" s="689"/>
      <c r="F360" s="795"/>
      <c r="G360" s="763"/>
      <c r="H360" s="17"/>
      <c r="I360" s="200"/>
    </row>
    <row r="361" spans="1:10" ht="18.75" customHeight="1">
      <c r="A361" s="292"/>
      <c r="B361" s="17"/>
      <c r="C361" s="118"/>
      <c r="D361" s="118"/>
      <c r="E361" s="689"/>
      <c r="F361" s="795"/>
      <c r="G361" s="763"/>
      <c r="H361" s="17"/>
      <c r="I361" s="200"/>
    </row>
    <row r="362" spans="1:10" ht="60.75" customHeight="1" thickBot="1">
      <c r="A362" s="1541" t="s">
        <v>7841</v>
      </c>
      <c r="B362" s="204"/>
      <c r="C362" s="120"/>
      <c r="D362" s="120"/>
      <c r="E362" s="690"/>
      <c r="F362" s="796"/>
      <c r="G362" s="764"/>
      <c r="H362" s="204"/>
      <c r="I362" s="205"/>
    </row>
    <row r="363" spans="1:10" ht="42">
      <c r="A363" s="228" t="s">
        <v>1036</v>
      </c>
      <c r="B363" s="229" t="s">
        <v>1037</v>
      </c>
      <c r="C363" s="230" t="s">
        <v>679</v>
      </c>
      <c r="D363" s="230" t="s">
        <v>3147</v>
      </c>
      <c r="E363" s="691" t="s">
        <v>11552</v>
      </c>
      <c r="F363" s="797" t="s">
        <v>2796</v>
      </c>
      <c r="G363" s="785" t="s">
        <v>2644</v>
      </c>
      <c r="H363" s="394" t="s">
        <v>498</v>
      </c>
      <c r="I363" s="232" t="s">
        <v>4274</v>
      </c>
    </row>
    <row r="364" spans="1:10" ht="13.5" customHeight="1" thickBot="1">
      <c r="A364" s="228"/>
      <c r="B364" s="445"/>
      <c r="C364" s="230" t="s">
        <v>3648</v>
      </c>
      <c r="D364" s="446" t="s">
        <v>2645</v>
      </c>
      <c r="E364" s="696" t="s">
        <v>265</v>
      </c>
      <c r="F364" s="1351">
        <f>'Заказ, cкидки и курсы валют'!$I$12</f>
        <v>0</v>
      </c>
      <c r="G364" s="1150"/>
      <c r="H364" s="545"/>
      <c r="I364" s="380"/>
    </row>
    <row r="365" spans="1:10" ht="13.5" customHeight="1">
      <c r="A365" s="389" t="s">
        <v>8693</v>
      </c>
      <c r="B365" s="1221" t="s">
        <v>3667</v>
      </c>
      <c r="C365" s="1219">
        <v>11</v>
      </c>
      <c r="D365" s="1359">
        <v>5</v>
      </c>
      <c r="E365" s="1123">
        <f>E333*2</f>
        <v>2629.08</v>
      </c>
      <c r="F365" s="1187">
        <f>ROUND(E365*(1-$F$10),2)</f>
        <v>2629.08</v>
      </c>
      <c r="G365" s="1188">
        <f>'Заказ, cкидки и курсы валют'!$J$24*F365</f>
        <v>33349.879800000002</v>
      </c>
      <c r="H365" s="443">
        <f>ROUND((D365/1000)*G365,2)</f>
        <v>166.75</v>
      </c>
      <c r="I365" s="393"/>
    </row>
    <row r="366" spans="1:10" ht="13.5" customHeight="1">
      <c r="A366" s="250" t="s">
        <v>8694</v>
      </c>
      <c r="B366" s="49" t="s">
        <v>3668</v>
      </c>
      <c r="C366" s="60">
        <v>22</v>
      </c>
      <c r="D366" s="497">
        <v>5</v>
      </c>
      <c r="E366" s="1123">
        <f t="shared" ref="E366:E375" si="63">E334*2</f>
        <v>2591.06</v>
      </c>
      <c r="F366" s="740">
        <f t="shared" ref="F366:F375" si="64">ROUND(E366*(1-$F$10),2)</f>
        <v>2591.06</v>
      </c>
      <c r="G366" s="1037">
        <f>'Заказ, cкидки и курсы валют'!$J$24*F366</f>
        <v>32867.596100000002</v>
      </c>
      <c r="H366" s="158">
        <f t="shared" ref="H366:H375" si="65">ROUND((D366/1000)*G366,2)</f>
        <v>164.34</v>
      </c>
      <c r="I366" s="245"/>
    </row>
    <row r="367" spans="1:10" ht="13.5" customHeight="1">
      <c r="A367" s="250" t="s">
        <v>8695</v>
      </c>
      <c r="B367" s="49" t="s">
        <v>3669</v>
      </c>
      <c r="C367" s="60">
        <v>44.56</v>
      </c>
      <c r="D367" s="496">
        <v>2</v>
      </c>
      <c r="E367" s="1123">
        <f t="shared" si="63"/>
        <v>3753.18</v>
      </c>
      <c r="F367" s="740">
        <f t="shared" si="64"/>
        <v>3753.18</v>
      </c>
      <c r="G367" s="1037">
        <f>'Заказ, cкидки и курсы валют'!$J$24*F367</f>
        <v>47609.088300000003</v>
      </c>
      <c r="H367" s="158">
        <f t="shared" si="65"/>
        <v>95.22</v>
      </c>
      <c r="I367" s="245"/>
    </row>
    <row r="368" spans="1:10" ht="13.5" customHeight="1">
      <c r="A368" s="250" t="s">
        <v>8696</v>
      </c>
      <c r="B368" s="49" t="s">
        <v>3293</v>
      </c>
      <c r="C368" s="60">
        <v>76</v>
      </c>
      <c r="D368" s="496">
        <v>2</v>
      </c>
      <c r="E368" s="1123">
        <f t="shared" si="63"/>
        <v>5677.4</v>
      </c>
      <c r="F368" s="740">
        <f t="shared" si="64"/>
        <v>5677.4</v>
      </c>
      <c r="G368" s="1037">
        <f>'Заказ, cкидки и курсы валют'!$J$24*F368</f>
        <v>72017.819000000003</v>
      </c>
      <c r="H368" s="158">
        <f t="shared" si="65"/>
        <v>144.04</v>
      </c>
      <c r="I368" s="245"/>
    </row>
    <row r="369" spans="1:10" ht="13.5" customHeight="1">
      <c r="A369" s="250" t="s">
        <v>8697</v>
      </c>
      <c r="B369" s="49" t="s">
        <v>3294</v>
      </c>
      <c r="C369" s="60">
        <v>166.67</v>
      </c>
      <c r="D369" s="496">
        <v>1</v>
      </c>
      <c r="E369" s="1123">
        <f t="shared" si="63"/>
        <v>8166.62</v>
      </c>
      <c r="F369" s="740">
        <f t="shared" si="64"/>
        <v>8166.62</v>
      </c>
      <c r="G369" s="1037">
        <f>'Заказ, cкидки и курсы валют'!$J$24*F369</f>
        <v>103593.5747</v>
      </c>
      <c r="H369" s="158">
        <f t="shared" si="65"/>
        <v>103.59</v>
      </c>
      <c r="I369" s="245"/>
    </row>
    <row r="370" spans="1:10" ht="13.5" customHeight="1">
      <c r="A370" s="250" t="s">
        <v>8698</v>
      </c>
      <c r="B370" s="47" t="s">
        <v>3295</v>
      </c>
      <c r="C370" s="60">
        <v>311.67</v>
      </c>
      <c r="D370" s="496">
        <v>1</v>
      </c>
      <c r="E370" s="1123">
        <f t="shared" si="63"/>
        <v>12729.4</v>
      </c>
      <c r="F370" s="740">
        <f t="shared" si="64"/>
        <v>12729.4</v>
      </c>
      <c r="G370" s="1037">
        <f>'Заказ, cкидки и курсы валют'!$J$24*F370</f>
        <v>161472.43900000001</v>
      </c>
      <c r="H370" s="158">
        <f t="shared" si="65"/>
        <v>161.47</v>
      </c>
      <c r="I370" s="245"/>
    </row>
    <row r="371" spans="1:10" ht="13.5" customHeight="1">
      <c r="A371" s="250" t="s">
        <v>8699</v>
      </c>
      <c r="B371" s="49" t="s">
        <v>3296</v>
      </c>
      <c r="C371" s="60">
        <v>380</v>
      </c>
      <c r="D371" s="496">
        <v>1</v>
      </c>
      <c r="E371" s="1123">
        <f t="shared" si="63"/>
        <v>15766.24</v>
      </c>
      <c r="F371" s="740">
        <f t="shared" si="64"/>
        <v>15766.24</v>
      </c>
      <c r="G371" s="1037">
        <f>'Заказ, cкидки и курсы валют'!$J$24*F371</f>
        <v>199994.75440000001</v>
      </c>
      <c r="H371" s="158">
        <f t="shared" si="65"/>
        <v>199.99</v>
      </c>
      <c r="I371" s="245"/>
    </row>
    <row r="372" spans="1:10" ht="13.5" customHeight="1">
      <c r="A372" s="250" t="s">
        <v>8700</v>
      </c>
      <c r="B372" s="47" t="s">
        <v>3395</v>
      </c>
      <c r="C372" s="60">
        <v>520</v>
      </c>
      <c r="D372" s="496">
        <v>1</v>
      </c>
      <c r="E372" s="1123">
        <f t="shared" si="63"/>
        <v>27952.36</v>
      </c>
      <c r="F372" s="740">
        <f t="shared" si="64"/>
        <v>27952.36</v>
      </c>
      <c r="G372" s="1037">
        <f>'Заказ, cкидки и курсы валют'!$J$24*F372</f>
        <v>354575.68660000002</v>
      </c>
      <c r="H372" s="158">
        <f t="shared" si="65"/>
        <v>354.58</v>
      </c>
      <c r="I372" s="245"/>
    </row>
    <row r="373" spans="1:10" ht="13.5" customHeight="1">
      <c r="A373" s="250" t="s">
        <v>8701</v>
      </c>
      <c r="B373" s="49" t="s">
        <v>3297</v>
      </c>
      <c r="C373" s="60">
        <v>700</v>
      </c>
      <c r="D373" s="496">
        <v>1</v>
      </c>
      <c r="E373" s="1123">
        <f t="shared" si="63"/>
        <v>30514.799999999999</v>
      </c>
      <c r="F373" s="740">
        <f t="shared" si="64"/>
        <v>30514.799999999999</v>
      </c>
      <c r="G373" s="1037">
        <f>'Заказ, cкидки и курсы валют'!$J$24*F373</f>
        <v>387080.23800000001</v>
      </c>
      <c r="H373" s="158">
        <f t="shared" si="65"/>
        <v>387.08</v>
      </c>
      <c r="I373" s="245"/>
    </row>
    <row r="374" spans="1:10" ht="13.5" customHeight="1">
      <c r="A374" s="250" t="s">
        <v>8702</v>
      </c>
      <c r="B374" s="49" t="s">
        <v>3298</v>
      </c>
      <c r="C374" s="60">
        <v>920</v>
      </c>
      <c r="D374" s="496">
        <v>1</v>
      </c>
      <c r="E374" s="1123">
        <f t="shared" si="63"/>
        <v>42643.360000000001</v>
      </c>
      <c r="F374" s="740">
        <f t="shared" si="64"/>
        <v>42643.360000000001</v>
      </c>
      <c r="G374" s="1037">
        <f>'Заказ, cкидки и курсы валют'!$J$24*F374</f>
        <v>540931.02159999998</v>
      </c>
      <c r="H374" s="158">
        <f t="shared" si="65"/>
        <v>540.92999999999995</v>
      </c>
      <c r="I374" s="245"/>
    </row>
    <row r="375" spans="1:10" ht="15.75" thickBot="1">
      <c r="A375" s="282" t="s">
        <v>8703</v>
      </c>
      <c r="B375" s="163" t="s">
        <v>3304</v>
      </c>
      <c r="C375" s="1186">
        <v>1500</v>
      </c>
      <c r="D375" s="1360">
        <v>1</v>
      </c>
      <c r="E375" s="1123">
        <f t="shared" si="63"/>
        <v>72896.78</v>
      </c>
      <c r="F375" s="1173">
        <f t="shared" si="64"/>
        <v>72896.78</v>
      </c>
      <c r="G375" s="1174">
        <f>'Заказ, cкидки и курсы валют'!$J$24*F375</f>
        <v>924695.65430000005</v>
      </c>
      <c r="H375" s="214">
        <f t="shared" si="65"/>
        <v>924.7</v>
      </c>
      <c r="I375" s="248"/>
    </row>
    <row r="376" spans="1:10" ht="13.5" thickBot="1">
      <c r="J376" s="992"/>
    </row>
    <row r="377" spans="1:10" ht="18">
      <c r="A377" s="291"/>
      <c r="B377" s="196"/>
      <c r="C377" s="112" t="s">
        <v>2953</v>
      </c>
      <c r="D377" s="112"/>
      <c r="E377" s="687"/>
      <c r="F377" s="794"/>
      <c r="G377" s="701"/>
      <c r="H377" s="115"/>
      <c r="I377" s="116"/>
      <c r="J377" s="992"/>
    </row>
    <row r="378" spans="1:10">
      <c r="A378" s="292"/>
      <c r="B378" s="17"/>
      <c r="C378" s="118"/>
      <c r="D378" s="118"/>
      <c r="E378" s="689"/>
      <c r="F378" s="795"/>
      <c r="G378" s="763"/>
      <c r="H378" s="17"/>
      <c r="I378" s="200"/>
      <c r="J378" s="992"/>
    </row>
    <row r="379" spans="1:10">
      <c r="A379" s="292"/>
      <c r="B379" s="17"/>
      <c r="C379" s="118"/>
      <c r="D379" s="118"/>
      <c r="E379" s="689"/>
      <c r="F379" s="795"/>
      <c r="G379" s="763"/>
      <c r="H379" s="17"/>
      <c r="I379" s="200"/>
    </row>
    <row r="380" spans="1:10">
      <c r="A380" s="292"/>
      <c r="B380" s="17"/>
      <c r="C380" s="118"/>
      <c r="D380" s="118"/>
      <c r="E380" s="689"/>
      <c r="F380" s="795"/>
      <c r="G380" s="763"/>
      <c r="H380" s="17"/>
      <c r="I380" s="200"/>
    </row>
    <row r="381" spans="1:10" ht="58.5" customHeight="1" thickBot="1">
      <c r="A381" s="1541" t="s">
        <v>7839</v>
      </c>
      <c r="B381" s="204"/>
      <c r="C381" s="120"/>
      <c r="D381" s="120"/>
      <c r="E381" s="690"/>
      <c r="F381" s="796"/>
      <c r="G381" s="764"/>
      <c r="H381" s="204"/>
      <c r="I381" s="205"/>
    </row>
    <row r="382" spans="1:10" ht="42">
      <c r="A382" s="228" t="s">
        <v>1036</v>
      </c>
      <c r="B382" s="229" t="s">
        <v>1037</v>
      </c>
      <c r="C382" s="230" t="s">
        <v>679</v>
      </c>
      <c r="D382" s="230" t="s">
        <v>3147</v>
      </c>
      <c r="E382" s="691" t="s">
        <v>11552</v>
      </c>
      <c r="F382" s="797" t="s">
        <v>2796</v>
      </c>
      <c r="G382" s="785" t="s">
        <v>2644</v>
      </c>
      <c r="H382" s="394" t="s">
        <v>498</v>
      </c>
      <c r="I382" s="232" t="s">
        <v>4274</v>
      </c>
    </row>
    <row r="383" spans="1:10" ht="13.5" customHeight="1" thickBot="1">
      <c r="A383" s="228"/>
      <c r="B383" s="445"/>
      <c r="C383" s="230" t="s">
        <v>3648</v>
      </c>
      <c r="D383" s="446" t="s">
        <v>2645</v>
      </c>
      <c r="E383" s="696" t="s">
        <v>265</v>
      </c>
      <c r="F383" s="1351">
        <f>'Заказ, cкидки и курсы валют'!$I$12</f>
        <v>0</v>
      </c>
      <c r="G383" s="1150"/>
      <c r="H383" s="545"/>
      <c r="I383" s="380"/>
    </row>
    <row r="384" spans="1:10" ht="13.5" customHeight="1">
      <c r="A384" s="389" t="s">
        <v>4354</v>
      </c>
      <c r="B384" s="1221" t="s">
        <v>3666</v>
      </c>
      <c r="C384" s="1203">
        <v>3</v>
      </c>
      <c r="D384" s="1231">
        <v>5000</v>
      </c>
      <c r="E384" s="992">
        <v>357.39</v>
      </c>
      <c r="F384" s="1187">
        <f>ROUND(E384*(1-$F$10),2)</f>
        <v>357.39</v>
      </c>
      <c r="G384" s="1188">
        <f>'Заказ, cкидки и курсы валют'!$J$24*F384</f>
        <v>4533.49215</v>
      </c>
      <c r="H384" s="443">
        <f>ROUND((D384/1000)*G384,2)</f>
        <v>22667.46</v>
      </c>
      <c r="I384" s="393"/>
    </row>
    <row r="385" spans="1:9" ht="13.5" customHeight="1">
      <c r="A385" s="250" t="s">
        <v>4355</v>
      </c>
      <c r="B385" s="49" t="s">
        <v>3305</v>
      </c>
      <c r="C385" s="60">
        <v>5.58</v>
      </c>
      <c r="D385" s="496">
        <v>4000</v>
      </c>
      <c r="E385" s="992">
        <v>412.23</v>
      </c>
      <c r="F385" s="740">
        <f t="shared" ref="F385:F393" si="66">ROUND(E385*(1-$F$10),2)</f>
        <v>412.23</v>
      </c>
      <c r="G385" s="1037">
        <f>'Заказ, cкидки и курсы валют'!$J$24*F385</f>
        <v>5229.1375500000004</v>
      </c>
      <c r="H385" s="158">
        <f t="shared" ref="H385:H393" si="67">ROUND((D385/1000)*G385,2)</f>
        <v>20916.55</v>
      </c>
      <c r="I385" s="245"/>
    </row>
    <row r="386" spans="1:9" ht="13.5" customHeight="1">
      <c r="A386" s="250" t="s">
        <v>4356</v>
      </c>
      <c r="B386" s="49" t="s">
        <v>3667</v>
      </c>
      <c r="C386" s="60">
        <v>6.11</v>
      </c>
      <c r="D386" s="496">
        <v>3000</v>
      </c>
      <c r="E386" s="992">
        <v>439.75</v>
      </c>
      <c r="F386" s="740">
        <f t="shared" si="66"/>
        <v>439.75</v>
      </c>
      <c r="G386" s="1037">
        <f>'Заказ, cкидки и курсы валют'!$J$24*F386</f>
        <v>5578.2287500000002</v>
      </c>
      <c r="H386" s="158">
        <f t="shared" si="67"/>
        <v>16734.689999999999</v>
      </c>
      <c r="I386" s="245"/>
    </row>
    <row r="387" spans="1:9" ht="13.5" customHeight="1">
      <c r="A387" s="250" t="s">
        <v>4357</v>
      </c>
      <c r="B387" s="49" t="s">
        <v>3668</v>
      </c>
      <c r="C387" s="60">
        <v>7.25</v>
      </c>
      <c r="D387" s="496">
        <v>2000</v>
      </c>
      <c r="E387" s="992">
        <v>505.86</v>
      </c>
      <c r="F387" s="740">
        <f t="shared" si="66"/>
        <v>505.86</v>
      </c>
      <c r="G387" s="1037">
        <f>'Заказ, cкидки и курсы валют'!$J$24*F387</f>
        <v>6416.8341</v>
      </c>
      <c r="H387" s="158">
        <f t="shared" si="67"/>
        <v>12833.67</v>
      </c>
      <c r="I387" s="245"/>
    </row>
    <row r="388" spans="1:9" ht="13.5" customHeight="1">
      <c r="A388" s="250" t="s">
        <v>4358</v>
      </c>
      <c r="B388" s="49" t="s">
        <v>3669</v>
      </c>
      <c r="C388" s="60">
        <v>16</v>
      </c>
      <c r="D388" s="496">
        <v>1200</v>
      </c>
      <c r="E388" s="992">
        <v>645.6</v>
      </c>
      <c r="F388" s="740">
        <f t="shared" si="66"/>
        <v>645.6</v>
      </c>
      <c r="G388" s="1037">
        <f>'Заказ, cкидки и курсы валют'!$J$24*F388</f>
        <v>8189.4360000000006</v>
      </c>
      <c r="H388" s="158">
        <f t="shared" si="67"/>
        <v>9827.32</v>
      </c>
      <c r="I388" s="245"/>
    </row>
    <row r="389" spans="1:9" ht="13.5" customHeight="1">
      <c r="A389" s="250" t="s">
        <v>4359</v>
      </c>
      <c r="B389" s="49" t="s">
        <v>3293</v>
      </c>
      <c r="C389" s="60">
        <v>30.19</v>
      </c>
      <c r="D389" s="496">
        <v>600</v>
      </c>
      <c r="E389" s="992">
        <v>883.33</v>
      </c>
      <c r="F389" s="740">
        <f t="shared" si="66"/>
        <v>883.33</v>
      </c>
      <c r="G389" s="1037">
        <f>'Заказ, cкидки и курсы валют'!$J$24*F389</f>
        <v>11205.041050000002</v>
      </c>
      <c r="H389" s="158">
        <f t="shared" si="67"/>
        <v>6723.02</v>
      </c>
      <c r="I389" s="245"/>
    </row>
    <row r="390" spans="1:9" ht="13.5" customHeight="1">
      <c r="A390" s="250" t="s">
        <v>4360</v>
      </c>
      <c r="B390" s="49" t="s">
        <v>3294</v>
      </c>
      <c r="C390" s="60">
        <v>34</v>
      </c>
      <c r="D390" s="496">
        <v>300</v>
      </c>
      <c r="E390" s="992">
        <v>1128.8599999999999</v>
      </c>
      <c r="F390" s="740">
        <f t="shared" si="66"/>
        <v>1128.8599999999999</v>
      </c>
      <c r="G390" s="1037">
        <f>'Заказ, cкидки и курсы валют'!$J$24*F390</f>
        <v>14319.589099999999</v>
      </c>
      <c r="H390" s="158">
        <f t="shared" si="67"/>
        <v>4295.88</v>
      </c>
      <c r="I390" s="245"/>
    </row>
    <row r="391" spans="1:9" ht="13.5" customHeight="1">
      <c r="A391" s="250" t="s">
        <v>4361</v>
      </c>
      <c r="B391" s="49" t="s">
        <v>3306</v>
      </c>
      <c r="C391" s="60">
        <v>50</v>
      </c>
      <c r="D391" s="496">
        <v>150</v>
      </c>
      <c r="E391" s="992">
        <v>1744.84</v>
      </c>
      <c r="F391" s="740">
        <f t="shared" si="66"/>
        <v>1744.84</v>
      </c>
      <c r="G391" s="1037">
        <f>'Заказ, cкидки и курсы валют'!$J$24*F391</f>
        <v>22133.295399999999</v>
      </c>
      <c r="H391" s="158">
        <f t="shared" si="67"/>
        <v>3319.99</v>
      </c>
      <c r="I391" s="245"/>
    </row>
    <row r="392" spans="1:9" ht="13.5" customHeight="1">
      <c r="A392" s="250" t="s">
        <v>4362</v>
      </c>
      <c r="B392" s="49" t="s">
        <v>3295</v>
      </c>
      <c r="C392" s="60">
        <v>67.41</v>
      </c>
      <c r="D392" s="496">
        <v>150</v>
      </c>
      <c r="E392" s="992">
        <v>2153.5</v>
      </c>
      <c r="F392" s="740">
        <f t="shared" si="66"/>
        <v>2153.5</v>
      </c>
      <c r="G392" s="1037">
        <f>'Заказ, cкидки и курсы валют'!$J$24*F392</f>
        <v>27317.147500000003</v>
      </c>
      <c r="H392" s="158">
        <f t="shared" si="67"/>
        <v>4097.57</v>
      </c>
      <c r="I392" s="245"/>
    </row>
    <row r="393" spans="1:9" ht="13.5" thickBot="1">
      <c r="A393" s="282" t="s">
        <v>4363</v>
      </c>
      <c r="B393" s="163" t="s">
        <v>3296</v>
      </c>
      <c r="C393" s="1186">
        <v>103.33</v>
      </c>
      <c r="D393" s="1360">
        <v>150</v>
      </c>
      <c r="E393" s="992">
        <v>3165.98</v>
      </c>
      <c r="F393" s="1173">
        <f t="shared" si="66"/>
        <v>3165.98</v>
      </c>
      <c r="G393" s="1174">
        <f>'Заказ, cкидки и курсы валют'!$J$24*F393</f>
        <v>40160.456300000005</v>
      </c>
      <c r="H393" s="214">
        <f t="shared" si="67"/>
        <v>6024.07</v>
      </c>
      <c r="I393" s="248"/>
    </row>
    <row r="394" spans="1:9" ht="13.5" thickBot="1">
      <c r="A394" s="14"/>
      <c r="B394" s="54"/>
      <c r="C394" s="54"/>
      <c r="D394" s="54"/>
      <c r="E394" s="711"/>
      <c r="F394" s="109"/>
      <c r="G394" s="678"/>
      <c r="H394" s="14"/>
      <c r="I394" s="14"/>
    </row>
    <row r="395" spans="1:9" ht="18">
      <c r="A395" s="291"/>
      <c r="B395" s="196"/>
      <c r="C395" s="112" t="s">
        <v>2953</v>
      </c>
      <c r="D395" s="114"/>
      <c r="E395" s="694"/>
      <c r="F395" s="799"/>
      <c r="G395" s="729"/>
      <c r="H395" s="196"/>
      <c r="I395" s="116"/>
    </row>
    <row r="396" spans="1:9">
      <c r="A396" s="292"/>
      <c r="B396" s="17"/>
      <c r="C396" s="118"/>
      <c r="D396" s="118"/>
      <c r="E396" s="689"/>
      <c r="F396" s="795"/>
      <c r="G396" s="763"/>
      <c r="H396" s="17"/>
      <c r="I396" s="200"/>
    </row>
    <row r="397" spans="1:9">
      <c r="A397" s="292"/>
      <c r="B397" s="17"/>
      <c r="C397" s="118"/>
      <c r="D397" s="118"/>
      <c r="E397" s="689"/>
      <c r="F397" s="795"/>
      <c r="G397" s="763"/>
      <c r="H397" s="17"/>
      <c r="I397" s="200"/>
    </row>
    <row r="398" spans="1:9">
      <c r="A398" s="292"/>
      <c r="B398" s="17"/>
      <c r="C398" s="118"/>
      <c r="D398" s="118"/>
      <c r="E398" s="689"/>
      <c r="F398" s="795"/>
      <c r="G398" s="763"/>
      <c r="H398" s="17"/>
      <c r="I398" s="200"/>
    </row>
    <row r="399" spans="1:9" ht="57" customHeight="1" thickBot="1">
      <c r="A399" s="145" t="s">
        <v>7840</v>
      </c>
      <c r="B399" s="146"/>
      <c r="C399" s="121"/>
      <c r="D399" s="204"/>
      <c r="E399" s="697"/>
      <c r="F399" s="796"/>
      <c r="G399" s="764"/>
      <c r="H399" s="204"/>
      <c r="I399" s="205"/>
    </row>
    <row r="400" spans="1:9" ht="42">
      <c r="A400" s="228" t="s">
        <v>1036</v>
      </c>
      <c r="B400" s="229" t="s">
        <v>1037</v>
      </c>
      <c r="C400" s="230" t="s">
        <v>679</v>
      </c>
      <c r="D400" s="230" t="s">
        <v>3147</v>
      </c>
      <c r="E400" s="691" t="s">
        <v>11552</v>
      </c>
      <c r="F400" s="797" t="s">
        <v>2796</v>
      </c>
      <c r="G400" s="785" t="s">
        <v>2644</v>
      </c>
      <c r="H400" s="394" t="s">
        <v>498</v>
      </c>
      <c r="I400" s="232" t="s">
        <v>4274</v>
      </c>
    </row>
    <row r="401" spans="1:10" ht="13.5" customHeight="1" thickBot="1">
      <c r="A401" s="228"/>
      <c r="B401" s="445"/>
      <c r="C401" s="230" t="s">
        <v>3648</v>
      </c>
      <c r="D401" s="446" t="s">
        <v>2645</v>
      </c>
      <c r="E401" s="696" t="s">
        <v>265</v>
      </c>
      <c r="F401" s="1351">
        <f>'Заказ, cкидки и курсы валют'!$I$12</f>
        <v>0</v>
      </c>
      <c r="G401" s="1150"/>
      <c r="H401" s="545"/>
      <c r="I401" s="380"/>
    </row>
    <row r="402" spans="1:10" ht="13.5" customHeight="1">
      <c r="A402" s="389" t="s">
        <v>4364</v>
      </c>
      <c r="B402" s="1221" t="s">
        <v>3666</v>
      </c>
      <c r="C402" s="1203">
        <v>3</v>
      </c>
      <c r="D402" s="1199">
        <v>200</v>
      </c>
      <c r="E402" s="712">
        <f>E384*1.2</f>
        <v>428.86799999999999</v>
      </c>
      <c r="F402" s="1415">
        <f>ROUND(E402*(1-$F$10),2)</f>
        <v>428.87</v>
      </c>
      <c r="G402" s="1188">
        <f>'Заказ, cкидки и курсы валют'!$J$24*F402</f>
        <v>5440.2159500000007</v>
      </c>
      <c r="H402" s="443">
        <f>ROUND((D402/1000)*G402,2)</f>
        <v>1088.04</v>
      </c>
      <c r="I402" s="393"/>
    </row>
    <row r="403" spans="1:10" ht="13.5" customHeight="1">
      <c r="A403" s="250" t="s">
        <v>4365</v>
      </c>
      <c r="B403" s="49" t="s">
        <v>3305</v>
      </c>
      <c r="C403" s="60">
        <v>5.58</v>
      </c>
      <c r="D403" s="148">
        <v>200</v>
      </c>
      <c r="E403" s="712">
        <f t="shared" ref="E403:E411" si="68">E385*1.2</f>
        <v>494.67599999999999</v>
      </c>
      <c r="F403" s="1416">
        <f t="shared" ref="F403:F411" si="69">ROUND(E403*(1-$F$10),2)</f>
        <v>494.68</v>
      </c>
      <c r="G403" s="1037">
        <f>'Заказ, cкидки и курсы валют'!$J$24*F403</f>
        <v>6275.0158000000001</v>
      </c>
      <c r="H403" s="158">
        <f t="shared" ref="H403:H411" si="70">ROUND((D403/1000)*G403,2)</f>
        <v>1255</v>
      </c>
      <c r="I403" s="245"/>
    </row>
    <row r="404" spans="1:10" ht="13.5" customHeight="1">
      <c r="A404" s="250" t="s">
        <v>4366</v>
      </c>
      <c r="B404" s="49" t="s">
        <v>3667</v>
      </c>
      <c r="C404" s="60">
        <v>6.11</v>
      </c>
      <c r="D404" s="148">
        <v>100</v>
      </c>
      <c r="E404" s="712">
        <f t="shared" si="68"/>
        <v>527.69999999999993</v>
      </c>
      <c r="F404" s="1416">
        <f t="shared" si="69"/>
        <v>527.70000000000005</v>
      </c>
      <c r="G404" s="1037">
        <f>'Заказ, cкидки и курсы валют'!$J$24*F404</f>
        <v>6693.8745000000008</v>
      </c>
      <c r="H404" s="158">
        <f t="shared" si="70"/>
        <v>669.39</v>
      </c>
      <c r="I404" s="245"/>
    </row>
    <row r="405" spans="1:10" ht="13.5" customHeight="1">
      <c r="A405" s="250" t="s">
        <v>4367</v>
      </c>
      <c r="B405" s="49" t="s">
        <v>3668</v>
      </c>
      <c r="C405" s="60">
        <v>7.25</v>
      </c>
      <c r="D405" s="148">
        <v>50</v>
      </c>
      <c r="E405" s="712">
        <f t="shared" si="68"/>
        <v>607.03200000000004</v>
      </c>
      <c r="F405" s="1416">
        <f t="shared" si="69"/>
        <v>607.03</v>
      </c>
      <c r="G405" s="1037">
        <f>'Заказ, cкидки и курсы валют'!$J$24*F405</f>
        <v>7700.1755499999999</v>
      </c>
      <c r="H405" s="158">
        <f t="shared" si="70"/>
        <v>385.01</v>
      </c>
      <c r="I405" s="245"/>
    </row>
    <row r="406" spans="1:10" ht="13.5" customHeight="1">
      <c r="A406" s="250" t="s">
        <v>4368</v>
      </c>
      <c r="B406" s="49" t="s">
        <v>3669</v>
      </c>
      <c r="C406" s="60">
        <v>16</v>
      </c>
      <c r="D406" s="148">
        <v>40</v>
      </c>
      <c r="E406" s="712">
        <f t="shared" si="68"/>
        <v>774.72</v>
      </c>
      <c r="F406" s="1416">
        <f t="shared" si="69"/>
        <v>774.72</v>
      </c>
      <c r="G406" s="1037">
        <f>'Заказ, cкидки и курсы валют'!$J$24*F406</f>
        <v>9827.3232000000007</v>
      </c>
      <c r="H406" s="158">
        <f t="shared" si="70"/>
        <v>393.09</v>
      </c>
      <c r="I406" s="245"/>
    </row>
    <row r="407" spans="1:10" ht="13.5" customHeight="1">
      <c r="A407" s="250" t="s">
        <v>4369</v>
      </c>
      <c r="B407" s="49" t="s">
        <v>3293</v>
      </c>
      <c r="C407" s="60">
        <v>30.19</v>
      </c>
      <c r="D407" s="147">
        <v>25</v>
      </c>
      <c r="E407" s="712">
        <f t="shared" si="68"/>
        <v>1059.9960000000001</v>
      </c>
      <c r="F407" s="1416">
        <f t="shared" si="69"/>
        <v>1060</v>
      </c>
      <c r="G407" s="1037">
        <f>'Заказ, cкидки и курсы валют'!$J$24*F407</f>
        <v>13446.1</v>
      </c>
      <c r="H407" s="158">
        <f t="shared" si="70"/>
        <v>336.15</v>
      </c>
      <c r="I407" s="245"/>
      <c r="J407" s="992"/>
    </row>
    <row r="408" spans="1:10" ht="13.5" customHeight="1">
      <c r="A408" s="250" t="s">
        <v>4370</v>
      </c>
      <c r="B408" s="49" t="s">
        <v>3294</v>
      </c>
      <c r="C408" s="60">
        <v>34</v>
      </c>
      <c r="D408" s="147">
        <v>15</v>
      </c>
      <c r="E408" s="712">
        <f t="shared" si="68"/>
        <v>1354.6319999999998</v>
      </c>
      <c r="F408" s="1416">
        <f t="shared" si="69"/>
        <v>1354.63</v>
      </c>
      <c r="G408" s="1037">
        <f>'Заказ, cкидки и курсы валют'!$J$24*F408</f>
        <v>17183.48155</v>
      </c>
      <c r="H408" s="158">
        <f t="shared" si="70"/>
        <v>257.75</v>
      </c>
      <c r="I408" s="245"/>
      <c r="J408" s="992"/>
    </row>
    <row r="409" spans="1:10" ht="13.5" customHeight="1">
      <c r="A409" s="250" t="s">
        <v>4371</v>
      </c>
      <c r="B409" s="49" t="s">
        <v>3306</v>
      </c>
      <c r="C409" s="60">
        <v>50</v>
      </c>
      <c r="D409" s="147">
        <v>10</v>
      </c>
      <c r="E409" s="712">
        <f t="shared" si="68"/>
        <v>2093.808</v>
      </c>
      <c r="F409" s="1416">
        <f t="shared" si="69"/>
        <v>2093.81</v>
      </c>
      <c r="G409" s="1037">
        <f>'Заказ, cкидки и курсы валют'!$J$24*F409</f>
        <v>26559.97985</v>
      </c>
      <c r="H409" s="158">
        <f t="shared" si="70"/>
        <v>265.60000000000002</v>
      </c>
      <c r="I409" s="245"/>
      <c r="J409" s="992"/>
    </row>
    <row r="410" spans="1:10" ht="13.5" customHeight="1">
      <c r="A410" s="250" t="s">
        <v>4372</v>
      </c>
      <c r="B410" s="49" t="s">
        <v>3295</v>
      </c>
      <c r="C410" s="60">
        <v>67.41</v>
      </c>
      <c r="D410" s="147">
        <v>10</v>
      </c>
      <c r="E410" s="712">
        <f t="shared" si="68"/>
        <v>2584.1999999999998</v>
      </c>
      <c r="F410" s="1416">
        <f t="shared" si="69"/>
        <v>2584.1999999999998</v>
      </c>
      <c r="G410" s="1037">
        <f>'Заказ, cкидки и курсы валют'!$J$24*F410</f>
        <v>32780.576999999997</v>
      </c>
      <c r="H410" s="158">
        <f t="shared" si="70"/>
        <v>327.81</v>
      </c>
      <c r="I410" s="245"/>
      <c r="J410" s="992"/>
    </row>
    <row r="411" spans="1:10" ht="13.5" thickBot="1">
      <c r="A411" s="282" t="s">
        <v>4373</v>
      </c>
      <c r="B411" s="163" t="s">
        <v>3296</v>
      </c>
      <c r="C411" s="1186">
        <v>103.33</v>
      </c>
      <c r="D411" s="284">
        <v>5</v>
      </c>
      <c r="E411" s="712">
        <f t="shared" si="68"/>
        <v>3799.1759999999999</v>
      </c>
      <c r="F411" s="1417">
        <f t="shared" si="69"/>
        <v>3799.18</v>
      </c>
      <c r="G411" s="1174">
        <f>'Заказ, cкидки и курсы валют'!$J$24*F411</f>
        <v>48192.598299999998</v>
      </c>
      <c r="H411" s="214">
        <f t="shared" si="70"/>
        <v>240.96</v>
      </c>
      <c r="I411" s="248"/>
      <c r="J411" s="992"/>
    </row>
    <row r="412" spans="1:10" ht="13.5" thickBot="1">
      <c r="J412" s="992"/>
    </row>
    <row r="413" spans="1:10" ht="18">
      <c r="A413" s="291"/>
      <c r="B413" s="196"/>
      <c r="C413" s="112" t="s">
        <v>2953</v>
      </c>
      <c r="D413" s="112"/>
      <c r="E413" s="687"/>
      <c r="F413" s="794"/>
      <c r="G413" s="701"/>
      <c r="H413" s="115"/>
      <c r="I413" s="116"/>
      <c r="J413" s="992"/>
    </row>
    <row r="414" spans="1:10">
      <c r="A414" s="292"/>
      <c r="B414" s="17"/>
      <c r="C414" s="118"/>
      <c r="D414" s="118"/>
      <c r="E414" s="689"/>
      <c r="F414" s="795"/>
      <c r="G414" s="763"/>
      <c r="H414" s="17"/>
      <c r="I414" s="200"/>
      <c r="J414" s="992"/>
    </row>
    <row r="415" spans="1:10">
      <c r="A415" s="292"/>
      <c r="B415" s="17"/>
      <c r="C415" s="118"/>
      <c r="D415" s="118"/>
      <c r="E415" s="689"/>
      <c r="F415" s="795"/>
      <c r="G415" s="763"/>
      <c r="H415" s="17"/>
      <c r="I415" s="200"/>
    </row>
    <row r="416" spans="1:10">
      <c r="A416" s="292"/>
      <c r="B416" s="17"/>
      <c r="C416" s="118"/>
      <c r="D416" s="118"/>
      <c r="E416" s="689"/>
      <c r="F416" s="795"/>
      <c r="G416" s="763"/>
      <c r="H416" s="17"/>
      <c r="I416" s="200"/>
    </row>
    <row r="417" spans="1:10" ht="58.5" customHeight="1" thickBot="1">
      <c r="A417" s="1541" t="s">
        <v>7841</v>
      </c>
      <c r="B417" s="204"/>
      <c r="C417" s="120"/>
      <c r="D417" s="120"/>
      <c r="E417" s="690"/>
      <c r="F417" s="796"/>
      <c r="G417" s="764"/>
      <c r="H417" s="204"/>
      <c r="I417" s="205"/>
    </row>
    <row r="418" spans="1:10" ht="42">
      <c r="A418" s="228" t="s">
        <v>1036</v>
      </c>
      <c r="B418" s="229" t="s">
        <v>1037</v>
      </c>
      <c r="C418" s="230" t="s">
        <v>679</v>
      </c>
      <c r="D418" s="230" t="s">
        <v>3147</v>
      </c>
      <c r="E418" s="691" t="s">
        <v>11552</v>
      </c>
      <c r="F418" s="797" t="s">
        <v>2796</v>
      </c>
      <c r="G418" s="785" t="s">
        <v>2644</v>
      </c>
      <c r="H418" s="394" t="s">
        <v>498</v>
      </c>
      <c r="I418" s="232" t="s">
        <v>4274</v>
      </c>
    </row>
    <row r="419" spans="1:10" ht="13.5" customHeight="1" thickBot="1">
      <c r="A419" s="228"/>
      <c r="B419" s="445"/>
      <c r="C419" s="230" t="s">
        <v>3648</v>
      </c>
      <c r="D419" s="446" t="s">
        <v>2645</v>
      </c>
      <c r="E419" s="696" t="s">
        <v>265</v>
      </c>
      <c r="F419" s="1351">
        <f>'Заказ, cкидки и курсы валют'!$I$12</f>
        <v>0</v>
      </c>
      <c r="G419" s="1150"/>
      <c r="H419" s="545"/>
      <c r="I419" s="380"/>
    </row>
    <row r="420" spans="1:10" ht="13.5" customHeight="1">
      <c r="A420" s="389" t="s">
        <v>8704</v>
      </c>
      <c r="B420" s="1221" t="s">
        <v>3666</v>
      </c>
      <c r="C420" s="1203">
        <v>3</v>
      </c>
      <c r="D420" s="1231">
        <v>20</v>
      </c>
      <c r="E420" s="1123">
        <f>E384*2</f>
        <v>714.78</v>
      </c>
      <c r="F420" s="1187">
        <f>ROUND(E420*(1-$F$10),2)</f>
        <v>714.78</v>
      </c>
      <c r="G420" s="1188">
        <f>'Заказ, cкидки и курсы валют'!$J$24*F420</f>
        <v>9066.9843000000001</v>
      </c>
      <c r="H420" s="443">
        <f>ROUND((D420/1000)*G420,2)</f>
        <v>181.34</v>
      </c>
      <c r="I420" s="393"/>
    </row>
    <row r="421" spans="1:10" ht="13.5" customHeight="1">
      <c r="A421" s="250" t="s">
        <v>8705</v>
      </c>
      <c r="B421" s="49" t="s">
        <v>3305</v>
      </c>
      <c r="C421" s="60">
        <v>5.58</v>
      </c>
      <c r="D421" s="496">
        <v>10</v>
      </c>
      <c r="E421" s="1123">
        <f t="shared" ref="E421:E429" si="71">E385*2</f>
        <v>824.46</v>
      </c>
      <c r="F421" s="740">
        <f t="shared" ref="F421:F429" si="72">ROUND(E421*(1-$F$10),2)</f>
        <v>824.46</v>
      </c>
      <c r="G421" s="1037">
        <f>'Заказ, cкидки и курсы валют'!$J$24*F421</f>
        <v>10458.275100000001</v>
      </c>
      <c r="H421" s="158">
        <f t="shared" ref="H421:H429" si="73">ROUND((D421/1000)*G421,2)</f>
        <v>104.58</v>
      </c>
      <c r="I421" s="245"/>
    </row>
    <row r="422" spans="1:10" ht="13.5" customHeight="1">
      <c r="A422" s="250" t="s">
        <v>8706</v>
      </c>
      <c r="B422" s="49" t="s">
        <v>3667</v>
      </c>
      <c r="C422" s="60">
        <v>6.11</v>
      </c>
      <c r="D422" s="496">
        <v>10</v>
      </c>
      <c r="E422" s="1123">
        <f t="shared" si="71"/>
        <v>879.5</v>
      </c>
      <c r="F422" s="740">
        <f t="shared" si="72"/>
        <v>879.5</v>
      </c>
      <c r="G422" s="1037">
        <f>'Заказ, cкидки и курсы валют'!$J$24*F422</f>
        <v>11156.4575</v>
      </c>
      <c r="H422" s="158">
        <f t="shared" si="73"/>
        <v>111.56</v>
      </c>
      <c r="I422" s="245"/>
    </row>
    <row r="423" spans="1:10" ht="13.5" customHeight="1">
      <c r="A423" s="250" t="s">
        <v>8707</v>
      </c>
      <c r="B423" s="49" t="s">
        <v>3668</v>
      </c>
      <c r="C423" s="60">
        <v>7.25</v>
      </c>
      <c r="D423" s="496">
        <v>5</v>
      </c>
      <c r="E423" s="1123">
        <f t="shared" si="71"/>
        <v>1011.72</v>
      </c>
      <c r="F423" s="740">
        <f t="shared" si="72"/>
        <v>1011.72</v>
      </c>
      <c r="G423" s="1037">
        <f>'Заказ, cкидки и курсы валют'!$J$24*F423</f>
        <v>12833.6682</v>
      </c>
      <c r="H423" s="158">
        <f t="shared" si="73"/>
        <v>64.17</v>
      </c>
      <c r="I423" s="245"/>
    </row>
    <row r="424" spans="1:10" ht="13.5" customHeight="1">
      <c r="A424" s="250" t="s">
        <v>8708</v>
      </c>
      <c r="B424" s="49" t="s">
        <v>3669</v>
      </c>
      <c r="C424" s="60">
        <v>16</v>
      </c>
      <c r="D424" s="496">
        <v>4</v>
      </c>
      <c r="E424" s="1123">
        <f t="shared" si="71"/>
        <v>1291.2</v>
      </c>
      <c r="F424" s="740">
        <f t="shared" si="72"/>
        <v>1291.2</v>
      </c>
      <c r="G424" s="1037">
        <f>'Заказ, cкидки и курсы валют'!$J$24*F424</f>
        <v>16378.872000000001</v>
      </c>
      <c r="H424" s="158">
        <f t="shared" si="73"/>
        <v>65.52</v>
      </c>
      <c r="I424" s="245"/>
    </row>
    <row r="425" spans="1:10" ht="13.5" customHeight="1">
      <c r="A425" s="250" t="s">
        <v>8709</v>
      </c>
      <c r="B425" s="49" t="s">
        <v>3293</v>
      </c>
      <c r="C425" s="60">
        <v>30.19</v>
      </c>
      <c r="D425" s="496">
        <v>2</v>
      </c>
      <c r="E425" s="1123">
        <f t="shared" si="71"/>
        <v>1766.66</v>
      </c>
      <c r="F425" s="740">
        <f t="shared" si="72"/>
        <v>1766.66</v>
      </c>
      <c r="G425" s="1037">
        <f>'Заказ, cкидки и курсы валют'!$J$24*F425</f>
        <v>22410.082100000003</v>
      </c>
      <c r="H425" s="158">
        <f t="shared" si="73"/>
        <v>44.82</v>
      </c>
      <c r="I425" s="245"/>
    </row>
    <row r="426" spans="1:10" ht="13.5" customHeight="1">
      <c r="A426" s="250" t="s">
        <v>8710</v>
      </c>
      <c r="B426" s="49" t="s">
        <v>3294</v>
      </c>
      <c r="C426" s="60">
        <v>34</v>
      </c>
      <c r="D426" s="496">
        <v>2</v>
      </c>
      <c r="E426" s="1123">
        <f t="shared" si="71"/>
        <v>2257.7199999999998</v>
      </c>
      <c r="F426" s="740">
        <f t="shared" si="72"/>
        <v>2257.7199999999998</v>
      </c>
      <c r="G426" s="1037">
        <f>'Заказ, cкидки и курсы валют'!$J$24*F426</f>
        <v>28639.178199999998</v>
      </c>
      <c r="H426" s="158">
        <f t="shared" si="73"/>
        <v>57.28</v>
      </c>
      <c r="I426" s="245"/>
    </row>
    <row r="427" spans="1:10" ht="13.5" customHeight="1">
      <c r="A427" s="250" t="s">
        <v>8711</v>
      </c>
      <c r="B427" s="49" t="s">
        <v>3306</v>
      </c>
      <c r="C427" s="60">
        <v>50</v>
      </c>
      <c r="D427" s="496">
        <v>1</v>
      </c>
      <c r="E427" s="1123">
        <f t="shared" si="71"/>
        <v>3489.68</v>
      </c>
      <c r="F427" s="740">
        <f t="shared" si="72"/>
        <v>3489.68</v>
      </c>
      <c r="G427" s="1037">
        <f>'Заказ, cкидки и курсы валют'!$J$24*F427</f>
        <v>44266.590799999998</v>
      </c>
      <c r="H427" s="158">
        <f t="shared" si="73"/>
        <v>44.27</v>
      </c>
      <c r="I427" s="245"/>
    </row>
    <row r="428" spans="1:10" ht="13.5" customHeight="1">
      <c r="A428" s="250" t="s">
        <v>8712</v>
      </c>
      <c r="B428" s="49" t="s">
        <v>3295</v>
      </c>
      <c r="C428" s="60">
        <v>67.41</v>
      </c>
      <c r="D428" s="496">
        <v>1</v>
      </c>
      <c r="E428" s="1123">
        <f t="shared" si="71"/>
        <v>4307</v>
      </c>
      <c r="F428" s="740">
        <f t="shared" si="72"/>
        <v>4307</v>
      </c>
      <c r="G428" s="1037">
        <f>'Заказ, cкидки и курсы валют'!$J$24*F428</f>
        <v>54634.295000000006</v>
      </c>
      <c r="H428" s="158">
        <f t="shared" si="73"/>
        <v>54.63</v>
      </c>
      <c r="I428" s="245"/>
    </row>
    <row r="429" spans="1:10" ht="15.75" thickBot="1">
      <c r="A429" s="282" t="s">
        <v>8713</v>
      </c>
      <c r="B429" s="163" t="s">
        <v>3296</v>
      </c>
      <c r="C429" s="1186">
        <v>103.33</v>
      </c>
      <c r="D429" s="1360">
        <v>1</v>
      </c>
      <c r="E429" s="1123">
        <f t="shared" si="71"/>
        <v>6331.96</v>
      </c>
      <c r="F429" s="1173">
        <f t="shared" si="72"/>
        <v>6331.96</v>
      </c>
      <c r="G429" s="1174">
        <f>'Заказ, cкидки и курсы валют'!$J$24*F429</f>
        <v>80320.912600000011</v>
      </c>
      <c r="H429" s="214">
        <f t="shared" si="73"/>
        <v>80.319999999999993</v>
      </c>
      <c r="I429" s="248"/>
    </row>
    <row r="430" spans="1:10">
      <c r="A430" s="14"/>
      <c r="B430" s="54"/>
      <c r="C430" s="54"/>
      <c r="D430" s="54"/>
      <c r="E430" s="711"/>
      <c r="F430" s="109"/>
      <c r="G430" s="678"/>
      <c r="H430" s="14"/>
      <c r="I430" s="14"/>
      <c r="J430" s="992"/>
    </row>
    <row r="431" spans="1:10" ht="13.5" thickBot="1">
      <c r="J431" s="992"/>
    </row>
    <row r="432" spans="1:10" ht="18">
      <c r="A432" s="291"/>
      <c r="B432" s="196"/>
      <c r="C432" s="112"/>
      <c r="D432" s="112" t="s">
        <v>2954</v>
      </c>
      <c r="E432" s="687"/>
      <c r="F432" s="794"/>
      <c r="G432" s="701"/>
      <c r="H432" s="196"/>
      <c r="I432" s="116"/>
      <c r="J432" s="992"/>
    </row>
    <row r="433" spans="1:10">
      <c r="A433" s="292"/>
      <c r="B433" s="17"/>
      <c r="C433" s="118"/>
      <c r="D433" s="118"/>
      <c r="E433" s="689"/>
      <c r="F433" s="795"/>
      <c r="G433" s="763"/>
      <c r="H433" s="17"/>
      <c r="I433" s="200"/>
      <c r="J433" s="992"/>
    </row>
    <row r="434" spans="1:10">
      <c r="A434" s="292"/>
      <c r="B434" s="17"/>
      <c r="C434" s="118"/>
      <c r="D434" s="118"/>
      <c r="E434" s="689"/>
      <c r="F434" s="795"/>
      <c r="G434" s="763"/>
      <c r="H434" s="17"/>
      <c r="I434" s="200"/>
      <c r="J434" s="992"/>
    </row>
    <row r="435" spans="1:10">
      <c r="A435" s="292"/>
      <c r="B435" s="17"/>
      <c r="C435" s="118"/>
      <c r="D435" s="118"/>
      <c r="E435" s="689"/>
      <c r="F435" s="795"/>
      <c r="G435" s="763"/>
      <c r="H435" s="17"/>
      <c r="I435" s="200"/>
    </row>
    <row r="436" spans="1:10" ht="50.25" customHeight="1" thickBot="1">
      <c r="A436" s="1541" t="s">
        <v>7839</v>
      </c>
      <c r="B436" s="204"/>
      <c r="C436" s="120"/>
      <c r="D436" s="120"/>
      <c r="E436" s="690"/>
      <c r="F436" s="796"/>
      <c r="G436" s="764"/>
      <c r="H436" s="204"/>
      <c r="I436" s="205"/>
    </row>
    <row r="437" spans="1:10" ht="42">
      <c r="A437" s="228" t="s">
        <v>1036</v>
      </c>
      <c r="B437" s="229" t="s">
        <v>1037</v>
      </c>
      <c r="C437" s="230" t="s">
        <v>679</v>
      </c>
      <c r="D437" s="230" t="s">
        <v>3147</v>
      </c>
      <c r="E437" s="691" t="s">
        <v>11552</v>
      </c>
      <c r="F437" s="797" t="s">
        <v>2796</v>
      </c>
      <c r="G437" s="785" t="s">
        <v>2644</v>
      </c>
      <c r="H437" s="394" t="s">
        <v>498</v>
      </c>
      <c r="I437" s="232" t="s">
        <v>4274</v>
      </c>
    </row>
    <row r="438" spans="1:10" ht="13.5" customHeight="1" thickBot="1">
      <c r="A438" s="228"/>
      <c r="B438" s="445"/>
      <c r="C438" s="230" t="s">
        <v>3648</v>
      </c>
      <c r="D438" s="446" t="s">
        <v>2645</v>
      </c>
      <c r="E438" s="696" t="s">
        <v>265</v>
      </c>
      <c r="F438" s="1351">
        <f>'Заказ, cкидки и курсы валют'!$I$12</f>
        <v>0</v>
      </c>
      <c r="G438" s="1150"/>
      <c r="H438" s="545"/>
      <c r="I438" s="380"/>
    </row>
    <row r="439" spans="1:10" ht="13.5" customHeight="1">
      <c r="A439" s="389" t="s">
        <v>4374</v>
      </c>
      <c r="B439" s="1221" t="s">
        <v>3307</v>
      </c>
      <c r="C439" s="1219">
        <v>8.1999999999999993</v>
      </c>
      <c r="D439" s="449">
        <v>2000</v>
      </c>
      <c r="E439" s="992">
        <v>1018.29</v>
      </c>
      <c r="F439" s="1187">
        <f>ROUND(E439*(1-$F$10),2)</f>
        <v>1018.29</v>
      </c>
      <c r="G439" s="1188">
        <f>'Заказ, cкидки и курсы валют'!$J$24*F439</f>
        <v>12917.00865</v>
      </c>
      <c r="H439" s="443">
        <f>ROUND((D439/1000)*G439,2)</f>
        <v>25834.02</v>
      </c>
      <c r="I439" s="393"/>
    </row>
    <row r="440" spans="1:10" ht="13.5" customHeight="1">
      <c r="A440" s="250" t="s">
        <v>4375</v>
      </c>
      <c r="B440" s="49" t="s">
        <v>3305</v>
      </c>
      <c r="C440" s="60">
        <v>13.39</v>
      </c>
      <c r="D440" s="48">
        <v>2000</v>
      </c>
      <c r="E440" s="992">
        <v>1112.3599999999999</v>
      </c>
      <c r="F440" s="740">
        <f t="shared" ref="F440:F448" si="74">ROUND(E440*(1-$F$10),2)</f>
        <v>1112.3599999999999</v>
      </c>
      <c r="G440" s="1037">
        <f>'Заказ, cкидки и курсы валют'!$J$24*F440</f>
        <v>14110.286599999999</v>
      </c>
      <c r="H440" s="158">
        <f t="shared" ref="H440:H448" si="75">ROUND((D440/1000)*G440,2)</f>
        <v>28220.57</v>
      </c>
      <c r="I440" s="245"/>
    </row>
    <row r="441" spans="1:10" ht="13.5" customHeight="1">
      <c r="A441" s="250" t="s">
        <v>4376</v>
      </c>
      <c r="B441" s="49" t="s">
        <v>3667</v>
      </c>
      <c r="C441" s="60">
        <v>22.22</v>
      </c>
      <c r="D441" s="48">
        <v>1500</v>
      </c>
      <c r="E441" s="992">
        <v>1335.11</v>
      </c>
      <c r="F441" s="740">
        <f t="shared" si="74"/>
        <v>1335.11</v>
      </c>
      <c r="G441" s="1037">
        <f>'Заказ, cкидки и курсы валют'!$J$24*F441</f>
        <v>16935.870350000001</v>
      </c>
      <c r="H441" s="158">
        <f t="shared" si="75"/>
        <v>25403.81</v>
      </c>
      <c r="I441" s="245"/>
    </row>
    <row r="442" spans="1:10" ht="13.5" customHeight="1">
      <c r="A442" s="250" t="s">
        <v>4377</v>
      </c>
      <c r="B442" s="49" t="s">
        <v>3668</v>
      </c>
      <c r="C442" s="60">
        <v>32</v>
      </c>
      <c r="D442" s="49">
        <v>1000</v>
      </c>
      <c r="E442" s="992">
        <v>1622.42</v>
      </c>
      <c r="F442" s="740">
        <f t="shared" si="74"/>
        <v>1622.42</v>
      </c>
      <c r="G442" s="1037">
        <f>'Заказ, cкидки и курсы валют'!$J$24*F442</f>
        <v>20580.397700000001</v>
      </c>
      <c r="H442" s="158">
        <f t="shared" si="75"/>
        <v>20580.400000000001</v>
      </c>
      <c r="I442" s="245"/>
    </row>
    <row r="443" spans="1:10" ht="13.5" customHeight="1">
      <c r="A443" s="250" t="s">
        <v>4378</v>
      </c>
      <c r="B443" s="49" t="s">
        <v>3308</v>
      </c>
      <c r="C443" s="60">
        <v>56.85</v>
      </c>
      <c r="D443" s="49">
        <v>600</v>
      </c>
      <c r="E443" s="992">
        <v>2451.6</v>
      </c>
      <c r="F443" s="740">
        <f t="shared" si="74"/>
        <v>2451.6</v>
      </c>
      <c r="G443" s="1037">
        <f>'Заказ, cкидки и курсы валют'!$J$24*F443</f>
        <v>31098.545999999998</v>
      </c>
      <c r="H443" s="158">
        <f t="shared" si="75"/>
        <v>18659.13</v>
      </c>
      <c r="I443" s="245"/>
    </row>
    <row r="444" spans="1:10" ht="13.5" customHeight="1">
      <c r="A444" s="250" t="s">
        <v>4379</v>
      </c>
      <c r="B444" s="49" t="s">
        <v>3669</v>
      </c>
      <c r="C444" s="60">
        <v>78.61</v>
      </c>
      <c r="D444" s="49">
        <v>500</v>
      </c>
      <c r="E444" s="992">
        <v>2769.42</v>
      </c>
      <c r="F444" s="740">
        <f t="shared" si="74"/>
        <v>2769.42</v>
      </c>
      <c r="G444" s="1037">
        <f>'Заказ, cкидки и курсы валют'!$J$24*F444</f>
        <v>35130.092700000001</v>
      </c>
      <c r="H444" s="158">
        <f t="shared" si="75"/>
        <v>17565.05</v>
      </c>
      <c r="I444" s="245"/>
    </row>
    <row r="445" spans="1:10" ht="13.5" customHeight="1">
      <c r="A445" s="250" t="s">
        <v>4380</v>
      </c>
      <c r="B445" s="49" t="s">
        <v>3309</v>
      </c>
      <c r="C445" s="60">
        <v>100</v>
      </c>
      <c r="D445" s="49">
        <v>250</v>
      </c>
      <c r="E445" s="992">
        <v>4398.79</v>
      </c>
      <c r="F445" s="740">
        <f t="shared" si="74"/>
        <v>4398.79</v>
      </c>
      <c r="G445" s="1037">
        <f>'Заказ, cкидки и курсы валют'!$J$24*F445</f>
        <v>55798.651150000005</v>
      </c>
      <c r="H445" s="158">
        <f t="shared" si="75"/>
        <v>13949.66</v>
      </c>
      <c r="I445" s="245"/>
    </row>
    <row r="446" spans="1:10" ht="13.5" customHeight="1">
      <c r="A446" s="250" t="s">
        <v>4381</v>
      </c>
      <c r="B446" s="49" t="s">
        <v>3293</v>
      </c>
      <c r="C446" s="60">
        <v>145.33000000000001</v>
      </c>
      <c r="D446" s="49">
        <v>250</v>
      </c>
      <c r="E446" s="992">
        <v>5107.55</v>
      </c>
      <c r="F446" s="740">
        <f t="shared" si="74"/>
        <v>5107.55</v>
      </c>
      <c r="G446" s="1037">
        <f>'Заказ, cкидки и курсы валют'!$J$24*F446</f>
        <v>64789.271750000007</v>
      </c>
      <c r="H446" s="158">
        <f t="shared" si="75"/>
        <v>16197.32</v>
      </c>
      <c r="I446" s="245"/>
    </row>
    <row r="447" spans="1:10" ht="13.5" customHeight="1">
      <c r="A447" s="250" t="s">
        <v>4382</v>
      </c>
      <c r="B447" s="49" t="s">
        <v>3310</v>
      </c>
      <c r="C447" s="68">
        <v>200</v>
      </c>
      <c r="D447" s="49">
        <v>150</v>
      </c>
      <c r="E447" s="992">
        <v>8210.6200000000008</v>
      </c>
      <c r="F447" s="740">
        <f t="shared" si="74"/>
        <v>8210.6200000000008</v>
      </c>
      <c r="G447" s="1037">
        <f>'Заказ, cкидки и курсы валют'!$J$24*F447</f>
        <v>104151.71470000001</v>
      </c>
      <c r="H447" s="158">
        <f t="shared" si="75"/>
        <v>15622.76</v>
      </c>
      <c r="I447" s="245"/>
    </row>
    <row r="448" spans="1:10" ht="13.5" thickBot="1">
      <c r="A448" s="282" t="s">
        <v>4383</v>
      </c>
      <c r="B448" s="163" t="s">
        <v>3294</v>
      </c>
      <c r="C448" s="951">
        <v>246.67</v>
      </c>
      <c r="D448" s="163">
        <v>125</v>
      </c>
      <c r="E448" s="992">
        <v>9167.09</v>
      </c>
      <c r="F448" s="1173">
        <f t="shared" si="74"/>
        <v>9167.09</v>
      </c>
      <c r="G448" s="1174">
        <f>'Заказ, cкидки и курсы валют'!$J$24*F448</f>
        <v>116284.53665000001</v>
      </c>
      <c r="H448" s="214">
        <f t="shared" si="75"/>
        <v>14535.57</v>
      </c>
      <c r="I448" s="248"/>
    </row>
    <row r="449" spans="1:9">
      <c r="A449" s="14"/>
      <c r="B449" s="54"/>
      <c r="C449" s="54"/>
      <c r="D449" s="54"/>
      <c r="E449" s="711"/>
      <c r="F449" s="109"/>
      <c r="G449" s="678"/>
      <c r="H449" s="14"/>
      <c r="I449" s="14"/>
    </row>
    <row r="450" spans="1:9" ht="13.5" thickBot="1"/>
    <row r="451" spans="1:9" ht="18">
      <c r="A451" s="291"/>
      <c r="B451" s="196"/>
      <c r="C451" s="112"/>
      <c r="D451" s="112" t="s">
        <v>2954</v>
      </c>
      <c r="E451" s="687"/>
      <c r="F451" s="794"/>
      <c r="G451" s="729"/>
      <c r="H451" s="196"/>
      <c r="I451" s="116"/>
    </row>
    <row r="452" spans="1:9">
      <c r="A452" s="292"/>
      <c r="B452" s="17"/>
      <c r="C452" s="118"/>
      <c r="D452" s="118"/>
      <c r="E452" s="689"/>
      <c r="F452" s="795"/>
      <c r="G452" s="763"/>
      <c r="H452" s="17"/>
      <c r="I452" s="200"/>
    </row>
    <row r="453" spans="1:9">
      <c r="A453" s="292"/>
      <c r="B453" s="17"/>
      <c r="C453" s="118"/>
      <c r="D453" s="118"/>
      <c r="E453" s="689"/>
      <c r="F453" s="795"/>
      <c r="G453" s="763"/>
      <c r="H453" s="17"/>
      <c r="I453" s="200"/>
    </row>
    <row r="454" spans="1:9">
      <c r="A454" s="292"/>
      <c r="B454" s="17"/>
      <c r="C454" s="118"/>
      <c r="D454" s="118"/>
      <c r="E454" s="689"/>
      <c r="F454" s="795"/>
      <c r="G454" s="763"/>
      <c r="H454" s="17"/>
      <c r="I454" s="200"/>
    </row>
    <row r="455" spans="1:9" ht="54.75" customHeight="1" thickBot="1">
      <c r="A455" s="145" t="s">
        <v>7840</v>
      </c>
      <c r="B455" s="146"/>
      <c r="C455" s="121"/>
      <c r="D455" s="204"/>
      <c r="E455" s="697"/>
      <c r="F455" s="796"/>
      <c r="G455" s="764"/>
      <c r="H455" s="204"/>
      <c r="I455" s="205"/>
    </row>
    <row r="456" spans="1:9" ht="42">
      <c r="A456" s="228" t="s">
        <v>1036</v>
      </c>
      <c r="B456" s="229" t="s">
        <v>1037</v>
      </c>
      <c r="C456" s="230" t="s">
        <v>679</v>
      </c>
      <c r="D456" s="230" t="s">
        <v>3147</v>
      </c>
      <c r="E456" s="691" t="s">
        <v>11552</v>
      </c>
      <c r="F456" s="797" t="s">
        <v>2796</v>
      </c>
      <c r="G456" s="785" t="s">
        <v>2644</v>
      </c>
      <c r="H456" s="394" t="s">
        <v>498</v>
      </c>
      <c r="I456" s="232" t="s">
        <v>4274</v>
      </c>
    </row>
    <row r="457" spans="1:9" ht="13.5" customHeight="1" thickBot="1">
      <c r="A457" s="228"/>
      <c r="B457" s="445"/>
      <c r="C457" s="230" t="s">
        <v>3648</v>
      </c>
      <c r="D457" s="446" t="s">
        <v>2645</v>
      </c>
      <c r="E457" s="696" t="s">
        <v>265</v>
      </c>
      <c r="F457" s="1351">
        <f>'Заказ, cкидки и курсы валют'!$I$12</f>
        <v>0</v>
      </c>
      <c r="G457" s="1150"/>
      <c r="H457" s="545"/>
      <c r="I457" s="380"/>
    </row>
    <row r="458" spans="1:9" ht="13.5" customHeight="1">
      <c r="A458" s="389" t="s">
        <v>4384</v>
      </c>
      <c r="B458" s="1221" t="s">
        <v>3307</v>
      </c>
      <c r="C458" s="1219">
        <v>8.1999999999999993</v>
      </c>
      <c r="D458" s="1199">
        <v>200</v>
      </c>
      <c r="E458" s="712">
        <f>E439*1.2</f>
        <v>1221.9479999999999</v>
      </c>
      <c r="F458" s="1415">
        <f>ROUND(E458*(1-$F$10),2)</f>
        <v>1221.95</v>
      </c>
      <c r="G458" s="1188">
        <f>'Заказ, cкидки и курсы валют'!$J$24*F458</f>
        <v>15500.435750000001</v>
      </c>
      <c r="H458" s="443">
        <f>ROUND((D458/1000)*G458,2)</f>
        <v>3100.09</v>
      </c>
      <c r="I458" s="393"/>
    </row>
    <row r="459" spans="1:9" ht="13.5" customHeight="1">
      <c r="A459" s="250" t="s">
        <v>4385</v>
      </c>
      <c r="B459" s="49" t="s">
        <v>3305</v>
      </c>
      <c r="C459" s="60">
        <v>13.39</v>
      </c>
      <c r="D459" s="148">
        <v>200</v>
      </c>
      <c r="E459" s="712">
        <f t="shared" ref="E459:E467" si="76">E440*1.2</f>
        <v>1334.8319999999999</v>
      </c>
      <c r="F459" s="1416">
        <f t="shared" ref="F459:F467" si="77">ROUND(E459*(1-$F$10),2)</f>
        <v>1334.83</v>
      </c>
      <c r="G459" s="1037">
        <f>'Заказ, cкидки и курсы валют'!$J$24*F459</f>
        <v>16932.31855</v>
      </c>
      <c r="H459" s="158">
        <f t="shared" ref="H459:H467" si="78">ROUND((D459/1000)*G459,2)</f>
        <v>3386.46</v>
      </c>
      <c r="I459" s="245"/>
    </row>
    <row r="460" spans="1:9" ht="13.5" customHeight="1">
      <c r="A460" s="250" t="s">
        <v>4386</v>
      </c>
      <c r="B460" s="49" t="s">
        <v>3667</v>
      </c>
      <c r="C460" s="60">
        <v>22.22</v>
      </c>
      <c r="D460" s="148">
        <v>100</v>
      </c>
      <c r="E460" s="712">
        <f t="shared" si="76"/>
        <v>1602.1319999999998</v>
      </c>
      <c r="F460" s="1416">
        <f t="shared" si="77"/>
        <v>1602.13</v>
      </c>
      <c r="G460" s="1037">
        <f>'Заказ, cкидки и курсы валют'!$J$24*F460</f>
        <v>20323.019050000003</v>
      </c>
      <c r="H460" s="158">
        <f t="shared" si="78"/>
        <v>2032.3</v>
      </c>
      <c r="I460" s="245"/>
    </row>
    <row r="461" spans="1:9" ht="13.5" customHeight="1">
      <c r="A461" s="250" t="s">
        <v>4387</v>
      </c>
      <c r="B461" s="49" t="s">
        <v>3668</v>
      </c>
      <c r="C461" s="60">
        <v>32</v>
      </c>
      <c r="D461" s="147">
        <v>50</v>
      </c>
      <c r="E461" s="712">
        <f t="shared" si="76"/>
        <v>1946.904</v>
      </c>
      <c r="F461" s="1416">
        <f t="shared" si="77"/>
        <v>1946.9</v>
      </c>
      <c r="G461" s="1037">
        <f>'Заказ, cкидки и курсы валют'!$J$24*F461</f>
        <v>24696.426500000001</v>
      </c>
      <c r="H461" s="158">
        <f t="shared" si="78"/>
        <v>1234.82</v>
      </c>
      <c r="I461" s="245"/>
    </row>
    <row r="462" spans="1:9" ht="13.5" customHeight="1">
      <c r="A462" s="250" t="s">
        <v>4388</v>
      </c>
      <c r="B462" s="49" t="s">
        <v>3308</v>
      </c>
      <c r="C462" s="60">
        <v>56.85</v>
      </c>
      <c r="D462" s="147">
        <v>50</v>
      </c>
      <c r="E462" s="712">
        <f t="shared" si="76"/>
        <v>2941.9199999999996</v>
      </c>
      <c r="F462" s="1416">
        <f t="shared" si="77"/>
        <v>2941.92</v>
      </c>
      <c r="G462" s="1037">
        <f>'Заказ, cкидки и курсы валют'!$J$24*F462</f>
        <v>37318.2552</v>
      </c>
      <c r="H462" s="158">
        <f t="shared" si="78"/>
        <v>1865.91</v>
      </c>
      <c r="I462" s="245"/>
    </row>
    <row r="463" spans="1:9" ht="13.5" customHeight="1">
      <c r="A463" s="250" t="s">
        <v>4389</v>
      </c>
      <c r="B463" s="49" t="s">
        <v>3669</v>
      </c>
      <c r="C463" s="60">
        <v>78.61</v>
      </c>
      <c r="D463" s="147">
        <v>25</v>
      </c>
      <c r="E463" s="712">
        <f t="shared" si="76"/>
        <v>3323.3040000000001</v>
      </c>
      <c r="F463" s="1416">
        <f t="shared" si="77"/>
        <v>3323.3</v>
      </c>
      <c r="G463" s="1037">
        <f>'Заказ, cкидки и курсы валют'!$J$24*F463</f>
        <v>42156.060500000007</v>
      </c>
      <c r="H463" s="158">
        <f t="shared" si="78"/>
        <v>1053.9000000000001</v>
      </c>
      <c r="I463" s="245"/>
    </row>
    <row r="464" spans="1:9" ht="13.5" customHeight="1">
      <c r="A464" s="250" t="s">
        <v>4390</v>
      </c>
      <c r="B464" s="49" t="s">
        <v>3309</v>
      </c>
      <c r="C464" s="60">
        <v>100</v>
      </c>
      <c r="D464" s="147">
        <v>25</v>
      </c>
      <c r="E464" s="712">
        <f t="shared" si="76"/>
        <v>5278.5479999999998</v>
      </c>
      <c r="F464" s="1416">
        <f t="shared" si="77"/>
        <v>5278.55</v>
      </c>
      <c r="G464" s="1037">
        <f>'Заказ, cкидки и курсы валют'!$J$24*F464</f>
        <v>66958.406750000009</v>
      </c>
      <c r="H464" s="158">
        <f t="shared" si="78"/>
        <v>1673.96</v>
      </c>
      <c r="I464" s="245"/>
    </row>
    <row r="465" spans="1:10" ht="13.5" customHeight="1">
      <c r="A465" s="250" t="s">
        <v>4391</v>
      </c>
      <c r="B465" s="49" t="s">
        <v>3293</v>
      </c>
      <c r="C465" s="60">
        <v>145.33000000000001</v>
      </c>
      <c r="D465" s="147">
        <v>20</v>
      </c>
      <c r="E465" s="712">
        <f t="shared" si="76"/>
        <v>6129.06</v>
      </c>
      <c r="F465" s="1416">
        <f t="shared" si="77"/>
        <v>6129.06</v>
      </c>
      <c r="G465" s="1037">
        <f>'Заказ, cкидки и курсы валют'!$J$24*F465</f>
        <v>77747.126100000009</v>
      </c>
      <c r="H465" s="158">
        <f t="shared" si="78"/>
        <v>1554.94</v>
      </c>
      <c r="I465" s="245"/>
      <c r="J465" s="992"/>
    </row>
    <row r="466" spans="1:10" ht="13.5" customHeight="1">
      <c r="A466" s="250" t="s">
        <v>4392</v>
      </c>
      <c r="B466" s="49" t="s">
        <v>3310</v>
      </c>
      <c r="C466" s="68">
        <v>200</v>
      </c>
      <c r="D466" s="147">
        <v>15</v>
      </c>
      <c r="E466" s="712">
        <f t="shared" si="76"/>
        <v>9852.7440000000006</v>
      </c>
      <c r="F466" s="1416">
        <f t="shared" si="77"/>
        <v>9852.74</v>
      </c>
      <c r="G466" s="1037">
        <f>'Заказ, cкидки и курсы валют'!$J$24*F466</f>
        <v>124982.00690000001</v>
      </c>
      <c r="H466" s="158">
        <f t="shared" si="78"/>
        <v>1874.73</v>
      </c>
      <c r="I466" s="245"/>
      <c r="J466" s="992"/>
    </row>
    <row r="467" spans="1:10" ht="13.5" thickBot="1">
      <c r="A467" s="282" t="s">
        <v>4393</v>
      </c>
      <c r="B467" s="163" t="s">
        <v>3294</v>
      </c>
      <c r="C467" s="951">
        <v>246.67</v>
      </c>
      <c r="D467" s="284">
        <v>10</v>
      </c>
      <c r="E467" s="712">
        <f t="shared" si="76"/>
        <v>11000.508</v>
      </c>
      <c r="F467" s="1417">
        <f t="shared" si="77"/>
        <v>11000.51</v>
      </c>
      <c r="G467" s="1174">
        <f>'Заказ, cкидки и курсы валют'!$J$24*F467</f>
        <v>139541.46935</v>
      </c>
      <c r="H467" s="214">
        <f t="shared" si="78"/>
        <v>1395.41</v>
      </c>
      <c r="I467" s="248"/>
      <c r="J467" s="992"/>
    </row>
    <row r="468" spans="1:10" ht="13.5" thickBot="1">
      <c r="J468" s="992"/>
    </row>
    <row r="469" spans="1:10" ht="18">
      <c r="A469" s="291"/>
      <c r="B469" s="196"/>
      <c r="C469" s="112"/>
      <c r="D469" s="112" t="s">
        <v>2954</v>
      </c>
      <c r="E469" s="687"/>
      <c r="F469" s="794"/>
      <c r="G469" s="701"/>
      <c r="H469" s="196"/>
      <c r="I469" s="116"/>
      <c r="J469" s="992"/>
    </row>
    <row r="470" spans="1:10">
      <c r="A470" s="292"/>
      <c r="B470" s="17"/>
      <c r="C470" s="118"/>
      <c r="D470" s="118"/>
      <c r="E470" s="689"/>
      <c r="F470" s="795"/>
      <c r="G470" s="763"/>
      <c r="H470" s="17"/>
      <c r="I470" s="200"/>
      <c r="J470" s="992"/>
    </row>
    <row r="471" spans="1:10">
      <c r="A471" s="292"/>
      <c r="B471" s="17"/>
      <c r="C471" s="118"/>
      <c r="D471" s="118"/>
      <c r="E471" s="689"/>
      <c r="F471" s="795"/>
      <c r="G471" s="763"/>
      <c r="H471" s="17"/>
      <c r="I471" s="200"/>
      <c r="J471" s="992"/>
    </row>
    <row r="472" spans="1:10">
      <c r="A472" s="292"/>
      <c r="B472" s="17"/>
      <c r="C472" s="118"/>
      <c r="D472" s="118"/>
      <c r="E472" s="689"/>
      <c r="F472" s="795"/>
      <c r="G472" s="763"/>
      <c r="H472" s="17"/>
      <c r="I472" s="200"/>
    </row>
    <row r="473" spans="1:10" ht="50.25" customHeight="1" thickBot="1">
      <c r="A473" s="1541" t="s">
        <v>7841</v>
      </c>
      <c r="B473" s="204"/>
      <c r="C473" s="120"/>
      <c r="D473" s="120"/>
      <c r="E473" s="690"/>
      <c r="F473" s="796"/>
      <c r="G473" s="764"/>
      <c r="H473" s="204"/>
      <c r="I473" s="205"/>
    </row>
    <row r="474" spans="1:10" ht="42">
      <c r="A474" s="228" t="s">
        <v>1036</v>
      </c>
      <c r="B474" s="229" t="s">
        <v>1037</v>
      </c>
      <c r="C474" s="230" t="s">
        <v>679</v>
      </c>
      <c r="D474" s="230" t="s">
        <v>3147</v>
      </c>
      <c r="E474" s="691" t="s">
        <v>11552</v>
      </c>
      <c r="F474" s="797" t="s">
        <v>2796</v>
      </c>
      <c r="G474" s="785" t="s">
        <v>2644</v>
      </c>
      <c r="H474" s="394" t="s">
        <v>498</v>
      </c>
      <c r="I474" s="232" t="s">
        <v>4274</v>
      </c>
    </row>
    <row r="475" spans="1:10" ht="13.5" customHeight="1" thickBot="1">
      <c r="A475" s="228"/>
      <c r="B475" s="445"/>
      <c r="C475" s="230" t="s">
        <v>3648</v>
      </c>
      <c r="D475" s="446" t="s">
        <v>2645</v>
      </c>
      <c r="E475" s="696" t="s">
        <v>265</v>
      </c>
      <c r="F475" s="1351">
        <f>'Заказ, cкидки и курсы валют'!$I$12</f>
        <v>0</v>
      </c>
      <c r="G475" s="1150"/>
      <c r="H475" s="545"/>
      <c r="I475" s="380"/>
    </row>
    <row r="476" spans="1:10" ht="13.5" customHeight="1">
      <c r="A476" s="389" t="s">
        <v>8714</v>
      </c>
      <c r="B476" s="1221" t="s">
        <v>3307</v>
      </c>
      <c r="C476" s="1219">
        <v>8.1999999999999993</v>
      </c>
      <c r="D476" s="449">
        <v>10</v>
      </c>
      <c r="E476" s="1123">
        <f>E439*2</f>
        <v>2036.58</v>
      </c>
      <c r="F476" s="1187">
        <f>ROUND(E476*(1-$F$10),2)</f>
        <v>2036.58</v>
      </c>
      <c r="G476" s="1188">
        <f>'Заказ, cкидки и курсы валют'!$J$24*F476</f>
        <v>25834.0173</v>
      </c>
      <c r="H476" s="443">
        <f>ROUND((D476/1000)*G476,2)</f>
        <v>258.33999999999997</v>
      </c>
      <c r="I476" s="393"/>
    </row>
    <row r="477" spans="1:10" ht="13.5" customHeight="1">
      <c r="A477" s="250" t="s">
        <v>8715</v>
      </c>
      <c r="B477" s="49" t="s">
        <v>3305</v>
      </c>
      <c r="C477" s="60">
        <v>13.39</v>
      </c>
      <c r="D477" s="48">
        <v>10</v>
      </c>
      <c r="E477" s="1123">
        <f t="shared" ref="E477:E485" si="79">E440*2</f>
        <v>2224.7199999999998</v>
      </c>
      <c r="F477" s="740">
        <f t="shared" ref="F477:F485" si="80">ROUND(E477*(1-$F$10),2)</f>
        <v>2224.7199999999998</v>
      </c>
      <c r="G477" s="1037">
        <f>'Заказ, cкидки и курсы валют'!$J$24*F477</f>
        <v>28220.573199999999</v>
      </c>
      <c r="H477" s="158">
        <f t="shared" ref="H477:H485" si="81">ROUND((D477/1000)*G477,2)</f>
        <v>282.20999999999998</v>
      </c>
      <c r="I477" s="245"/>
    </row>
    <row r="478" spans="1:10" ht="13.5" customHeight="1">
      <c r="A478" s="250" t="s">
        <v>8716</v>
      </c>
      <c r="B478" s="49" t="s">
        <v>3667</v>
      </c>
      <c r="C478" s="60">
        <v>22.22</v>
      </c>
      <c r="D478" s="48">
        <v>5</v>
      </c>
      <c r="E478" s="1123">
        <f t="shared" si="79"/>
        <v>2670.22</v>
      </c>
      <c r="F478" s="740">
        <f t="shared" si="80"/>
        <v>2670.22</v>
      </c>
      <c r="G478" s="1037">
        <f>'Заказ, cкидки и курсы валют'!$J$24*F478</f>
        <v>33871.740700000002</v>
      </c>
      <c r="H478" s="158">
        <f t="shared" si="81"/>
        <v>169.36</v>
      </c>
      <c r="I478" s="245"/>
    </row>
    <row r="479" spans="1:10" ht="13.5" customHeight="1">
      <c r="A479" s="250" t="s">
        <v>8717</v>
      </c>
      <c r="B479" s="49" t="s">
        <v>3668</v>
      </c>
      <c r="C479" s="60">
        <v>32</v>
      </c>
      <c r="D479" s="49">
        <v>5</v>
      </c>
      <c r="E479" s="1123">
        <f t="shared" si="79"/>
        <v>3244.84</v>
      </c>
      <c r="F479" s="740">
        <f t="shared" si="80"/>
        <v>3244.84</v>
      </c>
      <c r="G479" s="1037">
        <f>'Заказ, cкидки и курсы валют'!$J$24*F479</f>
        <v>41160.795400000003</v>
      </c>
      <c r="H479" s="158">
        <f t="shared" si="81"/>
        <v>205.8</v>
      </c>
      <c r="I479" s="245"/>
    </row>
    <row r="480" spans="1:10" ht="13.5" customHeight="1">
      <c r="A480" s="250" t="s">
        <v>8718</v>
      </c>
      <c r="B480" s="49" t="s">
        <v>3308</v>
      </c>
      <c r="C480" s="60">
        <v>56.85</v>
      </c>
      <c r="D480" s="49">
        <v>5</v>
      </c>
      <c r="E480" s="1123">
        <f t="shared" si="79"/>
        <v>4903.2</v>
      </c>
      <c r="F480" s="740">
        <f t="shared" si="80"/>
        <v>4903.2</v>
      </c>
      <c r="G480" s="1037">
        <f>'Заказ, cкидки и курсы валют'!$J$24*F480</f>
        <v>62197.091999999997</v>
      </c>
      <c r="H480" s="158">
        <f t="shared" si="81"/>
        <v>310.99</v>
      </c>
      <c r="I480" s="245"/>
    </row>
    <row r="481" spans="1:10" ht="13.5" customHeight="1">
      <c r="A481" s="250" t="s">
        <v>8719</v>
      </c>
      <c r="B481" s="49" t="s">
        <v>3669</v>
      </c>
      <c r="C481" s="60">
        <v>78.61</v>
      </c>
      <c r="D481" s="49">
        <v>2</v>
      </c>
      <c r="E481" s="1123">
        <f t="shared" si="79"/>
        <v>5538.84</v>
      </c>
      <c r="F481" s="740">
        <f t="shared" si="80"/>
        <v>5538.84</v>
      </c>
      <c r="G481" s="1037">
        <f>'Заказ, cкидки и курсы валют'!$J$24*F481</f>
        <v>70260.185400000002</v>
      </c>
      <c r="H481" s="158">
        <f t="shared" si="81"/>
        <v>140.52000000000001</v>
      </c>
      <c r="I481" s="245"/>
    </row>
    <row r="482" spans="1:10" ht="13.5" customHeight="1">
      <c r="A482" s="250" t="s">
        <v>8720</v>
      </c>
      <c r="B482" s="49" t="s">
        <v>3309</v>
      </c>
      <c r="C482" s="60">
        <v>100</v>
      </c>
      <c r="D482" s="49">
        <v>2</v>
      </c>
      <c r="E482" s="1123">
        <f t="shared" si="79"/>
        <v>8797.58</v>
      </c>
      <c r="F482" s="740">
        <f t="shared" si="80"/>
        <v>8797.58</v>
      </c>
      <c r="G482" s="1037">
        <f>'Заказ, cкидки и курсы валют'!$J$24*F482</f>
        <v>111597.30230000001</v>
      </c>
      <c r="H482" s="158">
        <f t="shared" si="81"/>
        <v>223.19</v>
      </c>
      <c r="I482" s="245"/>
    </row>
    <row r="483" spans="1:10" ht="13.5" customHeight="1">
      <c r="A483" s="250" t="s">
        <v>8721</v>
      </c>
      <c r="B483" s="49" t="s">
        <v>3293</v>
      </c>
      <c r="C483" s="60">
        <v>145.33000000000001</v>
      </c>
      <c r="D483" s="49">
        <v>2</v>
      </c>
      <c r="E483" s="1123">
        <f t="shared" si="79"/>
        <v>10215.1</v>
      </c>
      <c r="F483" s="740">
        <f t="shared" si="80"/>
        <v>10215.1</v>
      </c>
      <c r="G483" s="1037">
        <f>'Заказ, cкидки и курсы валют'!$J$24*F483</f>
        <v>129578.54350000001</v>
      </c>
      <c r="H483" s="158">
        <f t="shared" si="81"/>
        <v>259.16000000000003</v>
      </c>
      <c r="I483" s="245"/>
    </row>
    <row r="484" spans="1:10" ht="13.5" customHeight="1">
      <c r="A484" s="250" t="s">
        <v>8722</v>
      </c>
      <c r="B484" s="49" t="s">
        <v>3310</v>
      </c>
      <c r="C484" s="68">
        <v>200</v>
      </c>
      <c r="D484" s="49">
        <v>1</v>
      </c>
      <c r="E484" s="1123">
        <f t="shared" si="79"/>
        <v>16421.240000000002</v>
      </c>
      <c r="F484" s="740">
        <f t="shared" si="80"/>
        <v>16421.240000000002</v>
      </c>
      <c r="G484" s="1037">
        <f>'Заказ, cкидки и курсы валют'!$J$24*F484</f>
        <v>208303.42940000002</v>
      </c>
      <c r="H484" s="158">
        <f t="shared" si="81"/>
        <v>208.3</v>
      </c>
      <c r="I484" s="245"/>
    </row>
    <row r="485" spans="1:10" ht="15.75" thickBot="1">
      <c r="A485" s="282" t="s">
        <v>8723</v>
      </c>
      <c r="B485" s="163" t="s">
        <v>3294</v>
      </c>
      <c r="C485" s="951">
        <v>246.67</v>
      </c>
      <c r="D485" s="163">
        <v>1</v>
      </c>
      <c r="E485" s="1123">
        <f t="shared" si="79"/>
        <v>18334.18</v>
      </c>
      <c r="F485" s="1173">
        <f t="shared" si="80"/>
        <v>18334.18</v>
      </c>
      <c r="G485" s="1174">
        <f>'Заказ, cкидки и курсы валют'!$J$24*F485</f>
        <v>232569.07330000002</v>
      </c>
      <c r="H485" s="214">
        <f t="shared" si="81"/>
        <v>232.57</v>
      </c>
      <c r="I485" s="248"/>
    </row>
    <row r="486" spans="1:10" ht="13.5" thickBot="1">
      <c r="A486" s="14"/>
      <c r="B486" s="54"/>
      <c r="C486" s="54"/>
      <c r="D486" s="54"/>
      <c r="E486" s="711"/>
      <c r="F486" s="109"/>
      <c r="G486" s="678"/>
      <c r="H486" s="14"/>
      <c r="I486" s="14"/>
      <c r="J486" s="992"/>
    </row>
    <row r="487" spans="1:10" ht="18">
      <c r="A487" s="291"/>
      <c r="B487" s="196"/>
      <c r="C487" s="196"/>
      <c r="D487" s="112" t="s">
        <v>2955</v>
      </c>
      <c r="E487" s="1063"/>
      <c r="F487" s="794"/>
      <c r="G487" s="687"/>
      <c r="H487" s="196"/>
      <c r="I487" s="116"/>
      <c r="J487" s="992"/>
    </row>
    <row r="488" spans="1:10">
      <c r="A488" s="292"/>
      <c r="B488" s="17"/>
      <c r="C488" s="118"/>
      <c r="D488" s="118"/>
      <c r="E488" s="689"/>
      <c r="F488" s="795"/>
      <c r="G488" s="763"/>
      <c r="H488" s="17"/>
      <c r="I488" s="200"/>
      <c r="J488" s="992"/>
    </row>
    <row r="489" spans="1:10">
      <c r="A489" s="292"/>
      <c r="B489" s="17"/>
      <c r="C489" s="118"/>
      <c r="D489" s="118"/>
      <c r="E489" s="689"/>
      <c r="F489" s="795"/>
      <c r="G489" s="763"/>
      <c r="H489" s="17"/>
      <c r="I489" s="200"/>
      <c r="J489" s="992"/>
    </row>
    <row r="490" spans="1:10">
      <c r="A490" s="292"/>
      <c r="B490" s="17"/>
      <c r="C490" s="118"/>
      <c r="D490" s="118"/>
      <c r="E490" s="689"/>
      <c r="F490" s="795"/>
      <c r="G490" s="763"/>
      <c r="H490" s="17"/>
      <c r="I490" s="200"/>
      <c r="J490" s="992"/>
    </row>
    <row r="491" spans="1:10" ht="66.75" customHeight="1" thickBot="1">
      <c r="A491" s="1541" t="s">
        <v>7839</v>
      </c>
      <c r="B491" s="204"/>
      <c r="C491" s="120"/>
      <c r="D491" s="120"/>
      <c r="E491" s="690"/>
      <c r="F491" s="796"/>
      <c r="G491" s="764"/>
      <c r="H491" s="204"/>
      <c r="I491" s="205"/>
      <c r="J491" s="992"/>
    </row>
    <row r="492" spans="1:10" ht="42">
      <c r="A492" s="228" t="s">
        <v>1036</v>
      </c>
      <c r="B492" s="229" t="s">
        <v>1037</v>
      </c>
      <c r="C492" s="230" t="s">
        <v>679</v>
      </c>
      <c r="D492" s="230" t="s">
        <v>3147</v>
      </c>
      <c r="E492" s="691" t="s">
        <v>11552</v>
      </c>
      <c r="F492" s="797" t="s">
        <v>2796</v>
      </c>
      <c r="G492" s="785" t="s">
        <v>2644</v>
      </c>
      <c r="H492" s="394" t="s">
        <v>498</v>
      </c>
      <c r="I492" s="232" t="s">
        <v>4274</v>
      </c>
      <c r="J492" s="992"/>
    </row>
    <row r="493" spans="1:10" ht="13.5" thickBot="1">
      <c r="A493" s="228"/>
      <c r="B493" s="445"/>
      <c r="C493" s="230" t="s">
        <v>3648</v>
      </c>
      <c r="D493" s="446" t="s">
        <v>2645</v>
      </c>
      <c r="E493" s="696" t="s">
        <v>265</v>
      </c>
      <c r="F493" s="1351">
        <f>'Заказ, cкидки и курсы валют'!$I$12</f>
        <v>0</v>
      </c>
      <c r="G493" s="1150"/>
      <c r="H493" s="545"/>
      <c r="I493" s="380"/>
    </row>
    <row r="494" spans="1:10">
      <c r="A494" s="389" t="s">
        <v>4394</v>
      </c>
      <c r="B494" s="1221" t="s">
        <v>3305</v>
      </c>
      <c r="C494" s="1219">
        <v>8</v>
      </c>
      <c r="D494" s="1221">
        <v>3000</v>
      </c>
      <c r="E494" s="992">
        <v>990.63</v>
      </c>
      <c r="F494" s="1187">
        <f>ROUND(E494*(1-$F$10),2)</f>
        <v>990.63</v>
      </c>
      <c r="G494" s="1188">
        <f>'Заказ, cкидки и курсы валют'!$J$24*F494</f>
        <v>12566.14155</v>
      </c>
      <c r="H494" s="443">
        <f>ROUND((D494/1000)*G494,2)</f>
        <v>37698.42</v>
      </c>
      <c r="I494" s="393"/>
    </row>
    <row r="495" spans="1:10">
      <c r="A495" s="250" t="s">
        <v>4395</v>
      </c>
      <c r="B495" s="49" t="s">
        <v>3667</v>
      </c>
      <c r="C495" s="60">
        <v>16.02</v>
      </c>
      <c r="D495" s="49">
        <v>1500</v>
      </c>
      <c r="E495" s="992">
        <v>1059.05</v>
      </c>
      <c r="F495" s="740">
        <f t="shared" ref="F495:F506" si="82">ROUND(E495*(1-$F$10),2)</f>
        <v>1059.05</v>
      </c>
      <c r="G495" s="1037">
        <f>'Заказ, cкидки и курсы валют'!$J$24*F495</f>
        <v>13434.04925</v>
      </c>
      <c r="H495" s="158">
        <f t="shared" ref="H495:H506" si="83">ROUND((D495/1000)*G495,2)</f>
        <v>20151.07</v>
      </c>
      <c r="I495" s="245"/>
    </row>
    <row r="496" spans="1:10">
      <c r="A496" s="250" t="s">
        <v>4396</v>
      </c>
      <c r="B496" s="49" t="s">
        <v>3668</v>
      </c>
      <c r="C496" s="60">
        <v>28.44</v>
      </c>
      <c r="D496" s="49">
        <v>1000</v>
      </c>
      <c r="E496" s="992">
        <v>1344.95</v>
      </c>
      <c r="F496" s="740">
        <f t="shared" si="82"/>
        <v>1344.95</v>
      </c>
      <c r="G496" s="1037">
        <f>'Заказ, cкидки и курсы валют'!$J$24*F496</f>
        <v>17060.690750000002</v>
      </c>
      <c r="H496" s="158">
        <f t="shared" si="83"/>
        <v>17060.689999999999</v>
      </c>
      <c r="I496" s="245"/>
    </row>
    <row r="497" spans="1:9">
      <c r="A497" s="250" t="s">
        <v>4397</v>
      </c>
      <c r="B497" s="49" t="s">
        <v>3308</v>
      </c>
      <c r="C497" s="60">
        <v>42.78</v>
      </c>
      <c r="D497" s="49">
        <v>600</v>
      </c>
      <c r="E497" s="992">
        <v>1759.35</v>
      </c>
      <c r="F497" s="740">
        <f t="shared" si="82"/>
        <v>1759.35</v>
      </c>
      <c r="G497" s="1037">
        <f>'Заказ, cкидки и курсы валют'!$J$24*F497</f>
        <v>22317.354749999999</v>
      </c>
      <c r="H497" s="158">
        <f t="shared" si="83"/>
        <v>13390.41</v>
      </c>
      <c r="I497" s="245"/>
    </row>
    <row r="498" spans="1:9">
      <c r="A498" s="250" t="s">
        <v>4398</v>
      </c>
      <c r="B498" s="49" t="s">
        <v>3669</v>
      </c>
      <c r="C498" s="60">
        <v>64</v>
      </c>
      <c r="D498" s="49">
        <v>500</v>
      </c>
      <c r="E498" s="992">
        <v>2302.33</v>
      </c>
      <c r="F498" s="740">
        <f t="shared" si="82"/>
        <v>2302.33</v>
      </c>
      <c r="G498" s="1037">
        <f>'Заказ, cкидки и курсы валют'!$J$24*F498</f>
        <v>29205.056049999999</v>
      </c>
      <c r="H498" s="158">
        <f t="shared" si="83"/>
        <v>14602.53</v>
      </c>
      <c r="I498" s="245"/>
    </row>
    <row r="499" spans="1:9">
      <c r="A499" s="250" t="s">
        <v>4399</v>
      </c>
      <c r="B499" s="49" t="s">
        <v>3309</v>
      </c>
      <c r="C499" s="60">
        <v>75</v>
      </c>
      <c r="D499" s="49">
        <v>250</v>
      </c>
      <c r="E499" s="992">
        <v>3083.8</v>
      </c>
      <c r="F499" s="740">
        <f t="shared" si="82"/>
        <v>3083.8</v>
      </c>
      <c r="G499" s="1037">
        <f>'Заказ, cкидки и курсы валют'!$J$24*F499</f>
        <v>39118.003000000004</v>
      </c>
      <c r="H499" s="158">
        <f t="shared" si="83"/>
        <v>9779.5</v>
      </c>
      <c r="I499" s="245"/>
    </row>
    <row r="500" spans="1:9">
      <c r="A500" s="250" t="s">
        <v>4400</v>
      </c>
      <c r="B500" s="49" t="s">
        <v>3293</v>
      </c>
      <c r="C500" s="60">
        <v>128</v>
      </c>
      <c r="D500" s="49">
        <v>250</v>
      </c>
      <c r="E500" s="992">
        <v>3645.99</v>
      </c>
      <c r="F500" s="740">
        <f t="shared" si="82"/>
        <v>3645.99</v>
      </c>
      <c r="G500" s="1037">
        <f>'Заказ, cкидки и курсы валют'!$J$24*F500</f>
        <v>46249.383150000001</v>
      </c>
      <c r="H500" s="158">
        <f t="shared" si="83"/>
        <v>11562.35</v>
      </c>
      <c r="I500" s="245"/>
    </row>
    <row r="501" spans="1:9" ht="13.5" customHeight="1">
      <c r="A501" s="250" t="s">
        <v>4401</v>
      </c>
      <c r="B501" s="49" t="s">
        <v>3310</v>
      </c>
      <c r="C501" s="60">
        <v>160</v>
      </c>
      <c r="D501" s="49">
        <v>120</v>
      </c>
      <c r="E501" s="992">
        <v>5190.32</v>
      </c>
      <c r="F501" s="740">
        <f t="shared" si="82"/>
        <v>5190.32</v>
      </c>
      <c r="G501" s="1037">
        <f>'Заказ, cкидки и курсы валют'!$J$24*F501</f>
        <v>65839.209199999998</v>
      </c>
      <c r="H501" s="158">
        <f t="shared" si="83"/>
        <v>7900.71</v>
      </c>
      <c r="I501" s="245"/>
    </row>
    <row r="502" spans="1:9" ht="14.25" customHeight="1">
      <c r="A502" s="250" t="s">
        <v>4402</v>
      </c>
      <c r="B502" s="49" t="s">
        <v>3294</v>
      </c>
      <c r="C502" s="60">
        <v>230</v>
      </c>
      <c r="D502" s="49">
        <v>100</v>
      </c>
      <c r="E502" s="992">
        <v>6985.45</v>
      </c>
      <c r="F502" s="740">
        <f t="shared" si="82"/>
        <v>6985.45</v>
      </c>
      <c r="G502" s="1037">
        <f>'Заказ, cкидки и курсы валют'!$J$24*F502</f>
        <v>88610.433250000002</v>
      </c>
      <c r="H502" s="158">
        <f t="shared" si="83"/>
        <v>8861.0400000000009</v>
      </c>
      <c r="I502" s="245"/>
    </row>
    <row r="503" spans="1:9">
      <c r="A503" s="250" t="s">
        <v>4403</v>
      </c>
      <c r="B503" s="49" t="s">
        <v>3306</v>
      </c>
      <c r="C503" s="978">
        <v>357</v>
      </c>
      <c r="D503" s="49">
        <v>100</v>
      </c>
      <c r="E503" s="992">
        <v>11309.2</v>
      </c>
      <c r="F503" s="740">
        <f t="shared" si="82"/>
        <v>11309.2</v>
      </c>
      <c r="G503" s="1037">
        <f>'Заказ, cкидки и курсы валют'!$J$24*F503</f>
        <v>143457.20200000002</v>
      </c>
      <c r="H503" s="158">
        <f t="shared" si="83"/>
        <v>14345.72</v>
      </c>
      <c r="I503" s="245"/>
    </row>
    <row r="504" spans="1:9">
      <c r="A504" s="250" t="s">
        <v>4404</v>
      </c>
      <c r="B504" s="49" t="s">
        <v>3295</v>
      </c>
      <c r="C504" s="60">
        <v>500</v>
      </c>
      <c r="D504" s="49">
        <v>50</v>
      </c>
      <c r="E504" s="992">
        <v>15789.56</v>
      </c>
      <c r="F504" s="740">
        <f t="shared" si="82"/>
        <v>15789.56</v>
      </c>
      <c r="G504" s="1037">
        <f>'Заказ, cкидки и курсы валют'!$J$24*F504</f>
        <v>200290.5686</v>
      </c>
      <c r="H504" s="158">
        <f t="shared" si="83"/>
        <v>10014.530000000001</v>
      </c>
      <c r="I504" s="245"/>
    </row>
    <row r="505" spans="1:9">
      <c r="A505" s="250" t="s">
        <v>4405</v>
      </c>
      <c r="B505" s="49" t="s">
        <v>3542</v>
      </c>
      <c r="C505" s="978">
        <v>615</v>
      </c>
      <c r="D505" s="49">
        <v>40</v>
      </c>
      <c r="E505" s="992">
        <v>23190.32</v>
      </c>
      <c r="F505" s="740">
        <f t="shared" si="82"/>
        <v>23190.32</v>
      </c>
      <c r="G505" s="1037">
        <f>'Заказ, cкидки и курсы валют'!$J$24*F505</f>
        <v>294169.20919999998</v>
      </c>
      <c r="H505" s="158">
        <f t="shared" si="83"/>
        <v>11766.77</v>
      </c>
      <c r="I505" s="245"/>
    </row>
    <row r="506" spans="1:9" ht="13.5" thickBot="1">
      <c r="A506" s="400" t="s">
        <v>5525</v>
      </c>
      <c r="B506" s="984" t="s">
        <v>3296</v>
      </c>
      <c r="C506" s="1361">
        <v>462.5</v>
      </c>
      <c r="D506" s="984">
        <v>40</v>
      </c>
      <c r="E506" s="992">
        <v>25926.53</v>
      </c>
      <c r="F506" s="1173">
        <f t="shared" si="82"/>
        <v>25926.53</v>
      </c>
      <c r="G506" s="1174">
        <f>'Заказ, cкидки и курсы валют'!$J$24*F506</f>
        <v>328878.03304999997</v>
      </c>
      <c r="H506" s="214">
        <f t="shared" si="83"/>
        <v>13155.12</v>
      </c>
      <c r="I506" s="612"/>
    </row>
    <row r="507" spans="1:9">
      <c r="A507" s="14"/>
      <c r="B507" s="54"/>
      <c r="C507" s="54"/>
      <c r="D507" s="54"/>
      <c r="E507" s="711"/>
      <c r="F507" s="109"/>
      <c r="G507" s="678"/>
      <c r="H507" s="14"/>
      <c r="I507" s="14"/>
    </row>
    <row r="508" spans="1:9" ht="13.5" thickBot="1"/>
    <row r="509" spans="1:9" ht="18">
      <c r="A509" s="291"/>
      <c r="B509" s="196"/>
      <c r="C509" s="112"/>
      <c r="D509" s="112" t="s">
        <v>2955</v>
      </c>
      <c r="E509" s="701"/>
      <c r="F509" s="115"/>
      <c r="G509" s="729"/>
      <c r="H509" s="196"/>
      <c r="I509" s="116"/>
    </row>
    <row r="510" spans="1:9">
      <c r="A510" s="292"/>
      <c r="B510" s="17"/>
      <c r="C510" s="118"/>
      <c r="D510" s="118"/>
      <c r="E510" s="689"/>
      <c r="F510" s="795"/>
      <c r="G510" s="763"/>
      <c r="H510" s="17"/>
      <c r="I510" s="200"/>
    </row>
    <row r="511" spans="1:9">
      <c r="A511" s="292"/>
      <c r="B511" s="17"/>
      <c r="C511" s="118"/>
      <c r="D511" s="118"/>
      <c r="E511" s="689"/>
      <c r="F511" s="795"/>
      <c r="G511" s="763"/>
      <c r="H511" s="17"/>
      <c r="I511" s="200"/>
    </row>
    <row r="512" spans="1:9">
      <c r="A512" s="292"/>
      <c r="B512" s="17"/>
      <c r="C512" s="118"/>
      <c r="D512" s="118"/>
      <c r="E512" s="689"/>
      <c r="F512" s="795"/>
      <c r="G512" s="763"/>
      <c r="H512" s="17"/>
      <c r="I512" s="200"/>
    </row>
    <row r="513" spans="1:10" ht="58.5" customHeight="1" thickBot="1">
      <c r="A513" s="145" t="s">
        <v>7840</v>
      </c>
      <c r="B513" s="146"/>
      <c r="C513" s="121"/>
      <c r="D513" s="204"/>
      <c r="E513" s="697"/>
      <c r="F513" s="796"/>
      <c r="G513" s="764"/>
      <c r="H513" s="204"/>
      <c r="I513" s="205"/>
    </row>
    <row r="514" spans="1:10" ht="42">
      <c r="A514" s="228" t="s">
        <v>1036</v>
      </c>
      <c r="B514" s="229" t="s">
        <v>1037</v>
      </c>
      <c r="C514" s="230" t="s">
        <v>679</v>
      </c>
      <c r="D514" s="230" t="s">
        <v>3147</v>
      </c>
      <c r="E514" s="691" t="s">
        <v>11552</v>
      </c>
      <c r="F514" s="797" t="s">
        <v>2796</v>
      </c>
      <c r="G514" s="785" t="s">
        <v>2644</v>
      </c>
      <c r="H514" s="394" t="s">
        <v>498</v>
      </c>
      <c r="I514" s="232" t="s">
        <v>4274</v>
      </c>
    </row>
    <row r="515" spans="1:10" ht="13.5" customHeight="1" thickBot="1">
      <c r="A515" s="228"/>
      <c r="B515" s="445"/>
      <c r="C515" s="230" t="s">
        <v>3648</v>
      </c>
      <c r="D515" s="446" t="s">
        <v>2645</v>
      </c>
      <c r="E515" s="696" t="s">
        <v>265</v>
      </c>
      <c r="F515" s="1351">
        <f>'Заказ, cкидки и курсы валют'!$I$12</f>
        <v>0</v>
      </c>
      <c r="G515" s="1150"/>
      <c r="H515" s="545"/>
      <c r="I515" s="380"/>
    </row>
    <row r="516" spans="1:10" ht="13.5" customHeight="1">
      <c r="A516" s="389" t="s">
        <v>4406</v>
      </c>
      <c r="B516" s="1221" t="s">
        <v>3305</v>
      </c>
      <c r="C516" s="1219">
        <v>8</v>
      </c>
      <c r="D516" s="1587">
        <v>200</v>
      </c>
      <c r="E516" s="712">
        <f>E494*1.2</f>
        <v>1188.7559999999999</v>
      </c>
      <c r="F516" s="1415">
        <f>ROUND(E516*(1-$F$10),2)</f>
        <v>1188.76</v>
      </c>
      <c r="G516" s="1188">
        <f>'Заказ, cкидки и курсы валют'!$J$24*F516</f>
        <v>15079.420600000001</v>
      </c>
      <c r="H516" s="443">
        <f>ROUND((D516/1000)*G516,2)</f>
        <v>3015.88</v>
      </c>
      <c r="I516" s="393"/>
    </row>
    <row r="517" spans="1:10" ht="13.5" customHeight="1">
      <c r="A517" s="250" t="s">
        <v>4407</v>
      </c>
      <c r="B517" s="49" t="s">
        <v>3667</v>
      </c>
      <c r="C517" s="60">
        <v>16.02</v>
      </c>
      <c r="D517" s="147">
        <v>100</v>
      </c>
      <c r="E517" s="712">
        <f t="shared" ref="E517:E525" si="84">E495*1.2</f>
        <v>1270.8599999999999</v>
      </c>
      <c r="F517" s="1416">
        <f t="shared" ref="F517:F525" si="85">ROUND(E517*(1-$F$10),2)</f>
        <v>1270.8599999999999</v>
      </c>
      <c r="G517" s="1037">
        <f>'Заказ, cкидки и курсы валют'!$J$24*F517</f>
        <v>16120.8591</v>
      </c>
      <c r="H517" s="158">
        <f t="shared" ref="H517:H525" si="86">ROUND((D517/1000)*G517,2)</f>
        <v>1612.09</v>
      </c>
      <c r="I517" s="245"/>
    </row>
    <row r="518" spans="1:10" ht="13.5" customHeight="1">
      <c r="A518" s="250" t="s">
        <v>4408</v>
      </c>
      <c r="B518" s="49" t="s">
        <v>3668</v>
      </c>
      <c r="C518" s="60">
        <v>28.44</v>
      </c>
      <c r="D518" s="147">
        <v>50</v>
      </c>
      <c r="E518" s="712">
        <f t="shared" si="84"/>
        <v>1613.94</v>
      </c>
      <c r="F518" s="1416">
        <f t="shared" si="85"/>
        <v>1613.94</v>
      </c>
      <c r="G518" s="1037">
        <f>'Заказ, cкидки и курсы валют'!$J$24*F518</f>
        <v>20472.8289</v>
      </c>
      <c r="H518" s="158">
        <f t="shared" si="86"/>
        <v>1023.64</v>
      </c>
      <c r="I518" s="245"/>
    </row>
    <row r="519" spans="1:10" ht="13.5" customHeight="1">
      <c r="A519" s="250" t="s">
        <v>4409</v>
      </c>
      <c r="B519" s="49" t="s">
        <v>3308</v>
      </c>
      <c r="C519" s="60">
        <v>42.78</v>
      </c>
      <c r="D519" s="147">
        <v>50</v>
      </c>
      <c r="E519" s="712">
        <f t="shared" si="84"/>
        <v>2111.2199999999998</v>
      </c>
      <c r="F519" s="1416">
        <f t="shared" si="85"/>
        <v>2111.2199999999998</v>
      </c>
      <c r="G519" s="1037">
        <f>'Заказ, cкидки и курсы валют'!$J$24*F519</f>
        <v>26780.825699999998</v>
      </c>
      <c r="H519" s="158">
        <f t="shared" si="86"/>
        <v>1339.04</v>
      </c>
      <c r="I519" s="245"/>
    </row>
    <row r="520" spans="1:10" ht="13.5" customHeight="1">
      <c r="A520" s="250" t="s">
        <v>4410</v>
      </c>
      <c r="B520" s="49" t="s">
        <v>3669</v>
      </c>
      <c r="C520" s="60">
        <v>64</v>
      </c>
      <c r="D520" s="147">
        <v>25</v>
      </c>
      <c r="E520" s="712">
        <f t="shared" si="84"/>
        <v>2762.7959999999998</v>
      </c>
      <c r="F520" s="1416">
        <f t="shared" si="85"/>
        <v>2762.8</v>
      </c>
      <c r="G520" s="1037">
        <f>'Заказ, cкидки и курсы валют'!$J$24*F520</f>
        <v>35046.118000000002</v>
      </c>
      <c r="H520" s="158">
        <f t="shared" si="86"/>
        <v>876.15</v>
      </c>
      <c r="I520" s="245"/>
    </row>
    <row r="521" spans="1:10" ht="13.5" customHeight="1">
      <c r="A521" s="250" t="s">
        <v>4411</v>
      </c>
      <c r="B521" s="49" t="s">
        <v>3309</v>
      </c>
      <c r="C521" s="60">
        <v>75</v>
      </c>
      <c r="D521" s="147">
        <v>25</v>
      </c>
      <c r="E521" s="712">
        <f t="shared" si="84"/>
        <v>3700.56</v>
      </c>
      <c r="F521" s="1416">
        <f t="shared" si="85"/>
        <v>3700.56</v>
      </c>
      <c r="G521" s="1037">
        <f>'Заказ, cкидки и курсы валют'!$J$24*F521</f>
        <v>46941.603600000002</v>
      </c>
      <c r="H521" s="158">
        <f t="shared" si="86"/>
        <v>1173.54</v>
      </c>
      <c r="I521" s="245"/>
    </row>
    <row r="522" spans="1:10" ht="13.5" customHeight="1">
      <c r="A522" s="250" t="s">
        <v>4412</v>
      </c>
      <c r="B522" s="49" t="s">
        <v>3293</v>
      </c>
      <c r="C522" s="60">
        <v>128</v>
      </c>
      <c r="D522" s="147">
        <v>15</v>
      </c>
      <c r="E522" s="712">
        <f t="shared" si="84"/>
        <v>4375.1879999999992</v>
      </c>
      <c r="F522" s="1416">
        <f t="shared" si="85"/>
        <v>4375.1899999999996</v>
      </c>
      <c r="G522" s="1037">
        <f>'Заказ, cкидки и курсы валют'!$J$24*F522</f>
        <v>55499.285149999996</v>
      </c>
      <c r="H522" s="158">
        <f t="shared" si="86"/>
        <v>832.49</v>
      </c>
      <c r="I522" s="245"/>
    </row>
    <row r="523" spans="1:10" ht="13.5" customHeight="1">
      <c r="A523" s="250" t="s">
        <v>4413</v>
      </c>
      <c r="B523" s="49" t="s">
        <v>3310</v>
      </c>
      <c r="C523" s="60">
        <v>160</v>
      </c>
      <c r="D523" s="147">
        <v>10</v>
      </c>
      <c r="E523" s="712">
        <f t="shared" si="84"/>
        <v>6228.3839999999991</v>
      </c>
      <c r="F523" s="1416">
        <f t="shared" si="85"/>
        <v>6228.38</v>
      </c>
      <c r="G523" s="1037">
        <f>'Заказ, cкидки и курсы валют'!$J$24*F523</f>
        <v>79007.0003</v>
      </c>
      <c r="H523" s="158">
        <f t="shared" si="86"/>
        <v>790.07</v>
      </c>
      <c r="I523" s="245"/>
      <c r="J523" s="992"/>
    </row>
    <row r="524" spans="1:10" ht="13.5" customHeight="1">
      <c r="A524" s="250" t="s">
        <v>4414</v>
      </c>
      <c r="B524" s="49" t="s">
        <v>3294</v>
      </c>
      <c r="C524" s="60">
        <v>230</v>
      </c>
      <c r="D524" s="147">
        <v>5</v>
      </c>
      <c r="E524" s="712">
        <f t="shared" si="84"/>
        <v>8382.5399999999991</v>
      </c>
      <c r="F524" s="1416">
        <f t="shared" si="85"/>
        <v>8382.5400000000009</v>
      </c>
      <c r="G524" s="1037">
        <f>'Заказ, cкидки и курсы валют'!$J$24*F524</f>
        <v>106332.51990000001</v>
      </c>
      <c r="H524" s="158">
        <f t="shared" si="86"/>
        <v>531.66</v>
      </c>
      <c r="I524" s="245"/>
      <c r="J524" s="992"/>
    </row>
    <row r="525" spans="1:10" ht="13.5" thickBot="1">
      <c r="A525" s="282" t="s">
        <v>4415</v>
      </c>
      <c r="B525" s="163" t="s">
        <v>3306</v>
      </c>
      <c r="C525" s="1364">
        <v>357</v>
      </c>
      <c r="D525" s="284">
        <v>5</v>
      </c>
      <c r="E525" s="712">
        <f t="shared" si="84"/>
        <v>13571.04</v>
      </c>
      <c r="F525" s="1417">
        <f t="shared" si="85"/>
        <v>13571.04</v>
      </c>
      <c r="G525" s="1174">
        <f>'Заказ, cкидки и курсы валют'!$J$24*F525</f>
        <v>172148.64240000001</v>
      </c>
      <c r="H525" s="214">
        <f t="shared" si="86"/>
        <v>860.74</v>
      </c>
      <c r="I525" s="248"/>
      <c r="J525" s="992"/>
    </row>
    <row r="526" spans="1:10" ht="13.5" thickBot="1">
      <c r="J526" s="992"/>
    </row>
    <row r="527" spans="1:10" ht="18">
      <c r="A527" s="291"/>
      <c r="B527" s="196"/>
      <c r="C527" s="196"/>
      <c r="D527" s="112" t="s">
        <v>2955</v>
      </c>
      <c r="E527" s="1063"/>
      <c r="F527" s="794"/>
      <c r="G527" s="687"/>
      <c r="H527" s="196"/>
      <c r="I527" s="116"/>
      <c r="J527" s="992"/>
    </row>
    <row r="528" spans="1:10">
      <c r="A528" s="292"/>
      <c r="B528" s="17"/>
      <c r="C528" s="118"/>
      <c r="D528" s="118"/>
      <c r="E528" s="689"/>
      <c r="F528" s="795"/>
      <c r="G528" s="763"/>
      <c r="H528" s="17"/>
      <c r="I528" s="200"/>
      <c r="J528" s="992"/>
    </row>
    <row r="529" spans="1:10">
      <c r="A529" s="292"/>
      <c r="B529" s="17"/>
      <c r="C529" s="118"/>
      <c r="D529" s="118"/>
      <c r="E529" s="689"/>
      <c r="F529" s="795"/>
      <c r="G529" s="763"/>
      <c r="H529" s="17"/>
      <c r="I529" s="200"/>
      <c r="J529" s="992"/>
    </row>
    <row r="530" spans="1:10">
      <c r="A530" s="292"/>
      <c r="B530" s="17"/>
      <c r="C530" s="118"/>
      <c r="D530" s="118"/>
      <c r="E530" s="689"/>
      <c r="F530" s="795"/>
      <c r="G530" s="763"/>
      <c r="H530" s="17"/>
      <c r="I530" s="200"/>
      <c r="J530" s="992"/>
    </row>
    <row r="531" spans="1:10" ht="66.75" customHeight="1" thickBot="1">
      <c r="A531" s="1541" t="s">
        <v>7841</v>
      </c>
      <c r="B531" s="204"/>
      <c r="C531" s="120"/>
      <c r="D531" s="120"/>
      <c r="E531" s="690"/>
      <c r="F531" s="796"/>
      <c r="G531" s="764"/>
      <c r="H531" s="204"/>
      <c r="I531" s="205"/>
      <c r="J531" s="992"/>
    </row>
    <row r="532" spans="1:10" ht="42">
      <c r="A532" s="228" t="s">
        <v>1036</v>
      </c>
      <c r="B532" s="229" t="s">
        <v>1037</v>
      </c>
      <c r="C532" s="230" t="s">
        <v>679</v>
      </c>
      <c r="D532" s="230" t="s">
        <v>3147</v>
      </c>
      <c r="E532" s="691" t="s">
        <v>11552</v>
      </c>
      <c r="F532" s="797" t="s">
        <v>2796</v>
      </c>
      <c r="G532" s="785" t="s">
        <v>2644</v>
      </c>
      <c r="H532" s="394" t="s">
        <v>498</v>
      </c>
      <c r="I532" s="232" t="s">
        <v>4274</v>
      </c>
      <c r="J532" s="992"/>
    </row>
    <row r="533" spans="1:10" ht="13.5" thickBot="1">
      <c r="A533" s="228"/>
      <c r="B533" s="445"/>
      <c r="C533" s="230" t="s">
        <v>3648</v>
      </c>
      <c r="D533" s="446" t="s">
        <v>2645</v>
      </c>
      <c r="E533" s="696" t="s">
        <v>265</v>
      </c>
      <c r="F533" s="1351">
        <f>'Заказ, cкидки и курсы валют'!$I$12</f>
        <v>0</v>
      </c>
      <c r="G533" s="1150"/>
      <c r="H533" s="545"/>
      <c r="I533" s="380"/>
    </row>
    <row r="534" spans="1:10" ht="15">
      <c r="A534" s="389" t="s">
        <v>8724</v>
      </c>
      <c r="B534" s="1221" t="s">
        <v>3305</v>
      </c>
      <c r="C534" s="1219">
        <v>8</v>
      </c>
      <c r="D534" s="1221">
        <v>10</v>
      </c>
      <c r="E534" s="1123">
        <f>E494*2</f>
        <v>1981.26</v>
      </c>
      <c r="F534" s="1187">
        <f>ROUND(E534*(1-$F$10),2)</f>
        <v>1981.26</v>
      </c>
      <c r="G534" s="1188">
        <f>'Заказ, cкидки и курсы валют'!$J$24*F534</f>
        <v>25132.283100000001</v>
      </c>
      <c r="H534" s="443">
        <f>ROUND((D534/1000)*G534,2)</f>
        <v>251.32</v>
      </c>
      <c r="I534" s="393"/>
    </row>
    <row r="535" spans="1:10" ht="15">
      <c r="A535" s="250" t="s">
        <v>8725</v>
      </c>
      <c r="B535" s="49" t="s">
        <v>3667</v>
      </c>
      <c r="C535" s="60">
        <v>16.02</v>
      </c>
      <c r="D535" s="49">
        <v>5</v>
      </c>
      <c r="E535" s="1123">
        <f t="shared" ref="E535:E546" si="87">E495*2</f>
        <v>2118.1</v>
      </c>
      <c r="F535" s="740">
        <f t="shared" ref="F535:F546" si="88">ROUND(E535*(1-$F$10),2)</f>
        <v>2118.1</v>
      </c>
      <c r="G535" s="1037">
        <f>'Заказ, cкидки и курсы валют'!$J$24*F535</f>
        <v>26868.0985</v>
      </c>
      <c r="H535" s="158">
        <f t="shared" ref="H535:H546" si="89">ROUND((D535/1000)*G535,2)</f>
        <v>134.34</v>
      </c>
      <c r="I535" s="245"/>
    </row>
    <row r="536" spans="1:10" ht="15">
      <c r="A536" s="250" t="s">
        <v>8726</v>
      </c>
      <c r="B536" s="49" t="s">
        <v>3668</v>
      </c>
      <c r="C536" s="60">
        <v>28.44</v>
      </c>
      <c r="D536" s="49">
        <v>5</v>
      </c>
      <c r="E536" s="1123">
        <f t="shared" si="87"/>
        <v>2689.9</v>
      </c>
      <c r="F536" s="740">
        <f t="shared" si="88"/>
        <v>2689.9</v>
      </c>
      <c r="G536" s="1037">
        <f>'Заказ, cкидки и курсы валют'!$J$24*F536</f>
        <v>34121.381500000003</v>
      </c>
      <c r="H536" s="158">
        <f t="shared" si="89"/>
        <v>170.61</v>
      </c>
      <c r="I536" s="245"/>
    </row>
    <row r="537" spans="1:10" ht="15">
      <c r="A537" s="250" t="s">
        <v>8727</v>
      </c>
      <c r="B537" s="49" t="s">
        <v>3308</v>
      </c>
      <c r="C537" s="60">
        <v>42.78</v>
      </c>
      <c r="D537" s="49">
        <v>5</v>
      </c>
      <c r="E537" s="1123">
        <f t="shared" si="87"/>
        <v>3518.7</v>
      </c>
      <c r="F537" s="740">
        <f t="shared" si="88"/>
        <v>3518.7</v>
      </c>
      <c r="G537" s="1037">
        <f>'Заказ, cкидки и курсы валют'!$J$24*F537</f>
        <v>44634.709499999997</v>
      </c>
      <c r="H537" s="158">
        <f t="shared" si="89"/>
        <v>223.17</v>
      </c>
      <c r="I537" s="245"/>
    </row>
    <row r="538" spans="1:10" ht="15">
      <c r="A538" s="250" t="s">
        <v>8728</v>
      </c>
      <c r="B538" s="49" t="s">
        <v>3669</v>
      </c>
      <c r="C538" s="60">
        <v>64</v>
      </c>
      <c r="D538" s="49">
        <v>2</v>
      </c>
      <c r="E538" s="1123">
        <f t="shared" si="87"/>
        <v>4604.66</v>
      </c>
      <c r="F538" s="740">
        <f t="shared" si="88"/>
        <v>4604.66</v>
      </c>
      <c r="G538" s="1037">
        <f>'Заказ, cкидки и курсы валют'!$J$24*F538</f>
        <v>58410.112099999998</v>
      </c>
      <c r="H538" s="158">
        <f t="shared" si="89"/>
        <v>116.82</v>
      </c>
      <c r="I538" s="245"/>
    </row>
    <row r="539" spans="1:10" ht="15">
      <c r="A539" s="250" t="s">
        <v>8729</v>
      </c>
      <c r="B539" s="49" t="s">
        <v>3309</v>
      </c>
      <c r="C539" s="60">
        <v>75</v>
      </c>
      <c r="D539" s="49">
        <v>2</v>
      </c>
      <c r="E539" s="1123">
        <f t="shared" si="87"/>
        <v>6167.6</v>
      </c>
      <c r="F539" s="740">
        <f t="shared" si="88"/>
        <v>6167.6</v>
      </c>
      <c r="G539" s="1037">
        <f>'Заказ, cкидки и курсы валют'!$J$24*F539</f>
        <v>78236.006000000008</v>
      </c>
      <c r="H539" s="158">
        <f t="shared" si="89"/>
        <v>156.47</v>
      </c>
      <c r="I539" s="245"/>
    </row>
    <row r="540" spans="1:10" ht="15">
      <c r="A540" s="250" t="s">
        <v>8730</v>
      </c>
      <c r="B540" s="49" t="s">
        <v>3293</v>
      </c>
      <c r="C540" s="60">
        <v>128</v>
      </c>
      <c r="D540" s="49">
        <v>2</v>
      </c>
      <c r="E540" s="1123">
        <f t="shared" si="87"/>
        <v>7291.98</v>
      </c>
      <c r="F540" s="740">
        <f t="shared" si="88"/>
        <v>7291.98</v>
      </c>
      <c r="G540" s="1037">
        <f>'Заказ, cкидки и курсы валют'!$J$24*F540</f>
        <v>92498.766300000003</v>
      </c>
      <c r="H540" s="158">
        <f t="shared" si="89"/>
        <v>185</v>
      </c>
      <c r="I540" s="245"/>
    </row>
    <row r="541" spans="1:10" ht="15.75" customHeight="1">
      <c r="A541" s="250" t="s">
        <v>8731</v>
      </c>
      <c r="B541" s="49" t="s">
        <v>3310</v>
      </c>
      <c r="C541" s="60">
        <v>160</v>
      </c>
      <c r="D541" s="49">
        <v>1</v>
      </c>
      <c r="E541" s="1123">
        <f t="shared" si="87"/>
        <v>10380.64</v>
      </c>
      <c r="F541" s="740">
        <f t="shared" si="88"/>
        <v>10380.64</v>
      </c>
      <c r="G541" s="1037">
        <f>'Заказ, cкидки и курсы валют'!$J$24*F541</f>
        <v>131678.4184</v>
      </c>
      <c r="H541" s="158">
        <f t="shared" si="89"/>
        <v>131.68</v>
      </c>
      <c r="I541" s="245"/>
    </row>
    <row r="542" spans="1:10" ht="14.25" customHeight="1">
      <c r="A542" s="250" t="s">
        <v>8732</v>
      </c>
      <c r="B542" s="49" t="s">
        <v>3294</v>
      </c>
      <c r="C542" s="60">
        <v>230</v>
      </c>
      <c r="D542" s="49">
        <v>1</v>
      </c>
      <c r="E542" s="1123">
        <f t="shared" si="87"/>
        <v>13970.9</v>
      </c>
      <c r="F542" s="740">
        <f t="shared" si="88"/>
        <v>13970.9</v>
      </c>
      <c r="G542" s="1037">
        <f>'Заказ, cкидки и курсы валют'!$J$24*F542</f>
        <v>177220.8665</v>
      </c>
      <c r="H542" s="158">
        <f t="shared" si="89"/>
        <v>177.22</v>
      </c>
      <c r="I542" s="245"/>
    </row>
    <row r="543" spans="1:10" ht="15">
      <c r="A543" s="250" t="s">
        <v>8733</v>
      </c>
      <c r="B543" s="49" t="s">
        <v>3306</v>
      </c>
      <c r="C543" s="978">
        <v>357</v>
      </c>
      <c r="D543" s="49">
        <v>1</v>
      </c>
      <c r="E543" s="1123">
        <f t="shared" si="87"/>
        <v>22618.400000000001</v>
      </c>
      <c r="F543" s="740">
        <f t="shared" si="88"/>
        <v>22618.400000000001</v>
      </c>
      <c r="G543" s="1037">
        <f>'Заказ, cкидки и курсы валют'!$J$24*F543</f>
        <v>286914.40400000004</v>
      </c>
      <c r="H543" s="158">
        <f t="shared" si="89"/>
        <v>286.91000000000003</v>
      </c>
      <c r="I543" s="245"/>
    </row>
    <row r="544" spans="1:10" ht="15">
      <c r="A544" s="250" t="s">
        <v>8734</v>
      </c>
      <c r="B544" s="49" t="s">
        <v>3295</v>
      </c>
      <c r="C544" s="60">
        <v>500</v>
      </c>
      <c r="D544" s="49">
        <v>1</v>
      </c>
      <c r="E544" s="1123">
        <f t="shared" si="87"/>
        <v>31579.119999999999</v>
      </c>
      <c r="F544" s="740">
        <f t="shared" si="88"/>
        <v>31579.119999999999</v>
      </c>
      <c r="G544" s="1037">
        <f>'Заказ, cкидки и курсы валют'!$J$24*F544</f>
        <v>400581.1372</v>
      </c>
      <c r="H544" s="158">
        <f t="shared" si="89"/>
        <v>400.58</v>
      </c>
      <c r="I544" s="245"/>
    </row>
    <row r="545" spans="1:10" ht="15">
      <c r="A545" s="250" t="s">
        <v>8735</v>
      </c>
      <c r="B545" s="49" t="s">
        <v>3542</v>
      </c>
      <c r="C545" s="978">
        <v>615</v>
      </c>
      <c r="D545" s="49">
        <v>1</v>
      </c>
      <c r="E545" s="1123">
        <f t="shared" si="87"/>
        <v>46380.639999999999</v>
      </c>
      <c r="F545" s="740">
        <f t="shared" si="88"/>
        <v>46380.639999999999</v>
      </c>
      <c r="G545" s="1037">
        <f>'Заказ, cкидки и курсы валют'!$J$24*F545</f>
        <v>588338.41839999997</v>
      </c>
      <c r="H545" s="158">
        <f t="shared" si="89"/>
        <v>588.34</v>
      </c>
      <c r="I545" s="245"/>
    </row>
    <row r="546" spans="1:10" ht="15.75" thickBot="1">
      <c r="A546" s="400" t="s">
        <v>8736</v>
      </c>
      <c r="B546" s="984" t="s">
        <v>3296</v>
      </c>
      <c r="C546" s="1361">
        <v>462.5</v>
      </c>
      <c r="D546" s="984">
        <v>1</v>
      </c>
      <c r="E546" s="1123">
        <f t="shared" si="87"/>
        <v>51853.06</v>
      </c>
      <c r="F546" s="1173">
        <f t="shared" si="88"/>
        <v>51853.06</v>
      </c>
      <c r="G546" s="1174">
        <f>'Заказ, cкидки и курсы валют'!$J$24*F546</f>
        <v>657756.06609999994</v>
      </c>
      <c r="H546" s="214">
        <f t="shared" si="89"/>
        <v>657.76</v>
      </c>
      <c r="I546" s="612"/>
    </row>
    <row r="547" spans="1:10">
      <c r="A547" s="14"/>
      <c r="B547" s="54"/>
      <c r="C547" s="54"/>
      <c r="D547" s="54"/>
      <c r="E547" s="711"/>
      <c r="F547" s="109"/>
      <c r="G547" s="678"/>
      <c r="H547" s="14"/>
      <c r="I547" s="14"/>
      <c r="J547" s="992"/>
    </row>
    <row r="548" spans="1:10">
      <c r="J548" s="992"/>
    </row>
    <row r="549" spans="1:10" ht="13.5" thickBot="1">
      <c r="J549" s="992"/>
    </row>
    <row r="550" spans="1:10" ht="18">
      <c r="A550" s="291"/>
      <c r="B550" s="275"/>
      <c r="C550" s="112" t="s">
        <v>2956</v>
      </c>
      <c r="D550" s="112"/>
      <c r="E550" s="1063"/>
      <c r="F550" s="794"/>
      <c r="G550" s="687"/>
      <c r="H550" s="114"/>
      <c r="I550" s="116"/>
      <c r="J550" s="992"/>
    </row>
    <row r="551" spans="1:10">
      <c r="A551" s="292"/>
      <c r="B551" s="17"/>
      <c r="C551" s="118"/>
      <c r="D551" s="118"/>
      <c r="E551" s="689"/>
      <c r="F551" s="795"/>
      <c r="G551" s="763"/>
      <c r="H551" s="17"/>
      <c r="I551" s="200"/>
      <c r="J551" s="992"/>
    </row>
    <row r="552" spans="1:10">
      <c r="A552" s="292"/>
      <c r="B552" s="17"/>
      <c r="C552" s="118"/>
      <c r="D552" s="118"/>
      <c r="E552" s="689"/>
      <c r="F552" s="795"/>
      <c r="G552" s="763"/>
      <c r="H552" s="17"/>
      <c r="I552" s="200"/>
      <c r="J552" s="992"/>
    </row>
    <row r="553" spans="1:10">
      <c r="A553" s="292"/>
      <c r="B553" s="17"/>
      <c r="C553" s="118"/>
      <c r="D553" s="118"/>
      <c r="E553" s="689"/>
      <c r="F553" s="795"/>
      <c r="G553" s="763"/>
      <c r="H553" s="17"/>
      <c r="I553" s="200"/>
    </row>
    <row r="554" spans="1:10" ht="55.5" customHeight="1" thickBot="1">
      <c r="A554" s="1541" t="s">
        <v>7839</v>
      </c>
      <c r="B554" s="204"/>
      <c r="C554" s="120"/>
      <c r="D554" s="120"/>
      <c r="E554" s="690"/>
      <c r="F554" s="796"/>
      <c r="G554" s="764"/>
      <c r="H554" s="204"/>
      <c r="I554" s="205"/>
    </row>
    <row r="555" spans="1:10" ht="42">
      <c r="A555" s="228" t="s">
        <v>1036</v>
      </c>
      <c r="B555" s="229" t="s">
        <v>1037</v>
      </c>
      <c r="C555" s="230" t="s">
        <v>679</v>
      </c>
      <c r="D555" s="230" t="s">
        <v>3147</v>
      </c>
      <c r="E555" s="691" t="s">
        <v>11552</v>
      </c>
      <c r="F555" s="797" t="s">
        <v>2796</v>
      </c>
      <c r="G555" s="785" t="s">
        <v>2644</v>
      </c>
      <c r="H555" s="394" t="s">
        <v>498</v>
      </c>
      <c r="I555" s="232" t="s">
        <v>4274</v>
      </c>
    </row>
    <row r="556" spans="1:10" ht="13.5" customHeight="1" thickBot="1">
      <c r="A556" s="228"/>
      <c r="B556" s="445"/>
      <c r="C556" s="230" t="s">
        <v>3648</v>
      </c>
      <c r="D556" s="446" t="s">
        <v>2645</v>
      </c>
      <c r="E556" s="696" t="s">
        <v>265</v>
      </c>
      <c r="F556" s="1351">
        <f>'Заказ, cкидки и курсы валют'!$I$12</f>
        <v>0</v>
      </c>
      <c r="G556" s="1150"/>
      <c r="H556" s="545"/>
      <c r="I556" s="380"/>
    </row>
    <row r="557" spans="1:10" ht="13.5" customHeight="1">
      <c r="A557" s="389" t="s">
        <v>2799</v>
      </c>
      <c r="B557" s="1221" t="s">
        <v>3305</v>
      </c>
      <c r="C557" s="1219">
        <v>9</v>
      </c>
      <c r="D557" s="1362">
        <v>1500</v>
      </c>
      <c r="E557" s="992">
        <v>1463.12</v>
      </c>
      <c r="F557" s="1187">
        <f>ROUND(E557*(1-$F$10),2)</f>
        <v>1463.12</v>
      </c>
      <c r="G557" s="1188">
        <f>'Заказ, cкидки и курсы валют'!$J$24*F557</f>
        <v>18559.677199999998</v>
      </c>
      <c r="H557" s="443">
        <f>ROUND((D557/1000)*G557,2)</f>
        <v>27839.52</v>
      </c>
      <c r="I557" s="393"/>
    </row>
    <row r="558" spans="1:10" ht="13.5" customHeight="1">
      <c r="A558" s="250" t="s">
        <v>3457</v>
      </c>
      <c r="B558" s="49" t="s">
        <v>3667</v>
      </c>
      <c r="C558" s="60">
        <v>16</v>
      </c>
      <c r="D558" s="496">
        <v>1500</v>
      </c>
      <c r="E558" s="992">
        <v>1345.74</v>
      </c>
      <c r="F558" s="740">
        <f t="shared" ref="F558:F567" si="90">ROUND(E558*(1-$F$10),2)</f>
        <v>1345.74</v>
      </c>
      <c r="G558" s="1037">
        <f>'Заказ, cкидки и курсы валют'!$J$24*F558</f>
        <v>17070.711900000002</v>
      </c>
      <c r="H558" s="158">
        <f t="shared" ref="H558:H567" si="91">ROUND((D558/1000)*G558,2)</f>
        <v>25606.07</v>
      </c>
      <c r="I558" s="245"/>
    </row>
    <row r="559" spans="1:10" ht="13.5" customHeight="1">
      <c r="A559" s="250" t="s">
        <v>4416</v>
      </c>
      <c r="B559" s="49" t="s">
        <v>3668</v>
      </c>
      <c r="C559" s="60">
        <v>28</v>
      </c>
      <c r="D559" s="496">
        <v>1000</v>
      </c>
      <c r="E559" s="992">
        <v>1599.03</v>
      </c>
      <c r="F559" s="740">
        <f t="shared" si="90"/>
        <v>1599.03</v>
      </c>
      <c r="G559" s="1037">
        <f>'Заказ, cкидки и курсы валют'!$J$24*F559</f>
        <v>20283.69555</v>
      </c>
      <c r="H559" s="158">
        <f t="shared" si="91"/>
        <v>20283.7</v>
      </c>
      <c r="I559" s="245"/>
    </row>
    <row r="560" spans="1:10" ht="13.5" customHeight="1">
      <c r="A560" s="250" t="s">
        <v>4417</v>
      </c>
      <c r="B560" s="49" t="s">
        <v>3308</v>
      </c>
      <c r="C560" s="60">
        <v>45.28</v>
      </c>
      <c r="D560" s="496">
        <v>600</v>
      </c>
      <c r="E560" s="992">
        <v>1975.31</v>
      </c>
      <c r="F560" s="740">
        <f t="shared" si="90"/>
        <v>1975.31</v>
      </c>
      <c r="G560" s="1037">
        <f>'Заказ, cкидки и курсы валют'!$J$24*F560</f>
        <v>25056.807349999999</v>
      </c>
      <c r="H560" s="158">
        <f t="shared" si="91"/>
        <v>15034.08</v>
      </c>
      <c r="I560" s="245"/>
    </row>
    <row r="561" spans="1:9" ht="13.5" customHeight="1">
      <c r="A561" s="250" t="s">
        <v>4418</v>
      </c>
      <c r="B561" s="49" t="s">
        <v>3669</v>
      </c>
      <c r="C561" s="60">
        <v>65.56</v>
      </c>
      <c r="D561" s="496">
        <v>500</v>
      </c>
      <c r="E561" s="992">
        <v>2618.2600000000002</v>
      </c>
      <c r="F561" s="740">
        <f t="shared" si="90"/>
        <v>2618.2600000000002</v>
      </c>
      <c r="G561" s="1037">
        <f>'Заказ, cкидки и курсы валют'!$J$24*F561</f>
        <v>33212.628100000002</v>
      </c>
      <c r="H561" s="158">
        <f t="shared" si="91"/>
        <v>16606.310000000001</v>
      </c>
      <c r="I561" s="245"/>
    </row>
    <row r="562" spans="1:9" ht="13.5" customHeight="1">
      <c r="A562" s="250" t="s">
        <v>4419</v>
      </c>
      <c r="B562" s="49" t="s">
        <v>3309</v>
      </c>
      <c r="C562" s="60">
        <v>108</v>
      </c>
      <c r="D562" s="496">
        <v>250</v>
      </c>
      <c r="E562" s="992">
        <v>3545.88</v>
      </c>
      <c r="F562" s="740">
        <f t="shared" si="90"/>
        <v>3545.88</v>
      </c>
      <c r="G562" s="1037">
        <f>'Заказ, cкидки и курсы валют'!$J$24*F562</f>
        <v>44979.487800000003</v>
      </c>
      <c r="H562" s="158">
        <f t="shared" si="91"/>
        <v>11244.87</v>
      </c>
      <c r="I562" s="245"/>
    </row>
    <row r="563" spans="1:9" ht="13.5" customHeight="1">
      <c r="A563" s="250" t="s">
        <v>4420</v>
      </c>
      <c r="B563" s="49" t="s">
        <v>3293</v>
      </c>
      <c r="C563" s="60">
        <v>130</v>
      </c>
      <c r="D563" s="496">
        <v>250</v>
      </c>
      <c r="E563" s="992">
        <v>4094.94</v>
      </c>
      <c r="F563" s="740">
        <f t="shared" si="90"/>
        <v>4094.94</v>
      </c>
      <c r="G563" s="1037">
        <f>'Заказ, cкидки и курсы валют'!$J$24*F563</f>
        <v>51944.313900000001</v>
      </c>
      <c r="H563" s="158">
        <f t="shared" si="91"/>
        <v>12986.08</v>
      </c>
      <c r="I563" s="245"/>
    </row>
    <row r="564" spans="1:9" ht="13.5" customHeight="1">
      <c r="A564" s="250" t="s">
        <v>4421</v>
      </c>
      <c r="B564" s="49" t="s">
        <v>3310</v>
      </c>
      <c r="C564" s="60">
        <v>187.5</v>
      </c>
      <c r="D564" s="496">
        <v>125</v>
      </c>
      <c r="E564" s="992">
        <v>5778.9</v>
      </c>
      <c r="F564" s="740">
        <f t="shared" si="90"/>
        <v>5778.9</v>
      </c>
      <c r="G564" s="1037">
        <f>'Заказ, cкидки и курсы валют'!$J$24*F564</f>
        <v>73305.3465</v>
      </c>
      <c r="H564" s="158">
        <f t="shared" si="91"/>
        <v>9163.17</v>
      </c>
      <c r="I564" s="245"/>
    </row>
    <row r="565" spans="1:9" ht="13.5" customHeight="1">
      <c r="A565" s="250" t="s">
        <v>3454</v>
      </c>
      <c r="B565" s="49" t="s">
        <v>3294</v>
      </c>
      <c r="C565" s="60">
        <v>289.44</v>
      </c>
      <c r="D565" s="496">
        <v>100</v>
      </c>
      <c r="E565" s="992">
        <v>7832.29</v>
      </c>
      <c r="F565" s="740">
        <f t="shared" si="90"/>
        <v>7832.29</v>
      </c>
      <c r="G565" s="1037">
        <f>'Заказ, cкидки и курсы валют'!$J$24*F565</f>
        <v>99352.59865</v>
      </c>
      <c r="H565" s="158">
        <f t="shared" si="91"/>
        <v>9935.26</v>
      </c>
      <c r="I565" s="245"/>
    </row>
    <row r="566" spans="1:9" ht="13.5" customHeight="1">
      <c r="A566" s="250" t="s">
        <v>3455</v>
      </c>
      <c r="B566" s="49" t="s">
        <v>3306</v>
      </c>
      <c r="C566" s="60">
        <v>361.11</v>
      </c>
      <c r="D566" s="496">
        <v>60</v>
      </c>
      <c r="E566" s="992">
        <v>15575.14</v>
      </c>
      <c r="F566" s="740">
        <f t="shared" si="90"/>
        <v>15575.14</v>
      </c>
      <c r="G566" s="1037">
        <f>'Заказ, cкидки и курсы валют'!$J$24*F566</f>
        <v>197570.65090000001</v>
      </c>
      <c r="H566" s="158">
        <f t="shared" si="91"/>
        <v>11854.24</v>
      </c>
      <c r="I566" s="245"/>
    </row>
    <row r="567" spans="1:9" ht="13.5" thickBot="1">
      <c r="A567" s="282" t="s">
        <v>3456</v>
      </c>
      <c r="B567" s="163" t="s">
        <v>3295</v>
      </c>
      <c r="C567" s="1186">
        <v>535.55999999999995</v>
      </c>
      <c r="D567" s="1360">
        <v>50</v>
      </c>
      <c r="E567" s="992">
        <v>17574.189999999999</v>
      </c>
      <c r="F567" s="1173">
        <f t="shared" si="90"/>
        <v>17574.189999999999</v>
      </c>
      <c r="G567" s="1174">
        <f>'Заказ, cкидки и курсы валют'!$J$24*F567</f>
        <v>222928.60014999998</v>
      </c>
      <c r="H567" s="214">
        <f t="shared" si="91"/>
        <v>11146.43</v>
      </c>
      <c r="I567" s="248"/>
    </row>
    <row r="568" spans="1:9" ht="13.5" thickBot="1"/>
    <row r="569" spans="1:9" ht="18">
      <c r="A569" s="291"/>
      <c r="B569" s="196"/>
      <c r="C569" s="112" t="s">
        <v>2956</v>
      </c>
      <c r="D569" s="112"/>
      <c r="E569" s="701"/>
      <c r="F569" s="115"/>
      <c r="G569" s="729"/>
      <c r="H569" s="196"/>
      <c r="I569" s="116"/>
    </row>
    <row r="570" spans="1:9">
      <c r="A570" s="292"/>
      <c r="B570" s="17"/>
      <c r="C570" s="118"/>
      <c r="D570" s="118"/>
      <c r="E570" s="689"/>
      <c r="F570" s="795"/>
      <c r="G570" s="763"/>
      <c r="H570" s="17"/>
      <c r="I570" s="200"/>
    </row>
    <row r="571" spans="1:9">
      <c r="A571" s="292"/>
      <c r="B571" s="17"/>
      <c r="C571" s="118"/>
      <c r="D571" s="118"/>
      <c r="E571" s="689"/>
      <c r="F571" s="795"/>
      <c r="G571" s="763"/>
      <c r="H571" s="17"/>
      <c r="I571" s="200"/>
    </row>
    <row r="572" spans="1:9">
      <c r="A572" s="292"/>
      <c r="B572" s="17"/>
      <c r="C572" s="118"/>
      <c r="D572" s="118"/>
      <c r="E572" s="689"/>
      <c r="F572" s="795"/>
      <c r="G572" s="763"/>
      <c r="H572" s="17"/>
      <c r="I572" s="200"/>
    </row>
    <row r="573" spans="1:9" ht="38.25" customHeight="1" thickBot="1">
      <c r="A573" s="145" t="s">
        <v>7840</v>
      </c>
      <c r="B573" s="146"/>
      <c r="C573" s="121"/>
      <c r="D573" s="204"/>
      <c r="E573" s="697"/>
      <c r="F573" s="796"/>
      <c r="G573" s="764"/>
      <c r="H573" s="204"/>
      <c r="I573" s="205"/>
    </row>
    <row r="574" spans="1:9" ht="42">
      <c r="A574" s="228" t="s">
        <v>1036</v>
      </c>
      <c r="B574" s="229" t="s">
        <v>1037</v>
      </c>
      <c r="C574" s="230" t="s">
        <v>679</v>
      </c>
      <c r="D574" s="230" t="s">
        <v>3147</v>
      </c>
      <c r="E574" s="691" t="s">
        <v>11552</v>
      </c>
      <c r="F574" s="797" t="s">
        <v>2796</v>
      </c>
      <c r="G574" s="785" t="s">
        <v>2644</v>
      </c>
      <c r="H574" s="394" t="s">
        <v>498</v>
      </c>
      <c r="I574" s="232" t="s">
        <v>4274</v>
      </c>
    </row>
    <row r="575" spans="1:9" ht="13.5" customHeight="1" thickBot="1">
      <c r="A575" s="228"/>
      <c r="B575" s="445"/>
      <c r="C575" s="230" t="s">
        <v>3648</v>
      </c>
      <c r="D575" s="446" t="s">
        <v>2645</v>
      </c>
      <c r="E575" s="696" t="s">
        <v>265</v>
      </c>
      <c r="F575" s="1351">
        <f>'Заказ, cкидки и курсы валют'!$I$12</f>
        <v>0</v>
      </c>
      <c r="G575" s="1150"/>
      <c r="H575" s="545"/>
      <c r="I575" s="380"/>
    </row>
    <row r="576" spans="1:9" ht="13.5" customHeight="1">
      <c r="A576" s="389" t="s">
        <v>2800</v>
      </c>
      <c r="B576" s="1221" t="s">
        <v>3305</v>
      </c>
      <c r="C576" s="1219">
        <v>9</v>
      </c>
      <c r="D576" s="1199">
        <v>100</v>
      </c>
      <c r="E576" s="712">
        <f>E557*1.2</f>
        <v>1755.7439999999999</v>
      </c>
      <c r="F576" s="1415">
        <f>ROUND(E576*(1-$F$10),2)</f>
        <v>1755.74</v>
      </c>
      <c r="G576" s="1188">
        <f>'Заказ, cкидки и курсы валют'!$J$24*F576</f>
        <v>22271.561900000001</v>
      </c>
      <c r="H576" s="443">
        <f>ROUND((D576/1000)*G576,2)</f>
        <v>2227.16</v>
      </c>
      <c r="I576" s="393"/>
    </row>
    <row r="577" spans="1:10" ht="13.5" customHeight="1">
      <c r="A577" s="250" t="s">
        <v>3458</v>
      </c>
      <c r="B577" s="49" t="s">
        <v>3667</v>
      </c>
      <c r="C577" s="60">
        <v>16</v>
      </c>
      <c r="D577" s="148">
        <v>100</v>
      </c>
      <c r="E577" s="712">
        <f t="shared" ref="E577:E584" si="92">E558*1.2</f>
        <v>1614.8879999999999</v>
      </c>
      <c r="F577" s="1416">
        <f t="shared" ref="F577:F584" si="93">ROUND(E577*(1-$F$10),2)</f>
        <v>1614.89</v>
      </c>
      <c r="G577" s="1037">
        <f>'Заказ, cкидки и курсы валют'!$J$24*F577</f>
        <v>20484.879650000003</v>
      </c>
      <c r="H577" s="158">
        <f t="shared" ref="H577:H584" si="94">ROUND((D577/1000)*G577,2)</f>
        <v>2048.4899999999998</v>
      </c>
      <c r="I577" s="245"/>
    </row>
    <row r="578" spans="1:10" ht="13.5" customHeight="1">
      <c r="A578" s="250" t="s">
        <v>3459</v>
      </c>
      <c r="B578" s="49" t="s">
        <v>3668</v>
      </c>
      <c r="C578" s="60">
        <v>28</v>
      </c>
      <c r="D578" s="148">
        <v>50</v>
      </c>
      <c r="E578" s="712">
        <f t="shared" si="92"/>
        <v>1918.8359999999998</v>
      </c>
      <c r="F578" s="1416">
        <f t="shared" si="93"/>
        <v>1918.84</v>
      </c>
      <c r="G578" s="1037">
        <f>'Заказ, cкидки и курсы валют'!$J$24*F578</f>
        <v>24340.485400000001</v>
      </c>
      <c r="H578" s="158">
        <f t="shared" si="94"/>
        <v>1217.02</v>
      </c>
      <c r="I578" s="245"/>
    </row>
    <row r="579" spans="1:10" ht="13.5" customHeight="1">
      <c r="A579" s="250" t="s">
        <v>3460</v>
      </c>
      <c r="B579" s="49" t="s">
        <v>3308</v>
      </c>
      <c r="C579" s="60">
        <v>45.28</v>
      </c>
      <c r="D579" s="147">
        <v>50</v>
      </c>
      <c r="E579" s="712">
        <f t="shared" si="92"/>
        <v>2370.3719999999998</v>
      </c>
      <c r="F579" s="1416">
        <f t="shared" si="93"/>
        <v>2370.37</v>
      </c>
      <c r="G579" s="1037">
        <f>'Заказ, cкидки и курсы валют'!$J$24*F579</f>
        <v>30068.14345</v>
      </c>
      <c r="H579" s="158">
        <f t="shared" si="94"/>
        <v>1503.41</v>
      </c>
      <c r="I579" s="245"/>
    </row>
    <row r="580" spans="1:10" ht="13.5" customHeight="1">
      <c r="A580" s="250" t="s">
        <v>3461</v>
      </c>
      <c r="B580" s="49" t="s">
        <v>3669</v>
      </c>
      <c r="C580" s="60">
        <v>65.56</v>
      </c>
      <c r="D580" s="147">
        <v>25</v>
      </c>
      <c r="E580" s="712">
        <f t="shared" si="92"/>
        <v>3141.9120000000003</v>
      </c>
      <c r="F580" s="1416">
        <f t="shared" si="93"/>
        <v>3141.91</v>
      </c>
      <c r="G580" s="1037">
        <f>'Заказ, cкидки и курсы валют'!$J$24*F580</f>
        <v>39855.128349999999</v>
      </c>
      <c r="H580" s="158">
        <f t="shared" si="94"/>
        <v>996.38</v>
      </c>
      <c r="I580" s="245"/>
    </row>
    <row r="581" spans="1:10" ht="13.5" customHeight="1">
      <c r="A581" s="250" t="s">
        <v>3462</v>
      </c>
      <c r="B581" s="49" t="s">
        <v>3309</v>
      </c>
      <c r="C581" s="60">
        <v>108</v>
      </c>
      <c r="D581" s="147">
        <v>25</v>
      </c>
      <c r="E581" s="712">
        <f t="shared" si="92"/>
        <v>4255.0559999999996</v>
      </c>
      <c r="F581" s="1416">
        <f t="shared" si="93"/>
        <v>4255.0600000000004</v>
      </c>
      <c r="G581" s="1037">
        <f>'Заказ, cкидки и курсы валют'!$J$24*F581</f>
        <v>53975.436100000006</v>
      </c>
      <c r="H581" s="158">
        <f t="shared" si="94"/>
        <v>1349.39</v>
      </c>
      <c r="I581" s="245"/>
    </row>
    <row r="582" spans="1:10" ht="13.5" customHeight="1">
      <c r="A582" s="250" t="s">
        <v>3463</v>
      </c>
      <c r="B582" s="49" t="s">
        <v>3293</v>
      </c>
      <c r="C582" s="60">
        <v>130</v>
      </c>
      <c r="D582" s="147">
        <v>15</v>
      </c>
      <c r="E582" s="712">
        <f t="shared" si="92"/>
        <v>4913.9279999999999</v>
      </c>
      <c r="F582" s="1416">
        <f t="shared" si="93"/>
        <v>4913.93</v>
      </c>
      <c r="G582" s="1037">
        <f>'Заказ, cкидки и курсы валют'!$J$24*F582</f>
        <v>62333.202050000007</v>
      </c>
      <c r="H582" s="158">
        <f t="shared" si="94"/>
        <v>935</v>
      </c>
      <c r="I582" s="245"/>
    </row>
    <row r="583" spans="1:10" ht="13.5" customHeight="1">
      <c r="A583" s="250" t="s">
        <v>3464</v>
      </c>
      <c r="B583" s="49" t="s">
        <v>3310</v>
      </c>
      <c r="C583" s="60">
        <v>187.5</v>
      </c>
      <c r="D583" s="147">
        <v>10</v>
      </c>
      <c r="E583" s="712">
        <f t="shared" si="92"/>
        <v>6934.6799999999994</v>
      </c>
      <c r="F583" s="1416">
        <f t="shared" si="93"/>
        <v>6934.68</v>
      </c>
      <c r="G583" s="1037">
        <f>'Заказ, cкидки и курсы валют'!$J$24*F583</f>
        <v>87966.415800000002</v>
      </c>
      <c r="H583" s="158">
        <f t="shared" si="94"/>
        <v>879.66</v>
      </c>
      <c r="I583" s="245"/>
    </row>
    <row r="584" spans="1:10" ht="13.5" thickBot="1">
      <c r="A584" s="282" t="s">
        <v>3465</v>
      </c>
      <c r="B584" s="163" t="s">
        <v>3294</v>
      </c>
      <c r="C584" s="1186">
        <v>289.44</v>
      </c>
      <c r="D584" s="284">
        <v>5</v>
      </c>
      <c r="E584" s="712">
        <f t="shared" si="92"/>
        <v>9398.7479999999996</v>
      </c>
      <c r="F584" s="1417">
        <f t="shared" si="93"/>
        <v>9398.75</v>
      </c>
      <c r="G584" s="1174">
        <f>'Заказ, cкидки и курсы валют'!$J$24*F584</f>
        <v>119223.14375</v>
      </c>
      <c r="H584" s="214">
        <f t="shared" si="94"/>
        <v>596.12</v>
      </c>
      <c r="I584" s="248"/>
    </row>
    <row r="585" spans="1:10" ht="13.5" thickBot="1">
      <c r="J585" s="992"/>
    </row>
    <row r="586" spans="1:10" ht="18">
      <c r="A586" s="291"/>
      <c r="B586" s="275"/>
      <c r="C586" s="112" t="s">
        <v>2956</v>
      </c>
      <c r="D586" s="112"/>
      <c r="E586" s="1063"/>
      <c r="F586" s="794"/>
      <c r="G586" s="687"/>
      <c r="H586" s="114"/>
      <c r="I586" s="116"/>
      <c r="J586" s="992"/>
    </row>
    <row r="587" spans="1:10">
      <c r="A587" s="292"/>
      <c r="B587" s="17"/>
      <c r="C587" s="118"/>
      <c r="D587" s="118"/>
      <c r="E587" s="689"/>
      <c r="F587" s="795"/>
      <c r="G587" s="763"/>
      <c r="H587" s="17"/>
      <c r="I587" s="200"/>
      <c r="J587" s="992"/>
    </row>
    <row r="588" spans="1:10">
      <c r="A588" s="292"/>
      <c r="B588" s="17"/>
      <c r="C588" s="118"/>
      <c r="D588" s="118"/>
      <c r="E588" s="689"/>
      <c r="F588" s="795"/>
      <c r="G588" s="763"/>
      <c r="H588" s="17"/>
      <c r="I588" s="200"/>
      <c r="J588" s="992"/>
    </row>
    <row r="589" spans="1:10">
      <c r="A589" s="292"/>
      <c r="B589" s="17"/>
      <c r="C589" s="118"/>
      <c r="D589" s="118"/>
      <c r="E589" s="689"/>
      <c r="F589" s="795"/>
      <c r="G589" s="763"/>
      <c r="H589" s="17"/>
      <c r="I589" s="200"/>
    </row>
    <row r="590" spans="1:10" ht="55.5" customHeight="1" thickBot="1">
      <c r="A590" s="1541" t="s">
        <v>7841</v>
      </c>
      <c r="B590" s="204"/>
      <c r="C590" s="120"/>
      <c r="D590" s="120"/>
      <c r="E590" s="690"/>
      <c r="F590" s="796"/>
      <c r="G590" s="764"/>
      <c r="H590" s="204"/>
      <c r="I590" s="205"/>
    </row>
    <row r="591" spans="1:10" ht="42">
      <c r="A591" s="228" t="s">
        <v>1036</v>
      </c>
      <c r="B591" s="229" t="s">
        <v>1037</v>
      </c>
      <c r="C591" s="230" t="s">
        <v>679</v>
      </c>
      <c r="D591" s="230" t="s">
        <v>3147</v>
      </c>
      <c r="E591" s="691" t="s">
        <v>11552</v>
      </c>
      <c r="F591" s="797" t="s">
        <v>2796</v>
      </c>
      <c r="G591" s="785" t="s">
        <v>2644</v>
      </c>
      <c r="H591" s="394" t="s">
        <v>498</v>
      </c>
      <c r="I591" s="232" t="s">
        <v>4274</v>
      </c>
    </row>
    <row r="592" spans="1:10" ht="13.5" customHeight="1" thickBot="1">
      <c r="A592" s="228"/>
      <c r="B592" s="445"/>
      <c r="C592" s="230" t="s">
        <v>3648</v>
      </c>
      <c r="D592" s="446" t="s">
        <v>2645</v>
      </c>
      <c r="E592" s="696" t="s">
        <v>265</v>
      </c>
      <c r="F592" s="1351">
        <f>'Заказ, cкидки и курсы валют'!$I$12</f>
        <v>0</v>
      </c>
      <c r="G592" s="1150"/>
      <c r="H592" s="545"/>
      <c r="I592" s="380"/>
    </row>
    <row r="593" spans="1:9" ht="13.5" customHeight="1">
      <c r="A593" s="389" t="s">
        <v>8737</v>
      </c>
      <c r="B593" s="1221" t="s">
        <v>3305</v>
      </c>
      <c r="C593" s="1219">
        <v>9</v>
      </c>
      <c r="D593" s="1221">
        <v>10</v>
      </c>
      <c r="E593" s="1123">
        <f>E557*2</f>
        <v>2926.24</v>
      </c>
      <c r="F593" s="1187">
        <f>ROUND(E593*(1-$F$10),2)</f>
        <v>2926.24</v>
      </c>
      <c r="G593" s="1188">
        <f>'Заказ, cкидки и курсы валют'!$J$24*F593</f>
        <v>37119.354399999997</v>
      </c>
      <c r="H593" s="443">
        <f>ROUND((D593/1000)*G593,2)</f>
        <v>371.19</v>
      </c>
      <c r="I593" s="393"/>
    </row>
    <row r="594" spans="1:9" ht="13.5" customHeight="1">
      <c r="A594" s="250" t="s">
        <v>8738</v>
      </c>
      <c r="B594" s="49" t="s">
        <v>3667</v>
      </c>
      <c r="C594" s="60">
        <v>16</v>
      </c>
      <c r="D594" s="49">
        <v>5</v>
      </c>
      <c r="E594" s="1123">
        <f t="shared" ref="E594:E603" si="95">E558*2</f>
        <v>2691.48</v>
      </c>
      <c r="F594" s="740">
        <f t="shared" ref="F594:F603" si="96">ROUND(E594*(1-$F$10),2)</f>
        <v>2691.48</v>
      </c>
      <c r="G594" s="1037">
        <f>'Заказ, cкидки и курсы валют'!$J$24*F594</f>
        <v>34141.423800000004</v>
      </c>
      <c r="H594" s="158">
        <f t="shared" ref="H594:H603" si="97">ROUND((D594/1000)*G594,2)</f>
        <v>170.71</v>
      </c>
      <c r="I594" s="245"/>
    </row>
    <row r="595" spans="1:9" ht="13.5" customHeight="1">
      <c r="A595" s="250" t="s">
        <v>8739</v>
      </c>
      <c r="B595" s="49" t="s">
        <v>3668</v>
      </c>
      <c r="C595" s="60">
        <v>28</v>
      </c>
      <c r="D595" s="49">
        <v>5</v>
      </c>
      <c r="E595" s="1123">
        <f t="shared" si="95"/>
        <v>3198.06</v>
      </c>
      <c r="F595" s="740">
        <f t="shared" si="96"/>
        <v>3198.06</v>
      </c>
      <c r="G595" s="1037">
        <f>'Заказ, cкидки и курсы валют'!$J$24*F595</f>
        <v>40567.391100000001</v>
      </c>
      <c r="H595" s="158">
        <f t="shared" si="97"/>
        <v>202.84</v>
      </c>
      <c r="I595" s="245"/>
    </row>
    <row r="596" spans="1:9" ht="13.5" customHeight="1">
      <c r="A596" s="250" t="s">
        <v>8740</v>
      </c>
      <c r="B596" s="49" t="s">
        <v>3308</v>
      </c>
      <c r="C596" s="60">
        <v>45.28</v>
      </c>
      <c r="D596" s="49">
        <v>5</v>
      </c>
      <c r="E596" s="1123">
        <f t="shared" si="95"/>
        <v>3950.62</v>
      </c>
      <c r="F596" s="740">
        <f t="shared" si="96"/>
        <v>3950.62</v>
      </c>
      <c r="G596" s="1037">
        <f>'Заказ, cкидки и курсы валют'!$J$24*F596</f>
        <v>50113.614699999998</v>
      </c>
      <c r="H596" s="158">
        <f t="shared" si="97"/>
        <v>250.57</v>
      </c>
      <c r="I596" s="245"/>
    </row>
    <row r="597" spans="1:9" ht="13.5" customHeight="1">
      <c r="A597" s="250" t="s">
        <v>8741</v>
      </c>
      <c r="B597" s="49" t="s">
        <v>3669</v>
      </c>
      <c r="C597" s="60">
        <v>65.56</v>
      </c>
      <c r="D597" s="49">
        <v>2</v>
      </c>
      <c r="E597" s="1123">
        <f t="shared" si="95"/>
        <v>5236.5200000000004</v>
      </c>
      <c r="F597" s="740">
        <f t="shared" si="96"/>
        <v>5236.5200000000004</v>
      </c>
      <c r="G597" s="1037">
        <f>'Заказ, cкидки и курсы валют'!$J$24*F597</f>
        <v>66425.256200000003</v>
      </c>
      <c r="H597" s="158">
        <f t="shared" si="97"/>
        <v>132.85</v>
      </c>
      <c r="I597" s="245"/>
    </row>
    <row r="598" spans="1:9" ht="13.5" customHeight="1">
      <c r="A598" s="250" t="s">
        <v>8742</v>
      </c>
      <c r="B598" s="49" t="s">
        <v>3309</v>
      </c>
      <c r="C598" s="60">
        <v>108</v>
      </c>
      <c r="D598" s="49">
        <v>2</v>
      </c>
      <c r="E598" s="1123">
        <f t="shared" si="95"/>
        <v>7091.76</v>
      </c>
      <c r="F598" s="740">
        <f t="shared" si="96"/>
        <v>7091.76</v>
      </c>
      <c r="G598" s="1037">
        <f>'Заказ, cкидки и курсы валют'!$J$24*F598</f>
        <v>89958.975600000005</v>
      </c>
      <c r="H598" s="158">
        <f t="shared" si="97"/>
        <v>179.92</v>
      </c>
      <c r="I598" s="245"/>
    </row>
    <row r="599" spans="1:9" ht="13.5" customHeight="1">
      <c r="A599" s="250" t="s">
        <v>8743</v>
      </c>
      <c r="B599" s="49" t="s">
        <v>3293</v>
      </c>
      <c r="C599" s="60">
        <v>130</v>
      </c>
      <c r="D599" s="49">
        <v>2</v>
      </c>
      <c r="E599" s="1123">
        <f t="shared" si="95"/>
        <v>8189.88</v>
      </c>
      <c r="F599" s="740">
        <f t="shared" si="96"/>
        <v>8189.88</v>
      </c>
      <c r="G599" s="1037">
        <f>'Заказ, cкидки и курсы валют'!$J$24*F599</f>
        <v>103888.6278</v>
      </c>
      <c r="H599" s="158">
        <f t="shared" si="97"/>
        <v>207.78</v>
      </c>
      <c r="I599" s="245"/>
    </row>
    <row r="600" spans="1:9" ht="13.5" customHeight="1">
      <c r="A600" s="250" t="s">
        <v>8744</v>
      </c>
      <c r="B600" s="49" t="s">
        <v>3310</v>
      </c>
      <c r="C600" s="60">
        <v>187.5</v>
      </c>
      <c r="D600" s="49">
        <v>1</v>
      </c>
      <c r="E600" s="1123">
        <f t="shared" si="95"/>
        <v>11557.8</v>
      </c>
      <c r="F600" s="740">
        <f t="shared" si="96"/>
        <v>11557.8</v>
      </c>
      <c r="G600" s="1037">
        <f>'Заказ, cкидки и курсы валют'!$J$24*F600</f>
        <v>146610.693</v>
      </c>
      <c r="H600" s="158">
        <f t="shared" si="97"/>
        <v>146.61000000000001</v>
      </c>
      <c r="I600" s="245"/>
    </row>
    <row r="601" spans="1:9" ht="13.5" customHeight="1">
      <c r="A601" s="250" t="s">
        <v>8745</v>
      </c>
      <c r="B601" s="49" t="s">
        <v>3294</v>
      </c>
      <c r="C601" s="60">
        <v>289.44</v>
      </c>
      <c r="D601" s="49">
        <v>1</v>
      </c>
      <c r="E601" s="1123">
        <f t="shared" si="95"/>
        <v>15664.58</v>
      </c>
      <c r="F601" s="740">
        <f t="shared" si="96"/>
        <v>15664.58</v>
      </c>
      <c r="G601" s="1037">
        <f>'Заказ, cкидки и курсы валют'!$J$24*F601</f>
        <v>198705.1973</v>
      </c>
      <c r="H601" s="158">
        <f t="shared" si="97"/>
        <v>198.71</v>
      </c>
      <c r="I601" s="245"/>
    </row>
    <row r="602" spans="1:9" ht="13.5" customHeight="1">
      <c r="A602" s="250" t="s">
        <v>8746</v>
      </c>
      <c r="B602" s="49" t="s">
        <v>3306</v>
      </c>
      <c r="C602" s="60">
        <v>361.11</v>
      </c>
      <c r="D602" s="49">
        <v>1</v>
      </c>
      <c r="E602" s="1123">
        <f t="shared" si="95"/>
        <v>31150.28</v>
      </c>
      <c r="F602" s="740">
        <f t="shared" si="96"/>
        <v>31150.28</v>
      </c>
      <c r="G602" s="1037">
        <f>'Заказ, cкидки и курсы валют'!$J$24*F602</f>
        <v>395141.30180000002</v>
      </c>
      <c r="H602" s="158">
        <f t="shared" si="97"/>
        <v>395.14</v>
      </c>
      <c r="I602" s="245"/>
    </row>
    <row r="603" spans="1:9" ht="15.75" thickBot="1">
      <c r="A603" s="282" t="s">
        <v>8747</v>
      </c>
      <c r="B603" s="163" t="s">
        <v>3295</v>
      </c>
      <c r="C603" s="1186">
        <v>535.55999999999995</v>
      </c>
      <c r="D603" s="49">
        <v>1</v>
      </c>
      <c r="E603" s="1123">
        <f t="shared" si="95"/>
        <v>35148.379999999997</v>
      </c>
      <c r="F603" s="1173">
        <f t="shared" si="96"/>
        <v>35148.379999999997</v>
      </c>
      <c r="G603" s="1174">
        <f>'Заказ, cкидки и курсы валют'!$J$24*F603</f>
        <v>445857.20029999997</v>
      </c>
      <c r="H603" s="214">
        <f t="shared" si="97"/>
        <v>445.86</v>
      </c>
      <c r="I603" s="248"/>
    </row>
    <row r="606" spans="1:9" ht="13.5" thickBot="1"/>
    <row r="607" spans="1:9" ht="18">
      <c r="A607" s="291"/>
      <c r="B607" s="196"/>
      <c r="C607" s="112"/>
      <c r="D607" s="112" t="s">
        <v>2957</v>
      </c>
      <c r="E607" s="687"/>
      <c r="F607" s="794"/>
      <c r="G607" s="701"/>
      <c r="H607" s="115"/>
      <c r="I607" s="116"/>
    </row>
    <row r="608" spans="1:9">
      <c r="A608" s="292"/>
      <c r="B608" s="17"/>
      <c r="C608" s="118"/>
      <c r="D608" s="118"/>
      <c r="E608" s="689"/>
      <c r="F608" s="795"/>
      <c r="G608" s="763"/>
      <c r="H608" s="17"/>
      <c r="I608" s="200"/>
    </row>
    <row r="609" spans="1:11">
      <c r="A609" s="292"/>
      <c r="B609" s="17"/>
      <c r="C609" s="118"/>
      <c r="D609" s="118"/>
      <c r="E609" s="689"/>
      <c r="F609" s="795"/>
      <c r="G609" s="763"/>
      <c r="H609" s="17"/>
      <c r="I609" s="200"/>
    </row>
    <row r="610" spans="1:11" ht="45" customHeight="1" thickBot="1">
      <c r="A610" s="293"/>
      <c r="B610" s="204"/>
      <c r="C610" s="120"/>
      <c r="D610" s="120"/>
      <c r="E610" s="690"/>
      <c r="F610" s="796"/>
      <c r="G610" s="764"/>
      <c r="H610" s="204"/>
      <c r="I610" s="205"/>
    </row>
    <row r="611" spans="1:11" ht="42">
      <c r="A611" s="228" t="s">
        <v>1036</v>
      </c>
      <c r="B611" s="229" t="s">
        <v>1037</v>
      </c>
      <c r="C611" s="230" t="s">
        <v>679</v>
      </c>
      <c r="D611" s="230" t="s">
        <v>3147</v>
      </c>
      <c r="E611" s="691" t="s">
        <v>11551</v>
      </c>
      <c r="F611" s="797" t="s">
        <v>2796</v>
      </c>
      <c r="G611" s="785" t="s">
        <v>3971</v>
      </c>
      <c r="H611" s="394" t="s">
        <v>498</v>
      </c>
      <c r="I611" s="232" t="s">
        <v>4274</v>
      </c>
    </row>
    <row r="612" spans="1:11" ht="13.5" customHeight="1" thickBot="1">
      <c r="A612" s="228"/>
      <c r="B612" s="445"/>
      <c r="C612" s="230" t="s">
        <v>3972</v>
      </c>
      <c r="D612" s="446" t="s">
        <v>3970</v>
      </c>
      <c r="E612" s="696" t="s">
        <v>265</v>
      </c>
      <c r="F612" s="1351">
        <f>'Заказ, cкидки и курсы валют'!$I$12</f>
        <v>0</v>
      </c>
      <c r="G612" s="1150"/>
      <c r="H612" s="545"/>
      <c r="I612" s="380"/>
      <c r="K612" s="992"/>
    </row>
    <row r="613" spans="1:11" ht="13.5" customHeight="1">
      <c r="A613" s="389" t="s">
        <v>3466</v>
      </c>
      <c r="B613" s="1221" t="s">
        <v>1032</v>
      </c>
      <c r="C613" s="1219">
        <v>5</v>
      </c>
      <c r="D613" s="1221">
        <v>250</v>
      </c>
      <c r="E613" s="992">
        <v>179.6</v>
      </c>
      <c r="F613" s="1187">
        <f>ROUND(E613*(1-$F$10),2)</f>
        <v>179.6</v>
      </c>
      <c r="G613" s="1188">
        <f>'Заказ, cкидки и курсы валют'!$J$24*F613</f>
        <v>2278.2260000000001</v>
      </c>
      <c r="H613" s="443">
        <f>ROUND((D613/1000)*G613,2)</f>
        <v>569.55999999999995</v>
      </c>
      <c r="I613" s="393"/>
      <c r="K613" s="992"/>
    </row>
    <row r="614" spans="1:11" ht="13.5" customHeight="1">
      <c r="A614" s="250" t="s">
        <v>3467</v>
      </c>
      <c r="B614" s="49" t="s">
        <v>3312</v>
      </c>
      <c r="C614" s="970">
        <v>10</v>
      </c>
      <c r="D614" s="49">
        <v>250</v>
      </c>
      <c r="E614" s="992">
        <v>390.71</v>
      </c>
      <c r="F614" s="740">
        <f t="shared" ref="F614:F625" si="98">ROUND(E614*(1-$F$10),2)</f>
        <v>390.71</v>
      </c>
      <c r="G614" s="1037">
        <f>'Заказ, cкидки и курсы валют'!$J$24*F614</f>
        <v>4956.1563500000002</v>
      </c>
      <c r="H614" s="158">
        <f t="shared" ref="H614:H625" si="99">ROUND((D614/1000)*G614,2)</f>
        <v>1239.04</v>
      </c>
      <c r="I614" s="245"/>
      <c r="K614" s="992"/>
    </row>
    <row r="615" spans="1:11" ht="13.5" customHeight="1">
      <c r="A615" s="250" t="s">
        <v>3468</v>
      </c>
      <c r="B615" s="49" t="s">
        <v>3313</v>
      </c>
      <c r="C615" s="60">
        <v>14</v>
      </c>
      <c r="D615" s="49">
        <v>250</v>
      </c>
      <c r="E615" s="992">
        <v>547.53</v>
      </c>
      <c r="F615" s="740">
        <f t="shared" si="98"/>
        <v>547.53</v>
      </c>
      <c r="G615" s="1037">
        <f>'Заказ, cкидки и курсы валют'!$J$24*F615</f>
        <v>6945.4180500000002</v>
      </c>
      <c r="H615" s="158">
        <f t="shared" si="99"/>
        <v>1736.35</v>
      </c>
      <c r="I615" s="245"/>
      <c r="K615" s="992"/>
    </row>
    <row r="616" spans="1:11" ht="13.5" customHeight="1">
      <c r="A616" s="250" t="s">
        <v>3469</v>
      </c>
      <c r="B616" s="49" t="s">
        <v>3314</v>
      </c>
      <c r="C616" s="60">
        <v>20</v>
      </c>
      <c r="D616" s="49">
        <v>250</v>
      </c>
      <c r="E616" s="992">
        <v>586.45000000000005</v>
      </c>
      <c r="F616" s="740">
        <f t="shared" si="98"/>
        <v>586.45000000000005</v>
      </c>
      <c r="G616" s="1037">
        <f>'Заказ, cкидки и курсы валют'!$J$24*F616</f>
        <v>7439.1182500000004</v>
      </c>
      <c r="H616" s="158">
        <f t="shared" si="99"/>
        <v>1859.78</v>
      </c>
      <c r="I616" s="245"/>
      <c r="K616" s="992"/>
    </row>
    <row r="617" spans="1:11" ht="13.5" customHeight="1">
      <c r="A617" s="250" t="s">
        <v>3470</v>
      </c>
      <c r="B617" s="49" t="s">
        <v>3666</v>
      </c>
      <c r="C617" s="60">
        <v>27</v>
      </c>
      <c r="D617" s="49">
        <v>250</v>
      </c>
      <c r="E617" s="992">
        <v>808.91</v>
      </c>
      <c r="F617" s="740">
        <f t="shared" si="98"/>
        <v>808.91</v>
      </c>
      <c r="G617" s="1037">
        <f>'Заказ, cкидки и курсы валют'!$J$24*F617</f>
        <v>10261.023349999999</v>
      </c>
      <c r="H617" s="158">
        <f t="shared" si="99"/>
        <v>2565.2600000000002</v>
      </c>
      <c r="I617" s="245"/>
      <c r="K617" s="992"/>
    </row>
    <row r="618" spans="1:11" ht="13.5" customHeight="1">
      <c r="A618" s="250" t="s">
        <v>3471</v>
      </c>
      <c r="B618" s="49" t="s">
        <v>3305</v>
      </c>
      <c r="C618" s="60">
        <v>47</v>
      </c>
      <c r="D618" s="49">
        <v>250</v>
      </c>
      <c r="E618" s="992">
        <v>1360.02</v>
      </c>
      <c r="F618" s="740">
        <f t="shared" si="98"/>
        <v>1360.02</v>
      </c>
      <c r="G618" s="1037">
        <f>'Заказ, cкидки и курсы валют'!$J$24*F618</f>
        <v>17251.8537</v>
      </c>
      <c r="H618" s="158">
        <f t="shared" si="99"/>
        <v>4312.96</v>
      </c>
      <c r="I618" s="245"/>
      <c r="K618" s="992"/>
    </row>
    <row r="619" spans="1:11" ht="13.5" customHeight="1">
      <c r="A619" s="250" t="s">
        <v>3472</v>
      </c>
      <c r="B619" s="49" t="s">
        <v>3667</v>
      </c>
      <c r="C619" s="60">
        <v>70</v>
      </c>
      <c r="D619" s="49">
        <v>250</v>
      </c>
      <c r="E619" s="992">
        <v>2028.26</v>
      </c>
      <c r="F619" s="740">
        <f t="shared" si="98"/>
        <v>2028.26</v>
      </c>
      <c r="G619" s="1037">
        <f>'Заказ, cкидки и курсы валют'!$J$24*F619</f>
        <v>25728.4781</v>
      </c>
      <c r="H619" s="158">
        <f t="shared" si="99"/>
        <v>6432.12</v>
      </c>
      <c r="I619" s="245"/>
      <c r="K619" s="992"/>
    </row>
    <row r="620" spans="1:11" ht="13.5" customHeight="1">
      <c r="A620" s="250" t="s">
        <v>3473</v>
      </c>
      <c r="B620" s="49" t="s">
        <v>3668</v>
      </c>
      <c r="C620" s="60">
        <v>105</v>
      </c>
      <c r="D620" s="49">
        <v>200</v>
      </c>
      <c r="E620" s="992">
        <v>3014.55</v>
      </c>
      <c r="F620" s="740">
        <f t="shared" si="98"/>
        <v>3014.55</v>
      </c>
      <c r="G620" s="1037">
        <f>'Заказ, cкидки и курсы валют'!$J$24*F620</f>
        <v>38239.566750000005</v>
      </c>
      <c r="H620" s="158">
        <f t="shared" si="99"/>
        <v>7647.91</v>
      </c>
      <c r="I620" s="245"/>
      <c r="K620" s="992"/>
    </row>
    <row r="621" spans="1:11" ht="13.5" customHeight="1">
      <c r="A621" s="250" t="s">
        <v>3474</v>
      </c>
      <c r="B621" s="49" t="s">
        <v>3669</v>
      </c>
      <c r="C621" s="60">
        <v>190</v>
      </c>
      <c r="D621" s="49">
        <v>100</v>
      </c>
      <c r="E621" s="992">
        <v>5258.18</v>
      </c>
      <c r="F621" s="740">
        <f t="shared" si="98"/>
        <v>5258.18</v>
      </c>
      <c r="G621" s="1037">
        <f>'Заказ, cкидки и курсы валют'!$J$24*F621</f>
        <v>66700.013300000006</v>
      </c>
      <c r="H621" s="158">
        <f t="shared" si="99"/>
        <v>6670</v>
      </c>
      <c r="I621" s="245"/>
      <c r="K621" s="992"/>
    </row>
    <row r="622" spans="1:11" ht="13.5" customHeight="1">
      <c r="A622" s="250" t="s">
        <v>3475</v>
      </c>
      <c r="B622" s="49" t="s">
        <v>3293</v>
      </c>
      <c r="C622" s="60">
        <v>310</v>
      </c>
      <c r="D622" s="49">
        <v>100</v>
      </c>
      <c r="E622" s="992">
        <v>8086.07</v>
      </c>
      <c r="F622" s="740">
        <f t="shared" si="98"/>
        <v>8086.07</v>
      </c>
      <c r="G622" s="1037">
        <f>'Заказ, cкидки и курсы валют'!$J$24*F622</f>
        <v>102571.79795000001</v>
      </c>
      <c r="H622" s="158">
        <f t="shared" si="99"/>
        <v>10257.18</v>
      </c>
      <c r="I622" s="245"/>
      <c r="K622" s="992"/>
    </row>
    <row r="623" spans="1:11" ht="13.5" customHeight="1">
      <c r="A623" s="250" t="s">
        <v>3476</v>
      </c>
      <c r="B623" s="49" t="s">
        <v>3294</v>
      </c>
      <c r="C623" s="60">
        <v>420</v>
      </c>
      <c r="D623" s="49">
        <v>100</v>
      </c>
      <c r="E623" s="992">
        <v>10810.53</v>
      </c>
      <c r="F623" s="740">
        <f t="shared" si="98"/>
        <v>10810.53</v>
      </c>
      <c r="G623" s="1037">
        <f>'Заказ, cкидки и курсы валют'!$J$24*F623</f>
        <v>137131.57305000001</v>
      </c>
      <c r="H623" s="158">
        <f t="shared" si="99"/>
        <v>13713.16</v>
      </c>
      <c r="I623" s="245"/>
      <c r="K623" s="992"/>
    </row>
    <row r="624" spans="1:11" ht="13.5" customHeight="1">
      <c r="A624" s="250" t="s">
        <v>3477</v>
      </c>
      <c r="B624" s="49" t="s">
        <v>3295</v>
      </c>
      <c r="C624" s="60">
        <v>600</v>
      </c>
      <c r="D624" s="49">
        <v>100</v>
      </c>
      <c r="E624" s="992">
        <v>15223.49</v>
      </c>
      <c r="F624" s="740">
        <f t="shared" si="98"/>
        <v>15223.49</v>
      </c>
      <c r="G624" s="1037">
        <f>'Заказ, cкидки и курсы валют'!$J$24*F624</f>
        <v>193109.97065</v>
      </c>
      <c r="H624" s="158">
        <f t="shared" si="99"/>
        <v>19311</v>
      </c>
      <c r="I624" s="245"/>
      <c r="K624" s="992"/>
    </row>
    <row r="625" spans="1:9" ht="13.5" thickBot="1">
      <c r="A625" s="282" t="s">
        <v>3478</v>
      </c>
      <c r="B625" s="163" t="s">
        <v>3296</v>
      </c>
      <c r="C625" s="1186">
        <v>797</v>
      </c>
      <c r="D625" s="163">
        <v>100</v>
      </c>
      <c r="E625" s="992">
        <v>20932.939999999999</v>
      </c>
      <c r="F625" s="1173">
        <f t="shared" si="98"/>
        <v>20932.939999999999</v>
      </c>
      <c r="G625" s="1174">
        <f>'Заказ, cкидки и курсы валют'!$J$24*F625</f>
        <v>265534.34389999998</v>
      </c>
      <c r="H625" s="214">
        <f t="shared" si="99"/>
        <v>26553.43</v>
      </c>
      <c r="I625" s="248"/>
    </row>
    <row r="628" spans="1:9" ht="13.5" thickBot="1"/>
    <row r="629" spans="1:9" ht="18">
      <c r="A629" s="291"/>
      <c r="B629" s="196"/>
      <c r="C629" s="112"/>
      <c r="D629" s="112" t="s">
        <v>2958</v>
      </c>
      <c r="E629" s="701"/>
      <c r="F629" s="115"/>
      <c r="G629" s="729"/>
      <c r="H629" s="196"/>
      <c r="I629" s="116"/>
    </row>
    <row r="630" spans="1:9">
      <c r="A630" s="292"/>
      <c r="B630" s="17"/>
      <c r="C630" s="118"/>
      <c r="D630" s="118"/>
      <c r="E630" s="689"/>
      <c r="F630" s="795"/>
      <c r="G630" s="763"/>
      <c r="H630" s="17"/>
      <c r="I630" s="200"/>
    </row>
    <row r="631" spans="1:9">
      <c r="A631" s="292"/>
      <c r="B631" s="17"/>
      <c r="C631" s="118"/>
      <c r="D631" s="118"/>
      <c r="E631" s="689"/>
      <c r="F631" s="795"/>
      <c r="G631" s="763"/>
      <c r="H631" s="17"/>
      <c r="I631" s="200"/>
    </row>
    <row r="632" spans="1:9">
      <c r="A632" s="292"/>
      <c r="B632" s="17"/>
      <c r="C632" s="118"/>
      <c r="D632" s="118"/>
      <c r="E632" s="689"/>
      <c r="F632" s="795"/>
      <c r="G632" s="763"/>
      <c r="H632" s="17"/>
      <c r="I632" s="200"/>
    </row>
    <row r="633" spans="1:9" ht="50.25" customHeight="1" thickBot="1">
      <c r="A633" s="293"/>
      <c r="B633" s="204"/>
      <c r="C633" s="120"/>
      <c r="D633" s="120"/>
      <c r="E633" s="690"/>
      <c r="F633" s="796"/>
      <c r="G633" s="764"/>
      <c r="H633" s="204"/>
      <c r="I633" s="205"/>
    </row>
    <row r="634" spans="1:9" ht="42">
      <c r="A634" s="228" t="s">
        <v>1036</v>
      </c>
      <c r="B634" s="229" t="s">
        <v>1037</v>
      </c>
      <c r="C634" s="230" t="s">
        <v>679</v>
      </c>
      <c r="D634" s="230" t="s">
        <v>3147</v>
      </c>
      <c r="E634" s="691" t="s">
        <v>11551</v>
      </c>
      <c r="F634" s="797" t="s">
        <v>2796</v>
      </c>
      <c r="G634" s="785" t="s">
        <v>3971</v>
      </c>
      <c r="H634" s="394" t="s">
        <v>498</v>
      </c>
      <c r="I634" s="232" t="s">
        <v>4274</v>
      </c>
    </row>
    <row r="635" spans="1:9" ht="13.5" customHeight="1" thickBot="1">
      <c r="A635" s="228"/>
      <c r="B635" s="445"/>
      <c r="C635" s="230" t="s">
        <v>3972</v>
      </c>
      <c r="D635" s="446" t="s">
        <v>3970</v>
      </c>
      <c r="E635" s="696" t="s">
        <v>265</v>
      </c>
      <c r="F635" s="1351">
        <f>'Заказ, cкидки и курсы валют'!$I$12</f>
        <v>0</v>
      </c>
      <c r="G635" s="1150"/>
      <c r="H635" s="545"/>
      <c r="I635" s="380"/>
    </row>
    <row r="636" spans="1:9" ht="13.5" customHeight="1">
      <c r="A636" s="389" t="s">
        <v>10827</v>
      </c>
      <c r="B636" s="448" t="s">
        <v>10828</v>
      </c>
      <c r="C636" s="1219">
        <v>9</v>
      </c>
      <c r="D636" s="1221">
        <v>250</v>
      </c>
      <c r="E636" s="992">
        <v>337.54</v>
      </c>
      <c r="F636" s="1187">
        <f>ROUND(E636*(1-$F$10),2)</f>
        <v>337.54</v>
      </c>
      <c r="G636" s="1188">
        <f>'Заказ, cкидки и курсы валют'!$J$24*F636</f>
        <v>4281.6949000000004</v>
      </c>
      <c r="H636" s="443">
        <f>ROUND((D636/1000)*G636,2)</f>
        <v>1070.42</v>
      </c>
      <c r="I636" s="393"/>
    </row>
    <row r="637" spans="1:9" ht="13.5" customHeight="1">
      <c r="A637" s="250" t="s">
        <v>3479</v>
      </c>
      <c r="B637" s="49" t="s">
        <v>3315</v>
      </c>
      <c r="C637" s="60">
        <v>20</v>
      </c>
      <c r="D637" s="49">
        <v>250</v>
      </c>
      <c r="E637" s="992">
        <v>778.37</v>
      </c>
      <c r="F637" s="740">
        <f>ROUND(E637*(1-$F$10),2)</f>
        <v>778.37</v>
      </c>
      <c r="G637" s="1037">
        <f>'Заказ, cкидки и курсы валют'!$J$24*F637</f>
        <v>9873.623450000001</v>
      </c>
      <c r="H637" s="158">
        <f>ROUND((D637/1000)*G637,2)</f>
        <v>2468.41</v>
      </c>
      <c r="I637" s="245"/>
    </row>
    <row r="638" spans="1:9" ht="13.5" customHeight="1">
      <c r="A638" s="250" t="s">
        <v>3480</v>
      </c>
      <c r="B638" s="49" t="s">
        <v>3316</v>
      </c>
      <c r="C638" s="60">
        <v>28.8</v>
      </c>
      <c r="D638" s="49">
        <v>250</v>
      </c>
      <c r="E638" s="992">
        <v>1062.26</v>
      </c>
      <c r="F638" s="740">
        <f t="shared" ref="F638:F647" si="100">ROUND(E638*(1-$F$10),2)</f>
        <v>1062.26</v>
      </c>
      <c r="G638" s="1037">
        <f>'Заказ, cкидки и курсы валют'!$J$24*F638</f>
        <v>13474.768100000001</v>
      </c>
      <c r="H638" s="158">
        <f t="shared" ref="H638:H647" si="101">ROUND((D638/1000)*G638,2)</f>
        <v>3368.69</v>
      </c>
      <c r="I638" s="245"/>
    </row>
    <row r="639" spans="1:9" ht="13.5" customHeight="1">
      <c r="A639" s="250" t="s">
        <v>3481</v>
      </c>
      <c r="B639" s="49" t="s">
        <v>3317</v>
      </c>
      <c r="C639" s="60">
        <v>37</v>
      </c>
      <c r="D639" s="49">
        <v>250</v>
      </c>
      <c r="E639" s="992">
        <v>1146.6300000000001</v>
      </c>
      <c r="F639" s="740">
        <f t="shared" si="100"/>
        <v>1146.6300000000001</v>
      </c>
      <c r="G639" s="1037">
        <f>'Заказ, cкидки и курсы валют'!$J$24*F639</f>
        <v>14545.001550000003</v>
      </c>
      <c r="H639" s="158">
        <f t="shared" si="101"/>
        <v>3636.25</v>
      </c>
      <c r="I639" s="245"/>
    </row>
    <row r="640" spans="1:9" ht="13.5" customHeight="1">
      <c r="A640" s="250" t="s">
        <v>3482</v>
      </c>
      <c r="B640" s="49" t="s">
        <v>3318</v>
      </c>
      <c r="C640" s="977">
        <v>51.8</v>
      </c>
      <c r="D640" s="49">
        <v>250</v>
      </c>
      <c r="E640" s="992">
        <v>1527.64</v>
      </c>
      <c r="F640" s="740">
        <f t="shared" si="100"/>
        <v>1527.64</v>
      </c>
      <c r="G640" s="1037">
        <f>'Заказ, cкидки и курсы валют'!$J$24*F640</f>
        <v>19378.113400000002</v>
      </c>
      <c r="H640" s="158">
        <f t="shared" si="101"/>
        <v>4844.53</v>
      </c>
      <c r="I640" s="245"/>
    </row>
    <row r="641" spans="1:9" ht="13.5" customHeight="1">
      <c r="A641" s="250" t="s">
        <v>3483</v>
      </c>
      <c r="B641" s="49" t="s">
        <v>3358</v>
      </c>
      <c r="C641" s="60">
        <v>60</v>
      </c>
      <c r="D641" s="49">
        <v>250</v>
      </c>
      <c r="E641" s="992">
        <v>1787.87</v>
      </c>
      <c r="F641" s="740">
        <f t="shared" si="100"/>
        <v>1787.87</v>
      </c>
      <c r="G641" s="1037">
        <f>'Заказ, cкидки и курсы валют'!$J$24*F641</f>
        <v>22679.130949999999</v>
      </c>
      <c r="H641" s="158">
        <f t="shared" si="101"/>
        <v>5669.78</v>
      </c>
      <c r="I641" s="245"/>
    </row>
    <row r="642" spans="1:9" ht="13.5" customHeight="1">
      <c r="A642" s="250" t="s">
        <v>3484</v>
      </c>
      <c r="B642" s="49" t="s">
        <v>3319</v>
      </c>
      <c r="C642" s="60">
        <v>82</v>
      </c>
      <c r="D642" s="49">
        <v>250</v>
      </c>
      <c r="E642" s="992">
        <v>2099.65</v>
      </c>
      <c r="F642" s="740">
        <f t="shared" si="100"/>
        <v>2099.65</v>
      </c>
      <c r="G642" s="1037">
        <f>'Заказ, cкидки и курсы валют'!$J$24*F642</f>
        <v>26634.060250000002</v>
      </c>
      <c r="H642" s="158">
        <f t="shared" si="101"/>
        <v>6658.52</v>
      </c>
      <c r="I642" s="245"/>
    </row>
    <row r="643" spans="1:9" ht="13.5" customHeight="1">
      <c r="A643" s="250" t="s">
        <v>3485</v>
      </c>
      <c r="B643" s="49" t="s">
        <v>3362</v>
      </c>
      <c r="C643" s="60">
        <v>83</v>
      </c>
      <c r="D643" s="49">
        <v>250</v>
      </c>
      <c r="E643" s="992">
        <v>2570.46</v>
      </c>
      <c r="F643" s="740">
        <f t="shared" si="100"/>
        <v>2570.46</v>
      </c>
      <c r="G643" s="1037">
        <f>'Заказ, cкидки и курсы валют'!$J$24*F643</f>
        <v>32606.285100000001</v>
      </c>
      <c r="H643" s="158">
        <f t="shared" si="101"/>
        <v>8151.57</v>
      </c>
      <c r="I643" s="245"/>
    </row>
    <row r="644" spans="1:9" ht="13.5" customHeight="1">
      <c r="A644" s="250" t="s">
        <v>3486</v>
      </c>
      <c r="B644" s="49" t="s">
        <v>3320</v>
      </c>
      <c r="C644" s="977">
        <v>118.9</v>
      </c>
      <c r="D644" s="49">
        <v>250</v>
      </c>
      <c r="E644" s="992">
        <v>3102.95</v>
      </c>
      <c r="F644" s="740">
        <f t="shared" si="100"/>
        <v>3102.95</v>
      </c>
      <c r="G644" s="1037">
        <f>'Заказ, cкидки и курсы валют'!$J$24*F644</f>
        <v>39360.920749999997</v>
      </c>
      <c r="H644" s="158">
        <f t="shared" si="101"/>
        <v>9840.23</v>
      </c>
      <c r="I644" s="245"/>
    </row>
    <row r="645" spans="1:9" ht="13.5" customHeight="1">
      <c r="A645" s="250" t="s">
        <v>3487</v>
      </c>
      <c r="B645" s="49" t="s">
        <v>3359</v>
      </c>
      <c r="C645" s="60">
        <v>130</v>
      </c>
      <c r="D645" s="49">
        <v>100</v>
      </c>
      <c r="E645" s="992">
        <v>4171.58</v>
      </c>
      <c r="F645" s="740">
        <f t="shared" si="100"/>
        <v>4171.58</v>
      </c>
      <c r="G645" s="1037">
        <f>'Заказ, cкидки и курсы валют'!$J$24*F645</f>
        <v>52916.492299999998</v>
      </c>
      <c r="H645" s="158">
        <f t="shared" si="101"/>
        <v>5291.65</v>
      </c>
      <c r="I645" s="245"/>
    </row>
    <row r="646" spans="1:9">
      <c r="A646" s="250" t="s">
        <v>3488</v>
      </c>
      <c r="B646" s="49" t="s">
        <v>3360</v>
      </c>
      <c r="C646" s="60">
        <v>240</v>
      </c>
      <c r="D646" s="49">
        <v>100</v>
      </c>
      <c r="E646" s="992">
        <v>6945.36</v>
      </c>
      <c r="F646" s="740">
        <f t="shared" si="100"/>
        <v>6945.36</v>
      </c>
      <c r="G646" s="1037">
        <f>'Заказ, cкидки и курсы валют'!$J$24*F646</f>
        <v>88101.891600000003</v>
      </c>
      <c r="H646" s="158">
        <f t="shared" si="101"/>
        <v>8810.19</v>
      </c>
      <c r="I646" s="245"/>
    </row>
    <row r="647" spans="1:9" ht="13.5" thickBot="1">
      <c r="A647" s="282" t="s">
        <v>3489</v>
      </c>
      <c r="B647" s="163" t="s">
        <v>3361</v>
      </c>
      <c r="C647" s="1355">
        <v>408</v>
      </c>
      <c r="D647" s="163">
        <v>100</v>
      </c>
      <c r="E647" s="992">
        <v>9764.16</v>
      </c>
      <c r="F647" s="1173">
        <f t="shared" si="100"/>
        <v>9764.16</v>
      </c>
      <c r="G647" s="1174">
        <f>'Заказ, cкидки и курсы валют'!$J$24*F647</f>
        <v>123858.36960000001</v>
      </c>
      <c r="H647" s="214">
        <f t="shared" si="101"/>
        <v>12385.84</v>
      </c>
      <c r="I647" s="248"/>
    </row>
    <row r="650" spans="1:9" ht="13.5" thickBot="1"/>
    <row r="651" spans="1:9" ht="18">
      <c r="A651" s="291"/>
      <c r="B651" s="196"/>
      <c r="C651" s="112" t="s">
        <v>2959</v>
      </c>
      <c r="D651" s="112"/>
      <c r="E651" s="701"/>
      <c r="F651" s="115"/>
      <c r="G651" s="729"/>
      <c r="H651" s="196"/>
      <c r="I651" s="116"/>
    </row>
    <row r="652" spans="1:9">
      <c r="A652" s="292"/>
      <c r="B652" s="17"/>
      <c r="C652" s="118"/>
      <c r="D652" s="118"/>
      <c r="E652" s="689"/>
      <c r="F652" s="795"/>
      <c r="G652" s="763"/>
      <c r="H652" s="17"/>
      <c r="I652" s="200"/>
    </row>
    <row r="653" spans="1:9">
      <c r="A653" s="292"/>
      <c r="B653" s="17"/>
      <c r="C653" s="118"/>
      <c r="D653" s="118"/>
      <c r="E653" s="689"/>
      <c r="F653" s="795"/>
      <c r="G653" s="763"/>
      <c r="H653" s="17"/>
      <c r="I653" s="200"/>
    </row>
    <row r="654" spans="1:9">
      <c r="A654" s="292"/>
      <c r="B654" s="17"/>
      <c r="C654" s="118"/>
      <c r="D654" s="118"/>
      <c r="E654" s="689"/>
      <c r="F654" s="795"/>
      <c r="G654" s="763"/>
      <c r="H654" s="17"/>
      <c r="I654" s="200"/>
    </row>
    <row r="655" spans="1:9" ht="59.25" customHeight="1" thickBot="1">
      <c r="A655" s="293"/>
      <c r="B655" s="204"/>
      <c r="C655" s="120"/>
      <c r="D655" s="120"/>
      <c r="E655" s="690"/>
      <c r="F655" s="796"/>
      <c r="G655" s="764"/>
      <c r="H655" s="204"/>
      <c r="I655" s="205"/>
    </row>
    <row r="656" spans="1:9" ht="42">
      <c r="A656" s="228" t="s">
        <v>1036</v>
      </c>
      <c r="B656" s="229" t="s">
        <v>1037</v>
      </c>
      <c r="C656" s="230" t="s">
        <v>679</v>
      </c>
      <c r="D656" s="230" t="s">
        <v>3147</v>
      </c>
      <c r="E656" s="691" t="s">
        <v>11551</v>
      </c>
      <c r="F656" s="797" t="s">
        <v>2796</v>
      </c>
      <c r="G656" s="785" t="s">
        <v>3971</v>
      </c>
      <c r="H656" s="394" t="s">
        <v>498</v>
      </c>
      <c r="I656" s="232" t="s">
        <v>4274</v>
      </c>
    </row>
    <row r="657" spans="1:9" ht="13.5" customHeight="1" thickBot="1">
      <c r="A657" s="228"/>
      <c r="B657" s="445"/>
      <c r="C657" s="230" t="s">
        <v>3972</v>
      </c>
      <c r="D657" s="446" t="s">
        <v>3970</v>
      </c>
      <c r="E657" s="696" t="s">
        <v>265</v>
      </c>
      <c r="F657" s="1351">
        <f>'Заказ, cкидки и курсы валют'!$I$12</f>
        <v>0</v>
      </c>
      <c r="G657" s="1150"/>
      <c r="H657" s="545"/>
      <c r="I657" s="380"/>
    </row>
    <row r="658" spans="1:9" ht="13.5" customHeight="1">
      <c r="A658" s="389" t="s">
        <v>2801</v>
      </c>
      <c r="B658" s="1221" t="s">
        <v>3312</v>
      </c>
      <c r="C658" s="1219">
        <v>50</v>
      </c>
      <c r="D658" s="1221">
        <v>50</v>
      </c>
      <c r="E658" s="992">
        <v>2806.99</v>
      </c>
      <c r="F658" s="1187">
        <f>ROUND(E658*(1-$F$10),2)</f>
        <v>2806.99</v>
      </c>
      <c r="G658" s="1188">
        <f>'Заказ, cкидки и курсы валют'!$J$24*F658</f>
        <v>35606.668149999998</v>
      </c>
      <c r="H658" s="443">
        <f>ROUND((D658/1000)*G658,2)</f>
        <v>1780.33</v>
      </c>
      <c r="I658" s="393"/>
    </row>
    <row r="659" spans="1:9" ht="13.5" customHeight="1">
      <c r="A659" s="250" t="s">
        <v>3490</v>
      </c>
      <c r="B659" s="49" t="s">
        <v>3313</v>
      </c>
      <c r="C659" s="60">
        <v>66.5</v>
      </c>
      <c r="D659" s="49">
        <v>50</v>
      </c>
      <c r="E659" s="992">
        <v>2969.23</v>
      </c>
      <c r="F659" s="740">
        <f t="shared" ref="F659:F667" si="102">ROUND(E659*(1-$F$10),2)</f>
        <v>2969.23</v>
      </c>
      <c r="G659" s="1037">
        <f>'Заказ, cкидки и курсы валют'!$J$24*F659</f>
        <v>37664.682550000005</v>
      </c>
      <c r="H659" s="158">
        <f t="shared" ref="H659:H667" si="103">ROUND((D659/1000)*G659,2)</f>
        <v>1883.23</v>
      </c>
      <c r="I659" s="245"/>
    </row>
    <row r="660" spans="1:9" ht="13.5" customHeight="1">
      <c r="A660" s="250" t="s">
        <v>3491</v>
      </c>
      <c r="B660" s="49" t="s">
        <v>3666</v>
      </c>
      <c r="C660" s="60">
        <v>144</v>
      </c>
      <c r="D660" s="49">
        <v>50</v>
      </c>
      <c r="E660" s="992">
        <v>3957.94</v>
      </c>
      <c r="F660" s="740">
        <f t="shared" si="102"/>
        <v>3957.94</v>
      </c>
      <c r="G660" s="1037">
        <f>'Заказ, cкидки и курсы валют'!$J$24*F660</f>
        <v>50206.4689</v>
      </c>
      <c r="H660" s="158">
        <f t="shared" si="103"/>
        <v>2510.3200000000002</v>
      </c>
      <c r="I660" s="245"/>
    </row>
    <row r="661" spans="1:9" ht="13.5" customHeight="1">
      <c r="A661" s="250" t="s">
        <v>3492</v>
      </c>
      <c r="B661" s="49" t="s">
        <v>3305</v>
      </c>
      <c r="C661" s="60">
        <v>255</v>
      </c>
      <c r="D661" s="49">
        <v>50</v>
      </c>
      <c r="E661" s="992">
        <v>5413.98</v>
      </c>
      <c r="F661" s="740">
        <f t="shared" si="102"/>
        <v>5413.98</v>
      </c>
      <c r="G661" s="1037">
        <f>'Заказ, cкидки и курсы валют'!$J$24*F661</f>
        <v>68676.336299999995</v>
      </c>
      <c r="H661" s="158">
        <f t="shared" si="103"/>
        <v>3433.82</v>
      </c>
      <c r="I661" s="245"/>
    </row>
    <row r="662" spans="1:9" ht="13.5" customHeight="1">
      <c r="A662" s="250" t="s">
        <v>3493</v>
      </c>
      <c r="B662" s="49" t="s">
        <v>3667</v>
      </c>
      <c r="C662" s="60">
        <v>425</v>
      </c>
      <c r="D662" s="49">
        <v>30</v>
      </c>
      <c r="E662" s="992">
        <v>9987.89</v>
      </c>
      <c r="F662" s="740">
        <f t="shared" si="102"/>
        <v>9987.89</v>
      </c>
      <c r="G662" s="1037">
        <f>'Заказ, cкидки и курсы валют'!$J$24*F662</f>
        <v>126696.38464999999</v>
      </c>
      <c r="H662" s="158">
        <f t="shared" si="103"/>
        <v>3800.89</v>
      </c>
      <c r="I662" s="245"/>
    </row>
    <row r="663" spans="1:9" ht="13.5" customHeight="1">
      <c r="A663" s="250" t="s">
        <v>3494</v>
      </c>
      <c r="B663" s="49" t="s">
        <v>3668</v>
      </c>
      <c r="C663" s="60">
        <v>666.6</v>
      </c>
      <c r="D663" s="49">
        <v>30</v>
      </c>
      <c r="E663" s="992">
        <v>15754.59</v>
      </c>
      <c r="F663" s="740">
        <f t="shared" si="102"/>
        <v>15754.59</v>
      </c>
      <c r="G663" s="1037">
        <f>'Заказ, cкидки и курсы валют'!$J$24*F663</f>
        <v>199846.97415000002</v>
      </c>
      <c r="H663" s="158">
        <f t="shared" si="103"/>
        <v>5995.41</v>
      </c>
      <c r="I663" s="245"/>
    </row>
    <row r="664" spans="1:9" ht="13.5" customHeight="1">
      <c r="A664" s="250" t="s">
        <v>3495</v>
      </c>
      <c r="B664" s="49" t="s">
        <v>3669</v>
      </c>
      <c r="C664" s="60">
        <v>1200</v>
      </c>
      <c r="D664" s="49">
        <v>15</v>
      </c>
      <c r="E664" s="992">
        <v>25927.99</v>
      </c>
      <c r="F664" s="740">
        <f t="shared" si="102"/>
        <v>25927.99</v>
      </c>
      <c r="G664" s="1037">
        <f>'Заказ, cкидки и курсы валют'!$J$24*F664</f>
        <v>328896.55315000005</v>
      </c>
      <c r="H664" s="158">
        <f t="shared" si="103"/>
        <v>4933.45</v>
      </c>
      <c r="I664" s="245"/>
    </row>
    <row r="665" spans="1:9" ht="13.5" customHeight="1">
      <c r="A665" s="250" t="s">
        <v>3496</v>
      </c>
      <c r="B665" s="49" t="s">
        <v>3293</v>
      </c>
      <c r="C665" s="60">
        <v>1870</v>
      </c>
      <c r="D665" s="49">
        <v>10</v>
      </c>
      <c r="E665" s="992">
        <v>39430.300000000003</v>
      </c>
      <c r="F665" s="740">
        <f t="shared" si="102"/>
        <v>39430.300000000003</v>
      </c>
      <c r="G665" s="1037">
        <f>'Заказ, cкидки и курсы валют'!$J$24*F665</f>
        <v>500173.35550000006</v>
      </c>
      <c r="H665" s="158">
        <f t="shared" si="103"/>
        <v>5001.7299999999996</v>
      </c>
      <c r="I665" s="245"/>
    </row>
    <row r="666" spans="1:9" ht="13.5" customHeight="1">
      <c r="A666" s="250" t="s">
        <v>3497</v>
      </c>
      <c r="B666" s="49" t="s">
        <v>3294</v>
      </c>
      <c r="C666" s="60">
        <v>2800</v>
      </c>
      <c r="D666" s="49">
        <v>10</v>
      </c>
      <c r="E666" s="992">
        <v>61039.17</v>
      </c>
      <c r="F666" s="740">
        <f t="shared" si="102"/>
        <v>61039.17</v>
      </c>
      <c r="G666" s="1037">
        <f>'Заказ, cкидки и курсы валют'!$J$24*F666</f>
        <v>774281.87144999998</v>
      </c>
      <c r="H666" s="158">
        <f t="shared" si="103"/>
        <v>7742.82</v>
      </c>
      <c r="I666" s="245"/>
    </row>
    <row r="667" spans="1:9" ht="13.5" thickBot="1">
      <c r="A667" s="282" t="s">
        <v>3498</v>
      </c>
      <c r="B667" s="163" t="s">
        <v>3295</v>
      </c>
      <c r="C667" s="1186">
        <v>4000</v>
      </c>
      <c r="D667" s="163">
        <v>5</v>
      </c>
      <c r="E667" s="992">
        <v>83875.17</v>
      </c>
      <c r="F667" s="1173">
        <f t="shared" si="102"/>
        <v>83875.17</v>
      </c>
      <c r="G667" s="1174">
        <f>'Заказ, cкидки и курсы валют'!$J$24*F667</f>
        <v>1063956.5314500001</v>
      </c>
      <c r="H667" s="214">
        <f t="shared" si="103"/>
        <v>5319.78</v>
      </c>
      <c r="I667" s="248"/>
    </row>
    <row r="669" spans="1:9" ht="13.5" thickBot="1"/>
    <row r="670" spans="1:9" ht="18">
      <c r="A670" s="291"/>
      <c r="B670" s="196"/>
      <c r="C670" s="112" t="s">
        <v>2960</v>
      </c>
      <c r="D670" s="112"/>
      <c r="E670" s="701"/>
      <c r="F670" s="115"/>
      <c r="G670" s="729"/>
      <c r="H670" s="196"/>
      <c r="I670" s="116"/>
    </row>
    <row r="671" spans="1:9">
      <c r="A671" s="292"/>
      <c r="B671" s="17"/>
      <c r="C671" s="118"/>
      <c r="D671" s="118"/>
      <c r="E671" s="689"/>
      <c r="F671" s="795"/>
      <c r="G671" s="763"/>
      <c r="H671" s="17"/>
      <c r="I671" s="200"/>
    </row>
    <row r="672" spans="1:9">
      <c r="A672" s="292"/>
      <c r="B672" s="17"/>
      <c r="C672" s="118"/>
      <c r="D672" s="118"/>
      <c r="E672" s="689"/>
      <c r="F672" s="795"/>
      <c r="G672" s="763"/>
      <c r="H672" s="17"/>
      <c r="I672" s="200"/>
    </row>
    <row r="673" spans="1:10" ht="32.25" customHeight="1">
      <c r="A673" s="292"/>
      <c r="B673" s="17"/>
      <c r="C673" s="118"/>
      <c r="D673" s="118"/>
      <c r="E673" s="689"/>
      <c r="F673" s="795"/>
      <c r="G673" s="763"/>
      <c r="H673" s="17"/>
      <c r="I673" s="200"/>
    </row>
    <row r="674" spans="1:10" ht="44.25" customHeight="1" thickBot="1">
      <c r="A674" s="293"/>
      <c r="B674" s="204"/>
      <c r="C674" s="120"/>
      <c r="D674" s="120"/>
      <c r="E674" s="690"/>
      <c r="F674" s="796"/>
      <c r="G674" s="764"/>
      <c r="H674" s="204"/>
      <c r="I674" s="205"/>
    </row>
    <row r="675" spans="1:10" ht="35.25" customHeight="1">
      <c r="A675" s="228" t="s">
        <v>1036</v>
      </c>
      <c r="B675" s="229" t="s">
        <v>1037</v>
      </c>
      <c r="C675" s="230" t="s">
        <v>679</v>
      </c>
      <c r="D675" s="230" t="s">
        <v>3147</v>
      </c>
      <c r="E675" s="691" t="s">
        <v>11551</v>
      </c>
      <c r="F675" s="797" t="s">
        <v>2796</v>
      </c>
      <c r="G675" s="785" t="s">
        <v>3971</v>
      </c>
      <c r="H675" s="394" t="s">
        <v>498</v>
      </c>
      <c r="I675" s="232" t="s">
        <v>4274</v>
      </c>
    </row>
    <row r="676" spans="1:10" ht="13.5" customHeight="1" thickBot="1">
      <c r="A676" s="228"/>
      <c r="B676" s="445"/>
      <c r="C676" s="230" t="s">
        <v>3972</v>
      </c>
      <c r="D676" s="446" t="s">
        <v>3970</v>
      </c>
      <c r="E676" s="696" t="s">
        <v>265</v>
      </c>
      <c r="F676" s="1351">
        <f>'Заказ, cкидки и курсы валют'!$I$12</f>
        <v>0</v>
      </c>
      <c r="G676" s="1150"/>
      <c r="H676" s="545"/>
      <c r="I676" s="380"/>
    </row>
    <row r="677" spans="1:10" ht="13.5" customHeight="1">
      <c r="A677" s="389" t="s">
        <v>3499</v>
      </c>
      <c r="B677" s="1221" t="s">
        <v>3313</v>
      </c>
      <c r="C677" s="1219">
        <v>57</v>
      </c>
      <c r="D677" s="1221">
        <v>50</v>
      </c>
      <c r="E677" s="992">
        <v>2542</v>
      </c>
      <c r="F677" s="1187">
        <f>ROUND(E677*(1-$F$10),2)</f>
        <v>2542</v>
      </c>
      <c r="G677" s="1188">
        <f>'Заказ, cкидки и курсы валют'!$J$24*F677</f>
        <v>32245.27</v>
      </c>
      <c r="H677" s="443">
        <f>ROUND((D677/1000)*G677,2)</f>
        <v>1612.26</v>
      </c>
      <c r="I677" s="393"/>
    </row>
    <row r="678" spans="1:10" ht="13.5" customHeight="1">
      <c r="A678" s="250" t="s">
        <v>3500</v>
      </c>
      <c r="B678" s="49" t="s">
        <v>3666</v>
      </c>
      <c r="C678" s="60">
        <v>134</v>
      </c>
      <c r="D678" s="49">
        <v>50</v>
      </c>
      <c r="E678" s="992">
        <v>3524.13</v>
      </c>
      <c r="F678" s="740">
        <f t="shared" ref="F678:F687" si="104">ROUND(E678*(1-$F$10),2)</f>
        <v>3524.13</v>
      </c>
      <c r="G678" s="1037">
        <f>'Заказ, cкидки и курсы валют'!$J$24*F678</f>
        <v>44703.589050000002</v>
      </c>
      <c r="H678" s="158">
        <f t="shared" ref="H678:H687" si="105">ROUND((D678/1000)*G678,2)</f>
        <v>2235.1799999999998</v>
      </c>
      <c r="I678" s="245"/>
    </row>
    <row r="679" spans="1:10" ht="13.5" customHeight="1">
      <c r="A679" s="250" t="s">
        <v>3501</v>
      </c>
      <c r="B679" s="49" t="s">
        <v>3305</v>
      </c>
      <c r="C679" s="60">
        <v>229</v>
      </c>
      <c r="D679" s="49">
        <v>50</v>
      </c>
      <c r="E679" s="992">
        <v>5557</v>
      </c>
      <c r="F679" s="740">
        <f t="shared" si="104"/>
        <v>5557</v>
      </c>
      <c r="G679" s="1037">
        <f>'Заказ, cкидки и курсы валют'!$J$24*F679</f>
        <v>70490.544999999998</v>
      </c>
      <c r="H679" s="158">
        <f t="shared" si="105"/>
        <v>3524.53</v>
      </c>
      <c r="I679" s="245"/>
    </row>
    <row r="680" spans="1:10" ht="13.5" customHeight="1">
      <c r="A680" s="250" t="s">
        <v>3502</v>
      </c>
      <c r="B680" s="49" t="s">
        <v>3667</v>
      </c>
      <c r="C680" s="60">
        <v>380</v>
      </c>
      <c r="D680" s="49">
        <v>30</v>
      </c>
      <c r="E680" s="992">
        <v>8245.74</v>
      </c>
      <c r="F680" s="740">
        <f t="shared" si="104"/>
        <v>8245.74</v>
      </c>
      <c r="G680" s="1037">
        <f>'Заказ, cкидки и курсы валют'!$J$24*F680</f>
        <v>104597.21189999999</v>
      </c>
      <c r="H680" s="158">
        <f t="shared" si="105"/>
        <v>3137.92</v>
      </c>
      <c r="I680" s="245"/>
    </row>
    <row r="681" spans="1:10" ht="13.5" customHeight="1">
      <c r="A681" s="250" t="s">
        <v>3503</v>
      </c>
      <c r="B681" s="49" t="s">
        <v>3668</v>
      </c>
      <c r="C681" s="60">
        <v>533.33000000000004</v>
      </c>
      <c r="D681" s="49">
        <v>30</v>
      </c>
      <c r="E681" s="992">
        <v>11452.51</v>
      </c>
      <c r="F681" s="740">
        <f t="shared" si="104"/>
        <v>11452.51</v>
      </c>
      <c r="G681" s="1037">
        <f>'Заказ, cкидки и курсы валют'!$J$24*F681</f>
        <v>145275.08934999999</v>
      </c>
      <c r="H681" s="158">
        <f t="shared" si="105"/>
        <v>4358.25</v>
      </c>
      <c r="I681" s="245"/>
    </row>
    <row r="682" spans="1:10" ht="13.5" customHeight="1">
      <c r="A682" s="250" t="s">
        <v>3504</v>
      </c>
      <c r="B682" s="49" t="s">
        <v>3669</v>
      </c>
      <c r="C682" s="60">
        <v>980</v>
      </c>
      <c r="D682" s="49">
        <v>15</v>
      </c>
      <c r="E682" s="992">
        <v>21289.67</v>
      </c>
      <c r="F682" s="740">
        <f t="shared" si="104"/>
        <v>21289.67</v>
      </c>
      <c r="G682" s="1037">
        <f>'Заказ, cкидки и курсы валют'!$J$24*F682</f>
        <v>270059.46395</v>
      </c>
      <c r="H682" s="158">
        <f t="shared" si="105"/>
        <v>4050.89</v>
      </c>
      <c r="I682" s="245"/>
    </row>
    <row r="683" spans="1:10" ht="13.5" customHeight="1">
      <c r="A683" s="250" t="s">
        <v>3505</v>
      </c>
      <c r="B683" s="49" t="s">
        <v>3293</v>
      </c>
      <c r="C683" s="60">
        <v>1600</v>
      </c>
      <c r="D683" s="49">
        <v>15</v>
      </c>
      <c r="E683" s="992">
        <v>34609.86</v>
      </c>
      <c r="F683" s="740">
        <f t="shared" si="104"/>
        <v>34609.86</v>
      </c>
      <c r="G683" s="1037">
        <f>'Заказ, cкидки и курсы валют'!$J$24*F683</f>
        <v>439026.07410000003</v>
      </c>
      <c r="H683" s="158">
        <f t="shared" si="105"/>
        <v>6585.39</v>
      </c>
      <c r="I683" s="245"/>
    </row>
    <row r="684" spans="1:10" ht="13.5" customHeight="1">
      <c r="A684" s="250" t="s">
        <v>3506</v>
      </c>
      <c r="B684" s="49" t="s">
        <v>3294</v>
      </c>
      <c r="C684" s="60">
        <v>2300</v>
      </c>
      <c r="D684" s="49">
        <v>10</v>
      </c>
      <c r="E684" s="992">
        <v>49092.78</v>
      </c>
      <c r="F684" s="740">
        <f t="shared" si="104"/>
        <v>49092.78</v>
      </c>
      <c r="G684" s="1037">
        <f>'Заказ, cкидки и курсы валют'!$J$24*F684</f>
        <v>622741.91430000006</v>
      </c>
      <c r="H684" s="158">
        <f t="shared" si="105"/>
        <v>6227.42</v>
      </c>
      <c r="I684" s="245"/>
    </row>
    <row r="685" spans="1:10" ht="13.5" customHeight="1">
      <c r="A685" s="250" t="s">
        <v>3507</v>
      </c>
      <c r="B685" s="49" t="s">
        <v>3306</v>
      </c>
      <c r="C685" s="60">
        <v>2700</v>
      </c>
      <c r="D685" s="49">
        <v>10</v>
      </c>
      <c r="E685" s="992">
        <v>65854.070000000007</v>
      </c>
      <c r="F685" s="740">
        <f t="shared" si="104"/>
        <v>65854.070000000007</v>
      </c>
      <c r="G685" s="1037">
        <f>'Заказ, cкидки и курсы валют'!$J$24*F685</f>
        <v>835358.87795000011</v>
      </c>
      <c r="H685" s="158">
        <f t="shared" si="105"/>
        <v>8353.59</v>
      </c>
      <c r="I685" s="245"/>
    </row>
    <row r="686" spans="1:10" ht="13.5" customHeight="1">
      <c r="A686" s="250" t="s">
        <v>2802</v>
      </c>
      <c r="B686" s="49" t="s">
        <v>3295</v>
      </c>
      <c r="C686" s="60">
        <v>3600</v>
      </c>
      <c r="D686" s="49">
        <v>5</v>
      </c>
      <c r="E686" s="992">
        <v>71720.28</v>
      </c>
      <c r="F686" s="740">
        <f t="shared" si="104"/>
        <v>71720.28</v>
      </c>
      <c r="G686" s="1037">
        <f>'Заказ, cкидки и курсы валют'!$J$24*F686</f>
        <v>909771.75179999997</v>
      </c>
      <c r="H686" s="158">
        <f t="shared" si="105"/>
        <v>4548.8599999999997</v>
      </c>
      <c r="I686" s="245"/>
    </row>
    <row r="687" spans="1:10" ht="12" customHeight="1" thickBot="1">
      <c r="A687" s="282" t="s">
        <v>5580</v>
      </c>
      <c r="B687" s="163" t="s">
        <v>3296</v>
      </c>
      <c r="C687" s="1186">
        <v>4200</v>
      </c>
      <c r="D687" s="163">
        <v>5</v>
      </c>
      <c r="E687" s="992">
        <v>94041.96</v>
      </c>
      <c r="F687" s="1173">
        <f t="shared" si="104"/>
        <v>94041.96</v>
      </c>
      <c r="G687" s="1174">
        <f>'Заказ, cкидки и курсы валют'!$J$24*F687</f>
        <v>1192922.2626</v>
      </c>
      <c r="H687" s="214">
        <f t="shared" si="105"/>
        <v>5964.61</v>
      </c>
      <c r="I687" s="248"/>
    </row>
    <row r="688" spans="1:10" ht="13.5" thickBot="1">
      <c r="J688" s="992"/>
    </row>
    <row r="689" spans="1:10" ht="18">
      <c r="A689" s="291"/>
      <c r="B689" s="196"/>
      <c r="C689" s="112"/>
      <c r="D689" s="112" t="s">
        <v>2961</v>
      </c>
      <c r="E689" s="687"/>
      <c r="F689" s="794"/>
      <c r="G689" s="701"/>
      <c r="H689" s="196"/>
      <c r="I689" s="116"/>
      <c r="J689" s="992"/>
    </row>
    <row r="690" spans="1:10">
      <c r="A690" s="292"/>
      <c r="B690" s="17"/>
      <c r="C690" s="118"/>
      <c r="D690" s="118"/>
      <c r="E690" s="689"/>
      <c r="F690" s="795"/>
      <c r="G690" s="763"/>
      <c r="H690" s="17"/>
      <c r="I690" s="200"/>
      <c r="J690" s="992"/>
    </row>
    <row r="691" spans="1:10">
      <c r="A691" s="292"/>
      <c r="B691" s="17"/>
      <c r="C691" s="118"/>
      <c r="D691" s="118"/>
      <c r="E691" s="689"/>
      <c r="F691" s="795"/>
      <c r="G691" s="763"/>
      <c r="H691" s="17"/>
      <c r="I691" s="200"/>
      <c r="J691" s="992"/>
    </row>
    <row r="692" spans="1:10" ht="59.25" customHeight="1" thickBot="1">
      <c r="A692" s="293"/>
      <c r="B692" s="204"/>
      <c r="C692" s="120"/>
      <c r="D692" s="120"/>
      <c r="E692" s="690"/>
      <c r="F692" s="796"/>
      <c r="G692" s="764"/>
      <c r="H692" s="204"/>
      <c r="I692" s="205"/>
      <c r="J692" s="992"/>
    </row>
    <row r="693" spans="1:10" ht="42">
      <c r="A693" s="228" t="s">
        <v>1036</v>
      </c>
      <c r="B693" s="229" t="s">
        <v>1037</v>
      </c>
      <c r="C693" s="230" t="s">
        <v>679</v>
      </c>
      <c r="D693" s="230" t="s">
        <v>3147</v>
      </c>
      <c r="E693" s="691" t="s">
        <v>11551</v>
      </c>
      <c r="F693" s="797" t="s">
        <v>2796</v>
      </c>
      <c r="G693" s="785" t="s">
        <v>3971</v>
      </c>
      <c r="H693" s="394" t="s">
        <v>498</v>
      </c>
      <c r="I693" s="232" t="s">
        <v>4274</v>
      </c>
    </row>
    <row r="694" spans="1:10" ht="13.5" thickBot="1">
      <c r="A694" s="228"/>
      <c r="B694" s="445"/>
      <c r="C694" s="230" t="s">
        <v>3972</v>
      </c>
      <c r="D694" s="446" t="s">
        <v>3970</v>
      </c>
      <c r="E694" s="696" t="s">
        <v>265</v>
      </c>
      <c r="F694" s="1351">
        <f>'Заказ, cкидки и курсы валют'!$I$12</f>
        <v>0</v>
      </c>
      <c r="G694" s="1150"/>
      <c r="H694" s="545"/>
      <c r="I694" s="380"/>
    </row>
    <row r="695" spans="1:10">
      <c r="A695" s="389" t="s">
        <v>3508</v>
      </c>
      <c r="B695" s="1221" t="s">
        <v>3321</v>
      </c>
      <c r="C695" s="1219">
        <v>40</v>
      </c>
      <c r="D695" s="1221">
        <v>30</v>
      </c>
      <c r="E695" s="992">
        <v>3192.49</v>
      </c>
      <c r="F695" s="1187">
        <f>ROUND(E695*(1-$F$10),2)</f>
        <v>3192.49</v>
      </c>
      <c r="G695" s="1188">
        <f>'Заказ, cкидки и курсы валют'!$J$24*F695</f>
        <v>40496.735650000002</v>
      </c>
      <c r="H695" s="443">
        <f>ROUND((D695/1000)*G695,2)</f>
        <v>1214.9000000000001</v>
      </c>
      <c r="I695" s="393"/>
    </row>
    <row r="696" spans="1:10">
      <c r="A696" s="250" t="s">
        <v>3509</v>
      </c>
      <c r="B696" s="49" t="s">
        <v>3313</v>
      </c>
      <c r="C696" s="60">
        <v>70</v>
      </c>
      <c r="D696" s="49">
        <v>30</v>
      </c>
      <c r="E696" s="992">
        <v>3623.1</v>
      </c>
      <c r="F696" s="740">
        <f t="shared" ref="F696:F697" si="106">ROUND(E696*(1-$F$10),2)</f>
        <v>3623.1</v>
      </c>
      <c r="G696" s="1037">
        <f>'Заказ, cкидки и курсы валют'!$J$24*F696</f>
        <v>45959.023500000003</v>
      </c>
      <c r="H696" s="158">
        <f t="shared" ref="H696:H697" si="107">ROUND((D696/1000)*G696,2)</f>
        <v>1378.77</v>
      </c>
      <c r="I696" s="245"/>
    </row>
    <row r="697" spans="1:10" ht="13.5" thickBot="1">
      <c r="A697" s="282" t="s">
        <v>3510</v>
      </c>
      <c r="B697" s="163" t="s">
        <v>3314</v>
      </c>
      <c r="C697" s="1186">
        <v>100</v>
      </c>
      <c r="D697" s="163">
        <v>30</v>
      </c>
      <c r="E697" s="992">
        <v>4310.54</v>
      </c>
      <c r="F697" s="1173">
        <f t="shared" si="106"/>
        <v>4310.54</v>
      </c>
      <c r="G697" s="1174">
        <f>'Заказ, cкидки и курсы валют'!$J$24*F697</f>
        <v>54679.1999</v>
      </c>
      <c r="H697" s="214">
        <f t="shared" si="107"/>
        <v>1640.38</v>
      </c>
      <c r="I697" s="248"/>
    </row>
    <row r="700" spans="1:10" ht="13.5" thickBot="1"/>
    <row r="701" spans="1:10" ht="31.5" customHeight="1">
      <c r="A701" s="291"/>
      <c r="B701" s="196"/>
      <c r="C701" s="112"/>
      <c r="D701" s="112" t="s">
        <v>2962</v>
      </c>
      <c r="E701" s="687"/>
      <c r="F701" s="794"/>
      <c r="G701" s="701"/>
      <c r="H701" s="196"/>
      <c r="I701" s="116"/>
    </row>
    <row r="702" spans="1:10" ht="18.75" customHeight="1">
      <c r="A702" s="292"/>
      <c r="B702" s="17"/>
      <c r="C702" s="118"/>
      <c r="D702" s="118"/>
      <c r="E702" s="689"/>
      <c r="F702" s="795"/>
      <c r="G702" s="763"/>
      <c r="H702" s="17"/>
      <c r="I702" s="200"/>
    </row>
    <row r="703" spans="1:10">
      <c r="A703" s="292"/>
      <c r="B703" s="17"/>
      <c r="C703" s="118"/>
      <c r="D703" s="118"/>
      <c r="E703" s="689"/>
      <c r="F703" s="795"/>
      <c r="G703" s="763"/>
      <c r="H703" s="17"/>
      <c r="I703" s="200"/>
    </row>
    <row r="704" spans="1:10">
      <c r="A704" s="292"/>
      <c r="B704" s="17"/>
      <c r="C704" s="118"/>
      <c r="D704" s="118"/>
      <c r="E704" s="689"/>
      <c r="F704" s="795"/>
      <c r="G704" s="763"/>
      <c r="H704" s="17"/>
      <c r="I704" s="200"/>
    </row>
    <row r="705" spans="1:10" ht="60" customHeight="1" thickBot="1">
      <c r="A705" s="1541" t="s">
        <v>7839</v>
      </c>
      <c r="B705" s="204"/>
      <c r="C705" s="120"/>
      <c r="D705" s="120"/>
      <c r="E705" s="690"/>
      <c r="F705" s="796"/>
      <c r="G705" s="764"/>
      <c r="H705" s="204"/>
      <c r="I705" s="205"/>
    </row>
    <row r="706" spans="1:10" ht="42">
      <c r="A706" s="228" t="s">
        <v>1036</v>
      </c>
      <c r="B706" s="229" t="s">
        <v>1037</v>
      </c>
      <c r="C706" s="230" t="s">
        <v>679</v>
      </c>
      <c r="D706" s="230" t="s">
        <v>3147</v>
      </c>
      <c r="E706" s="691" t="s">
        <v>11544</v>
      </c>
      <c r="F706" s="797" t="s">
        <v>2796</v>
      </c>
      <c r="G706" s="785" t="s">
        <v>2644</v>
      </c>
      <c r="H706" s="394" t="s">
        <v>498</v>
      </c>
      <c r="I706" s="232" t="s">
        <v>4274</v>
      </c>
    </row>
    <row r="707" spans="1:10" ht="13.5" thickBot="1">
      <c r="A707" s="228"/>
      <c r="B707" s="445"/>
      <c r="C707" s="230" t="s">
        <v>3648</v>
      </c>
      <c r="D707" s="446" t="s">
        <v>2645</v>
      </c>
      <c r="E707" s="696" t="s">
        <v>265</v>
      </c>
      <c r="F707" s="1351">
        <f>'Заказ, cкидки и курсы валют'!$I$12</f>
        <v>0</v>
      </c>
      <c r="G707" s="1150"/>
      <c r="H707" s="545"/>
      <c r="I707" s="380"/>
    </row>
    <row r="708" spans="1:10">
      <c r="A708" s="389" t="s">
        <v>3511</v>
      </c>
      <c r="B708" s="1221" t="s">
        <v>3666</v>
      </c>
      <c r="C708" s="1203">
        <v>5</v>
      </c>
      <c r="D708" s="449">
        <v>3000</v>
      </c>
      <c r="E708" s="992">
        <v>604.08000000000004</v>
      </c>
      <c r="F708" s="1187">
        <f>ROUND(E708*(1-$F$10),2)</f>
        <v>604.08000000000004</v>
      </c>
      <c r="G708" s="1188">
        <f>'Заказ, cкидки и курсы валют'!$J$24*F708</f>
        <v>7662.7548000000006</v>
      </c>
      <c r="H708" s="443">
        <f>ROUND((D708/1000)*G708,2)</f>
        <v>22988.26</v>
      </c>
      <c r="I708" s="393"/>
    </row>
    <row r="709" spans="1:10">
      <c r="A709" s="250" t="s">
        <v>3512</v>
      </c>
      <c r="B709" s="49" t="s">
        <v>3305</v>
      </c>
      <c r="C709" s="68">
        <v>9</v>
      </c>
      <c r="D709" s="48">
        <v>3000</v>
      </c>
      <c r="E709" s="992">
        <v>900.53</v>
      </c>
      <c r="F709" s="740">
        <f t="shared" ref="F709:F712" si="108">ROUND(E709*(1-$F$10),2)</f>
        <v>900.53</v>
      </c>
      <c r="G709" s="1037">
        <f>'Заказ, cкидки и курсы валют'!$J$24*F709</f>
        <v>11423.223050000001</v>
      </c>
      <c r="H709" s="158">
        <f t="shared" ref="H709:H712" si="109">ROUND((D709/1000)*G709,2)</f>
        <v>34269.67</v>
      </c>
      <c r="I709" s="245"/>
    </row>
    <row r="710" spans="1:10">
      <c r="A710" s="250" t="s">
        <v>3513</v>
      </c>
      <c r="B710" s="49" t="s">
        <v>3667</v>
      </c>
      <c r="C710" s="68">
        <v>16</v>
      </c>
      <c r="D710" s="48">
        <v>1500</v>
      </c>
      <c r="E710" s="992">
        <v>1221.8699999999999</v>
      </c>
      <c r="F710" s="740">
        <f t="shared" si="108"/>
        <v>1221.8699999999999</v>
      </c>
      <c r="G710" s="1037">
        <f>'Заказ, cкидки и курсы валют'!$J$24*F710</f>
        <v>15499.42095</v>
      </c>
      <c r="H710" s="158">
        <f t="shared" si="109"/>
        <v>23249.13</v>
      </c>
      <c r="I710" s="245"/>
    </row>
    <row r="711" spans="1:10">
      <c r="A711" s="250" t="s">
        <v>3514</v>
      </c>
      <c r="B711" s="49" t="s">
        <v>3668</v>
      </c>
      <c r="C711" s="68">
        <v>23</v>
      </c>
      <c r="D711" s="49">
        <v>500</v>
      </c>
      <c r="E711" s="992">
        <v>1453.92</v>
      </c>
      <c r="F711" s="740">
        <f t="shared" si="108"/>
        <v>1453.92</v>
      </c>
      <c r="G711" s="1037">
        <f>'Заказ, cкидки и курсы валют'!$J$24*F711</f>
        <v>18442.975200000001</v>
      </c>
      <c r="H711" s="158">
        <f t="shared" si="109"/>
        <v>9221.49</v>
      </c>
      <c r="I711" s="245"/>
    </row>
    <row r="712" spans="1:10" ht="13.5" thickBot="1">
      <c r="A712" s="282" t="s">
        <v>3515</v>
      </c>
      <c r="B712" s="163" t="s">
        <v>3669</v>
      </c>
      <c r="C712" s="951">
        <v>60</v>
      </c>
      <c r="D712" s="163">
        <v>400</v>
      </c>
      <c r="E712" s="992">
        <v>2772.64</v>
      </c>
      <c r="F712" s="1173">
        <f t="shared" si="108"/>
        <v>2772.64</v>
      </c>
      <c r="G712" s="1174">
        <f>'Заказ, cкидки и курсы валют'!$J$24*F712</f>
        <v>35170.938399999999</v>
      </c>
      <c r="H712" s="214">
        <f t="shared" si="109"/>
        <v>14068.38</v>
      </c>
      <c r="I712" s="248"/>
    </row>
    <row r="713" spans="1:10" ht="13.5" thickBot="1">
      <c r="B713" s="54"/>
      <c r="C713" s="54"/>
      <c r="D713" s="54"/>
      <c r="E713" s="711"/>
      <c r="F713" s="109"/>
      <c r="G713" s="678"/>
      <c r="H713" s="14"/>
      <c r="I713" s="14"/>
    </row>
    <row r="714" spans="1:10" ht="18">
      <c r="A714" s="291"/>
      <c r="B714" s="196"/>
      <c r="C714" s="112"/>
      <c r="D714" s="112" t="s">
        <v>2962</v>
      </c>
      <c r="E714" s="687"/>
      <c r="F714" s="794"/>
      <c r="G714" s="729"/>
      <c r="H714" s="196"/>
      <c r="I714" s="116"/>
    </row>
    <row r="715" spans="1:10">
      <c r="A715" s="292"/>
      <c r="B715" s="17"/>
      <c r="C715" s="118"/>
      <c r="D715" s="118"/>
      <c r="E715" s="689"/>
      <c r="F715" s="795"/>
      <c r="G715" s="763"/>
      <c r="H715" s="17"/>
      <c r="I715" s="200"/>
    </row>
    <row r="716" spans="1:10">
      <c r="A716" s="292"/>
      <c r="B716" s="17"/>
      <c r="C716" s="118"/>
      <c r="D716" s="118"/>
      <c r="E716" s="689"/>
      <c r="F716" s="795"/>
      <c r="G716" s="763"/>
      <c r="H716" s="17"/>
      <c r="I716" s="200"/>
    </row>
    <row r="717" spans="1:10" ht="31.5" customHeight="1">
      <c r="A717" s="292"/>
      <c r="B717" s="17"/>
      <c r="C717" s="118"/>
      <c r="D717" s="118"/>
      <c r="E717" s="689"/>
      <c r="F717" s="795"/>
      <c r="G717" s="763"/>
      <c r="H717" s="17"/>
      <c r="I717" s="200"/>
    </row>
    <row r="718" spans="1:10" ht="30" customHeight="1" thickBot="1">
      <c r="A718" s="145" t="s">
        <v>7840</v>
      </c>
      <c r="B718" s="146"/>
      <c r="C718" s="121"/>
      <c r="D718" s="204"/>
      <c r="E718" s="697"/>
      <c r="F718" s="796"/>
      <c r="G718" s="764"/>
      <c r="H718" s="204"/>
      <c r="I718" s="205"/>
    </row>
    <row r="719" spans="1:10" ht="42">
      <c r="A719" s="228" t="s">
        <v>1036</v>
      </c>
      <c r="B719" s="229" t="s">
        <v>1037</v>
      </c>
      <c r="C719" s="230" t="s">
        <v>679</v>
      </c>
      <c r="D719" s="230" t="s">
        <v>3147</v>
      </c>
      <c r="E719" s="691" t="s">
        <v>11544</v>
      </c>
      <c r="F719" s="797" t="s">
        <v>2796</v>
      </c>
      <c r="G719" s="785" t="s">
        <v>2644</v>
      </c>
      <c r="H719" s="394" t="s">
        <v>498</v>
      </c>
      <c r="I719" s="232" t="s">
        <v>4274</v>
      </c>
      <c r="J719" s="992"/>
    </row>
    <row r="720" spans="1:10" ht="13.5" thickBot="1">
      <c r="A720" s="228"/>
      <c r="B720" s="445"/>
      <c r="C720" s="230" t="s">
        <v>3648</v>
      </c>
      <c r="D720" s="446" t="s">
        <v>2645</v>
      </c>
      <c r="E720" s="696" t="s">
        <v>265</v>
      </c>
      <c r="F720" s="1351">
        <f>'Заказ, cкидки и курсы валют'!$I$12</f>
        <v>0</v>
      </c>
      <c r="G720" s="1150"/>
      <c r="H720" s="545"/>
      <c r="I720" s="380"/>
      <c r="J720" s="992"/>
    </row>
    <row r="721" spans="1:10">
      <c r="A721" s="389" t="s">
        <v>3516</v>
      </c>
      <c r="B721" s="1221" t="s">
        <v>3666</v>
      </c>
      <c r="C721" s="1203">
        <v>5</v>
      </c>
      <c r="D721" s="1587">
        <v>200</v>
      </c>
      <c r="E721" s="712">
        <f>E708*1.2</f>
        <v>724.89600000000007</v>
      </c>
      <c r="F721" s="1415">
        <f>ROUND(E721*(1-$F$10),2)</f>
        <v>724.9</v>
      </c>
      <c r="G721" s="1188">
        <f>'Заказ, cкидки и курсы валют'!$J$24*F721</f>
        <v>9195.3564999999999</v>
      </c>
      <c r="H721" s="443">
        <f>ROUND((D721/1000)*G721,2)</f>
        <v>1839.07</v>
      </c>
      <c r="I721" s="393"/>
      <c r="J721" s="992"/>
    </row>
    <row r="722" spans="1:10">
      <c r="A722" s="250" t="s">
        <v>3517</v>
      </c>
      <c r="B722" s="49" t="s">
        <v>3305</v>
      </c>
      <c r="C722" s="68">
        <v>9</v>
      </c>
      <c r="D722" s="147">
        <v>100</v>
      </c>
      <c r="E722" s="712">
        <f t="shared" ref="E722:E725" si="110">E709*1.2</f>
        <v>1080.636</v>
      </c>
      <c r="F722" s="1416">
        <f t="shared" ref="F722:F725" si="111">ROUND(E722*(1-$F$10),2)</f>
        <v>1080.6400000000001</v>
      </c>
      <c r="G722" s="1037">
        <f>'Заказ, cкидки и курсы валют'!$J$24*F722</f>
        <v>13707.918400000002</v>
      </c>
      <c r="H722" s="158">
        <f t="shared" ref="H722:H725" si="112">ROUND((D722/1000)*G722,2)</f>
        <v>1370.79</v>
      </c>
      <c r="I722" s="245"/>
      <c r="J722" s="992"/>
    </row>
    <row r="723" spans="1:10">
      <c r="A723" s="250" t="s">
        <v>3518</v>
      </c>
      <c r="B723" s="49" t="s">
        <v>3667</v>
      </c>
      <c r="C723" s="68">
        <v>16</v>
      </c>
      <c r="D723" s="147">
        <v>100</v>
      </c>
      <c r="E723" s="712">
        <f t="shared" si="110"/>
        <v>1466.2439999999999</v>
      </c>
      <c r="F723" s="1416">
        <f t="shared" si="111"/>
        <v>1466.24</v>
      </c>
      <c r="G723" s="1037">
        <f>'Заказ, cкидки и курсы валют'!$J$24*F723</f>
        <v>18599.254400000002</v>
      </c>
      <c r="H723" s="158">
        <f t="shared" si="112"/>
        <v>1859.93</v>
      </c>
      <c r="I723" s="245"/>
      <c r="J723" s="992"/>
    </row>
    <row r="724" spans="1:10">
      <c r="A724" s="250" t="s">
        <v>3519</v>
      </c>
      <c r="B724" s="49" t="s">
        <v>3668</v>
      </c>
      <c r="C724" s="68">
        <v>23</v>
      </c>
      <c r="D724" s="147">
        <v>50</v>
      </c>
      <c r="E724" s="712">
        <f t="shared" si="110"/>
        <v>1744.704</v>
      </c>
      <c r="F724" s="1416">
        <f t="shared" si="111"/>
        <v>1744.7</v>
      </c>
      <c r="G724" s="1037">
        <f>'Заказ, cкидки и курсы валют'!$J$24*F724</f>
        <v>22131.519500000002</v>
      </c>
      <c r="H724" s="158">
        <f t="shared" si="112"/>
        <v>1106.58</v>
      </c>
      <c r="I724" s="245"/>
      <c r="J724" s="992"/>
    </row>
    <row r="725" spans="1:10" ht="13.5" thickBot="1">
      <c r="A725" s="282" t="s">
        <v>3520</v>
      </c>
      <c r="B725" s="163" t="s">
        <v>3669</v>
      </c>
      <c r="C725" s="951">
        <v>60</v>
      </c>
      <c r="D725" s="284">
        <v>25</v>
      </c>
      <c r="E725" s="712">
        <f t="shared" si="110"/>
        <v>3327.1679999999997</v>
      </c>
      <c r="F725" s="1417">
        <f t="shared" si="111"/>
        <v>3327.17</v>
      </c>
      <c r="G725" s="1174">
        <f>'Заказ, cкидки и курсы валют'!$J$24*F725</f>
        <v>42205.151450000005</v>
      </c>
      <c r="H725" s="214">
        <f t="shared" si="112"/>
        <v>1055.1300000000001</v>
      </c>
      <c r="I725" s="248"/>
      <c r="J725" s="992"/>
    </row>
    <row r="726" spans="1:10" ht="13.5" thickBot="1">
      <c r="B726" s="54"/>
      <c r="C726" s="54"/>
      <c r="D726" s="54"/>
      <c r="E726" s="711"/>
      <c r="F726" s="109"/>
      <c r="G726" s="678"/>
      <c r="H726" s="14"/>
      <c r="I726" s="14"/>
    </row>
    <row r="727" spans="1:10" ht="31.5" customHeight="1">
      <c r="A727" s="291"/>
      <c r="B727" s="196"/>
      <c r="C727" s="112"/>
      <c r="D727" s="112" t="s">
        <v>2962</v>
      </c>
      <c r="E727" s="687"/>
      <c r="F727" s="794"/>
      <c r="G727" s="701"/>
      <c r="H727" s="196"/>
      <c r="I727" s="116"/>
    </row>
    <row r="728" spans="1:10" ht="18.75" customHeight="1">
      <c r="A728" s="292"/>
      <c r="B728" s="17"/>
      <c r="C728" s="118"/>
      <c r="D728" s="118"/>
      <c r="E728" s="689"/>
      <c r="F728" s="795"/>
      <c r="G728" s="763"/>
      <c r="H728" s="17"/>
      <c r="I728" s="200"/>
    </row>
    <row r="729" spans="1:10">
      <c r="A729" s="292"/>
      <c r="B729" s="17"/>
      <c r="C729" s="118"/>
      <c r="D729" s="118"/>
      <c r="E729" s="689"/>
      <c r="F729" s="795"/>
      <c r="G729" s="763"/>
      <c r="H729" s="17"/>
      <c r="I729" s="200"/>
    </row>
    <row r="730" spans="1:10">
      <c r="A730" s="292"/>
      <c r="B730" s="17"/>
      <c r="C730" s="118"/>
      <c r="D730" s="118"/>
      <c r="E730" s="689"/>
      <c r="F730" s="795"/>
      <c r="G730" s="763"/>
      <c r="H730" s="17"/>
      <c r="I730" s="200"/>
    </row>
    <row r="731" spans="1:10" ht="60" customHeight="1" thickBot="1">
      <c r="A731" s="1541" t="s">
        <v>7841</v>
      </c>
      <c r="B731" s="204"/>
      <c r="C731" s="120"/>
      <c r="D731" s="120"/>
      <c r="E731" s="690"/>
      <c r="F731" s="796"/>
      <c r="G731" s="764"/>
      <c r="H731" s="204"/>
      <c r="I731" s="205"/>
    </row>
    <row r="732" spans="1:10" ht="42">
      <c r="A732" s="228" t="s">
        <v>1036</v>
      </c>
      <c r="B732" s="229" t="s">
        <v>1037</v>
      </c>
      <c r="C732" s="230" t="s">
        <v>679</v>
      </c>
      <c r="D732" s="230" t="s">
        <v>3147</v>
      </c>
      <c r="E732" s="691" t="s">
        <v>11544</v>
      </c>
      <c r="F732" s="797" t="s">
        <v>2796</v>
      </c>
      <c r="G732" s="785" t="s">
        <v>2644</v>
      </c>
      <c r="H732" s="394" t="s">
        <v>498</v>
      </c>
      <c r="I732" s="232" t="s">
        <v>4274</v>
      </c>
    </row>
    <row r="733" spans="1:10" ht="13.5" thickBot="1">
      <c r="A733" s="228"/>
      <c r="B733" s="445"/>
      <c r="C733" s="230" t="s">
        <v>3648</v>
      </c>
      <c r="D733" s="446" t="s">
        <v>2645</v>
      </c>
      <c r="E733" s="696" t="s">
        <v>265</v>
      </c>
      <c r="F733" s="1351">
        <f>'Заказ, cкидки и курсы валют'!$I$12</f>
        <v>0</v>
      </c>
      <c r="G733" s="1150"/>
      <c r="H733" s="545"/>
      <c r="I733" s="380"/>
    </row>
    <row r="734" spans="1:10" ht="15">
      <c r="A734" s="389" t="s">
        <v>8748</v>
      </c>
      <c r="B734" s="1221" t="s">
        <v>3666</v>
      </c>
      <c r="C734" s="1203">
        <v>5</v>
      </c>
      <c r="D734" s="449">
        <v>10</v>
      </c>
      <c r="E734" s="1123">
        <f>E708*2</f>
        <v>1208.1600000000001</v>
      </c>
      <c r="F734" s="1187">
        <f>ROUND(E734*(1-$F$10),2)</f>
        <v>1208.1600000000001</v>
      </c>
      <c r="G734" s="1188">
        <f>'Заказ, cкидки и курсы валют'!$J$24*F734</f>
        <v>15325.509600000001</v>
      </c>
      <c r="H734" s="443">
        <f>ROUND((D734/1000)*G734,2)</f>
        <v>153.26</v>
      </c>
      <c r="I734" s="393"/>
    </row>
    <row r="735" spans="1:10" ht="15">
      <c r="A735" s="250" t="s">
        <v>8749</v>
      </c>
      <c r="B735" s="49" t="s">
        <v>3305</v>
      </c>
      <c r="C735" s="68">
        <v>9</v>
      </c>
      <c r="D735" s="48">
        <v>10</v>
      </c>
      <c r="E735" s="1123">
        <f t="shared" ref="E735:E738" si="113">E709*2</f>
        <v>1801.06</v>
      </c>
      <c r="F735" s="740">
        <f t="shared" ref="F735:F738" si="114">ROUND(E735*(1-$F$10),2)</f>
        <v>1801.06</v>
      </c>
      <c r="G735" s="1037">
        <f>'Заказ, cкидки и курсы валют'!$J$24*F735</f>
        <v>22846.446100000001</v>
      </c>
      <c r="H735" s="158">
        <f t="shared" ref="H735:H738" si="115">ROUND((D735/1000)*G735,2)</f>
        <v>228.46</v>
      </c>
      <c r="I735" s="245"/>
    </row>
    <row r="736" spans="1:10" ht="15">
      <c r="A736" s="250" t="s">
        <v>8750</v>
      </c>
      <c r="B736" s="49" t="s">
        <v>3667</v>
      </c>
      <c r="C736" s="68">
        <v>16</v>
      </c>
      <c r="D736" s="48">
        <v>10</v>
      </c>
      <c r="E736" s="1123">
        <f t="shared" si="113"/>
        <v>2443.7399999999998</v>
      </c>
      <c r="F736" s="740">
        <f t="shared" si="114"/>
        <v>2443.7399999999998</v>
      </c>
      <c r="G736" s="1037">
        <f>'Заказ, cкидки и курсы валют'!$J$24*F736</f>
        <v>30998.841899999999</v>
      </c>
      <c r="H736" s="158">
        <f t="shared" si="115"/>
        <v>309.99</v>
      </c>
      <c r="I736" s="245"/>
    </row>
    <row r="737" spans="1:9" ht="15">
      <c r="A737" s="250" t="s">
        <v>8751</v>
      </c>
      <c r="B737" s="49" t="s">
        <v>3668</v>
      </c>
      <c r="C737" s="68">
        <v>23</v>
      </c>
      <c r="D737" s="49">
        <v>5</v>
      </c>
      <c r="E737" s="1123">
        <f t="shared" si="113"/>
        <v>2907.84</v>
      </c>
      <c r="F737" s="740">
        <f t="shared" si="114"/>
        <v>2907.84</v>
      </c>
      <c r="G737" s="1037">
        <f>'Заказ, cкидки и курсы валют'!$J$24*F737</f>
        <v>36885.950400000002</v>
      </c>
      <c r="H737" s="158">
        <f t="shared" si="115"/>
        <v>184.43</v>
      </c>
      <c r="I737" s="245"/>
    </row>
    <row r="738" spans="1:9" ht="15.75" thickBot="1">
      <c r="A738" s="282" t="s">
        <v>8752</v>
      </c>
      <c r="B738" s="163" t="s">
        <v>3669</v>
      </c>
      <c r="C738" s="951">
        <v>60</v>
      </c>
      <c r="D738" s="163">
        <v>2</v>
      </c>
      <c r="E738" s="1123">
        <f t="shared" si="113"/>
        <v>5545.28</v>
      </c>
      <c r="F738" s="1173">
        <f t="shared" si="114"/>
        <v>5545.28</v>
      </c>
      <c r="G738" s="1174">
        <f>'Заказ, cкидки и курсы валют'!$J$24*F738</f>
        <v>70341.876799999998</v>
      </c>
      <c r="H738" s="214">
        <f t="shared" si="115"/>
        <v>140.68</v>
      </c>
      <c r="I738" s="248"/>
    </row>
    <row r="739" spans="1:9">
      <c r="B739" s="54"/>
      <c r="C739" s="54"/>
      <c r="D739" s="54"/>
      <c r="E739" s="711"/>
      <c r="F739" s="109"/>
      <c r="G739" s="678"/>
      <c r="H739" s="14"/>
      <c r="I739" s="14"/>
    </row>
    <row r="740" spans="1:9">
      <c r="B740" s="54"/>
      <c r="C740" s="54"/>
      <c r="D740" s="54"/>
      <c r="E740" s="711"/>
      <c r="F740" s="109"/>
      <c r="G740" s="678"/>
      <c r="H740" s="14"/>
      <c r="I740" s="14"/>
    </row>
    <row r="741" spans="1:9" ht="13.5" thickBot="1">
      <c r="B741" s="54"/>
      <c r="C741" s="54"/>
      <c r="D741" s="54"/>
      <c r="E741" s="711"/>
      <c r="F741" s="109"/>
      <c r="G741" s="678"/>
      <c r="H741" s="14"/>
      <c r="I741" s="14"/>
    </row>
    <row r="742" spans="1:9" ht="18">
      <c r="A742" s="291"/>
      <c r="B742" s="196"/>
      <c r="C742" s="112"/>
      <c r="D742" s="113" t="s">
        <v>2963</v>
      </c>
      <c r="E742" s="687"/>
      <c r="F742" s="800"/>
      <c r="G742" s="694"/>
      <c r="H742" s="196"/>
      <c r="I742" s="116"/>
    </row>
    <row r="743" spans="1:9">
      <c r="A743" s="292"/>
      <c r="B743" s="17"/>
      <c r="C743" s="118"/>
      <c r="D743" s="118"/>
      <c r="E743" s="689"/>
      <c r="F743" s="795"/>
      <c r="G743" s="763"/>
      <c r="H743" s="17"/>
      <c r="I743" s="200"/>
    </row>
    <row r="744" spans="1:9" ht="32.25" customHeight="1">
      <c r="A744" s="292"/>
      <c r="B744" s="17"/>
      <c r="C744" s="118"/>
      <c r="D744" s="118"/>
      <c r="E744" s="689"/>
      <c r="F744" s="795"/>
      <c r="G744" s="763"/>
      <c r="H744" s="17"/>
      <c r="I744" s="200"/>
    </row>
    <row r="745" spans="1:9" ht="18.75" customHeight="1">
      <c r="A745" s="292"/>
      <c r="B745" s="17"/>
      <c r="C745" s="118"/>
      <c r="D745" s="118"/>
      <c r="E745" s="689"/>
      <c r="F745" s="795"/>
      <c r="G745" s="763"/>
      <c r="H745" s="17"/>
      <c r="I745" s="200"/>
    </row>
    <row r="746" spans="1:9" ht="57" customHeight="1" thickBot="1">
      <c r="A746" s="1541" t="s">
        <v>7839</v>
      </c>
      <c r="B746" s="204"/>
      <c r="C746" s="120"/>
      <c r="D746" s="120"/>
      <c r="E746" s="690"/>
      <c r="F746" s="796"/>
      <c r="G746" s="764"/>
      <c r="H746" s="204"/>
      <c r="I746" s="205"/>
    </row>
    <row r="747" spans="1:9" ht="42">
      <c r="A747" s="228" t="s">
        <v>1036</v>
      </c>
      <c r="B747" s="229" t="s">
        <v>1037</v>
      </c>
      <c r="C747" s="230" t="s">
        <v>679</v>
      </c>
      <c r="D747" s="230" t="s">
        <v>3147</v>
      </c>
      <c r="E747" s="691" t="s">
        <v>11544</v>
      </c>
      <c r="F747" s="797" t="s">
        <v>2796</v>
      </c>
      <c r="G747" s="785" t="s">
        <v>2644</v>
      </c>
      <c r="H747" s="394" t="s">
        <v>498</v>
      </c>
      <c r="I747" s="232" t="s">
        <v>4274</v>
      </c>
    </row>
    <row r="748" spans="1:9" ht="13.5" thickBot="1">
      <c r="A748" s="228"/>
      <c r="B748" s="445"/>
      <c r="C748" s="230" t="s">
        <v>3648</v>
      </c>
      <c r="D748" s="446" t="s">
        <v>2645</v>
      </c>
      <c r="E748" s="696" t="s">
        <v>265</v>
      </c>
      <c r="F748" s="1351">
        <f>'Заказ, cкидки и курсы валют'!$I$12</f>
        <v>0</v>
      </c>
      <c r="G748" s="1150"/>
      <c r="H748" s="545"/>
      <c r="I748" s="380"/>
    </row>
    <row r="749" spans="1:9">
      <c r="A749" s="1234" t="s">
        <v>3521</v>
      </c>
      <c r="B749" s="2873" t="s">
        <v>3668</v>
      </c>
      <c r="C749" s="2874">
        <v>61.44</v>
      </c>
      <c r="D749" s="2873">
        <v>500</v>
      </c>
      <c r="E749" s="2624">
        <v>2381.0300000000002</v>
      </c>
      <c r="F749" s="1678">
        <f>ROUND(E749*(1-$F$10),2)</f>
        <v>2381.0300000000002</v>
      </c>
      <c r="G749" s="2268">
        <f>'Заказ, cкидки и курсы валют'!$J$24*F749</f>
        <v>30203.365550000002</v>
      </c>
      <c r="H749" s="443">
        <f>ROUND((D749/1000)*G749,2)</f>
        <v>15101.68</v>
      </c>
      <c r="I749" s="393"/>
    </row>
    <row r="750" spans="1:9">
      <c r="A750" s="770" t="s">
        <v>3522</v>
      </c>
      <c r="B750" s="2875" t="s">
        <v>3669</v>
      </c>
      <c r="C750" s="2876">
        <v>62.06</v>
      </c>
      <c r="D750" s="2875">
        <v>500</v>
      </c>
      <c r="E750" s="2622">
        <v>2441.5300000000002</v>
      </c>
      <c r="F750" s="1133">
        <f t="shared" ref="F750:F756" si="116">ROUND(E750*(1-$F$10),2)</f>
        <v>2441.5300000000002</v>
      </c>
      <c r="G750" s="1041">
        <f>'Заказ, cкидки и курсы валют'!$J$24*F750</f>
        <v>30970.808050000003</v>
      </c>
      <c r="H750" s="158">
        <f t="shared" ref="H750:H756" si="117">ROUND((D750/1000)*G750,2)</f>
        <v>15485.4</v>
      </c>
      <c r="I750" s="245"/>
    </row>
    <row r="751" spans="1:9">
      <c r="A751" s="770" t="s">
        <v>3523</v>
      </c>
      <c r="B751" s="2875" t="s">
        <v>3293</v>
      </c>
      <c r="C751" s="2876">
        <v>110</v>
      </c>
      <c r="D751" s="2875">
        <v>250</v>
      </c>
      <c r="E751" s="2622">
        <v>3449.56</v>
      </c>
      <c r="F751" s="1133">
        <f t="shared" si="116"/>
        <v>3449.56</v>
      </c>
      <c r="G751" s="1041">
        <f>'Заказ, cкидки и курсы валют'!$J$24*F751</f>
        <v>43757.668600000005</v>
      </c>
      <c r="H751" s="158">
        <f t="shared" si="117"/>
        <v>10939.42</v>
      </c>
      <c r="I751" s="245"/>
    </row>
    <row r="752" spans="1:9">
      <c r="A752" s="770" t="s">
        <v>3524</v>
      </c>
      <c r="B752" s="2875" t="s">
        <v>3294</v>
      </c>
      <c r="C752" s="2876">
        <v>180</v>
      </c>
      <c r="D752" s="2875">
        <v>130</v>
      </c>
      <c r="E752" s="2622">
        <v>5153.9399999999996</v>
      </c>
      <c r="F752" s="1133">
        <f t="shared" si="116"/>
        <v>5153.9399999999996</v>
      </c>
      <c r="G752" s="1041">
        <f>'Заказ, cкидки и курсы валют'!$J$24*F752</f>
        <v>65377.728899999995</v>
      </c>
      <c r="H752" s="158">
        <f t="shared" si="117"/>
        <v>8499.1</v>
      </c>
      <c r="I752" s="245"/>
    </row>
    <row r="753" spans="1:10">
      <c r="A753" s="770" t="s">
        <v>3525</v>
      </c>
      <c r="B753" s="2875" t="s">
        <v>3295</v>
      </c>
      <c r="C753" s="2876">
        <v>206.25</v>
      </c>
      <c r="D753" s="2875">
        <v>80</v>
      </c>
      <c r="E753" s="2622">
        <v>5626.28</v>
      </c>
      <c r="F753" s="1133">
        <f t="shared" si="116"/>
        <v>5626.28</v>
      </c>
      <c r="G753" s="1041">
        <f>'Заказ, cкидки и курсы валют'!$J$24*F753</f>
        <v>71369.361799999999</v>
      </c>
      <c r="H753" s="158">
        <f t="shared" si="117"/>
        <v>5709.55</v>
      </c>
      <c r="I753" s="245"/>
    </row>
    <row r="754" spans="1:10">
      <c r="A754" s="770" t="s">
        <v>3526</v>
      </c>
      <c r="B754" s="2875" t="s">
        <v>3296</v>
      </c>
      <c r="C754" s="2876">
        <v>285</v>
      </c>
      <c r="D754" s="2875">
        <v>80</v>
      </c>
      <c r="E754" s="2622">
        <v>8187.68</v>
      </c>
      <c r="F754" s="1133">
        <f t="shared" si="116"/>
        <v>8187.68</v>
      </c>
      <c r="G754" s="1041">
        <f>'Заказ, cкидки и курсы валют'!$J$24*F754</f>
        <v>103860.72080000001</v>
      </c>
      <c r="H754" s="158">
        <f t="shared" si="117"/>
        <v>8308.86</v>
      </c>
      <c r="I754" s="245"/>
    </row>
    <row r="755" spans="1:10">
      <c r="A755" s="770" t="s">
        <v>3527</v>
      </c>
      <c r="B755" s="2875" t="s">
        <v>3297</v>
      </c>
      <c r="C755" s="2876">
        <v>450</v>
      </c>
      <c r="D755" s="2875">
        <v>50</v>
      </c>
      <c r="E755" s="2622">
        <v>11364.14</v>
      </c>
      <c r="F755" s="1133">
        <f t="shared" si="116"/>
        <v>11364.14</v>
      </c>
      <c r="G755" s="1041">
        <f>'Заказ, cкидки и курсы валют'!$J$24*F755</f>
        <v>144154.1159</v>
      </c>
      <c r="H755" s="158">
        <f t="shared" si="117"/>
        <v>7207.71</v>
      </c>
      <c r="I755" s="245"/>
    </row>
    <row r="756" spans="1:10">
      <c r="A756" s="770" t="s">
        <v>3528</v>
      </c>
      <c r="B756" s="2875" t="s">
        <v>3299</v>
      </c>
      <c r="C756" s="2876">
        <v>870</v>
      </c>
      <c r="D756" s="2875">
        <v>25</v>
      </c>
      <c r="E756" s="2622">
        <v>23189.61</v>
      </c>
      <c r="F756" s="1133">
        <f t="shared" si="116"/>
        <v>23189.61</v>
      </c>
      <c r="G756" s="1041">
        <f>'Заказ, cкидки и курсы валют'!$J$24*F756</f>
        <v>294160.20285</v>
      </c>
      <c r="H756" s="158">
        <f t="shared" si="117"/>
        <v>7354.01</v>
      </c>
      <c r="I756" s="245"/>
    </row>
    <row r="757" spans="1:10" ht="13.5" thickBot="1">
      <c r="A757" s="803" t="s">
        <v>11868</v>
      </c>
      <c r="B757" s="2877" t="s">
        <v>3300</v>
      </c>
      <c r="C757" s="2878">
        <v>1400</v>
      </c>
      <c r="D757" s="2877">
        <v>15</v>
      </c>
      <c r="E757" s="2626">
        <v>43687.37</v>
      </c>
      <c r="F757" s="1758">
        <f t="shared" ref="F757" si="118">ROUND(E757*(1-$F$10),2)</f>
        <v>43687.37</v>
      </c>
      <c r="G757" s="1759">
        <f>'Заказ, cкидки и курсы валют'!$J$24*F757</f>
        <v>554174.28845000011</v>
      </c>
      <c r="H757" s="214">
        <f t="shared" ref="H757" si="119">ROUND((D757/1000)*G757,2)</f>
        <v>8312.61</v>
      </c>
      <c r="I757" s="248"/>
    </row>
    <row r="758" spans="1:10" ht="13.5" thickBot="1"/>
    <row r="759" spans="1:10" ht="18">
      <c r="A759" s="291"/>
      <c r="B759" s="196"/>
      <c r="C759" s="112"/>
      <c r="D759" s="113" t="s">
        <v>2963</v>
      </c>
      <c r="E759" s="687"/>
      <c r="F759" s="800"/>
      <c r="G759" s="729"/>
      <c r="H759" s="196"/>
      <c r="I759" s="116"/>
    </row>
    <row r="760" spans="1:10" ht="31.5" customHeight="1">
      <c r="A760" s="292"/>
      <c r="B760" s="17"/>
      <c r="C760" s="118"/>
      <c r="D760" s="118"/>
      <c r="E760" s="689"/>
      <c r="F760" s="795"/>
      <c r="G760" s="763"/>
      <c r="H760" s="17"/>
      <c r="I760" s="200"/>
    </row>
    <row r="761" spans="1:10" ht="18.75" customHeight="1">
      <c r="A761" s="292"/>
      <c r="B761" s="17"/>
      <c r="C761" s="118"/>
      <c r="D761" s="118"/>
      <c r="E761" s="689"/>
      <c r="F761" s="795"/>
      <c r="G761" s="763"/>
      <c r="H761" s="17"/>
      <c r="I761" s="200"/>
    </row>
    <row r="762" spans="1:10" ht="56.25" customHeight="1">
      <c r="A762" s="292"/>
      <c r="B762" s="17"/>
      <c r="C762" s="118"/>
      <c r="D762" s="118"/>
      <c r="E762" s="689"/>
      <c r="F762" s="795"/>
      <c r="G762" s="763"/>
      <c r="H762" s="17"/>
      <c r="I762" s="200"/>
      <c r="J762" s="992"/>
    </row>
    <row r="763" spans="1:10" ht="18.75" thickBot="1">
      <c r="A763" s="145" t="s">
        <v>7840</v>
      </c>
      <c r="B763" s="146"/>
      <c r="C763" s="121"/>
      <c r="D763" s="204"/>
      <c r="E763" s="697"/>
      <c r="F763" s="796"/>
      <c r="G763" s="764"/>
      <c r="H763" s="204"/>
      <c r="I763" s="205"/>
      <c r="J763" s="992"/>
    </row>
    <row r="764" spans="1:10" ht="42">
      <c r="A764" s="228" t="s">
        <v>1036</v>
      </c>
      <c r="B764" s="229" t="s">
        <v>1037</v>
      </c>
      <c r="C764" s="230" t="s">
        <v>679</v>
      </c>
      <c r="D764" s="230" t="s">
        <v>3147</v>
      </c>
      <c r="E764" s="691" t="s">
        <v>11544</v>
      </c>
      <c r="F764" s="797" t="s">
        <v>2796</v>
      </c>
      <c r="G764" s="785" t="s">
        <v>2644</v>
      </c>
      <c r="H764" s="394" t="s">
        <v>498</v>
      </c>
      <c r="I764" s="232" t="s">
        <v>4274</v>
      </c>
      <c r="J764" s="992"/>
    </row>
    <row r="765" spans="1:10" ht="13.5" thickBot="1">
      <c r="A765" s="221"/>
      <c r="B765" s="223"/>
      <c r="C765" s="226" t="s">
        <v>3648</v>
      </c>
      <c r="D765" s="227" t="s">
        <v>2645</v>
      </c>
      <c r="E765" s="696" t="s">
        <v>265</v>
      </c>
      <c r="F765" s="798">
        <f>'Заказ, cкидки и курсы валют'!$I$12</f>
        <v>0</v>
      </c>
      <c r="G765" s="786"/>
      <c r="H765" s="395"/>
      <c r="I765" s="219"/>
      <c r="J765" s="992"/>
    </row>
    <row r="766" spans="1:10">
      <c r="A766" s="250" t="s">
        <v>3529</v>
      </c>
      <c r="B766" s="49" t="s">
        <v>3668</v>
      </c>
      <c r="C766" s="60">
        <v>61.44</v>
      </c>
      <c r="D766" s="147">
        <v>50</v>
      </c>
      <c r="E766" s="712">
        <f t="shared" ref="E766:E772" si="120">E749*1.2</f>
        <v>2857.2360000000003</v>
      </c>
      <c r="F766" s="1416">
        <f>ROUND(E766*(1-$F$10),2)</f>
        <v>2857.24</v>
      </c>
      <c r="G766" s="1037">
        <f>'Заказ, cкидки и курсы валют'!$J$24*F766</f>
        <v>36244.089399999997</v>
      </c>
      <c r="H766" s="158">
        <f>ROUND((D766/1000)*G766,2)</f>
        <v>1812.2</v>
      </c>
      <c r="I766" s="245"/>
      <c r="J766" s="992"/>
    </row>
    <row r="767" spans="1:10">
      <c r="A767" s="250" t="s">
        <v>3530</v>
      </c>
      <c r="B767" s="49" t="s">
        <v>3669</v>
      </c>
      <c r="C767" s="60">
        <v>62.06</v>
      </c>
      <c r="D767" s="147">
        <v>50</v>
      </c>
      <c r="E767" s="712">
        <f t="shared" si="120"/>
        <v>2929.8360000000002</v>
      </c>
      <c r="F767" s="1416">
        <f t="shared" ref="F767:F772" si="121">ROUND(E767*(1-$F$10),2)</f>
        <v>2929.84</v>
      </c>
      <c r="G767" s="1037">
        <f>'Заказ, cкидки и курсы валют'!$J$24*F767</f>
        <v>37165.020400000001</v>
      </c>
      <c r="H767" s="158">
        <f t="shared" ref="H767:H772" si="122">ROUND((D767/1000)*G767,2)</f>
        <v>1858.25</v>
      </c>
      <c r="I767" s="245"/>
      <c r="J767" s="992"/>
    </row>
    <row r="768" spans="1:10">
      <c r="A768" s="250" t="s">
        <v>2340</v>
      </c>
      <c r="B768" s="49" t="s">
        <v>3293</v>
      </c>
      <c r="C768" s="60">
        <v>110</v>
      </c>
      <c r="D768" s="147">
        <v>25</v>
      </c>
      <c r="E768" s="712">
        <f t="shared" si="120"/>
        <v>4139.4719999999998</v>
      </c>
      <c r="F768" s="1416">
        <f t="shared" si="121"/>
        <v>4139.47</v>
      </c>
      <c r="G768" s="1037">
        <f>'Заказ, cкидки и курсы валют'!$J$24*F768</f>
        <v>52509.176950000008</v>
      </c>
      <c r="H768" s="158">
        <f t="shared" si="122"/>
        <v>1312.73</v>
      </c>
      <c r="I768" s="245"/>
      <c r="J768" s="992"/>
    </row>
    <row r="769" spans="1:9">
      <c r="A769" s="250" t="s">
        <v>2341</v>
      </c>
      <c r="B769" s="49" t="s">
        <v>3294</v>
      </c>
      <c r="C769" s="60">
        <v>180</v>
      </c>
      <c r="D769" s="147">
        <v>15</v>
      </c>
      <c r="E769" s="712">
        <f t="shared" si="120"/>
        <v>6184.7279999999992</v>
      </c>
      <c r="F769" s="1416">
        <f t="shared" si="121"/>
        <v>6184.73</v>
      </c>
      <c r="G769" s="1037">
        <f>'Заказ, cкидки и курсы валют'!$J$24*F769</f>
        <v>78453.300049999991</v>
      </c>
      <c r="H769" s="158">
        <f t="shared" si="122"/>
        <v>1176.8</v>
      </c>
      <c r="I769" s="245"/>
    </row>
    <row r="770" spans="1:9">
      <c r="A770" s="250" t="s">
        <v>2342</v>
      </c>
      <c r="B770" s="49" t="s">
        <v>3295</v>
      </c>
      <c r="C770" s="60">
        <v>206.25</v>
      </c>
      <c r="D770" s="147">
        <v>10</v>
      </c>
      <c r="E770" s="712">
        <f t="shared" si="120"/>
        <v>6751.5359999999991</v>
      </c>
      <c r="F770" s="1416">
        <f t="shared" si="121"/>
        <v>6751.54</v>
      </c>
      <c r="G770" s="1037">
        <f>'Заказ, cкидки и курсы валют'!$J$24*F770</f>
        <v>85643.284899999999</v>
      </c>
      <c r="H770" s="158">
        <f t="shared" si="122"/>
        <v>856.43</v>
      </c>
      <c r="I770" s="245"/>
    </row>
    <row r="771" spans="1:9">
      <c r="A771" s="250" t="s">
        <v>5509</v>
      </c>
      <c r="B771" s="47" t="s">
        <v>3296</v>
      </c>
      <c r="C771" s="60">
        <v>285</v>
      </c>
      <c r="D771" s="147">
        <v>5</v>
      </c>
      <c r="E771" s="712">
        <f t="shared" si="120"/>
        <v>9825.2160000000003</v>
      </c>
      <c r="F771" s="1416">
        <f t="shared" si="121"/>
        <v>9825.2199999999993</v>
      </c>
      <c r="G771" s="1037">
        <f>'Заказ, cкидки и курсы валют'!$J$24*F771</f>
        <v>124632.9157</v>
      </c>
      <c r="H771" s="158">
        <f t="shared" si="122"/>
        <v>623.16</v>
      </c>
      <c r="I771" s="245"/>
    </row>
    <row r="772" spans="1:9">
      <c r="A772" s="250" t="s">
        <v>5510</v>
      </c>
      <c r="B772" s="47" t="s">
        <v>3297</v>
      </c>
      <c r="C772" s="60">
        <v>450</v>
      </c>
      <c r="D772" s="147">
        <v>5</v>
      </c>
      <c r="E772" s="712">
        <f t="shared" si="120"/>
        <v>13636.967999999999</v>
      </c>
      <c r="F772" s="1416">
        <f t="shared" si="121"/>
        <v>13636.97</v>
      </c>
      <c r="G772" s="1037">
        <f>'Заказ, cкидки и курсы валют'!$J$24*F772</f>
        <v>172984.96445</v>
      </c>
      <c r="H772" s="158">
        <f t="shared" si="122"/>
        <v>864.92</v>
      </c>
      <c r="I772" s="245"/>
    </row>
    <row r="773" spans="1:9" ht="13.5" thickBot="1">
      <c r="A773" s="1484"/>
      <c r="B773" s="53"/>
      <c r="C773" s="109"/>
      <c r="D773" s="313"/>
      <c r="E773" s="712"/>
      <c r="F773" s="1427"/>
      <c r="G773" s="1040"/>
      <c r="H773" s="23"/>
      <c r="I773" s="629"/>
    </row>
    <row r="774" spans="1:9" ht="18">
      <c r="A774" s="291"/>
      <c r="B774" s="196"/>
      <c r="C774" s="112"/>
      <c r="D774" s="113" t="s">
        <v>2963</v>
      </c>
      <c r="E774" s="687"/>
      <c r="F774" s="800"/>
      <c r="G774" s="694"/>
      <c r="H774" s="196"/>
      <c r="I774" s="116"/>
    </row>
    <row r="775" spans="1:9" ht="32.25" customHeight="1">
      <c r="A775" s="292"/>
      <c r="B775" s="17"/>
      <c r="C775" s="118"/>
      <c r="D775" s="118"/>
      <c r="E775" s="689"/>
      <c r="F775" s="795"/>
      <c r="G775" s="763"/>
      <c r="H775" s="17"/>
      <c r="I775" s="200"/>
    </row>
    <row r="776" spans="1:9" ht="18.75" customHeight="1">
      <c r="A776" s="292"/>
      <c r="B776" s="17"/>
      <c r="C776" s="118"/>
      <c r="D776" s="118"/>
      <c r="E776" s="689"/>
      <c r="F776" s="795"/>
      <c r="G776" s="763"/>
      <c r="H776" s="17"/>
      <c r="I776" s="200"/>
    </row>
    <row r="777" spans="1:9" ht="57" customHeight="1">
      <c r="A777" s="292"/>
      <c r="B777" s="17"/>
      <c r="C777" s="118"/>
      <c r="D777" s="118"/>
      <c r="E777" s="689"/>
      <c r="F777" s="795"/>
      <c r="G777" s="763"/>
      <c r="H777" s="17"/>
      <c r="I777" s="200"/>
    </row>
    <row r="778" spans="1:9" ht="18.75" thickBot="1">
      <c r="A778" s="1541" t="s">
        <v>7841</v>
      </c>
      <c r="B778" s="204"/>
      <c r="C778" s="120"/>
      <c r="D778" s="120"/>
      <c r="E778" s="690"/>
      <c r="F778" s="796"/>
      <c r="G778" s="764"/>
      <c r="H778" s="204"/>
      <c r="I778" s="205"/>
    </row>
    <row r="779" spans="1:9" ht="42">
      <c r="A779" s="228" t="s">
        <v>1036</v>
      </c>
      <c r="B779" s="229" t="s">
        <v>1037</v>
      </c>
      <c r="C779" s="230" t="s">
        <v>679</v>
      </c>
      <c r="D779" s="230" t="s">
        <v>3147</v>
      </c>
      <c r="E779" s="691" t="s">
        <v>11544</v>
      </c>
      <c r="F779" s="797" t="s">
        <v>2796</v>
      </c>
      <c r="G779" s="785" t="s">
        <v>2644</v>
      </c>
      <c r="H779" s="394" t="s">
        <v>498</v>
      </c>
      <c r="I779" s="232" t="s">
        <v>4274</v>
      </c>
    </row>
    <row r="780" spans="1:9" ht="13.5" thickBot="1">
      <c r="A780" s="228"/>
      <c r="B780" s="445"/>
      <c r="C780" s="230" t="s">
        <v>3648</v>
      </c>
      <c r="D780" s="446" t="s">
        <v>2645</v>
      </c>
      <c r="E780" s="696" t="s">
        <v>265</v>
      </c>
      <c r="F780" s="1351">
        <f>'Заказ, cкидки и курсы валют'!$I$12</f>
        <v>0</v>
      </c>
      <c r="G780" s="1150"/>
      <c r="H780" s="545"/>
      <c r="I780" s="380"/>
    </row>
    <row r="781" spans="1:9" ht="15">
      <c r="A781" s="389" t="s">
        <v>8753</v>
      </c>
      <c r="B781" s="1221" t="s">
        <v>3668</v>
      </c>
      <c r="C781" s="1219">
        <v>61.44</v>
      </c>
      <c r="D781" s="1221">
        <v>5</v>
      </c>
      <c r="E781" s="1123">
        <f t="shared" ref="E781:E788" si="123">E749*2</f>
        <v>4762.0600000000004</v>
      </c>
      <c r="F781" s="1187">
        <f>ROUND(E781*(1-$F$10),2)</f>
        <v>4762.0600000000004</v>
      </c>
      <c r="G781" s="1188">
        <f>'Заказ, cкидки и курсы валют'!$J$24*F781</f>
        <v>60406.731100000005</v>
      </c>
      <c r="H781" s="443">
        <f>ROUND((D781/1000)*G781,2)</f>
        <v>302.02999999999997</v>
      </c>
      <c r="I781" s="393"/>
    </row>
    <row r="782" spans="1:9" ht="15">
      <c r="A782" s="250" t="s">
        <v>8754</v>
      </c>
      <c r="B782" s="49" t="s">
        <v>3669</v>
      </c>
      <c r="C782" s="60">
        <v>62.06</v>
      </c>
      <c r="D782" s="49">
        <v>2</v>
      </c>
      <c r="E782" s="1123">
        <f t="shared" si="123"/>
        <v>4883.0600000000004</v>
      </c>
      <c r="F782" s="740">
        <f t="shared" ref="F782:F788" si="124">ROUND(E782*(1-$F$10),2)</f>
        <v>4883.0600000000004</v>
      </c>
      <c r="G782" s="1037">
        <f>'Заказ, cкидки и курсы валют'!$J$24*F782</f>
        <v>61941.616100000007</v>
      </c>
      <c r="H782" s="158">
        <f t="shared" ref="H782:H788" si="125">ROUND((D782/1000)*G782,2)</f>
        <v>123.88</v>
      </c>
      <c r="I782" s="245"/>
    </row>
    <row r="783" spans="1:9" ht="15">
      <c r="A783" s="250" t="s">
        <v>8755</v>
      </c>
      <c r="B783" s="49" t="s">
        <v>3293</v>
      </c>
      <c r="C783" s="60">
        <v>110</v>
      </c>
      <c r="D783" s="49">
        <v>2</v>
      </c>
      <c r="E783" s="1123">
        <f t="shared" si="123"/>
        <v>6899.12</v>
      </c>
      <c r="F783" s="740">
        <f t="shared" si="124"/>
        <v>6899.12</v>
      </c>
      <c r="G783" s="1037">
        <f>'Заказ, cкидки и курсы валют'!$J$24*F783</f>
        <v>87515.337200000009</v>
      </c>
      <c r="H783" s="158">
        <f t="shared" si="125"/>
        <v>175.03</v>
      </c>
      <c r="I783" s="245"/>
    </row>
    <row r="784" spans="1:9" ht="15">
      <c r="A784" s="250" t="s">
        <v>8756</v>
      </c>
      <c r="B784" s="49" t="s">
        <v>3294</v>
      </c>
      <c r="C784" s="60">
        <v>180</v>
      </c>
      <c r="D784" s="49">
        <v>1</v>
      </c>
      <c r="E784" s="1123">
        <f t="shared" si="123"/>
        <v>10307.879999999999</v>
      </c>
      <c r="F784" s="740">
        <f t="shared" si="124"/>
        <v>10307.879999999999</v>
      </c>
      <c r="G784" s="1037">
        <f>'Заказ, cкидки и курсы валют'!$J$24*F784</f>
        <v>130755.45779999999</v>
      </c>
      <c r="H784" s="158">
        <f t="shared" si="125"/>
        <v>130.76</v>
      </c>
      <c r="I784" s="245"/>
    </row>
    <row r="785" spans="1:9" ht="15">
      <c r="A785" s="250" t="s">
        <v>8757</v>
      </c>
      <c r="B785" s="49" t="s">
        <v>3295</v>
      </c>
      <c r="C785" s="60">
        <v>206.25</v>
      </c>
      <c r="D785" s="49">
        <v>1</v>
      </c>
      <c r="E785" s="1123">
        <f t="shared" si="123"/>
        <v>11252.56</v>
      </c>
      <c r="F785" s="740">
        <f t="shared" si="124"/>
        <v>11252.56</v>
      </c>
      <c r="G785" s="1037">
        <f>'Заказ, cкидки и курсы валют'!$J$24*F785</f>
        <v>142738.7236</v>
      </c>
      <c r="H785" s="158">
        <f t="shared" si="125"/>
        <v>142.74</v>
      </c>
      <c r="I785" s="245"/>
    </row>
    <row r="786" spans="1:9" ht="15">
      <c r="A786" s="250" t="s">
        <v>8758</v>
      </c>
      <c r="B786" s="49" t="s">
        <v>3296</v>
      </c>
      <c r="C786" s="60">
        <v>285</v>
      </c>
      <c r="D786" s="49">
        <v>1</v>
      </c>
      <c r="E786" s="1123">
        <f t="shared" si="123"/>
        <v>16375.36</v>
      </c>
      <c r="F786" s="740">
        <f t="shared" si="124"/>
        <v>16375.36</v>
      </c>
      <c r="G786" s="1037">
        <f>'Заказ, cкидки и курсы валют'!$J$24*F786</f>
        <v>207721.44160000002</v>
      </c>
      <c r="H786" s="158">
        <f t="shared" si="125"/>
        <v>207.72</v>
      </c>
      <c r="I786" s="245"/>
    </row>
    <row r="787" spans="1:9" ht="15">
      <c r="A787" s="250" t="s">
        <v>8759</v>
      </c>
      <c r="B787" s="49" t="s">
        <v>3297</v>
      </c>
      <c r="C787" s="60">
        <v>450</v>
      </c>
      <c r="D787" s="49">
        <v>1</v>
      </c>
      <c r="E787" s="1123">
        <f t="shared" si="123"/>
        <v>22728.28</v>
      </c>
      <c r="F787" s="740">
        <f t="shared" si="124"/>
        <v>22728.28</v>
      </c>
      <c r="G787" s="1037">
        <f>'Заказ, cкидки и курсы валют'!$J$24*F787</f>
        <v>288308.23180000001</v>
      </c>
      <c r="H787" s="158">
        <f t="shared" si="125"/>
        <v>288.31</v>
      </c>
      <c r="I787" s="245"/>
    </row>
    <row r="788" spans="1:9" ht="15.75" thickBot="1">
      <c r="A788" s="282" t="s">
        <v>8760</v>
      </c>
      <c r="B788" s="163" t="s">
        <v>3299</v>
      </c>
      <c r="C788" s="1186">
        <v>870</v>
      </c>
      <c r="D788" s="163">
        <v>1</v>
      </c>
      <c r="E788" s="1123">
        <f t="shared" si="123"/>
        <v>46379.22</v>
      </c>
      <c r="F788" s="1173">
        <f t="shared" si="124"/>
        <v>46379.22</v>
      </c>
      <c r="G788" s="1174">
        <f>'Заказ, cкидки и курсы валют'!$J$24*F788</f>
        <v>588320.4057</v>
      </c>
      <c r="H788" s="214">
        <f t="shared" si="125"/>
        <v>588.32000000000005</v>
      </c>
      <c r="I788" s="248"/>
    </row>
    <row r="789" spans="1:9" ht="13.5" thickBot="1">
      <c r="A789" s="14"/>
      <c r="B789" s="54"/>
      <c r="C789" s="54"/>
      <c r="D789" s="54"/>
      <c r="E789" s="711"/>
      <c r="F789" s="109"/>
      <c r="G789" s="678"/>
      <c r="H789" s="14"/>
      <c r="I789" s="14"/>
    </row>
    <row r="790" spans="1:9" ht="18">
      <c r="A790" s="291"/>
      <c r="B790" s="196"/>
      <c r="C790" s="112"/>
      <c r="D790" s="112" t="s">
        <v>4298</v>
      </c>
      <c r="E790" s="687"/>
      <c r="F790" s="794"/>
      <c r="G790" s="701"/>
      <c r="H790" s="196"/>
      <c r="I790" s="116"/>
    </row>
    <row r="791" spans="1:9">
      <c r="A791" s="292"/>
      <c r="B791" s="17"/>
      <c r="C791" s="118"/>
      <c r="D791" s="118"/>
      <c r="E791" s="689"/>
      <c r="F791" s="795"/>
      <c r="G791" s="763"/>
      <c r="H791" s="17"/>
      <c r="I791" s="200"/>
    </row>
    <row r="792" spans="1:9">
      <c r="A792" s="292"/>
      <c r="B792" s="17"/>
      <c r="C792" s="118"/>
      <c r="D792" s="118"/>
      <c r="E792" s="689"/>
      <c r="F792" s="795"/>
      <c r="G792" s="763"/>
      <c r="H792" s="17"/>
      <c r="I792" s="200"/>
    </row>
    <row r="793" spans="1:9" ht="59.25" customHeight="1">
      <c r="A793" s="292"/>
      <c r="B793" s="17"/>
      <c r="C793" s="118"/>
      <c r="D793" s="118"/>
      <c r="E793" s="689"/>
      <c r="F793" s="795"/>
      <c r="G793" s="763"/>
      <c r="H793" s="17"/>
      <c r="I793" s="200"/>
    </row>
    <row r="794" spans="1:9" ht="31.5" customHeight="1" thickBot="1">
      <c r="A794" s="1541" t="s">
        <v>7839</v>
      </c>
      <c r="B794" s="204"/>
      <c r="C794" s="120"/>
      <c r="D794" s="120"/>
      <c r="E794" s="690"/>
      <c r="F794" s="796"/>
      <c r="G794" s="764"/>
      <c r="H794" s="204"/>
      <c r="I794" s="205"/>
    </row>
    <row r="795" spans="1:9" ht="44.25" customHeight="1">
      <c r="A795" s="228" t="s">
        <v>1036</v>
      </c>
      <c r="B795" s="229" t="s">
        <v>1037</v>
      </c>
      <c r="C795" s="230" t="s">
        <v>679</v>
      </c>
      <c r="D795" s="230" t="s">
        <v>3147</v>
      </c>
      <c r="E795" s="691" t="s">
        <v>11544</v>
      </c>
      <c r="F795" s="797" t="s">
        <v>2796</v>
      </c>
      <c r="G795" s="785" t="s">
        <v>2644</v>
      </c>
      <c r="H795" s="394" t="s">
        <v>498</v>
      </c>
      <c r="I795" s="232" t="s">
        <v>4274</v>
      </c>
    </row>
    <row r="796" spans="1:9" ht="13.5" customHeight="1" thickBot="1">
      <c r="A796" s="228"/>
      <c r="B796" s="445"/>
      <c r="C796" s="230" t="s">
        <v>3648</v>
      </c>
      <c r="D796" s="446" t="s">
        <v>2645</v>
      </c>
      <c r="E796" s="696" t="s">
        <v>265</v>
      </c>
      <c r="F796" s="1351">
        <f>'Заказ, cкидки и курсы валют'!$I$12</f>
        <v>0</v>
      </c>
      <c r="G796" s="1150"/>
      <c r="H796" s="545"/>
      <c r="I796" s="380"/>
    </row>
    <row r="797" spans="1:9" ht="13.5" customHeight="1">
      <c r="A797" s="1234" t="s">
        <v>2343</v>
      </c>
      <c r="B797" s="2875" t="s">
        <v>3668</v>
      </c>
      <c r="C797" s="2879">
        <v>61.44</v>
      </c>
      <c r="D797" s="2875">
        <v>500</v>
      </c>
      <c r="E797" s="2847">
        <v>2381.0300000000002</v>
      </c>
      <c r="F797" s="1678">
        <f>ROUND(E797*(1-$F$10),2)</f>
        <v>2381.0300000000002</v>
      </c>
      <c r="G797" s="2268">
        <f>'Заказ, cкидки и курсы валют'!$J$24*F797</f>
        <v>30203.365550000002</v>
      </c>
      <c r="H797" s="443">
        <f>ROUND((D797/1000)*G797,2)</f>
        <v>15101.68</v>
      </c>
      <c r="I797" s="393"/>
    </row>
    <row r="798" spans="1:9" ht="13.5" customHeight="1">
      <c r="A798" s="770" t="s">
        <v>2344</v>
      </c>
      <c r="B798" s="2875" t="s">
        <v>3669</v>
      </c>
      <c r="C798" s="977">
        <v>62.06</v>
      </c>
      <c r="D798" s="2875">
        <v>500</v>
      </c>
      <c r="E798" s="2847">
        <v>2441.5300000000002</v>
      </c>
      <c r="F798" s="1133">
        <f t="shared" ref="F798:F804" si="126">ROUND(E798*(1-$F$10),2)</f>
        <v>2441.5300000000002</v>
      </c>
      <c r="G798" s="1041">
        <f>'Заказ, cкидки и курсы валют'!$J$24*F798</f>
        <v>30970.808050000003</v>
      </c>
      <c r="H798" s="158">
        <f t="shared" ref="H798:H804" si="127">ROUND((D798/1000)*G798,2)</f>
        <v>15485.4</v>
      </c>
      <c r="I798" s="245"/>
    </row>
    <row r="799" spans="1:9" ht="13.5" customHeight="1">
      <c r="A799" s="770" t="s">
        <v>2345</v>
      </c>
      <c r="B799" s="2875" t="s">
        <v>3293</v>
      </c>
      <c r="C799" s="977">
        <v>110</v>
      </c>
      <c r="D799" s="2875">
        <v>250</v>
      </c>
      <c r="E799" s="2847">
        <v>3449.56</v>
      </c>
      <c r="F799" s="1133">
        <f t="shared" si="126"/>
        <v>3449.56</v>
      </c>
      <c r="G799" s="1041">
        <f>'Заказ, cкидки и курсы валют'!$J$24*F799</f>
        <v>43757.668600000005</v>
      </c>
      <c r="H799" s="158">
        <f t="shared" si="127"/>
        <v>10939.42</v>
      </c>
      <c r="I799" s="245"/>
    </row>
    <row r="800" spans="1:9" ht="13.5" customHeight="1">
      <c r="A800" s="770" t="s">
        <v>2346</v>
      </c>
      <c r="B800" s="2875" t="s">
        <v>3294</v>
      </c>
      <c r="C800" s="977">
        <v>180</v>
      </c>
      <c r="D800" s="2875">
        <v>130</v>
      </c>
      <c r="E800" s="2847">
        <v>5153.9399999999996</v>
      </c>
      <c r="F800" s="1133">
        <f t="shared" si="126"/>
        <v>5153.9399999999996</v>
      </c>
      <c r="G800" s="1041">
        <f>'Заказ, cкидки и курсы валют'!$J$24*F800</f>
        <v>65377.728899999995</v>
      </c>
      <c r="H800" s="158">
        <f t="shared" si="127"/>
        <v>8499.1</v>
      </c>
      <c r="I800" s="245"/>
    </row>
    <row r="801" spans="1:10" ht="13.5" customHeight="1">
      <c r="A801" s="770" t="s">
        <v>2347</v>
      </c>
      <c r="B801" s="2875" t="s">
        <v>3295</v>
      </c>
      <c r="C801" s="977">
        <v>206.25</v>
      </c>
      <c r="D801" s="2875">
        <v>80</v>
      </c>
      <c r="E801" s="2847">
        <v>5626.28</v>
      </c>
      <c r="F801" s="1133">
        <f t="shared" si="126"/>
        <v>5626.28</v>
      </c>
      <c r="G801" s="1041">
        <f>'Заказ, cкидки и курсы валют'!$J$24*F801</f>
        <v>71369.361799999999</v>
      </c>
      <c r="H801" s="158">
        <f t="shared" si="127"/>
        <v>5709.55</v>
      </c>
      <c r="I801" s="245"/>
    </row>
    <row r="802" spans="1:10" ht="13.5" customHeight="1">
      <c r="A802" s="770" t="s">
        <v>2348</v>
      </c>
      <c r="B802" s="2875" t="s">
        <v>3296</v>
      </c>
      <c r="C802" s="977">
        <v>285</v>
      </c>
      <c r="D802" s="2875">
        <v>80</v>
      </c>
      <c r="E802" s="2847">
        <v>8187.68</v>
      </c>
      <c r="F802" s="1133">
        <f t="shared" si="126"/>
        <v>8187.68</v>
      </c>
      <c r="G802" s="1041">
        <f>'Заказ, cкидки и курсы валют'!$J$24*F802</f>
        <v>103860.72080000001</v>
      </c>
      <c r="H802" s="158">
        <f t="shared" si="127"/>
        <v>8308.86</v>
      </c>
      <c r="I802" s="245"/>
    </row>
    <row r="803" spans="1:10">
      <c r="A803" s="770" t="s">
        <v>2349</v>
      </c>
      <c r="B803" s="2875" t="s">
        <v>3297</v>
      </c>
      <c r="C803" s="977">
        <v>450</v>
      </c>
      <c r="D803" s="2875">
        <v>50</v>
      </c>
      <c r="E803" s="2847">
        <v>11364.14</v>
      </c>
      <c r="F803" s="1133">
        <f t="shared" si="126"/>
        <v>11364.14</v>
      </c>
      <c r="G803" s="1041">
        <f>'Заказ, cкидки и курсы валют'!$J$24*F803</f>
        <v>144154.1159</v>
      </c>
      <c r="H803" s="158">
        <f t="shared" si="127"/>
        <v>7207.71</v>
      </c>
      <c r="I803" s="245"/>
    </row>
    <row r="804" spans="1:10">
      <c r="A804" s="770" t="s">
        <v>2350</v>
      </c>
      <c r="B804" s="2875" t="s">
        <v>3299</v>
      </c>
      <c r="C804" s="977">
        <v>870</v>
      </c>
      <c r="D804" s="2875">
        <v>25</v>
      </c>
      <c r="E804" s="2847">
        <v>23189.61</v>
      </c>
      <c r="F804" s="1133">
        <f t="shared" si="126"/>
        <v>23189.61</v>
      </c>
      <c r="G804" s="1041">
        <f>'Заказ, cкидки и курсы валют'!$J$24*F804</f>
        <v>294160.20285</v>
      </c>
      <c r="H804" s="158">
        <f t="shared" si="127"/>
        <v>7354.01</v>
      </c>
      <c r="I804" s="245"/>
    </row>
    <row r="805" spans="1:10" ht="13.5" thickBot="1">
      <c r="A805" s="803" t="s">
        <v>11869</v>
      </c>
      <c r="B805" s="2875" t="s">
        <v>3300</v>
      </c>
      <c r="C805" s="1355">
        <v>1400</v>
      </c>
      <c r="D805" s="2875">
        <v>15</v>
      </c>
      <c r="E805" s="2847">
        <v>43687.37</v>
      </c>
      <c r="F805" s="1758">
        <f t="shared" ref="F805" si="128">ROUND(E805*(1-$F$10),2)</f>
        <v>43687.37</v>
      </c>
      <c r="G805" s="1759">
        <f>'Заказ, cкидки и курсы валют'!$J$24*F805</f>
        <v>554174.28845000011</v>
      </c>
      <c r="H805" s="214">
        <f t="shared" ref="H805" si="129">ROUND((D805/1000)*G805,2)</f>
        <v>8312.61</v>
      </c>
      <c r="I805" s="248"/>
    </row>
    <row r="806" spans="1:10" ht="13.5" thickBot="1">
      <c r="A806" s="14"/>
      <c r="B806" s="54"/>
      <c r="C806" s="54"/>
      <c r="D806" s="54"/>
      <c r="E806" s="711"/>
      <c r="F806" s="109"/>
      <c r="G806" s="678"/>
      <c r="H806" s="14"/>
      <c r="I806" s="14"/>
    </row>
    <row r="807" spans="1:10" ht="18">
      <c r="A807" s="291"/>
      <c r="B807" s="196"/>
      <c r="C807" s="112"/>
      <c r="D807" s="112" t="s">
        <v>4298</v>
      </c>
      <c r="E807" s="687"/>
      <c r="F807" s="794"/>
      <c r="G807" s="729"/>
      <c r="H807" s="196"/>
      <c r="I807" s="116"/>
    </row>
    <row r="808" spans="1:10">
      <c r="A808" s="292"/>
      <c r="B808" s="17"/>
      <c r="C808" s="118"/>
      <c r="D808" s="118"/>
      <c r="E808" s="689"/>
      <c r="F808" s="795"/>
      <c r="G808" s="763"/>
      <c r="H808" s="17"/>
      <c r="I808" s="200"/>
    </row>
    <row r="809" spans="1:10" ht="54.75" customHeight="1">
      <c r="A809" s="292"/>
      <c r="B809" s="17"/>
      <c r="C809" s="118"/>
      <c r="D809" s="118"/>
      <c r="E809" s="689"/>
      <c r="F809" s="795"/>
      <c r="G809" s="763"/>
      <c r="H809" s="17"/>
      <c r="I809" s="200"/>
    </row>
    <row r="810" spans="1:10">
      <c r="A810" s="292"/>
      <c r="B810" s="17"/>
      <c r="C810" s="118"/>
      <c r="D810" s="118"/>
      <c r="E810" s="689"/>
      <c r="F810" s="795"/>
      <c r="G810" s="763"/>
      <c r="H810" s="17"/>
      <c r="I810" s="200"/>
    </row>
    <row r="811" spans="1:10" ht="15.75" customHeight="1" thickBot="1">
      <c r="A811" s="145" t="s">
        <v>7840</v>
      </c>
      <c r="B811" s="146"/>
      <c r="C811" s="121"/>
      <c r="D811" s="204"/>
      <c r="E811" s="697"/>
      <c r="F811" s="796"/>
      <c r="G811" s="764"/>
      <c r="H811" s="204"/>
      <c r="I811" s="205"/>
      <c r="J811" s="992"/>
    </row>
    <row r="812" spans="1:10" ht="43.5" customHeight="1">
      <c r="A812" s="228" t="s">
        <v>1036</v>
      </c>
      <c r="B812" s="229" t="s">
        <v>1037</v>
      </c>
      <c r="C812" s="230" t="s">
        <v>679</v>
      </c>
      <c r="D812" s="230" t="s">
        <v>3147</v>
      </c>
      <c r="E812" s="691" t="s">
        <v>11544</v>
      </c>
      <c r="F812" s="797" t="s">
        <v>2796</v>
      </c>
      <c r="G812" s="785" t="s">
        <v>2644</v>
      </c>
      <c r="H812" s="394" t="s">
        <v>498</v>
      </c>
      <c r="I812" s="232" t="s">
        <v>4274</v>
      </c>
      <c r="J812" s="992"/>
    </row>
    <row r="813" spans="1:10" ht="13.5" thickBot="1">
      <c r="A813" s="228"/>
      <c r="B813" s="445"/>
      <c r="C813" s="230" t="s">
        <v>3648</v>
      </c>
      <c r="D813" s="446" t="s">
        <v>2645</v>
      </c>
      <c r="E813" s="696" t="s">
        <v>265</v>
      </c>
      <c r="F813" s="1351">
        <f>'Заказ, cкидки и курсы валют'!$I$12</f>
        <v>0</v>
      </c>
      <c r="G813" s="1150"/>
      <c r="H813" s="545"/>
      <c r="I813" s="380"/>
      <c r="J813" s="992"/>
    </row>
    <row r="814" spans="1:10">
      <c r="A814" s="389" t="s">
        <v>2351</v>
      </c>
      <c r="B814" s="1221" t="s">
        <v>3668</v>
      </c>
      <c r="C814" s="1219">
        <v>42.33</v>
      </c>
      <c r="D814" s="1587">
        <v>50</v>
      </c>
      <c r="E814" s="712">
        <f t="shared" ref="E814:E820" si="130">E797*1.2</f>
        <v>2857.2360000000003</v>
      </c>
      <c r="F814" s="1415">
        <f>ROUND(E814*(1-$F$10),2)</f>
        <v>2857.24</v>
      </c>
      <c r="G814" s="1188">
        <f>'Заказ, cкидки и курсы валют'!$J$24*F814</f>
        <v>36244.089399999997</v>
      </c>
      <c r="H814" s="443">
        <f>ROUND((D814/1000)*G814,2)</f>
        <v>1812.2</v>
      </c>
      <c r="I814" s="393"/>
      <c r="J814" s="992"/>
    </row>
    <row r="815" spans="1:10">
      <c r="A815" s="250" t="s">
        <v>2352</v>
      </c>
      <c r="B815" s="49" t="s">
        <v>3669</v>
      </c>
      <c r="C815" s="60">
        <v>50</v>
      </c>
      <c r="D815" s="147">
        <v>30</v>
      </c>
      <c r="E815" s="712">
        <f t="shared" si="130"/>
        <v>2929.8360000000002</v>
      </c>
      <c r="F815" s="1416">
        <f t="shared" ref="F815:F820" si="131">ROUND(E815*(1-$F$10),2)</f>
        <v>2929.84</v>
      </c>
      <c r="G815" s="1037">
        <f>'Заказ, cкидки и курсы валют'!$J$24*F815</f>
        <v>37165.020400000001</v>
      </c>
      <c r="H815" s="158">
        <f t="shared" ref="H815:H820" si="132">ROUND((D815/1000)*G815,2)</f>
        <v>1114.95</v>
      </c>
      <c r="I815" s="245"/>
      <c r="J815" s="992"/>
    </row>
    <row r="816" spans="1:10">
      <c r="A816" s="250" t="s">
        <v>2353</v>
      </c>
      <c r="B816" s="49" t="s">
        <v>3293</v>
      </c>
      <c r="C816" s="60">
        <v>90</v>
      </c>
      <c r="D816" s="147">
        <v>25</v>
      </c>
      <c r="E816" s="712">
        <f t="shared" si="130"/>
        <v>4139.4719999999998</v>
      </c>
      <c r="F816" s="1416">
        <f t="shared" si="131"/>
        <v>4139.47</v>
      </c>
      <c r="G816" s="1037">
        <f>'Заказ, cкидки и курсы валют'!$J$24*F816</f>
        <v>52509.176950000008</v>
      </c>
      <c r="H816" s="158">
        <f t="shared" si="132"/>
        <v>1312.73</v>
      </c>
      <c r="I816" s="245"/>
      <c r="J816" s="992"/>
    </row>
    <row r="817" spans="1:10">
      <c r="A817" s="250" t="s">
        <v>2354</v>
      </c>
      <c r="B817" s="49" t="s">
        <v>3294</v>
      </c>
      <c r="C817" s="60">
        <v>160</v>
      </c>
      <c r="D817" s="147">
        <v>15</v>
      </c>
      <c r="E817" s="712">
        <f t="shared" si="130"/>
        <v>6184.7279999999992</v>
      </c>
      <c r="F817" s="1416">
        <f t="shared" si="131"/>
        <v>6184.73</v>
      </c>
      <c r="G817" s="1037">
        <f>'Заказ, cкидки и курсы валют'!$J$24*F817</f>
        <v>78453.300049999991</v>
      </c>
      <c r="H817" s="158">
        <f t="shared" si="132"/>
        <v>1176.8</v>
      </c>
      <c r="I817" s="245"/>
      <c r="J817" s="992"/>
    </row>
    <row r="818" spans="1:10">
      <c r="A818" s="250" t="s">
        <v>2355</v>
      </c>
      <c r="B818" s="49" t="s">
        <v>3295</v>
      </c>
      <c r="C818" s="60">
        <v>180</v>
      </c>
      <c r="D818" s="147">
        <v>10</v>
      </c>
      <c r="E818" s="712">
        <f t="shared" si="130"/>
        <v>6751.5359999999991</v>
      </c>
      <c r="F818" s="1416">
        <f t="shared" si="131"/>
        <v>6751.54</v>
      </c>
      <c r="G818" s="1037">
        <f>'Заказ, cкидки и курсы валют'!$J$24*F818</f>
        <v>85643.284899999999</v>
      </c>
      <c r="H818" s="158">
        <f t="shared" si="132"/>
        <v>856.43</v>
      </c>
      <c r="I818" s="245"/>
    </row>
    <row r="819" spans="1:10">
      <c r="A819" s="2444" t="s">
        <v>2356</v>
      </c>
      <c r="B819" s="49" t="s">
        <v>3296</v>
      </c>
      <c r="C819" s="60">
        <v>250</v>
      </c>
      <c r="D819" s="147">
        <v>10</v>
      </c>
      <c r="E819" s="712">
        <f t="shared" si="130"/>
        <v>9825.2160000000003</v>
      </c>
      <c r="F819" s="1416">
        <f t="shared" si="131"/>
        <v>9825.2199999999993</v>
      </c>
      <c r="G819" s="1037">
        <f>'Заказ, cкидки и курсы валют'!$J$24*F819</f>
        <v>124632.9157</v>
      </c>
      <c r="H819" s="158">
        <f t="shared" si="132"/>
        <v>1246.33</v>
      </c>
      <c r="I819" s="245"/>
    </row>
    <row r="820" spans="1:10" ht="13.5" thickBot="1">
      <c r="A820" s="282" t="s">
        <v>2357</v>
      </c>
      <c r="B820" s="163" t="s">
        <v>3297</v>
      </c>
      <c r="C820" s="1186">
        <v>364.81</v>
      </c>
      <c r="D820" s="284">
        <v>5</v>
      </c>
      <c r="E820" s="712">
        <f t="shared" si="130"/>
        <v>13636.967999999999</v>
      </c>
      <c r="F820" s="1417">
        <f t="shared" si="131"/>
        <v>13636.97</v>
      </c>
      <c r="G820" s="1174">
        <f>'Заказ, cкидки и курсы валют'!$J$24*F820</f>
        <v>172984.96445</v>
      </c>
      <c r="H820" s="214">
        <f t="shared" si="132"/>
        <v>864.92</v>
      </c>
      <c r="I820" s="248"/>
    </row>
    <row r="821" spans="1:10" ht="13.5" thickBot="1">
      <c r="A821" s="14"/>
      <c r="B821" s="54"/>
      <c r="C821" s="54"/>
      <c r="D821" s="54"/>
      <c r="E821" s="711"/>
      <c r="F821" s="109"/>
      <c r="G821" s="678"/>
      <c r="H821" s="14"/>
      <c r="I821" s="14"/>
    </row>
    <row r="822" spans="1:10" ht="18">
      <c r="A822" s="291"/>
      <c r="B822" s="196"/>
      <c r="C822" s="112"/>
      <c r="D822" s="112" t="s">
        <v>4298</v>
      </c>
      <c r="E822" s="687"/>
      <c r="F822" s="794"/>
      <c r="G822" s="701"/>
      <c r="H822" s="196"/>
      <c r="I822" s="116"/>
    </row>
    <row r="823" spans="1:10">
      <c r="A823" s="292"/>
      <c r="B823" s="17"/>
      <c r="C823" s="118"/>
      <c r="D823" s="118"/>
      <c r="E823" s="689"/>
      <c r="F823" s="795"/>
      <c r="G823" s="763"/>
      <c r="H823" s="17"/>
      <c r="I823" s="200"/>
    </row>
    <row r="824" spans="1:10" ht="59.25" customHeight="1">
      <c r="A824" s="292"/>
      <c r="B824" s="17"/>
      <c r="C824" s="118"/>
      <c r="D824" s="118"/>
      <c r="E824" s="689"/>
      <c r="F824" s="795"/>
      <c r="G824" s="763"/>
      <c r="H824" s="17"/>
      <c r="I824" s="200"/>
    </row>
    <row r="825" spans="1:10" ht="31.5" customHeight="1">
      <c r="A825" s="292"/>
      <c r="B825" s="17"/>
      <c r="C825" s="118"/>
      <c r="D825" s="118"/>
      <c r="E825" s="689"/>
      <c r="F825" s="795"/>
      <c r="G825" s="763"/>
      <c r="H825" s="17"/>
      <c r="I825" s="200"/>
    </row>
    <row r="826" spans="1:10" ht="18.75" customHeight="1" thickBot="1">
      <c r="A826" s="1541" t="s">
        <v>7841</v>
      </c>
      <c r="B826" s="204"/>
      <c r="C826" s="120"/>
      <c r="D826" s="120"/>
      <c r="E826" s="690"/>
      <c r="F826" s="796"/>
      <c r="G826" s="764"/>
      <c r="H826" s="204"/>
      <c r="I826" s="205"/>
    </row>
    <row r="827" spans="1:10" ht="42">
      <c r="A827" s="228" t="s">
        <v>1036</v>
      </c>
      <c r="B827" s="229" t="s">
        <v>1037</v>
      </c>
      <c r="C827" s="230" t="s">
        <v>679</v>
      </c>
      <c r="D827" s="230" t="s">
        <v>3147</v>
      </c>
      <c r="E827" s="691" t="s">
        <v>11544</v>
      </c>
      <c r="F827" s="797" t="s">
        <v>2796</v>
      </c>
      <c r="G827" s="785" t="s">
        <v>2644</v>
      </c>
      <c r="H827" s="394" t="s">
        <v>498</v>
      </c>
      <c r="I827" s="232" t="s">
        <v>4274</v>
      </c>
    </row>
    <row r="828" spans="1:10" ht="13.5" thickBot="1">
      <c r="A828" s="228"/>
      <c r="B828" s="445"/>
      <c r="C828" s="230" t="s">
        <v>3648</v>
      </c>
      <c r="D828" s="446" t="s">
        <v>2645</v>
      </c>
      <c r="E828" s="696" t="s">
        <v>265</v>
      </c>
      <c r="F828" s="1351">
        <f>'Заказ, cкидки и курсы валют'!$I$12</f>
        <v>0</v>
      </c>
      <c r="G828" s="1150"/>
      <c r="H828" s="545"/>
      <c r="I828" s="380"/>
    </row>
    <row r="829" spans="1:10" ht="15">
      <c r="A829" s="389" t="s">
        <v>8761</v>
      </c>
      <c r="B829" s="1221" t="s">
        <v>3668</v>
      </c>
      <c r="C829" s="1219">
        <v>42.33</v>
      </c>
      <c r="D829" s="1221">
        <v>5</v>
      </c>
      <c r="E829" s="1123">
        <f t="shared" ref="E829:E836" si="133">E797*2</f>
        <v>4762.0600000000004</v>
      </c>
      <c r="F829" s="1187">
        <f>ROUND(E829*(1-$F$10),2)</f>
        <v>4762.0600000000004</v>
      </c>
      <c r="G829" s="1188">
        <f>'Заказ, cкидки и курсы валют'!$J$24*F829</f>
        <v>60406.731100000005</v>
      </c>
      <c r="H829" s="443">
        <f>ROUND((D829/1000)*G829,2)</f>
        <v>302.02999999999997</v>
      </c>
      <c r="I829" s="393"/>
    </row>
    <row r="830" spans="1:10" ht="15">
      <c r="A830" s="250" t="s">
        <v>8762</v>
      </c>
      <c r="B830" s="49" t="s">
        <v>3669</v>
      </c>
      <c r="C830" s="60">
        <v>50</v>
      </c>
      <c r="D830" s="49">
        <v>2</v>
      </c>
      <c r="E830" s="1123">
        <f t="shared" si="133"/>
        <v>4883.0600000000004</v>
      </c>
      <c r="F830" s="740">
        <f t="shared" ref="F830:F836" si="134">ROUND(E830*(1-$F$10),2)</f>
        <v>4883.0600000000004</v>
      </c>
      <c r="G830" s="1037">
        <f>'Заказ, cкидки и курсы валют'!$J$24*F830</f>
        <v>61941.616100000007</v>
      </c>
      <c r="H830" s="158">
        <f t="shared" ref="H830:H836" si="135">ROUND((D830/1000)*G830,2)</f>
        <v>123.88</v>
      </c>
      <c r="I830" s="245"/>
    </row>
    <row r="831" spans="1:10" ht="15">
      <c r="A831" s="250" t="s">
        <v>8763</v>
      </c>
      <c r="B831" s="49" t="s">
        <v>3293</v>
      </c>
      <c r="C831" s="60">
        <v>90</v>
      </c>
      <c r="D831" s="49">
        <v>2</v>
      </c>
      <c r="E831" s="1123">
        <f t="shared" si="133"/>
        <v>6899.12</v>
      </c>
      <c r="F831" s="740">
        <f t="shared" si="134"/>
        <v>6899.12</v>
      </c>
      <c r="G831" s="1037">
        <f>'Заказ, cкидки и курсы валют'!$J$24*F831</f>
        <v>87515.337200000009</v>
      </c>
      <c r="H831" s="158">
        <f t="shared" si="135"/>
        <v>175.03</v>
      </c>
      <c r="I831" s="245"/>
    </row>
    <row r="832" spans="1:10" ht="15">
      <c r="A832" s="250" t="s">
        <v>8764</v>
      </c>
      <c r="B832" s="49" t="s">
        <v>3294</v>
      </c>
      <c r="C832" s="60">
        <v>160</v>
      </c>
      <c r="D832" s="49">
        <v>1</v>
      </c>
      <c r="E832" s="1123">
        <f t="shared" si="133"/>
        <v>10307.879999999999</v>
      </c>
      <c r="F832" s="740">
        <f t="shared" si="134"/>
        <v>10307.879999999999</v>
      </c>
      <c r="G832" s="1037">
        <f>'Заказ, cкидки и курсы валют'!$J$24*F832</f>
        <v>130755.45779999999</v>
      </c>
      <c r="H832" s="158">
        <f t="shared" si="135"/>
        <v>130.76</v>
      </c>
      <c r="I832" s="245"/>
    </row>
    <row r="833" spans="1:9" ht="15">
      <c r="A833" s="250" t="s">
        <v>8765</v>
      </c>
      <c r="B833" s="49" t="s">
        <v>3295</v>
      </c>
      <c r="C833" s="60">
        <v>180</v>
      </c>
      <c r="D833" s="49">
        <v>1</v>
      </c>
      <c r="E833" s="1123">
        <f t="shared" si="133"/>
        <v>11252.56</v>
      </c>
      <c r="F833" s="740">
        <f t="shared" si="134"/>
        <v>11252.56</v>
      </c>
      <c r="G833" s="1037">
        <f>'Заказ, cкидки и курсы валют'!$J$24*F833</f>
        <v>142738.7236</v>
      </c>
      <c r="H833" s="158">
        <f t="shared" si="135"/>
        <v>142.74</v>
      </c>
      <c r="I833" s="245"/>
    </row>
    <row r="834" spans="1:9" ht="15">
      <c r="A834" s="250" t="s">
        <v>8766</v>
      </c>
      <c r="B834" s="49" t="s">
        <v>3296</v>
      </c>
      <c r="C834" s="60">
        <v>250</v>
      </c>
      <c r="D834" s="49">
        <v>1</v>
      </c>
      <c r="E834" s="1123">
        <f t="shared" si="133"/>
        <v>16375.36</v>
      </c>
      <c r="F834" s="740">
        <f t="shared" si="134"/>
        <v>16375.36</v>
      </c>
      <c r="G834" s="1037">
        <f>'Заказ, cкидки и курсы валют'!$J$24*F834</f>
        <v>207721.44160000002</v>
      </c>
      <c r="H834" s="158">
        <f t="shared" si="135"/>
        <v>207.72</v>
      </c>
      <c r="I834" s="245"/>
    </row>
    <row r="835" spans="1:9" ht="15">
      <c r="A835" s="250" t="s">
        <v>8767</v>
      </c>
      <c r="B835" s="49" t="s">
        <v>3297</v>
      </c>
      <c r="C835" s="60">
        <v>364.81</v>
      </c>
      <c r="D835" s="49">
        <v>1</v>
      </c>
      <c r="E835" s="1123">
        <f t="shared" si="133"/>
        <v>22728.28</v>
      </c>
      <c r="F835" s="740">
        <f t="shared" si="134"/>
        <v>22728.28</v>
      </c>
      <c r="G835" s="1037">
        <f>'Заказ, cкидки и курсы валют'!$J$24*F835</f>
        <v>288308.23180000001</v>
      </c>
      <c r="H835" s="158">
        <f t="shared" si="135"/>
        <v>288.31</v>
      </c>
      <c r="I835" s="245"/>
    </row>
    <row r="836" spans="1:9" ht="15.75" thickBot="1">
      <c r="A836" s="282" t="s">
        <v>8768</v>
      </c>
      <c r="B836" s="163" t="s">
        <v>3299</v>
      </c>
      <c r="C836" s="1186">
        <v>711.11</v>
      </c>
      <c r="D836" s="163">
        <v>1</v>
      </c>
      <c r="E836" s="1123">
        <f t="shared" si="133"/>
        <v>46379.22</v>
      </c>
      <c r="F836" s="1173">
        <f t="shared" si="134"/>
        <v>46379.22</v>
      </c>
      <c r="G836" s="1174">
        <f>'Заказ, cкидки и курсы валют'!$J$24*F836</f>
        <v>588320.4057</v>
      </c>
      <c r="H836" s="214">
        <f t="shared" si="135"/>
        <v>588.32000000000005</v>
      </c>
      <c r="I836" s="248"/>
    </row>
    <row r="837" spans="1:9">
      <c r="A837" s="14"/>
      <c r="B837" s="54"/>
      <c r="C837" s="54"/>
      <c r="D837" s="54"/>
      <c r="E837" s="711"/>
      <c r="F837" s="109"/>
      <c r="G837" s="678"/>
      <c r="H837" s="14"/>
      <c r="I837" s="14"/>
    </row>
    <row r="838" spans="1:9">
      <c r="A838" s="14"/>
      <c r="B838" s="54"/>
      <c r="C838" s="54"/>
      <c r="D838" s="54"/>
      <c r="E838" s="711"/>
      <c r="F838" s="109"/>
      <c r="G838" s="678"/>
      <c r="H838" s="14"/>
      <c r="I838" s="14"/>
    </row>
    <row r="839" spans="1:9" ht="13.5" thickBot="1">
      <c r="A839" s="14"/>
      <c r="B839" s="54"/>
      <c r="C839" s="54"/>
      <c r="D839" s="54"/>
      <c r="E839" s="711"/>
      <c r="F839" s="109"/>
      <c r="G839" s="678"/>
      <c r="H839" s="14"/>
      <c r="I839" s="14"/>
    </row>
    <row r="840" spans="1:9" ht="22.5" customHeight="1">
      <c r="A840" s="291"/>
      <c r="B840" s="196"/>
      <c r="C840" s="112"/>
      <c r="D840" s="113" t="s">
        <v>4299</v>
      </c>
      <c r="E840" s="687"/>
      <c r="F840" s="800"/>
      <c r="G840" s="729"/>
      <c r="H840" s="196"/>
      <c r="I840" s="116"/>
    </row>
    <row r="841" spans="1:9" ht="31.5" customHeight="1">
      <c r="A841" s="292"/>
      <c r="B841" s="17"/>
      <c r="C841" s="118"/>
      <c r="D841" s="118"/>
      <c r="E841" s="689"/>
      <c r="F841" s="795"/>
      <c r="G841" s="763"/>
      <c r="H841" s="17"/>
      <c r="I841" s="200"/>
    </row>
    <row r="842" spans="1:9" ht="27.75" customHeight="1">
      <c r="A842" s="292"/>
      <c r="B842" s="17"/>
      <c r="C842" s="118"/>
      <c r="D842" s="118"/>
      <c r="E842" s="689"/>
      <c r="F842" s="795"/>
      <c r="G842" s="763"/>
      <c r="H842" s="17"/>
      <c r="I842" s="200"/>
    </row>
    <row r="843" spans="1:9" ht="48" hidden="1" customHeight="1">
      <c r="A843" s="292"/>
      <c r="B843" s="17"/>
      <c r="C843" s="118"/>
      <c r="D843" s="118"/>
      <c r="E843" s="689"/>
      <c r="F843" s="795"/>
      <c r="G843" s="763"/>
      <c r="H843" s="17"/>
      <c r="I843" s="200"/>
    </row>
    <row r="844" spans="1:9" ht="18.75" thickBot="1">
      <c r="A844" s="1541" t="s">
        <v>7839</v>
      </c>
      <c r="B844" s="204"/>
      <c r="C844" s="120"/>
      <c r="D844" s="120"/>
      <c r="E844" s="690"/>
      <c r="F844" s="796"/>
      <c r="G844" s="764"/>
      <c r="H844" s="204"/>
      <c r="I844" s="205"/>
    </row>
    <row r="845" spans="1:9" ht="42">
      <c r="A845" s="228" t="s">
        <v>1036</v>
      </c>
      <c r="B845" s="229" t="s">
        <v>1037</v>
      </c>
      <c r="C845" s="230" t="s">
        <v>679</v>
      </c>
      <c r="D845" s="230" t="s">
        <v>3147</v>
      </c>
      <c r="E845" s="691" t="s">
        <v>11544</v>
      </c>
      <c r="F845" s="797" t="s">
        <v>2796</v>
      </c>
      <c r="G845" s="785" t="s">
        <v>2644</v>
      </c>
      <c r="H845" s="394" t="s">
        <v>498</v>
      </c>
      <c r="I845" s="232" t="s">
        <v>4274</v>
      </c>
    </row>
    <row r="846" spans="1:9" ht="13.5" thickBot="1">
      <c r="A846" s="228"/>
      <c r="B846" s="445"/>
      <c r="C846" s="230" t="s">
        <v>3648</v>
      </c>
      <c r="D846" s="446" t="s">
        <v>2645</v>
      </c>
      <c r="E846" s="696" t="s">
        <v>265</v>
      </c>
      <c r="F846" s="1351">
        <f>'Заказ, cкидки и курсы валют'!$I$12</f>
        <v>0</v>
      </c>
      <c r="G846" s="1150"/>
      <c r="H846" s="545"/>
      <c r="I846" s="380"/>
    </row>
    <row r="847" spans="1:9" ht="14.1" customHeight="1">
      <c r="A847" s="389" t="s">
        <v>2358</v>
      </c>
      <c r="B847" s="1221" t="s">
        <v>3322</v>
      </c>
      <c r="C847" s="1219">
        <v>15</v>
      </c>
      <c r="D847" s="1354">
        <v>500</v>
      </c>
      <c r="E847" s="992">
        <v>2699.61</v>
      </c>
      <c r="F847" s="1187">
        <f>ROUND(E847*(1-$F$10),2)</f>
        <v>2699.61</v>
      </c>
      <c r="G847" s="1188">
        <f>'Заказ, cкидки и курсы валют'!$J$24*F847</f>
        <v>34244.55285</v>
      </c>
      <c r="H847" s="443">
        <f>ROUND((D847/1000)*G847,2)</f>
        <v>17122.28</v>
      </c>
      <c r="I847" s="393"/>
    </row>
    <row r="848" spans="1:9" ht="14.1" customHeight="1">
      <c r="A848" s="250" t="s">
        <v>2359</v>
      </c>
      <c r="B848" s="49" t="s">
        <v>3323</v>
      </c>
      <c r="C848" s="60">
        <v>34</v>
      </c>
      <c r="D848" s="496">
        <v>500</v>
      </c>
      <c r="E848" s="992">
        <v>5059.2299999999996</v>
      </c>
      <c r="F848" s="740">
        <f t="shared" ref="F848:F853" si="136">ROUND(E848*(1-$F$10),2)</f>
        <v>5059.2299999999996</v>
      </c>
      <c r="G848" s="1037">
        <f>'Заказ, cкидки и курсы валют'!$J$24*F848</f>
        <v>64176.332549999999</v>
      </c>
      <c r="H848" s="158">
        <f t="shared" ref="H848:H853" si="137">ROUND((D848/1000)*G848,2)</f>
        <v>32088.17</v>
      </c>
      <c r="I848" s="245"/>
    </row>
    <row r="849" spans="1:10" ht="14.1" customHeight="1">
      <c r="A849" s="250" t="s">
        <v>2360</v>
      </c>
      <c r="B849" s="49" t="s">
        <v>3324</v>
      </c>
      <c r="C849" s="60">
        <v>40.5</v>
      </c>
      <c r="D849" s="496">
        <v>300</v>
      </c>
      <c r="E849" s="992">
        <v>4395.28</v>
      </c>
      <c r="F849" s="740">
        <f t="shared" si="136"/>
        <v>4395.28</v>
      </c>
      <c r="G849" s="1037">
        <f>'Заказ, cкидки и курсы валют'!$J$24*F849</f>
        <v>55754.126799999998</v>
      </c>
      <c r="H849" s="158">
        <f t="shared" si="137"/>
        <v>16726.240000000002</v>
      </c>
      <c r="I849" s="245"/>
    </row>
    <row r="850" spans="1:10" ht="14.1" customHeight="1">
      <c r="A850" s="250" t="s">
        <v>2361</v>
      </c>
      <c r="B850" s="49" t="s">
        <v>3325</v>
      </c>
      <c r="C850" s="60">
        <v>73.89</v>
      </c>
      <c r="D850" s="496">
        <v>300</v>
      </c>
      <c r="E850" s="992">
        <v>11833.86</v>
      </c>
      <c r="F850" s="740">
        <f t="shared" si="136"/>
        <v>11833.86</v>
      </c>
      <c r="G850" s="1037">
        <f>'Заказ, cкидки и курсы валют'!$J$24*F850</f>
        <v>150112.5141</v>
      </c>
      <c r="H850" s="158">
        <f t="shared" si="137"/>
        <v>45033.75</v>
      </c>
      <c r="I850" s="245"/>
    </row>
    <row r="851" spans="1:10" ht="14.1" customHeight="1">
      <c r="A851" s="250" t="s">
        <v>2362</v>
      </c>
      <c r="B851" s="49" t="s">
        <v>3326</v>
      </c>
      <c r="C851" s="60">
        <v>105.56</v>
      </c>
      <c r="D851" s="496">
        <v>180</v>
      </c>
      <c r="E851" s="992">
        <v>11744.89</v>
      </c>
      <c r="F851" s="740">
        <f t="shared" si="136"/>
        <v>11744.89</v>
      </c>
      <c r="G851" s="1037">
        <f>'Заказ, cкидки и курсы валют'!$J$24*F851</f>
        <v>148983.92965000001</v>
      </c>
      <c r="H851" s="158">
        <f t="shared" si="137"/>
        <v>26817.11</v>
      </c>
      <c r="I851" s="245"/>
    </row>
    <row r="852" spans="1:10" ht="14.1" customHeight="1">
      <c r="A852" s="250" t="s">
        <v>2363</v>
      </c>
      <c r="B852" s="49" t="s">
        <v>3327</v>
      </c>
      <c r="C852" s="60">
        <v>173.89</v>
      </c>
      <c r="D852" s="496">
        <v>100</v>
      </c>
      <c r="E852" s="992">
        <v>20610.25</v>
      </c>
      <c r="F852" s="740">
        <f t="shared" si="136"/>
        <v>20610.25</v>
      </c>
      <c r="G852" s="1037">
        <f>'Заказ, cкидки и курсы валют'!$J$24*F852</f>
        <v>261441.02125000002</v>
      </c>
      <c r="H852" s="158">
        <f t="shared" si="137"/>
        <v>26144.1</v>
      </c>
      <c r="I852" s="245"/>
    </row>
    <row r="853" spans="1:10" ht="14.1" customHeight="1" thickBot="1">
      <c r="A853" s="282" t="s">
        <v>2364</v>
      </c>
      <c r="B853" s="163" t="s">
        <v>3328</v>
      </c>
      <c r="C853" s="1186">
        <v>340.74</v>
      </c>
      <c r="D853" s="1360">
        <v>60</v>
      </c>
      <c r="E853" s="992">
        <v>32788.65</v>
      </c>
      <c r="F853" s="1173">
        <f t="shared" si="136"/>
        <v>32788.65</v>
      </c>
      <c r="G853" s="1174">
        <f>'Заказ, cкидки и курсы валют'!$J$24*F853</f>
        <v>415924.02525000001</v>
      </c>
      <c r="H853" s="214">
        <f t="shared" si="137"/>
        <v>24955.439999999999</v>
      </c>
      <c r="I853" s="248"/>
    </row>
    <row r="854" spans="1:10" ht="28.5" customHeight="1" thickBot="1"/>
    <row r="855" spans="1:10" ht="18">
      <c r="A855" s="291"/>
      <c r="B855" s="196"/>
      <c r="C855" s="112"/>
      <c r="D855" s="113" t="s">
        <v>4299</v>
      </c>
      <c r="E855" s="687"/>
      <c r="F855" s="800"/>
      <c r="G855" s="729"/>
      <c r="H855" s="196"/>
      <c r="I855" s="116"/>
    </row>
    <row r="856" spans="1:10">
      <c r="A856" s="292"/>
      <c r="B856" s="17"/>
      <c r="C856" s="118"/>
      <c r="D856" s="118"/>
      <c r="E856" s="689"/>
      <c r="F856" s="795"/>
      <c r="G856" s="763"/>
      <c r="H856" s="17"/>
      <c r="I856" s="200"/>
      <c r="J856" s="992"/>
    </row>
    <row r="857" spans="1:10" ht="60" customHeight="1">
      <c r="A857" s="292"/>
      <c r="B857" s="17"/>
      <c r="C857" s="118"/>
      <c r="D857" s="118"/>
      <c r="E857" s="689"/>
      <c r="F857" s="795"/>
      <c r="G857" s="763"/>
      <c r="H857" s="17"/>
      <c r="I857" s="200"/>
      <c r="J857" s="992"/>
    </row>
    <row r="858" spans="1:10">
      <c r="A858" s="292"/>
      <c r="B858" s="17"/>
      <c r="C858" s="118"/>
      <c r="D858" s="118"/>
      <c r="E858" s="689"/>
      <c r="F858" s="795"/>
      <c r="G858" s="763"/>
      <c r="H858" s="17"/>
      <c r="I858" s="200"/>
      <c r="J858" s="992"/>
    </row>
    <row r="859" spans="1:10" ht="18.75" thickBot="1">
      <c r="A859" s="145" t="s">
        <v>7840</v>
      </c>
      <c r="B859" s="146"/>
      <c r="C859" s="120"/>
      <c r="D859" s="120"/>
      <c r="E859" s="690"/>
      <c r="F859" s="796"/>
      <c r="G859" s="764"/>
      <c r="H859" s="204"/>
      <c r="I859" s="205"/>
      <c r="J859" s="992"/>
    </row>
    <row r="860" spans="1:10" ht="42">
      <c r="A860" s="228" t="s">
        <v>1036</v>
      </c>
      <c r="B860" s="229" t="s">
        <v>1037</v>
      </c>
      <c r="C860" s="230" t="s">
        <v>679</v>
      </c>
      <c r="D860" s="230" t="s">
        <v>3147</v>
      </c>
      <c r="E860" s="691" t="s">
        <v>11544</v>
      </c>
      <c r="F860" s="797" t="s">
        <v>2796</v>
      </c>
      <c r="G860" s="785" t="s">
        <v>2644</v>
      </c>
      <c r="H860" s="394" t="s">
        <v>498</v>
      </c>
      <c r="I860" s="232" t="s">
        <v>4274</v>
      </c>
      <c r="J860" s="992"/>
    </row>
    <row r="861" spans="1:10" ht="13.5" thickBot="1">
      <c r="A861" s="228"/>
      <c r="B861" s="445"/>
      <c r="C861" s="230" t="s">
        <v>3648</v>
      </c>
      <c r="D861" s="446" t="s">
        <v>2645</v>
      </c>
      <c r="E861" s="696" t="s">
        <v>265</v>
      </c>
      <c r="F861" s="1351">
        <f>'Заказ, cкидки и курсы валют'!$I$12</f>
        <v>0</v>
      </c>
      <c r="G861" s="1150"/>
      <c r="H861" s="545"/>
      <c r="I861" s="380"/>
      <c r="J861" s="992"/>
    </row>
    <row r="862" spans="1:10">
      <c r="A862" s="389" t="s">
        <v>5511</v>
      </c>
      <c r="B862" s="1221" t="s">
        <v>3322</v>
      </c>
      <c r="C862" s="1219">
        <v>15</v>
      </c>
      <c r="D862" s="1590">
        <v>30</v>
      </c>
      <c r="E862" s="712">
        <f>E847*1.2</f>
        <v>3239.5320000000002</v>
      </c>
      <c r="F862" s="1415">
        <f>ROUND(E862*(1-$F$10),2)</f>
        <v>3239.53</v>
      </c>
      <c r="G862" s="1188">
        <f>'Заказ, cкидки и курсы валют'!$J$24*F862</f>
        <v>41093.438050000004</v>
      </c>
      <c r="H862" s="443">
        <f>ROUND((D862/1000)*G862,2)</f>
        <v>1232.8</v>
      </c>
      <c r="I862" s="393"/>
    </row>
    <row r="863" spans="1:10">
      <c r="A863" s="250" t="s">
        <v>5512</v>
      </c>
      <c r="B863" s="49" t="s">
        <v>3323</v>
      </c>
      <c r="C863" s="60">
        <v>34</v>
      </c>
      <c r="D863" s="1591">
        <v>30</v>
      </c>
      <c r="E863" s="712">
        <f t="shared" ref="E863:E868" si="138">E848*1.2</f>
        <v>6071.0759999999991</v>
      </c>
      <c r="F863" s="1416">
        <f t="shared" ref="F863:F868" si="139">ROUND(E863*(1-$F$10),2)</f>
        <v>6071.08</v>
      </c>
      <c r="G863" s="1037">
        <f>'Заказ, cкидки и курсы валют'!$J$24*F863</f>
        <v>77011.649799999999</v>
      </c>
      <c r="H863" s="158">
        <f t="shared" ref="H863:H868" si="140">ROUND((D863/1000)*G863,2)</f>
        <v>2310.35</v>
      </c>
      <c r="I863" s="245"/>
    </row>
    <row r="864" spans="1:10">
      <c r="A864" s="250" t="s">
        <v>5513</v>
      </c>
      <c r="B864" s="49" t="s">
        <v>3324</v>
      </c>
      <c r="C864" s="60">
        <v>40.5</v>
      </c>
      <c r="D864" s="1591">
        <v>25</v>
      </c>
      <c r="E864" s="712">
        <f t="shared" si="138"/>
        <v>5274.3359999999993</v>
      </c>
      <c r="F864" s="1416">
        <f t="shared" si="139"/>
        <v>5274.34</v>
      </c>
      <c r="G864" s="1037">
        <f>'Заказ, cкидки и курсы валют'!$J$24*F864</f>
        <v>66905.002900000007</v>
      </c>
      <c r="H864" s="158">
        <f t="shared" si="140"/>
        <v>1672.63</v>
      </c>
      <c r="I864" s="245"/>
    </row>
    <row r="865" spans="1:9">
      <c r="A865" s="250" t="s">
        <v>5514</v>
      </c>
      <c r="B865" s="49" t="s">
        <v>3325</v>
      </c>
      <c r="C865" s="60">
        <v>73.89</v>
      </c>
      <c r="D865" s="1591">
        <v>15</v>
      </c>
      <c r="E865" s="712">
        <f t="shared" si="138"/>
        <v>14200.632</v>
      </c>
      <c r="F865" s="1416">
        <f t="shared" si="139"/>
        <v>14200.63</v>
      </c>
      <c r="G865" s="1037">
        <f>'Заказ, cкидки и курсы валют'!$J$24*F865</f>
        <v>180134.99155000001</v>
      </c>
      <c r="H865" s="158">
        <f t="shared" si="140"/>
        <v>2702.02</v>
      </c>
      <c r="I865" s="245"/>
    </row>
    <row r="866" spans="1:9">
      <c r="A866" s="250" t="s">
        <v>5515</v>
      </c>
      <c r="B866" s="49" t="s">
        <v>3326</v>
      </c>
      <c r="C866" s="60">
        <v>105.56</v>
      </c>
      <c r="D866" s="1591">
        <v>10</v>
      </c>
      <c r="E866" s="712">
        <f t="shared" si="138"/>
        <v>14093.867999999999</v>
      </c>
      <c r="F866" s="1416">
        <f t="shared" si="139"/>
        <v>14093.87</v>
      </c>
      <c r="G866" s="1037">
        <f>'Заказ, cкидки и курсы валют'!$J$24*F866</f>
        <v>178780.74095000001</v>
      </c>
      <c r="H866" s="158">
        <f t="shared" si="140"/>
        <v>1787.81</v>
      </c>
      <c r="I866" s="245"/>
    </row>
    <row r="867" spans="1:9">
      <c r="A867" s="250" t="s">
        <v>5516</v>
      </c>
      <c r="B867" s="49" t="s">
        <v>3327</v>
      </c>
      <c r="C867" s="60">
        <v>173.89</v>
      </c>
      <c r="D867" s="1591">
        <v>5</v>
      </c>
      <c r="E867" s="712">
        <f t="shared" si="138"/>
        <v>24732.3</v>
      </c>
      <c r="F867" s="1416">
        <f t="shared" si="139"/>
        <v>24732.3</v>
      </c>
      <c r="G867" s="1037">
        <f>'Заказ, cкидки и курсы валют'!$J$24*F867</f>
        <v>313729.2255</v>
      </c>
      <c r="H867" s="158">
        <f t="shared" si="140"/>
        <v>1568.65</v>
      </c>
      <c r="I867" s="245"/>
    </row>
    <row r="868" spans="1:9" ht="13.5" thickBot="1">
      <c r="A868" s="282" t="s">
        <v>5517</v>
      </c>
      <c r="B868" s="163" t="s">
        <v>3328</v>
      </c>
      <c r="C868" s="1186">
        <v>340.74</v>
      </c>
      <c r="D868" s="1592">
        <v>2</v>
      </c>
      <c r="E868" s="712">
        <f t="shared" si="138"/>
        <v>39346.379999999997</v>
      </c>
      <c r="F868" s="1417">
        <f t="shared" si="139"/>
        <v>39346.379999999997</v>
      </c>
      <c r="G868" s="1174">
        <f>'Заказ, cкидки и курсы валют'!$J$24*F868</f>
        <v>499108.83029999997</v>
      </c>
      <c r="H868" s="214">
        <f t="shared" si="140"/>
        <v>998.22</v>
      </c>
      <c r="I868" s="248"/>
    </row>
    <row r="869" spans="1:9" ht="13.5" thickBot="1"/>
    <row r="870" spans="1:9" ht="22.5" customHeight="1">
      <c r="A870" s="291"/>
      <c r="B870" s="196"/>
      <c r="C870" s="112"/>
      <c r="D870" s="113" t="s">
        <v>4299</v>
      </c>
      <c r="E870" s="687"/>
      <c r="F870" s="800"/>
      <c r="G870" s="729"/>
      <c r="H870" s="196"/>
      <c r="I870" s="116"/>
    </row>
    <row r="871" spans="1:9" ht="31.5" customHeight="1">
      <c r="A871" s="292"/>
      <c r="B871" s="17"/>
      <c r="C871" s="118"/>
      <c r="D871" s="118"/>
      <c r="E871" s="689"/>
      <c r="F871" s="795"/>
      <c r="G871" s="763"/>
      <c r="H871" s="17"/>
      <c r="I871" s="200"/>
    </row>
    <row r="872" spans="1:9" ht="46.5" customHeight="1">
      <c r="A872" s="292"/>
      <c r="B872" s="17"/>
      <c r="C872" s="118"/>
      <c r="D872" s="118"/>
      <c r="E872" s="689"/>
      <c r="F872" s="795"/>
      <c r="G872" s="763"/>
      <c r="H872" s="17"/>
      <c r="I872" s="200"/>
    </row>
    <row r="873" spans="1:9" ht="49.5" customHeight="1">
      <c r="A873" s="292"/>
      <c r="B873" s="17"/>
      <c r="C873" s="118"/>
      <c r="D873" s="118"/>
      <c r="E873" s="689"/>
      <c r="F873" s="795"/>
      <c r="G873" s="763"/>
      <c r="H873" s="17"/>
      <c r="I873" s="200"/>
    </row>
    <row r="874" spans="1:9" ht="13.5" customHeight="1" thickBot="1">
      <c r="A874" s="1541" t="s">
        <v>7841</v>
      </c>
      <c r="B874" s="204"/>
      <c r="C874" s="120"/>
      <c r="D874" s="120"/>
      <c r="E874" s="690"/>
      <c r="F874" s="796"/>
      <c r="G874" s="764"/>
      <c r="H874" s="204"/>
      <c r="I874" s="205"/>
    </row>
    <row r="875" spans="1:9" ht="49.5" customHeight="1">
      <c r="A875" s="228" t="s">
        <v>1036</v>
      </c>
      <c r="B875" s="229" t="s">
        <v>1037</v>
      </c>
      <c r="C875" s="230" t="s">
        <v>679</v>
      </c>
      <c r="D875" s="230" t="s">
        <v>3147</v>
      </c>
      <c r="E875" s="691" t="s">
        <v>11544</v>
      </c>
      <c r="F875" s="797" t="s">
        <v>2796</v>
      </c>
      <c r="G875" s="785" t="s">
        <v>2644</v>
      </c>
      <c r="H875" s="394" t="s">
        <v>498</v>
      </c>
      <c r="I875" s="232" t="s">
        <v>4274</v>
      </c>
    </row>
    <row r="876" spans="1:9" ht="13.5" customHeight="1" thickBot="1">
      <c r="A876" s="228"/>
      <c r="B876" s="445"/>
      <c r="C876" s="230" t="s">
        <v>3648</v>
      </c>
      <c r="D876" s="446" t="s">
        <v>2645</v>
      </c>
      <c r="E876" s="696" t="s">
        <v>265</v>
      </c>
      <c r="F876" s="1351">
        <f>'Заказ, cкидки и курсы валют'!$I$12</f>
        <v>0</v>
      </c>
      <c r="G876" s="1150"/>
      <c r="H876" s="545"/>
      <c r="I876" s="380"/>
    </row>
    <row r="877" spans="1:9" ht="14.1" customHeight="1">
      <c r="A877" s="389" t="s">
        <v>8769</v>
      </c>
      <c r="B877" s="1221" t="s">
        <v>3322</v>
      </c>
      <c r="C877" s="1219">
        <v>15</v>
      </c>
      <c r="D877" s="1354">
        <v>1</v>
      </c>
      <c r="E877" s="1123">
        <f>E847*2</f>
        <v>5399.22</v>
      </c>
      <c r="F877" s="1187">
        <f>ROUND(E877*(1-$F$10),2)</f>
        <v>5399.22</v>
      </c>
      <c r="G877" s="1188">
        <f>'Заказ, cкидки и курсы валют'!$J$24*F877</f>
        <v>68489.1057</v>
      </c>
      <c r="H877" s="443">
        <f>ROUND((D877/1000)*G877,2)</f>
        <v>68.489999999999995</v>
      </c>
      <c r="I877" s="393"/>
    </row>
    <row r="878" spans="1:9" ht="14.1" customHeight="1">
      <c r="A878" s="250" t="s">
        <v>8770</v>
      </c>
      <c r="B878" s="49" t="s">
        <v>3323</v>
      </c>
      <c r="C878" s="60">
        <v>34</v>
      </c>
      <c r="D878" s="496">
        <v>1</v>
      </c>
      <c r="E878" s="1123">
        <f t="shared" ref="E878:E883" si="141">E848*2</f>
        <v>10118.459999999999</v>
      </c>
      <c r="F878" s="740">
        <f t="shared" ref="F878:F883" si="142">ROUND(E878*(1-$F$10),2)</f>
        <v>10118.459999999999</v>
      </c>
      <c r="G878" s="1037">
        <f>'Заказ, cкидки и курсы валют'!$J$24*F878</f>
        <v>128352.6651</v>
      </c>
      <c r="H878" s="158">
        <f t="shared" ref="H878:H883" si="143">ROUND((D878/1000)*G878,2)</f>
        <v>128.35</v>
      </c>
      <c r="I878" s="245"/>
    </row>
    <row r="879" spans="1:9" ht="14.1" customHeight="1">
      <c r="A879" s="250" t="s">
        <v>8771</v>
      </c>
      <c r="B879" s="49" t="s">
        <v>3324</v>
      </c>
      <c r="C879" s="60">
        <v>40.5</v>
      </c>
      <c r="D879" s="496">
        <v>1</v>
      </c>
      <c r="E879" s="1123">
        <f t="shared" si="141"/>
        <v>8790.56</v>
      </c>
      <c r="F879" s="740">
        <f t="shared" si="142"/>
        <v>8790.56</v>
      </c>
      <c r="G879" s="1037">
        <f>'Заказ, cкидки и курсы валют'!$J$24*F879</f>
        <v>111508.2536</v>
      </c>
      <c r="H879" s="158">
        <f t="shared" si="143"/>
        <v>111.51</v>
      </c>
      <c r="I879" s="245"/>
    </row>
    <row r="880" spans="1:9" ht="14.1" customHeight="1">
      <c r="A880" s="250" t="s">
        <v>8772</v>
      </c>
      <c r="B880" s="49" t="s">
        <v>3325</v>
      </c>
      <c r="C880" s="60">
        <v>73.89</v>
      </c>
      <c r="D880" s="496">
        <v>1</v>
      </c>
      <c r="E880" s="1123">
        <f t="shared" si="141"/>
        <v>23667.72</v>
      </c>
      <c r="F880" s="740">
        <f t="shared" si="142"/>
        <v>23667.72</v>
      </c>
      <c r="G880" s="1037">
        <f>'Заказ, cкидки и курсы валют'!$J$24*F880</f>
        <v>300225.0282</v>
      </c>
      <c r="H880" s="158">
        <f t="shared" si="143"/>
        <v>300.23</v>
      </c>
      <c r="I880" s="245"/>
    </row>
    <row r="881" spans="1:10" ht="14.1" customHeight="1">
      <c r="A881" s="250" t="s">
        <v>8773</v>
      </c>
      <c r="B881" s="49" t="s">
        <v>3326</v>
      </c>
      <c r="C881" s="60">
        <v>105.56</v>
      </c>
      <c r="D881" s="496">
        <v>1</v>
      </c>
      <c r="E881" s="1123">
        <f t="shared" si="141"/>
        <v>23489.78</v>
      </c>
      <c r="F881" s="740">
        <f t="shared" si="142"/>
        <v>23489.78</v>
      </c>
      <c r="G881" s="1037">
        <f>'Заказ, cкидки и курсы валют'!$J$24*F881</f>
        <v>297967.85930000001</v>
      </c>
      <c r="H881" s="158">
        <f t="shared" si="143"/>
        <v>297.97000000000003</v>
      </c>
      <c r="I881" s="245"/>
    </row>
    <row r="882" spans="1:10" ht="14.1" customHeight="1">
      <c r="A882" s="250" t="s">
        <v>8774</v>
      </c>
      <c r="B882" s="49" t="s">
        <v>3327</v>
      </c>
      <c r="C882" s="60">
        <v>173.89</v>
      </c>
      <c r="D882" s="496">
        <v>1</v>
      </c>
      <c r="E882" s="1123">
        <f t="shared" si="141"/>
        <v>41220.5</v>
      </c>
      <c r="F882" s="740">
        <f t="shared" si="142"/>
        <v>41220.5</v>
      </c>
      <c r="G882" s="1037">
        <f>'Заказ, cкидки и курсы валют'!$J$24*F882</f>
        <v>522882.04250000004</v>
      </c>
      <c r="H882" s="158">
        <f t="shared" si="143"/>
        <v>522.88</v>
      </c>
      <c r="I882" s="245"/>
    </row>
    <row r="883" spans="1:10" ht="14.1" customHeight="1" thickBot="1">
      <c r="A883" s="282" t="s">
        <v>8775</v>
      </c>
      <c r="B883" s="163" t="s">
        <v>3328</v>
      </c>
      <c r="C883" s="1186">
        <v>340.74</v>
      </c>
      <c r="D883" s="1360">
        <v>1</v>
      </c>
      <c r="E883" s="1123">
        <f t="shared" si="141"/>
        <v>65577.3</v>
      </c>
      <c r="F883" s="1173">
        <f t="shared" si="142"/>
        <v>65577.3</v>
      </c>
      <c r="G883" s="1174">
        <f>'Заказ, cкидки и курсы валют'!$J$24*F883</f>
        <v>831848.05050000001</v>
      </c>
      <c r="H883" s="214">
        <f t="shared" si="143"/>
        <v>831.85</v>
      </c>
      <c r="I883" s="248"/>
    </row>
    <row r="884" spans="1:10" ht="13.5" thickBot="1"/>
    <row r="885" spans="1:10" ht="18">
      <c r="A885" s="291"/>
      <c r="B885" s="196"/>
      <c r="C885" s="112"/>
      <c r="D885" s="113" t="s">
        <v>4300</v>
      </c>
      <c r="E885" s="687"/>
      <c r="F885" s="800"/>
      <c r="G885" s="729"/>
      <c r="H885" s="196"/>
      <c r="I885" s="116"/>
    </row>
    <row r="886" spans="1:10">
      <c r="A886" s="292"/>
      <c r="B886" s="17"/>
      <c r="C886" s="118"/>
      <c r="D886" s="118"/>
      <c r="E886" s="689"/>
      <c r="F886" s="795"/>
      <c r="G886" s="763"/>
      <c r="H886" s="17"/>
      <c r="I886" s="200"/>
    </row>
    <row r="887" spans="1:10" ht="42" customHeight="1">
      <c r="A887" s="292"/>
      <c r="B887" s="17"/>
      <c r="C887" s="118"/>
      <c r="D887" s="118"/>
      <c r="E887" s="689"/>
      <c r="F887" s="795"/>
      <c r="G887" s="763"/>
      <c r="H887" s="17"/>
      <c r="I887" s="200"/>
    </row>
    <row r="888" spans="1:10" ht="42.75" customHeight="1">
      <c r="A888" s="292"/>
      <c r="B888" s="17"/>
      <c r="C888" s="118"/>
      <c r="D888" s="118"/>
      <c r="E888" s="689"/>
      <c r="F888" s="795"/>
      <c r="G888" s="763"/>
      <c r="H888" s="17"/>
      <c r="I888" s="200"/>
    </row>
    <row r="889" spans="1:10" ht="18.75" thickBot="1">
      <c r="A889" s="1541" t="s">
        <v>7839</v>
      </c>
      <c r="B889" s="204"/>
      <c r="C889" s="120"/>
      <c r="D889" s="120"/>
      <c r="E889" s="690"/>
      <c r="F889" s="796"/>
      <c r="G889" s="764"/>
      <c r="H889" s="204"/>
      <c r="I889" s="205"/>
    </row>
    <row r="890" spans="1:10" ht="42">
      <c r="A890" s="228" t="s">
        <v>1036</v>
      </c>
      <c r="B890" s="229" t="s">
        <v>1037</v>
      </c>
      <c r="C890" s="230" t="s">
        <v>679</v>
      </c>
      <c r="D890" s="230" t="s">
        <v>3147</v>
      </c>
      <c r="E890" s="691" t="s">
        <v>11544</v>
      </c>
      <c r="F890" s="797" t="s">
        <v>2796</v>
      </c>
      <c r="G890" s="785" t="s">
        <v>2644</v>
      </c>
      <c r="H890" s="394" t="s">
        <v>498</v>
      </c>
      <c r="I890" s="232" t="s">
        <v>4274</v>
      </c>
    </row>
    <row r="891" spans="1:10" ht="13.5" thickBot="1">
      <c r="A891" s="228"/>
      <c r="B891" s="445"/>
      <c r="C891" s="230" t="s">
        <v>3648</v>
      </c>
      <c r="D891" s="446" t="s">
        <v>2645</v>
      </c>
      <c r="E891" s="696" t="s">
        <v>265</v>
      </c>
      <c r="F891" s="1351">
        <f>'Заказ, cкидки и курсы валют'!$I$12</f>
        <v>0</v>
      </c>
      <c r="G891" s="1150"/>
      <c r="H891" s="545"/>
      <c r="I891" s="380"/>
    </row>
    <row r="892" spans="1:10">
      <c r="A892" s="389" t="s">
        <v>4275</v>
      </c>
      <c r="B892" s="1221" t="s">
        <v>3322</v>
      </c>
      <c r="C892" s="1219">
        <v>28</v>
      </c>
      <c r="D892" s="1354">
        <v>500</v>
      </c>
      <c r="E892" s="992">
        <v>6240.47</v>
      </c>
      <c r="F892" s="1187">
        <f>ROUND(E892*(1-$F$10),2)</f>
        <v>6240.47</v>
      </c>
      <c r="G892" s="1188">
        <f>'Заказ, cкидки и курсы валют'!$J$24*F892</f>
        <v>79160.361950000006</v>
      </c>
      <c r="H892" s="443">
        <f>ROUND((D892/1000)*G892,2)</f>
        <v>39580.18</v>
      </c>
      <c r="I892" s="393"/>
    </row>
    <row r="893" spans="1:10">
      <c r="A893" s="250" t="s">
        <v>4276</v>
      </c>
      <c r="B893" s="49" t="s">
        <v>3323</v>
      </c>
      <c r="C893" s="60">
        <v>52</v>
      </c>
      <c r="D893" s="496">
        <v>500</v>
      </c>
      <c r="E893" s="992">
        <v>8881.69</v>
      </c>
      <c r="F893" s="740">
        <f t="shared" ref="F893:F897" si="144">ROUND(E893*(1-$F$10),2)</f>
        <v>8881.69</v>
      </c>
      <c r="G893" s="1037">
        <f>'Заказ, cкидки и курсы валют'!$J$24*F893</f>
        <v>112664.23765000001</v>
      </c>
      <c r="H893" s="158">
        <f t="shared" ref="H893:H897" si="145">ROUND((D893/1000)*G893,2)</f>
        <v>56332.12</v>
      </c>
      <c r="I893" s="245"/>
    </row>
    <row r="894" spans="1:10" ht="15" customHeight="1">
      <c r="A894" s="250" t="s">
        <v>4277</v>
      </c>
      <c r="B894" s="49" t="s">
        <v>3324</v>
      </c>
      <c r="C894" s="60">
        <v>74</v>
      </c>
      <c r="D894" s="496">
        <v>300</v>
      </c>
      <c r="E894" s="992">
        <v>11516.26</v>
      </c>
      <c r="F894" s="740">
        <f t="shared" si="144"/>
        <v>11516.26</v>
      </c>
      <c r="G894" s="1037">
        <f>'Заказ, cкидки и курсы валют'!$J$24*F894</f>
        <v>146083.75810000001</v>
      </c>
      <c r="H894" s="158">
        <f t="shared" si="145"/>
        <v>43825.13</v>
      </c>
      <c r="I894" s="245"/>
    </row>
    <row r="895" spans="1:10">
      <c r="A895" s="250" t="s">
        <v>4278</v>
      </c>
      <c r="B895" s="49" t="s">
        <v>3325</v>
      </c>
      <c r="C895" s="60">
        <v>121</v>
      </c>
      <c r="D895" s="496">
        <v>300</v>
      </c>
      <c r="E895" s="992">
        <v>17307.66</v>
      </c>
      <c r="F895" s="740">
        <f t="shared" si="144"/>
        <v>17307.66</v>
      </c>
      <c r="G895" s="1037">
        <f>'Заказ, cкидки и курсы валют'!$J$24*F895</f>
        <v>219547.66710000002</v>
      </c>
      <c r="H895" s="158">
        <f t="shared" si="145"/>
        <v>65864.3</v>
      </c>
      <c r="I895" s="245"/>
    </row>
    <row r="896" spans="1:10">
      <c r="A896" s="250" t="s">
        <v>4279</v>
      </c>
      <c r="B896" s="49" t="s">
        <v>3326</v>
      </c>
      <c r="C896" s="60">
        <v>170</v>
      </c>
      <c r="D896" s="496">
        <v>125</v>
      </c>
      <c r="E896" s="992">
        <v>24465.89</v>
      </c>
      <c r="F896" s="740">
        <f t="shared" si="144"/>
        <v>24465.89</v>
      </c>
      <c r="G896" s="1037">
        <f>'Заказ, cкидки и курсы валют'!$J$24*F896</f>
        <v>310349.81465000001</v>
      </c>
      <c r="H896" s="158">
        <f t="shared" si="145"/>
        <v>38793.730000000003</v>
      </c>
      <c r="I896" s="245"/>
      <c r="J896" s="992"/>
    </row>
    <row r="897" spans="1:10" ht="13.5" thickBot="1">
      <c r="A897" s="282" t="s">
        <v>4280</v>
      </c>
      <c r="B897" s="163" t="s">
        <v>3327</v>
      </c>
      <c r="C897" s="1186">
        <v>179.63</v>
      </c>
      <c r="D897" s="1360">
        <v>60</v>
      </c>
      <c r="E897" s="992">
        <v>37882.449999999997</v>
      </c>
      <c r="F897" s="1173">
        <f t="shared" si="144"/>
        <v>37882.449999999997</v>
      </c>
      <c r="G897" s="1174">
        <f>'Заказ, cкидки и курсы валют'!$J$24*F897</f>
        <v>480538.87825000001</v>
      </c>
      <c r="H897" s="214">
        <f t="shared" si="145"/>
        <v>28832.33</v>
      </c>
      <c r="I897" s="248"/>
      <c r="J897" s="992"/>
    </row>
    <row r="898" spans="1:10" ht="13.5" thickBot="1">
      <c r="J898" s="992"/>
    </row>
    <row r="899" spans="1:10" ht="15.75" customHeight="1">
      <c r="A899" s="291"/>
      <c r="B899" s="196"/>
      <c r="C899" s="112"/>
      <c r="D899" s="113" t="s">
        <v>4300</v>
      </c>
      <c r="E899" s="687"/>
      <c r="F899" s="800"/>
      <c r="G899" s="729"/>
      <c r="H899" s="196"/>
      <c r="I899" s="116"/>
    </row>
    <row r="900" spans="1:10" ht="18" customHeight="1">
      <c r="A900" s="292"/>
      <c r="B900" s="17"/>
      <c r="C900" s="118"/>
      <c r="D900" s="118"/>
      <c r="E900" s="689"/>
      <c r="F900" s="795"/>
      <c r="G900" s="763"/>
      <c r="H900" s="17"/>
      <c r="I900" s="200"/>
    </row>
    <row r="901" spans="1:10" ht="37.5" customHeight="1">
      <c r="A901" s="292"/>
      <c r="B901" s="17"/>
      <c r="C901" s="118"/>
      <c r="D901" s="118"/>
      <c r="E901" s="689"/>
      <c r="F901" s="795"/>
      <c r="G901" s="763"/>
      <c r="H901" s="17"/>
      <c r="I901" s="200"/>
    </row>
    <row r="902" spans="1:10">
      <c r="A902" s="292"/>
      <c r="B902" s="17"/>
      <c r="C902" s="118"/>
      <c r="D902" s="118"/>
      <c r="E902" s="689"/>
      <c r="F902" s="795"/>
      <c r="G902" s="763"/>
      <c r="H902" s="17"/>
      <c r="I902" s="200"/>
    </row>
    <row r="903" spans="1:10" ht="18.75" thickBot="1">
      <c r="A903" s="145" t="s">
        <v>7840</v>
      </c>
      <c r="B903" s="146"/>
      <c r="C903" s="120"/>
      <c r="D903" s="120"/>
      <c r="E903" s="690"/>
      <c r="F903" s="796"/>
      <c r="G903" s="764"/>
      <c r="H903" s="204"/>
      <c r="I903" s="205"/>
    </row>
    <row r="904" spans="1:10" ht="42">
      <c r="A904" s="228" t="s">
        <v>1036</v>
      </c>
      <c r="B904" s="229" t="s">
        <v>1037</v>
      </c>
      <c r="C904" s="230" t="s">
        <v>679</v>
      </c>
      <c r="D904" s="230" t="s">
        <v>3147</v>
      </c>
      <c r="E904" s="691" t="s">
        <v>11544</v>
      </c>
      <c r="F904" s="797" t="s">
        <v>2796</v>
      </c>
      <c r="G904" s="785" t="s">
        <v>2644</v>
      </c>
      <c r="H904" s="394" t="s">
        <v>498</v>
      </c>
      <c r="I904" s="232" t="s">
        <v>4274</v>
      </c>
    </row>
    <row r="905" spans="1:10" ht="13.5" thickBot="1">
      <c r="A905" s="228"/>
      <c r="B905" s="445"/>
      <c r="C905" s="230" t="s">
        <v>3648</v>
      </c>
      <c r="D905" s="446" t="s">
        <v>2645</v>
      </c>
      <c r="E905" s="696" t="s">
        <v>265</v>
      </c>
      <c r="F905" s="1351">
        <f>'Заказ, cкидки и курсы валют'!$I$12</f>
        <v>0</v>
      </c>
      <c r="G905" s="1150"/>
      <c r="H905" s="545"/>
      <c r="I905" s="380"/>
    </row>
    <row r="906" spans="1:10" ht="14.1" customHeight="1">
      <c r="A906" s="1947" t="s">
        <v>5518</v>
      </c>
      <c r="B906" s="1221" t="s">
        <v>3322</v>
      </c>
      <c r="C906" s="1219">
        <v>28</v>
      </c>
      <c r="D906" s="1590">
        <v>20</v>
      </c>
      <c r="E906" s="712">
        <f>E892*1.2</f>
        <v>7488.5640000000003</v>
      </c>
      <c r="F906" s="1415">
        <f>ROUND(E906*(1-$F$10),2)</f>
        <v>7488.56</v>
      </c>
      <c r="G906" s="1188">
        <f>'Заказ, cкидки и курсы валют'!$J$24*F906</f>
        <v>94992.383600000016</v>
      </c>
      <c r="H906" s="443">
        <f>ROUND((D906/1000)*G906,2)</f>
        <v>1899.85</v>
      </c>
      <c r="I906" s="393"/>
    </row>
    <row r="907" spans="1:10" ht="14.1" customHeight="1">
      <c r="A907" s="250" t="s">
        <v>5519</v>
      </c>
      <c r="B907" s="49" t="s">
        <v>3323</v>
      </c>
      <c r="C907" s="60">
        <v>52</v>
      </c>
      <c r="D907" s="1591">
        <v>20</v>
      </c>
      <c r="E907" s="712">
        <f t="shared" ref="E907:E911" si="146">E893*1.2</f>
        <v>10658.028</v>
      </c>
      <c r="F907" s="1416">
        <f t="shared" ref="F907:F911" si="147">ROUND(E907*(1-$F$10),2)</f>
        <v>10658.03</v>
      </c>
      <c r="G907" s="1037">
        <f>'Заказ, cкидки и курсы валют'!$J$24*F907</f>
        <v>135197.11055000001</v>
      </c>
      <c r="H907" s="158">
        <f t="shared" ref="H907:H911" si="148">ROUND((D907/1000)*G907,2)</f>
        <v>2703.94</v>
      </c>
      <c r="I907" s="245"/>
    </row>
    <row r="908" spans="1:10" ht="14.1" customHeight="1">
      <c r="A908" s="250" t="s">
        <v>5520</v>
      </c>
      <c r="B908" s="49" t="s">
        <v>3324</v>
      </c>
      <c r="C908" s="60">
        <v>74</v>
      </c>
      <c r="D908" s="1591">
        <v>10</v>
      </c>
      <c r="E908" s="712">
        <f t="shared" si="146"/>
        <v>13819.512000000001</v>
      </c>
      <c r="F908" s="1416">
        <f t="shared" si="147"/>
        <v>13819.51</v>
      </c>
      <c r="G908" s="1037">
        <f>'Заказ, cкидки и курсы валют'!$J$24*F908</f>
        <v>175300.48435000001</v>
      </c>
      <c r="H908" s="158">
        <f t="shared" si="148"/>
        <v>1753</v>
      </c>
      <c r="I908" s="245"/>
    </row>
    <row r="909" spans="1:10" ht="14.1" customHeight="1">
      <c r="A909" s="250" t="s">
        <v>5521</v>
      </c>
      <c r="B909" s="49" t="s">
        <v>3325</v>
      </c>
      <c r="C909" s="60">
        <v>121</v>
      </c>
      <c r="D909" s="1591">
        <v>5</v>
      </c>
      <c r="E909" s="712">
        <f t="shared" si="146"/>
        <v>20769.191999999999</v>
      </c>
      <c r="F909" s="1416">
        <f t="shared" si="147"/>
        <v>20769.189999999999</v>
      </c>
      <c r="G909" s="1037">
        <f>'Заказ, cкидки и курсы валют'!$J$24*F909</f>
        <v>263457.17514999997</v>
      </c>
      <c r="H909" s="158">
        <f t="shared" si="148"/>
        <v>1317.29</v>
      </c>
      <c r="I909" s="245"/>
    </row>
    <row r="910" spans="1:10" ht="14.1" customHeight="1">
      <c r="A910" s="250" t="s">
        <v>5522</v>
      </c>
      <c r="B910" s="49" t="s">
        <v>3326</v>
      </c>
      <c r="C910" s="60">
        <v>170</v>
      </c>
      <c r="D910" s="1591">
        <v>5</v>
      </c>
      <c r="E910" s="712">
        <f t="shared" si="146"/>
        <v>29359.067999999999</v>
      </c>
      <c r="F910" s="1416">
        <f t="shared" si="147"/>
        <v>29359.07</v>
      </c>
      <c r="G910" s="1037">
        <f>'Заказ, cкидки и курсы валют'!$J$24*F910</f>
        <v>372419.80294999998</v>
      </c>
      <c r="H910" s="158">
        <f t="shared" si="148"/>
        <v>1862.1</v>
      </c>
      <c r="I910" s="245"/>
    </row>
    <row r="911" spans="1:10" ht="14.1" customHeight="1" thickBot="1">
      <c r="A911" s="282" t="s">
        <v>5523</v>
      </c>
      <c r="B911" s="163" t="s">
        <v>3327</v>
      </c>
      <c r="C911" s="1186">
        <v>179.63</v>
      </c>
      <c r="D911" s="1592">
        <v>3</v>
      </c>
      <c r="E911" s="712">
        <f t="shared" si="146"/>
        <v>45458.939999999995</v>
      </c>
      <c r="F911" s="1417">
        <f t="shared" si="147"/>
        <v>45458.94</v>
      </c>
      <c r="G911" s="1174">
        <f>'Заказ, cкидки и курсы валют'!$J$24*F911</f>
        <v>576646.65390000003</v>
      </c>
      <c r="H911" s="214">
        <f t="shared" si="148"/>
        <v>1729.94</v>
      </c>
      <c r="I911" s="248"/>
    </row>
    <row r="912" spans="1:10" ht="13.5" thickBot="1"/>
    <row r="913" spans="1:9" ht="18">
      <c r="A913" s="291"/>
      <c r="B913" s="196"/>
      <c r="C913" s="112"/>
      <c r="D913" s="113" t="s">
        <v>4300</v>
      </c>
      <c r="E913" s="687"/>
      <c r="F913" s="800"/>
      <c r="G913" s="729"/>
      <c r="H913" s="196"/>
      <c r="I913" s="116"/>
    </row>
    <row r="914" spans="1:9">
      <c r="A914" s="292"/>
      <c r="B914" s="17"/>
      <c r="C914" s="118"/>
      <c r="D914" s="118"/>
      <c r="E914" s="689"/>
      <c r="F914" s="795"/>
      <c r="G914" s="763"/>
      <c r="H914" s="17"/>
      <c r="I914" s="200"/>
    </row>
    <row r="915" spans="1:9" ht="42" customHeight="1">
      <c r="A915" s="292"/>
      <c r="B915" s="17"/>
      <c r="C915" s="118"/>
      <c r="D915" s="118"/>
      <c r="E915" s="689"/>
      <c r="F915" s="795"/>
      <c r="G915" s="763"/>
      <c r="H915" s="17"/>
      <c r="I915" s="200"/>
    </row>
    <row r="916" spans="1:9" ht="42" customHeight="1">
      <c r="A916" s="292"/>
      <c r="B916" s="17"/>
      <c r="C916" s="118"/>
      <c r="D916" s="118"/>
      <c r="E916" s="689"/>
      <c r="F916" s="795"/>
      <c r="G916" s="763"/>
      <c r="H916" s="17"/>
      <c r="I916" s="200"/>
    </row>
    <row r="917" spans="1:9" ht="13.5" customHeight="1" thickBot="1">
      <c r="A917" s="1541" t="s">
        <v>7841</v>
      </c>
      <c r="B917" s="204"/>
      <c r="C917" s="120"/>
      <c r="D917" s="120"/>
      <c r="E917" s="690"/>
      <c r="F917" s="796"/>
      <c r="G917" s="764"/>
      <c r="H917" s="204"/>
      <c r="I917" s="205"/>
    </row>
    <row r="918" spans="1:9" ht="48.75" customHeight="1">
      <c r="A918" s="228" t="s">
        <v>1036</v>
      </c>
      <c r="B918" s="229" t="s">
        <v>1037</v>
      </c>
      <c r="C918" s="230" t="s">
        <v>679</v>
      </c>
      <c r="D918" s="230" t="s">
        <v>3147</v>
      </c>
      <c r="E918" s="691" t="s">
        <v>11544</v>
      </c>
      <c r="F918" s="797" t="s">
        <v>2796</v>
      </c>
      <c r="G918" s="785" t="s">
        <v>2644</v>
      </c>
      <c r="H918" s="394" t="s">
        <v>498</v>
      </c>
      <c r="I918" s="232" t="s">
        <v>4274</v>
      </c>
    </row>
    <row r="919" spans="1:9" ht="13.5" customHeight="1" thickBot="1">
      <c r="A919" s="228"/>
      <c r="B919" s="445"/>
      <c r="C919" s="230" t="s">
        <v>3648</v>
      </c>
      <c r="D919" s="446" t="s">
        <v>2645</v>
      </c>
      <c r="E919" s="696" t="s">
        <v>265</v>
      </c>
      <c r="F919" s="1351">
        <f>'Заказ, cкидки и курсы валют'!$I$12</f>
        <v>0</v>
      </c>
      <c r="G919" s="1150"/>
      <c r="H919" s="545"/>
      <c r="I919" s="380"/>
    </row>
    <row r="920" spans="1:9" ht="13.5" customHeight="1">
      <c r="A920" s="389" t="s">
        <v>8776</v>
      </c>
      <c r="B920" s="1221" t="s">
        <v>3322</v>
      </c>
      <c r="C920" s="1219">
        <v>28</v>
      </c>
      <c r="D920" s="1354">
        <v>1</v>
      </c>
      <c r="E920" s="1123">
        <f>E892*2</f>
        <v>12480.94</v>
      </c>
      <c r="F920" s="1187">
        <f>ROUND(E920*(1-$F$10),2)</f>
        <v>12480.94</v>
      </c>
      <c r="G920" s="1188">
        <f>'Заказ, cкидки и курсы валют'!$J$24*F920</f>
        <v>158320.72390000001</v>
      </c>
      <c r="H920" s="443">
        <f>ROUND((D920/1000)*G920,2)</f>
        <v>158.32</v>
      </c>
      <c r="I920" s="393"/>
    </row>
    <row r="921" spans="1:9" ht="13.5" customHeight="1">
      <c r="A921" s="250" t="s">
        <v>8777</v>
      </c>
      <c r="B921" s="49" t="s">
        <v>3323</v>
      </c>
      <c r="C921" s="60">
        <v>52</v>
      </c>
      <c r="D921" s="496">
        <v>1</v>
      </c>
      <c r="E921" s="1123">
        <f t="shared" ref="E921:E925" si="149">E893*2</f>
        <v>17763.38</v>
      </c>
      <c r="F921" s="740">
        <f t="shared" ref="F921:F925" si="150">ROUND(E921*(1-$F$10),2)</f>
        <v>17763.38</v>
      </c>
      <c r="G921" s="1037">
        <f>'Заказ, cкидки и курсы валют'!$J$24*F921</f>
        <v>225328.47530000002</v>
      </c>
      <c r="H921" s="158">
        <f t="shared" ref="H921:H925" si="151">ROUND((D921/1000)*G921,2)</f>
        <v>225.33</v>
      </c>
      <c r="I921" s="245"/>
    </row>
    <row r="922" spans="1:9" ht="13.5" customHeight="1">
      <c r="A922" s="250" t="s">
        <v>8778</v>
      </c>
      <c r="B922" s="49" t="s">
        <v>3324</v>
      </c>
      <c r="C922" s="60">
        <v>74</v>
      </c>
      <c r="D922" s="496">
        <v>1</v>
      </c>
      <c r="E922" s="1123">
        <f t="shared" si="149"/>
        <v>23032.52</v>
      </c>
      <c r="F922" s="740">
        <f t="shared" si="150"/>
        <v>23032.52</v>
      </c>
      <c r="G922" s="1037">
        <f>'Заказ, cкидки и курсы валют'!$J$24*F922</f>
        <v>292167.51620000001</v>
      </c>
      <c r="H922" s="158">
        <f t="shared" si="151"/>
        <v>292.17</v>
      </c>
      <c r="I922" s="245"/>
    </row>
    <row r="923" spans="1:9" ht="15">
      <c r="A923" s="250" t="s">
        <v>8779</v>
      </c>
      <c r="B923" s="49" t="s">
        <v>3325</v>
      </c>
      <c r="C923" s="60">
        <v>121</v>
      </c>
      <c r="D923" s="496">
        <v>1</v>
      </c>
      <c r="E923" s="1123">
        <f t="shared" si="149"/>
        <v>34615.32</v>
      </c>
      <c r="F923" s="740">
        <f t="shared" si="150"/>
        <v>34615.32</v>
      </c>
      <c r="G923" s="1037">
        <f>'Заказ, cкидки и курсы валют'!$J$24*F923</f>
        <v>439095.33420000004</v>
      </c>
      <c r="H923" s="158">
        <f t="shared" si="151"/>
        <v>439.1</v>
      </c>
      <c r="I923" s="245"/>
    </row>
    <row r="924" spans="1:9" ht="15">
      <c r="A924" s="250" t="s">
        <v>8780</v>
      </c>
      <c r="B924" s="49" t="s">
        <v>3326</v>
      </c>
      <c r="C924" s="60">
        <v>170</v>
      </c>
      <c r="D924" s="496">
        <v>1</v>
      </c>
      <c r="E924" s="1123">
        <f t="shared" si="149"/>
        <v>48931.78</v>
      </c>
      <c r="F924" s="740">
        <f t="shared" si="150"/>
        <v>48931.78</v>
      </c>
      <c r="G924" s="1037">
        <f>'Заказ, cкидки и курсы валют'!$J$24*F924</f>
        <v>620699.62930000003</v>
      </c>
      <c r="H924" s="158">
        <f t="shared" si="151"/>
        <v>620.70000000000005</v>
      </c>
      <c r="I924" s="245"/>
    </row>
    <row r="925" spans="1:9" ht="15.75" thickBot="1">
      <c r="A925" s="282" t="s">
        <v>8781</v>
      </c>
      <c r="B925" s="163" t="s">
        <v>3327</v>
      </c>
      <c r="C925" s="1186">
        <v>179.63</v>
      </c>
      <c r="D925" s="1360">
        <v>1</v>
      </c>
      <c r="E925" s="1123">
        <f t="shared" si="149"/>
        <v>75764.899999999994</v>
      </c>
      <c r="F925" s="1173">
        <f t="shared" si="150"/>
        <v>75764.899999999994</v>
      </c>
      <c r="G925" s="1174">
        <f>'Заказ, cкидки и курсы валют'!$J$24*F925</f>
        <v>961077.75650000002</v>
      </c>
      <c r="H925" s="214">
        <f t="shared" si="151"/>
        <v>961.08</v>
      </c>
      <c r="I925" s="248"/>
    </row>
    <row r="926" spans="1:9" ht="13.5" thickBot="1"/>
    <row r="927" spans="1:9" ht="18">
      <c r="A927" s="291"/>
      <c r="B927" s="196"/>
      <c r="C927" s="112"/>
      <c r="D927" s="112" t="s">
        <v>4301</v>
      </c>
      <c r="E927" s="687"/>
      <c r="F927" s="794"/>
      <c r="G927" s="701"/>
      <c r="H927" s="115"/>
      <c r="I927" s="116"/>
    </row>
    <row r="928" spans="1:9">
      <c r="A928" s="292"/>
      <c r="B928" s="17"/>
      <c r="C928" s="118"/>
      <c r="D928" s="118"/>
      <c r="E928" s="689"/>
      <c r="F928" s="795"/>
      <c r="G928" s="763"/>
      <c r="H928" s="17"/>
      <c r="I928" s="200"/>
    </row>
    <row r="929" spans="1:10" ht="54" customHeight="1">
      <c r="A929" s="292"/>
      <c r="B929" s="17"/>
      <c r="C929" s="118"/>
      <c r="D929" s="118"/>
      <c r="E929" s="689"/>
      <c r="F929" s="795"/>
      <c r="G929" s="763"/>
      <c r="H929" s="17"/>
      <c r="I929" s="200"/>
    </row>
    <row r="930" spans="1:10">
      <c r="A930" s="292"/>
      <c r="B930" s="17"/>
      <c r="C930" s="118"/>
      <c r="D930" s="118"/>
      <c r="E930" s="689"/>
      <c r="F930" s="795"/>
      <c r="G930" s="763"/>
      <c r="H930" s="17"/>
      <c r="I930" s="200"/>
    </row>
    <row r="931" spans="1:10" ht="18.75" thickBot="1">
      <c r="A931" s="1541" t="s">
        <v>7839</v>
      </c>
      <c r="B931" s="204"/>
      <c r="C931" s="120"/>
      <c r="D931" s="120"/>
      <c r="E931" s="690"/>
      <c r="F931" s="796"/>
      <c r="G931" s="764"/>
      <c r="H931" s="204"/>
      <c r="I931" s="205"/>
    </row>
    <row r="932" spans="1:10" ht="42">
      <c r="A932" s="228" t="s">
        <v>1036</v>
      </c>
      <c r="B932" s="229" t="s">
        <v>1037</v>
      </c>
      <c r="C932" s="230" t="s">
        <v>679</v>
      </c>
      <c r="D932" s="230" t="s">
        <v>3147</v>
      </c>
      <c r="E932" s="691" t="s">
        <v>11544</v>
      </c>
      <c r="F932" s="797" t="s">
        <v>2796</v>
      </c>
      <c r="G932" s="787" t="s">
        <v>2644</v>
      </c>
      <c r="H932" s="482" t="s">
        <v>498</v>
      </c>
      <c r="I932" s="232" t="s">
        <v>4274</v>
      </c>
    </row>
    <row r="933" spans="1:10" ht="13.5" thickBot="1">
      <c r="A933" s="228"/>
      <c r="B933" s="445"/>
      <c r="C933" s="230" t="s">
        <v>3648</v>
      </c>
      <c r="D933" s="446" t="s">
        <v>2645</v>
      </c>
      <c r="E933" s="696" t="s">
        <v>265</v>
      </c>
      <c r="F933" s="1351">
        <f>'Заказ, cкидки и курсы валют'!$I$12</f>
        <v>0</v>
      </c>
      <c r="G933" s="785"/>
      <c r="H933" s="394"/>
      <c r="I933" s="380"/>
    </row>
    <row r="934" spans="1:10">
      <c r="A934" s="389" t="s">
        <v>4281</v>
      </c>
      <c r="B934" s="1221" t="s">
        <v>3668</v>
      </c>
      <c r="C934" s="1363">
        <v>90</v>
      </c>
      <c r="D934" s="1354">
        <v>300</v>
      </c>
      <c r="E934" s="992">
        <v>8792.82</v>
      </c>
      <c r="F934" s="1187">
        <f>ROUND(E934*(1-$F$10),2)</f>
        <v>8792.82</v>
      </c>
      <c r="G934" s="1188">
        <f>'Заказ, cкидки и курсы валют'!$J$24*F934</f>
        <v>111536.92170000001</v>
      </c>
      <c r="H934" s="443">
        <f>ROUND((D934/1000)*G934,2)</f>
        <v>33461.08</v>
      </c>
      <c r="I934" s="393"/>
    </row>
    <row r="935" spans="1:10">
      <c r="A935" s="250" t="s">
        <v>4282</v>
      </c>
      <c r="B935" s="49" t="s">
        <v>3669</v>
      </c>
      <c r="C935" s="978">
        <v>160</v>
      </c>
      <c r="D935" s="496">
        <v>180</v>
      </c>
      <c r="E935" s="992">
        <v>11118</v>
      </c>
      <c r="F935" s="740">
        <f t="shared" ref="F935:F936" si="152">ROUND(E935*(1-$F$10),2)</f>
        <v>11118</v>
      </c>
      <c r="G935" s="1037">
        <f>'Заказ, cкидки и курсы валют'!$J$24*F935</f>
        <v>141031.83000000002</v>
      </c>
      <c r="H935" s="158">
        <f t="shared" ref="H935:H936" si="153">ROUND((D935/1000)*G935,2)</f>
        <v>25385.73</v>
      </c>
      <c r="I935" s="245"/>
    </row>
    <row r="936" spans="1:10" ht="13.5" thickBot="1">
      <c r="A936" s="282" t="s">
        <v>4283</v>
      </c>
      <c r="B936" s="163" t="s">
        <v>3293</v>
      </c>
      <c r="C936" s="1364">
        <v>330</v>
      </c>
      <c r="D936" s="1360">
        <v>100</v>
      </c>
      <c r="E936" s="992">
        <v>15484.73</v>
      </c>
      <c r="F936" s="1173">
        <f t="shared" si="152"/>
        <v>15484.73</v>
      </c>
      <c r="G936" s="1174">
        <f>'Заказ, cкидки и курсы валют'!$J$24*F936</f>
        <v>196423.80004999999</v>
      </c>
      <c r="H936" s="214">
        <f t="shared" si="153"/>
        <v>19642.38</v>
      </c>
      <c r="I936" s="248"/>
      <c r="J936" s="992"/>
    </row>
    <row r="937" spans="1:10" ht="12" customHeight="1" thickBot="1">
      <c r="A937" s="14"/>
      <c r="B937" s="54"/>
      <c r="C937" s="54"/>
      <c r="D937" s="54"/>
      <c r="E937" s="711"/>
      <c r="F937" s="109"/>
      <c r="G937" s="678"/>
      <c r="H937" s="14"/>
      <c r="I937" s="14"/>
      <c r="J937" s="992"/>
    </row>
    <row r="938" spans="1:10" ht="18">
      <c r="A938" s="291"/>
      <c r="B938" s="196"/>
      <c r="C938" s="112"/>
      <c r="D938" s="112" t="s">
        <v>4301</v>
      </c>
      <c r="E938" s="687"/>
      <c r="F938" s="794"/>
      <c r="G938" s="701"/>
      <c r="H938" s="196"/>
      <c r="I938" s="116"/>
      <c r="J938" s="992"/>
    </row>
    <row r="939" spans="1:10">
      <c r="A939" s="292"/>
      <c r="B939" s="17"/>
      <c r="C939" s="118"/>
      <c r="D939" s="118"/>
      <c r="E939" s="689"/>
      <c r="F939" s="795"/>
      <c r="G939" s="763"/>
      <c r="H939" s="17"/>
      <c r="I939" s="200"/>
      <c r="J939" s="992"/>
    </row>
    <row r="940" spans="1:10">
      <c r="A940" s="292"/>
      <c r="B940" s="17"/>
      <c r="C940" s="118"/>
      <c r="D940" s="118"/>
      <c r="E940" s="689"/>
      <c r="F940" s="795"/>
      <c r="G940" s="763"/>
      <c r="H940" s="17"/>
      <c r="I940" s="200"/>
      <c r="J940" s="992"/>
    </row>
    <row r="941" spans="1:10">
      <c r="A941" s="292"/>
      <c r="B941" s="17"/>
      <c r="C941" s="118"/>
      <c r="D941" s="118"/>
      <c r="E941" s="689"/>
      <c r="F941" s="795"/>
      <c r="G941" s="763"/>
      <c r="H941" s="17"/>
      <c r="I941" s="200"/>
      <c r="J941" s="992"/>
    </row>
    <row r="942" spans="1:10" ht="18.75" thickBot="1">
      <c r="A942" s="145" t="s">
        <v>7840</v>
      </c>
      <c r="B942" s="146"/>
      <c r="C942" s="121"/>
      <c r="D942" s="204"/>
      <c r="E942" s="697"/>
      <c r="F942" s="796"/>
      <c r="G942" s="764"/>
      <c r="H942" s="204"/>
      <c r="I942" s="205"/>
    </row>
    <row r="943" spans="1:10" ht="42">
      <c r="A943" s="228" t="s">
        <v>1036</v>
      </c>
      <c r="B943" s="229" t="s">
        <v>1037</v>
      </c>
      <c r="C943" s="230" t="s">
        <v>679</v>
      </c>
      <c r="D943" s="230" t="s">
        <v>3147</v>
      </c>
      <c r="E943" s="691" t="s">
        <v>11544</v>
      </c>
      <c r="F943" s="797" t="s">
        <v>2796</v>
      </c>
      <c r="G943" s="787" t="s">
        <v>2644</v>
      </c>
      <c r="H943" s="482" t="s">
        <v>498</v>
      </c>
      <c r="I943" s="232" t="s">
        <v>4274</v>
      </c>
    </row>
    <row r="944" spans="1:10" ht="13.5" thickBot="1">
      <c r="A944" s="228"/>
      <c r="B944" s="445"/>
      <c r="C944" s="230" t="s">
        <v>3648</v>
      </c>
      <c r="D944" s="446" t="s">
        <v>2645</v>
      </c>
      <c r="E944" s="696" t="s">
        <v>265</v>
      </c>
      <c r="F944" s="1351">
        <f>'Заказ, cкидки и курсы валют'!$I$12</f>
        <v>0</v>
      </c>
      <c r="G944" s="785"/>
      <c r="H944" s="394"/>
      <c r="I944" s="380"/>
    </row>
    <row r="945" spans="1:9">
      <c r="A945" s="389" t="s">
        <v>4284</v>
      </c>
      <c r="B945" s="1221" t="s">
        <v>3668</v>
      </c>
      <c r="C945" s="1363">
        <v>90</v>
      </c>
      <c r="D945" s="1587">
        <v>100</v>
      </c>
      <c r="E945" s="712">
        <f>E934*1.2</f>
        <v>10551.384</v>
      </c>
      <c r="F945" s="1415">
        <f>ROUND(E945*(1-$F$10),2)</f>
        <v>10551.38</v>
      </c>
      <c r="G945" s="1188">
        <f>'Заказ, cкидки и курсы валют'!$J$24*F945</f>
        <v>133844.25529999999</v>
      </c>
      <c r="H945" s="443">
        <f>ROUND((D945/1000)*G945,2)</f>
        <v>13384.43</v>
      </c>
      <c r="I945" s="393"/>
    </row>
    <row r="946" spans="1:9">
      <c r="A946" s="250" t="s">
        <v>4285</v>
      </c>
      <c r="B946" s="49" t="s">
        <v>3669</v>
      </c>
      <c r="C946" s="978">
        <v>160</v>
      </c>
      <c r="D946" s="147">
        <v>50</v>
      </c>
      <c r="E946" s="712">
        <f t="shared" ref="E946:E947" si="154">E935*1.2</f>
        <v>13341.6</v>
      </c>
      <c r="F946" s="1416">
        <f t="shared" ref="F946:F947" si="155">ROUND(E946*(1-$F$10),2)</f>
        <v>13341.6</v>
      </c>
      <c r="G946" s="1037">
        <f>'Заказ, cкидки и курсы валют'!$J$24*F946</f>
        <v>169238.19600000003</v>
      </c>
      <c r="H946" s="158">
        <f t="shared" ref="H946:H947" si="156">ROUND((D946/1000)*G946,2)</f>
        <v>8461.91</v>
      </c>
      <c r="I946" s="245"/>
    </row>
    <row r="947" spans="1:9" ht="13.5" thickBot="1">
      <c r="A947" s="282" t="s">
        <v>4286</v>
      </c>
      <c r="B947" s="163" t="s">
        <v>3293</v>
      </c>
      <c r="C947" s="1364">
        <v>330</v>
      </c>
      <c r="D947" s="284">
        <v>25</v>
      </c>
      <c r="E947" s="712">
        <f t="shared" si="154"/>
        <v>18581.675999999999</v>
      </c>
      <c r="F947" s="1417">
        <f t="shared" si="155"/>
        <v>18581.68</v>
      </c>
      <c r="G947" s="1174">
        <f>'Заказ, cкидки и курсы валют'!$J$24*F947</f>
        <v>235708.61080000002</v>
      </c>
      <c r="H947" s="214">
        <f t="shared" si="156"/>
        <v>5892.72</v>
      </c>
      <c r="I947" s="248"/>
    </row>
    <row r="948" spans="1:9" ht="13.5" thickBot="1">
      <c r="A948" s="1484"/>
      <c r="B948" s="54"/>
      <c r="C948" s="1542"/>
      <c r="D948" s="313"/>
      <c r="E948" s="712"/>
      <c r="F948" s="1427"/>
      <c r="G948" s="1040"/>
      <c r="H948" s="23"/>
      <c r="I948" s="629"/>
    </row>
    <row r="949" spans="1:9" ht="18">
      <c r="A949" s="291"/>
      <c r="B949" s="196"/>
      <c r="C949" s="112"/>
      <c r="D949" s="112" t="s">
        <v>4301</v>
      </c>
      <c r="E949" s="687"/>
      <c r="F949" s="794"/>
      <c r="G949" s="701"/>
      <c r="H949" s="115"/>
      <c r="I949" s="116"/>
    </row>
    <row r="950" spans="1:9">
      <c r="A950" s="292"/>
      <c r="B950" s="17"/>
      <c r="C950" s="118"/>
      <c r="D950" s="118"/>
      <c r="E950" s="689"/>
      <c r="F950" s="795"/>
      <c r="G950" s="763"/>
      <c r="H950" s="17"/>
      <c r="I950" s="200"/>
    </row>
    <row r="951" spans="1:9" ht="54" customHeight="1">
      <c r="A951" s="292"/>
      <c r="B951" s="17"/>
      <c r="C951" s="118"/>
      <c r="D951" s="118"/>
      <c r="E951" s="689"/>
      <c r="F951" s="795"/>
      <c r="G951" s="763"/>
      <c r="H951" s="17"/>
      <c r="I951" s="200"/>
    </row>
    <row r="952" spans="1:9">
      <c r="A952" s="292"/>
      <c r="B952" s="17"/>
      <c r="C952" s="118"/>
      <c r="D952" s="118"/>
      <c r="E952" s="689"/>
      <c r="F952" s="795"/>
      <c r="G952" s="763"/>
      <c r="H952" s="17"/>
      <c r="I952" s="200"/>
    </row>
    <row r="953" spans="1:9" ht="18.75" thickBot="1">
      <c r="A953" s="1541" t="s">
        <v>7841</v>
      </c>
      <c r="B953" s="204"/>
      <c r="C953" s="120"/>
      <c r="D953" s="120"/>
      <c r="E953" s="690"/>
      <c r="F953" s="796"/>
      <c r="G953" s="764"/>
      <c r="H953" s="204"/>
      <c r="I953" s="205"/>
    </row>
    <row r="954" spans="1:9" ht="42">
      <c r="A954" s="228" t="s">
        <v>1036</v>
      </c>
      <c r="B954" s="229" t="s">
        <v>1037</v>
      </c>
      <c r="C954" s="230" t="s">
        <v>679</v>
      </c>
      <c r="D954" s="230" t="s">
        <v>3147</v>
      </c>
      <c r="E954" s="691" t="s">
        <v>11544</v>
      </c>
      <c r="F954" s="797" t="s">
        <v>2796</v>
      </c>
      <c r="G954" s="787" t="s">
        <v>2644</v>
      </c>
      <c r="H954" s="482" t="s">
        <v>498</v>
      </c>
      <c r="I954" s="232" t="s">
        <v>4274</v>
      </c>
    </row>
    <row r="955" spans="1:9" ht="13.5" thickBot="1">
      <c r="A955" s="228"/>
      <c r="B955" s="445"/>
      <c r="C955" s="230" t="s">
        <v>3648</v>
      </c>
      <c r="D955" s="446" t="s">
        <v>2645</v>
      </c>
      <c r="E955" s="696" t="s">
        <v>265</v>
      </c>
      <c r="F955" s="1351">
        <f>'Заказ, cкидки и курсы валют'!$I$12</f>
        <v>0</v>
      </c>
      <c r="G955" s="785"/>
      <c r="H955" s="394"/>
      <c r="I955" s="380"/>
    </row>
    <row r="956" spans="1:9" ht="15">
      <c r="A956" s="389" t="s">
        <v>8782</v>
      </c>
      <c r="B956" s="1221" t="s">
        <v>3668</v>
      </c>
      <c r="C956" s="1363">
        <v>90</v>
      </c>
      <c r="D956" s="1354">
        <v>1</v>
      </c>
      <c r="E956" s="1123">
        <f>E934*2</f>
        <v>17585.64</v>
      </c>
      <c r="F956" s="1187">
        <f>ROUND(E956*(1-$F$10),2)</f>
        <v>17585.64</v>
      </c>
      <c r="G956" s="1188">
        <f>'Заказ, cкидки и курсы валют'!$J$24*F956</f>
        <v>223073.84340000001</v>
      </c>
      <c r="H956" s="443">
        <f>ROUND((D956/1000)*G956,2)</f>
        <v>223.07</v>
      </c>
      <c r="I956" s="393"/>
    </row>
    <row r="957" spans="1:9" ht="15">
      <c r="A957" s="250" t="s">
        <v>8783</v>
      </c>
      <c r="B957" s="49" t="s">
        <v>3669</v>
      </c>
      <c r="C957" s="978">
        <v>160</v>
      </c>
      <c r="D957" s="496">
        <v>1</v>
      </c>
      <c r="E957" s="1123">
        <f t="shared" ref="E957:E958" si="157">E935*2</f>
        <v>22236</v>
      </c>
      <c r="F957" s="740">
        <f t="shared" ref="F957:F958" si="158">ROUND(E957*(1-$F$10),2)</f>
        <v>22236</v>
      </c>
      <c r="G957" s="1037">
        <f>'Заказ, cкидки и курсы валют'!$J$24*F957</f>
        <v>282063.66000000003</v>
      </c>
      <c r="H957" s="158">
        <f t="shared" ref="H957:H958" si="159">ROUND((D957/1000)*G957,2)</f>
        <v>282.06</v>
      </c>
      <c r="I957" s="245"/>
    </row>
    <row r="958" spans="1:9" ht="15.75" thickBot="1">
      <c r="A958" s="282" t="s">
        <v>8784</v>
      </c>
      <c r="B958" s="163" t="s">
        <v>3293</v>
      </c>
      <c r="C958" s="1364">
        <v>330</v>
      </c>
      <c r="D958" s="1360">
        <v>1</v>
      </c>
      <c r="E958" s="1123">
        <f t="shared" si="157"/>
        <v>30969.46</v>
      </c>
      <c r="F958" s="1173">
        <f t="shared" si="158"/>
        <v>30969.46</v>
      </c>
      <c r="G958" s="1174">
        <f>'Заказ, cкидки и курсы валют'!$J$24*F958</f>
        <v>392847.60009999998</v>
      </c>
      <c r="H958" s="214">
        <f t="shared" si="159"/>
        <v>392.85</v>
      </c>
      <c r="I958" s="248"/>
    </row>
    <row r="959" spans="1:9">
      <c r="A959" s="14"/>
      <c r="B959" s="54"/>
      <c r="C959" s="54"/>
      <c r="D959" s="54"/>
      <c r="E959" s="711"/>
      <c r="F959" s="109"/>
      <c r="G959" s="678"/>
      <c r="H959" s="14"/>
      <c r="I959" s="14"/>
    </row>
    <row r="960" spans="1:9" ht="13.5" thickBot="1">
      <c r="A960" s="14"/>
      <c r="B960" s="54"/>
      <c r="C960" s="54"/>
      <c r="D960" s="54"/>
      <c r="E960" s="711"/>
      <c r="F960" s="109"/>
      <c r="G960" s="678"/>
      <c r="H960" s="14"/>
      <c r="I960" s="14"/>
    </row>
    <row r="961" spans="1:9" ht="15.75" customHeight="1">
      <c r="A961" s="291"/>
      <c r="B961" s="196"/>
      <c r="C961" s="112"/>
      <c r="D961" s="112"/>
      <c r="E961" s="687" t="s">
        <v>4302</v>
      </c>
      <c r="F961" s="794"/>
      <c r="G961" s="701"/>
      <c r="H961" s="115"/>
      <c r="I961" s="116"/>
    </row>
    <row r="962" spans="1:9">
      <c r="A962" s="292"/>
      <c r="B962" s="17"/>
      <c r="C962" s="118"/>
      <c r="D962" s="118"/>
      <c r="E962" s="689"/>
      <c r="F962" s="795"/>
      <c r="G962" s="763"/>
      <c r="H962" s="17"/>
      <c r="I962" s="200"/>
    </row>
    <row r="963" spans="1:9" ht="60" customHeight="1">
      <c r="A963" s="292"/>
      <c r="B963" s="17"/>
      <c r="C963" s="118"/>
      <c r="D963" s="118"/>
      <c r="E963" s="689"/>
      <c r="F963" s="795"/>
      <c r="G963" s="763"/>
      <c r="H963" s="17"/>
      <c r="I963" s="200"/>
    </row>
    <row r="964" spans="1:9">
      <c r="A964" s="292"/>
      <c r="B964" s="17"/>
      <c r="C964" s="118"/>
      <c r="D964" s="118"/>
      <c r="E964" s="689"/>
      <c r="F964" s="795"/>
      <c r="G964" s="763"/>
      <c r="H964" s="17"/>
      <c r="I964" s="200"/>
    </row>
    <row r="965" spans="1:9" ht="18.75" thickBot="1">
      <c r="A965" s="1541" t="s">
        <v>7839</v>
      </c>
      <c r="B965" s="204"/>
      <c r="C965" s="120"/>
      <c r="D965" s="120"/>
      <c r="E965" s="690"/>
      <c r="F965" s="796"/>
      <c r="G965" s="764"/>
      <c r="H965" s="204"/>
      <c r="I965" s="205"/>
    </row>
    <row r="966" spans="1:9" ht="42">
      <c r="A966" s="228" t="s">
        <v>1036</v>
      </c>
      <c r="B966" s="229" t="s">
        <v>1037</v>
      </c>
      <c r="C966" s="230" t="s">
        <v>679</v>
      </c>
      <c r="D966" s="230" t="s">
        <v>3147</v>
      </c>
      <c r="E966" s="691" t="s">
        <v>11544</v>
      </c>
      <c r="F966" s="797" t="s">
        <v>2796</v>
      </c>
      <c r="G966" s="787" t="s">
        <v>2644</v>
      </c>
      <c r="H966" s="482" t="s">
        <v>498</v>
      </c>
      <c r="I966" s="232" t="s">
        <v>4274</v>
      </c>
    </row>
    <row r="967" spans="1:9" ht="13.5" thickBot="1">
      <c r="A967" s="228"/>
      <c r="B967" s="445"/>
      <c r="C967" s="230" t="s">
        <v>3648</v>
      </c>
      <c r="D967" s="446" t="s">
        <v>2645</v>
      </c>
      <c r="E967" s="696" t="s">
        <v>265</v>
      </c>
      <c r="F967" s="1351">
        <f>'Заказ, cкидки и курсы валют'!$I$12</f>
        <v>0</v>
      </c>
      <c r="G967" s="785"/>
      <c r="H967" s="394"/>
      <c r="I967" s="380"/>
    </row>
    <row r="968" spans="1:9">
      <c r="A968" s="389" t="s">
        <v>4287</v>
      </c>
      <c r="B968" s="1221" t="s">
        <v>3666</v>
      </c>
      <c r="C968" s="1203">
        <v>2.91</v>
      </c>
      <c r="D968" s="1354">
        <v>3000</v>
      </c>
      <c r="E968" s="992">
        <v>185.65</v>
      </c>
      <c r="F968" s="1187">
        <f>ROUND(E968*(1-$F$10),2)</f>
        <v>185.65</v>
      </c>
      <c r="G968" s="1188">
        <f>'Заказ, cкидки и курсы валют'!$J$24*F968</f>
        <v>2354.9702500000003</v>
      </c>
      <c r="H968" s="443">
        <f>ROUND((D968/1000)*G968,2)</f>
        <v>7064.91</v>
      </c>
      <c r="I968" s="393"/>
    </row>
    <row r="969" spans="1:9">
      <c r="A969" s="250" t="s">
        <v>4288</v>
      </c>
      <c r="B969" s="49" t="s">
        <v>3305</v>
      </c>
      <c r="C969" s="68">
        <v>6.82</v>
      </c>
      <c r="D969" s="497">
        <v>2500</v>
      </c>
      <c r="E969" s="992">
        <v>346.44</v>
      </c>
      <c r="F969" s="740">
        <f t="shared" ref="F969:F973" si="160">ROUND(E969*(1-$F$10),2)</f>
        <v>346.44</v>
      </c>
      <c r="G969" s="1037">
        <f>'Заказ, cкидки и курсы валют'!$J$24*F969</f>
        <v>4394.5914000000002</v>
      </c>
      <c r="H969" s="158">
        <f t="shared" ref="H969:H973" si="161">ROUND((D969/1000)*G969,2)</f>
        <v>10986.48</v>
      </c>
      <c r="I969" s="245"/>
    </row>
    <row r="970" spans="1:9">
      <c r="A970" s="250" t="s">
        <v>4289</v>
      </c>
      <c r="B970" s="49" t="s">
        <v>3667</v>
      </c>
      <c r="C970" s="68">
        <v>12.67</v>
      </c>
      <c r="D970" s="497">
        <v>2000</v>
      </c>
      <c r="E970" s="992">
        <v>493.02</v>
      </c>
      <c r="F970" s="740">
        <f t="shared" si="160"/>
        <v>493.02</v>
      </c>
      <c r="G970" s="1037">
        <f>'Заказ, cкидки и курсы валют'!$J$24*F970</f>
        <v>6253.9587000000001</v>
      </c>
      <c r="H970" s="158">
        <f t="shared" si="161"/>
        <v>12507.92</v>
      </c>
      <c r="I970" s="245"/>
    </row>
    <row r="971" spans="1:9">
      <c r="A971" s="250" t="s">
        <v>4290</v>
      </c>
      <c r="B971" s="49" t="s">
        <v>3668</v>
      </c>
      <c r="C971" s="68">
        <v>22.39</v>
      </c>
      <c r="D971" s="497">
        <v>1000</v>
      </c>
      <c r="E971" s="992">
        <v>815.79</v>
      </c>
      <c r="F971" s="740">
        <f t="shared" si="160"/>
        <v>815.79</v>
      </c>
      <c r="G971" s="1037">
        <f>'Заказ, cкидки и курсы валют'!$J$24*F971</f>
        <v>10348.29615</v>
      </c>
      <c r="H971" s="158">
        <f t="shared" si="161"/>
        <v>10348.299999999999</v>
      </c>
      <c r="I971" s="245"/>
    </row>
    <row r="972" spans="1:9">
      <c r="A972" s="250" t="s">
        <v>4291</v>
      </c>
      <c r="B972" s="49" t="s">
        <v>3308</v>
      </c>
      <c r="C972" s="68">
        <v>37</v>
      </c>
      <c r="D972" s="496">
        <v>500</v>
      </c>
      <c r="E972" s="992">
        <v>1283.26</v>
      </c>
      <c r="F972" s="740">
        <f t="shared" si="160"/>
        <v>1283.26</v>
      </c>
      <c r="G972" s="1037">
        <f>'Заказ, cкидки и курсы валют'!$J$24*F972</f>
        <v>16278.153100000001</v>
      </c>
      <c r="H972" s="158">
        <f t="shared" si="161"/>
        <v>8139.08</v>
      </c>
      <c r="I972" s="245"/>
    </row>
    <row r="973" spans="1:9" ht="13.5" thickBot="1">
      <c r="A973" s="282" t="s">
        <v>4292</v>
      </c>
      <c r="B973" s="163" t="s">
        <v>3669</v>
      </c>
      <c r="C973" s="951">
        <v>59.44</v>
      </c>
      <c r="D973" s="1360">
        <v>500</v>
      </c>
      <c r="E973" s="992">
        <v>1508.08</v>
      </c>
      <c r="F973" s="1173">
        <f t="shared" si="160"/>
        <v>1508.08</v>
      </c>
      <c r="G973" s="1174">
        <f>'Заказ, cкидки и курсы валют'!$J$24*F973</f>
        <v>19129.9948</v>
      </c>
      <c r="H973" s="214">
        <f t="shared" si="161"/>
        <v>9565</v>
      </c>
      <c r="I973" s="248"/>
    </row>
    <row r="974" spans="1:9" ht="18.75" thickBot="1">
      <c r="D974" s="129"/>
      <c r="E974" s="1085"/>
      <c r="F974" s="1365"/>
      <c r="G974" s="688"/>
    </row>
    <row r="975" spans="1:9" ht="18">
      <c r="A975" s="291"/>
      <c r="B975" s="196"/>
      <c r="C975" s="112"/>
      <c r="D975" s="112"/>
      <c r="E975" s="687" t="s">
        <v>4302</v>
      </c>
      <c r="F975" s="794"/>
      <c r="G975" s="701"/>
      <c r="H975" s="115"/>
      <c r="I975" s="116"/>
    </row>
    <row r="976" spans="1:9">
      <c r="A976" s="292"/>
      <c r="B976" s="17"/>
      <c r="C976" s="118"/>
      <c r="D976" s="118"/>
      <c r="E976" s="689"/>
      <c r="F976" s="795"/>
      <c r="G976" s="763"/>
      <c r="H976" s="17"/>
      <c r="I976" s="200"/>
    </row>
    <row r="977" spans="1:9" ht="69" customHeight="1">
      <c r="A977" s="292"/>
      <c r="B977" s="17"/>
      <c r="C977" s="118"/>
      <c r="D977" s="118"/>
      <c r="E977" s="689"/>
      <c r="F977" s="795"/>
      <c r="G977" s="763"/>
      <c r="H977" s="17"/>
      <c r="I977" s="200"/>
    </row>
    <row r="978" spans="1:9">
      <c r="A978" s="292"/>
      <c r="B978" s="17"/>
      <c r="C978" s="118"/>
      <c r="D978" s="118"/>
      <c r="E978" s="689"/>
      <c r="F978" s="795"/>
      <c r="G978" s="763"/>
      <c r="H978" s="17"/>
      <c r="I978" s="200"/>
    </row>
    <row r="979" spans="1:9" ht="18.75" thickBot="1">
      <c r="A979" s="145" t="s">
        <v>7840</v>
      </c>
      <c r="B979" s="146"/>
      <c r="C979" s="120"/>
      <c r="D979" s="120"/>
      <c r="E979" s="690"/>
      <c r="F979" s="796"/>
      <c r="G979" s="764"/>
      <c r="H979" s="204"/>
      <c r="I979" s="205"/>
    </row>
    <row r="980" spans="1:9" ht="42">
      <c r="A980" s="228" t="s">
        <v>1036</v>
      </c>
      <c r="B980" s="229" t="s">
        <v>1037</v>
      </c>
      <c r="C980" s="230" t="s">
        <v>679</v>
      </c>
      <c r="D980" s="230" t="s">
        <v>3147</v>
      </c>
      <c r="E980" s="691" t="s">
        <v>11544</v>
      </c>
      <c r="F980" s="797" t="s">
        <v>2796</v>
      </c>
      <c r="G980" s="787" t="s">
        <v>2644</v>
      </c>
      <c r="H980" s="482" t="s">
        <v>498</v>
      </c>
      <c r="I980" s="232" t="s">
        <v>4274</v>
      </c>
    </row>
    <row r="981" spans="1:9" ht="13.5" thickBot="1">
      <c r="A981" s="228"/>
      <c r="B981" s="445"/>
      <c r="C981" s="230" t="s">
        <v>3648</v>
      </c>
      <c r="D981" s="446" t="s">
        <v>2645</v>
      </c>
      <c r="E981" s="696" t="s">
        <v>265</v>
      </c>
      <c r="F981" s="1351">
        <f>'Заказ, cкидки и курсы валют'!$I$12</f>
        <v>0</v>
      </c>
      <c r="G981" s="785"/>
      <c r="H981" s="394"/>
      <c r="I981" s="380"/>
    </row>
    <row r="982" spans="1:9">
      <c r="A982" s="389" t="s">
        <v>5629</v>
      </c>
      <c r="B982" s="1221" t="s">
        <v>3666</v>
      </c>
      <c r="C982" s="1203">
        <v>2.91</v>
      </c>
      <c r="D982" s="1590">
        <v>500</v>
      </c>
      <c r="E982" s="712">
        <f>E968*1.2</f>
        <v>222.78</v>
      </c>
      <c r="F982" s="1415">
        <f>ROUND(E982*(1-$F$10),2)</f>
        <v>222.78</v>
      </c>
      <c r="G982" s="1188">
        <f>'Заказ, cкидки и курсы валют'!$J$24*F982</f>
        <v>2825.9643000000001</v>
      </c>
      <c r="H982" s="443">
        <f>ROUND((D982/1000)*G982,2)</f>
        <v>1412.98</v>
      </c>
      <c r="I982" s="393"/>
    </row>
    <row r="983" spans="1:9">
      <c r="A983" s="250" t="s">
        <v>5630</v>
      </c>
      <c r="B983" s="49" t="s">
        <v>3305</v>
      </c>
      <c r="C983" s="68">
        <v>6.82</v>
      </c>
      <c r="D983" s="1593">
        <v>300</v>
      </c>
      <c r="E983" s="712">
        <f t="shared" ref="E983:E987" si="162">E969*1.2</f>
        <v>415.72800000000001</v>
      </c>
      <c r="F983" s="1416">
        <f t="shared" ref="F983:F987" si="163">ROUND(E983*(1-$F$10),2)</f>
        <v>415.73</v>
      </c>
      <c r="G983" s="1037">
        <f>'Заказ, cкидки и курсы валют'!$J$24*F983</f>
        <v>5273.5350500000004</v>
      </c>
      <c r="H983" s="158">
        <f t="shared" ref="H983:H987" si="164">ROUND((D983/1000)*G983,2)</f>
        <v>1582.06</v>
      </c>
      <c r="I983" s="245"/>
    </row>
    <row r="984" spans="1:9">
      <c r="A984" s="250" t="s">
        <v>5631</v>
      </c>
      <c r="B984" s="49" t="s">
        <v>3667</v>
      </c>
      <c r="C984" s="68">
        <v>12.67</v>
      </c>
      <c r="D984" s="1593">
        <v>150</v>
      </c>
      <c r="E984" s="712">
        <f t="shared" si="162"/>
        <v>591.62399999999991</v>
      </c>
      <c r="F984" s="1416">
        <f t="shared" si="163"/>
        <v>591.62</v>
      </c>
      <c r="G984" s="1037">
        <f>'Заказ, cкидки и курсы валют'!$J$24*F984</f>
        <v>7504.6997000000001</v>
      </c>
      <c r="H984" s="158">
        <f t="shared" si="164"/>
        <v>1125.7</v>
      </c>
      <c r="I984" s="245"/>
    </row>
    <row r="985" spans="1:9">
      <c r="A985" s="250" t="s">
        <v>5632</v>
      </c>
      <c r="B985" s="49" t="s">
        <v>3668</v>
      </c>
      <c r="C985" s="68">
        <v>22.39</v>
      </c>
      <c r="D985" s="1593">
        <v>50</v>
      </c>
      <c r="E985" s="712">
        <f t="shared" si="162"/>
        <v>978.94799999999987</v>
      </c>
      <c r="F985" s="1416">
        <f t="shared" si="163"/>
        <v>978.95</v>
      </c>
      <c r="G985" s="1037">
        <f>'Заказ, cкидки и курсы валют'!$J$24*F985</f>
        <v>12417.980750000001</v>
      </c>
      <c r="H985" s="158">
        <f t="shared" si="164"/>
        <v>620.9</v>
      </c>
      <c r="I985" s="245"/>
    </row>
    <row r="986" spans="1:9">
      <c r="A986" s="250" t="s">
        <v>5633</v>
      </c>
      <c r="B986" s="49" t="s">
        <v>3308</v>
      </c>
      <c r="C986" s="68">
        <v>37</v>
      </c>
      <c r="D986" s="1591">
        <v>50</v>
      </c>
      <c r="E986" s="712">
        <f t="shared" si="162"/>
        <v>1539.912</v>
      </c>
      <c r="F986" s="1416">
        <f t="shared" si="163"/>
        <v>1539.91</v>
      </c>
      <c r="G986" s="1037">
        <f>'Заказ, cкидки и курсы валют'!$J$24*F986</f>
        <v>19533.75835</v>
      </c>
      <c r="H986" s="158">
        <f t="shared" si="164"/>
        <v>976.69</v>
      </c>
      <c r="I986" s="245"/>
    </row>
    <row r="987" spans="1:9" ht="13.5" thickBot="1">
      <c r="A987" s="282" t="s">
        <v>5634</v>
      </c>
      <c r="B987" s="163" t="s">
        <v>3669</v>
      </c>
      <c r="C987" s="951">
        <v>59.44</v>
      </c>
      <c r="D987" s="1592">
        <v>25</v>
      </c>
      <c r="E987" s="712">
        <f t="shared" si="162"/>
        <v>1809.6959999999999</v>
      </c>
      <c r="F987" s="1417">
        <f t="shared" si="163"/>
        <v>1809.7</v>
      </c>
      <c r="G987" s="1174">
        <f>'Заказ, cкидки и курсы валют'!$J$24*F987</f>
        <v>22956.0445</v>
      </c>
      <c r="H987" s="214">
        <f t="shared" si="164"/>
        <v>573.9</v>
      </c>
      <c r="I987" s="248"/>
    </row>
    <row r="988" spans="1:9" ht="13.5" thickBot="1">
      <c r="B988" s="54"/>
      <c r="C988" s="54"/>
      <c r="D988" s="54"/>
      <c r="E988" s="711"/>
      <c r="F988" s="801"/>
      <c r="G988" s="751"/>
      <c r="I988" s="14"/>
    </row>
    <row r="989" spans="1:9" ht="15.75" customHeight="1">
      <c r="A989" s="291"/>
      <c r="B989" s="196"/>
      <c r="C989" s="112"/>
      <c r="D989" s="112"/>
      <c r="E989" s="687" t="s">
        <v>4302</v>
      </c>
      <c r="F989" s="794"/>
      <c r="G989" s="701"/>
      <c r="H989" s="115"/>
      <c r="I989" s="116"/>
    </row>
    <row r="990" spans="1:9">
      <c r="A990" s="292"/>
      <c r="B990" s="17"/>
      <c r="C990" s="118"/>
      <c r="D990" s="118"/>
      <c r="E990" s="689"/>
      <c r="F990" s="795"/>
      <c r="G990" s="763"/>
      <c r="H990" s="17"/>
      <c r="I990" s="200"/>
    </row>
    <row r="991" spans="1:9" ht="60" customHeight="1">
      <c r="A991" s="292"/>
      <c r="B991" s="17"/>
      <c r="C991" s="118"/>
      <c r="D991" s="118"/>
      <c r="E991" s="689"/>
      <c r="F991" s="795"/>
      <c r="G991" s="763"/>
      <c r="H991" s="17"/>
      <c r="I991" s="200"/>
    </row>
    <row r="992" spans="1:9">
      <c r="A992" s="292"/>
      <c r="B992" s="17"/>
      <c r="C992" s="118"/>
      <c r="D992" s="118"/>
      <c r="E992" s="689"/>
      <c r="F992" s="795"/>
      <c r="G992" s="763"/>
      <c r="H992" s="17"/>
      <c r="I992" s="200"/>
    </row>
    <row r="993" spans="1:9" ht="18.75" thickBot="1">
      <c r="A993" s="1541" t="s">
        <v>7841</v>
      </c>
      <c r="B993" s="204"/>
      <c r="C993" s="120"/>
      <c r="D993" s="120"/>
      <c r="E993" s="690"/>
      <c r="F993" s="796"/>
      <c r="G993" s="764"/>
      <c r="H993" s="204"/>
      <c r="I993" s="205"/>
    </row>
    <row r="994" spans="1:9" ht="42">
      <c r="A994" s="228" t="s">
        <v>1036</v>
      </c>
      <c r="B994" s="229" t="s">
        <v>1037</v>
      </c>
      <c r="C994" s="230" t="s">
        <v>679</v>
      </c>
      <c r="D994" s="230" t="s">
        <v>3147</v>
      </c>
      <c r="E994" s="691" t="s">
        <v>11544</v>
      </c>
      <c r="F994" s="797" t="s">
        <v>2796</v>
      </c>
      <c r="G994" s="787" t="s">
        <v>2644</v>
      </c>
      <c r="H994" s="482" t="s">
        <v>498</v>
      </c>
      <c r="I994" s="232" t="s">
        <v>4274</v>
      </c>
    </row>
    <row r="995" spans="1:9" ht="13.5" thickBot="1">
      <c r="A995" s="228"/>
      <c r="B995" s="445"/>
      <c r="C995" s="230" t="s">
        <v>3648</v>
      </c>
      <c r="D995" s="446" t="s">
        <v>2645</v>
      </c>
      <c r="E995" s="696" t="s">
        <v>265</v>
      </c>
      <c r="F995" s="1351">
        <f>'Заказ, cкидки и курсы валют'!$I$12</f>
        <v>0</v>
      </c>
      <c r="G995" s="785"/>
      <c r="H995" s="394"/>
      <c r="I995" s="380"/>
    </row>
    <row r="996" spans="1:9" ht="15">
      <c r="A996" s="389" t="s">
        <v>8785</v>
      </c>
      <c r="B996" s="1221" t="s">
        <v>3666</v>
      </c>
      <c r="C996" s="1203">
        <v>2.91</v>
      </c>
      <c r="D996" s="1354">
        <v>10</v>
      </c>
      <c r="E996" s="1123">
        <f>E968*2</f>
        <v>371.3</v>
      </c>
      <c r="F996" s="1187">
        <f>ROUND(E996*(1-$F$10),2)</f>
        <v>371.3</v>
      </c>
      <c r="G996" s="1188">
        <f>'Заказ, cкидки и курсы валют'!$J$24*F996</f>
        <v>4709.9405000000006</v>
      </c>
      <c r="H996" s="443">
        <f>ROUND((D996/1000)*G996,2)</f>
        <v>47.1</v>
      </c>
      <c r="I996" s="393"/>
    </row>
    <row r="997" spans="1:9" ht="15">
      <c r="A997" s="250" t="s">
        <v>8786</v>
      </c>
      <c r="B997" s="49" t="s">
        <v>3305</v>
      </c>
      <c r="C997" s="68">
        <v>6.82</v>
      </c>
      <c r="D997" s="497">
        <v>10</v>
      </c>
      <c r="E997" s="1123">
        <f t="shared" ref="E997:E1001" si="165">E969*2</f>
        <v>692.88</v>
      </c>
      <c r="F997" s="740">
        <f t="shared" ref="F997:F1001" si="166">ROUND(E997*(1-$F$10),2)</f>
        <v>692.88</v>
      </c>
      <c r="G997" s="1037">
        <f>'Заказ, cкидки и курсы валют'!$J$24*F997</f>
        <v>8789.1828000000005</v>
      </c>
      <c r="H997" s="158">
        <f t="shared" ref="H997:H1001" si="167">ROUND((D997/1000)*G997,2)</f>
        <v>87.89</v>
      </c>
      <c r="I997" s="245"/>
    </row>
    <row r="998" spans="1:9" ht="15">
      <c r="A998" s="250" t="s">
        <v>8787</v>
      </c>
      <c r="B998" s="49" t="s">
        <v>3667</v>
      </c>
      <c r="C998" s="68">
        <v>12.67</v>
      </c>
      <c r="D998" s="497">
        <v>10</v>
      </c>
      <c r="E998" s="1123">
        <f t="shared" si="165"/>
        <v>986.04</v>
      </c>
      <c r="F998" s="740">
        <f t="shared" si="166"/>
        <v>986.04</v>
      </c>
      <c r="G998" s="1037">
        <f>'Заказ, cкидки и курсы валют'!$J$24*F998</f>
        <v>12507.9174</v>
      </c>
      <c r="H998" s="158">
        <f t="shared" si="167"/>
        <v>125.08</v>
      </c>
      <c r="I998" s="245"/>
    </row>
    <row r="999" spans="1:9" ht="15">
      <c r="A999" s="250" t="s">
        <v>8788</v>
      </c>
      <c r="B999" s="49" t="s">
        <v>3668</v>
      </c>
      <c r="C999" s="68">
        <v>22.39</v>
      </c>
      <c r="D999" s="497">
        <v>5</v>
      </c>
      <c r="E999" s="1123">
        <f t="shared" si="165"/>
        <v>1631.58</v>
      </c>
      <c r="F999" s="740">
        <f t="shared" si="166"/>
        <v>1631.58</v>
      </c>
      <c r="G999" s="1037">
        <f>'Заказ, cкидки и курсы валют'!$J$24*F999</f>
        <v>20696.5923</v>
      </c>
      <c r="H999" s="158">
        <f t="shared" si="167"/>
        <v>103.48</v>
      </c>
      <c r="I999" s="245"/>
    </row>
    <row r="1000" spans="1:9" ht="15">
      <c r="A1000" s="250" t="s">
        <v>8789</v>
      </c>
      <c r="B1000" s="49" t="s">
        <v>3308</v>
      </c>
      <c r="C1000" s="68">
        <v>37</v>
      </c>
      <c r="D1000" s="496">
        <v>5</v>
      </c>
      <c r="E1000" s="1123">
        <f t="shared" si="165"/>
        <v>2566.52</v>
      </c>
      <c r="F1000" s="740">
        <f t="shared" si="166"/>
        <v>2566.52</v>
      </c>
      <c r="G1000" s="1037">
        <f>'Заказ, cкидки и курсы валют'!$J$24*F1000</f>
        <v>32556.306200000003</v>
      </c>
      <c r="H1000" s="158">
        <f t="shared" si="167"/>
        <v>162.78</v>
      </c>
      <c r="I1000" s="245"/>
    </row>
    <row r="1001" spans="1:9" ht="15.75" thickBot="1">
      <c r="A1001" s="282" t="s">
        <v>8790</v>
      </c>
      <c r="B1001" s="163" t="s">
        <v>3669</v>
      </c>
      <c r="C1001" s="951">
        <v>59.44</v>
      </c>
      <c r="D1001" s="1360">
        <v>2</v>
      </c>
      <c r="E1001" s="1123">
        <f t="shared" si="165"/>
        <v>3016.16</v>
      </c>
      <c r="F1001" s="1173">
        <f t="shared" si="166"/>
        <v>3016.16</v>
      </c>
      <c r="G1001" s="1174">
        <f>'Заказ, cкидки и курсы валют'!$J$24*F1001</f>
        <v>38259.989600000001</v>
      </c>
      <c r="H1001" s="214">
        <f t="shared" si="167"/>
        <v>76.52</v>
      </c>
      <c r="I1001" s="248"/>
    </row>
    <row r="1002" spans="1:9" ht="15.75" thickBot="1">
      <c r="A1002" s="1484"/>
      <c r="B1002" s="54"/>
      <c r="C1002" s="152"/>
      <c r="D1002" s="1543"/>
      <c r="E1002" s="825"/>
      <c r="F1002" s="1427"/>
      <c r="G1002" s="1040"/>
      <c r="H1002" s="23"/>
      <c r="I1002" s="629"/>
    </row>
    <row r="1003" spans="1:9" ht="18">
      <c r="A1003" s="291"/>
      <c r="B1003" s="196"/>
      <c r="C1003" s="112"/>
      <c r="D1003" s="112"/>
      <c r="E1003" s="687" t="s">
        <v>2803</v>
      </c>
      <c r="F1003" s="794"/>
      <c r="G1003" s="701"/>
      <c r="H1003" s="196"/>
      <c r="I1003" s="116"/>
    </row>
    <row r="1004" spans="1:9">
      <c r="A1004" s="292"/>
      <c r="B1004" s="17"/>
      <c r="C1004" s="118"/>
      <c r="D1004" s="118"/>
      <c r="E1004" s="689"/>
      <c r="F1004" s="795"/>
      <c r="G1004" s="763"/>
      <c r="H1004" s="17"/>
      <c r="I1004" s="200"/>
    </row>
    <row r="1005" spans="1:9" ht="69" customHeight="1">
      <c r="A1005" s="292"/>
      <c r="B1005" s="17"/>
      <c r="C1005" s="118"/>
      <c r="D1005" s="118"/>
      <c r="E1005" s="689"/>
      <c r="F1005" s="795"/>
      <c r="G1005" s="763"/>
      <c r="H1005" s="17"/>
      <c r="I1005" s="200"/>
    </row>
    <row r="1006" spans="1:9">
      <c r="A1006" s="292"/>
      <c r="B1006" s="17"/>
      <c r="C1006" s="118"/>
      <c r="D1006" s="118"/>
      <c r="E1006" s="689"/>
      <c r="F1006" s="795"/>
      <c r="G1006" s="763"/>
      <c r="H1006" s="17"/>
      <c r="I1006" s="200"/>
    </row>
    <row r="1007" spans="1:9" ht="18.75" thickBot="1">
      <c r="A1007" s="1541" t="s">
        <v>7839</v>
      </c>
      <c r="B1007" s="204"/>
      <c r="C1007" s="120"/>
      <c r="D1007" s="120"/>
      <c r="E1007" s="690"/>
      <c r="F1007" s="796"/>
      <c r="G1007" s="764"/>
      <c r="H1007" s="204"/>
      <c r="I1007" s="205"/>
    </row>
    <row r="1008" spans="1:9" ht="42">
      <c r="A1008" s="228" t="s">
        <v>1036</v>
      </c>
      <c r="B1008" s="229" t="s">
        <v>1037</v>
      </c>
      <c r="C1008" s="230" t="s">
        <v>679</v>
      </c>
      <c r="D1008" s="230" t="s">
        <v>3147</v>
      </c>
      <c r="E1008" s="691" t="s">
        <v>11544</v>
      </c>
      <c r="F1008" s="797" t="s">
        <v>2796</v>
      </c>
      <c r="G1008" s="787" t="s">
        <v>2644</v>
      </c>
      <c r="H1008" s="482" t="s">
        <v>498</v>
      </c>
      <c r="I1008" s="232" t="s">
        <v>4274</v>
      </c>
    </row>
    <row r="1009" spans="1:10" ht="13.5" thickBot="1">
      <c r="A1009" s="228"/>
      <c r="B1009" s="445"/>
      <c r="C1009" s="230" t="s">
        <v>3648</v>
      </c>
      <c r="D1009" s="446" t="s">
        <v>2645</v>
      </c>
      <c r="E1009" s="696" t="s">
        <v>265</v>
      </c>
      <c r="F1009" s="1351">
        <f>'Заказ, cкидки и курсы валют'!$I$12</f>
        <v>0</v>
      </c>
      <c r="G1009" s="785"/>
      <c r="H1009" s="394"/>
      <c r="I1009" s="380"/>
      <c r="J1009" s="992"/>
    </row>
    <row r="1010" spans="1:10">
      <c r="A1010" s="389" t="s">
        <v>5635</v>
      </c>
      <c r="B1010" s="1221" t="s">
        <v>3983</v>
      </c>
      <c r="C1010" s="2303">
        <v>200</v>
      </c>
      <c r="D1010" s="1221">
        <v>100</v>
      </c>
      <c r="E1010" s="992">
        <v>11401.62</v>
      </c>
      <c r="F1010" s="1187">
        <f>ROUND(E1010*(1-$F$10),2)</f>
        <v>11401.62</v>
      </c>
      <c r="G1010" s="1188">
        <f>'Заказ, cкидки и курсы валют'!$J$24*F1010</f>
        <v>144629.5497</v>
      </c>
      <c r="H1010" s="443">
        <f>ROUND((D1010/1000)*G1010,2)</f>
        <v>14462.95</v>
      </c>
      <c r="I1010" s="393"/>
      <c r="J1010" s="992"/>
    </row>
    <row r="1011" spans="1:10">
      <c r="A1011" s="250" t="s">
        <v>5636</v>
      </c>
      <c r="B1011" s="49" t="s">
        <v>3984</v>
      </c>
      <c r="C1011" s="2302">
        <v>260</v>
      </c>
      <c r="D1011" s="49">
        <v>90</v>
      </c>
      <c r="E1011" s="992">
        <v>13410.24</v>
      </c>
      <c r="F1011" s="740">
        <f>ROUND(E1011*(1-$F$10),2)</f>
        <v>13410.24</v>
      </c>
      <c r="G1011" s="1037">
        <f>'Заказ, cкидки и курсы валют'!$J$24*F1011</f>
        <v>170108.89439999999</v>
      </c>
      <c r="H1011" s="158">
        <f>ROUND((D1011/1000)*G1011,2)</f>
        <v>15309.8</v>
      </c>
      <c r="I1011" s="245"/>
      <c r="J1011" s="992"/>
    </row>
    <row r="1012" spans="1:10">
      <c r="A1012" s="250" t="s">
        <v>11330</v>
      </c>
      <c r="B1012" s="47" t="s">
        <v>11331</v>
      </c>
      <c r="C1012" s="2302">
        <v>400</v>
      </c>
      <c r="D1012" s="49">
        <v>60</v>
      </c>
      <c r="E1012" s="992">
        <v>17378.849999999999</v>
      </c>
      <c r="F1012" s="740">
        <f t="shared" ref="F1012:F1014" si="168">ROUND(E1012*(1-$F$10),2)</f>
        <v>17378.849999999999</v>
      </c>
      <c r="G1012" s="1037">
        <f>'Заказ, cкидки и курсы валют'!$J$24*F1012</f>
        <v>220450.71224999998</v>
      </c>
      <c r="H1012" s="158">
        <f t="shared" ref="H1012:H1014" si="169">ROUND((D1012/1000)*G1012,2)</f>
        <v>13227.04</v>
      </c>
      <c r="I1012" s="245"/>
    </row>
    <row r="1013" spans="1:10">
      <c r="A1013" s="250" t="s">
        <v>11327</v>
      </c>
      <c r="B1013" s="47" t="s">
        <v>11328</v>
      </c>
      <c r="C1013" s="2302">
        <v>600</v>
      </c>
      <c r="D1013" s="49">
        <v>40</v>
      </c>
      <c r="E1013" s="992">
        <v>24078.16</v>
      </c>
      <c r="F1013" s="740">
        <f t="shared" si="168"/>
        <v>24078.16</v>
      </c>
      <c r="G1013" s="1037">
        <f>'Заказ, cкидки и курсы валют'!$J$24*F1013</f>
        <v>305431.4596</v>
      </c>
      <c r="H1013" s="158">
        <f t="shared" si="169"/>
        <v>12217.26</v>
      </c>
      <c r="I1013" s="245"/>
    </row>
    <row r="1014" spans="1:10" ht="13.5" thickBot="1">
      <c r="A1014" s="282" t="s">
        <v>11329</v>
      </c>
      <c r="B1014" s="246" t="s">
        <v>3985</v>
      </c>
      <c r="C1014" s="2304">
        <v>850</v>
      </c>
      <c r="D1014" s="163">
        <v>30</v>
      </c>
      <c r="E1014" s="992">
        <v>34360.22</v>
      </c>
      <c r="F1014" s="1173">
        <f t="shared" si="168"/>
        <v>34360.22</v>
      </c>
      <c r="G1014" s="1174">
        <f>'Заказ, cкидки и курсы валют'!$J$24*F1014</f>
        <v>435859.39070000005</v>
      </c>
      <c r="H1014" s="214">
        <f t="shared" si="169"/>
        <v>13075.78</v>
      </c>
      <c r="I1014" s="248"/>
    </row>
    <row r="1015" spans="1:10" ht="13.5" thickBot="1"/>
    <row r="1016" spans="1:10" ht="18">
      <c r="A1016" s="291"/>
      <c r="B1016" s="196"/>
      <c r="C1016" s="112"/>
      <c r="D1016" s="112"/>
      <c r="E1016" s="687" t="s">
        <v>2803</v>
      </c>
      <c r="F1016" s="794"/>
      <c r="G1016" s="701"/>
      <c r="H1016" s="196"/>
      <c r="I1016" s="116"/>
    </row>
    <row r="1017" spans="1:10">
      <c r="A1017" s="292"/>
      <c r="B1017" s="17"/>
      <c r="C1017" s="118"/>
      <c r="D1017" s="118"/>
      <c r="E1017" s="689"/>
      <c r="F1017" s="795"/>
      <c r="G1017" s="763"/>
      <c r="H1017" s="17"/>
      <c r="I1017" s="200"/>
    </row>
    <row r="1018" spans="1:10">
      <c r="A1018" s="292"/>
      <c r="B1018" s="17"/>
      <c r="C1018" s="118"/>
      <c r="D1018" s="118"/>
      <c r="E1018" s="689"/>
      <c r="F1018" s="795"/>
      <c r="G1018" s="763"/>
      <c r="H1018" s="17"/>
      <c r="I1018" s="200"/>
    </row>
    <row r="1019" spans="1:10">
      <c r="A1019" s="292"/>
      <c r="B1019" s="17"/>
      <c r="C1019" s="118"/>
      <c r="D1019" s="118"/>
      <c r="E1019" s="689"/>
      <c r="F1019" s="795"/>
      <c r="G1019" s="763"/>
      <c r="H1019" s="17"/>
      <c r="I1019" s="200"/>
    </row>
    <row r="1020" spans="1:10" ht="18.75" thickBot="1">
      <c r="A1020" s="145" t="s">
        <v>7841</v>
      </c>
      <c r="B1020" s="146"/>
      <c r="C1020" s="120"/>
      <c r="D1020" s="120"/>
      <c r="E1020" s="690"/>
      <c r="F1020" s="796"/>
      <c r="G1020" s="764"/>
      <c r="H1020" s="204"/>
      <c r="I1020" s="205"/>
    </row>
    <row r="1021" spans="1:10" ht="42">
      <c r="A1021" s="228" t="s">
        <v>1036</v>
      </c>
      <c r="B1021" s="229" t="s">
        <v>1037</v>
      </c>
      <c r="C1021" s="230" t="s">
        <v>679</v>
      </c>
      <c r="D1021" s="230" t="s">
        <v>3147</v>
      </c>
      <c r="E1021" s="691" t="s">
        <v>11544</v>
      </c>
      <c r="F1021" s="797" t="s">
        <v>2796</v>
      </c>
      <c r="G1021" s="787" t="s">
        <v>2644</v>
      </c>
      <c r="H1021" s="482" t="s">
        <v>498</v>
      </c>
      <c r="I1021" s="232" t="s">
        <v>4274</v>
      </c>
    </row>
    <row r="1022" spans="1:10" ht="13.5" thickBot="1">
      <c r="A1022" s="228"/>
      <c r="B1022" s="445"/>
      <c r="C1022" s="230" t="s">
        <v>3648</v>
      </c>
      <c r="D1022" s="446" t="s">
        <v>2645</v>
      </c>
      <c r="E1022" s="696" t="s">
        <v>265</v>
      </c>
      <c r="F1022" s="1351">
        <f>'Заказ, cкидки и курсы валют'!$I$12</f>
        <v>0</v>
      </c>
      <c r="G1022" s="785"/>
      <c r="H1022" s="394"/>
      <c r="I1022" s="380"/>
    </row>
    <row r="1023" spans="1:10">
      <c r="A1023" s="389" t="s">
        <v>11534</v>
      </c>
      <c r="B1023" s="1221" t="s">
        <v>3983</v>
      </c>
      <c r="C1023" s="1223">
        <v>225</v>
      </c>
      <c r="D1023" s="1221">
        <v>1</v>
      </c>
      <c r="E1023" s="710">
        <f>E1010*1.2</f>
        <v>13681.944000000001</v>
      </c>
      <c r="F1023" s="1187">
        <f>ROUND(E1023*(1-$F$10),2)</f>
        <v>13681.94</v>
      </c>
      <c r="G1023" s="1188">
        <f>'Заказ, cкидки и курсы валют'!$J$24*F1023</f>
        <v>173555.40890000001</v>
      </c>
      <c r="H1023" s="443">
        <f>ROUND((D1023/1000)*G1023,2)</f>
        <v>173.56</v>
      </c>
      <c r="I1023" s="393"/>
    </row>
    <row r="1024" spans="1:10">
      <c r="A1024" s="250" t="s">
        <v>11535</v>
      </c>
      <c r="B1024" s="49" t="s">
        <v>3984</v>
      </c>
      <c r="C1024" s="498">
        <v>340</v>
      </c>
      <c r="D1024" s="49">
        <v>1</v>
      </c>
      <c r="E1024" s="710">
        <f t="shared" ref="E1024:E1027" si="170">E1011*1.2</f>
        <v>16092.287999999999</v>
      </c>
      <c r="F1024" s="740">
        <f t="shared" ref="F1024:F1027" si="171">ROUND(E1024*(1-$F$10),2)</f>
        <v>16092.29</v>
      </c>
      <c r="G1024" s="1037">
        <f>'Заказ, cкидки и курсы валют'!$J$24*F1024</f>
        <v>204130.69865000001</v>
      </c>
      <c r="H1024" s="158">
        <f t="shared" ref="H1024:H1027" si="172">ROUND((D1024/1000)*G1024,2)</f>
        <v>204.13</v>
      </c>
      <c r="I1024" s="245"/>
    </row>
    <row r="1025" spans="1:9">
      <c r="A1025" s="250" t="s">
        <v>11537</v>
      </c>
      <c r="B1025" s="47" t="s">
        <v>11331</v>
      </c>
      <c r="C1025" s="2302">
        <v>400</v>
      </c>
      <c r="D1025" s="49">
        <v>1</v>
      </c>
      <c r="E1025" s="710">
        <f t="shared" si="170"/>
        <v>20854.62</v>
      </c>
      <c r="F1025" s="740">
        <f t="shared" si="171"/>
        <v>20854.62</v>
      </c>
      <c r="G1025" s="1037">
        <f>'Заказ, cкидки и курсы валют'!$J$24*F1025</f>
        <v>264540.85470000003</v>
      </c>
      <c r="H1025" s="158">
        <f t="shared" si="172"/>
        <v>264.54000000000002</v>
      </c>
      <c r="I1025" s="245"/>
    </row>
    <row r="1026" spans="1:9">
      <c r="A1026" s="250" t="s">
        <v>11538</v>
      </c>
      <c r="B1026" s="47" t="s">
        <v>11328</v>
      </c>
      <c r="C1026" s="2302">
        <v>600</v>
      </c>
      <c r="D1026" s="49">
        <v>1</v>
      </c>
      <c r="E1026" s="710">
        <f t="shared" si="170"/>
        <v>28893.791999999998</v>
      </c>
      <c r="F1026" s="740">
        <f t="shared" si="171"/>
        <v>28893.79</v>
      </c>
      <c r="G1026" s="1037">
        <f>'Заказ, cкидки и курсы валют'!$J$24*F1026</f>
        <v>366517.72615</v>
      </c>
      <c r="H1026" s="158">
        <f t="shared" si="172"/>
        <v>366.52</v>
      </c>
      <c r="I1026" s="366"/>
    </row>
    <row r="1027" spans="1:9" ht="13.5" thickBot="1">
      <c r="A1027" s="282" t="s">
        <v>11536</v>
      </c>
      <c r="B1027" s="163" t="s">
        <v>3985</v>
      </c>
      <c r="C1027" s="961">
        <v>985</v>
      </c>
      <c r="D1027" s="163">
        <v>1</v>
      </c>
      <c r="E1027" s="710">
        <f t="shared" si="170"/>
        <v>41232.264000000003</v>
      </c>
      <c r="F1027" s="1173">
        <f t="shared" si="171"/>
        <v>41232.26</v>
      </c>
      <c r="G1027" s="1174">
        <f>'Заказ, cкидки и курсы валют'!$J$24*F1027</f>
        <v>523031.21810000006</v>
      </c>
      <c r="H1027" s="214">
        <f t="shared" si="172"/>
        <v>523.03</v>
      </c>
      <c r="I1027" s="248"/>
    </row>
    <row r="1028" spans="1:9" ht="57" customHeight="1" thickBot="1"/>
    <row r="1029" spans="1:9" ht="18">
      <c r="A1029" s="291"/>
      <c r="B1029" s="196"/>
      <c r="C1029" s="112"/>
      <c r="D1029" s="112"/>
      <c r="E1029" s="687" t="s">
        <v>2804</v>
      </c>
      <c r="F1029" s="794"/>
      <c r="G1029" s="729"/>
      <c r="H1029" s="196"/>
      <c r="I1029" s="116"/>
    </row>
    <row r="1030" spans="1:9">
      <c r="A1030" s="292"/>
      <c r="B1030" s="17"/>
      <c r="C1030" s="118"/>
      <c r="D1030" s="118"/>
      <c r="E1030" s="689"/>
      <c r="F1030" s="795"/>
      <c r="G1030" s="763"/>
      <c r="H1030" s="17"/>
      <c r="I1030" s="200"/>
    </row>
    <row r="1031" spans="1:9">
      <c r="A1031" s="292"/>
      <c r="B1031" s="17"/>
      <c r="C1031" s="118"/>
      <c r="D1031" s="118"/>
      <c r="E1031" s="689"/>
      <c r="F1031" s="795"/>
      <c r="G1031" s="763"/>
      <c r="H1031" s="17"/>
      <c r="I1031" s="200"/>
    </row>
    <row r="1032" spans="1:9">
      <c r="A1032" s="292"/>
      <c r="B1032" s="17"/>
      <c r="C1032" s="118"/>
      <c r="D1032" s="118"/>
      <c r="E1032" s="689"/>
      <c r="F1032" s="795"/>
      <c r="G1032" s="763"/>
      <c r="H1032" s="17"/>
      <c r="I1032" s="200"/>
    </row>
    <row r="1033" spans="1:9" ht="18.75" thickBot="1">
      <c r="A1033" s="1541" t="s">
        <v>7839</v>
      </c>
      <c r="B1033" s="146"/>
      <c r="C1033" s="121"/>
      <c r="D1033" s="204"/>
      <c r="E1033" s="697"/>
      <c r="F1033" s="796"/>
      <c r="G1033" s="764"/>
      <c r="H1033" s="204"/>
      <c r="I1033" s="205"/>
    </row>
    <row r="1034" spans="1:9" ht="42">
      <c r="A1034" s="228" t="s">
        <v>1036</v>
      </c>
      <c r="B1034" s="229" t="s">
        <v>1037</v>
      </c>
      <c r="C1034" s="230" t="s">
        <v>679</v>
      </c>
      <c r="D1034" s="230" t="s">
        <v>3147</v>
      </c>
      <c r="E1034" s="691" t="s">
        <v>11544</v>
      </c>
      <c r="F1034" s="797" t="s">
        <v>2796</v>
      </c>
      <c r="G1034" s="787" t="s">
        <v>2644</v>
      </c>
      <c r="H1034" s="482" t="s">
        <v>498</v>
      </c>
      <c r="I1034" s="232" t="s">
        <v>4274</v>
      </c>
    </row>
    <row r="1035" spans="1:9" ht="13.5" thickBot="1">
      <c r="A1035" s="228"/>
      <c r="B1035" s="445"/>
      <c r="C1035" s="230" t="s">
        <v>3648</v>
      </c>
      <c r="D1035" s="446" t="s">
        <v>2645</v>
      </c>
      <c r="E1035" s="696" t="s">
        <v>265</v>
      </c>
      <c r="F1035" s="1351">
        <f>'Заказ, cкидки и курсы валют'!$I$12</f>
        <v>0</v>
      </c>
      <c r="G1035" s="785"/>
      <c r="H1035" s="394"/>
      <c r="I1035" s="380"/>
    </row>
    <row r="1036" spans="1:9">
      <c r="A1036" s="389" t="s">
        <v>2809</v>
      </c>
      <c r="B1036" s="1221" t="s">
        <v>2805</v>
      </c>
      <c r="C1036" s="390">
        <v>150</v>
      </c>
      <c r="D1036" s="1221">
        <v>100</v>
      </c>
      <c r="E1036" s="992">
        <v>9299.75</v>
      </c>
      <c r="F1036" s="1187">
        <f>ROUND(E1036*(1-$F$10),2)</f>
        <v>9299.75</v>
      </c>
      <c r="G1036" s="1188">
        <f>'Заказ, cкидки и курсы валют'!$J$24*F1036</f>
        <v>117967.32875</v>
      </c>
      <c r="H1036" s="443">
        <f>ROUND((D1036/1000)*G1036,2)</f>
        <v>11796.73</v>
      </c>
      <c r="I1036" s="393"/>
    </row>
    <row r="1037" spans="1:9">
      <c r="A1037" s="250" t="s">
        <v>2810</v>
      </c>
      <c r="B1037" s="49" t="s">
        <v>2806</v>
      </c>
      <c r="C1037" s="15">
        <v>320</v>
      </c>
      <c r="D1037" s="49">
        <v>50</v>
      </c>
      <c r="E1037" s="992">
        <v>15329.77</v>
      </c>
      <c r="F1037" s="740">
        <f t="shared" ref="F1037:F1040" si="173">ROUND(E1037*(1-$F$10),2)</f>
        <v>15329.77</v>
      </c>
      <c r="G1037" s="1037">
        <f>'Заказ, cкидки и курсы валют'!$J$24*F1037</f>
        <v>194458.13245</v>
      </c>
      <c r="H1037" s="158">
        <f t="shared" ref="H1037:H1040" si="174">ROUND((D1037/1000)*G1037,2)</f>
        <v>9722.91</v>
      </c>
      <c r="I1037" s="245"/>
    </row>
    <row r="1038" spans="1:9">
      <c r="A1038" s="250" t="s">
        <v>4293</v>
      </c>
      <c r="B1038" s="49" t="s">
        <v>3984</v>
      </c>
      <c r="C1038" s="15">
        <v>840</v>
      </c>
      <c r="D1038" s="49">
        <v>30</v>
      </c>
      <c r="E1038" s="992">
        <v>33482.71</v>
      </c>
      <c r="F1038" s="740">
        <f t="shared" si="173"/>
        <v>33482.71</v>
      </c>
      <c r="G1038" s="1037">
        <f>'Заказ, cкидки и курсы валют'!$J$24*F1038</f>
        <v>424728.17635000002</v>
      </c>
      <c r="H1038" s="158">
        <f t="shared" si="174"/>
        <v>12741.85</v>
      </c>
      <c r="I1038" s="245"/>
    </row>
    <row r="1039" spans="1:9">
      <c r="A1039" s="250" t="s">
        <v>5638</v>
      </c>
      <c r="B1039" s="49" t="s">
        <v>2807</v>
      </c>
      <c r="C1039" s="15">
        <v>1300</v>
      </c>
      <c r="D1039" s="49">
        <v>15</v>
      </c>
      <c r="E1039" s="992">
        <v>48132.12</v>
      </c>
      <c r="F1039" s="740">
        <f t="shared" si="173"/>
        <v>48132.12</v>
      </c>
      <c r="G1039" s="1037">
        <f>'Заказ, cкидки и курсы валют'!$J$24*F1039</f>
        <v>610555.94220000005</v>
      </c>
      <c r="H1039" s="158">
        <f t="shared" si="174"/>
        <v>9158.34</v>
      </c>
      <c r="I1039" s="245"/>
    </row>
    <row r="1040" spans="1:9" ht="13.5" thickBot="1">
      <c r="A1040" s="282" t="s">
        <v>2811</v>
      </c>
      <c r="B1040" s="163" t="s">
        <v>2808</v>
      </c>
      <c r="C1040" s="19">
        <v>2560</v>
      </c>
      <c r="D1040" s="163">
        <v>5</v>
      </c>
      <c r="E1040" s="992">
        <v>94217.76</v>
      </c>
      <c r="F1040" s="1173">
        <f t="shared" si="173"/>
        <v>94217.76</v>
      </c>
      <c r="G1040" s="1174">
        <f>'Заказ, cкидки и курсы валют'!$J$24*F1040</f>
        <v>1195152.2856000001</v>
      </c>
      <c r="H1040" s="214">
        <f t="shared" si="174"/>
        <v>5975.76</v>
      </c>
      <c r="I1040" s="248"/>
    </row>
    <row r="1041" spans="1:9" ht="54" customHeight="1" thickBot="1"/>
    <row r="1042" spans="1:9" ht="18">
      <c r="A1042" s="291"/>
      <c r="B1042" s="196"/>
      <c r="C1042" s="112"/>
      <c r="D1042" s="112"/>
      <c r="E1042" s="687" t="s">
        <v>2804</v>
      </c>
      <c r="F1042" s="794"/>
      <c r="G1042" s="729"/>
      <c r="H1042" s="196"/>
      <c r="I1042" s="116"/>
    </row>
    <row r="1043" spans="1:9">
      <c r="A1043" s="292"/>
      <c r="B1043" s="17"/>
      <c r="C1043" s="118"/>
      <c r="D1043" s="118"/>
      <c r="E1043" s="689"/>
      <c r="F1043" s="795"/>
      <c r="G1043" s="763"/>
      <c r="H1043" s="17"/>
      <c r="I1043" s="200"/>
    </row>
    <row r="1044" spans="1:9">
      <c r="A1044" s="292"/>
      <c r="B1044" s="17"/>
      <c r="C1044" s="118"/>
      <c r="D1044" s="118"/>
      <c r="E1044" s="689"/>
      <c r="F1044" s="795"/>
      <c r="G1044" s="763"/>
      <c r="H1044" s="17"/>
      <c r="I1044" s="200"/>
    </row>
    <row r="1045" spans="1:9">
      <c r="A1045" s="292"/>
      <c r="B1045" s="17"/>
      <c r="C1045" s="118"/>
      <c r="D1045" s="118"/>
      <c r="E1045" s="689"/>
      <c r="F1045" s="795"/>
      <c r="G1045" s="763"/>
      <c r="H1045" s="17"/>
      <c r="I1045" s="200"/>
    </row>
    <row r="1046" spans="1:9" ht="18.75" thickBot="1">
      <c r="A1046" s="145" t="s">
        <v>7841</v>
      </c>
      <c r="B1046" s="146"/>
      <c r="C1046" s="121"/>
      <c r="D1046" s="204"/>
      <c r="E1046" s="697"/>
      <c r="F1046" s="796"/>
      <c r="G1046" s="764"/>
      <c r="H1046" s="204"/>
      <c r="I1046" s="205"/>
    </row>
    <row r="1047" spans="1:9" ht="42">
      <c r="A1047" s="228" t="s">
        <v>1036</v>
      </c>
      <c r="B1047" s="229" t="s">
        <v>1037</v>
      </c>
      <c r="C1047" s="230" t="s">
        <v>679</v>
      </c>
      <c r="D1047" s="230" t="s">
        <v>3147</v>
      </c>
      <c r="E1047" s="691" t="s">
        <v>11544</v>
      </c>
      <c r="F1047" s="797" t="s">
        <v>2796</v>
      </c>
      <c r="G1047" s="787" t="s">
        <v>2644</v>
      </c>
      <c r="H1047" s="482" t="s">
        <v>498</v>
      </c>
      <c r="I1047" s="232" t="s">
        <v>4274</v>
      </c>
    </row>
    <row r="1048" spans="1:9" ht="13.5" thickBot="1">
      <c r="A1048" s="228"/>
      <c r="B1048" s="445"/>
      <c r="C1048" s="230" t="s">
        <v>3648</v>
      </c>
      <c r="D1048" s="446" t="s">
        <v>2645</v>
      </c>
      <c r="E1048" s="696" t="s">
        <v>265</v>
      </c>
      <c r="F1048" s="1351">
        <f>'Заказ, cкидки и курсы валют'!$I$12</f>
        <v>0</v>
      </c>
      <c r="G1048" s="785"/>
      <c r="H1048" s="394"/>
      <c r="I1048" s="380"/>
    </row>
    <row r="1049" spans="1:9">
      <c r="A1049" s="1947" t="s">
        <v>5639</v>
      </c>
      <c r="B1049" s="1221" t="s">
        <v>2805</v>
      </c>
      <c r="C1049" s="390">
        <v>150</v>
      </c>
      <c r="D1049" s="2322">
        <v>5</v>
      </c>
      <c r="E1049" s="712">
        <f>E1036*1.2</f>
        <v>11159.699999999999</v>
      </c>
      <c r="F1049" s="1415">
        <f>ROUND(E1049*(1-$F$10),2)</f>
        <v>11159.7</v>
      </c>
      <c r="G1049" s="1188">
        <f>'Заказ, cкидки и курсы валют'!$J$24*F1049</f>
        <v>141560.79450000002</v>
      </c>
      <c r="H1049" s="443">
        <f>ROUND((D1049/1000)*G1049,2)</f>
        <v>707.8</v>
      </c>
      <c r="I1049" s="393"/>
    </row>
    <row r="1050" spans="1:9">
      <c r="A1050" s="1946" t="s">
        <v>5640</v>
      </c>
      <c r="B1050" s="49" t="s">
        <v>2806</v>
      </c>
      <c r="C1050" s="15">
        <v>320</v>
      </c>
      <c r="D1050" s="91">
        <v>2</v>
      </c>
      <c r="E1050" s="712">
        <f t="shared" ref="E1050:E1052" si="175">E1037*1.2</f>
        <v>18395.723999999998</v>
      </c>
      <c r="F1050" s="1416">
        <f t="shared" ref="F1050:F1052" si="176">ROUND(E1050*(1-$F$10),2)</f>
        <v>18395.72</v>
      </c>
      <c r="G1050" s="1037">
        <f>'Заказ, cкидки и курсы валют'!$J$24*F1050</f>
        <v>233349.70820000002</v>
      </c>
      <c r="H1050" s="158">
        <f t="shared" ref="H1050:H1052" si="177">ROUND((D1050/1000)*G1050,2)</f>
        <v>466.7</v>
      </c>
      <c r="I1050" s="245"/>
    </row>
    <row r="1051" spans="1:9">
      <c r="A1051" s="1946" t="s">
        <v>5637</v>
      </c>
      <c r="B1051" s="49" t="s">
        <v>3984</v>
      </c>
      <c r="C1051" s="15">
        <v>840</v>
      </c>
      <c r="D1051" s="91">
        <v>2</v>
      </c>
      <c r="E1051" s="712">
        <f t="shared" si="175"/>
        <v>40179.252</v>
      </c>
      <c r="F1051" s="1416">
        <f t="shared" si="176"/>
        <v>40179.25</v>
      </c>
      <c r="G1051" s="1037">
        <f>'Заказ, cкидки и курсы валют'!$J$24*F1051</f>
        <v>509673.78625</v>
      </c>
      <c r="H1051" s="158">
        <f t="shared" si="177"/>
        <v>1019.35</v>
      </c>
      <c r="I1051" s="245"/>
    </row>
    <row r="1052" spans="1:9" ht="13.5" thickBot="1">
      <c r="A1052" s="282" t="s">
        <v>11539</v>
      </c>
      <c r="B1052" s="163" t="s">
        <v>2807</v>
      </c>
      <c r="C1052" s="19">
        <v>1300</v>
      </c>
      <c r="D1052" s="1288">
        <v>1</v>
      </c>
      <c r="E1052" s="712">
        <f t="shared" si="175"/>
        <v>57758.544000000002</v>
      </c>
      <c r="F1052" s="1417">
        <f t="shared" si="176"/>
        <v>57758.54</v>
      </c>
      <c r="G1052" s="1174">
        <f>'Заказ, cкидки и курсы валют'!$J$24*F1052</f>
        <v>732667.07990000001</v>
      </c>
      <c r="H1052" s="214">
        <f t="shared" si="177"/>
        <v>732.67</v>
      </c>
      <c r="I1052" s="248"/>
    </row>
    <row r="1691" spans="6:6">
      <c r="F1691" s="793">
        <f>$E$1691*(1-$F$1677)</f>
        <v>0</v>
      </c>
    </row>
  </sheetData>
  <mergeCells count="5">
    <mergeCell ref="G9:G10"/>
    <mergeCell ref="A1:I1"/>
    <mergeCell ref="H9:H10"/>
    <mergeCell ref="G51:G52"/>
    <mergeCell ref="H51:H52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33"/>
  </sheetPr>
  <dimension ref="A1:K968"/>
  <sheetViews>
    <sheetView zoomScaleNormal="10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E567" sqref="E567"/>
    </sheetView>
  </sheetViews>
  <sheetFormatPr defaultRowHeight="12.75"/>
  <cols>
    <col min="1" max="1" width="15.42578125" style="1373" customWidth="1"/>
    <col min="2" max="2" width="17.5703125" customWidth="1"/>
    <col min="3" max="3" width="12.7109375" customWidth="1"/>
    <col min="4" max="4" width="12.28515625" customWidth="1"/>
    <col min="5" max="5" width="15.140625" style="680" customWidth="1"/>
    <col min="6" max="6" width="14.140625" style="1963" customWidth="1"/>
    <col min="7" max="7" width="13.28515625" style="1963" customWidth="1"/>
    <col min="8" max="8" width="13.7109375" customWidth="1"/>
    <col min="9" max="9" width="11.5703125" style="17" customWidth="1"/>
    <col min="10" max="10" width="9.140625" style="2424"/>
  </cols>
  <sheetData>
    <row r="1" spans="1:11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77" t="s">
        <v>11725</v>
      </c>
      <c r="J1" s="2777"/>
      <c r="K1" s="2777"/>
    </row>
    <row r="2" spans="1:11" ht="30.75">
      <c r="A2" s="1368" t="s">
        <v>952</v>
      </c>
      <c r="B2" s="191"/>
      <c r="C2" s="191"/>
      <c r="D2" s="191"/>
      <c r="E2" s="1607"/>
      <c r="F2" s="499"/>
      <c r="G2" s="500"/>
      <c r="H2" s="432"/>
    </row>
    <row r="3" spans="1:11" ht="13.5" thickBot="1">
      <c r="A3" s="1369"/>
      <c r="B3" s="1"/>
      <c r="C3" s="1"/>
      <c r="D3" s="1"/>
      <c r="F3" s="1951"/>
      <c r="G3" s="1951"/>
    </row>
    <row r="4" spans="1:11" s="168" customFormat="1" ht="22.5" customHeight="1">
      <c r="A4" s="1156"/>
      <c r="B4" s="112" t="s">
        <v>6193</v>
      </c>
      <c r="C4" s="112"/>
      <c r="D4" s="114"/>
      <c r="E4" s="694"/>
      <c r="F4" s="1952"/>
      <c r="G4" s="1952"/>
      <c r="H4" s="333"/>
      <c r="I4" s="610"/>
      <c r="J4" s="2473"/>
    </row>
    <row r="5" spans="1:11" s="168" customFormat="1" ht="18.75" customHeight="1">
      <c r="A5" s="1157"/>
      <c r="B5" s="129"/>
      <c r="C5" s="129"/>
      <c r="D5" s="130" t="s">
        <v>509</v>
      </c>
      <c r="E5" s="700"/>
      <c r="F5" s="501"/>
      <c r="G5" s="1953"/>
      <c r="H5" s="334"/>
      <c r="I5" s="610"/>
      <c r="J5" s="2473"/>
    </row>
    <row r="6" spans="1:11" s="168" customFormat="1" ht="11.25" customHeight="1">
      <c r="A6" s="1157"/>
      <c r="B6" s="17"/>
      <c r="C6" s="216"/>
      <c r="D6" s="216"/>
      <c r="E6" s="689"/>
      <c r="F6" s="119"/>
      <c r="G6" s="1954"/>
      <c r="H6" s="200"/>
      <c r="I6" s="610"/>
      <c r="J6" s="2473"/>
    </row>
    <row r="7" spans="1:11" s="168" customFormat="1" ht="12.75" customHeight="1">
      <c r="A7" s="1157"/>
      <c r="B7" s="17"/>
      <c r="C7" s="216"/>
      <c r="D7" s="216"/>
      <c r="E7" s="689"/>
      <c r="F7" s="119"/>
      <c r="G7" s="1954"/>
      <c r="H7" s="200"/>
      <c r="I7" s="610"/>
      <c r="J7" s="2473"/>
    </row>
    <row r="8" spans="1:11" s="168" customFormat="1" ht="12.75" customHeight="1">
      <c r="A8" s="1157"/>
      <c r="B8" s="17"/>
      <c r="C8" s="216"/>
      <c r="D8" s="216"/>
      <c r="E8" s="689"/>
      <c r="F8" s="119"/>
      <c r="G8" s="1954"/>
      <c r="H8" s="200"/>
      <c r="I8" s="610"/>
      <c r="J8" s="2473"/>
    </row>
    <row r="9" spans="1:11" s="168" customFormat="1" ht="12.75" customHeight="1" thickBot="1">
      <c r="A9" s="1158"/>
      <c r="B9" s="204"/>
      <c r="C9" s="217"/>
      <c r="D9" s="217"/>
      <c r="E9" s="690"/>
      <c r="F9" s="122"/>
      <c r="G9" s="1955"/>
      <c r="H9" s="205"/>
      <c r="I9" s="610"/>
      <c r="J9" s="2473"/>
    </row>
    <row r="10" spans="1:11" s="168" customFormat="1" ht="31.5" customHeight="1">
      <c r="A10" s="1370" t="s">
        <v>1036</v>
      </c>
      <c r="B10" s="445" t="s">
        <v>1037</v>
      </c>
      <c r="C10" s="568" t="s">
        <v>679</v>
      </c>
      <c r="D10" s="568" t="s">
        <v>3147</v>
      </c>
      <c r="E10" s="691" t="s">
        <v>11241</v>
      </c>
      <c r="F10" s="502" t="s">
        <v>2796</v>
      </c>
      <c r="G10" s="2771" t="s">
        <v>498</v>
      </c>
      <c r="H10" s="232" t="s">
        <v>4274</v>
      </c>
      <c r="I10" s="610"/>
      <c r="J10" s="2473"/>
    </row>
    <row r="11" spans="1:11" ht="20.25" customHeight="1" thickBot="1">
      <c r="A11" s="1370"/>
      <c r="B11" s="445"/>
      <c r="C11" s="568" t="s">
        <v>3648</v>
      </c>
      <c r="D11" s="569" t="s">
        <v>2645</v>
      </c>
      <c r="E11" s="696" t="s">
        <v>265</v>
      </c>
      <c r="F11" s="1956">
        <f>'Заказ, cкидки и курсы валют'!$I$12</f>
        <v>0</v>
      </c>
      <c r="G11" s="2772"/>
      <c r="H11" s="380"/>
    </row>
    <row r="12" spans="1:11">
      <c r="A12" s="1371" t="s">
        <v>1089</v>
      </c>
      <c r="B12" s="390" t="s">
        <v>612</v>
      </c>
      <c r="C12" s="390"/>
      <c r="D12" s="390">
        <v>300</v>
      </c>
      <c r="E12" s="2562">
        <v>230.22</v>
      </c>
      <c r="F12" s="1957">
        <f>ROUND(E12*(1-$F$11),2)</f>
        <v>230.22</v>
      </c>
      <c r="G12" s="1958">
        <f>ROUND((D12/D12)*F12,2)</f>
        <v>230.22</v>
      </c>
      <c r="H12" s="393"/>
    </row>
    <row r="13" spans="1:11">
      <c r="A13" s="1020" t="s">
        <v>1090</v>
      </c>
      <c r="B13" s="15" t="s">
        <v>613</v>
      </c>
      <c r="C13" s="15"/>
      <c r="D13" s="15">
        <v>250</v>
      </c>
      <c r="E13" s="2563">
        <v>310.39</v>
      </c>
      <c r="F13" s="714">
        <f t="shared" ref="F13:F27" si="0">ROUND(E13*(1-$F$11),2)</f>
        <v>310.39</v>
      </c>
      <c r="G13" s="1959">
        <f>ROUND((D13/D13)*F13,2)</f>
        <v>310.39</v>
      </c>
      <c r="H13" s="245"/>
    </row>
    <row r="14" spans="1:11">
      <c r="A14" s="1372" t="s">
        <v>1091</v>
      </c>
      <c r="B14" s="12" t="s">
        <v>178</v>
      </c>
      <c r="C14" s="12">
        <v>3.3</v>
      </c>
      <c r="D14" s="12">
        <v>200</v>
      </c>
      <c r="E14" s="2563">
        <v>222.04</v>
      </c>
      <c r="F14" s="714">
        <f t="shared" si="0"/>
        <v>222.04</v>
      </c>
      <c r="G14" s="1959">
        <f t="shared" ref="G14:G26" si="1">ROUND((D14/D14)*F14,2)</f>
        <v>222.04</v>
      </c>
      <c r="H14" s="245"/>
    </row>
    <row r="15" spans="1:11">
      <c r="A15" s="1372" t="s">
        <v>6016</v>
      </c>
      <c r="B15" s="12" t="s">
        <v>180</v>
      </c>
      <c r="C15" s="12">
        <v>4.9000000000000004</v>
      </c>
      <c r="D15" s="12">
        <v>150</v>
      </c>
      <c r="E15" s="2563">
        <v>249.96</v>
      </c>
      <c r="F15" s="714">
        <f t="shared" si="0"/>
        <v>249.96</v>
      </c>
      <c r="G15" s="1959">
        <f t="shared" si="1"/>
        <v>249.96</v>
      </c>
      <c r="H15" s="245"/>
    </row>
    <row r="16" spans="1:11">
      <c r="A16" s="1372" t="s">
        <v>1092</v>
      </c>
      <c r="B16" s="12" t="s">
        <v>182</v>
      </c>
      <c r="C16" s="12">
        <v>7.3</v>
      </c>
      <c r="D16" s="12">
        <v>100</v>
      </c>
      <c r="E16" s="2563">
        <v>236.86</v>
      </c>
      <c r="F16" s="714">
        <f t="shared" si="0"/>
        <v>236.86</v>
      </c>
      <c r="G16" s="1959">
        <f t="shared" si="1"/>
        <v>236.86</v>
      </c>
      <c r="H16" s="245"/>
    </row>
    <row r="17" spans="1:8">
      <c r="A17" s="1020" t="s">
        <v>1093</v>
      </c>
      <c r="B17" s="12" t="s">
        <v>192</v>
      </c>
      <c r="C17" s="12">
        <v>8.5</v>
      </c>
      <c r="D17" s="12">
        <v>100</v>
      </c>
      <c r="E17" s="2563">
        <v>325.67</v>
      </c>
      <c r="F17" s="714">
        <f t="shared" si="0"/>
        <v>325.67</v>
      </c>
      <c r="G17" s="1959">
        <f t="shared" si="1"/>
        <v>325.67</v>
      </c>
      <c r="H17" s="245"/>
    </row>
    <row r="18" spans="1:8">
      <c r="A18" s="1020" t="s">
        <v>1094</v>
      </c>
      <c r="B18" s="12" t="s">
        <v>194</v>
      </c>
      <c r="C18" s="12">
        <v>11</v>
      </c>
      <c r="D18" s="12">
        <v>50</v>
      </c>
      <c r="E18" s="2563">
        <v>207.32</v>
      </c>
      <c r="F18" s="714">
        <f t="shared" si="0"/>
        <v>207.32</v>
      </c>
      <c r="G18" s="1959">
        <f t="shared" si="1"/>
        <v>207.32</v>
      </c>
      <c r="H18" s="245"/>
    </row>
    <row r="19" spans="1:8">
      <c r="A19" s="1372" t="s">
        <v>1095</v>
      </c>
      <c r="B19" s="12" t="s">
        <v>195</v>
      </c>
      <c r="C19" s="12">
        <v>13.8</v>
      </c>
      <c r="D19" s="12">
        <v>50</v>
      </c>
      <c r="E19" s="2563">
        <v>263.45999999999998</v>
      </c>
      <c r="F19" s="714">
        <f t="shared" si="0"/>
        <v>263.45999999999998</v>
      </c>
      <c r="G19" s="1959">
        <f t="shared" si="1"/>
        <v>263.45999999999998</v>
      </c>
      <c r="H19" s="245"/>
    </row>
    <row r="20" spans="1:8">
      <c r="A20" s="1372" t="s">
        <v>1096</v>
      </c>
      <c r="B20" s="12" t="s">
        <v>196</v>
      </c>
      <c r="C20" s="12">
        <v>16.5</v>
      </c>
      <c r="D20" s="12">
        <v>50</v>
      </c>
      <c r="E20" s="2563">
        <v>307.93</v>
      </c>
      <c r="F20" s="714">
        <f t="shared" si="0"/>
        <v>307.93</v>
      </c>
      <c r="G20" s="1959">
        <f t="shared" si="1"/>
        <v>307.93</v>
      </c>
      <c r="H20" s="245"/>
    </row>
    <row r="21" spans="1:8">
      <c r="A21" s="1020" t="s">
        <v>1097</v>
      </c>
      <c r="B21" s="12" t="s">
        <v>197</v>
      </c>
      <c r="C21" s="12">
        <v>20.3</v>
      </c>
      <c r="D21" s="12">
        <v>50</v>
      </c>
      <c r="E21" s="2563">
        <v>355.8</v>
      </c>
      <c r="F21" s="714">
        <f t="shared" si="0"/>
        <v>355.8</v>
      </c>
      <c r="G21" s="1959">
        <f t="shared" si="1"/>
        <v>355.8</v>
      </c>
      <c r="H21" s="245"/>
    </row>
    <row r="22" spans="1:8">
      <c r="A22" s="1372" t="s">
        <v>1098</v>
      </c>
      <c r="B22" s="12" t="s">
        <v>198</v>
      </c>
      <c r="C22" s="12">
        <v>24</v>
      </c>
      <c r="D22" s="12">
        <v>50</v>
      </c>
      <c r="E22" s="2563">
        <v>387.31</v>
      </c>
      <c r="F22" s="714">
        <f t="shared" si="0"/>
        <v>387.31</v>
      </c>
      <c r="G22" s="1959">
        <f t="shared" si="1"/>
        <v>387.31</v>
      </c>
      <c r="H22" s="245"/>
    </row>
    <row r="23" spans="1:8">
      <c r="A23" s="1020" t="s">
        <v>1099</v>
      </c>
      <c r="B23" s="12" t="s">
        <v>203</v>
      </c>
      <c r="C23" s="20"/>
      <c r="D23" s="12">
        <v>50</v>
      </c>
      <c r="E23" s="2563">
        <v>574.48</v>
      </c>
      <c r="F23" s="714">
        <f t="shared" si="0"/>
        <v>574.48</v>
      </c>
      <c r="G23" s="1959">
        <f t="shared" si="1"/>
        <v>574.48</v>
      </c>
      <c r="H23" s="245"/>
    </row>
    <row r="24" spans="1:8">
      <c r="A24" s="1020" t="s">
        <v>1100</v>
      </c>
      <c r="B24" s="12" t="s">
        <v>204</v>
      </c>
      <c r="C24" s="20"/>
      <c r="D24" s="12">
        <v>50</v>
      </c>
      <c r="E24" s="2563">
        <v>707.62</v>
      </c>
      <c r="F24" s="714">
        <f t="shared" si="0"/>
        <v>707.62</v>
      </c>
      <c r="G24" s="1959">
        <f t="shared" si="1"/>
        <v>707.62</v>
      </c>
      <c r="H24" s="245"/>
    </row>
    <row r="25" spans="1:8">
      <c r="A25" s="1020" t="s">
        <v>1101</v>
      </c>
      <c r="B25" s="12" t="s">
        <v>205</v>
      </c>
      <c r="C25" s="20"/>
      <c r="D25" s="12">
        <v>50</v>
      </c>
      <c r="E25" s="2563">
        <v>806.56</v>
      </c>
      <c r="F25" s="714">
        <f t="shared" si="0"/>
        <v>806.56</v>
      </c>
      <c r="G25" s="1959">
        <f t="shared" si="1"/>
        <v>806.56</v>
      </c>
      <c r="H25" s="245"/>
    </row>
    <row r="26" spans="1:8">
      <c r="A26" s="1020" t="s">
        <v>1102</v>
      </c>
      <c r="B26" s="12" t="s">
        <v>206</v>
      </c>
      <c r="C26" s="20"/>
      <c r="D26" s="12">
        <v>50</v>
      </c>
      <c r="E26" s="2563">
        <v>918.73</v>
      </c>
      <c r="F26" s="714">
        <f t="shared" si="0"/>
        <v>918.73</v>
      </c>
      <c r="G26" s="1959">
        <f t="shared" si="1"/>
        <v>918.73</v>
      </c>
      <c r="H26" s="245"/>
    </row>
    <row r="27" spans="1:8" ht="13.5" thickBot="1">
      <c r="A27" s="1021" t="s">
        <v>1103</v>
      </c>
      <c r="B27" s="335" t="s">
        <v>207</v>
      </c>
      <c r="C27" s="338"/>
      <c r="D27" s="335">
        <v>50</v>
      </c>
      <c r="E27" s="2564">
        <v>1157.24</v>
      </c>
      <c r="F27" s="1960">
        <f t="shared" si="0"/>
        <v>1157.24</v>
      </c>
      <c r="G27" s="1961">
        <f>ROUND((D27/D27)*F27,2)</f>
        <v>1157.24</v>
      </c>
      <c r="H27" s="248"/>
    </row>
    <row r="28" spans="1:8">
      <c r="B28" s="13"/>
      <c r="C28" s="1951"/>
      <c r="D28" s="13"/>
      <c r="E28" s="898"/>
      <c r="F28" s="1962"/>
    </row>
    <row r="29" spans="1:8" ht="13.5" thickBot="1">
      <c r="B29" s="13"/>
      <c r="C29" s="1951"/>
      <c r="D29" s="13"/>
      <c r="E29" s="898"/>
      <c r="F29" s="1962"/>
    </row>
    <row r="30" spans="1:8" ht="30">
      <c r="A30" s="1156"/>
      <c r="B30" s="112" t="s">
        <v>6192</v>
      </c>
      <c r="C30" s="112"/>
      <c r="D30" s="114"/>
      <c r="E30" s="694"/>
      <c r="F30" s="1952"/>
      <c r="G30" s="1952"/>
      <c r="H30" s="333"/>
    </row>
    <row r="31" spans="1:8" ht="30">
      <c r="A31" s="1157"/>
      <c r="B31" s="129"/>
      <c r="C31" s="129"/>
      <c r="D31" s="130" t="s">
        <v>509</v>
      </c>
      <c r="E31" s="700"/>
      <c r="F31" s="501"/>
      <c r="G31" s="1953"/>
      <c r="H31" s="334"/>
    </row>
    <row r="32" spans="1:8">
      <c r="A32" s="1157"/>
      <c r="B32" s="17"/>
      <c r="C32" s="216"/>
      <c r="D32" s="216"/>
      <c r="E32" s="689"/>
      <c r="F32" s="119"/>
      <c r="G32" s="1954"/>
      <c r="H32" s="200"/>
    </row>
    <row r="33" spans="1:8">
      <c r="A33" s="1157"/>
      <c r="B33" s="17"/>
      <c r="C33" s="216"/>
      <c r="D33" s="216"/>
      <c r="E33" s="689"/>
      <c r="F33" s="119"/>
      <c r="G33" s="1954"/>
      <c r="H33" s="200"/>
    </row>
    <row r="34" spans="1:8">
      <c r="A34" s="1157"/>
      <c r="B34" s="17"/>
      <c r="C34" s="216"/>
      <c r="D34" s="216"/>
      <c r="E34" s="689"/>
      <c r="F34" s="119"/>
      <c r="G34" s="1954"/>
      <c r="H34" s="200"/>
    </row>
    <row r="35" spans="1:8" ht="13.5" thickBot="1">
      <c r="A35" s="1158"/>
      <c r="B35" s="204"/>
      <c r="C35" s="217"/>
      <c r="D35" s="217"/>
      <c r="E35" s="690"/>
      <c r="F35" s="122"/>
      <c r="G35" s="1955"/>
      <c r="H35" s="205"/>
    </row>
    <row r="36" spans="1:8" ht="22.5" customHeight="1">
      <c r="A36" s="1370" t="s">
        <v>1036</v>
      </c>
      <c r="B36" s="445" t="s">
        <v>1037</v>
      </c>
      <c r="C36" s="568" t="s">
        <v>679</v>
      </c>
      <c r="D36" s="568" t="s">
        <v>3147</v>
      </c>
      <c r="E36" s="691" t="s">
        <v>11241</v>
      </c>
      <c r="F36" s="502" t="s">
        <v>2796</v>
      </c>
      <c r="G36" s="2771" t="s">
        <v>498</v>
      </c>
      <c r="H36" s="232" t="s">
        <v>4274</v>
      </c>
    </row>
    <row r="37" spans="1:8" ht="13.5" thickBot="1">
      <c r="A37" s="1370"/>
      <c r="B37" s="445"/>
      <c r="C37" s="568" t="s">
        <v>3648</v>
      </c>
      <c r="D37" s="569" t="s">
        <v>2645</v>
      </c>
      <c r="E37" s="696" t="s">
        <v>265</v>
      </c>
      <c r="F37" s="1956">
        <f>'Заказ, cкидки и курсы валют'!$I$12</f>
        <v>0</v>
      </c>
      <c r="G37" s="2772"/>
      <c r="H37" s="380"/>
    </row>
    <row r="38" spans="1:8">
      <c r="A38" s="1374" t="s">
        <v>6114</v>
      </c>
      <c r="B38" s="1964" t="s">
        <v>178</v>
      </c>
      <c r="C38" s="1964">
        <v>3.3</v>
      </c>
      <c r="D38" s="1964">
        <v>200</v>
      </c>
      <c r="E38" s="1366">
        <v>295.68</v>
      </c>
      <c r="F38" s="1957">
        <f>ROUND(E38*(1-$F$11),2)</f>
        <v>295.68</v>
      </c>
      <c r="G38" s="1958">
        <f>ROUND((D38/D38)*F38,2)</f>
        <v>295.68</v>
      </c>
      <c r="H38" s="1404"/>
    </row>
    <row r="39" spans="1:8">
      <c r="A39" s="1372" t="s">
        <v>6115</v>
      </c>
      <c r="B39" s="12" t="s">
        <v>180</v>
      </c>
      <c r="C39" s="12">
        <v>4.9000000000000004</v>
      </c>
      <c r="D39" s="12">
        <v>200</v>
      </c>
      <c r="E39" s="1151">
        <v>430.08</v>
      </c>
      <c r="F39" s="714">
        <f t="shared" ref="F39:F46" si="2">ROUND(E39*(1-$F$11),2)</f>
        <v>430.08</v>
      </c>
      <c r="G39" s="1959">
        <f>ROUND((D39/D39)*F39,2)</f>
        <v>430.08</v>
      </c>
      <c r="H39" s="245"/>
    </row>
    <row r="40" spans="1:8">
      <c r="A40" s="1372" t="s">
        <v>6116</v>
      </c>
      <c r="B40" s="12" t="s">
        <v>182</v>
      </c>
      <c r="C40" s="12">
        <v>7.3</v>
      </c>
      <c r="D40" s="12">
        <v>100</v>
      </c>
      <c r="E40" s="1151">
        <v>291.83999999999997</v>
      </c>
      <c r="F40" s="714">
        <f t="shared" si="2"/>
        <v>291.83999999999997</v>
      </c>
      <c r="G40" s="1959">
        <f t="shared" ref="G40:G49" si="3">ROUND((D40/D40)*F40,2)</f>
        <v>291.83999999999997</v>
      </c>
      <c r="H40" s="245"/>
    </row>
    <row r="41" spans="1:8">
      <c r="A41" s="1020" t="s">
        <v>6117</v>
      </c>
      <c r="B41" s="12" t="s">
        <v>192</v>
      </c>
      <c r="C41" s="12">
        <v>8.5</v>
      </c>
      <c r="D41" s="12">
        <v>100</v>
      </c>
      <c r="E41" s="1151">
        <v>357.12</v>
      </c>
      <c r="F41" s="714">
        <f t="shared" si="2"/>
        <v>357.12</v>
      </c>
      <c r="G41" s="1959">
        <f t="shared" si="3"/>
        <v>357.12</v>
      </c>
      <c r="H41" s="245"/>
    </row>
    <row r="42" spans="1:8">
      <c r="A42" s="1020" t="s">
        <v>6118</v>
      </c>
      <c r="B42" s="12" t="s">
        <v>194</v>
      </c>
      <c r="C42" s="12">
        <v>11</v>
      </c>
      <c r="D42" s="12">
        <v>100</v>
      </c>
      <c r="E42" s="1151">
        <v>460.8</v>
      </c>
      <c r="F42" s="714">
        <f t="shared" si="2"/>
        <v>460.8</v>
      </c>
      <c r="G42" s="1959">
        <f t="shared" si="3"/>
        <v>460.8</v>
      </c>
      <c r="H42" s="245"/>
    </row>
    <row r="43" spans="1:8">
      <c r="A43" s="1372" t="s">
        <v>6119</v>
      </c>
      <c r="B43" s="12" t="s">
        <v>195</v>
      </c>
      <c r="C43" s="12">
        <v>13.8</v>
      </c>
      <c r="D43" s="12">
        <v>100</v>
      </c>
      <c r="E43" s="1151">
        <v>577.91999999999996</v>
      </c>
      <c r="F43" s="714">
        <f t="shared" si="2"/>
        <v>577.91999999999996</v>
      </c>
      <c r="G43" s="1959">
        <f t="shared" si="3"/>
        <v>577.91999999999996</v>
      </c>
      <c r="H43" s="245"/>
    </row>
    <row r="44" spans="1:8">
      <c r="A44" s="1372" t="s">
        <v>6120</v>
      </c>
      <c r="B44" s="12" t="s">
        <v>196</v>
      </c>
      <c r="C44" s="12">
        <v>16.5</v>
      </c>
      <c r="D44" s="12">
        <v>100</v>
      </c>
      <c r="E44" s="1151">
        <v>652.79999999999995</v>
      </c>
      <c r="F44" s="714">
        <f t="shared" si="2"/>
        <v>652.79999999999995</v>
      </c>
      <c r="G44" s="1959">
        <f t="shared" si="3"/>
        <v>652.79999999999995</v>
      </c>
      <c r="H44" s="245"/>
    </row>
    <row r="45" spans="1:8">
      <c r="A45" s="1020" t="s">
        <v>6121</v>
      </c>
      <c r="B45" s="12" t="s">
        <v>197</v>
      </c>
      <c r="C45" s="12">
        <v>20.3</v>
      </c>
      <c r="D45" s="12">
        <v>50</v>
      </c>
      <c r="E45" s="1151">
        <v>561.6</v>
      </c>
      <c r="F45" s="714">
        <f t="shared" si="2"/>
        <v>561.6</v>
      </c>
      <c r="G45" s="1959">
        <f t="shared" si="3"/>
        <v>561.6</v>
      </c>
      <c r="H45" s="245"/>
    </row>
    <row r="46" spans="1:8">
      <c r="A46" s="1020" t="s">
        <v>7033</v>
      </c>
      <c r="B46" s="12" t="s">
        <v>198</v>
      </c>
      <c r="C46" s="12">
        <v>24</v>
      </c>
      <c r="D46" s="12">
        <v>50</v>
      </c>
      <c r="E46" s="1151">
        <v>625.91999999999996</v>
      </c>
      <c r="F46" s="714">
        <f t="shared" si="2"/>
        <v>625.91999999999996</v>
      </c>
      <c r="G46" s="1959">
        <f t="shared" si="3"/>
        <v>625.91999999999996</v>
      </c>
      <c r="H46" s="245"/>
    </row>
    <row r="47" spans="1:8">
      <c r="A47" s="1020" t="s">
        <v>6122</v>
      </c>
      <c r="B47" s="12" t="s">
        <v>204</v>
      </c>
      <c r="C47" s="20"/>
      <c r="D47" s="12">
        <v>50</v>
      </c>
      <c r="E47" s="1151">
        <v>810.24</v>
      </c>
      <c r="F47" s="714">
        <f>ROUND(E47*(1-$F$11),2)</f>
        <v>810.24</v>
      </c>
      <c r="G47" s="1959">
        <f t="shared" si="3"/>
        <v>810.24</v>
      </c>
      <c r="H47" s="245"/>
    </row>
    <row r="48" spans="1:8">
      <c r="A48" s="1020" t="s">
        <v>6123</v>
      </c>
      <c r="B48" s="12" t="s">
        <v>205</v>
      </c>
      <c r="C48" s="20"/>
      <c r="D48" s="12">
        <v>50</v>
      </c>
      <c r="E48" s="1151">
        <v>877.44</v>
      </c>
      <c r="F48" s="714">
        <f>ROUND(E48*(1-$F$11),2)</f>
        <v>877.44</v>
      </c>
      <c r="G48" s="1959">
        <f t="shared" si="3"/>
        <v>877.44</v>
      </c>
      <c r="H48" s="245"/>
    </row>
    <row r="49" spans="1:8">
      <c r="A49" s="1020" t="s">
        <v>6124</v>
      </c>
      <c r="B49" s="12" t="s">
        <v>206</v>
      </c>
      <c r="C49" s="20"/>
      <c r="D49" s="12">
        <v>50</v>
      </c>
      <c r="E49" s="1151">
        <v>1014.72</v>
      </c>
      <c r="F49" s="714">
        <f>ROUND(E49*(1-$F$11),2)</f>
        <v>1014.72</v>
      </c>
      <c r="G49" s="1959">
        <f t="shared" si="3"/>
        <v>1014.72</v>
      </c>
      <c r="H49" s="245"/>
    </row>
    <row r="50" spans="1:8" ht="13.5" thickBot="1">
      <c r="A50" s="1021" t="s">
        <v>6125</v>
      </c>
      <c r="B50" s="335" t="s">
        <v>207</v>
      </c>
      <c r="C50" s="338"/>
      <c r="D50" s="335">
        <v>50</v>
      </c>
      <c r="E50" s="1367">
        <v>1119.3599999999999</v>
      </c>
      <c r="F50" s="1960">
        <f>ROUND(E50*(1-$F$11),2)</f>
        <v>1119.3599999999999</v>
      </c>
      <c r="G50" s="1961">
        <f>ROUND((D50/D50)*F50,2)</f>
        <v>1119.3599999999999</v>
      </c>
      <c r="H50" s="248"/>
    </row>
    <row r="52" spans="1:8" ht="13.5" thickBot="1"/>
    <row r="53" spans="1:8" ht="18">
      <c r="A53" s="1156"/>
      <c r="B53" s="112" t="s">
        <v>6191</v>
      </c>
      <c r="C53" s="112"/>
      <c r="D53" s="114"/>
      <c r="E53" s="778"/>
      <c r="F53" s="1952"/>
      <c r="G53" s="1952"/>
      <c r="H53" s="116"/>
    </row>
    <row r="54" spans="1:8" ht="18">
      <c r="A54" s="1157"/>
      <c r="B54" s="129"/>
      <c r="C54" s="129"/>
      <c r="D54" s="130" t="s">
        <v>2890</v>
      </c>
      <c r="E54" s="700"/>
      <c r="F54" s="1967"/>
      <c r="G54" s="1953"/>
      <c r="H54" s="200"/>
    </row>
    <row r="55" spans="1:8">
      <c r="A55" s="1157"/>
      <c r="B55" s="17"/>
      <c r="C55" s="216"/>
      <c r="D55" s="216"/>
      <c r="E55" s="689"/>
      <c r="F55" s="119"/>
      <c r="G55" s="1954"/>
      <c r="H55" s="200"/>
    </row>
    <row r="56" spans="1:8">
      <c r="A56" s="1157"/>
      <c r="B56" s="17"/>
      <c r="C56" s="216"/>
      <c r="D56" s="216"/>
      <c r="E56" s="689"/>
      <c r="F56" s="119"/>
      <c r="G56" s="1954"/>
      <c r="H56" s="200"/>
    </row>
    <row r="57" spans="1:8">
      <c r="A57" s="1157"/>
      <c r="B57" s="17"/>
      <c r="C57" s="216"/>
      <c r="D57" s="216"/>
      <c r="E57" s="689"/>
      <c r="F57" s="119"/>
      <c r="G57" s="1954"/>
      <c r="H57" s="200"/>
    </row>
    <row r="58" spans="1:8" ht="13.5" thickBot="1">
      <c r="A58" s="1158"/>
      <c r="B58" s="204"/>
      <c r="C58" s="217"/>
      <c r="D58" s="217"/>
      <c r="E58" s="690"/>
      <c r="F58" s="122"/>
      <c r="G58" s="1955"/>
      <c r="H58" s="205"/>
    </row>
    <row r="59" spans="1:8" ht="22.5" customHeight="1">
      <c r="A59" s="1370" t="s">
        <v>1036</v>
      </c>
      <c r="B59" s="445" t="s">
        <v>1037</v>
      </c>
      <c r="C59" s="568" t="s">
        <v>679</v>
      </c>
      <c r="D59" s="568" t="s">
        <v>3147</v>
      </c>
      <c r="E59" s="1609" t="s">
        <v>11241</v>
      </c>
      <c r="F59" s="502" t="s">
        <v>2796</v>
      </c>
      <c r="G59" s="2771" t="s">
        <v>498</v>
      </c>
      <c r="H59" s="232" t="s">
        <v>4274</v>
      </c>
    </row>
    <row r="60" spans="1:8" ht="13.5" thickBot="1">
      <c r="A60" s="1375"/>
      <c r="B60" s="223"/>
      <c r="C60" s="1485" t="s">
        <v>3648</v>
      </c>
      <c r="D60" s="438" t="s">
        <v>2645</v>
      </c>
      <c r="E60" s="692" t="s">
        <v>265</v>
      </c>
      <c r="F60" s="1966">
        <f>'Заказ, cкидки и курсы валют'!$I$12</f>
        <v>0</v>
      </c>
      <c r="G60" s="2773"/>
      <c r="H60" s="219"/>
    </row>
    <row r="61" spans="1:8">
      <c r="A61" s="1372" t="s">
        <v>6017</v>
      </c>
      <c r="B61" s="6" t="s">
        <v>178</v>
      </c>
      <c r="C61" s="6">
        <v>3.3</v>
      </c>
      <c r="D61" s="6">
        <v>200</v>
      </c>
      <c r="E61" s="2565">
        <v>228.74</v>
      </c>
      <c r="F61" s="714">
        <f>ROUND(E61*(1-$F$11),2)</f>
        <v>228.74</v>
      </c>
      <c r="G61" s="1959">
        <f>ROUND((D61/D61)*F61,2)</f>
        <v>228.74</v>
      </c>
      <c r="H61" s="245"/>
    </row>
    <row r="62" spans="1:8">
      <c r="A62" s="1372" t="s">
        <v>1104</v>
      </c>
      <c r="B62" s="6" t="s">
        <v>180</v>
      </c>
      <c r="C62" s="6">
        <v>4.9000000000000004</v>
      </c>
      <c r="D62" s="6">
        <v>100</v>
      </c>
      <c r="E62" s="2565">
        <v>180.23</v>
      </c>
      <c r="F62" s="714">
        <f t="shared" ref="F62:F63" si="4">ROUND(E62*(1-$F$11),2)</f>
        <v>180.23</v>
      </c>
      <c r="G62" s="1959">
        <f>ROUND((D62/D62)*F62,2)</f>
        <v>180.23</v>
      </c>
      <c r="H62" s="245"/>
    </row>
    <row r="63" spans="1:8" ht="13.5" thickBot="1">
      <c r="A63" s="1376" t="s">
        <v>1105</v>
      </c>
      <c r="B63" s="335" t="s">
        <v>182</v>
      </c>
      <c r="C63" s="335">
        <v>7.3</v>
      </c>
      <c r="D63" s="335">
        <v>100</v>
      </c>
      <c r="E63" s="2564">
        <v>242.6</v>
      </c>
      <c r="F63" s="1960">
        <f t="shared" si="4"/>
        <v>242.6</v>
      </c>
      <c r="G63" s="1961">
        <f>ROUND((D63/D63)*F63,2)</f>
        <v>242.6</v>
      </c>
      <c r="H63" s="248"/>
    </row>
    <row r="65" spans="1:8" ht="13.5" thickBot="1"/>
    <row r="66" spans="1:8" ht="18">
      <c r="A66" s="1156"/>
      <c r="B66" s="112" t="s">
        <v>6190</v>
      </c>
      <c r="C66" s="112"/>
      <c r="D66" s="114"/>
      <c r="E66" s="778"/>
      <c r="F66" s="1952"/>
      <c r="G66" s="1952"/>
      <c r="H66" s="116"/>
    </row>
    <row r="67" spans="1:8" ht="18">
      <c r="A67" s="1157"/>
      <c r="B67" s="129"/>
      <c r="C67" s="129"/>
      <c r="D67" s="130" t="s">
        <v>2890</v>
      </c>
      <c r="E67" s="700"/>
      <c r="F67" s="1967"/>
      <c r="G67" s="1953"/>
      <c r="H67" s="200"/>
    </row>
    <row r="68" spans="1:8">
      <c r="A68" s="1157"/>
      <c r="B68" s="17"/>
      <c r="C68" s="216"/>
      <c r="D68" s="216"/>
      <c r="E68" s="689"/>
      <c r="F68" s="119"/>
      <c r="G68" s="1954"/>
      <c r="H68" s="200"/>
    </row>
    <row r="69" spans="1:8">
      <c r="A69" s="1157"/>
      <c r="B69" s="17"/>
      <c r="C69" s="216"/>
      <c r="D69" s="216"/>
      <c r="E69" s="689"/>
      <c r="F69" s="119"/>
      <c r="G69" s="1954"/>
      <c r="H69" s="200"/>
    </row>
    <row r="70" spans="1:8">
      <c r="A70" s="1157"/>
      <c r="B70" s="17"/>
      <c r="C70" s="216"/>
      <c r="D70" s="216"/>
      <c r="E70" s="689"/>
      <c r="F70" s="119"/>
      <c r="G70" s="1954"/>
      <c r="H70" s="200"/>
    </row>
    <row r="71" spans="1:8" ht="13.5" thickBot="1">
      <c r="A71" s="1158"/>
      <c r="B71" s="204"/>
      <c r="C71" s="217"/>
      <c r="D71" s="217"/>
      <c r="E71" s="690"/>
      <c r="F71" s="122"/>
      <c r="G71" s="1955"/>
      <c r="H71" s="205"/>
    </row>
    <row r="72" spans="1:8" ht="22.5" customHeight="1">
      <c r="A72" s="1370" t="s">
        <v>1036</v>
      </c>
      <c r="B72" s="445" t="s">
        <v>1037</v>
      </c>
      <c r="C72" s="568" t="s">
        <v>679</v>
      </c>
      <c r="D72" s="568" t="s">
        <v>3147</v>
      </c>
      <c r="E72" s="1609" t="s">
        <v>11241</v>
      </c>
      <c r="F72" s="502" t="s">
        <v>2796</v>
      </c>
      <c r="G72" s="2771" t="s">
        <v>498</v>
      </c>
      <c r="H72" s="232" t="s">
        <v>4274</v>
      </c>
    </row>
    <row r="73" spans="1:8" ht="32.25" customHeight="1" thickBot="1">
      <c r="A73" s="1375"/>
      <c r="B73" s="223"/>
      <c r="C73" s="1485" t="s">
        <v>3648</v>
      </c>
      <c r="D73" s="438" t="s">
        <v>2645</v>
      </c>
      <c r="E73" s="692" t="s">
        <v>265</v>
      </c>
      <c r="F73" s="1966">
        <f>'Заказ, cкидки и курсы валют'!$I$12</f>
        <v>0</v>
      </c>
      <c r="G73" s="2773"/>
      <c r="H73" s="219"/>
    </row>
    <row r="74" spans="1:8" ht="18.75" customHeight="1">
      <c r="A74" s="1372" t="s">
        <v>6126</v>
      </c>
      <c r="B74" s="6" t="s">
        <v>178</v>
      </c>
      <c r="C74" s="6">
        <v>3.3</v>
      </c>
      <c r="D74" s="6">
        <v>200</v>
      </c>
      <c r="E74" s="2566">
        <v>295.68</v>
      </c>
      <c r="F74" s="714">
        <f>ROUND(E74*(1-$F$11),2)</f>
        <v>295.68</v>
      </c>
      <c r="G74" s="1959">
        <f>ROUND((D74/D74)*F74,2)</f>
        <v>295.68</v>
      </c>
      <c r="H74" s="245"/>
    </row>
    <row r="75" spans="1:8">
      <c r="A75" s="1372" t="s">
        <v>6127</v>
      </c>
      <c r="B75" s="6" t="s">
        <v>180</v>
      </c>
      <c r="C75" s="6">
        <v>4.9000000000000004</v>
      </c>
      <c r="D75" s="6">
        <v>200</v>
      </c>
      <c r="E75" s="1151">
        <v>430.08</v>
      </c>
      <c r="F75" s="714">
        <f t="shared" ref="F75:F76" si="5">ROUND(E75*(1-$F$11),2)</f>
        <v>430.08</v>
      </c>
      <c r="G75" s="1959">
        <f>ROUND((D75/D75)*F75,2)</f>
        <v>430.08</v>
      </c>
      <c r="H75" s="245"/>
    </row>
    <row r="76" spans="1:8" ht="13.5" thickBot="1">
      <c r="A76" s="1376" t="s">
        <v>6128</v>
      </c>
      <c r="B76" s="335" t="s">
        <v>182</v>
      </c>
      <c r="C76" s="335">
        <v>7.3</v>
      </c>
      <c r="D76" s="335">
        <v>100</v>
      </c>
      <c r="E76" s="1367">
        <v>291.83999999999997</v>
      </c>
      <c r="F76" s="1960">
        <f t="shared" si="5"/>
        <v>291.83999999999997</v>
      </c>
      <c r="G76" s="1961">
        <f>ROUND((D76/D76)*F76,2)</f>
        <v>291.83999999999997</v>
      </c>
      <c r="H76" s="248"/>
    </row>
    <row r="78" spans="1:8" ht="17.25" customHeight="1" thickBot="1"/>
    <row r="79" spans="1:8" ht="18">
      <c r="A79" s="1156"/>
      <c r="B79" s="112" t="s">
        <v>6194</v>
      </c>
      <c r="C79" s="112"/>
      <c r="D79" s="1896"/>
      <c r="E79" s="687"/>
      <c r="F79" s="114"/>
      <c r="G79" s="1968"/>
      <c r="H79" s="128"/>
    </row>
    <row r="80" spans="1:8" ht="18">
      <c r="A80" s="1157"/>
      <c r="B80" s="129"/>
      <c r="C80" s="129" t="s">
        <v>2891</v>
      </c>
      <c r="D80" s="130"/>
      <c r="E80" s="700"/>
      <c r="F80" s="1965"/>
      <c r="H80" s="133"/>
    </row>
    <row r="81" spans="1:10">
      <c r="A81" s="1157"/>
      <c r="B81" s="17"/>
      <c r="C81" s="216"/>
      <c r="D81" s="216"/>
      <c r="E81" s="689"/>
      <c r="F81" s="119"/>
      <c r="G81" s="1954"/>
      <c r="H81" s="200"/>
    </row>
    <row r="82" spans="1:10">
      <c r="A82" s="1157"/>
      <c r="B82" s="17"/>
      <c r="C82" s="216"/>
      <c r="D82" s="216"/>
      <c r="E82" s="689"/>
      <c r="F82" s="119"/>
      <c r="G82" s="1954"/>
      <c r="H82" s="200"/>
    </row>
    <row r="83" spans="1:10">
      <c r="A83" s="1157"/>
      <c r="B83" s="17"/>
      <c r="C83" s="216"/>
      <c r="D83" s="216"/>
      <c r="E83" s="689"/>
      <c r="F83" s="119"/>
      <c r="G83" s="1954"/>
      <c r="H83" s="200"/>
    </row>
    <row r="84" spans="1:10" ht="13.5" thickBot="1">
      <c r="A84" s="1158"/>
      <c r="B84" s="204"/>
      <c r="C84" s="217"/>
      <c r="D84" s="217"/>
      <c r="E84" s="690"/>
      <c r="F84" s="122"/>
      <c r="G84" s="1955"/>
      <c r="H84" s="205"/>
    </row>
    <row r="85" spans="1:10" ht="22.5" customHeight="1">
      <c r="A85" s="1370" t="s">
        <v>1036</v>
      </c>
      <c r="B85" s="445" t="s">
        <v>1037</v>
      </c>
      <c r="C85" s="568" t="s">
        <v>679</v>
      </c>
      <c r="D85" s="568" t="s">
        <v>3147</v>
      </c>
      <c r="E85" s="1609" t="s">
        <v>11241</v>
      </c>
      <c r="F85" s="502" t="s">
        <v>2796</v>
      </c>
      <c r="G85" s="2771" t="s">
        <v>498</v>
      </c>
      <c r="H85" s="232" t="s">
        <v>4274</v>
      </c>
    </row>
    <row r="86" spans="1:10" ht="13.5" thickBot="1">
      <c r="A86" s="1375"/>
      <c r="B86" s="223"/>
      <c r="C86" s="1485" t="s">
        <v>3648</v>
      </c>
      <c r="D86" s="438" t="s">
        <v>2645</v>
      </c>
      <c r="E86" s="692" t="s">
        <v>265</v>
      </c>
      <c r="F86" s="1966">
        <f>'Заказ, cкидки и курсы валют'!$I$12</f>
        <v>0</v>
      </c>
      <c r="G86" s="2773"/>
      <c r="H86" s="219"/>
    </row>
    <row r="87" spans="1:10">
      <c r="A87" s="1372" t="s">
        <v>1110</v>
      </c>
      <c r="B87" s="6" t="s">
        <v>203</v>
      </c>
      <c r="C87" s="6">
        <v>6.7</v>
      </c>
      <c r="D87" s="7">
        <v>1000</v>
      </c>
      <c r="E87" s="2566">
        <v>3687.13</v>
      </c>
      <c r="F87" s="714">
        <f>ROUND(E87*(1-$F$11),2)</f>
        <v>3687.13</v>
      </c>
      <c r="G87" s="1959">
        <f>ROUND((D87/D87)*F87,2)</f>
        <v>3687.13</v>
      </c>
      <c r="H87" s="245"/>
      <c r="J87" s="2474"/>
    </row>
    <row r="88" spans="1:10">
      <c r="A88" s="1372" t="s">
        <v>1111</v>
      </c>
      <c r="B88" s="6" t="s">
        <v>614</v>
      </c>
      <c r="C88" s="6">
        <v>7</v>
      </c>
      <c r="D88" s="7">
        <v>1000</v>
      </c>
      <c r="E88" s="1151">
        <v>3932.16</v>
      </c>
      <c r="F88" s="714">
        <f t="shared" ref="F88:F96" si="6">ROUND(E88*(1-$F$11),2)</f>
        <v>3932.16</v>
      </c>
      <c r="G88" s="1959">
        <f>ROUND((D88/D88)*F88,2)</f>
        <v>3932.16</v>
      </c>
      <c r="H88" s="245"/>
      <c r="J88" s="2474"/>
    </row>
    <row r="89" spans="1:10">
      <c r="A89" s="1020" t="s">
        <v>1106</v>
      </c>
      <c r="B89" s="12" t="s">
        <v>204</v>
      </c>
      <c r="C89" s="20">
        <v>7.1</v>
      </c>
      <c r="D89" s="20">
        <v>800</v>
      </c>
      <c r="E89" s="1151">
        <v>3337.21</v>
      </c>
      <c r="F89" s="714">
        <f t="shared" si="6"/>
        <v>3337.21</v>
      </c>
      <c r="G89" s="1959">
        <f t="shared" ref="G89:G95" si="7">ROUND((D89/D89)*F89,2)</f>
        <v>3337.21</v>
      </c>
      <c r="H89" s="245"/>
      <c r="J89" s="2474"/>
    </row>
    <row r="90" spans="1:10">
      <c r="A90" s="1020" t="s">
        <v>1107</v>
      </c>
      <c r="B90" s="12" t="s">
        <v>3143</v>
      </c>
      <c r="C90" s="12">
        <v>7.2</v>
      </c>
      <c r="D90" s="20">
        <v>700</v>
      </c>
      <c r="E90" s="1151">
        <v>3050.87</v>
      </c>
      <c r="F90" s="714">
        <f t="shared" si="6"/>
        <v>3050.87</v>
      </c>
      <c r="G90" s="1959">
        <f t="shared" si="7"/>
        <v>3050.87</v>
      </c>
      <c r="H90" s="245"/>
      <c r="J90" s="2474"/>
    </row>
    <row r="91" spans="1:10">
      <c r="A91" s="1372" t="s">
        <v>1112</v>
      </c>
      <c r="B91" s="12" t="s">
        <v>205</v>
      </c>
      <c r="C91" s="12">
        <v>7.3</v>
      </c>
      <c r="D91" s="12">
        <v>700</v>
      </c>
      <c r="E91" s="1151">
        <v>3195.8</v>
      </c>
      <c r="F91" s="714">
        <f t="shared" si="6"/>
        <v>3195.8</v>
      </c>
      <c r="G91" s="1959">
        <f t="shared" si="7"/>
        <v>3195.8</v>
      </c>
      <c r="H91" s="245"/>
      <c r="J91" s="2474"/>
    </row>
    <row r="92" spans="1:10">
      <c r="A92" s="1372" t="s">
        <v>1113</v>
      </c>
      <c r="B92" s="12" t="s">
        <v>206</v>
      </c>
      <c r="C92" s="12">
        <v>8.8000000000000007</v>
      </c>
      <c r="D92" s="12">
        <v>600</v>
      </c>
      <c r="E92" s="1151">
        <v>3010.23</v>
      </c>
      <c r="F92" s="714">
        <f t="shared" si="6"/>
        <v>3010.23</v>
      </c>
      <c r="G92" s="1959">
        <f t="shared" si="7"/>
        <v>3010.23</v>
      </c>
      <c r="H92" s="245"/>
      <c r="J92" s="2474"/>
    </row>
    <row r="93" spans="1:10">
      <c r="A93" s="1372" t="s">
        <v>1114</v>
      </c>
      <c r="B93" s="12" t="s">
        <v>207</v>
      </c>
      <c r="C93" s="12">
        <v>12.3</v>
      </c>
      <c r="D93" s="12">
        <v>500</v>
      </c>
      <c r="E93" s="1151">
        <v>2827.2</v>
      </c>
      <c r="F93" s="714">
        <f t="shared" si="6"/>
        <v>2827.2</v>
      </c>
      <c r="G93" s="1959">
        <f t="shared" si="7"/>
        <v>2827.2</v>
      </c>
      <c r="H93" s="245"/>
      <c r="J93" s="2474"/>
    </row>
    <row r="94" spans="1:10">
      <c r="A94" s="1372" t="s">
        <v>1115</v>
      </c>
      <c r="B94" s="12" t="s">
        <v>208</v>
      </c>
      <c r="C94" s="12">
        <v>16.2</v>
      </c>
      <c r="D94" s="12">
        <v>500</v>
      </c>
      <c r="E94" s="1151">
        <v>2947.19</v>
      </c>
      <c r="F94" s="714">
        <f t="shared" si="6"/>
        <v>2947.19</v>
      </c>
      <c r="G94" s="1959">
        <f t="shared" si="7"/>
        <v>2947.19</v>
      </c>
      <c r="H94" s="245"/>
      <c r="J94" s="2474"/>
    </row>
    <row r="95" spans="1:10">
      <c r="A95" s="1372" t="s">
        <v>1108</v>
      </c>
      <c r="B95" s="12" t="s">
        <v>209</v>
      </c>
      <c r="C95" s="12">
        <v>19.2</v>
      </c>
      <c r="D95" s="12">
        <v>500</v>
      </c>
      <c r="E95" s="1151">
        <v>3168.25</v>
      </c>
      <c r="F95" s="714">
        <f t="shared" si="6"/>
        <v>3168.25</v>
      </c>
      <c r="G95" s="1959">
        <f t="shared" si="7"/>
        <v>3168.25</v>
      </c>
      <c r="H95" s="245"/>
      <c r="J95" s="2474"/>
    </row>
    <row r="96" spans="1:10" ht="13.5" thickBot="1">
      <c r="A96" s="1376" t="s">
        <v>1109</v>
      </c>
      <c r="B96" s="335" t="s">
        <v>210</v>
      </c>
      <c r="C96" s="335">
        <v>20</v>
      </c>
      <c r="D96" s="335">
        <v>400</v>
      </c>
      <c r="E96" s="1367">
        <v>2733.78</v>
      </c>
      <c r="F96" s="1960">
        <f t="shared" si="6"/>
        <v>2733.78</v>
      </c>
      <c r="G96" s="1961">
        <f>ROUND((D96/D96)*F96,2)</f>
        <v>2733.78</v>
      </c>
      <c r="H96" s="248"/>
      <c r="J96" s="2474"/>
    </row>
    <row r="97" spans="1:9" ht="31.5" customHeight="1">
      <c r="A97" s="1377"/>
      <c r="B97" s="13"/>
      <c r="C97" s="13"/>
      <c r="D97" s="13"/>
      <c r="E97" s="1612"/>
      <c r="F97" s="1969"/>
      <c r="G97" s="1962"/>
      <c r="H97" s="14"/>
    </row>
    <row r="98" spans="1:9" ht="18.75" customHeight="1" thickBot="1">
      <c r="A98" s="1377"/>
      <c r="B98" s="13"/>
      <c r="C98" s="13"/>
      <c r="D98" s="13"/>
      <c r="E98" s="1612"/>
      <c r="F98" s="1969"/>
      <c r="G98" s="1962"/>
      <c r="H98" s="14"/>
    </row>
    <row r="99" spans="1:9" ht="18">
      <c r="A99" s="1156"/>
      <c r="B99" s="112" t="s">
        <v>6138</v>
      </c>
      <c r="C99" s="112"/>
      <c r="D99" s="112"/>
      <c r="E99" s="687"/>
      <c r="F99" s="1896"/>
      <c r="G99" s="114"/>
      <c r="H99" s="128"/>
    </row>
    <row r="100" spans="1:9" ht="18">
      <c r="A100" s="1157"/>
      <c r="B100" s="129" t="s">
        <v>6189</v>
      </c>
      <c r="C100" s="130"/>
      <c r="D100" s="1965"/>
      <c r="E100" s="700"/>
      <c r="F100" s="131"/>
    </row>
    <row r="101" spans="1:9">
      <c r="A101" s="1157"/>
      <c r="B101" s="17"/>
      <c r="C101" s="216"/>
      <c r="D101" s="216"/>
      <c r="E101" s="689"/>
      <c r="F101" s="119"/>
      <c r="G101" s="1954"/>
      <c r="H101" s="200"/>
    </row>
    <row r="102" spans="1:9">
      <c r="A102" s="1157"/>
      <c r="B102" s="17"/>
      <c r="C102" s="216"/>
      <c r="D102" s="216"/>
      <c r="E102" s="689"/>
      <c r="F102" s="119"/>
      <c r="G102" s="1954"/>
      <c r="H102" s="200"/>
    </row>
    <row r="103" spans="1:9">
      <c r="A103" s="1157"/>
      <c r="B103" s="17"/>
      <c r="C103" s="216"/>
      <c r="D103" s="216"/>
      <c r="E103" s="689"/>
      <c r="F103" s="119"/>
      <c r="G103" s="1954"/>
      <c r="H103" s="200"/>
    </row>
    <row r="104" spans="1:9" ht="13.5" thickBot="1">
      <c r="A104" s="1158"/>
      <c r="B104" s="204"/>
      <c r="C104" s="217"/>
      <c r="D104" s="217"/>
      <c r="E104" s="690"/>
      <c r="F104" s="122"/>
      <c r="G104" s="1955"/>
      <c r="H104" s="205"/>
    </row>
    <row r="105" spans="1:9" ht="22.5" customHeight="1">
      <c r="A105" s="1370" t="s">
        <v>1036</v>
      </c>
      <c r="B105" s="445" t="s">
        <v>1037</v>
      </c>
      <c r="C105" s="568" t="s">
        <v>679</v>
      </c>
      <c r="D105" s="568" t="s">
        <v>3147</v>
      </c>
      <c r="E105" s="1609" t="s">
        <v>11241</v>
      </c>
      <c r="F105" s="502" t="s">
        <v>2796</v>
      </c>
      <c r="G105" s="2771" t="s">
        <v>498</v>
      </c>
      <c r="H105" s="232" t="s">
        <v>4274</v>
      </c>
    </row>
    <row r="106" spans="1:9" ht="13.5" thickBot="1">
      <c r="A106" s="1370"/>
      <c r="B106" s="445"/>
      <c r="C106" s="568" t="s">
        <v>3648</v>
      </c>
      <c r="D106" s="569" t="s">
        <v>2645</v>
      </c>
      <c r="E106" s="696" t="s">
        <v>265</v>
      </c>
      <c r="F106" s="1956">
        <f>'Заказ, cкидки и курсы валют'!$I$12</f>
        <v>0</v>
      </c>
      <c r="G106" s="2772"/>
      <c r="H106" s="380"/>
    </row>
    <row r="107" spans="1:9">
      <c r="A107" s="1374" t="s">
        <v>6129</v>
      </c>
      <c r="B107" s="672" t="s">
        <v>203</v>
      </c>
      <c r="C107" s="672">
        <v>6.7</v>
      </c>
      <c r="D107" s="1411">
        <v>1000</v>
      </c>
      <c r="E107" s="1366">
        <v>4147.2</v>
      </c>
      <c r="F107" s="1957">
        <f>ROUND(E107*(1-$F$11),2)</f>
        <v>4147.2</v>
      </c>
      <c r="G107" s="1958">
        <f>ROUND((D107/1000)*F107,2)</f>
        <v>4147.2</v>
      </c>
      <c r="H107" s="393"/>
      <c r="I107" s="1018"/>
    </row>
    <row r="108" spans="1:9">
      <c r="A108" s="1372" t="s">
        <v>6130</v>
      </c>
      <c r="B108" s="6" t="s">
        <v>614</v>
      </c>
      <c r="C108" s="6">
        <v>7</v>
      </c>
      <c r="D108" s="7">
        <v>1000</v>
      </c>
      <c r="E108" s="1151">
        <v>4300.8</v>
      </c>
      <c r="F108" s="714">
        <f t="shared" ref="F108:F115" si="8">ROUND(E108*(1-$F$11),2)</f>
        <v>4300.8</v>
      </c>
      <c r="G108" s="1959">
        <f>ROUND((D108/D108)*F108,2)</f>
        <v>4300.8</v>
      </c>
      <c r="H108" s="245"/>
      <c r="I108" s="1018"/>
    </row>
    <row r="109" spans="1:9">
      <c r="A109" s="1020" t="s">
        <v>6131</v>
      </c>
      <c r="B109" s="12" t="s">
        <v>204</v>
      </c>
      <c r="C109" s="20">
        <v>7.1</v>
      </c>
      <c r="D109" s="1016">
        <v>1000</v>
      </c>
      <c r="E109" s="1151">
        <v>4531.2</v>
      </c>
      <c r="F109" s="714">
        <f t="shared" si="8"/>
        <v>4531.2</v>
      </c>
      <c r="G109" s="1959">
        <f t="shared" ref="G109:G115" si="9">ROUND((D109/D109)*F109,2)</f>
        <v>4531.2</v>
      </c>
      <c r="H109" s="245"/>
      <c r="I109" s="1018"/>
    </row>
    <row r="110" spans="1:9">
      <c r="A110" s="1020" t="s">
        <v>6132</v>
      </c>
      <c r="B110" s="12" t="s">
        <v>3143</v>
      </c>
      <c r="C110" s="12">
        <v>7.2</v>
      </c>
      <c r="D110" s="1016">
        <v>1000</v>
      </c>
      <c r="E110" s="1151">
        <v>4665.6000000000004</v>
      </c>
      <c r="F110" s="714">
        <f t="shared" si="8"/>
        <v>4665.6000000000004</v>
      </c>
      <c r="G110" s="1959">
        <f t="shared" si="9"/>
        <v>4665.6000000000004</v>
      </c>
      <c r="H110" s="245"/>
      <c r="I110" s="1018"/>
    </row>
    <row r="111" spans="1:9">
      <c r="A111" s="1372" t="s">
        <v>6133</v>
      </c>
      <c r="B111" s="12" t="s">
        <v>205</v>
      </c>
      <c r="C111" s="12">
        <v>7.3</v>
      </c>
      <c r="D111" s="1017">
        <v>1000</v>
      </c>
      <c r="E111" s="1151">
        <v>5049.6000000000004</v>
      </c>
      <c r="F111" s="714">
        <f t="shared" si="8"/>
        <v>5049.6000000000004</v>
      </c>
      <c r="G111" s="1959">
        <f t="shared" si="9"/>
        <v>5049.6000000000004</v>
      </c>
      <c r="H111" s="245"/>
      <c r="I111" s="1018"/>
    </row>
    <row r="112" spans="1:9">
      <c r="A112" s="1372" t="s">
        <v>6134</v>
      </c>
      <c r="B112" s="12" t="s">
        <v>206</v>
      </c>
      <c r="C112" s="12">
        <v>8.8000000000000007</v>
      </c>
      <c r="D112" s="12">
        <v>500</v>
      </c>
      <c r="E112" s="1151">
        <v>2716.8</v>
      </c>
      <c r="F112" s="714">
        <f t="shared" si="8"/>
        <v>2716.8</v>
      </c>
      <c r="G112" s="1959">
        <f t="shared" si="9"/>
        <v>2716.8</v>
      </c>
      <c r="H112" s="245"/>
      <c r="I112" s="1018"/>
    </row>
    <row r="113" spans="1:10">
      <c r="A113" s="1372" t="s">
        <v>6135</v>
      </c>
      <c r="B113" s="12" t="s">
        <v>207</v>
      </c>
      <c r="C113" s="12">
        <v>12.3</v>
      </c>
      <c r="D113" s="12">
        <v>500</v>
      </c>
      <c r="E113" s="1151">
        <v>2803.2</v>
      </c>
      <c r="F113" s="714">
        <f t="shared" si="8"/>
        <v>2803.2</v>
      </c>
      <c r="G113" s="1959">
        <f t="shared" si="9"/>
        <v>2803.2</v>
      </c>
      <c r="H113" s="245"/>
      <c r="I113" s="1018"/>
    </row>
    <row r="114" spans="1:10">
      <c r="A114" s="1372" t="s">
        <v>6136</v>
      </c>
      <c r="B114" s="12" t="s">
        <v>208</v>
      </c>
      <c r="C114" s="12">
        <v>16.2</v>
      </c>
      <c r="D114" s="12">
        <v>500</v>
      </c>
      <c r="E114" s="1151">
        <v>3964.8</v>
      </c>
      <c r="F114" s="714">
        <f t="shared" si="8"/>
        <v>3964.8</v>
      </c>
      <c r="G114" s="1959">
        <f t="shared" si="9"/>
        <v>3964.8</v>
      </c>
      <c r="H114" s="245"/>
      <c r="I114" s="1018"/>
    </row>
    <row r="115" spans="1:10" ht="13.5" customHeight="1" thickBot="1">
      <c r="A115" s="1376" t="s">
        <v>6137</v>
      </c>
      <c r="B115" s="335" t="s">
        <v>209</v>
      </c>
      <c r="C115" s="335">
        <v>19.2</v>
      </c>
      <c r="D115" s="335">
        <v>500</v>
      </c>
      <c r="E115" s="1367">
        <v>4406.3999999999996</v>
      </c>
      <c r="F115" s="1960">
        <f t="shared" si="8"/>
        <v>4406.3999999999996</v>
      </c>
      <c r="G115" s="1961">
        <f t="shared" si="9"/>
        <v>4406.3999999999996</v>
      </c>
      <c r="H115" s="248"/>
      <c r="I115" s="1018"/>
    </row>
    <row r="116" spans="1:10" ht="15.75" customHeight="1"/>
    <row r="117" spans="1:10" ht="12.75" customHeight="1" thickBot="1"/>
    <row r="118" spans="1:10" ht="18">
      <c r="A118" s="1156"/>
      <c r="B118" s="112" t="s">
        <v>6195</v>
      </c>
      <c r="C118" s="112"/>
      <c r="D118" s="112"/>
      <c r="E118" s="687"/>
      <c r="F118" s="1896"/>
      <c r="G118" s="114"/>
      <c r="H118" s="128"/>
    </row>
    <row r="119" spans="1:10" ht="18">
      <c r="A119" s="1157"/>
      <c r="B119" s="129" t="s">
        <v>6196</v>
      </c>
      <c r="C119" s="130"/>
      <c r="D119" s="1965"/>
      <c r="E119" s="700"/>
      <c r="H119" s="133"/>
    </row>
    <row r="120" spans="1:10">
      <c r="A120" s="1157"/>
      <c r="B120" s="17"/>
      <c r="C120" s="216"/>
      <c r="D120" s="216"/>
      <c r="E120" s="689"/>
      <c r="F120" s="119"/>
      <c r="G120" s="1954"/>
      <c r="H120" s="200"/>
    </row>
    <row r="121" spans="1:10">
      <c r="A121" s="1157"/>
      <c r="B121" s="17"/>
      <c r="C121" s="216"/>
      <c r="D121" s="216"/>
      <c r="E121" s="689"/>
      <c r="F121" s="119"/>
      <c r="G121" s="1954"/>
      <c r="H121" s="200"/>
    </row>
    <row r="122" spans="1:10">
      <c r="A122" s="1157"/>
      <c r="B122" s="17"/>
      <c r="C122" s="216"/>
      <c r="D122" s="216"/>
      <c r="E122" s="689"/>
      <c r="F122" s="119"/>
      <c r="G122" s="1954"/>
      <c r="H122" s="200"/>
    </row>
    <row r="123" spans="1:10" ht="13.5" thickBot="1">
      <c r="A123" s="1158"/>
      <c r="B123" s="204"/>
      <c r="C123" s="217"/>
      <c r="D123" s="217"/>
      <c r="E123" s="690"/>
      <c r="F123" s="122"/>
      <c r="G123" s="1955"/>
      <c r="H123" s="205"/>
    </row>
    <row r="124" spans="1:10" ht="42">
      <c r="A124" s="1370" t="s">
        <v>1036</v>
      </c>
      <c r="B124" s="445" t="s">
        <v>1037</v>
      </c>
      <c r="C124" s="568" t="s">
        <v>679</v>
      </c>
      <c r="D124" s="568" t="s">
        <v>3147</v>
      </c>
      <c r="E124" s="1609" t="s">
        <v>11241</v>
      </c>
      <c r="F124" s="502" t="s">
        <v>2796</v>
      </c>
      <c r="G124" s="1948" t="s">
        <v>498</v>
      </c>
      <c r="H124" s="232" t="s">
        <v>4274</v>
      </c>
    </row>
    <row r="125" spans="1:10" ht="13.5" thickBot="1">
      <c r="A125" s="1370"/>
      <c r="B125" s="445"/>
      <c r="C125" s="568" t="s">
        <v>3648</v>
      </c>
      <c r="D125" s="569" t="s">
        <v>2645</v>
      </c>
      <c r="E125" s="696" t="s">
        <v>265</v>
      </c>
      <c r="F125" s="1956">
        <f>'Заказ, cкидки и курсы валют'!$I$12</f>
        <v>0</v>
      </c>
      <c r="G125" s="1949"/>
      <c r="H125" s="380"/>
      <c r="I125" s="1018"/>
    </row>
    <row r="126" spans="1:10">
      <c r="A126" s="1374" t="s">
        <v>1116</v>
      </c>
      <c r="B126" s="672" t="s">
        <v>614</v>
      </c>
      <c r="C126" s="672">
        <v>24.4</v>
      </c>
      <c r="D126" s="1411">
        <v>1000</v>
      </c>
      <c r="E126" s="1366">
        <v>6940.5</v>
      </c>
      <c r="F126" s="1957">
        <f>ROUND(E126*(1-$F$11),2)</f>
        <v>6940.5</v>
      </c>
      <c r="G126" s="1958">
        <f>ROUND((D126/D126)*F126,2)</f>
        <v>6940.5</v>
      </c>
      <c r="H126" s="393"/>
      <c r="I126" s="1018"/>
      <c r="J126" s="2475"/>
    </row>
    <row r="127" spans="1:10">
      <c r="A127" s="1372" t="s">
        <v>1117</v>
      </c>
      <c r="B127" s="6" t="s">
        <v>205</v>
      </c>
      <c r="C127" s="6">
        <v>35.4</v>
      </c>
      <c r="D127" s="6">
        <v>700</v>
      </c>
      <c r="E127" s="2567">
        <v>5903.61</v>
      </c>
      <c r="F127" s="714">
        <f t="shared" ref="F127:F134" si="10">ROUND(E127*(1-$F$11),2)</f>
        <v>5903.61</v>
      </c>
      <c r="G127" s="1959">
        <f>ROUND((D127/D127)*F127,2)</f>
        <v>5903.61</v>
      </c>
      <c r="H127" s="245"/>
      <c r="I127" s="1018"/>
      <c r="J127" s="2475"/>
    </row>
    <row r="128" spans="1:10">
      <c r="A128" s="1372" t="s">
        <v>1118</v>
      </c>
      <c r="B128" s="6" t="s">
        <v>206</v>
      </c>
      <c r="C128" s="6">
        <v>40.5</v>
      </c>
      <c r="D128" s="6">
        <v>600</v>
      </c>
      <c r="E128" s="1151">
        <v>5862.33</v>
      </c>
      <c r="F128" s="714">
        <f t="shared" si="10"/>
        <v>5862.33</v>
      </c>
      <c r="G128" s="1959">
        <f t="shared" ref="G128:G133" si="11">ROUND((D128/D128)*F128,2)</f>
        <v>5862.33</v>
      </c>
      <c r="H128" s="1970"/>
      <c r="I128" s="1018"/>
      <c r="J128" s="2475"/>
    </row>
    <row r="129" spans="1:10">
      <c r="A129" s="1372" t="s">
        <v>1119</v>
      </c>
      <c r="B129" s="6" t="s">
        <v>207</v>
      </c>
      <c r="C129" s="6">
        <v>46.5</v>
      </c>
      <c r="D129" s="6">
        <v>500</v>
      </c>
      <c r="E129" s="2567">
        <v>5397.95</v>
      </c>
      <c r="F129" s="714">
        <f t="shared" si="10"/>
        <v>5397.95</v>
      </c>
      <c r="G129" s="1959">
        <f t="shared" si="11"/>
        <v>5397.95</v>
      </c>
      <c r="H129" s="245"/>
      <c r="I129" s="1018"/>
      <c r="J129" s="2475"/>
    </row>
    <row r="130" spans="1:10">
      <c r="A130" s="1372" t="s">
        <v>1120</v>
      </c>
      <c r="B130" s="6" t="s">
        <v>208</v>
      </c>
      <c r="C130" s="6">
        <v>50.5</v>
      </c>
      <c r="D130" s="6">
        <v>500</v>
      </c>
      <c r="E130" s="1151">
        <v>6165.64</v>
      </c>
      <c r="F130" s="714">
        <f t="shared" si="10"/>
        <v>6165.64</v>
      </c>
      <c r="G130" s="1959">
        <f t="shared" si="11"/>
        <v>6165.64</v>
      </c>
      <c r="H130" s="245"/>
      <c r="I130" s="1018"/>
      <c r="J130" s="2475"/>
    </row>
    <row r="131" spans="1:10">
      <c r="A131" s="1372" t="s">
        <v>1121</v>
      </c>
      <c r="B131" s="6" t="s">
        <v>209</v>
      </c>
      <c r="C131" s="6">
        <v>55.7</v>
      </c>
      <c r="D131" s="6">
        <v>500</v>
      </c>
      <c r="E131" s="1151">
        <v>6545.86</v>
      </c>
      <c r="F131" s="714">
        <f t="shared" si="10"/>
        <v>6545.86</v>
      </c>
      <c r="G131" s="1959">
        <f t="shared" si="11"/>
        <v>6545.86</v>
      </c>
      <c r="H131" s="245"/>
      <c r="I131" s="1018"/>
      <c r="J131" s="2475"/>
    </row>
    <row r="132" spans="1:10">
      <c r="A132" s="1372" t="s">
        <v>1122</v>
      </c>
      <c r="B132" s="6" t="s">
        <v>210</v>
      </c>
      <c r="C132" s="6">
        <v>65</v>
      </c>
      <c r="D132" s="6">
        <v>400</v>
      </c>
      <c r="E132" s="2567">
        <v>5466.26</v>
      </c>
      <c r="F132" s="714">
        <f t="shared" si="10"/>
        <v>5466.26</v>
      </c>
      <c r="G132" s="1959">
        <f t="shared" si="11"/>
        <v>5466.26</v>
      </c>
      <c r="H132" s="245"/>
      <c r="I132" s="1018"/>
      <c r="J132" s="2475"/>
    </row>
    <row r="133" spans="1:10">
      <c r="A133" s="1372" t="s">
        <v>1123</v>
      </c>
      <c r="B133" s="6" t="s">
        <v>212</v>
      </c>
      <c r="C133" s="6">
        <v>70.099999999999994</v>
      </c>
      <c r="D133" s="6">
        <v>400</v>
      </c>
      <c r="E133" s="2567">
        <v>9254.5</v>
      </c>
      <c r="F133" s="714">
        <f t="shared" si="10"/>
        <v>9254.5</v>
      </c>
      <c r="G133" s="1959">
        <f t="shared" si="11"/>
        <v>9254.5</v>
      </c>
      <c r="H133" s="245"/>
      <c r="I133" s="1018"/>
      <c r="J133" s="2475"/>
    </row>
    <row r="134" spans="1:10" ht="13.5" thickBot="1">
      <c r="A134" s="1376" t="s">
        <v>1124</v>
      </c>
      <c r="B134" s="337" t="s">
        <v>616</v>
      </c>
      <c r="C134" s="337">
        <v>78</v>
      </c>
      <c r="D134" s="337">
        <v>400</v>
      </c>
      <c r="E134" s="2568">
        <v>10371.84</v>
      </c>
      <c r="F134" s="1960">
        <f t="shared" si="10"/>
        <v>10371.84</v>
      </c>
      <c r="G134" s="1961">
        <f>ROUND((D134/D134)*F134,2)</f>
        <v>10371.84</v>
      </c>
      <c r="H134" s="248"/>
      <c r="J134" s="2475"/>
    </row>
    <row r="136" spans="1:10" ht="13.5" thickBot="1"/>
    <row r="137" spans="1:10" ht="18">
      <c r="A137" s="1156"/>
      <c r="B137" s="112" t="s">
        <v>6150</v>
      </c>
      <c r="C137" s="112"/>
      <c r="D137" s="112"/>
      <c r="E137" s="687"/>
      <c r="F137" s="1896"/>
      <c r="G137" s="114"/>
      <c r="H137" s="128"/>
    </row>
    <row r="138" spans="1:10" ht="18">
      <c r="A138" s="1157"/>
      <c r="B138" s="129" t="s">
        <v>6186</v>
      </c>
      <c r="C138" s="130"/>
      <c r="D138" s="1965"/>
      <c r="E138" s="700"/>
      <c r="F138" s="131"/>
      <c r="H138" s="1019"/>
    </row>
    <row r="139" spans="1:10">
      <c r="A139" s="1157"/>
      <c r="B139" s="17"/>
      <c r="C139" s="216"/>
      <c r="D139" s="216"/>
      <c r="E139" s="689"/>
      <c r="F139" s="119"/>
      <c r="G139" s="1954"/>
      <c r="H139" s="200"/>
    </row>
    <row r="140" spans="1:10">
      <c r="A140" s="1157"/>
      <c r="B140" s="17"/>
      <c r="C140" s="216"/>
      <c r="D140" s="216"/>
      <c r="E140" s="689"/>
      <c r="F140" s="119"/>
      <c r="G140" s="1954"/>
      <c r="H140" s="200"/>
    </row>
    <row r="141" spans="1:10">
      <c r="A141" s="1157"/>
      <c r="B141" s="17"/>
      <c r="C141" s="216"/>
      <c r="D141" s="216"/>
      <c r="E141" s="689"/>
      <c r="F141" s="119"/>
      <c r="G141" s="1954"/>
      <c r="H141" s="200"/>
    </row>
    <row r="142" spans="1:10" ht="13.5" thickBot="1">
      <c r="A142" s="1158"/>
      <c r="B142" s="204"/>
      <c r="C142" s="217"/>
      <c r="D142" s="217"/>
      <c r="E142" s="690"/>
      <c r="F142" s="122"/>
      <c r="G142" s="1955"/>
      <c r="H142" s="205"/>
    </row>
    <row r="143" spans="1:10" ht="42">
      <c r="A143" s="1370" t="s">
        <v>1036</v>
      </c>
      <c r="B143" s="445" t="s">
        <v>1037</v>
      </c>
      <c r="C143" s="568" t="s">
        <v>679</v>
      </c>
      <c r="D143" s="568" t="s">
        <v>3147</v>
      </c>
      <c r="E143" s="1609" t="s">
        <v>11241</v>
      </c>
      <c r="F143" s="502" t="s">
        <v>2796</v>
      </c>
      <c r="G143" s="1948" t="s">
        <v>498</v>
      </c>
      <c r="H143" s="232" t="s">
        <v>4274</v>
      </c>
    </row>
    <row r="144" spans="1:10" ht="13.5" thickBot="1">
      <c r="A144" s="1370"/>
      <c r="B144" s="445"/>
      <c r="C144" s="568" t="s">
        <v>3648</v>
      </c>
      <c r="D144" s="569" t="s">
        <v>2645</v>
      </c>
      <c r="E144" s="696" t="s">
        <v>265</v>
      </c>
      <c r="F144" s="1956">
        <f>'Заказ, cкидки и курсы валют'!$I$12</f>
        <v>0</v>
      </c>
      <c r="G144" s="1949"/>
      <c r="H144" s="380"/>
    </row>
    <row r="145" spans="1:9">
      <c r="A145" s="1374" t="s">
        <v>6151</v>
      </c>
      <c r="B145" s="672" t="s">
        <v>614</v>
      </c>
      <c r="C145" s="672">
        <v>24.4</v>
      </c>
      <c r="D145" s="1411">
        <v>1000</v>
      </c>
      <c r="E145" s="1366">
        <v>8025.6</v>
      </c>
      <c r="F145" s="1957">
        <f>ROUND(E145*(1-$F$11),2)</f>
        <v>8025.6</v>
      </c>
      <c r="G145" s="1958">
        <f>ROUND((D145/D145)*F145,2)</f>
        <v>8025.6</v>
      </c>
      <c r="H145" s="393"/>
    </row>
    <row r="146" spans="1:9">
      <c r="A146" s="1372" t="s">
        <v>6152</v>
      </c>
      <c r="B146" s="6" t="s">
        <v>205</v>
      </c>
      <c r="C146" s="6">
        <v>35.4</v>
      </c>
      <c r="D146" s="7">
        <v>1000</v>
      </c>
      <c r="E146" s="1151">
        <v>9542.4</v>
      </c>
      <c r="F146" s="714">
        <f t="shared" ref="F146:F153" si="12">ROUND(E146*(1-$F$11),2)</f>
        <v>9542.4</v>
      </c>
      <c r="G146" s="1959">
        <f t="shared" ref="G146:G153" si="13">ROUND((D146/D146)*F146,2)</f>
        <v>9542.4</v>
      </c>
      <c r="H146" s="245"/>
    </row>
    <row r="147" spans="1:9">
      <c r="A147" s="1372" t="s">
        <v>6153</v>
      </c>
      <c r="B147" s="6" t="s">
        <v>206</v>
      </c>
      <c r="C147" s="6">
        <v>40.5</v>
      </c>
      <c r="D147" s="7">
        <v>1000</v>
      </c>
      <c r="E147" s="1151">
        <v>10540.8</v>
      </c>
      <c r="F147" s="714">
        <f t="shared" si="12"/>
        <v>10540.8</v>
      </c>
      <c r="G147" s="1959">
        <f t="shared" si="13"/>
        <v>10540.8</v>
      </c>
      <c r="H147" s="245"/>
    </row>
    <row r="148" spans="1:9">
      <c r="A148" s="1372" t="s">
        <v>6154</v>
      </c>
      <c r="B148" s="6" t="s">
        <v>207</v>
      </c>
      <c r="C148" s="6">
        <v>46.5</v>
      </c>
      <c r="D148" s="6">
        <v>500</v>
      </c>
      <c r="E148" s="1151">
        <v>5865.6</v>
      </c>
      <c r="F148" s="714">
        <f t="shared" si="12"/>
        <v>5865.6</v>
      </c>
      <c r="G148" s="1959">
        <f t="shared" si="13"/>
        <v>5865.6</v>
      </c>
      <c r="H148" s="245"/>
    </row>
    <row r="149" spans="1:9">
      <c r="A149" s="1372" t="s">
        <v>10844</v>
      </c>
      <c r="B149" s="6" t="s">
        <v>208</v>
      </c>
      <c r="C149" s="6">
        <v>50.5</v>
      </c>
      <c r="D149" s="6">
        <v>500</v>
      </c>
      <c r="E149" s="1151">
        <v>6758.4</v>
      </c>
      <c r="F149" s="714">
        <f t="shared" si="12"/>
        <v>6758.4</v>
      </c>
      <c r="G149" s="1959">
        <f t="shared" si="13"/>
        <v>6758.4</v>
      </c>
      <c r="H149" s="245"/>
    </row>
    <row r="150" spans="1:9">
      <c r="A150" s="1372" t="s">
        <v>6155</v>
      </c>
      <c r="B150" s="6" t="s">
        <v>209</v>
      </c>
      <c r="C150" s="6">
        <v>55.7</v>
      </c>
      <c r="D150" s="6">
        <v>500</v>
      </c>
      <c r="E150" s="1151">
        <v>7315.2</v>
      </c>
      <c r="F150" s="714">
        <f t="shared" si="12"/>
        <v>7315.2</v>
      </c>
      <c r="G150" s="1959">
        <f t="shared" si="13"/>
        <v>7315.2</v>
      </c>
      <c r="H150" s="245"/>
    </row>
    <row r="151" spans="1:9">
      <c r="A151" s="1372" t="s">
        <v>6156</v>
      </c>
      <c r="B151" s="6" t="s">
        <v>210</v>
      </c>
      <c r="C151" s="6">
        <v>65</v>
      </c>
      <c r="D151" s="6">
        <v>400</v>
      </c>
      <c r="E151" s="1151">
        <v>6343.68</v>
      </c>
      <c r="F151" s="714">
        <f t="shared" si="12"/>
        <v>6343.68</v>
      </c>
      <c r="G151" s="1959">
        <f t="shared" si="13"/>
        <v>6343.68</v>
      </c>
      <c r="H151" s="245"/>
    </row>
    <row r="152" spans="1:9">
      <c r="A152" s="1372" t="s">
        <v>6157</v>
      </c>
      <c r="B152" s="6" t="s">
        <v>212</v>
      </c>
      <c r="C152" s="6">
        <v>70.099999999999994</v>
      </c>
      <c r="D152" s="6">
        <v>400</v>
      </c>
      <c r="E152" s="1151">
        <v>8378.8799999999992</v>
      </c>
      <c r="F152" s="714">
        <f t="shared" si="12"/>
        <v>8378.8799999999992</v>
      </c>
      <c r="G152" s="1959">
        <f t="shared" si="13"/>
        <v>8378.8799999999992</v>
      </c>
      <c r="H152" s="245"/>
    </row>
    <row r="153" spans="1:9" ht="13.5" thickBot="1">
      <c r="A153" s="1376" t="s">
        <v>6158</v>
      </c>
      <c r="B153" s="337" t="s">
        <v>616</v>
      </c>
      <c r="C153" s="337">
        <v>78</v>
      </c>
      <c r="D153" s="337">
        <v>400</v>
      </c>
      <c r="E153" s="1367">
        <v>10183.68</v>
      </c>
      <c r="F153" s="1960">
        <f t="shared" si="12"/>
        <v>10183.68</v>
      </c>
      <c r="G153" s="1961">
        <f t="shared" si="13"/>
        <v>10183.68</v>
      </c>
      <c r="H153" s="248"/>
    </row>
    <row r="154" spans="1:9" ht="13.5" thickBot="1"/>
    <row r="155" spans="1:9" ht="18">
      <c r="A155" s="1156"/>
      <c r="B155" s="112" t="s">
        <v>6197</v>
      </c>
      <c r="C155" s="112"/>
      <c r="D155" s="112"/>
      <c r="E155" s="687"/>
      <c r="F155" s="1896"/>
      <c r="G155" s="114"/>
      <c r="H155" s="128"/>
    </row>
    <row r="156" spans="1:9" ht="18">
      <c r="A156" s="1157"/>
      <c r="B156" s="129" t="s">
        <v>6198</v>
      </c>
      <c r="C156" s="129"/>
      <c r="D156" s="130"/>
      <c r="E156" s="700"/>
      <c r="F156" s="1965"/>
      <c r="H156" s="133"/>
    </row>
    <row r="157" spans="1:9">
      <c r="A157" s="1157"/>
      <c r="B157" s="17"/>
      <c r="C157" s="216"/>
      <c r="D157" s="216"/>
      <c r="E157" s="689"/>
      <c r="F157" s="119"/>
      <c r="G157" s="1954"/>
      <c r="H157" s="200"/>
    </row>
    <row r="158" spans="1:9" ht="30" customHeight="1">
      <c r="A158" s="1157"/>
      <c r="B158" s="17"/>
      <c r="C158" s="216"/>
      <c r="D158" s="216"/>
      <c r="E158" s="689"/>
      <c r="F158" s="119"/>
      <c r="G158" s="1954"/>
      <c r="H158" s="200"/>
    </row>
    <row r="159" spans="1:9">
      <c r="A159" s="1157"/>
      <c r="B159" s="17"/>
      <c r="C159" s="216"/>
      <c r="D159" s="216"/>
      <c r="E159" s="689"/>
      <c r="F159" s="119"/>
      <c r="G159" s="1954"/>
      <c r="H159" s="200"/>
    </row>
    <row r="160" spans="1:9" ht="13.5" thickBot="1">
      <c r="A160" s="1158"/>
      <c r="B160" s="204"/>
      <c r="C160" s="217"/>
      <c r="D160" s="217"/>
      <c r="E160" s="690"/>
      <c r="F160" s="122"/>
      <c r="G160" s="1955"/>
      <c r="H160" s="205"/>
      <c r="I160" s="1018"/>
    </row>
    <row r="161" spans="1:10" ht="42">
      <c r="A161" s="1370" t="s">
        <v>1036</v>
      </c>
      <c r="B161" s="445" t="s">
        <v>1037</v>
      </c>
      <c r="C161" s="568" t="s">
        <v>679</v>
      </c>
      <c r="D161" s="568" t="s">
        <v>3147</v>
      </c>
      <c r="E161" s="1609" t="s">
        <v>11241</v>
      </c>
      <c r="F161" s="502" t="s">
        <v>2796</v>
      </c>
      <c r="G161" s="1948" t="s">
        <v>498</v>
      </c>
      <c r="H161" s="232" t="s">
        <v>4274</v>
      </c>
      <c r="I161" s="1018"/>
    </row>
    <row r="162" spans="1:10" ht="13.5" thickBot="1">
      <c r="A162" s="1370"/>
      <c r="B162" s="445"/>
      <c r="C162" s="568" t="s">
        <v>3648</v>
      </c>
      <c r="D162" s="569" t="s">
        <v>2645</v>
      </c>
      <c r="E162" s="696" t="s">
        <v>265</v>
      </c>
      <c r="F162" s="1956">
        <f>'Заказ, cкидки и курсы валют'!$I$12</f>
        <v>0</v>
      </c>
      <c r="G162" s="1949"/>
      <c r="H162" s="380"/>
      <c r="I162" s="1018"/>
    </row>
    <row r="163" spans="1:10">
      <c r="A163" s="1371" t="s">
        <v>7032</v>
      </c>
      <c r="B163" s="1400" t="s">
        <v>205</v>
      </c>
      <c r="C163" s="672">
        <v>36</v>
      </c>
      <c r="D163" s="1400">
        <v>700</v>
      </c>
      <c r="E163" s="1366">
        <v>7984.24</v>
      </c>
      <c r="F163" s="1957">
        <f>ROUND(E163*(1-$F$11),2)</f>
        <v>7984.24</v>
      </c>
      <c r="G163" s="1958">
        <f>ROUND((D163/D163)*F163,2)</f>
        <v>7984.24</v>
      </c>
      <c r="H163" s="393"/>
      <c r="I163" s="1018"/>
      <c r="J163" s="2475"/>
    </row>
    <row r="164" spans="1:10">
      <c r="A164" s="1020" t="s">
        <v>1125</v>
      </c>
      <c r="B164" s="20" t="s">
        <v>206</v>
      </c>
      <c r="C164" s="6">
        <v>40.5</v>
      </c>
      <c r="D164" s="20">
        <v>600</v>
      </c>
      <c r="E164" s="2567">
        <v>7657.81</v>
      </c>
      <c r="F164" s="714">
        <f>ROUND(E164*(1-$F$11),2)</f>
        <v>7657.81</v>
      </c>
      <c r="G164" s="1959">
        <f>ROUND((D164/D164)*F164,2)</f>
        <v>7657.81</v>
      </c>
      <c r="H164" s="245"/>
      <c r="I164" s="1018"/>
      <c r="J164" s="2475"/>
    </row>
    <row r="165" spans="1:10">
      <c r="A165" s="1020" t="s">
        <v>1126</v>
      </c>
      <c r="B165" s="20" t="s">
        <v>207</v>
      </c>
      <c r="C165" s="6">
        <v>46.5</v>
      </c>
      <c r="D165" s="20">
        <v>500</v>
      </c>
      <c r="E165" s="1151">
        <v>6991.97</v>
      </c>
      <c r="F165" s="714">
        <f t="shared" ref="F165:F170" si="14">ROUND(E165*(1-$F$11),2)</f>
        <v>6991.97</v>
      </c>
      <c r="G165" s="1959">
        <f t="shared" ref="G165:G169" si="15">ROUND((D165/D165)*F165,2)</f>
        <v>6991.97</v>
      </c>
      <c r="H165" s="245"/>
      <c r="I165" s="1018"/>
      <c r="J165" s="2475"/>
    </row>
    <row r="166" spans="1:10">
      <c r="A166" s="1020" t="s">
        <v>1127</v>
      </c>
      <c r="B166" s="20" t="s">
        <v>208</v>
      </c>
      <c r="C166" s="6">
        <v>50.5</v>
      </c>
      <c r="D166" s="20">
        <v>500</v>
      </c>
      <c r="E166" s="1151">
        <v>7765.22</v>
      </c>
      <c r="F166" s="714">
        <f t="shared" si="14"/>
        <v>7765.22</v>
      </c>
      <c r="G166" s="1959">
        <f t="shared" si="15"/>
        <v>7765.22</v>
      </c>
      <c r="H166" s="245"/>
      <c r="I166" s="1018"/>
      <c r="J166" s="2475"/>
    </row>
    <row r="167" spans="1:10">
      <c r="A167" s="1020" t="s">
        <v>1128</v>
      </c>
      <c r="B167" s="20" t="s">
        <v>209</v>
      </c>
      <c r="C167" s="6">
        <v>55.7</v>
      </c>
      <c r="D167" s="36">
        <v>500</v>
      </c>
      <c r="E167" s="1151">
        <v>8366.15</v>
      </c>
      <c r="F167" s="714">
        <f t="shared" si="14"/>
        <v>8366.15</v>
      </c>
      <c r="G167" s="1959">
        <f t="shared" si="15"/>
        <v>8366.15</v>
      </c>
      <c r="H167" s="245"/>
      <c r="I167" s="1018"/>
      <c r="J167" s="2475"/>
    </row>
    <row r="168" spans="1:10">
      <c r="A168" s="1020" t="s">
        <v>1129</v>
      </c>
      <c r="B168" s="12" t="s">
        <v>210</v>
      </c>
      <c r="C168" s="12">
        <v>65</v>
      </c>
      <c r="D168" s="12">
        <v>400</v>
      </c>
      <c r="E168" s="1151">
        <v>7309.27</v>
      </c>
      <c r="F168" s="714">
        <f t="shared" si="14"/>
        <v>7309.27</v>
      </c>
      <c r="G168" s="1959">
        <f t="shared" si="15"/>
        <v>7309.27</v>
      </c>
      <c r="H168" s="245"/>
      <c r="I168" s="1018"/>
      <c r="J168" s="2475"/>
    </row>
    <row r="169" spans="1:10">
      <c r="A169" s="1020" t="s">
        <v>1130</v>
      </c>
      <c r="B169" s="12" t="s">
        <v>212</v>
      </c>
      <c r="C169" s="12">
        <v>70.099999999999994</v>
      </c>
      <c r="D169" s="12">
        <v>400</v>
      </c>
      <c r="E169" s="1151">
        <v>9994.84</v>
      </c>
      <c r="F169" s="714">
        <f t="shared" si="14"/>
        <v>9994.84</v>
      </c>
      <c r="G169" s="1959">
        <f t="shared" si="15"/>
        <v>9994.84</v>
      </c>
      <c r="H169" s="245"/>
      <c r="I169" s="1018"/>
      <c r="J169" s="2475"/>
    </row>
    <row r="170" spans="1:10" ht="13.5" thickBot="1">
      <c r="A170" s="1021" t="s">
        <v>3032</v>
      </c>
      <c r="B170" s="335" t="s">
        <v>616</v>
      </c>
      <c r="C170" s="335">
        <v>78</v>
      </c>
      <c r="D170" s="335">
        <v>400</v>
      </c>
      <c r="E170" s="1367">
        <v>11674.12</v>
      </c>
      <c r="F170" s="1960">
        <f t="shared" si="14"/>
        <v>11674.12</v>
      </c>
      <c r="G170" s="1961">
        <f>ROUND((D170/D170)*F170,2)</f>
        <v>11674.12</v>
      </c>
      <c r="H170" s="248"/>
      <c r="I170" s="1018"/>
      <c r="J170" s="2475"/>
    </row>
    <row r="171" spans="1:10" ht="16.5" customHeight="1" thickBot="1"/>
    <row r="172" spans="1:10" ht="16.5" customHeight="1">
      <c r="A172" s="1156"/>
      <c r="B172" s="112" t="s">
        <v>6160</v>
      </c>
      <c r="C172" s="112"/>
      <c r="D172" s="112"/>
      <c r="E172" s="687"/>
      <c r="F172" s="1896"/>
      <c r="G172" s="114"/>
      <c r="H172" s="128"/>
    </row>
    <row r="173" spans="1:10" ht="18">
      <c r="A173" s="1157"/>
      <c r="B173" s="129" t="s">
        <v>2892</v>
      </c>
      <c r="C173" s="129"/>
      <c r="D173" s="130"/>
      <c r="E173" s="700"/>
      <c r="F173" s="1965"/>
      <c r="H173" s="133"/>
    </row>
    <row r="174" spans="1:10">
      <c r="A174" s="1157"/>
      <c r="B174" s="17"/>
      <c r="C174" s="216"/>
      <c r="D174" s="216"/>
      <c r="E174" s="689"/>
      <c r="F174" s="119"/>
      <c r="G174" s="1954"/>
      <c r="H174" s="200"/>
    </row>
    <row r="175" spans="1:10">
      <c r="A175" s="1157"/>
      <c r="B175" s="17"/>
      <c r="C175" s="216"/>
      <c r="D175" s="216"/>
      <c r="E175" s="689"/>
      <c r="F175" s="119"/>
      <c r="G175" s="1954"/>
      <c r="H175" s="200"/>
    </row>
    <row r="176" spans="1:10">
      <c r="A176" s="1157"/>
      <c r="B176" s="17"/>
      <c r="C176" s="216"/>
      <c r="D176" s="216"/>
      <c r="E176" s="689"/>
      <c r="F176" s="119"/>
      <c r="G176" s="1954"/>
      <c r="H176" s="200"/>
    </row>
    <row r="177" spans="1:9" ht="13.5" thickBot="1">
      <c r="A177" s="1158"/>
      <c r="B177" s="204"/>
      <c r="C177" s="217"/>
      <c r="D177" s="217"/>
      <c r="E177" s="690"/>
      <c r="F177" s="122"/>
      <c r="G177" s="1955"/>
      <c r="H177" s="205"/>
    </row>
    <row r="178" spans="1:9" ht="42">
      <c r="A178" s="1370" t="s">
        <v>1036</v>
      </c>
      <c r="B178" s="445" t="s">
        <v>1037</v>
      </c>
      <c r="C178" s="568" t="s">
        <v>679</v>
      </c>
      <c r="D178" s="568" t="s">
        <v>3147</v>
      </c>
      <c r="E178" s="1609" t="s">
        <v>11241</v>
      </c>
      <c r="F178" s="502" t="s">
        <v>2796</v>
      </c>
      <c r="G178" s="1948" t="s">
        <v>498</v>
      </c>
      <c r="H178" s="232" t="s">
        <v>4274</v>
      </c>
    </row>
    <row r="179" spans="1:9" ht="33" customHeight="1" thickBot="1">
      <c r="A179" s="1375"/>
      <c r="B179" s="223"/>
      <c r="C179" s="2486" t="s">
        <v>3648</v>
      </c>
      <c r="D179" s="438" t="s">
        <v>2645</v>
      </c>
      <c r="E179" s="692" t="s">
        <v>265</v>
      </c>
      <c r="F179" s="1966">
        <f>'Заказ, cкидки и курсы валют'!$I$12</f>
        <v>0</v>
      </c>
      <c r="G179" s="2487"/>
      <c r="H179" s="219"/>
    </row>
    <row r="180" spans="1:9" ht="13.5" customHeight="1">
      <c r="A180" s="2569" t="s">
        <v>6162</v>
      </c>
      <c r="B180" s="2570" t="s">
        <v>203</v>
      </c>
      <c r="C180" s="2107">
        <v>22</v>
      </c>
      <c r="D180" s="2571">
        <v>1000</v>
      </c>
      <c r="E180" s="2566">
        <v>10765.44</v>
      </c>
      <c r="F180" s="2572">
        <f>ROUND(E180*(1-$F$11),2)</f>
        <v>10765.44</v>
      </c>
      <c r="G180" s="2573">
        <f>ROUND((D180/D180)*F180,2)</f>
        <v>10765.44</v>
      </c>
      <c r="H180" s="618"/>
    </row>
    <row r="181" spans="1:9" ht="13.5" customHeight="1">
      <c r="A181" s="1020" t="s">
        <v>6163</v>
      </c>
      <c r="B181" s="20" t="s">
        <v>204</v>
      </c>
      <c r="C181" s="6">
        <v>26</v>
      </c>
      <c r="D181" s="1016">
        <v>1000</v>
      </c>
      <c r="E181" s="1151">
        <v>12216.96</v>
      </c>
      <c r="F181" s="714">
        <f t="shared" ref="F181:F191" si="16">ROUND(E181*(1-$F$11),2)</f>
        <v>12216.96</v>
      </c>
      <c r="G181" s="1959">
        <f t="shared" ref="G181:G191" si="17">ROUND((D181/D181)*F181,2)</f>
        <v>12216.96</v>
      </c>
      <c r="H181" s="245"/>
    </row>
    <row r="182" spans="1:9" ht="13.5" customHeight="1">
      <c r="A182" s="1020" t="s">
        <v>6164</v>
      </c>
      <c r="B182" s="20" t="s">
        <v>3143</v>
      </c>
      <c r="C182" s="6">
        <v>31</v>
      </c>
      <c r="D182" s="1016">
        <v>1000</v>
      </c>
      <c r="E182" s="1151">
        <v>13002.24</v>
      </c>
      <c r="F182" s="714">
        <f t="shared" si="16"/>
        <v>13002.24</v>
      </c>
      <c r="G182" s="1959">
        <f t="shared" si="17"/>
        <v>13002.24</v>
      </c>
      <c r="H182" s="245"/>
    </row>
    <row r="183" spans="1:9" ht="13.5" customHeight="1">
      <c r="A183" s="1020" t="s">
        <v>7059</v>
      </c>
      <c r="B183" s="20" t="s">
        <v>205</v>
      </c>
      <c r="C183" s="6">
        <v>35.4</v>
      </c>
      <c r="D183" s="1016">
        <v>1000</v>
      </c>
      <c r="E183" s="1151">
        <v>13687.68</v>
      </c>
      <c r="F183" s="714">
        <f t="shared" si="16"/>
        <v>13687.68</v>
      </c>
      <c r="G183" s="1959">
        <f t="shared" si="17"/>
        <v>13687.68</v>
      </c>
      <c r="H183" s="245"/>
    </row>
    <row r="184" spans="1:9" ht="13.5" customHeight="1">
      <c r="A184" s="1020" t="s">
        <v>6161</v>
      </c>
      <c r="B184" s="20" t="s">
        <v>206</v>
      </c>
      <c r="C184" s="6">
        <v>40.5</v>
      </c>
      <c r="D184" s="1016">
        <v>1000</v>
      </c>
      <c r="E184" s="1151">
        <v>14353.92</v>
      </c>
      <c r="F184" s="714">
        <f t="shared" si="16"/>
        <v>14353.92</v>
      </c>
      <c r="G184" s="1959">
        <f t="shared" si="17"/>
        <v>14353.92</v>
      </c>
      <c r="H184" s="245"/>
    </row>
    <row r="185" spans="1:9" ht="13.5" customHeight="1">
      <c r="A185" s="1020" t="s">
        <v>6165</v>
      </c>
      <c r="B185" s="20" t="s">
        <v>207</v>
      </c>
      <c r="C185" s="6">
        <v>46.5</v>
      </c>
      <c r="D185" s="20">
        <v>500</v>
      </c>
      <c r="E185" s="1151">
        <v>8002.56</v>
      </c>
      <c r="F185" s="714">
        <f t="shared" si="16"/>
        <v>8002.56</v>
      </c>
      <c r="G185" s="1959">
        <f t="shared" si="17"/>
        <v>8002.56</v>
      </c>
      <c r="H185" s="245"/>
    </row>
    <row r="186" spans="1:9" ht="13.5" customHeight="1">
      <c r="A186" s="1020" t="s">
        <v>10984</v>
      </c>
      <c r="B186" s="20" t="s">
        <v>207</v>
      </c>
      <c r="C186" s="6">
        <v>46.5</v>
      </c>
      <c r="D186" s="20">
        <v>500</v>
      </c>
      <c r="E186" s="1151">
        <v>8002.56</v>
      </c>
      <c r="F186" s="714">
        <f t="shared" ref="F186" si="18">ROUND(E186*(1-$F$11),2)</f>
        <v>8002.56</v>
      </c>
      <c r="G186" s="1959">
        <f t="shared" si="17"/>
        <v>8002.56</v>
      </c>
      <c r="H186" s="245"/>
    </row>
    <row r="187" spans="1:9" ht="13.5" customHeight="1">
      <c r="A187" s="1020" t="s">
        <v>6166</v>
      </c>
      <c r="B187" s="20" t="s">
        <v>208</v>
      </c>
      <c r="C187" s="6">
        <v>50.5</v>
      </c>
      <c r="D187" s="20">
        <v>500</v>
      </c>
      <c r="E187" s="1151">
        <v>8768.64</v>
      </c>
      <c r="F187" s="714">
        <f t="shared" si="16"/>
        <v>8768.64</v>
      </c>
      <c r="G187" s="1959">
        <f t="shared" si="17"/>
        <v>8768.64</v>
      </c>
      <c r="H187" s="245"/>
    </row>
    <row r="188" spans="1:9" ht="13.5" customHeight="1">
      <c r="A188" s="1020" t="s">
        <v>10799</v>
      </c>
      <c r="B188" s="20" t="s">
        <v>209</v>
      </c>
      <c r="C188" s="6">
        <v>55.7</v>
      </c>
      <c r="D188" s="36">
        <v>500</v>
      </c>
      <c r="E188" s="1151">
        <v>9413.76</v>
      </c>
      <c r="F188" s="714">
        <f t="shared" si="16"/>
        <v>9413.76</v>
      </c>
      <c r="G188" s="1959">
        <f t="shared" si="17"/>
        <v>9413.76</v>
      </c>
      <c r="H188" s="245"/>
      <c r="I188"/>
    </row>
    <row r="189" spans="1:9" ht="13.5" customHeight="1">
      <c r="A189" s="1020" t="s">
        <v>10800</v>
      </c>
      <c r="B189" s="12" t="s">
        <v>210</v>
      </c>
      <c r="C189" s="12">
        <v>65</v>
      </c>
      <c r="D189" s="12">
        <v>400</v>
      </c>
      <c r="E189" s="1151">
        <v>8288.64</v>
      </c>
      <c r="F189" s="714">
        <f t="shared" si="16"/>
        <v>8288.64</v>
      </c>
      <c r="G189" s="1959">
        <f t="shared" si="17"/>
        <v>8288.64</v>
      </c>
      <c r="H189" s="245"/>
    </row>
    <row r="190" spans="1:9" ht="13.5" customHeight="1">
      <c r="A190" s="1020" t="s">
        <v>6167</v>
      </c>
      <c r="B190" s="12" t="s">
        <v>212</v>
      </c>
      <c r="C190" s="12">
        <v>70.099999999999994</v>
      </c>
      <c r="D190" s="12">
        <v>400</v>
      </c>
      <c r="E190" s="1151">
        <v>10264.32</v>
      </c>
      <c r="F190" s="714">
        <f t="shared" si="16"/>
        <v>10264.32</v>
      </c>
      <c r="G190" s="1959">
        <f t="shared" si="17"/>
        <v>10264.32</v>
      </c>
      <c r="H190" s="245"/>
    </row>
    <row r="191" spans="1:9" ht="13.5" customHeight="1" thickBot="1">
      <c r="A191" s="1021" t="s">
        <v>6168</v>
      </c>
      <c r="B191" s="335" t="s">
        <v>616</v>
      </c>
      <c r="C191" s="335">
        <v>78</v>
      </c>
      <c r="D191" s="335">
        <v>400</v>
      </c>
      <c r="E191" s="1367">
        <v>11491.2</v>
      </c>
      <c r="F191" s="1960">
        <f t="shared" si="16"/>
        <v>11491.2</v>
      </c>
      <c r="G191" s="1961">
        <f t="shared" si="17"/>
        <v>11491.2</v>
      </c>
      <c r="H191" s="248"/>
    </row>
    <row r="193" spans="1:8" ht="13.5" thickBot="1"/>
    <row r="194" spans="1:8" ht="18">
      <c r="A194" s="1156"/>
      <c r="B194" s="112" t="s">
        <v>7022</v>
      </c>
      <c r="C194" s="112"/>
      <c r="D194" s="112"/>
      <c r="E194" s="687"/>
      <c r="F194" s="1896"/>
      <c r="G194" s="114"/>
      <c r="H194" s="128"/>
    </row>
    <row r="195" spans="1:8" ht="18">
      <c r="A195" s="1157"/>
      <c r="B195" s="129" t="s">
        <v>6177</v>
      </c>
      <c r="C195" s="129"/>
      <c r="D195" s="130"/>
      <c r="E195" s="700"/>
      <c r="F195" s="1965"/>
      <c r="H195" s="133"/>
    </row>
    <row r="196" spans="1:8">
      <c r="A196" s="1157"/>
      <c r="B196" s="17"/>
      <c r="C196" s="216"/>
      <c r="D196" s="216"/>
      <c r="E196" s="689"/>
      <c r="F196" s="119"/>
      <c r="G196" s="1954"/>
      <c r="H196" s="200"/>
    </row>
    <row r="197" spans="1:8">
      <c r="A197" s="1157"/>
      <c r="B197" s="17"/>
      <c r="C197" s="216"/>
      <c r="D197" s="216"/>
      <c r="E197" s="689"/>
      <c r="F197" s="119"/>
      <c r="G197" s="1954"/>
      <c r="H197" s="200"/>
    </row>
    <row r="198" spans="1:8">
      <c r="A198" s="1157"/>
      <c r="B198" s="17"/>
      <c r="C198" s="216"/>
      <c r="D198" s="216"/>
      <c r="E198" s="689"/>
      <c r="F198" s="119"/>
      <c r="G198" s="1954"/>
      <c r="H198" s="200"/>
    </row>
    <row r="199" spans="1:8" ht="13.5" thickBot="1">
      <c r="A199" s="1158"/>
      <c r="B199" s="204"/>
      <c r="C199" s="217"/>
      <c r="D199" s="217"/>
      <c r="E199" s="690"/>
      <c r="F199" s="122"/>
      <c r="G199" s="1955"/>
      <c r="H199" s="205"/>
    </row>
    <row r="200" spans="1:8" ht="42">
      <c r="A200" s="1370" t="s">
        <v>1036</v>
      </c>
      <c r="B200" s="445" t="s">
        <v>1037</v>
      </c>
      <c r="C200" s="568" t="s">
        <v>679</v>
      </c>
      <c r="D200" s="568" t="s">
        <v>3147</v>
      </c>
      <c r="E200" s="1609" t="s">
        <v>11241</v>
      </c>
      <c r="F200" s="502" t="s">
        <v>2796</v>
      </c>
      <c r="G200" s="1948" t="s">
        <v>498</v>
      </c>
      <c r="H200" s="232" t="s">
        <v>4274</v>
      </c>
    </row>
    <row r="201" spans="1:8" ht="11.25" customHeight="1" thickBot="1">
      <c r="A201" s="1370"/>
      <c r="B201" s="445"/>
      <c r="C201" s="568" t="s">
        <v>3648</v>
      </c>
      <c r="D201" s="569" t="s">
        <v>2645</v>
      </c>
      <c r="E201" s="696" t="s">
        <v>265</v>
      </c>
      <c r="F201" s="1956">
        <f>'Заказ, cкидки и курсы валют'!$I$12</f>
        <v>0</v>
      </c>
      <c r="G201" s="1949"/>
      <c r="H201" s="380"/>
    </row>
    <row r="202" spans="1:8" ht="12.75" customHeight="1">
      <c r="A202" s="1371" t="s">
        <v>7023</v>
      </c>
      <c r="B202" s="1400" t="s">
        <v>614</v>
      </c>
      <c r="C202" s="672">
        <v>22</v>
      </c>
      <c r="D202" s="1971">
        <v>1000</v>
      </c>
      <c r="E202" s="1366">
        <v>7622.4</v>
      </c>
      <c r="F202" s="1957">
        <f>ROUND(E202*(1-$F$11),2)</f>
        <v>7622.4</v>
      </c>
      <c r="G202" s="1958">
        <f>ROUND((D202/D202)*F202,2)</f>
        <v>7622.4</v>
      </c>
      <c r="H202" s="393"/>
    </row>
    <row r="203" spans="1:8">
      <c r="A203" s="1020" t="s">
        <v>7024</v>
      </c>
      <c r="B203" s="20" t="s">
        <v>205</v>
      </c>
      <c r="C203" s="6">
        <v>35.4</v>
      </c>
      <c r="D203" s="1016">
        <v>1000</v>
      </c>
      <c r="E203" s="1151">
        <v>9062.4</v>
      </c>
      <c r="F203" s="714">
        <f t="shared" ref="F203:F208" si="19">ROUND(E203*(1-$F$11),2)</f>
        <v>9062.4</v>
      </c>
      <c r="G203" s="1959">
        <f>ROUND((D203/D203)*F203,2)</f>
        <v>9062.4</v>
      </c>
      <c r="H203" s="245"/>
    </row>
    <row r="204" spans="1:8" ht="13.5" customHeight="1">
      <c r="A204" s="1020" t="s">
        <v>7025</v>
      </c>
      <c r="B204" s="20" t="s">
        <v>206</v>
      </c>
      <c r="C204" s="6">
        <v>40.5</v>
      </c>
      <c r="D204" s="1016">
        <v>1000</v>
      </c>
      <c r="E204" s="1151">
        <v>10022.4</v>
      </c>
      <c r="F204" s="714">
        <f t="shared" si="19"/>
        <v>10022.4</v>
      </c>
      <c r="G204" s="1959">
        <f t="shared" ref="G204:G208" si="20">ROUND((D204/D204)*F204,2)</f>
        <v>10022.4</v>
      </c>
      <c r="H204" s="245"/>
    </row>
    <row r="205" spans="1:8">
      <c r="A205" s="1020" t="s">
        <v>7026</v>
      </c>
      <c r="B205" s="20" t="s">
        <v>207</v>
      </c>
      <c r="C205" s="6">
        <v>46.5</v>
      </c>
      <c r="D205" s="20">
        <v>500</v>
      </c>
      <c r="E205" s="1151">
        <v>5568</v>
      </c>
      <c r="F205" s="714">
        <f t="shared" si="19"/>
        <v>5568</v>
      </c>
      <c r="G205" s="1959">
        <f t="shared" si="20"/>
        <v>5568</v>
      </c>
      <c r="H205" s="245"/>
    </row>
    <row r="206" spans="1:8">
      <c r="A206" s="1020" t="s">
        <v>7027</v>
      </c>
      <c r="B206" s="20" t="s">
        <v>208</v>
      </c>
      <c r="C206" s="6">
        <v>50.5</v>
      </c>
      <c r="D206" s="20">
        <v>500</v>
      </c>
      <c r="E206" s="1151">
        <v>6422.4</v>
      </c>
      <c r="F206" s="714">
        <f t="shared" si="19"/>
        <v>6422.4</v>
      </c>
      <c r="G206" s="1959">
        <f t="shared" si="20"/>
        <v>6422.4</v>
      </c>
      <c r="H206" s="245"/>
    </row>
    <row r="207" spans="1:8">
      <c r="A207" s="1020" t="s">
        <v>7028</v>
      </c>
      <c r="B207" s="20" t="s">
        <v>209</v>
      </c>
      <c r="C207" s="6">
        <v>55.7</v>
      </c>
      <c r="D207" s="36">
        <v>500</v>
      </c>
      <c r="E207" s="1151">
        <v>6950.4</v>
      </c>
      <c r="F207" s="714">
        <f t="shared" si="19"/>
        <v>6950.4</v>
      </c>
      <c r="G207" s="1959">
        <f t="shared" si="20"/>
        <v>6950.4</v>
      </c>
      <c r="H207" s="245"/>
    </row>
    <row r="208" spans="1:8" ht="13.5" thickBot="1">
      <c r="A208" s="1021" t="s">
        <v>7029</v>
      </c>
      <c r="B208" s="335" t="s">
        <v>210</v>
      </c>
      <c r="C208" s="335">
        <v>65</v>
      </c>
      <c r="D208" s="335">
        <v>400</v>
      </c>
      <c r="E208" s="1367">
        <v>6028.8</v>
      </c>
      <c r="F208" s="1960">
        <f t="shared" si="19"/>
        <v>6028.8</v>
      </c>
      <c r="G208" s="1961">
        <f t="shared" si="20"/>
        <v>6028.8</v>
      </c>
      <c r="H208" s="248"/>
    </row>
    <row r="210" spans="1:8" ht="13.5" thickBot="1">
      <c r="A210" s="1136"/>
      <c r="B210" s="172"/>
      <c r="C210" s="9"/>
      <c r="D210" s="172"/>
      <c r="E210" s="741"/>
      <c r="F210" s="1969"/>
      <c r="G210" s="1962"/>
      <c r="H210" s="14"/>
    </row>
    <row r="211" spans="1:8" ht="18">
      <c r="A211" s="1156"/>
      <c r="B211" s="112" t="s">
        <v>6201</v>
      </c>
      <c r="C211" s="112"/>
      <c r="D211" s="112"/>
      <c r="E211" s="687"/>
      <c r="F211" s="1896"/>
      <c r="G211" s="114"/>
      <c r="H211" s="128"/>
    </row>
    <row r="212" spans="1:8" ht="18">
      <c r="A212" s="1157"/>
      <c r="B212" s="129"/>
      <c r="C212" s="129"/>
      <c r="D212" s="129"/>
      <c r="E212" s="688"/>
      <c r="F212" s="1965"/>
      <c r="G212" s="1965"/>
      <c r="H212" s="133"/>
    </row>
    <row r="213" spans="1:8">
      <c r="A213" s="1157"/>
      <c r="B213" s="17"/>
      <c r="C213" s="216"/>
      <c r="D213" s="216"/>
      <c r="E213" s="689"/>
      <c r="F213" s="119"/>
      <c r="G213" s="1954"/>
      <c r="H213" s="200"/>
    </row>
    <row r="214" spans="1:8">
      <c r="A214" s="1157"/>
      <c r="B214" s="17"/>
      <c r="C214" s="216"/>
      <c r="D214" s="216"/>
      <c r="E214" s="689"/>
      <c r="F214" s="119"/>
      <c r="G214" s="1954"/>
      <c r="H214" s="200"/>
    </row>
    <row r="215" spans="1:8">
      <c r="A215" s="1157"/>
      <c r="B215" s="17"/>
      <c r="C215" s="216"/>
      <c r="D215" s="216"/>
      <c r="E215" s="689"/>
      <c r="F215" s="119"/>
      <c r="G215" s="1954"/>
      <c r="H215" s="200"/>
    </row>
    <row r="216" spans="1:8" ht="13.5" thickBot="1">
      <c r="A216" s="1158"/>
      <c r="B216" s="204"/>
      <c r="C216" s="217"/>
      <c r="D216" s="217"/>
      <c r="E216" s="690"/>
      <c r="F216" s="122"/>
      <c r="G216" s="1955"/>
      <c r="H216" s="205"/>
    </row>
    <row r="217" spans="1:8" ht="42">
      <c r="A217" s="1370" t="s">
        <v>1036</v>
      </c>
      <c r="B217" s="445" t="s">
        <v>1037</v>
      </c>
      <c r="C217" s="568" t="s">
        <v>679</v>
      </c>
      <c r="D217" s="568" t="s">
        <v>3147</v>
      </c>
      <c r="E217" s="1609" t="s">
        <v>11241</v>
      </c>
      <c r="F217" s="502" t="s">
        <v>2796</v>
      </c>
      <c r="G217" s="1948" t="s">
        <v>498</v>
      </c>
      <c r="H217" s="232" t="s">
        <v>4274</v>
      </c>
    </row>
    <row r="218" spans="1:8" ht="13.5" thickBot="1">
      <c r="A218" s="1375"/>
      <c r="B218" s="223"/>
      <c r="C218" s="1485" t="s">
        <v>3648</v>
      </c>
      <c r="D218" s="438" t="s">
        <v>2645</v>
      </c>
      <c r="E218" s="696" t="s">
        <v>265</v>
      </c>
      <c r="F218" s="1966">
        <f>'Заказ, cкидки и курсы валют'!$I$12</f>
        <v>0</v>
      </c>
      <c r="G218" s="1161"/>
      <c r="H218" s="219"/>
    </row>
    <row r="219" spans="1:8" ht="13.5" thickBot="1">
      <c r="A219" s="1021" t="s">
        <v>9800</v>
      </c>
      <c r="B219" s="338" t="s">
        <v>9801</v>
      </c>
      <c r="C219" s="338"/>
      <c r="D219" s="338">
        <v>250</v>
      </c>
      <c r="E219" s="2568">
        <v>301.89999999999998</v>
      </c>
      <c r="F219" s="1960">
        <f>ROUND(E219*(1-$F$11),2)</f>
        <v>301.89999999999998</v>
      </c>
      <c r="G219" s="1961">
        <f>ROUND((D219/D219)*F219,2)</f>
        <v>301.89999999999998</v>
      </c>
      <c r="H219" s="248"/>
    </row>
    <row r="220" spans="1:8" ht="13.5" thickBot="1"/>
    <row r="221" spans="1:8" ht="18">
      <c r="A221" s="1156"/>
      <c r="B221" s="112" t="s">
        <v>6201</v>
      </c>
      <c r="C221" s="112"/>
      <c r="D221" s="112"/>
      <c r="E221" s="687"/>
      <c r="F221" s="1896"/>
      <c r="G221" s="114"/>
      <c r="H221" s="128"/>
    </row>
    <row r="222" spans="1:8" ht="18">
      <c r="A222" s="1157"/>
      <c r="B222" s="129"/>
      <c r="C222" s="129"/>
      <c r="D222" s="129"/>
      <c r="E222" s="688"/>
      <c r="F222" s="1965"/>
      <c r="G222" s="1965"/>
      <c r="H222" s="133"/>
    </row>
    <row r="223" spans="1:8">
      <c r="A223" s="1157"/>
      <c r="B223" s="17"/>
      <c r="C223" s="216"/>
      <c r="D223" s="216"/>
      <c r="E223" s="689"/>
      <c r="F223" s="119"/>
      <c r="G223" s="1954"/>
      <c r="H223" s="200"/>
    </row>
    <row r="224" spans="1:8">
      <c r="A224" s="1157"/>
      <c r="B224" s="17"/>
      <c r="C224" s="216"/>
      <c r="D224" s="216"/>
      <c r="E224" s="689"/>
      <c r="F224" s="119"/>
      <c r="G224" s="1954"/>
      <c r="H224" s="200"/>
    </row>
    <row r="225" spans="1:8">
      <c r="A225" s="1157"/>
      <c r="B225" s="17"/>
      <c r="C225" s="216"/>
      <c r="D225" s="216"/>
      <c r="E225" s="689"/>
      <c r="F225" s="119"/>
      <c r="G225" s="1954"/>
      <c r="H225" s="200"/>
    </row>
    <row r="226" spans="1:8" ht="13.5" thickBot="1">
      <c r="A226" s="1158"/>
      <c r="B226" s="204"/>
      <c r="C226" s="217"/>
      <c r="D226" s="217"/>
      <c r="E226" s="690"/>
      <c r="F226" s="122"/>
      <c r="G226" s="1955"/>
      <c r="H226" s="205"/>
    </row>
    <row r="227" spans="1:8" ht="42">
      <c r="A227" s="1370" t="s">
        <v>1036</v>
      </c>
      <c r="B227" s="445" t="s">
        <v>1037</v>
      </c>
      <c r="C227" s="568" t="s">
        <v>679</v>
      </c>
      <c r="D227" s="568" t="s">
        <v>3147</v>
      </c>
      <c r="E227" s="1609" t="s">
        <v>11241</v>
      </c>
      <c r="F227" s="502" t="s">
        <v>2796</v>
      </c>
      <c r="G227" s="1948" t="s">
        <v>498</v>
      </c>
      <c r="H227" s="232" t="s">
        <v>4274</v>
      </c>
    </row>
    <row r="228" spans="1:8" ht="13.5" thickBot="1">
      <c r="A228" s="1375"/>
      <c r="B228" s="223"/>
      <c r="C228" s="1485" t="s">
        <v>3648</v>
      </c>
      <c r="D228" s="438" t="s">
        <v>2645</v>
      </c>
      <c r="E228" s="696" t="s">
        <v>265</v>
      </c>
      <c r="F228" s="1966">
        <f>'Заказ, cкидки и курсы валют'!$I$12</f>
        <v>0</v>
      </c>
      <c r="G228" s="1161"/>
      <c r="H228" s="219"/>
    </row>
    <row r="229" spans="1:8" ht="13.5" thickBot="1">
      <c r="A229" s="1021" t="s">
        <v>3181</v>
      </c>
      <c r="B229" s="338" t="s">
        <v>3180</v>
      </c>
      <c r="C229" s="338"/>
      <c r="D229" s="338">
        <v>1000</v>
      </c>
      <c r="E229" s="2568">
        <v>2397.75</v>
      </c>
      <c r="F229" s="1960">
        <f>ROUND(E229*(1-$F$11),2)</f>
        <v>2397.75</v>
      </c>
      <c r="G229" s="1961">
        <f>ROUND((D229/1000)*F229,2)</f>
        <v>2397.75</v>
      </c>
      <c r="H229" s="248"/>
    </row>
    <row r="230" spans="1:8" ht="13.5" thickBot="1"/>
    <row r="231" spans="1:8" ht="18">
      <c r="A231" s="1156"/>
      <c r="B231" s="112" t="s">
        <v>7055</v>
      </c>
      <c r="C231" s="112"/>
      <c r="D231" s="112"/>
      <c r="E231" s="687"/>
      <c r="F231" s="1896"/>
      <c r="G231" s="114"/>
      <c r="H231" s="128"/>
    </row>
    <row r="232" spans="1:8" ht="18">
      <c r="A232" s="1157"/>
      <c r="B232" s="129"/>
      <c r="C232" s="129"/>
      <c r="D232" s="129"/>
      <c r="E232" s="688"/>
      <c r="F232" s="1965"/>
      <c r="G232" s="1965"/>
      <c r="H232" s="133"/>
    </row>
    <row r="233" spans="1:8">
      <c r="A233" s="1157"/>
      <c r="B233" s="17"/>
      <c r="C233" s="216"/>
      <c r="D233" s="216"/>
      <c r="E233" s="689"/>
      <c r="F233" s="119"/>
      <c r="G233" s="1954"/>
      <c r="H233" s="200"/>
    </row>
    <row r="234" spans="1:8">
      <c r="A234" s="1157"/>
      <c r="B234" s="17"/>
      <c r="C234" s="216"/>
      <c r="D234" s="216"/>
      <c r="E234" s="689"/>
      <c r="F234" s="119"/>
      <c r="G234" s="1954"/>
      <c r="H234" s="200"/>
    </row>
    <row r="235" spans="1:8">
      <c r="A235" s="1157"/>
      <c r="B235" s="17"/>
      <c r="C235" s="216"/>
      <c r="D235" s="216"/>
      <c r="E235" s="689"/>
      <c r="F235" s="119"/>
      <c r="G235" s="1954"/>
      <c r="H235" s="200"/>
    </row>
    <row r="236" spans="1:8" ht="13.5" thickBot="1">
      <c r="A236" s="1158"/>
      <c r="B236" s="204"/>
      <c r="C236" s="217"/>
      <c r="D236" s="217"/>
      <c r="E236" s="690"/>
      <c r="F236" s="122"/>
      <c r="G236" s="1955"/>
      <c r="H236" s="205"/>
    </row>
    <row r="237" spans="1:8" ht="42">
      <c r="A237" s="1370" t="s">
        <v>1036</v>
      </c>
      <c r="B237" s="445" t="s">
        <v>1037</v>
      </c>
      <c r="C237" s="568" t="s">
        <v>679</v>
      </c>
      <c r="D237" s="568" t="s">
        <v>3147</v>
      </c>
      <c r="E237" s="1609" t="s">
        <v>11241</v>
      </c>
      <c r="F237" s="502" t="s">
        <v>2796</v>
      </c>
      <c r="G237" s="1948" t="s">
        <v>498</v>
      </c>
      <c r="H237" s="232" t="s">
        <v>4274</v>
      </c>
    </row>
    <row r="238" spans="1:8" ht="13.5" thickBot="1">
      <c r="A238" s="1375"/>
      <c r="B238" s="223"/>
      <c r="C238" s="1485" t="s">
        <v>3648</v>
      </c>
      <c r="D238" s="438" t="s">
        <v>2645</v>
      </c>
      <c r="E238" s="696" t="s">
        <v>265</v>
      </c>
      <c r="F238" s="1966">
        <f>'Заказ, cкидки и курсы валют'!$I$12</f>
        <v>0</v>
      </c>
      <c r="G238" s="1161"/>
      <c r="H238" s="219"/>
    </row>
    <row r="239" spans="1:8" ht="13.5" thickBot="1">
      <c r="A239" s="1021" t="s">
        <v>7054</v>
      </c>
      <c r="B239" s="338" t="s">
        <v>3180</v>
      </c>
      <c r="C239" s="338"/>
      <c r="D239" s="338">
        <v>500</v>
      </c>
      <c r="E239" s="1367">
        <v>957</v>
      </c>
      <c r="F239" s="1960">
        <f>ROUND(E239*(1-$F$11),2)</f>
        <v>957</v>
      </c>
      <c r="G239" s="1961">
        <f>ROUND((D239/D239)*F239,2)</f>
        <v>957</v>
      </c>
      <c r="H239" s="248"/>
    </row>
    <row r="241" spans="1:8" ht="13.5" thickBot="1"/>
    <row r="242" spans="1:8" ht="18">
      <c r="A242" s="1156"/>
      <c r="B242" s="196"/>
      <c r="C242" s="112" t="s">
        <v>2893</v>
      </c>
      <c r="D242" s="1896"/>
      <c r="E242" s="687"/>
      <c r="F242" s="114"/>
      <c r="G242" s="1952"/>
      <c r="H242" s="116"/>
    </row>
    <row r="243" spans="1:8" ht="18">
      <c r="A243" s="1157"/>
      <c r="B243" s="17"/>
      <c r="C243" s="129"/>
      <c r="D243" s="130" t="s">
        <v>2894</v>
      </c>
      <c r="E243" s="700"/>
      <c r="F243" s="1965"/>
      <c r="G243" s="1953"/>
      <c r="H243" s="200"/>
    </row>
    <row r="244" spans="1:8">
      <c r="A244" s="1157"/>
      <c r="B244" s="17"/>
      <c r="C244" s="216"/>
      <c r="D244" s="216"/>
      <c r="E244" s="689"/>
      <c r="F244" s="119"/>
      <c r="G244" s="1954"/>
      <c r="H244" s="200"/>
    </row>
    <row r="245" spans="1:8">
      <c r="A245" s="1157"/>
      <c r="B245" s="17"/>
      <c r="C245" s="216"/>
      <c r="D245" s="216"/>
      <c r="E245" s="689"/>
      <c r="F245" s="119"/>
      <c r="G245" s="1954"/>
      <c r="H245" s="200"/>
    </row>
    <row r="246" spans="1:8">
      <c r="A246" s="1157"/>
      <c r="B246" s="17"/>
      <c r="C246" s="216"/>
      <c r="D246" s="216"/>
      <c r="E246" s="689"/>
      <c r="F246" s="119"/>
      <c r="G246" s="1954"/>
      <c r="H246" s="200"/>
    </row>
    <row r="247" spans="1:8" ht="13.5" thickBot="1">
      <c r="A247" s="1158"/>
      <c r="B247" s="204"/>
      <c r="C247" s="217"/>
      <c r="D247" s="217"/>
      <c r="E247" s="690"/>
      <c r="F247" s="122"/>
      <c r="G247" s="1955"/>
      <c r="H247" s="205"/>
    </row>
    <row r="248" spans="1:8" ht="42">
      <c r="A248" s="1370" t="s">
        <v>1036</v>
      </c>
      <c r="B248" s="445" t="s">
        <v>1037</v>
      </c>
      <c r="C248" s="568" t="s">
        <v>679</v>
      </c>
      <c r="D248" s="568" t="s">
        <v>3147</v>
      </c>
      <c r="E248" s="1609" t="s">
        <v>11241</v>
      </c>
      <c r="F248" s="502" t="s">
        <v>2796</v>
      </c>
      <c r="G248" s="1948" t="s">
        <v>498</v>
      </c>
      <c r="H248" s="232" t="s">
        <v>4274</v>
      </c>
    </row>
    <row r="249" spans="1:8" ht="13.5" thickBot="1">
      <c r="A249" s="1375"/>
      <c r="B249" s="223"/>
      <c r="C249" s="1485" t="s">
        <v>3648</v>
      </c>
      <c r="D249" s="438" t="s">
        <v>2645</v>
      </c>
      <c r="E249" s="692" t="s">
        <v>265</v>
      </c>
      <c r="F249" s="1966">
        <f>'Заказ, cкидки и курсы валют'!$I$12</f>
        <v>0</v>
      </c>
      <c r="G249" s="1161"/>
      <c r="H249" s="219"/>
    </row>
    <row r="250" spans="1:8" ht="13.5" thickBot="1">
      <c r="A250" s="1408" t="s">
        <v>3033</v>
      </c>
      <c r="B250" s="1409" t="s">
        <v>1386</v>
      </c>
      <c r="C250" s="1409">
        <v>1.25</v>
      </c>
      <c r="D250" s="1409">
        <v>100</v>
      </c>
      <c r="E250" s="1410">
        <v>117.12</v>
      </c>
      <c r="F250" s="1972">
        <f>ROUND(E250*(1-$F$11),2)</f>
        <v>117.12</v>
      </c>
      <c r="G250" s="1973">
        <f>ROUND((D250/D250)*F250,2)</f>
        <v>117.12</v>
      </c>
      <c r="H250" s="1230"/>
    </row>
    <row r="251" spans="1:8">
      <c r="A251" s="1377"/>
      <c r="B251" s="9"/>
      <c r="C251" s="9"/>
      <c r="D251" s="9"/>
      <c r="E251" s="1612"/>
      <c r="F251" s="1969"/>
      <c r="G251" s="1969"/>
      <c r="H251" s="14"/>
    </row>
    <row r="252" spans="1:8">
      <c r="A252" s="1377"/>
      <c r="B252" s="9"/>
      <c r="C252" s="9"/>
      <c r="D252" s="9"/>
      <c r="E252" s="1612"/>
      <c r="F252" s="1969"/>
      <c r="G252" s="1969"/>
      <c r="H252" s="14"/>
    </row>
    <row r="253" spans="1:8" ht="13.5" thickBot="1">
      <c r="A253" s="1377"/>
      <c r="B253" s="9"/>
      <c r="C253" s="9"/>
      <c r="D253" s="9"/>
      <c r="E253" s="1612"/>
      <c r="F253" s="1969"/>
      <c r="G253" s="1969"/>
      <c r="H253" s="14"/>
    </row>
    <row r="254" spans="1:8" ht="18">
      <c r="A254" s="1156"/>
      <c r="B254" s="196"/>
      <c r="C254" s="112" t="s">
        <v>2893</v>
      </c>
      <c r="D254" s="1896"/>
      <c r="E254" s="687"/>
      <c r="F254" s="114"/>
      <c r="G254" s="1968"/>
      <c r="H254" s="116"/>
    </row>
    <row r="255" spans="1:8">
      <c r="A255" s="1157"/>
      <c r="B255" s="17"/>
      <c r="C255" s="216"/>
      <c r="D255" s="216"/>
      <c r="E255" s="689"/>
      <c r="F255" s="119"/>
      <c r="G255" s="1954"/>
      <c r="H255" s="200"/>
    </row>
    <row r="256" spans="1:8">
      <c r="A256" s="1157"/>
      <c r="B256" s="17"/>
      <c r="C256" s="216"/>
      <c r="D256" s="216"/>
      <c r="E256" s="689"/>
      <c r="F256" s="119"/>
      <c r="G256" s="1954"/>
      <c r="H256" s="200"/>
    </row>
    <row r="257" spans="1:8">
      <c r="A257" s="1157"/>
      <c r="B257" s="17"/>
      <c r="C257" s="216"/>
      <c r="D257" s="216"/>
      <c r="E257" s="689"/>
      <c r="F257" s="119"/>
      <c r="G257" s="1954"/>
      <c r="H257" s="200"/>
    </row>
    <row r="258" spans="1:8" ht="13.5" thickBot="1">
      <c r="A258" s="1158"/>
      <c r="B258" s="204"/>
      <c r="C258" s="217"/>
      <c r="D258" s="217"/>
      <c r="E258" s="690"/>
      <c r="F258" s="122"/>
      <c r="G258" s="1955"/>
      <c r="H258" s="205"/>
    </row>
    <row r="259" spans="1:8" ht="42">
      <c r="A259" s="1370" t="s">
        <v>1036</v>
      </c>
      <c r="B259" s="445" t="s">
        <v>1037</v>
      </c>
      <c r="C259" s="568" t="s">
        <v>679</v>
      </c>
      <c r="D259" s="568" t="s">
        <v>3147</v>
      </c>
      <c r="E259" s="1609" t="s">
        <v>11241</v>
      </c>
      <c r="F259" s="502" t="s">
        <v>2796</v>
      </c>
      <c r="G259" s="1948" t="s">
        <v>498</v>
      </c>
      <c r="H259" s="232" t="s">
        <v>4274</v>
      </c>
    </row>
    <row r="260" spans="1:8" ht="13.5" thickBot="1">
      <c r="A260" s="1375"/>
      <c r="B260" s="223"/>
      <c r="C260" s="1485" t="s">
        <v>3648</v>
      </c>
      <c r="D260" s="438" t="s">
        <v>2645</v>
      </c>
      <c r="E260" s="692" t="s">
        <v>265</v>
      </c>
      <c r="F260" s="1966">
        <f>'Заказ, cкидки и курсы валют'!$I$12</f>
        <v>0</v>
      </c>
      <c r="G260" s="1161"/>
      <c r="H260" s="219"/>
    </row>
    <row r="261" spans="1:8" ht="13.5" thickBot="1">
      <c r="A261" s="1408" t="s">
        <v>3034</v>
      </c>
      <c r="B261" s="1409" t="s">
        <v>1385</v>
      </c>
      <c r="C261" s="1409">
        <v>1.25</v>
      </c>
      <c r="D261" s="1409">
        <v>100</v>
      </c>
      <c r="E261" s="1410">
        <v>103.68</v>
      </c>
      <c r="F261" s="1972">
        <f>ROUND(E261*(1-$F$11),2)</f>
        <v>103.68</v>
      </c>
      <c r="G261" s="1973">
        <f>ROUND((D261/D261)*F261,2)</f>
        <v>103.68</v>
      </c>
      <c r="H261" s="1230"/>
    </row>
    <row r="262" spans="1:8">
      <c r="A262" s="1377"/>
      <c r="B262" s="9"/>
      <c r="C262" s="9"/>
      <c r="D262" s="9"/>
      <c r="E262" s="1612"/>
      <c r="F262" s="1969"/>
      <c r="G262" s="1969"/>
      <c r="H262" s="14"/>
    </row>
    <row r="263" spans="1:8">
      <c r="A263" s="1377"/>
      <c r="B263" s="9"/>
      <c r="C263" s="9"/>
      <c r="D263" s="9"/>
      <c r="E263" s="1612"/>
      <c r="F263" s="1969"/>
      <c r="G263" s="1969"/>
      <c r="H263" s="14"/>
    </row>
    <row r="264" spans="1:8" ht="13.5" thickBot="1">
      <c r="A264" s="1377"/>
      <c r="B264" s="9"/>
      <c r="C264" s="9"/>
      <c r="D264" s="9"/>
      <c r="E264" s="1612"/>
      <c r="F264" s="1969"/>
      <c r="G264" s="1969"/>
      <c r="H264" s="14"/>
    </row>
    <row r="265" spans="1:8" ht="18">
      <c r="A265" s="1156"/>
      <c r="B265" s="196"/>
      <c r="C265" s="112" t="s">
        <v>2895</v>
      </c>
      <c r="D265" s="1896"/>
      <c r="E265" s="687"/>
      <c r="F265" s="114"/>
      <c r="G265" s="1974"/>
      <c r="H265" s="116"/>
    </row>
    <row r="266" spans="1:8">
      <c r="A266" s="1157"/>
      <c r="B266" s="17"/>
      <c r="C266" s="216"/>
      <c r="D266" s="216"/>
      <c r="E266" s="689"/>
      <c r="F266" s="119"/>
      <c r="G266" s="1954"/>
      <c r="H266" s="200"/>
    </row>
    <row r="267" spans="1:8">
      <c r="A267" s="1157"/>
      <c r="B267" s="17"/>
      <c r="C267" s="216"/>
      <c r="D267" s="216"/>
      <c r="E267" s="689"/>
      <c r="F267" s="119"/>
      <c r="G267" s="1954"/>
      <c r="H267" s="200"/>
    </row>
    <row r="268" spans="1:8">
      <c r="A268" s="1157"/>
      <c r="B268" s="17"/>
      <c r="C268" s="216"/>
      <c r="D268" s="216"/>
      <c r="E268" s="689"/>
      <c r="F268" s="119"/>
      <c r="G268" s="1954"/>
      <c r="H268" s="200"/>
    </row>
    <row r="269" spans="1:8" ht="13.5" thickBot="1">
      <c r="A269" s="1158"/>
      <c r="B269" s="204"/>
      <c r="C269" s="217"/>
      <c r="D269" s="217"/>
      <c r="E269" s="690"/>
      <c r="F269" s="122"/>
      <c r="G269" s="1955"/>
      <c r="H269" s="205"/>
    </row>
    <row r="270" spans="1:8" ht="42">
      <c r="A270" s="1370" t="s">
        <v>1036</v>
      </c>
      <c r="B270" s="445" t="s">
        <v>1037</v>
      </c>
      <c r="C270" s="568" t="s">
        <v>679</v>
      </c>
      <c r="D270" s="568" t="s">
        <v>3147</v>
      </c>
      <c r="E270" s="1609" t="s">
        <v>3973</v>
      </c>
      <c r="F270" s="502" t="s">
        <v>2796</v>
      </c>
      <c r="G270" s="1948" t="s">
        <v>498</v>
      </c>
      <c r="H270" s="232" t="s">
        <v>4274</v>
      </c>
    </row>
    <row r="271" spans="1:8" ht="13.5" thickBot="1">
      <c r="A271" s="1375"/>
      <c r="B271" s="223"/>
      <c r="C271" s="1485" t="s">
        <v>3648</v>
      </c>
      <c r="D271" s="438" t="s">
        <v>2645</v>
      </c>
      <c r="E271" s="692" t="s">
        <v>265</v>
      </c>
      <c r="F271" s="1966">
        <f>'Заказ, cкидки и курсы валют'!$I$12</f>
        <v>0</v>
      </c>
      <c r="G271" s="1161"/>
      <c r="H271" s="219"/>
    </row>
    <row r="272" spans="1:8" ht="13.5" thickBot="1">
      <c r="A272" s="1408" t="s">
        <v>3035</v>
      </c>
      <c r="B272" s="1409" t="s">
        <v>201</v>
      </c>
      <c r="C272" s="1409">
        <v>1.76</v>
      </c>
      <c r="D272" s="1409">
        <v>500</v>
      </c>
      <c r="E272" s="1410">
        <v>566.4</v>
      </c>
      <c r="F272" s="1972">
        <f>ROUND(E272*(1-$F$11),2)</f>
        <v>566.4</v>
      </c>
      <c r="G272" s="1973">
        <f>ROUND((D272/D272)*F272,2)</f>
        <v>566.4</v>
      </c>
      <c r="H272" s="1230"/>
    </row>
    <row r="273" spans="1:10">
      <c r="A273" s="1377"/>
      <c r="B273" s="9"/>
      <c r="C273" s="9"/>
      <c r="D273" s="9"/>
      <c r="E273" s="1613"/>
      <c r="F273" s="1969"/>
      <c r="G273" s="1962"/>
      <c r="H273" s="14"/>
    </row>
    <row r="274" spans="1:10">
      <c r="A274" s="1377"/>
      <c r="B274" s="9"/>
      <c r="C274" s="9"/>
      <c r="D274" s="9"/>
      <c r="E274" s="1613"/>
      <c r="F274" s="1969"/>
      <c r="G274" s="1962"/>
      <c r="H274" s="14"/>
    </row>
    <row r="275" spans="1:10" ht="13.5" thickBot="1">
      <c r="A275" s="1377"/>
      <c r="B275" s="9"/>
      <c r="C275" s="9"/>
      <c r="D275" s="9"/>
      <c r="E275" s="1613"/>
      <c r="F275" s="1969"/>
      <c r="G275" s="1962"/>
      <c r="H275" s="14"/>
    </row>
    <row r="276" spans="1:10" ht="18">
      <c r="A276" s="1156"/>
      <c r="B276" s="112" t="s">
        <v>2896</v>
      </c>
      <c r="C276" s="112"/>
      <c r="D276" s="112"/>
      <c r="E276" s="687"/>
      <c r="F276" s="1896"/>
      <c r="G276" s="114"/>
      <c r="H276" s="100"/>
    </row>
    <row r="277" spans="1:10">
      <c r="A277" s="1157"/>
      <c r="B277" s="17"/>
      <c r="C277" s="216"/>
      <c r="D277" s="216"/>
      <c r="E277" s="689"/>
      <c r="F277" s="119"/>
      <c r="G277" s="1954"/>
      <c r="H277" s="200"/>
    </row>
    <row r="278" spans="1:10">
      <c r="A278" s="1157"/>
      <c r="B278" s="17"/>
      <c r="C278" s="216"/>
      <c r="D278" s="216"/>
      <c r="E278" s="689"/>
      <c r="F278" s="119"/>
      <c r="G278" s="1954"/>
      <c r="H278" s="200"/>
    </row>
    <row r="279" spans="1:10" ht="13.5" thickBot="1">
      <c r="A279" s="1158"/>
      <c r="B279" s="204"/>
      <c r="C279" s="217"/>
      <c r="D279" s="217"/>
      <c r="E279" s="690"/>
      <c r="F279" s="122"/>
      <c r="G279" s="1955"/>
      <c r="H279" s="205"/>
    </row>
    <row r="280" spans="1:10" ht="42">
      <c r="A280" s="1370" t="s">
        <v>1036</v>
      </c>
      <c r="B280" s="445" t="s">
        <v>1037</v>
      </c>
      <c r="C280" s="568" t="s">
        <v>679</v>
      </c>
      <c r="D280" s="568" t="s">
        <v>3147</v>
      </c>
      <c r="E280" s="691" t="s">
        <v>3974</v>
      </c>
      <c r="F280" s="502" t="s">
        <v>2796</v>
      </c>
      <c r="G280" s="1948" t="s">
        <v>498</v>
      </c>
      <c r="H280" s="232" t="s">
        <v>4274</v>
      </c>
    </row>
    <row r="281" spans="1:10" ht="13.5" thickBot="1">
      <c r="A281" s="1370"/>
      <c r="B281" s="445"/>
      <c r="C281" s="568" t="s">
        <v>3648</v>
      </c>
      <c r="D281" s="569" t="s">
        <v>2645</v>
      </c>
      <c r="E281" s="696" t="s">
        <v>265</v>
      </c>
      <c r="F281" s="1956">
        <f>'Заказ, cкидки и курсы валют'!$I$12</f>
        <v>0</v>
      </c>
      <c r="G281" s="1949"/>
      <c r="H281" s="380"/>
    </row>
    <row r="282" spans="1:10">
      <c r="A282" s="1371" t="s">
        <v>3036</v>
      </c>
      <c r="B282" s="672" t="s">
        <v>169</v>
      </c>
      <c r="C282" s="672">
        <v>0.35</v>
      </c>
      <c r="D282" s="672">
        <v>2000</v>
      </c>
      <c r="E282" s="1366">
        <v>1208.06</v>
      </c>
      <c r="F282" s="1957">
        <f>ROUND(E282*(1-$F$11),2)</f>
        <v>1208.06</v>
      </c>
      <c r="G282" s="1958">
        <f>F282</f>
        <v>1208.06</v>
      </c>
      <c r="H282" s="393"/>
      <c r="J282" s="2476"/>
    </row>
    <row r="283" spans="1:10">
      <c r="A283" s="1020" t="s">
        <v>3037</v>
      </c>
      <c r="B283" s="6" t="s">
        <v>170</v>
      </c>
      <c r="C283" s="6">
        <v>0.41</v>
      </c>
      <c r="D283" s="6">
        <v>1000</v>
      </c>
      <c r="E283" s="1151">
        <v>831.74</v>
      </c>
      <c r="F283" s="714">
        <f t="shared" ref="F283:F298" si="21">ROUND(E283*(1-$F$11),2)</f>
        <v>831.74</v>
      </c>
      <c r="G283" s="1959">
        <f t="shared" ref="G283:G298" si="22">F283</f>
        <v>831.74</v>
      </c>
      <c r="H283" s="245"/>
      <c r="J283" s="2476"/>
    </row>
    <row r="284" spans="1:10">
      <c r="A284" s="1372" t="s">
        <v>3038</v>
      </c>
      <c r="B284" s="6" t="s">
        <v>1355</v>
      </c>
      <c r="C284" s="6">
        <v>0.41</v>
      </c>
      <c r="D284" s="6">
        <v>1000</v>
      </c>
      <c r="E284" s="1151">
        <v>255.06359999999998</v>
      </c>
      <c r="F284" s="714">
        <f t="shared" si="21"/>
        <v>255.06</v>
      </c>
      <c r="G284" s="1959">
        <f t="shared" si="22"/>
        <v>255.06</v>
      </c>
      <c r="H284" s="245"/>
      <c r="J284" s="2476"/>
    </row>
    <row r="285" spans="1:10">
      <c r="A285" s="1372" t="s">
        <v>3039</v>
      </c>
      <c r="B285" s="6" t="s">
        <v>189</v>
      </c>
      <c r="C285" s="6">
        <v>0.59</v>
      </c>
      <c r="D285" s="6">
        <v>1000</v>
      </c>
      <c r="E285" s="1151">
        <v>294.70319999999998</v>
      </c>
      <c r="F285" s="714">
        <f t="shared" si="21"/>
        <v>294.7</v>
      </c>
      <c r="G285" s="1959">
        <f t="shared" si="22"/>
        <v>294.7</v>
      </c>
      <c r="H285" s="245"/>
      <c r="J285" s="2476"/>
    </row>
    <row r="286" spans="1:10">
      <c r="A286" s="1372" t="s">
        <v>3040</v>
      </c>
      <c r="B286" s="6" t="s">
        <v>617</v>
      </c>
      <c r="C286" s="6">
        <v>0.64</v>
      </c>
      <c r="D286" s="6">
        <v>1000</v>
      </c>
      <c r="E286" s="1151">
        <v>344.69159999999999</v>
      </c>
      <c r="F286" s="714">
        <f t="shared" si="21"/>
        <v>344.69</v>
      </c>
      <c r="G286" s="1959">
        <f t="shared" si="22"/>
        <v>344.69</v>
      </c>
      <c r="H286" s="245"/>
      <c r="J286" s="2476"/>
    </row>
    <row r="287" spans="1:10">
      <c r="A287" s="1372" t="s">
        <v>3041</v>
      </c>
      <c r="B287" s="6" t="s">
        <v>178</v>
      </c>
      <c r="C287" s="6">
        <v>0.61</v>
      </c>
      <c r="D287" s="6">
        <v>1000</v>
      </c>
      <c r="E287" s="1151">
        <v>379.17</v>
      </c>
      <c r="F287" s="714">
        <f t="shared" si="21"/>
        <v>379.17</v>
      </c>
      <c r="G287" s="1959">
        <f t="shared" si="22"/>
        <v>379.17</v>
      </c>
      <c r="H287" s="245"/>
      <c r="J287" s="2476"/>
    </row>
    <row r="288" spans="1:10">
      <c r="A288" s="1372" t="s">
        <v>3042</v>
      </c>
      <c r="B288" s="6" t="s">
        <v>179</v>
      </c>
      <c r="C288" s="6">
        <v>0.77</v>
      </c>
      <c r="D288" s="6">
        <v>500</v>
      </c>
      <c r="E288" s="1151">
        <v>232.67640000000003</v>
      </c>
      <c r="F288" s="714">
        <f t="shared" si="21"/>
        <v>232.68</v>
      </c>
      <c r="G288" s="1959">
        <f t="shared" si="22"/>
        <v>232.68</v>
      </c>
      <c r="H288" s="245"/>
      <c r="J288" s="2476"/>
    </row>
    <row r="289" spans="1:10">
      <c r="A289" s="1372" t="s">
        <v>3043</v>
      </c>
      <c r="B289" s="6" t="s">
        <v>180</v>
      </c>
      <c r="C289" s="6">
        <v>0.88</v>
      </c>
      <c r="D289" s="6">
        <v>500</v>
      </c>
      <c r="E289" s="1151">
        <v>251.61840000000001</v>
      </c>
      <c r="F289" s="714">
        <f t="shared" si="21"/>
        <v>251.62</v>
      </c>
      <c r="G289" s="1959">
        <f t="shared" si="22"/>
        <v>251.62</v>
      </c>
      <c r="H289" s="245"/>
      <c r="J289" s="2476"/>
    </row>
    <row r="290" spans="1:10">
      <c r="A290" s="1372" t="s">
        <v>3044</v>
      </c>
      <c r="B290" s="6" t="s">
        <v>618</v>
      </c>
      <c r="C290" s="6">
        <v>0.87</v>
      </c>
      <c r="D290" s="6">
        <v>1000</v>
      </c>
      <c r="E290" s="1151">
        <v>888.58</v>
      </c>
      <c r="F290" s="714">
        <f t="shared" si="21"/>
        <v>888.58</v>
      </c>
      <c r="G290" s="1959">
        <f t="shared" si="22"/>
        <v>888.58</v>
      </c>
      <c r="H290" s="245"/>
      <c r="J290" s="2476"/>
    </row>
    <row r="291" spans="1:10">
      <c r="A291" s="1372" t="s">
        <v>3045</v>
      </c>
      <c r="B291" s="6" t="s">
        <v>190</v>
      </c>
      <c r="C291" s="6">
        <v>1.05</v>
      </c>
      <c r="D291" s="6">
        <v>500</v>
      </c>
      <c r="E291" s="1151">
        <v>244.7148</v>
      </c>
      <c r="F291" s="714">
        <f t="shared" si="21"/>
        <v>244.71</v>
      </c>
      <c r="G291" s="1959">
        <f t="shared" si="22"/>
        <v>244.71</v>
      </c>
      <c r="H291" s="245"/>
      <c r="J291" s="2476"/>
    </row>
    <row r="292" spans="1:10">
      <c r="A292" s="1372" t="s">
        <v>3046</v>
      </c>
      <c r="B292" s="6" t="s">
        <v>191</v>
      </c>
      <c r="C292" s="6">
        <v>1.45</v>
      </c>
      <c r="D292" s="6">
        <v>500</v>
      </c>
      <c r="E292" s="1151">
        <v>284.3544</v>
      </c>
      <c r="F292" s="714">
        <f t="shared" si="21"/>
        <v>284.35000000000002</v>
      </c>
      <c r="G292" s="1959">
        <f t="shared" si="22"/>
        <v>284.35000000000002</v>
      </c>
      <c r="H292" s="245"/>
      <c r="J292" s="2476"/>
    </row>
    <row r="293" spans="1:10">
      <c r="A293" s="1372" t="s">
        <v>3047</v>
      </c>
      <c r="B293" s="6" t="s">
        <v>192</v>
      </c>
      <c r="C293" s="6">
        <v>1.7</v>
      </c>
      <c r="D293" s="6">
        <v>400</v>
      </c>
      <c r="E293" s="1151">
        <v>356.75639999999993</v>
      </c>
      <c r="F293" s="714">
        <f t="shared" si="21"/>
        <v>356.76</v>
      </c>
      <c r="G293" s="1959">
        <f t="shared" si="22"/>
        <v>356.76</v>
      </c>
      <c r="H293" s="245"/>
      <c r="J293" s="2476"/>
    </row>
    <row r="294" spans="1:10">
      <c r="A294" s="1372" t="s">
        <v>3048</v>
      </c>
      <c r="B294" s="6" t="s">
        <v>194</v>
      </c>
      <c r="C294" s="6">
        <v>2.1</v>
      </c>
      <c r="D294" s="6">
        <v>500</v>
      </c>
      <c r="E294" s="1151">
        <v>800.83</v>
      </c>
      <c r="F294" s="714">
        <f t="shared" si="21"/>
        <v>800.83</v>
      </c>
      <c r="G294" s="1959">
        <f t="shared" si="22"/>
        <v>800.83</v>
      </c>
      <c r="H294" s="245"/>
      <c r="J294" s="2476"/>
    </row>
    <row r="295" spans="1:10">
      <c r="A295" s="1372" t="s">
        <v>3049</v>
      </c>
      <c r="B295" s="6" t="s">
        <v>202</v>
      </c>
      <c r="C295" s="6">
        <v>3</v>
      </c>
      <c r="D295" s="6">
        <v>500</v>
      </c>
      <c r="E295" s="1151">
        <v>809.86</v>
      </c>
      <c r="F295" s="714">
        <f t="shared" si="21"/>
        <v>809.86</v>
      </c>
      <c r="G295" s="1959">
        <f t="shared" si="22"/>
        <v>809.86</v>
      </c>
      <c r="H295" s="245"/>
      <c r="J295" s="2476"/>
    </row>
    <row r="296" spans="1:10">
      <c r="A296" s="1372" t="s">
        <v>3050</v>
      </c>
      <c r="B296" s="6" t="s">
        <v>204</v>
      </c>
      <c r="C296" s="6">
        <v>5</v>
      </c>
      <c r="D296" s="6">
        <v>250</v>
      </c>
      <c r="E296" s="1151">
        <v>835.39</v>
      </c>
      <c r="F296" s="714">
        <f t="shared" si="21"/>
        <v>835.39</v>
      </c>
      <c r="G296" s="1959">
        <f t="shared" si="22"/>
        <v>835.39</v>
      </c>
      <c r="H296" s="245"/>
      <c r="J296" s="2476"/>
    </row>
    <row r="297" spans="1:10">
      <c r="A297" s="1372" t="s">
        <v>3051</v>
      </c>
      <c r="B297" s="6" t="s">
        <v>619</v>
      </c>
      <c r="C297" s="6">
        <v>4.21</v>
      </c>
      <c r="D297" s="6">
        <v>250</v>
      </c>
      <c r="E297" s="1151">
        <v>750.53</v>
      </c>
      <c r="F297" s="714">
        <f t="shared" si="21"/>
        <v>750.53</v>
      </c>
      <c r="G297" s="1959">
        <f t="shared" si="22"/>
        <v>750.53</v>
      </c>
      <c r="H297" s="245"/>
      <c r="J297" s="2476"/>
    </row>
    <row r="298" spans="1:10" ht="13.5" thickBot="1">
      <c r="A298" s="1376" t="s">
        <v>3052</v>
      </c>
      <c r="B298" s="335" t="s">
        <v>1334</v>
      </c>
      <c r="C298" s="335">
        <v>6</v>
      </c>
      <c r="D298" s="335">
        <v>150</v>
      </c>
      <c r="E298" s="1367">
        <v>656.45</v>
      </c>
      <c r="F298" s="1960">
        <f t="shared" si="21"/>
        <v>656.45</v>
      </c>
      <c r="G298" s="1961">
        <f t="shared" si="22"/>
        <v>656.45</v>
      </c>
      <c r="H298" s="248"/>
      <c r="J298" s="2476"/>
    </row>
    <row r="299" spans="1:10">
      <c r="A299" s="1377"/>
      <c r="B299" s="13"/>
      <c r="C299" s="13"/>
      <c r="D299" s="13"/>
      <c r="E299" s="1614"/>
      <c r="F299" s="1969"/>
      <c r="G299" s="1962"/>
      <c r="H299" s="14"/>
    </row>
    <row r="300" spans="1:10" ht="13.5" thickBot="1">
      <c r="A300" s="1377"/>
      <c r="B300" s="13"/>
      <c r="C300" s="13"/>
      <c r="D300" s="13"/>
      <c r="E300" s="1614"/>
      <c r="F300" s="1969"/>
      <c r="G300" s="1962"/>
      <c r="H300" s="14"/>
    </row>
    <row r="301" spans="1:10" ht="18">
      <c r="A301" s="1156"/>
      <c r="B301" s="112" t="s">
        <v>2897</v>
      </c>
      <c r="C301" s="112"/>
      <c r="D301" s="114"/>
      <c r="E301" s="694"/>
      <c r="F301" s="1952"/>
      <c r="G301" s="1952"/>
      <c r="H301" s="100"/>
    </row>
    <row r="302" spans="1:10">
      <c r="A302" s="1157"/>
      <c r="B302" s="17"/>
      <c r="C302" s="216"/>
      <c r="D302" s="216"/>
      <c r="E302" s="689"/>
      <c r="F302" s="119"/>
      <c r="G302" s="1954"/>
      <c r="H302" s="200"/>
    </row>
    <row r="303" spans="1:10">
      <c r="A303" s="1157"/>
      <c r="B303" s="17"/>
      <c r="C303" s="216"/>
      <c r="D303" s="216"/>
      <c r="E303" s="689"/>
      <c r="F303" s="119"/>
      <c r="G303" s="1954"/>
      <c r="H303" s="200"/>
    </row>
    <row r="304" spans="1:10">
      <c r="A304" s="1157"/>
      <c r="B304" s="17"/>
      <c r="C304" s="216"/>
      <c r="D304" s="216"/>
      <c r="E304" s="689"/>
      <c r="F304" s="119"/>
      <c r="G304" s="1954"/>
      <c r="H304" s="200"/>
    </row>
    <row r="305" spans="1:10" ht="13.5" thickBot="1">
      <c r="A305" s="1158"/>
      <c r="B305" s="204"/>
      <c r="C305" s="217"/>
      <c r="D305" s="217"/>
      <c r="E305" s="690"/>
      <c r="F305" s="122"/>
      <c r="G305" s="1955"/>
      <c r="H305" s="205"/>
    </row>
    <row r="306" spans="1:10" ht="42">
      <c r="A306" s="1370" t="s">
        <v>1036</v>
      </c>
      <c r="B306" s="445" t="s">
        <v>1037</v>
      </c>
      <c r="C306" s="568" t="s">
        <v>679</v>
      </c>
      <c r="D306" s="568" t="s">
        <v>3147</v>
      </c>
      <c r="E306" s="691" t="s">
        <v>3974</v>
      </c>
      <c r="F306" s="502" t="s">
        <v>2796</v>
      </c>
      <c r="G306" s="1948" t="s">
        <v>498</v>
      </c>
      <c r="H306" s="232" t="s">
        <v>4274</v>
      </c>
    </row>
    <row r="307" spans="1:10" ht="13.5" thickBot="1">
      <c r="A307" s="1370"/>
      <c r="B307" s="445"/>
      <c r="C307" s="568" t="s">
        <v>3648</v>
      </c>
      <c r="D307" s="569" t="s">
        <v>2645</v>
      </c>
      <c r="E307" s="696" t="s">
        <v>265</v>
      </c>
      <c r="F307" s="1956">
        <f>'Заказ, cкидки и курсы валют'!$I$12</f>
        <v>0</v>
      </c>
      <c r="G307" s="1949"/>
      <c r="H307" s="380"/>
    </row>
    <row r="308" spans="1:10">
      <c r="A308" s="1374" t="s">
        <v>3053</v>
      </c>
      <c r="B308" s="672" t="s">
        <v>147</v>
      </c>
      <c r="C308" s="672">
        <v>0.14000000000000001</v>
      </c>
      <c r="D308" s="672">
        <v>1000</v>
      </c>
      <c r="E308" s="1366">
        <v>706.37</v>
      </c>
      <c r="F308" s="1957">
        <f>ROUND(E308*(1-$F$11),2)</f>
        <v>706.37</v>
      </c>
      <c r="G308" s="1958">
        <f>F308</f>
        <v>706.37</v>
      </c>
      <c r="H308" s="393"/>
      <c r="J308" s="2476"/>
    </row>
    <row r="309" spans="1:10">
      <c r="A309" s="1372" t="s">
        <v>3054</v>
      </c>
      <c r="B309" s="6" t="s">
        <v>168</v>
      </c>
      <c r="C309" s="6">
        <v>0.26</v>
      </c>
      <c r="D309" s="6">
        <v>2000</v>
      </c>
      <c r="E309" s="1151">
        <v>1143.17</v>
      </c>
      <c r="F309" s="714">
        <f t="shared" ref="F309:F317" si="23">ROUND(E309*(1-$F$11),2)</f>
        <v>1143.17</v>
      </c>
      <c r="G309" s="1959">
        <f t="shared" ref="G309:G317" si="24">F309</f>
        <v>1143.17</v>
      </c>
      <c r="H309" s="245"/>
      <c r="J309" s="2476"/>
    </row>
    <row r="310" spans="1:10">
      <c r="A310" s="1372" t="s">
        <v>3055</v>
      </c>
      <c r="B310" s="6" t="s">
        <v>1355</v>
      </c>
      <c r="C310" s="6">
        <v>0.37</v>
      </c>
      <c r="D310" s="6">
        <v>1000</v>
      </c>
      <c r="E310" s="1151">
        <v>569.28</v>
      </c>
      <c r="F310" s="714">
        <f t="shared" si="23"/>
        <v>569.28</v>
      </c>
      <c r="G310" s="1959">
        <f t="shared" si="24"/>
        <v>569.28</v>
      </c>
      <c r="H310" s="245"/>
      <c r="J310" s="2476"/>
    </row>
    <row r="311" spans="1:10">
      <c r="A311" s="1372" t="s">
        <v>3056</v>
      </c>
      <c r="B311" s="6" t="s">
        <v>189</v>
      </c>
      <c r="C311" s="6">
        <v>0.46</v>
      </c>
      <c r="D311" s="6">
        <v>1000</v>
      </c>
      <c r="E311" s="1151">
        <v>237.84</v>
      </c>
      <c r="F311" s="714">
        <f t="shared" si="23"/>
        <v>237.84</v>
      </c>
      <c r="G311" s="1959">
        <f t="shared" si="24"/>
        <v>237.84</v>
      </c>
      <c r="H311" s="245"/>
      <c r="J311" s="2476"/>
    </row>
    <row r="312" spans="1:10">
      <c r="A312" s="1372" t="s">
        <v>3057</v>
      </c>
      <c r="B312" s="6" t="s">
        <v>617</v>
      </c>
      <c r="C312" s="6">
        <v>0.5</v>
      </c>
      <c r="D312" s="6">
        <v>1000</v>
      </c>
      <c r="E312" s="1151">
        <v>590.21</v>
      </c>
      <c r="F312" s="714">
        <f t="shared" si="23"/>
        <v>590.21</v>
      </c>
      <c r="G312" s="1959">
        <f t="shared" si="24"/>
        <v>590.21</v>
      </c>
      <c r="H312" s="245"/>
      <c r="J312" s="2476"/>
    </row>
    <row r="313" spans="1:10" ht="12.75" customHeight="1">
      <c r="A313" s="1372" t="s">
        <v>3058</v>
      </c>
      <c r="B313" s="12" t="s">
        <v>618</v>
      </c>
      <c r="C313" s="12">
        <v>1</v>
      </c>
      <c r="D313" s="12">
        <v>1000</v>
      </c>
      <c r="E313" s="1151">
        <v>813.12</v>
      </c>
      <c r="F313" s="714">
        <f t="shared" si="23"/>
        <v>813.12</v>
      </c>
      <c r="G313" s="1959">
        <f t="shared" si="24"/>
        <v>813.12</v>
      </c>
      <c r="H313" s="245"/>
      <c r="J313" s="2476"/>
    </row>
    <row r="314" spans="1:10">
      <c r="A314" s="1372" t="s">
        <v>3059</v>
      </c>
      <c r="B314" s="6" t="s">
        <v>190</v>
      </c>
      <c r="C314" s="6">
        <v>1.1200000000000001</v>
      </c>
      <c r="D314" s="6">
        <v>500</v>
      </c>
      <c r="E314" s="1151">
        <v>201.64</v>
      </c>
      <c r="F314" s="714">
        <f t="shared" si="23"/>
        <v>201.64</v>
      </c>
      <c r="G314" s="1959">
        <f t="shared" si="24"/>
        <v>201.64</v>
      </c>
      <c r="H314" s="245"/>
      <c r="J314" s="2476"/>
    </row>
    <row r="315" spans="1:10">
      <c r="A315" s="1372" t="s">
        <v>3060</v>
      </c>
      <c r="B315" s="6" t="s">
        <v>191</v>
      </c>
      <c r="C315" s="6">
        <v>1.45</v>
      </c>
      <c r="D315" s="6">
        <v>1000</v>
      </c>
      <c r="E315" s="1151">
        <v>1022.21</v>
      </c>
      <c r="F315" s="714">
        <f t="shared" si="23"/>
        <v>1022.21</v>
      </c>
      <c r="G315" s="1959">
        <f t="shared" si="24"/>
        <v>1022.21</v>
      </c>
      <c r="H315" s="245"/>
      <c r="J315" s="2476"/>
    </row>
    <row r="316" spans="1:10">
      <c r="A316" s="1372" t="s">
        <v>3061</v>
      </c>
      <c r="B316" s="6" t="s">
        <v>201</v>
      </c>
      <c r="C316" s="6">
        <v>1.9</v>
      </c>
      <c r="D316" s="6">
        <v>500</v>
      </c>
      <c r="E316" s="1151">
        <v>666.82</v>
      </c>
      <c r="F316" s="714">
        <f t="shared" si="23"/>
        <v>666.82</v>
      </c>
      <c r="G316" s="1959">
        <f t="shared" si="24"/>
        <v>666.82</v>
      </c>
      <c r="H316" s="245"/>
      <c r="J316" s="2476"/>
    </row>
    <row r="317" spans="1:10" ht="13.5" thickBot="1">
      <c r="A317" s="1021" t="s">
        <v>3062</v>
      </c>
      <c r="B317" s="337" t="s">
        <v>243</v>
      </c>
      <c r="C317" s="337">
        <v>3.5</v>
      </c>
      <c r="D317" s="337">
        <v>250</v>
      </c>
      <c r="E317" s="1367">
        <v>571.58000000000004</v>
      </c>
      <c r="F317" s="1960">
        <f t="shared" si="23"/>
        <v>571.58000000000004</v>
      </c>
      <c r="G317" s="1961">
        <f t="shared" si="24"/>
        <v>571.58000000000004</v>
      </c>
      <c r="H317" s="248"/>
      <c r="J317" s="2476"/>
    </row>
    <row r="318" spans="1:10" ht="13.5" thickBot="1"/>
    <row r="319" spans="1:10" ht="18">
      <c r="A319" s="1156"/>
      <c r="B319" s="112" t="s">
        <v>7056</v>
      </c>
      <c r="C319" s="112"/>
      <c r="D319" s="112"/>
      <c r="E319" s="687"/>
      <c r="F319" s="1896"/>
      <c r="G319" s="114"/>
      <c r="H319" s="100"/>
    </row>
    <row r="320" spans="1:10">
      <c r="A320" s="1157"/>
      <c r="B320" s="17"/>
      <c r="C320" s="216"/>
      <c r="E320" s="689"/>
      <c r="F320" s="119"/>
      <c r="G320" s="1954"/>
      <c r="H320" s="200"/>
    </row>
    <row r="321" spans="1:8">
      <c r="A321" s="1157"/>
      <c r="B321" s="17"/>
      <c r="C321" s="216"/>
      <c r="D321" s="216"/>
      <c r="E321" s="689"/>
      <c r="F321" s="119"/>
      <c r="G321" s="1954"/>
      <c r="H321" s="200"/>
    </row>
    <row r="322" spans="1:8" ht="30.75" customHeight="1" thickBot="1">
      <c r="A322" s="1158"/>
      <c r="B322" s="204"/>
      <c r="C322" s="217"/>
      <c r="D322" s="217"/>
      <c r="E322" s="690"/>
      <c r="F322" s="122"/>
      <c r="G322" s="1955"/>
      <c r="H322" s="205"/>
    </row>
    <row r="323" spans="1:8" ht="42">
      <c r="A323" s="1370" t="s">
        <v>1036</v>
      </c>
      <c r="B323" s="445" t="s">
        <v>1037</v>
      </c>
      <c r="C323" s="568" t="s">
        <v>679</v>
      </c>
      <c r="D323" s="568" t="s">
        <v>3147</v>
      </c>
      <c r="E323" s="691" t="s">
        <v>3974</v>
      </c>
      <c r="F323" s="502" t="s">
        <v>2796</v>
      </c>
      <c r="G323" s="1948" t="s">
        <v>498</v>
      </c>
      <c r="H323" s="232" t="s">
        <v>4274</v>
      </c>
    </row>
    <row r="324" spans="1:8" ht="13.5" thickBot="1">
      <c r="A324" s="1370"/>
      <c r="B324" s="445"/>
      <c r="C324" s="568" t="s">
        <v>3648</v>
      </c>
      <c r="D324" s="569" t="s">
        <v>2645</v>
      </c>
      <c r="E324" s="1615" t="s">
        <v>265</v>
      </c>
      <c r="F324" s="1956">
        <f>'Заказ, cкидки и курсы валют'!$I$12</f>
        <v>0</v>
      </c>
      <c r="G324" s="1949"/>
      <c r="H324" s="380"/>
    </row>
    <row r="325" spans="1:8">
      <c r="A325" s="1371" t="s">
        <v>7034</v>
      </c>
      <c r="B325" s="1621" t="s">
        <v>168</v>
      </c>
      <c r="C325" s="672"/>
      <c r="D325" s="672">
        <v>2000</v>
      </c>
      <c r="E325" s="2574">
        <v>729.59999999999991</v>
      </c>
      <c r="F325" s="1957">
        <f>ROUND(E325*(1-$F$11),2)</f>
        <v>729.6</v>
      </c>
      <c r="G325" s="1958">
        <f>F325</f>
        <v>729.6</v>
      </c>
      <c r="H325" s="393"/>
    </row>
    <row r="326" spans="1:8">
      <c r="A326" s="1020" t="s">
        <v>7035</v>
      </c>
      <c r="B326" s="471" t="s">
        <v>169</v>
      </c>
      <c r="C326" s="6"/>
      <c r="D326" s="6">
        <v>2000</v>
      </c>
      <c r="E326" s="2575">
        <v>883.19999999999993</v>
      </c>
      <c r="F326" s="714">
        <f t="shared" ref="F326:F344" si="25">ROUND(E326*(1-$F$11),2)</f>
        <v>883.2</v>
      </c>
      <c r="G326" s="1959">
        <f t="shared" ref="G326:G344" si="26">F326</f>
        <v>883.2</v>
      </c>
      <c r="H326" s="245"/>
    </row>
    <row r="327" spans="1:8">
      <c r="A327" s="1372" t="s">
        <v>7036</v>
      </c>
      <c r="B327" s="471" t="s">
        <v>170</v>
      </c>
      <c r="C327" s="6"/>
      <c r="D327" s="6">
        <v>1000</v>
      </c>
      <c r="E327" s="2575">
        <v>480</v>
      </c>
      <c r="F327" s="714">
        <f t="shared" si="25"/>
        <v>480</v>
      </c>
      <c r="G327" s="1959">
        <f t="shared" si="26"/>
        <v>480</v>
      </c>
      <c r="H327" s="245"/>
    </row>
    <row r="328" spans="1:8">
      <c r="A328" s="1372" t="s">
        <v>7037</v>
      </c>
      <c r="B328" s="471" t="s">
        <v>1355</v>
      </c>
      <c r="C328" s="6"/>
      <c r="D328" s="6">
        <v>1000</v>
      </c>
      <c r="E328" s="2575">
        <v>403.20000000000005</v>
      </c>
      <c r="F328" s="714">
        <f t="shared" si="25"/>
        <v>403.2</v>
      </c>
      <c r="G328" s="1959">
        <f t="shared" si="26"/>
        <v>403.2</v>
      </c>
      <c r="H328" s="245"/>
    </row>
    <row r="329" spans="1:8">
      <c r="A329" s="1372" t="s">
        <v>7038</v>
      </c>
      <c r="B329" s="471" t="s">
        <v>189</v>
      </c>
      <c r="C329" s="6"/>
      <c r="D329" s="6">
        <v>1000</v>
      </c>
      <c r="E329" s="2575">
        <v>441.59999999999997</v>
      </c>
      <c r="F329" s="714">
        <f t="shared" si="25"/>
        <v>441.6</v>
      </c>
      <c r="G329" s="1959">
        <f t="shared" si="26"/>
        <v>441.6</v>
      </c>
      <c r="H329" s="245"/>
    </row>
    <row r="330" spans="1:8">
      <c r="A330" s="1372" t="s">
        <v>7039</v>
      </c>
      <c r="B330" s="471" t="s">
        <v>617</v>
      </c>
      <c r="C330" s="6"/>
      <c r="D330" s="6">
        <v>1000</v>
      </c>
      <c r="E330" s="2575">
        <v>499.20000000000005</v>
      </c>
      <c r="F330" s="714">
        <f t="shared" si="25"/>
        <v>499.2</v>
      </c>
      <c r="G330" s="1959">
        <f t="shared" si="26"/>
        <v>499.2</v>
      </c>
      <c r="H330" s="245"/>
    </row>
    <row r="331" spans="1:8">
      <c r="A331" s="1372" t="s">
        <v>7040</v>
      </c>
      <c r="B331" s="471" t="s">
        <v>178</v>
      </c>
      <c r="C331" s="6"/>
      <c r="D331" s="6">
        <v>1000</v>
      </c>
      <c r="E331" s="2575">
        <v>652.79999999999995</v>
      </c>
      <c r="F331" s="714">
        <f t="shared" si="25"/>
        <v>652.79999999999995</v>
      </c>
      <c r="G331" s="1959">
        <f t="shared" si="26"/>
        <v>652.79999999999995</v>
      </c>
      <c r="H331" s="245"/>
    </row>
    <row r="332" spans="1:8">
      <c r="A332" s="1372" t="s">
        <v>7041</v>
      </c>
      <c r="B332" s="471" t="s">
        <v>179</v>
      </c>
      <c r="C332" s="6"/>
      <c r="D332" s="6">
        <v>1000</v>
      </c>
      <c r="E332" s="2575">
        <v>710.40000000000009</v>
      </c>
      <c r="F332" s="714">
        <f t="shared" si="25"/>
        <v>710.4</v>
      </c>
      <c r="G332" s="1959">
        <f t="shared" si="26"/>
        <v>710.4</v>
      </c>
      <c r="H332" s="245"/>
    </row>
    <row r="333" spans="1:8">
      <c r="A333" s="1372" t="s">
        <v>7042</v>
      </c>
      <c r="B333" s="471" t="s">
        <v>180</v>
      </c>
      <c r="C333" s="6"/>
      <c r="D333" s="6">
        <v>500</v>
      </c>
      <c r="E333" s="2575">
        <v>403.20000000000005</v>
      </c>
      <c r="F333" s="714">
        <f t="shared" si="25"/>
        <v>403.2</v>
      </c>
      <c r="G333" s="1959">
        <f t="shared" si="26"/>
        <v>403.2</v>
      </c>
      <c r="H333" s="245"/>
    </row>
    <row r="334" spans="1:8">
      <c r="A334" s="1372" t="s">
        <v>7043</v>
      </c>
      <c r="B334" s="471" t="s">
        <v>618</v>
      </c>
      <c r="C334" s="6"/>
      <c r="D334" s="6">
        <v>500</v>
      </c>
      <c r="E334" s="2575">
        <v>316.79999999999995</v>
      </c>
      <c r="F334" s="714">
        <f t="shared" si="25"/>
        <v>316.8</v>
      </c>
      <c r="G334" s="1959">
        <f t="shared" si="26"/>
        <v>316.8</v>
      </c>
      <c r="H334" s="245"/>
    </row>
    <row r="335" spans="1:8">
      <c r="A335" s="1372" t="s">
        <v>7044</v>
      </c>
      <c r="B335" s="471" t="s">
        <v>190</v>
      </c>
      <c r="C335" s="6"/>
      <c r="D335" s="6">
        <v>500</v>
      </c>
      <c r="E335" s="2575">
        <v>384</v>
      </c>
      <c r="F335" s="714">
        <f t="shared" si="25"/>
        <v>384</v>
      </c>
      <c r="G335" s="1959">
        <f t="shared" si="26"/>
        <v>384</v>
      </c>
      <c r="H335" s="245"/>
    </row>
    <row r="336" spans="1:8">
      <c r="A336" s="1372" t="s">
        <v>7045</v>
      </c>
      <c r="B336" s="471" t="s">
        <v>191</v>
      </c>
      <c r="C336" s="6"/>
      <c r="D336" s="6">
        <v>500</v>
      </c>
      <c r="E336" s="2575">
        <v>499.20000000000005</v>
      </c>
      <c r="F336" s="714">
        <f t="shared" si="25"/>
        <v>499.2</v>
      </c>
      <c r="G336" s="1959">
        <f t="shared" si="26"/>
        <v>499.2</v>
      </c>
      <c r="H336" s="245"/>
    </row>
    <row r="337" spans="1:8">
      <c r="A337" s="1372" t="s">
        <v>7046</v>
      </c>
      <c r="B337" s="471" t="s">
        <v>192</v>
      </c>
      <c r="C337" s="6"/>
      <c r="D337" s="6">
        <v>500</v>
      </c>
      <c r="E337" s="2575">
        <v>643.20000000000005</v>
      </c>
      <c r="F337" s="714">
        <f t="shared" si="25"/>
        <v>643.20000000000005</v>
      </c>
      <c r="G337" s="1959">
        <f t="shared" si="26"/>
        <v>643.20000000000005</v>
      </c>
      <c r="H337" s="245"/>
    </row>
    <row r="338" spans="1:8">
      <c r="A338" s="1372" t="s">
        <v>7047</v>
      </c>
      <c r="B338" s="471" t="s">
        <v>194</v>
      </c>
      <c r="C338" s="6"/>
      <c r="D338" s="6">
        <v>300</v>
      </c>
      <c r="E338" s="2575">
        <v>501.12</v>
      </c>
      <c r="F338" s="714">
        <f t="shared" si="25"/>
        <v>501.12</v>
      </c>
      <c r="G338" s="1959">
        <f t="shared" si="26"/>
        <v>501.12</v>
      </c>
      <c r="H338" s="245"/>
    </row>
    <row r="339" spans="1:8">
      <c r="A339" s="1372" t="s">
        <v>7048</v>
      </c>
      <c r="B339" s="471" t="s">
        <v>201</v>
      </c>
      <c r="C339" s="6"/>
      <c r="D339" s="6">
        <v>500</v>
      </c>
      <c r="E339" s="2575">
        <v>892.80000000000007</v>
      </c>
      <c r="F339" s="714">
        <f t="shared" si="25"/>
        <v>892.8</v>
      </c>
      <c r="G339" s="1959">
        <f t="shared" si="26"/>
        <v>892.8</v>
      </c>
      <c r="H339" s="245"/>
    </row>
    <row r="340" spans="1:8">
      <c r="A340" s="1372" t="s">
        <v>7049</v>
      </c>
      <c r="B340" s="471" t="s">
        <v>202</v>
      </c>
      <c r="C340" s="6"/>
      <c r="D340" s="6">
        <v>250</v>
      </c>
      <c r="E340" s="2575">
        <v>580.79999999999995</v>
      </c>
      <c r="F340" s="714">
        <f t="shared" si="25"/>
        <v>580.79999999999995</v>
      </c>
      <c r="G340" s="1959">
        <f t="shared" si="26"/>
        <v>580.79999999999995</v>
      </c>
      <c r="H340" s="245"/>
    </row>
    <row r="341" spans="1:8">
      <c r="A341" s="1372" t="s">
        <v>7050</v>
      </c>
      <c r="B341" s="12" t="s">
        <v>204</v>
      </c>
      <c r="C341" s="12"/>
      <c r="D341" s="12">
        <v>200</v>
      </c>
      <c r="E341" s="2575">
        <v>595.20000000000005</v>
      </c>
      <c r="F341" s="714">
        <f t="shared" si="25"/>
        <v>595.20000000000005</v>
      </c>
      <c r="G341" s="1959">
        <f t="shared" si="26"/>
        <v>595.20000000000005</v>
      </c>
      <c r="H341" s="245"/>
    </row>
    <row r="342" spans="1:8">
      <c r="A342" s="1372" t="s">
        <v>7051</v>
      </c>
      <c r="B342" s="12" t="s">
        <v>243</v>
      </c>
      <c r="C342" s="12"/>
      <c r="D342" s="12">
        <v>250</v>
      </c>
      <c r="E342" s="2575">
        <v>768</v>
      </c>
      <c r="F342" s="714">
        <f t="shared" si="25"/>
        <v>768</v>
      </c>
      <c r="G342" s="1959">
        <f t="shared" si="26"/>
        <v>768</v>
      </c>
      <c r="H342" s="245"/>
    </row>
    <row r="343" spans="1:8">
      <c r="A343" s="1372" t="s">
        <v>7052</v>
      </c>
      <c r="B343" s="12" t="s">
        <v>619</v>
      </c>
      <c r="C343" s="12"/>
      <c r="D343" s="12">
        <v>200</v>
      </c>
      <c r="E343" s="2575">
        <v>725.76</v>
      </c>
      <c r="F343" s="714">
        <f t="shared" si="25"/>
        <v>725.76</v>
      </c>
      <c r="G343" s="1959">
        <f t="shared" si="26"/>
        <v>725.76</v>
      </c>
      <c r="H343" s="245"/>
    </row>
    <row r="344" spans="1:8" ht="13.5" thickBot="1">
      <c r="A344" s="1376" t="s">
        <v>7053</v>
      </c>
      <c r="B344" s="335" t="s">
        <v>1334</v>
      </c>
      <c r="C344" s="335"/>
      <c r="D344" s="335">
        <v>100</v>
      </c>
      <c r="E344" s="1367">
        <v>522.24</v>
      </c>
      <c r="F344" s="1960">
        <f t="shared" si="25"/>
        <v>522.24</v>
      </c>
      <c r="G344" s="1961">
        <f t="shared" si="26"/>
        <v>522.24</v>
      </c>
      <c r="H344" s="248"/>
    </row>
    <row r="345" spans="1:8" ht="13.5" thickBot="1">
      <c r="B345" s="8"/>
      <c r="C345" s="9"/>
      <c r="D345" s="9"/>
      <c r="E345" s="1614"/>
      <c r="F345" s="21"/>
    </row>
    <row r="346" spans="1:8" ht="18">
      <c r="A346" s="1156"/>
      <c r="B346" s="196"/>
      <c r="C346" s="112" t="s">
        <v>2898</v>
      </c>
      <c r="D346" s="1896"/>
      <c r="E346" s="687"/>
      <c r="F346" s="114"/>
      <c r="G346" s="1968"/>
      <c r="H346" s="128"/>
    </row>
    <row r="347" spans="1:8">
      <c r="A347" s="1157"/>
      <c r="B347" s="17"/>
      <c r="C347" s="216"/>
      <c r="D347" s="216"/>
      <c r="E347" s="689"/>
      <c r="F347" s="119"/>
      <c r="G347" s="1954"/>
      <c r="H347" s="200"/>
    </row>
    <row r="348" spans="1:8">
      <c r="A348" s="1157"/>
      <c r="B348" s="17"/>
      <c r="C348" s="216"/>
      <c r="D348" s="216"/>
      <c r="E348" s="689"/>
      <c r="F348" s="119"/>
      <c r="G348" s="1954"/>
      <c r="H348" s="200"/>
    </row>
    <row r="349" spans="1:8">
      <c r="A349" s="1157"/>
      <c r="B349" s="17"/>
      <c r="C349" s="216"/>
      <c r="D349" s="216"/>
      <c r="E349" s="689"/>
      <c r="F349" s="119"/>
      <c r="G349" s="1954"/>
      <c r="H349" s="200"/>
    </row>
    <row r="350" spans="1:8" ht="13.5" thickBot="1">
      <c r="A350" s="1158"/>
      <c r="B350" s="204"/>
      <c r="C350" s="217"/>
      <c r="D350" s="217"/>
      <c r="E350" s="690"/>
      <c r="F350" s="122"/>
      <c r="G350" s="1955"/>
      <c r="H350" s="205"/>
    </row>
    <row r="351" spans="1:8" ht="42">
      <c r="A351" s="1370" t="s">
        <v>1036</v>
      </c>
      <c r="B351" s="445" t="s">
        <v>1037</v>
      </c>
      <c r="C351" s="568" t="s">
        <v>679</v>
      </c>
      <c r="D351" s="568" t="s">
        <v>3147</v>
      </c>
      <c r="E351" s="691" t="s">
        <v>3974</v>
      </c>
      <c r="F351" s="502" t="s">
        <v>2796</v>
      </c>
      <c r="G351" s="1948" t="s">
        <v>498</v>
      </c>
      <c r="H351" s="232" t="s">
        <v>4274</v>
      </c>
    </row>
    <row r="352" spans="1:8" ht="13.5" thickBot="1">
      <c r="A352" s="1370"/>
      <c r="B352" s="445"/>
      <c r="C352" s="568" t="s">
        <v>3648</v>
      </c>
      <c r="D352" s="569" t="s">
        <v>2645</v>
      </c>
      <c r="E352" s="696" t="s">
        <v>265</v>
      </c>
      <c r="F352" s="1956">
        <f>'Заказ, cкидки и курсы валют'!$I$12</f>
        <v>0</v>
      </c>
      <c r="G352" s="1949"/>
      <c r="H352" s="380"/>
    </row>
    <row r="353" spans="1:8">
      <c r="A353" s="1371" t="s">
        <v>3063</v>
      </c>
      <c r="B353" s="1400" t="s">
        <v>168</v>
      </c>
      <c r="C353" s="1400">
        <v>0.26</v>
      </c>
      <c r="D353" s="1975">
        <v>1000</v>
      </c>
      <c r="E353" s="1366">
        <v>972.29</v>
      </c>
      <c r="F353" s="1976">
        <f>ROUND(E353*(1-$F$11),2)</f>
        <v>972.29</v>
      </c>
      <c r="G353" s="1958">
        <f>F353</f>
        <v>972.29</v>
      </c>
      <c r="H353" s="393"/>
    </row>
    <row r="354" spans="1:8">
      <c r="A354" s="1020" t="s">
        <v>3064</v>
      </c>
      <c r="B354" s="20" t="s">
        <v>189</v>
      </c>
      <c r="C354" s="20">
        <v>0.46</v>
      </c>
      <c r="D354" s="1977">
        <v>1000</v>
      </c>
      <c r="E354" s="1151">
        <v>1283.33</v>
      </c>
      <c r="F354" s="1978">
        <f t="shared" ref="F354:F363" si="27">ROUND(E354*(1-$F$11),2)</f>
        <v>1283.33</v>
      </c>
      <c r="G354" s="1959">
        <f t="shared" ref="G354:G363" si="28">F354</f>
        <v>1283.33</v>
      </c>
      <c r="H354" s="245"/>
    </row>
    <row r="355" spans="1:8">
      <c r="A355" s="1020" t="s">
        <v>3065</v>
      </c>
      <c r="B355" s="20" t="s">
        <v>178</v>
      </c>
      <c r="C355" s="20">
        <v>0.52</v>
      </c>
      <c r="D355" s="1977">
        <v>1000</v>
      </c>
      <c r="E355" s="1151">
        <v>1360.9</v>
      </c>
      <c r="F355" s="1978">
        <f t="shared" si="27"/>
        <v>1360.9</v>
      </c>
      <c r="G355" s="1959">
        <f t="shared" si="28"/>
        <v>1360.9</v>
      </c>
      <c r="H355" s="245"/>
    </row>
    <row r="356" spans="1:8">
      <c r="A356" s="1020" t="s">
        <v>3066</v>
      </c>
      <c r="B356" s="20" t="s">
        <v>179</v>
      </c>
      <c r="C356" s="20">
        <v>0.77</v>
      </c>
      <c r="D356" s="1977">
        <v>1000</v>
      </c>
      <c r="E356" s="1151">
        <v>1499.14</v>
      </c>
      <c r="F356" s="1978">
        <f t="shared" si="27"/>
        <v>1499.14</v>
      </c>
      <c r="G356" s="1959">
        <f t="shared" si="28"/>
        <v>1499.14</v>
      </c>
      <c r="H356" s="245"/>
    </row>
    <row r="357" spans="1:8">
      <c r="A357" s="1020" t="s">
        <v>3067</v>
      </c>
      <c r="B357" s="20" t="s">
        <v>190</v>
      </c>
      <c r="C357" s="20">
        <v>1.1200000000000001</v>
      </c>
      <c r="D357" s="1977">
        <v>1000</v>
      </c>
      <c r="E357" s="1151">
        <v>1851.65</v>
      </c>
      <c r="F357" s="1978">
        <f t="shared" si="27"/>
        <v>1851.65</v>
      </c>
      <c r="G357" s="1959">
        <f t="shared" si="28"/>
        <v>1851.65</v>
      </c>
      <c r="H357" s="245"/>
    </row>
    <row r="358" spans="1:8">
      <c r="A358" s="1020" t="s">
        <v>3068</v>
      </c>
      <c r="B358" s="20" t="s">
        <v>191</v>
      </c>
      <c r="C358" s="20">
        <v>1.45</v>
      </c>
      <c r="D358" s="1977">
        <v>1000</v>
      </c>
      <c r="E358" s="1151">
        <v>2095.4899999999998</v>
      </c>
      <c r="F358" s="1978">
        <f t="shared" si="27"/>
        <v>2095.4899999999998</v>
      </c>
      <c r="G358" s="1959">
        <f t="shared" si="28"/>
        <v>2095.4899999999998</v>
      </c>
      <c r="H358" s="245"/>
    </row>
    <row r="359" spans="1:8">
      <c r="A359" s="1020" t="s">
        <v>3069</v>
      </c>
      <c r="B359" s="20" t="s">
        <v>237</v>
      </c>
      <c r="C359" s="20">
        <v>1.45</v>
      </c>
      <c r="D359" s="1977">
        <v>500</v>
      </c>
      <c r="E359" s="1151">
        <v>1265.8599999999999</v>
      </c>
      <c r="F359" s="1978">
        <f t="shared" si="27"/>
        <v>1265.8599999999999</v>
      </c>
      <c r="G359" s="1959">
        <f t="shared" si="28"/>
        <v>1265.8599999999999</v>
      </c>
      <c r="H359" s="245"/>
    </row>
    <row r="360" spans="1:8">
      <c r="A360" s="1020" t="s">
        <v>3070</v>
      </c>
      <c r="B360" s="20" t="s">
        <v>201</v>
      </c>
      <c r="C360" s="20">
        <v>1.9</v>
      </c>
      <c r="D360" s="1977">
        <v>500</v>
      </c>
      <c r="E360" s="1151">
        <v>1388.35</v>
      </c>
      <c r="F360" s="1978">
        <f t="shared" si="27"/>
        <v>1388.35</v>
      </c>
      <c r="G360" s="1959">
        <f t="shared" si="28"/>
        <v>1388.35</v>
      </c>
      <c r="H360" s="245"/>
    </row>
    <row r="361" spans="1:8">
      <c r="A361" s="1020" t="s">
        <v>3071</v>
      </c>
      <c r="B361" s="20" t="s">
        <v>203</v>
      </c>
      <c r="C361" s="20">
        <v>4</v>
      </c>
      <c r="D361" s="1977">
        <v>250</v>
      </c>
      <c r="E361" s="1151">
        <v>991.87</v>
      </c>
      <c r="F361" s="1978">
        <f t="shared" si="27"/>
        <v>991.87</v>
      </c>
      <c r="G361" s="1959">
        <f t="shared" si="28"/>
        <v>991.87</v>
      </c>
      <c r="H361" s="245"/>
    </row>
    <row r="362" spans="1:8">
      <c r="A362" s="1020" t="s">
        <v>3072</v>
      </c>
      <c r="B362" s="20" t="s">
        <v>243</v>
      </c>
      <c r="C362" s="20">
        <v>3.5</v>
      </c>
      <c r="D362" s="1977">
        <v>250</v>
      </c>
      <c r="E362" s="1151">
        <v>1143.17</v>
      </c>
      <c r="F362" s="1978">
        <f t="shared" si="27"/>
        <v>1143.17</v>
      </c>
      <c r="G362" s="1959">
        <f t="shared" si="28"/>
        <v>1143.17</v>
      </c>
      <c r="H362" s="245"/>
    </row>
    <row r="363" spans="1:8" ht="13.5" thickBot="1">
      <c r="A363" s="1021" t="s">
        <v>3073</v>
      </c>
      <c r="B363" s="338" t="s">
        <v>3399</v>
      </c>
      <c r="C363" s="338">
        <v>6</v>
      </c>
      <c r="D363" s="1979">
        <v>250</v>
      </c>
      <c r="E363" s="1367">
        <v>1594.18</v>
      </c>
      <c r="F363" s="1980">
        <f t="shared" si="27"/>
        <v>1594.18</v>
      </c>
      <c r="G363" s="1961">
        <f t="shared" si="28"/>
        <v>1594.18</v>
      </c>
      <c r="H363" s="248"/>
    </row>
    <row r="364" spans="1:8">
      <c r="A364" s="1136"/>
      <c r="B364" s="172"/>
      <c r="C364" s="172"/>
      <c r="D364" s="172"/>
      <c r="E364" s="898"/>
      <c r="F364" s="1969"/>
      <c r="G364" s="1962"/>
      <c r="H364" s="14"/>
    </row>
    <row r="365" spans="1:8" ht="13.5" thickBot="1">
      <c r="A365" s="1136"/>
      <c r="B365" s="172"/>
      <c r="C365" s="172"/>
      <c r="D365" s="172"/>
      <c r="E365" s="898"/>
      <c r="F365" s="1969"/>
      <c r="G365" s="1962"/>
      <c r="H365" s="14"/>
    </row>
    <row r="366" spans="1:8" ht="18">
      <c r="A366" s="1156"/>
      <c r="B366" s="196"/>
      <c r="C366" s="112" t="s">
        <v>2899</v>
      </c>
      <c r="D366" s="1896"/>
      <c r="E366" s="687"/>
      <c r="F366" s="114"/>
      <c r="G366" s="1952"/>
      <c r="H366" s="116"/>
    </row>
    <row r="367" spans="1:8">
      <c r="A367" s="1157"/>
      <c r="B367" s="17"/>
      <c r="C367" s="216"/>
      <c r="D367" s="216"/>
      <c r="E367" s="689"/>
      <c r="F367" s="119"/>
      <c r="G367" s="1954"/>
      <c r="H367" s="200"/>
    </row>
    <row r="368" spans="1:8">
      <c r="A368" s="1157"/>
      <c r="B368" s="17"/>
      <c r="C368" s="216"/>
      <c r="D368" s="216"/>
      <c r="E368" s="689"/>
      <c r="F368" s="119"/>
      <c r="G368" s="1954"/>
      <c r="H368" s="200"/>
    </row>
    <row r="369" spans="1:10">
      <c r="A369" s="1157"/>
      <c r="B369" s="17"/>
      <c r="C369" s="216"/>
      <c r="D369" s="216"/>
      <c r="E369" s="689"/>
      <c r="F369" s="119"/>
      <c r="G369" s="1954"/>
      <c r="H369" s="200"/>
    </row>
    <row r="370" spans="1:10" ht="13.5" thickBot="1">
      <c r="A370" s="1158"/>
      <c r="B370" s="204"/>
      <c r="C370" s="217"/>
      <c r="D370" s="217"/>
      <c r="E370" s="690"/>
      <c r="F370" s="122"/>
      <c r="G370" s="1955"/>
      <c r="H370" s="205"/>
    </row>
    <row r="371" spans="1:10" ht="42">
      <c r="A371" s="1370" t="s">
        <v>1036</v>
      </c>
      <c r="B371" s="445" t="s">
        <v>1037</v>
      </c>
      <c r="C371" s="568" t="s">
        <v>3975</v>
      </c>
      <c r="D371" s="568" t="s">
        <v>3147</v>
      </c>
      <c r="E371" s="691" t="s">
        <v>3974</v>
      </c>
      <c r="F371" s="502" t="s">
        <v>2796</v>
      </c>
      <c r="G371" s="1948" t="s">
        <v>498</v>
      </c>
      <c r="H371" s="232" t="s">
        <v>4274</v>
      </c>
    </row>
    <row r="372" spans="1:10" ht="13.5" thickBot="1">
      <c r="A372" s="1370"/>
      <c r="B372" s="445"/>
      <c r="C372" s="568" t="s">
        <v>3256</v>
      </c>
      <c r="D372" s="569" t="s">
        <v>2645</v>
      </c>
      <c r="E372" s="696" t="s">
        <v>265</v>
      </c>
      <c r="F372" s="1956">
        <f>'Заказ, cкидки и курсы валют'!$I$12</f>
        <v>0</v>
      </c>
      <c r="G372" s="1949"/>
      <c r="H372" s="380"/>
    </row>
    <row r="373" spans="1:10">
      <c r="A373" s="1371" t="s">
        <v>3074</v>
      </c>
      <c r="B373" s="1400" t="s">
        <v>168</v>
      </c>
      <c r="C373" s="1400">
        <v>20</v>
      </c>
      <c r="D373" s="1400">
        <v>2000</v>
      </c>
      <c r="E373" s="1366">
        <v>1171.01</v>
      </c>
      <c r="F373" s="1957">
        <f>ROUND(E373*(1-$F$11),2)</f>
        <v>1171.01</v>
      </c>
      <c r="G373" s="1958">
        <f>F373</f>
        <v>1171.01</v>
      </c>
      <c r="H373" s="393"/>
      <c r="J373" s="2476"/>
    </row>
    <row r="374" spans="1:10">
      <c r="A374" s="1020" t="s">
        <v>3075</v>
      </c>
      <c r="B374" s="20" t="s">
        <v>1355</v>
      </c>
      <c r="C374" s="20">
        <v>25</v>
      </c>
      <c r="D374" s="20">
        <v>1000</v>
      </c>
      <c r="E374" s="1151">
        <v>583.29999999999995</v>
      </c>
      <c r="F374" s="714">
        <f t="shared" ref="F374:F384" si="29">ROUND(E374*(1-$F$11),2)</f>
        <v>583.29999999999995</v>
      </c>
      <c r="G374" s="1959">
        <f t="shared" ref="G374:G384" si="30">F374</f>
        <v>583.29999999999995</v>
      </c>
      <c r="H374" s="245"/>
      <c r="J374" s="2476"/>
    </row>
    <row r="375" spans="1:10">
      <c r="A375" s="1020" t="s">
        <v>3076</v>
      </c>
      <c r="B375" s="20" t="s">
        <v>189</v>
      </c>
      <c r="C375" s="20">
        <v>20</v>
      </c>
      <c r="D375" s="20">
        <v>1000</v>
      </c>
      <c r="E375" s="1151">
        <v>710.98</v>
      </c>
      <c r="F375" s="714">
        <f t="shared" si="29"/>
        <v>710.98</v>
      </c>
      <c r="G375" s="1959">
        <f t="shared" si="30"/>
        <v>710.98</v>
      </c>
      <c r="H375" s="245"/>
      <c r="J375" s="2476"/>
    </row>
    <row r="376" spans="1:10">
      <c r="A376" s="1020" t="s">
        <v>3077</v>
      </c>
      <c r="B376" s="20" t="s">
        <v>617</v>
      </c>
      <c r="C376" s="20">
        <v>20</v>
      </c>
      <c r="D376" s="20">
        <v>1000</v>
      </c>
      <c r="E376" s="1151">
        <v>710.98</v>
      </c>
      <c r="F376" s="714">
        <f t="shared" si="29"/>
        <v>710.98</v>
      </c>
      <c r="G376" s="1959">
        <f t="shared" si="30"/>
        <v>710.98</v>
      </c>
      <c r="H376" s="245"/>
      <c r="J376" s="2476"/>
    </row>
    <row r="377" spans="1:10">
      <c r="A377" s="1020" t="s">
        <v>3078</v>
      </c>
      <c r="B377" s="20" t="s">
        <v>618</v>
      </c>
      <c r="C377" s="20">
        <v>25</v>
      </c>
      <c r="D377" s="20">
        <v>1000</v>
      </c>
      <c r="E377" s="1151">
        <v>1001.47</v>
      </c>
      <c r="F377" s="714">
        <f t="shared" si="29"/>
        <v>1001.47</v>
      </c>
      <c r="G377" s="1959">
        <f t="shared" si="30"/>
        <v>1001.47</v>
      </c>
      <c r="H377" s="245"/>
      <c r="J377" s="2476"/>
    </row>
    <row r="378" spans="1:10">
      <c r="A378" s="1020" t="s">
        <v>3079</v>
      </c>
      <c r="B378" s="20" t="s">
        <v>190</v>
      </c>
      <c r="C378" s="20">
        <v>20</v>
      </c>
      <c r="D378" s="20">
        <v>1000</v>
      </c>
      <c r="E378" s="1151">
        <v>1001.47</v>
      </c>
      <c r="F378" s="714">
        <f t="shared" si="29"/>
        <v>1001.47</v>
      </c>
      <c r="G378" s="1959">
        <f t="shared" si="30"/>
        <v>1001.47</v>
      </c>
      <c r="H378" s="245"/>
      <c r="J378" s="2476"/>
    </row>
    <row r="379" spans="1:10">
      <c r="A379" s="1020" t="s">
        <v>3080</v>
      </c>
      <c r="B379" s="20" t="s">
        <v>191</v>
      </c>
      <c r="C379" s="20">
        <v>15</v>
      </c>
      <c r="D379" s="20">
        <v>1000</v>
      </c>
      <c r="E379" s="1151">
        <v>1047.94</v>
      </c>
      <c r="F379" s="714">
        <f t="shared" si="29"/>
        <v>1047.94</v>
      </c>
      <c r="G379" s="1959">
        <f t="shared" si="30"/>
        <v>1047.94</v>
      </c>
      <c r="H379" s="245"/>
      <c r="J379" s="2476"/>
    </row>
    <row r="380" spans="1:10">
      <c r="A380" s="1020" t="s">
        <v>3081</v>
      </c>
      <c r="B380" s="20" t="s">
        <v>201</v>
      </c>
      <c r="C380" s="20">
        <v>20</v>
      </c>
      <c r="D380" s="20">
        <v>500</v>
      </c>
      <c r="E380" s="1151">
        <v>773.76</v>
      </c>
      <c r="F380" s="714">
        <f t="shared" si="29"/>
        <v>773.76</v>
      </c>
      <c r="G380" s="1959">
        <f t="shared" si="30"/>
        <v>773.76</v>
      </c>
      <c r="H380" s="245"/>
      <c r="J380" s="2476"/>
    </row>
    <row r="381" spans="1:10">
      <c r="A381" s="1020" t="s">
        <v>3082</v>
      </c>
      <c r="B381" s="20" t="s">
        <v>243</v>
      </c>
      <c r="C381" s="20">
        <v>20</v>
      </c>
      <c r="D381" s="20">
        <v>250</v>
      </c>
      <c r="E381" s="1151">
        <v>630.72</v>
      </c>
      <c r="F381" s="714">
        <f t="shared" si="29"/>
        <v>630.72</v>
      </c>
      <c r="G381" s="1959">
        <f t="shared" si="30"/>
        <v>630.72</v>
      </c>
      <c r="H381" s="245"/>
      <c r="J381" s="2476"/>
    </row>
    <row r="382" spans="1:10">
      <c r="A382" s="1020" t="s">
        <v>3083</v>
      </c>
      <c r="B382" s="20" t="s">
        <v>3399</v>
      </c>
      <c r="C382" s="20">
        <v>20</v>
      </c>
      <c r="D382" s="20">
        <v>250</v>
      </c>
      <c r="E382" s="1151">
        <v>830.71</v>
      </c>
      <c r="F382" s="714">
        <f t="shared" si="29"/>
        <v>830.71</v>
      </c>
      <c r="G382" s="1959">
        <f t="shared" si="30"/>
        <v>830.71</v>
      </c>
      <c r="H382" s="245"/>
      <c r="J382" s="2476"/>
    </row>
    <row r="383" spans="1:10">
      <c r="A383" s="1020" t="s">
        <v>3084</v>
      </c>
      <c r="B383" s="20" t="s">
        <v>3400</v>
      </c>
      <c r="C383" s="20">
        <v>8</v>
      </c>
      <c r="D383" s="20">
        <v>150</v>
      </c>
      <c r="E383" s="1151">
        <v>1115.1400000000001</v>
      </c>
      <c r="F383" s="714">
        <f t="shared" si="29"/>
        <v>1115.1400000000001</v>
      </c>
      <c r="G383" s="1959">
        <f t="shared" si="30"/>
        <v>1115.1400000000001</v>
      </c>
      <c r="H383" s="245"/>
      <c r="J383" s="2476"/>
    </row>
    <row r="384" spans="1:10" ht="13.5" thickBot="1">
      <c r="A384" s="1021" t="s">
        <v>3085</v>
      </c>
      <c r="B384" s="338" t="s">
        <v>3645</v>
      </c>
      <c r="C384" s="338">
        <v>6</v>
      </c>
      <c r="D384" s="338">
        <v>100</v>
      </c>
      <c r="E384" s="1367">
        <v>1393.92</v>
      </c>
      <c r="F384" s="1960">
        <f t="shared" si="29"/>
        <v>1393.92</v>
      </c>
      <c r="G384" s="1961">
        <f t="shared" si="30"/>
        <v>1393.92</v>
      </c>
      <c r="H384" s="248"/>
      <c r="J384" s="2476"/>
    </row>
    <row r="385" spans="1:8" ht="13.5" thickBot="1">
      <c r="A385" s="1136"/>
      <c r="B385" s="172"/>
      <c r="C385" s="172"/>
      <c r="D385" s="172"/>
      <c r="E385" s="898"/>
      <c r="F385" s="1969"/>
      <c r="G385" s="1962"/>
      <c r="H385" s="14"/>
    </row>
    <row r="386" spans="1:8" ht="15" customHeight="1">
      <c r="A386" s="1156"/>
      <c r="B386" s="196"/>
      <c r="C386" s="112" t="s">
        <v>2900</v>
      </c>
      <c r="D386" s="1896"/>
      <c r="E386" s="687"/>
      <c r="F386" s="114"/>
      <c r="G386" s="1952"/>
      <c r="H386" s="116"/>
    </row>
    <row r="387" spans="1:8">
      <c r="A387" s="1157"/>
      <c r="B387" s="17"/>
      <c r="C387" s="216"/>
      <c r="D387" s="216"/>
      <c r="E387" s="689"/>
      <c r="F387" s="119"/>
      <c r="G387" s="1954"/>
      <c r="H387" s="200"/>
    </row>
    <row r="388" spans="1:8">
      <c r="A388" s="1157"/>
      <c r="B388" s="17"/>
      <c r="C388" s="216"/>
      <c r="D388" s="216"/>
      <c r="E388" s="689"/>
      <c r="F388" s="119"/>
      <c r="G388" s="1954"/>
      <c r="H388" s="200"/>
    </row>
    <row r="389" spans="1:8" ht="13.5" thickBot="1">
      <c r="A389" s="1158"/>
      <c r="B389" s="204"/>
      <c r="C389" s="217"/>
      <c r="D389" s="217"/>
      <c r="E389" s="690"/>
      <c r="F389" s="122"/>
      <c r="G389" s="1955"/>
      <c r="H389" s="205"/>
    </row>
    <row r="390" spans="1:8" ht="42">
      <c r="A390" s="1370" t="s">
        <v>1036</v>
      </c>
      <c r="B390" s="445" t="s">
        <v>1037</v>
      </c>
      <c r="C390" s="568" t="s">
        <v>3975</v>
      </c>
      <c r="D390" s="568" t="s">
        <v>3147</v>
      </c>
      <c r="E390" s="691" t="s">
        <v>3974</v>
      </c>
      <c r="F390" s="502" t="s">
        <v>2796</v>
      </c>
      <c r="G390" s="1948" t="s">
        <v>498</v>
      </c>
      <c r="H390" s="232" t="s">
        <v>4274</v>
      </c>
    </row>
    <row r="391" spans="1:8" ht="13.5" thickBot="1">
      <c r="A391" s="1370"/>
      <c r="B391" s="445"/>
      <c r="C391" s="568" t="s">
        <v>3256</v>
      </c>
      <c r="D391" s="569" t="s">
        <v>2645</v>
      </c>
      <c r="E391" s="696" t="s">
        <v>265</v>
      </c>
      <c r="F391" s="1956">
        <f>'Заказ, cкидки и курсы валют'!$I$12</f>
        <v>0</v>
      </c>
      <c r="G391" s="1949"/>
      <c r="H391" s="380"/>
    </row>
    <row r="392" spans="1:8">
      <c r="A392" s="1371" t="s">
        <v>3086</v>
      </c>
      <c r="B392" s="1400" t="s">
        <v>1050</v>
      </c>
      <c r="C392" s="1400">
        <v>20</v>
      </c>
      <c r="D392" s="1400">
        <v>1000</v>
      </c>
      <c r="E392" s="1366">
        <v>506.88</v>
      </c>
      <c r="F392" s="1957">
        <f>ROUND(E392*(1-$F$11),2)</f>
        <v>506.88</v>
      </c>
      <c r="G392" s="1958">
        <f>F392</f>
        <v>506.88</v>
      </c>
      <c r="H392" s="393"/>
    </row>
    <row r="393" spans="1:8">
      <c r="A393" s="1020" t="s">
        <v>3087</v>
      </c>
      <c r="B393" s="20" t="s">
        <v>1367</v>
      </c>
      <c r="C393" s="20">
        <v>25</v>
      </c>
      <c r="D393" s="20">
        <v>1000</v>
      </c>
      <c r="E393" s="1151">
        <v>549.12</v>
      </c>
      <c r="F393" s="714">
        <f t="shared" ref="F393:F399" si="31">ROUND(E393*(1-$F$11),2)</f>
        <v>549.12</v>
      </c>
      <c r="G393" s="1959">
        <f t="shared" ref="G393:G399" si="32">F393</f>
        <v>549.12</v>
      </c>
      <c r="H393" s="245"/>
    </row>
    <row r="394" spans="1:8">
      <c r="A394" s="1020" t="s">
        <v>3088</v>
      </c>
      <c r="B394" s="20" t="s">
        <v>3257</v>
      </c>
      <c r="C394" s="20">
        <v>25</v>
      </c>
      <c r="D394" s="20">
        <v>1000</v>
      </c>
      <c r="E394" s="1151">
        <v>591.36</v>
      </c>
      <c r="F394" s="714">
        <f t="shared" si="31"/>
        <v>591.36</v>
      </c>
      <c r="G394" s="1959">
        <f t="shared" si="32"/>
        <v>591.36</v>
      </c>
      <c r="H394" s="245"/>
    </row>
    <row r="395" spans="1:8">
      <c r="A395" s="1020" t="s">
        <v>3089</v>
      </c>
      <c r="B395" s="20" t="s">
        <v>1368</v>
      </c>
      <c r="C395" s="20">
        <v>10</v>
      </c>
      <c r="D395" s="20">
        <v>1000</v>
      </c>
      <c r="E395" s="1151">
        <v>633.6</v>
      </c>
      <c r="F395" s="714">
        <f t="shared" si="31"/>
        <v>633.6</v>
      </c>
      <c r="G395" s="1959">
        <f t="shared" si="32"/>
        <v>633.6</v>
      </c>
      <c r="H395" s="245"/>
    </row>
    <row r="396" spans="1:8">
      <c r="A396" s="1020" t="s">
        <v>3090</v>
      </c>
      <c r="B396" s="20" t="s">
        <v>3258</v>
      </c>
      <c r="C396" s="20">
        <v>20</v>
      </c>
      <c r="D396" s="20">
        <v>500</v>
      </c>
      <c r="E396" s="1151">
        <v>443.52</v>
      </c>
      <c r="F396" s="714">
        <f t="shared" si="31"/>
        <v>443.52</v>
      </c>
      <c r="G396" s="1959">
        <f t="shared" si="32"/>
        <v>443.52</v>
      </c>
      <c r="H396" s="245"/>
    </row>
    <row r="397" spans="1:8">
      <c r="A397" s="1020" t="s">
        <v>3091</v>
      </c>
      <c r="B397" s="20" t="s">
        <v>86</v>
      </c>
      <c r="C397" s="20">
        <v>20</v>
      </c>
      <c r="D397" s="20">
        <v>500</v>
      </c>
      <c r="E397" s="1151">
        <v>580.79999999999995</v>
      </c>
      <c r="F397" s="714">
        <f t="shared" si="31"/>
        <v>580.79999999999995</v>
      </c>
      <c r="G397" s="1959">
        <f t="shared" si="32"/>
        <v>580.79999999999995</v>
      </c>
      <c r="H397" s="245"/>
    </row>
    <row r="398" spans="1:8">
      <c r="A398" s="1020" t="s">
        <v>3092</v>
      </c>
      <c r="B398" s="20" t="s">
        <v>3259</v>
      </c>
      <c r="C398" s="20">
        <v>8</v>
      </c>
      <c r="D398" s="20">
        <v>500</v>
      </c>
      <c r="E398" s="1151">
        <v>760.32</v>
      </c>
      <c r="F398" s="714">
        <f t="shared" si="31"/>
        <v>760.32</v>
      </c>
      <c r="G398" s="1959">
        <f t="shared" si="32"/>
        <v>760.32</v>
      </c>
      <c r="H398" s="245"/>
    </row>
    <row r="399" spans="1:8" ht="13.5" thickBot="1">
      <c r="A399" s="1021" t="s">
        <v>3093</v>
      </c>
      <c r="B399" s="338" t="s">
        <v>995</v>
      </c>
      <c r="C399" s="338">
        <v>8</v>
      </c>
      <c r="D399" s="338">
        <v>250</v>
      </c>
      <c r="E399" s="1367">
        <v>522.82000000000005</v>
      </c>
      <c r="F399" s="1960">
        <f t="shared" si="31"/>
        <v>522.82000000000005</v>
      </c>
      <c r="G399" s="1961">
        <f t="shared" si="32"/>
        <v>522.82000000000005</v>
      </c>
      <c r="H399" s="248"/>
    </row>
    <row r="400" spans="1:8">
      <c r="A400" s="1136"/>
      <c r="B400" s="172"/>
      <c r="C400" s="172"/>
      <c r="D400" s="172"/>
      <c r="E400" s="1616"/>
      <c r="F400" s="1969"/>
      <c r="G400" s="1969"/>
      <c r="H400" s="14"/>
    </row>
    <row r="401" spans="1:8" ht="13.5" thickBot="1">
      <c r="A401" s="1136"/>
      <c r="B401" s="172"/>
      <c r="C401" s="172"/>
      <c r="D401" s="172"/>
      <c r="E401" s="898"/>
      <c r="F401" s="1969"/>
      <c r="G401" s="1962"/>
      <c r="H401" s="14"/>
    </row>
    <row r="402" spans="1:8" ht="21.75" customHeight="1">
      <c r="A402" s="2774" t="s">
        <v>7132</v>
      </c>
      <c r="B402" s="2775"/>
      <c r="C402" s="2775"/>
      <c r="D402" s="2775"/>
      <c r="E402" s="2775"/>
      <c r="F402" s="2775"/>
      <c r="G402" s="2775"/>
      <c r="H402" s="2776"/>
    </row>
    <row r="403" spans="1:8">
      <c r="A403" s="1157"/>
      <c r="B403" s="17"/>
      <c r="C403" s="216"/>
      <c r="D403" s="216"/>
      <c r="E403" s="689"/>
      <c r="F403" s="119"/>
      <c r="G403" s="1954"/>
      <c r="H403" s="200"/>
    </row>
    <row r="404" spans="1:8">
      <c r="A404" s="1157"/>
      <c r="B404" s="17"/>
      <c r="C404" s="216"/>
      <c r="D404" s="216"/>
      <c r="E404" s="689"/>
      <c r="F404" s="119"/>
      <c r="G404" s="1954"/>
      <c r="H404" s="200"/>
    </row>
    <row r="405" spans="1:8" ht="13.5" thickBot="1">
      <c r="A405" s="1158"/>
      <c r="B405" s="204"/>
      <c r="C405" s="217"/>
      <c r="D405" s="217"/>
      <c r="E405" s="690"/>
      <c r="F405" s="122"/>
      <c r="G405" s="1955"/>
      <c r="H405" s="205"/>
    </row>
    <row r="406" spans="1:8" ht="42">
      <c r="A406" s="1370" t="s">
        <v>1036</v>
      </c>
      <c r="B406" s="445" t="s">
        <v>1037</v>
      </c>
      <c r="C406" s="568" t="s">
        <v>3975</v>
      </c>
      <c r="D406" s="568" t="s">
        <v>3147</v>
      </c>
      <c r="E406" s="691" t="s">
        <v>3974</v>
      </c>
      <c r="F406" s="502" t="s">
        <v>2796</v>
      </c>
      <c r="G406" s="1948" t="s">
        <v>498</v>
      </c>
      <c r="H406" s="232" t="s">
        <v>4274</v>
      </c>
    </row>
    <row r="407" spans="1:8" ht="13.5" thickBot="1">
      <c r="A407" s="1370"/>
      <c r="B407" s="445"/>
      <c r="C407" s="568" t="s">
        <v>3256</v>
      </c>
      <c r="D407" s="569" t="s">
        <v>2645</v>
      </c>
      <c r="E407" s="696" t="s">
        <v>265</v>
      </c>
      <c r="F407" s="1956">
        <f>'Заказ, cкидки и курсы валют'!$I$12</f>
        <v>0</v>
      </c>
      <c r="G407" s="1949"/>
      <c r="H407" s="380"/>
    </row>
    <row r="408" spans="1:8">
      <c r="A408" s="1371" t="s">
        <v>5539</v>
      </c>
      <c r="B408" s="1400" t="s">
        <v>1050</v>
      </c>
      <c r="C408" s="1400">
        <v>20</v>
      </c>
      <c r="D408" s="1400">
        <v>1000</v>
      </c>
      <c r="E408" s="1366">
        <v>506.88</v>
      </c>
      <c r="F408" s="1957">
        <f>ROUND(E408*(1-$F$11),2)</f>
        <v>506.88</v>
      </c>
      <c r="G408" s="1958">
        <f>F408</f>
        <v>506.88</v>
      </c>
      <c r="H408" s="393"/>
    </row>
    <row r="409" spans="1:8">
      <c r="A409" s="1020" t="s">
        <v>5540</v>
      </c>
      <c r="B409" s="20" t="s">
        <v>1367</v>
      </c>
      <c r="C409" s="20">
        <v>25</v>
      </c>
      <c r="D409" s="20">
        <v>1000</v>
      </c>
      <c r="E409" s="1151">
        <v>549.12</v>
      </c>
      <c r="F409" s="714">
        <f t="shared" ref="F409:F415" si="33">ROUND(E409*(1-$F$11),2)</f>
        <v>549.12</v>
      </c>
      <c r="G409" s="1959">
        <f t="shared" ref="G409:G415" si="34">F409</f>
        <v>549.12</v>
      </c>
      <c r="H409" s="245"/>
    </row>
    <row r="410" spans="1:8">
      <c r="A410" s="1020" t="s">
        <v>5541</v>
      </c>
      <c r="B410" s="20" t="s">
        <v>3257</v>
      </c>
      <c r="C410" s="20">
        <v>25</v>
      </c>
      <c r="D410" s="20">
        <v>1000</v>
      </c>
      <c r="E410" s="1151">
        <v>591.36</v>
      </c>
      <c r="F410" s="714">
        <f t="shared" si="33"/>
        <v>591.36</v>
      </c>
      <c r="G410" s="1959">
        <f t="shared" si="34"/>
        <v>591.36</v>
      </c>
      <c r="H410" s="245"/>
    </row>
    <row r="411" spans="1:8">
      <c r="A411" s="1020" t="s">
        <v>5542</v>
      </c>
      <c r="B411" s="20" t="s">
        <v>1368</v>
      </c>
      <c r="C411" s="20">
        <v>10</v>
      </c>
      <c r="D411" s="20">
        <v>1000</v>
      </c>
      <c r="E411" s="1151">
        <v>633.6</v>
      </c>
      <c r="F411" s="714">
        <f t="shared" si="33"/>
        <v>633.6</v>
      </c>
      <c r="G411" s="1959">
        <f t="shared" si="34"/>
        <v>633.6</v>
      </c>
      <c r="H411" s="245"/>
    </row>
    <row r="412" spans="1:8">
      <c r="A412" s="1020" t="s">
        <v>5543</v>
      </c>
      <c r="B412" s="20" t="s">
        <v>3258</v>
      </c>
      <c r="C412" s="20">
        <v>20</v>
      </c>
      <c r="D412" s="20">
        <v>500</v>
      </c>
      <c r="E412" s="1151">
        <v>443.52</v>
      </c>
      <c r="F412" s="714">
        <f t="shared" si="33"/>
        <v>443.52</v>
      </c>
      <c r="G412" s="1959">
        <f t="shared" si="34"/>
        <v>443.52</v>
      </c>
      <c r="H412" s="245"/>
    </row>
    <row r="413" spans="1:8">
      <c r="A413" s="1020" t="s">
        <v>5544</v>
      </c>
      <c r="B413" s="20" t="s">
        <v>86</v>
      </c>
      <c r="C413" s="20">
        <v>20</v>
      </c>
      <c r="D413" s="20">
        <v>500</v>
      </c>
      <c r="E413" s="1151">
        <v>580.79999999999995</v>
      </c>
      <c r="F413" s="714">
        <f t="shared" si="33"/>
        <v>580.79999999999995</v>
      </c>
      <c r="G413" s="1959">
        <f t="shared" si="34"/>
        <v>580.79999999999995</v>
      </c>
      <c r="H413" s="245"/>
    </row>
    <row r="414" spans="1:8">
      <c r="A414" s="1020" t="s">
        <v>5545</v>
      </c>
      <c r="B414" s="20" t="s">
        <v>3259</v>
      </c>
      <c r="C414" s="20">
        <v>8</v>
      </c>
      <c r="D414" s="20">
        <v>500</v>
      </c>
      <c r="E414" s="1151">
        <v>760.32</v>
      </c>
      <c r="F414" s="714">
        <f t="shared" si="33"/>
        <v>760.32</v>
      </c>
      <c r="G414" s="1959">
        <f t="shared" si="34"/>
        <v>760.32</v>
      </c>
      <c r="H414" s="245"/>
    </row>
    <row r="415" spans="1:8" ht="13.5" thickBot="1">
      <c r="A415" s="1021" t="s">
        <v>5546</v>
      </c>
      <c r="B415" s="338" t="s">
        <v>995</v>
      </c>
      <c r="C415" s="338">
        <v>8</v>
      </c>
      <c r="D415" s="338">
        <v>250</v>
      </c>
      <c r="E415" s="1367">
        <v>522.82000000000005</v>
      </c>
      <c r="F415" s="1960">
        <f t="shared" si="33"/>
        <v>522.82000000000005</v>
      </c>
      <c r="G415" s="1961">
        <f t="shared" si="34"/>
        <v>522.82000000000005</v>
      </c>
      <c r="H415" s="248"/>
    </row>
    <row r="417" spans="1:8" ht="13.5" thickBot="1">
      <c r="A417" s="1136"/>
      <c r="B417" s="172"/>
      <c r="C417" s="172"/>
      <c r="D417" s="172"/>
      <c r="E417" s="898"/>
      <c r="F417" s="1969"/>
      <c r="G417" s="1962"/>
      <c r="H417" s="14"/>
    </row>
    <row r="418" spans="1:8" ht="18">
      <c r="A418" s="1156"/>
      <c r="B418" s="112" t="s">
        <v>4868</v>
      </c>
      <c r="C418" s="112"/>
      <c r="D418" s="112"/>
      <c r="E418" s="687"/>
      <c r="F418" s="1896"/>
      <c r="G418" s="114"/>
      <c r="H418" s="128"/>
    </row>
    <row r="419" spans="1:8" ht="18">
      <c r="A419" s="1157"/>
      <c r="B419" s="129"/>
      <c r="C419" s="129"/>
      <c r="D419" s="129"/>
      <c r="E419" s="688" t="s">
        <v>4869</v>
      </c>
      <c r="F419" s="1965"/>
      <c r="G419" s="1965"/>
      <c r="H419" s="133"/>
    </row>
    <row r="420" spans="1:8">
      <c r="A420" s="1157"/>
      <c r="B420" s="17"/>
      <c r="C420" s="216"/>
      <c r="D420" s="216"/>
      <c r="E420" s="689"/>
      <c r="F420" s="119"/>
      <c r="G420" s="1954"/>
      <c r="H420" s="200"/>
    </row>
    <row r="421" spans="1:8">
      <c r="A421" s="1157"/>
      <c r="B421" s="17"/>
      <c r="C421" s="216"/>
      <c r="D421" s="216"/>
      <c r="E421" s="689"/>
      <c r="F421" s="119"/>
      <c r="G421" s="1954"/>
      <c r="H421" s="200"/>
    </row>
    <row r="422" spans="1:8">
      <c r="A422" s="1157"/>
      <c r="B422" s="17"/>
      <c r="C422" s="216"/>
      <c r="D422" s="216"/>
      <c r="E422" s="689"/>
      <c r="F422" s="119"/>
      <c r="G422" s="1954"/>
      <c r="H422" s="200"/>
    </row>
    <row r="423" spans="1:8" ht="13.5" thickBot="1">
      <c r="A423" s="1158"/>
      <c r="B423" s="204"/>
      <c r="C423" s="217"/>
      <c r="D423" s="217"/>
      <c r="E423" s="690"/>
      <c r="F423" s="122"/>
      <c r="G423" s="1955"/>
      <c r="H423" s="205"/>
    </row>
    <row r="424" spans="1:8" ht="42.75" thickBot="1">
      <c r="A424" s="1370" t="s">
        <v>1036</v>
      </c>
      <c r="B424" s="445" t="s">
        <v>1037</v>
      </c>
      <c r="C424" s="568" t="s">
        <v>3975</v>
      </c>
      <c r="D424" s="568" t="s">
        <v>3147</v>
      </c>
      <c r="E424" s="1629" t="s">
        <v>3974</v>
      </c>
      <c r="F424" s="502" t="s">
        <v>2796</v>
      </c>
      <c r="G424" s="1948" t="s">
        <v>498</v>
      </c>
      <c r="H424" s="232" t="s">
        <v>4274</v>
      </c>
    </row>
    <row r="425" spans="1:8" ht="13.5" thickBot="1">
      <c r="A425" s="1375"/>
      <c r="B425" s="223"/>
      <c r="C425" s="1485" t="s">
        <v>3260</v>
      </c>
      <c r="D425" s="438" t="s">
        <v>2645</v>
      </c>
      <c r="E425" s="1000" t="s">
        <v>265</v>
      </c>
      <c r="F425" s="1966">
        <f>'Заказ, cкидки и курсы валют'!$I$12</f>
        <v>0</v>
      </c>
      <c r="G425" s="1161"/>
      <c r="H425" s="219"/>
    </row>
    <row r="426" spans="1:8">
      <c r="A426" s="1020" t="s">
        <v>2681</v>
      </c>
      <c r="B426" s="802" t="s">
        <v>203</v>
      </c>
      <c r="C426" s="802">
        <v>45</v>
      </c>
      <c r="D426" s="802">
        <v>50</v>
      </c>
      <c r="E426" s="2566">
        <v>431.81</v>
      </c>
      <c r="F426" s="714">
        <f>ROUND(E426*(1-$F$11),2)</f>
        <v>431.81</v>
      </c>
      <c r="G426" s="1959">
        <f>F426</f>
        <v>431.81</v>
      </c>
      <c r="H426" s="642"/>
    </row>
    <row r="427" spans="1:8">
      <c r="A427" s="1020" t="s">
        <v>514</v>
      </c>
      <c r="B427" s="802" t="s">
        <v>204</v>
      </c>
      <c r="C427" s="802">
        <v>45</v>
      </c>
      <c r="D427" s="802">
        <v>50</v>
      </c>
      <c r="E427" s="1151">
        <v>554.69000000000005</v>
      </c>
      <c r="F427" s="714">
        <f t="shared" ref="F427:F433" si="35">ROUND(E427*(1-$F$11),2)</f>
        <v>554.69000000000005</v>
      </c>
      <c r="G427" s="1959">
        <f t="shared" ref="G427:G433" si="36">F427</f>
        <v>554.69000000000005</v>
      </c>
      <c r="H427" s="642"/>
    </row>
    <row r="428" spans="1:8">
      <c r="A428" s="1020" t="s">
        <v>515</v>
      </c>
      <c r="B428" s="802" t="s">
        <v>205</v>
      </c>
      <c r="C428" s="802">
        <v>40</v>
      </c>
      <c r="D428" s="802">
        <v>50</v>
      </c>
      <c r="E428" s="1151">
        <v>554.69000000000005</v>
      </c>
      <c r="F428" s="714">
        <f t="shared" si="35"/>
        <v>554.69000000000005</v>
      </c>
      <c r="G428" s="1959">
        <f t="shared" si="36"/>
        <v>554.69000000000005</v>
      </c>
      <c r="H428" s="642"/>
    </row>
    <row r="429" spans="1:8">
      <c r="A429" s="1020" t="s">
        <v>516</v>
      </c>
      <c r="B429" s="802" t="s">
        <v>206</v>
      </c>
      <c r="C429" s="802">
        <v>30</v>
      </c>
      <c r="D429" s="802">
        <v>50</v>
      </c>
      <c r="E429" s="1151">
        <v>580.41999999999996</v>
      </c>
      <c r="F429" s="714">
        <f t="shared" si="35"/>
        <v>580.41999999999996</v>
      </c>
      <c r="G429" s="1959">
        <f t="shared" si="36"/>
        <v>580.41999999999996</v>
      </c>
      <c r="H429" s="642"/>
    </row>
    <row r="430" spans="1:8">
      <c r="A430" s="1020" t="s">
        <v>517</v>
      </c>
      <c r="B430" s="802" t="s">
        <v>207</v>
      </c>
      <c r="C430" s="802">
        <v>30</v>
      </c>
      <c r="D430" s="802">
        <v>50</v>
      </c>
      <c r="E430" s="1151">
        <v>614.02</v>
      </c>
      <c r="F430" s="714">
        <f t="shared" si="35"/>
        <v>614.02</v>
      </c>
      <c r="G430" s="1959">
        <f t="shared" si="36"/>
        <v>614.02</v>
      </c>
      <c r="H430" s="642"/>
    </row>
    <row r="431" spans="1:8">
      <c r="A431" s="1020" t="s">
        <v>518</v>
      </c>
      <c r="B431" s="802" t="s">
        <v>209</v>
      </c>
      <c r="C431" s="802">
        <v>14</v>
      </c>
      <c r="D431" s="802">
        <v>50</v>
      </c>
      <c r="E431" s="1151">
        <v>706.94</v>
      </c>
      <c r="F431" s="714">
        <f t="shared" si="35"/>
        <v>706.94</v>
      </c>
      <c r="G431" s="1959">
        <f t="shared" si="36"/>
        <v>706.94</v>
      </c>
      <c r="H431" s="642"/>
    </row>
    <row r="432" spans="1:8">
      <c r="A432" s="1020" t="s">
        <v>519</v>
      </c>
      <c r="B432" s="802" t="s">
        <v>2651</v>
      </c>
      <c r="C432" s="802">
        <v>15</v>
      </c>
      <c r="D432" s="802">
        <v>50</v>
      </c>
      <c r="E432" s="1151">
        <v>788.74</v>
      </c>
      <c r="F432" s="714">
        <f t="shared" si="35"/>
        <v>788.74</v>
      </c>
      <c r="G432" s="1959">
        <f t="shared" si="36"/>
        <v>788.74</v>
      </c>
      <c r="H432" s="642"/>
    </row>
    <row r="433" spans="1:8" ht="13.5" thickBot="1">
      <c r="A433" s="1021" t="s">
        <v>520</v>
      </c>
      <c r="B433" s="804" t="s">
        <v>997</v>
      </c>
      <c r="C433" s="804">
        <v>15</v>
      </c>
      <c r="D433" s="804">
        <v>50</v>
      </c>
      <c r="E433" s="1367">
        <v>1023.17</v>
      </c>
      <c r="F433" s="1960">
        <f t="shared" si="35"/>
        <v>1023.17</v>
      </c>
      <c r="G433" s="1961">
        <f t="shared" si="36"/>
        <v>1023.17</v>
      </c>
      <c r="H433" s="1135"/>
    </row>
    <row r="434" spans="1:8">
      <c r="A434" s="1136"/>
      <c r="B434" s="172"/>
      <c r="C434" s="172"/>
      <c r="D434" s="172"/>
      <c r="E434" s="898"/>
      <c r="F434" s="1969"/>
      <c r="G434" s="1962"/>
      <c r="H434" s="14"/>
    </row>
    <row r="435" spans="1:8" ht="13.5" thickBot="1">
      <c r="A435" s="1136"/>
      <c r="B435" s="172"/>
      <c r="C435" s="172"/>
      <c r="D435" s="172"/>
      <c r="E435" s="898"/>
      <c r="F435" s="1969"/>
      <c r="G435" s="1962"/>
      <c r="H435" s="14"/>
    </row>
    <row r="436" spans="1:8" ht="18">
      <c r="A436" s="1156"/>
      <c r="B436" s="112" t="s">
        <v>4870</v>
      </c>
      <c r="C436" s="112"/>
      <c r="D436" s="112"/>
      <c r="E436" s="687"/>
      <c r="F436" s="1896"/>
      <c r="G436" s="114"/>
      <c r="H436" s="128"/>
    </row>
    <row r="437" spans="1:8" ht="18">
      <c r="A437" s="1157"/>
      <c r="B437" s="129"/>
      <c r="C437" s="129"/>
      <c r="D437" s="129"/>
      <c r="E437" s="688" t="s">
        <v>4869</v>
      </c>
      <c r="F437" s="1965"/>
      <c r="G437" s="1965"/>
      <c r="H437" s="133"/>
    </row>
    <row r="438" spans="1:8">
      <c r="A438" s="1157"/>
      <c r="B438" s="17"/>
      <c r="C438" s="216"/>
      <c r="D438" s="216"/>
      <c r="E438" s="689"/>
      <c r="F438" s="119"/>
      <c r="G438" s="1954"/>
      <c r="H438" s="200"/>
    </row>
    <row r="439" spans="1:8">
      <c r="A439" s="1157"/>
      <c r="B439" s="17"/>
      <c r="C439" s="216"/>
      <c r="D439" s="216"/>
      <c r="E439" s="689"/>
      <c r="F439" s="119"/>
      <c r="G439" s="1954"/>
      <c r="H439" s="200"/>
    </row>
    <row r="440" spans="1:8" ht="13.5" thickBot="1">
      <c r="A440" s="1158"/>
      <c r="B440" s="204"/>
      <c r="C440" s="217"/>
      <c r="D440" s="217"/>
      <c r="E440" s="690"/>
      <c r="F440" s="122"/>
      <c r="G440" s="1955"/>
      <c r="H440" s="205"/>
    </row>
    <row r="441" spans="1:8" ht="42">
      <c r="A441" s="1370" t="s">
        <v>1036</v>
      </c>
      <c r="B441" s="445" t="s">
        <v>1037</v>
      </c>
      <c r="C441" s="568" t="s">
        <v>3975</v>
      </c>
      <c r="D441" s="568" t="s">
        <v>3147</v>
      </c>
      <c r="E441" s="691" t="s">
        <v>3974</v>
      </c>
      <c r="F441" s="502" t="s">
        <v>2796</v>
      </c>
      <c r="G441" s="1948" t="s">
        <v>498</v>
      </c>
      <c r="H441" s="232" t="s">
        <v>4274</v>
      </c>
    </row>
    <row r="442" spans="1:8" ht="13.5" thickBot="1">
      <c r="A442" s="1370"/>
      <c r="B442" s="445"/>
      <c r="C442" s="568" t="s">
        <v>3260</v>
      </c>
      <c r="D442" s="569" t="s">
        <v>2645</v>
      </c>
      <c r="E442" s="692" t="s">
        <v>265</v>
      </c>
      <c r="F442" s="1956">
        <f>'Заказ, cкидки и курсы валют'!$I$12</f>
        <v>0</v>
      </c>
      <c r="G442" s="1949"/>
      <c r="H442" s="380"/>
    </row>
    <row r="443" spans="1:8">
      <c r="A443" s="1985" t="s">
        <v>2682</v>
      </c>
      <c r="B443" s="1403" t="s">
        <v>203</v>
      </c>
      <c r="C443" s="1403">
        <v>45</v>
      </c>
      <c r="D443" s="1403">
        <v>50</v>
      </c>
      <c r="E443" s="2566">
        <v>431.81</v>
      </c>
      <c r="F443" s="1981">
        <f>ROUND(E443*(1-$F$11),2)</f>
        <v>431.81</v>
      </c>
      <c r="G443" s="1982">
        <f>F443</f>
        <v>431.81</v>
      </c>
      <c r="H443" s="1681"/>
    </row>
    <row r="444" spans="1:8">
      <c r="A444" s="1020" t="s">
        <v>521</v>
      </c>
      <c r="B444" s="802" t="s">
        <v>204</v>
      </c>
      <c r="C444" s="802">
        <v>45</v>
      </c>
      <c r="D444" s="802">
        <v>50</v>
      </c>
      <c r="E444" s="1151">
        <v>554.69000000000005</v>
      </c>
      <c r="F444" s="1983">
        <f t="shared" ref="F444:F453" si="37">ROUND(E444*(1-$F$11),2)</f>
        <v>554.69000000000005</v>
      </c>
      <c r="G444" s="1984">
        <f t="shared" ref="G444:G453" si="38">F444</f>
        <v>554.69000000000005</v>
      </c>
      <c r="H444" s="642"/>
    </row>
    <row r="445" spans="1:8">
      <c r="A445" s="1020" t="s">
        <v>522</v>
      </c>
      <c r="B445" s="20" t="s">
        <v>205</v>
      </c>
      <c r="C445" s="20">
        <v>40</v>
      </c>
      <c r="D445" s="20">
        <v>50</v>
      </c>
      <c r="E445" s="1151">
        <v>554.69000000000005</v>
      </c>
      <c r="F445" s="714">
        <f t="shared" si="37"/>
        <v>554.69000000000005</v>
      </c>
      <c r="G445" s="1959">
        <f t="shared" si="38"/>
        <v>554.69000000000005</v>
      </c>
      <c r="H445" s="245"/>
    </row>
    <row r="446" spans="1:8">
      <c r="A446" s="1020" t="s">
        <v>523</v>
      </c>
      <c r="B446" s="20" t="s">
        <v>206</v>
      </c>
      <c r="C446" s="20">
        <v>30</v>
      </c>
      <c r="D446" s="20">
        <v>50</v>
      </c>
      <c r="E446" s="1151">
        <v>580.41999999999996</v>
      </c>
      <c r="F446" s="714">
        <f t="shared" si="37"/>
        <v>580.41999999999996</v>
      </c>
      <c r="G446" s="1959">
        <f t="shared" si="38"/>
        <v>580.41999999999996</v>
      </c>
      <c r="H446" s="245"/>
    </row>
    <row r="447" spans="1:8">
      <c r="A447" s="1020" t="s">
        <v>524</v>
      </c>
      <c r="B447" s="20" t="s">
        <v>207</v>
      </c>
      <c r="C447" s="20">
        <v>30</v>
      </c>
      <c r="D447" s="20">
        <v>50</v>
      </c>
      <c r="E447" s="1151">
        <v>614.02</v>
      </c>
      <c r="F447" s="714">
        <f t="shared" si="37"/>
        <v>614.02</v>
      </c>
      <c r="G447" s="1959">
        <f t="shared" si="38"/>
        <v>614.02</v>
      </c>
      <c r="H447" s="245"/>
    </row>
    <row r="448" spans="1:8">
      <c r="A448" s="1020" t="s">
        <v>525</v>
      </c>
      <c r="B448" s="20" t="s">
        <v>209</v>
      </c>
      <c r="C448" s="20">
        <v>14</v>
      </c>
      <c r="D448" s="20">
        <v>50</v>
      </c>
      <c r="E448" s="1151">
        <v>706.94</v>
      </c>
      <c r="F448" s="714">
        <f t="shared" si="37"/>
        <v>706.94</v>
      </c>
      <c r="G448" s="1959">
        <f t="shared" si="38"/>
        <v>706.94</v>
      </c>
      <c r="H448" s="245"/>
    </row>
    <row r="449" spans="1:8">
      <c r="A449" s="1020" t="s">
        <v>5530</v>
      </c>
      <c r="B449" s="802">
        <v>12100</v>
      </c>
      <c r="C449" s="802">
        <v>50</v>
      </c>
      <c r="D449" s="802">
        <v>50</v>
      </c>
      <c r="E449" s="1151">
        <v>558.34</v>
      </c>
      <c r="F449" s="714">
        <f t="shared" si="37"/>
        <v>558.34</v>
      </c>
      <c r="G449" s="1959">
        <f t="shared" si="38"/>
        <v>558.34</v>
      </c>
      <c r="H449" s="642"/>
    </row>
    <row r="450" spans="1:8">
      <c r="A450" s="1020" t="s">
        <v>5531</v>
      </c>
      <c r="B450" s="802">
        <v>12120</v>
      </c>
      <c r="C450" s="802">
        <v>50</v>
      </c>
      <c r="D450" s="802">
        <v>50</v>
      </c>
      <c r="E450" s="1151">
        <v>624.96</v>
      </c>
      <c r="F450" s="714">
        <f t="shared" si="37"/>
        <v>624.96</v>
      </c>
      <c r="G450" s="1959">
        <f t="shared" si="38"/>
        <v>624.96</v>
      </c>
      <c r="H450" s="642"/>
    </row>
    <row r="451" spans="1:8">
      <c r="A451" s="1020" t="s">
        <v>5532</v>
      </c>
      <c r="B451" s="802">
        <v>12160</v>
      </c>
      <c r="C451" s="802">
        <v>50</v>
      </c>
      <c r="D451" s="802">
        <v>50</v>
      </c>
      <c r="E451" s="1151">
        <v>718.46</v>
      </c>
      <c r="F451" s="714">
        <f t="shared" si="37"/>
        <v>718.46</v>
      </c>
      <c r="G451" s="1959">
        <f t="shared" si="38"/>
        <v>718.46</v>
      </c>
      <c r="H451" s="642"/>
    </row>
    <row r="452" spans="1:8">
      <c r="A452" s="1020" t="s">
        <v>526</v>
      </c>
      <c r="B452" s="20" t="s">
        <v>2651</v>
      </c>
      <c r="C452" s="20">
        <v>15</v>
      </c>
      <c r="D452" s="20">
        <v>50</v>
      </c>
      <c r="E452" s="1151">
        <v>788.74</v>
      </c>
      <c r="F452" s="714">
        <f t="shared" si="37"/>
        <v>788.74</v>
      </c>
      <c r="G452" s="1959">
        <f t="shared" si="38"/>
        <v>788.74</v>
      </c>
      <c r="H452" s="245"/>
    </row>
    <row r="453" spans="1:8" ht="13.5" thickBot="1">
      <c r="A453" s="1021" t="s">
        <v>527</v>
      </c>
      <c r="B453" s="338" t="s">
        <v>997</v>
      </c>
      <c r="C453" s="338">
        <v>15</v>
      </c>
      <c r="D453" s="338">
        <v>50</v>
      </c>
      <c r="E453" s="1367">
        <v>1023.17</v>
      </c>
      <c r="F453" s="1960">
        <f t="shared" si="37"/>
        <v>1023.17</v>
      </c>
      <c r="G453" s="1961">
        <f t="shared" si="38"/>
        <v>1023.17</v>
      </c>
      <c r="H453" s="248"/>
    </row>
    <row r="454" spans="1:8">
      <c r="A454" s="1136"/>
      <c r="B454" s="172"/>
      <c r="C454" s="172"/>
      <c r="D454" s="172"/>
      <c r="E454" s="898"/>
      <c r="F454" s="1969"/>
      <c r="G454" s="1962"/>
      <c r="H454" s="14"/>
    </row>
    <row r="455" spans="1:8" ht="13.5" thickBot="1">
      <c r="A455" s="1136"/>
      <c r="B455" s="172"/>
      <c r="C455" s="172"/>
      <c r="D455" s="172"/>
      <c r="E455" s="898"/>
      <c r="F455" s="1969"/>
      <c r="G455" s="1962"/>
      <c r="H455" s="14"/>
    </row>
    <row r="456" spans="1:8" ht="18">
      <c r="A456" s="1156"/>
      <c r="B456" s="196"/>
      <c r="C456" s="112" t="s">
        <v>4871</v>
      </c>
      <c r="D456" s="1896"/>
      <c r="E456" s="687"/>
      <c r="F456" s="1974" t="s">
        <v>4872</v>
      </c>
      <c r="G456" s="1952"/>
      <c r="H456" s="116"/>
    </row>
    <row r="457" spans="1:8" ht="18">
      <c r="A457" s="1157"/>
      <c r="B457" s="17"/>
      <c r="C457" s="129"/>
      <c r="D457" s="130" t="s">
        <v>4869</v>
      </c>
      <c r="E457" s="700"/>
      <c r="F457" s="1965"/>
      <c r="G457" s="1967"/>
      <c r="H457" s="200"/>
    </row>
    <row r="458" spans="1:8">
      <c r="A458" s="1157"/>
      <c r="B458" s="17"/>
      <c r="C458" s="216"/>
      <c r="D458" s="216"/>
      <c r="E458" s="689"/>
      <c r="F458" s="119"/>
      <c r="G458" s="1954"/>
      <c r="H458" s="200"/>
    </row>
    <row r="459" spans="1:8">
      <c r="A459" s="1157"/>
      <c r="B459" s="17"/>
      <c r="C459" s="216"/>
      <c r="D459" s="216"/>
      <c r="E459" s="689"/>
      <c r="F459" s="119"/>
      <c r="G459" s="1954"/>
      <c r="H459" s="200"/>
    </row>
    <row r="460" spans="1:8">
      <c r="A460" s="1157"/>
      <c r="B460" s="17"/>
      <c r="C460" s="216"/>
      <c r="D460" s="216"/>
      <c r="E460" s="689"/>
      <c r="F460" s="119"/>
      <c r="G460" s="1954"/>
      <c r="H460" s="200"/>
    </row>
    <row r="461" spans="1:8" ht="13.5" thickBot="1">
      <c r="A461" s="1158"/>
      <c r="B461" s="204"/>
      <c r="C461" s="217"/>
      <c r="D461" s="217"/>
      <c r="E461" s="690"/>
      <c r="F461" s="122"/>
      <c r="G461" s="1955"/>
      <c r="H461" s="205"/>
    </row>
    <row r="462" spans="1:8" ht="42">
      <c r="A462" s="1370" t="s">
        <v>1036</v>
      </c>
      <c r="B462" s="445" t="s">
        <v>1037</v>
      </c>
      <c r="C462" s="568" t="s">
        <v>3975</v>
      </c>
      <c r="D462" s="568" t="s">
        <v>3147</v>
      </c>
      <c r="E462" s="691" t="s">
        <v>3974</v>
      </c>
      <c r="F462" s="502" t="s">
        <v>2796</v>
      </c>
      <c r="G462" s="1948" t="s">
        <v>498</v>
      </c>
      <c r="H462" s="232" t="s">
        <v>4274</v>
      </c>
    </row>
    <row r="463" spans="1:8" ht="13.5" thickBot="1">
      <c r="A463" s="1370"/>
      <c r="B463" s="445"/>
      <c r="C463" s="568" t="s">
        <v>3260</v>
      </c>
      <c r="D463" s="569" t="s">
        <v>2645</v>
      </c>
      <c r="E463" s="696" t="s">
        <v>265</v>
      </c>
      <c r="F463" s="1956">
        <f>'Заказ, cкидки и курсы валют'!$I$12</f>
        <v>0</v>
      </c>
      <c r="G463" s="1949"/>
      <c r="H463" s="380"/>
    </row>
    <row r="464" spans="1:8" ht="13.5" thickBot="1">
      <c r="A464" s="1401" t="s">
        <v>528</v>
      </c>
      <c r="B464" s="1402" t="s">
        <v>1368</v>
      </c>
      <c r="C464" s="1402">
        <v>20</v>
      </c>
      <c r="D464" s="1402">
        <v>250</v>
      </c>
      <c r="E464" s="1410">
        <v>804.29</v>
      </c>
      <c r="F464" s="1986">
        <f>ROUND(E464*(1-$F$11),2)</f>
        <v>804.29</v>
      </c>
      <c r="G464" s="1987">
        <f>F464</f>
        <v>804.29</v>
      </c>
      <c r="H464" s="1230"/>
    </row>
    <row r="465" spans="1:8">
      <c r="A465" s="1136"/>
      <c r="B465" s="172"/>
      <c r="C465" s="172"/>
      <c r="D465" s="172"/>
      <c r="E465" s="898"/>
      <c r="F465" s="1969"/>
      <c r="G465" s="1962"/>
      <c r="H465" s="14"/>
    </row>
    <row r="466" spans="1:8">
      <c r="A466" s="1136"/>
      <c r="B466" s="172"/>
      <c r="C466" s="172"/>
      <c r="D466" s="172"/>
      <c r="E466" s="898"/>
      <c r="F466" s="1969"/>
      <c r="G466" s="1962"/>
      <c r="H466" s="14"/>
    </row>
    <row r="467" spans="1:8" ht="13.5" thickBot="1">
      <c r="A467" s="1136"/>
      <c r="B467" s="172"/>
      <c r="C467" s="172"/>
      <c r="D467" s="172"/>
      <c r="E467" s="898"/>
      <c r="F467" s="1969"/>
      <c r="G467" s="1962"/>
      <c r="H467" s="14"/>
    </row>
    <row r="468" spans="1:8" ht="18">
      <c r="A468" s="1156"/>
      <c r="B468" s="196"/>
      <c r="C468" s="112" t="s">
        <v>4871</v>
      </c>
      <c r="D468" s="1896"/>
      <c r="E468" s="687"/>
      <c r="F468" s="1968"/>
      <c r="G468" s="114"/>
      <c r="H468" s="116"/>
    </row>
    <row r="469" spans="1:8" ht="18">
      <c r="A469" s="1157"/>
      <c r="B469" s="17"/>
      <c r="C469" s="129"/>
      <c r="D469" s="130" t="s">
        <v>4869</v>
      </c>
      <c r="E469" s="700"/>
      <c r="G469" s="1965"/>
      <c r="H469" s="200"/>
    </row>
    <row r="470" spans="1:8">
      <c r="A470" s="1157"/>
      <c r="B470" s="17"/>
      <c r="C470" s="216"/>
      <c r="D470" s="216"/>
      <c r="E470" s="689"/>
      <c r="F470" s="119"/>
      <c r="G470" s="1954"/>
      <c r="H470" s="200"/>
    </row>
    <row r="471" spans="1:8">
      <c r="A471" s="1157"/>
      <c r="B471" s="17"/>
      <c r="C471" s="216"/>
      <c r="D471" s="216"/>
      <c r="E471" s="689"/>
      <c r="F471" s="119"/>
      <c r="G471" s="1954"/>
      <c r="H471" s="200"/>
    </row>
    <row r="472" spans="1:8">
      <c r="A472" s="1157"/>
      <c r="B472" s="17"/>
      <c r="C472" s="216"/>
      <c r="D472" s="216"/>
      <c r="E472" s="689"/>
      <c r="F472" s="119"/>
      <c r="G472" s="1954"/>
      <c r="H472" s="200"/>
    </row>
    <row r="473" spans="1:8" ht="13.5" thickBot="1">
      <c r="A473" s="1158"/>
      <c r="B473" s="204"/>
      <c r="C473" s="217"/>
      <c r="D473" s="217"/>
      <c r="E473" s="690"/>
      <c r="F473" s="122"/>
      <c r="G473" s="1955"/>
      <c r="H473" s="205"/>
    </row>
    <row r="474" spans="1:8" ht="42">
      <c r="A474" s="1370" t="s">
        <v>1036</v>
      </c>
      <c r="B474" s="445" t="s">
        <v>1037</v>
      </c>
      <c r="C474" s="568" t="s">
        <v>3975</v>
      </c>
      <c r="D474" s="568" t="s">
        <v>3147</v>
      </c>
      <c r="E474" s="691" t="s">
        <v>3974</v>
      </c>
      <c r="F474" s="502" t="s">
        <v>2796</v>
      </c>
      <c r="G474" s="1948" t="s">
        <v>498</v>
      </c>
      <c r="H474" s="232" t="s">
        <v>4274</v>
      </c>
    </row>
    <row r="475" spans="1:8" ht="13.5" thickBot="1">
      <c r="A475" s="1370"/>
      <c r="B475" s="445"/>
      <c r="C475" s="568" t="s">
        <v>3260</v>
      </c>
      <c r="D475" s="569" t="s">
        <v>2645</v>
      </c>
      <c r="E475" s="696" t="s">
        <v>265</v>
      </c>
      <c r="F475" s="1956">
        <f>'Заказ, cкидки и курсы валют'!$I$12</f>
        <v>0</v>
      </c>
      <c r="G475" s="1949"/>
      <c r="H475" s="380"/>
    </row>
    <row r="476" spans="1:8">
      <c r="A476" s="1371" t="s">
        <v>529</v>
      </c>
      <c r="B476" s="1400" t="s">
        <v>3261</v>
      </c>
      <c r="C476" s="1400">
        <v>25</v>
      </c>
      <c r="D476" s="1400">
        <v>100</v>
      </c>
      <c r="E476" s="2576">
        <v>615.36</v>
      </c>
      <c r="F476" s="1981">
        <f>ROUND(E476*(1-$F$11),2)</f>
        <v>615.36</v>
      </c>
      <c r="G476" s="1982">
        <f>F476</f>
        <v>615.36</v>
      </c>
      <c r="H476" s="393"/>
    </row>
    <row r="477" spans="1:8">
      <c r="A477" s="1020" t="s">
        <v>5533</v>
      </c>
      <c r="B477" s="20" t="s">
        <v>202</v>
      </c>
      <c r="C477" s="20">
        <v>20</v>
      </c>
      <c r="D477" s="20">
        <v>100</v>
      </c>
      <c r="E477" s="1151">
        <v>703.87</v>
      </c>
      <c r="F477" s="1983">
        <f t="shared" ref="F477:F478" si="39">ROUND(E477*(1-$F$11),2)</f>
        <v>703.87</v>
      </c>
      <c r="G477" s="1984">
        <f t="shared" ref="G477:G478" si="40">F477</f>
        <v>703.87</v>
      </c>
      <c r="H477" s="245"/>
    </row>
    <row r="478" spans="1:8" ht="13.5" thickBot="1">
      <c r="A478" s="1021" t="s">
        <v>530</v>
      </c>
      <c r="B478" s="338" t="s">
        <v>1026</v>
      </c>
      <c r="C478" s="338">
        <v>12</v>
      </c>
      <c r="D478" s="338">
        <v>100</v>
      </c>
      <c r="E478" s="2577">
        <v>1364.16</v>
      </c>
      <c r="F478" s="1988">
        <f t="shared" si="39"/>
        <v>1364.16</v>
      </c>
      <c r="G478" s="1989">
        <f t="shared" si="40"/>
        <v>1364.16</v>
      </c>
      <c r="H478" s="248"/>
    </row>
    <row r="479" spans="1:8">
      <c r="A479" s="1136"/>
      <c r="B479" s="172"/>
      <c r="C479" s="172"/>
      <c r="D479" s="172"/>
      <c r="E479" s="898"/>
      <c r="F479" s="1969"/>
      <c r="G479" s="1962"/>
      <c r="H479" s="14"/>
    </row>
    <row r="480" spans="1:8">
      <c r="A480" s="1136"/>
      <c r="B480" s="172"/>
      <c r="C480" s="172"/>
      <c r="D480" s="172"/>
      <c r="E480" s="898"/>
      <c r="F480" s="1969"/>
      <c r="G480" s="1962"/>
      <c r="H480" s="14"/>
    </row>
    <row r="481" spans="1:8" ht="13.5" thickBot="1">
      <c r="A481" s="1136"/>
      <c r="B481" s="172"/>
      <c r="C481" s="172"/>
      <c r="D481" s="172"/>
      <c r="E481" s="898"/>
      <c r="F481" s="1969"/>
      <c r="G481" s="1962"/>
      <c r="H481" s="14"/>
    </row>
    <row r="482" spans="1:8" ht="18">
      <c r="A482" s="1156"/>
      <c r="B482" s="112" t="s">
        <v>4873</v>
      </c>
      <c r="C482" s="112"/>
      <c r="D482" s="112"/>
      <c r="E482" s="687"/>
      <c r="F482" s="1896"/>
      <c r="G482" s="114"/>
      <c r="H482" s="128"/>
    </row>
    <row r="483" spans="1:8">
      <c r="A483" s="1157"/>
      <c r="B483" s="17"/>
      <c r="C483" s="216"/>
      <c r="D483" s="216"/>
      <c r="E483" s="689"/>
      <c r="F483" s="119"/>
      <c r="G483" s="1954"/>
      <c r="H483" s="200"/>
    </row>
    <row r="484" spans="1:8">
      <c r="A484" s="1157"/>
      <c r="B484" s="17"/>
      <c r="C484" s="216"/>
      <c r="D484" s="216"/>
      <c r="E484" s="689"/>
      <c r="F484" s="119"/>
      <c r="G484" s="1954"/>
      <c r="H484" s="200"/>
    </row>
    <row r="485" spans="1:8">
      <c r="A485" s="1157"/>
      <c r="B485" s="17"/>
      <c r="C485" s="216"/>
      <c r="D485" s="216"/>
      <c r="E485" s="689"/>
      <c r="F485" s="119"/>
      <c r="G485" s="1954"/>
      <c r="H485" s="200"/>
    </row>
    <row r="486" spans="1:8" ht="13.5" thickBot="1">
      <c r="A486" s="1158"/>
      <c r="B486" s="204"/>
      <c r="C486" s="217"/>
      <c r="D486" s="217"/>
      <c r="E486" s="690"/>
      <c r="F486" s="122"/>
      <c r="G486" s="1955"/>
      <c r="H486" s="205"/>
    </row>
    <row r="487" spans="1:8" ht="42">
      <c r="A487" s="1370" t="s">
        <v>1036</v>
      </c>
      <c r="B487" s="445" t="s">
        <v>1709</v>
      </c>
      <c r="C487" s="568" t="s">
        <v>679</v>
      </c>
      <c r="D487" s="568" t="s">
        <v>3147</v>
      </c>
      <c r="E487" s="691" t="s">
        <v>1711</v>
      </c>
      <c r="F487" s="502" t="s">
        <v>2796</v>
      </c>
      <c r="G487" s="546" t="s">
        <v>498</v>
      </c>
      <c r="H487" s="232" t="s">
        <v>4274</v>
      </c>
    </row>
    <row r="488" spans="1:8" ht="13.5" thickBot="1">
      <c r="A488" s="1370"/>
      <c r="B488" s="445" t="s">
        <v>1710</v>
      </c>
      <c r="C488" s="568" t="s">
        <v>3648</v>
      </c>
      <c r="D488" s="569" t="s">
        <v>2645</v>
      </c>
      <c r="E488" s="696" t="s">
        <v>265</v>
      </c>
      <c r="F488" s="1956">
        <f>'Заказ, cкидки и курсы валют'!$I$12</f>
        <v>0</v>
      </c>
      <c r="G488" s="547"/>
      <c r="H488" s="380"/>
    </row>
    <row r="489" spans="1:8">
      <c r="A489" s="1371" t="s">
        <v>5534</v>
      </c>
      <c r="B489" s="1883">
        <v>15</v>
      </c>
      <c r="C489" s="1403"/>
      <c r="D489" s="1403">
        <v>2000</v>
      </c>
      <c r="E489" s="2578">
        <v>5761.54</v>
      </c>
      <c r="F489" s="1981">
        <f>ROUND(E489*(1-$F$11),2)</f>
        <v>5761.54</v>
      </c>
      <c r="G489" s="1982">
        <f>F489</f>
        <v>5761.54</v>
      </c>
      <c r="H489" s="1404"/>
    </row>
    <row r="490" spans="1:8">
      <c r="A490" s="1020" t="s">
        <v>5581</v>
      </c>
      <c r="B490" s="643" t="s">
        <v>5582</v>
      </c>
      <c r="C490" s="802"/>
      <c r="D490" s="802">
        <v>800</v>
      </c>
      <c r="E490" s="2579">
        <v>3133.34</v>
      </c>
      <c r="F490" s="1983">
        <f t="shared" ref="F490:F494" si="41">ROUND(E490*(1-$F$11),2)</f>
        <v>3133.34</v>
      </c>
      <c r="G490" s="1984">
        <f t="shared" ref="G490:G494" si="42">F490</f>
        <v>3133.34</v>
      </c>
      <c r="H490" s="642"/>
    </row>
    <row r="491" spans="1:8">
      <c r="A491" s="1020" t="s">
        <v>5535</v>
      </c>
      <c r="B491" s="643">
        <v>20</v>
      </c>
      <c r="C491" s="802"/>
      <c r="D491" s="802">
        <v>1800</v>
      </c>
      <c r="E491" s="2579">
        <v>5478.14</v>
      </c>
      <c r="F491" s="1983">
        <f t="shared" si="41"/>
        <v>5478.14</v>
      </c>
      <c r="G491" s="1984">
        <f t="shared" si="42"/>
        <v>5478.14</v>
      </c>
      <c r="H491" s="642"/>
    </row>
    <row r="492" spans="1:8">
      <c r="A492" s="1020" t="s">
        <v>5536</v>
      </c>
      <c r="B492" s="643">
        <v>25</v>
      </c>
      <c r="C492" s="802"/>
      <c r="D492" s="802">
        <v>1500</v>
      </c>
      <c r="E492" s="2579">
        <v>4669.63</v>
      </c>
      <c r="F492" s="1983">
        <f t="shared" si="41"/>
        <v>4669.63</v>
      </c>
      <c r="G492" s="1984">
        <f t="shared" si="42"/>
        <v>4669.63</v>
      </c>
      <c r="H492" s="642"/>
    </row>
    <row r="493" spans="1:8">
      <c r="A493" s="1020" t="s">
        <v>5537</v>
      </c>
      <c r="B493" s="643">
        <v>30</v>
      </c>
      <c r="C493" s="802"/>
      <c r="D493" s="802">
        <v>1300</v>
      </c>
      <c r="E493" s="2579">
        <v>4258.5600000000004</v>
      </c>
      <c r="F493" s="1983">
        <f t="shared" si="41"/>
        <v>4258.5600000000004</v>
      </c>
      <c r="G493" s="1984">
        <f t="shared" si="42"/>
        <v>4258.5600000000004</v>
      </c>
      <c r="H493" s="642"/>
    </row>
    <row r="494" spans="1:8" ht="13.5" thickBot="1">
      <c r="A494" s="1929" t="s">
        <v>5538</v>
      </c>
      <c r="B494" s="1990">
        <v>35</v>
      </c>
      <c r="C494" s="1991"/>
      <c r="D494" s="1991">
        <v>1200</v>
      </c>
      <c r="E494" s="2580">
        <v>4042.37</v>
      </c>
      <c r="F494" s="1992">
        <f t="shared" si="41"/>
        <v>4042.37</v>
      </c>
      <c r="G494" s="1993">
        <f t="shared" si="42"/>
        <v>4042.37</v>
      </c>
      <c r="H494" s="1930"/>
    </row>
    <row r="495" spans="1:8" ht="13.5" thickBot="1">
      <c r="A495" s="1136"/>
      <c r="B495" s="13"/>
      <c r="C495" s="172"/>
      <c r="D495" s="172"/>
      <c r="E495" s="898"/>
      <c r="F495" s="1969"/>
      <c r="G495" s="1962"/>
      <c r="H495" s="14"/>
    </row>
    <row r="496" spans="1:8" ht="18">
      <c r="A496" s="1156"/>
      <c r="B496" s="112" t="s">
        <v>1712</v>
      </c>
      <c r="C496" s="112"/>
      <c r="D496" s="112"/>
      <c r="E496" s="687"/>
      <c r="F496" s="1896"/>
      <c r="G496" s="114"/>
      <c r="H496" s="128"/>
    </row>
    <row r="497" spans="1:8">
      <c r="A497" s="1157"/>
      <c r="B497" s="17"/>
      <c r="C497" s="216"/>
      <c r="D497" s="216"/>
      <c r="E497" s="689"/>
      <c r="F497" s="119"/>
      <c r="G497" s="1954"/>
      <c r="H497" s="200"/>
    </row>
    <row r="498" spans="1:8">
      <c r="A498" s="1157"/>
      <c r="B498" s="17"/>
      <c r="C498" s="216"/>
      <c r="D498" s="216"/>
      <c r="E498" s="689"/>
      <c r="F498" s="119"/>
      <c r="G498" s="1954"/>
      <c r="H498" s="200"/>
    </row>
    <row r="499" spans="1:8">
      <c r="A499" s="1157"/>
      <c r="B499" s="17"/>
      <c r="C499" s="216"/>
      <c r="D499" s="216"/>
      <c r="E499" s="689"/>
      <c r="F499" s="119"/>
      <c r="G499" s="1954"/>
      <c r="H499" s="200"/>
    </row>
    <row r="500" spans="1:8" ht="13.5" thickBot="1">
      <c r="A500" s="1158"/>
      <c r="B500" s="204"/>
      <c r="C500" s="217"/>
      <c r="D500" s="217"/>
      <c r="E500" s="690"/>
      <c r="F500" s="122"/>
      <c r="G500" s="1955"/>
      <c r="H500" s="205"/>
    </row>
    <row r="501" spans="1:8" ht="42">
      <c r="A501" s="1378" t="s">
        <v>1036</v>
      </c>
      <c r="B501" s="566" t="s">
        <v>1709</v>
      </c>
      <c r="C501" s="1660" t="s">
        <v>679</v>
      </c>
      <c r="D501" s="1660" t="s">
        <v>3147</v>
      </c>
      <c r="E501" s="693" t="s">
        <v>1711</v>
      </c>
      <c r="F501" s="503" t="s">
        <v>2796</v>
      </c>
      <c r="G501" s="548" t="s">
        <v>498</v>
      </c>
      <c r="H501" s="206" t="s">
        <v>4274</v>
      </c>
    </row>
    <row r="502" spans="1:8" ht="13.5" thickBot="1">
      <c r="A502" s="1370"/>
      <c r="B502" s="445" t="s">
        <v>1710</v>
      </c>
      <c r="C502" s="568" t="s">
        <v>3648</v>
      </c>
      <c r="D502" s="569" t="s">
        <v>2645</v>
      </c>
      <c r="E502" s="696" t="s">
        <v>265</v>
      </c>
      <c r="F502" s="1956">
        <f>'Заказ, cкидки и курсы валют'!$I$12</f>
        <v>0</v>
      </c>
      <c r="G502" s="547"/>
      <c r="H502" s="380"/>
    </row>
    <row r="503" spans="1:8">
      <c r="A503" s="1371" t="s">
        <v>1713</v>
      </c>
      <c r="B503" s="1815">
        <v>20</v>
      </c>
      <c r="C503" s="1632"/>
      <c r="D503" s="1632">
        <v>1300</v>
      </c>
      <c r="E503" s="2578">
        <v>3050.5</v>
      </c>
      <c r="F503" s="1981">
        <f>ROUND(E503*(1-$F$11),2)</f>
        <v>3050.5</v>
      </c>
      <c r="G503" s="1982">
        <f>F503</f>
        <v>3050.5</v>
      </c>
      <c r="H503" s="1404"/>
    </row>
    <row r="504" spans="1:8">
      <c r="A504" s="1020" t="s">
        <v>1714</v>
      </c>
      <c r="B504" s="767">
        <v>25</v>
      </c>
      <c r="C504" s="644"/>
      <c r="D504" s="644">
        <v>1000</v>
      </c>
      <c r="E504" s="2579">
        <v>3298.94</v>
      </c>
      <c r="F504" s="1983">
        <f t="shared" ref="F504:F508" si="43">ROUND(E504*(1-$F$11),2)</f>
        <v>3298.94</v>
      </c>
      <c r="G504" s="1984">
        <f t="shared" ref="G504:G508" si="44">F504</f>
        <v>3298.94</v>
      </c>
      <c r="H504" s="642"/>
    </row>
    <row r="505" spans="1:8">
      <c r="A505" s="1020" t="s">
        <v>1715</v>
      </c>
      <c r="B505" s="767">
        <v>30</v>
      </c>
      <c r="C505" s="644"/>
      <c r="D505" s="644">
        <v>700</v>
      </c>
      <c r="E505" s="2579">
        <v>3333.89</v>
      </c>
      <c r="F505" s="1983">
        <f t="shared" si="43"/>
        <v>3333.89</v>
      </c>
      <c r="G505" s="1984">
        <f t="shared" si="44"/>
        <v>3333.89</v>
      </c>
      <c r="H505" s="642"/>
    </row>
    <row r="506" spans="1:8">
      <c r="A506" s="1020" t="s">
        <v>1716</v>
      </c>
      <c r="B506" s="767">
        <v>35</v>
      </c>
      <c r="C506" s="644"/>
      <c r="D506" s="644">
        <v>550</v>
      </c>
      <c r="E506" s="2579">
        <v>2619.65</v>
      </c>
      <c r="F506" s="1983">
        <f t="shared" si="43"/>
        <v>2619.65</v>
      </c>
      <c r="G506" s="1984">
        <f t="shared" si="44"/>
        <v>2619.65</v>
      </c>
      <c r="H506" s="642"/>
    </row>
    <row r="507" spans="1:8">
      <c r="A507" s="1020" t="s">
        <v>1717</v>
      </c>
      <c r="B507" s="767">
        <v>40</v>
      </c>
      <c r="C507" s="644"/>
      <c r="D507" s="644">
        <v>400</v>
      </c>
      <c r="E507" s="2579">
        <v>2713.54</v>
      </c>
      <c r="F507" s="1983">
        <f t="shared" si="43"/>
        <v>2713.54</v>
      </c>
      <c r="G507" s="1984">
        <f t="shared" si="44"/>
        <v>2713.54</v>
      </c>
      <c r="H507" s="642"/>
    </row>
    <row r="508" spans="1:8" ht="13.5" thickBot="1">
      <c r="A508" s="1021" t="s">
        <v>1718</v>
      </c>
      <c r="B508" s="1139">
        <v>50</v>
      </c>
      <c r="C508" s="1140"/>
      <c r="D508" s="1140">
        <v>250</v>
      </c>
      <c r="E508" s="2581">
        <v>2793.79</v>
      </c>
      <c r="F508" s="1988">
        <f t="shared" si="43"/>
        <v>2793.79</v>
      </c>
      <c r="G508" s="1989">
        <f t="shared" si="44"/>
        <v>2793.79</v>
      </c>
      <c r="H508" s="1135"/>
    </row>
    <row r="509" spans="1:8" ht="13.5" thickBot="1">
      <c r="A509" s="1136"/>
      <c r="B509" s="13"/>
      <c r="C509" s="172"/>
      <c r="D509" s="172"/>
      <c r="E509" s="898"/>
      <c r="F509" s="1969"/>
      <c r="G509" s="1962"/>
      <c r="H509" s="14"/>
    </row>
    <row r="510" spans="1:8" ht="18">
      <c r="A510" s="1156"/>
      <c r="B510" s="112" t="s">
        <v>1719</v>
      </c>
      <c r="C510" s="112"/>
      <c r="D510" s="112"/>
      <c r="E510" s="687"/>
      <c r="F510" s="1896"/>
      <c r="G510" s="114"/>
      <c r="H510" s="128"/>
    </row>
    <row r="511" spans="1:8">
      <c r="A511" s="1157"/>
      <c r="B511" s="17"/>
      <c r="C511" s="216"/>
      <c r="D511" s="216"/>
      <c r="E511" s="689"/>
      <c r="F511" s="119"/>
      <c r="G511" s="1954"/>
      <c r="H511" s="200"/>
    </row>
    <row r="512" spans="1:8">
      <c r="A512" s="1157"/>
      <c r="B512" s="17"/>
      <c r="C512" s="216"/>
      <c r="D512" s="216"/>
      <c r="E512" s="689"/>
      <c r="F512" s="119"/>
      <c r="G512" s="1954"/>
      <c r="H512" s="200"/>
    </row>
    <row r="513" spans="1:8">
      <c r="A513" s="1157"/>
      <c r="B513" s="17"/>
      <c r="C513" s="216"/>
      <c r="D513" s="216"/>
      <c r="E513" s="689"/>
      <c r="F513" s="119"/>
      <c r="G513" s="1954"/>
      <c r="H513" s="200"/>
    </row>
    <row r="514" spans="1:8" ht="13.5" thickBot="1">
      <c r="A514" s="1158"/>
      <c r="B514" s="204"/>
      <c r="C514" s="217"/>
      <c r="D514" s="217"/>
      <c r="E514" s="690"/>
      <c r="F514" s="122"/>
      <c r="G514" s="1955"/>
      <c r="H514" s="205"/>
    </row>
    <row r="515" spans="1:8" ht="42">
      <c r="A515" s="1378" t="s">
        <v>1036</v>
      </c>
      <c r="B515" s="566" t="s">
        <v>1709</v>
      </c>
      <c r="C515" s="1660" t="s">
        <v>679</v>
      </c>
      <c r="D515" s="1660" t="s">
        <v>3147</v>
      </c>
      <c r="E515" s="693" t="s">
        <v>1711</v>
      </c>
      <c r="F515" s="503" t="s">
        <v>2796</v>
      </c>
      <c r="G515" s="548" t="s">
        <v>498</v>
      </c>
      <c r="H515" s="206" t="s">
        <v>4274</v>
      </c>
    </row>
    <row r="516" spans="1:8" ht="13.5" thickBot="1">
      <c r="A516" s="1370"/>
      <c r="B516" s="445" t="s">
        <v>1720</v>
      </c>
      <c r="C516" s="568" t="s">
        <v>3648</v>
      </c>
      <c r="D516" s="569" t="s">
        <v>2645</v>
      </c>
      <c r="E516" s="696" t="s">
        <v>265</v>
      </c>
      <c r="F516" s="1956">
        <f>'Заказ, cкидки и курсы валют'!$I$12</f>
        <v>0</v>
      </c>
      <c r="G516" s="547"/>
      <c r="H516" s="380"/>
    </row>
    <row r="517" spans="1:8">
      <c r="A517" s="1371" t="s">
        <v>1721</v>
      </c>
      <c r="B517" s="1883">
        <v>1.6</v>
      </c>
      <c r="C517" s="1403"/>
      <c r="D517" s="1403">
        <v>250</v>
      </c>
      <c r="E517" s="2578">
        <v>1637.95</v>
      </c>
      <c r="F517" s="1981">
        <f>ROUND(E517*(1-$F$11),2)</f>
        <v>1637.95</v>
      </c>
      <c r="G517" s="1982">
        <f>F517</f>
        <v>1637.95</v>
      </c>
      <c r="H517" s="1404"/>
    </row>
    <row r="518" spans="1:8" ht="13.5" thickBot="1">
      <c r="A518" s="1021" t="s">
        <v>1722</v>
      </c>
      <c r="B518" s="1137">
        <v>2.1</v>
      </c>
      <c r="C518" s="804"/>
      <c r="D518" s="804">
        <v>250</v>
      </c>
      <c r="E518" s="2581">
        <v>2027.14</v>
      </c>
      <c r="F518" s="1988">
        <f>ROUND(E518*(1-$F$11),2)</f>
        <v>2027.14</v>
      </c>
      <c r="G518" s="1989">
        <f>F518</f>
        <v>2027.14</v>
      </c>
      <c r="H518" s="1135"/>
    </row>
    <row r="519" spans="1:8" ht="13.5" thickBot="1">
      <c r="A519" s="1136"/>
      <c r="B519" s="13"/>
      <c r="C519" s="172"/>
      <c r="D519" s="172"/>
      <c r="E519" s="898"/>
      <c r="F519" s="1969"/>
      <c r="G519" s="1962"/>
      <c r="H519" s="14"/>
    </row>
    <row r="520" spans="1:8" ht="18">
      <c r="A520" s="1156"/>
      <c r="B520" s="112" t="s">
        <v>1723</v>
      </c>
      <c r="C520" s="112"/>
      <c r="D520" s="112"/>
      <c r="E520" s="687"/>
      <c r="F520" s="1896"/>
      <c r="G520" s="114"/>
      <c r="H520" s="128"/>
    </row>
    <row r="521" spans="1:8">
      <c r="A521" s="1157"/>
      <c r="B521" s="17"/>
      <c r="C521" s="216"/>
      <c r="D521" s="216"/>
      <c r="E521" s="689"/>
      <c r="F521" s="119"/>
      <c r="G521" s="1954"/>
      <c r="H521" s="200"/>
    </row>
    <row r="522" spans="1:8">
      <c r="A522" s="1157"/>
      <c r="B522" s="17"/>
      <c r="C522" s="216"/>
      <c r="D522" s="216"/>
      <c r="E522" s="689"/>
      <c r="F522" s="119"/>
      <c r="G522" s="1954"/>
      <c r="H522" s="200"/>
    </row>
    <row r="523" spans="1:8">
      <c r="A523" s="1157"/>
      <c r="B523" s="17"/>
      <c r="C523" s="216"/>
      <c r="D523" s="216"/>
      <c r="E523" s="689"/>
      <c r="F523" s="119"/>
      <c r="G523" s="1954"/>
      <c r="H523" s="200"/>
    </row>
    <row r="524" spans="1:8" ht="13.5" thickBot="1">
      <c r="A524" s="1158"/>
      <c r="B524" s="204"/>
      <c r="C524" s="217"/>
      <c r="D524" s="217"/>
      <c r="E524" s="690"/>
      <c r="F524" s="122"/>
      <c r="G524" s="1955"/>
      <c r="H524" s="205"/>
    </row>
    <row r="525" spans="1:8" ht="42">
      <c r="A525" s="1370" t="s">
        <v>1036</v>
      </c>
      <c r="B525" s="445" t="s">
        <v>1709</v>
      </c>
      <c r="C525" s="568" t="s">
        <v>679</v>
      </c>
      <c r="D525" s="568" t="s">
        <v>3147</v>
      </c>
      <c r="E525" s="691" t="s">
        <v>1711</v>
      </c>
      <c r="F525" s="502" t="s">
        <v>2796</v>
      </c>
      <c r="G525" s="546" t="s">
        <v>498</v>
      </c>
      <c r="H525" s="232" t="s">
        <v>4274</v>
      </c>
    </row>
    <row r="526" spans="1:8" ht="13.5" thickBot="1">
      <c r="A526" s="1370"/>
      <c r="B526" s="445"/>
      <c r="C526" s="568" t="s">
        <v>3648</v>
      </c>
      <c r="D526" s="569" t="s">
        <v>2645</v>
      </c>
      <c r="E526" s="696" t="s">
        <v>265</v>
      </c>
      <c r="F526" s="1956">
        <f>'Заказ, cкидки и курсы валют'!$I$12</f>
        <v>0</v>
      </c>
      <c r="G526" s="547"/>
      <c r="H526" s="380"/>
    </row>
    <row r="527" spans="1:8" ht="13.5" thickBot="1">
      <c r="A527" s="1401" t="s">
        <v>1724</v>
      </c>
      <c r="B527" s="1931"/>
      <c r="C527" s="1917"/>
      <c r="D527" s="1917">
        <v>500</v>
      </c>
      <c r="E527" s="2582">
        <v>2811.07</v>
      </c>
      <c r="F527" s="1986">
        <f>ROUND(E527*(1-$F$11),2)</f>
        <v>2811.07</v>
      </c>
      <c r="G527" s="1987">
        <f>F527</f>
        <v>2811.07</v>
      </c>
      <c r="H527" s="1928"/>
    </row>
    <row r="528" spans="1:8" ht="13.5" thickBot="1">
      <c r="A528" s="1136"/>
      <c r="B528" s="13"/>
      <c r="C528" s="172"/>
      <c r="D528" s="172"/>
      <c r="E528" s="898"/>
      <c r="F528" s="1969"/>
      <c r="G528" s="1962"/>
      <c r="H528" s="14"/>
    </row>
    <row r="529" spans="1:8" ht="18">
      <c r="A529" s="1156"/>
      <c r="B529" s="112" t="s">
        <v>1725</v>
      </c>
      <c r="C529" s="112"/>
      <c r="D529" s="112"/>
      <c r="E529" s="687"/>
      <c r="F529" s="1896"/>
      <c r="G529" s="114"/>
      <c r="H529" s="128"/>
    </row>
    <row r="530" spans="1:8">
      <c r="A530" s="1157"/>
      <c r="B530" s="17"/>
      <c r="C530" s="216"/>
      <c r="D530" s="216"/>
      <c r="E530" s="689"/>
      <c r="F530" s="119"/>
      <c r="G530" s="1954"/>
      <c r="H530" s="200"/>
    </row>
    <row r="531" spans="1:8">
      <c r="A531" s="1157"/>
      <c r="B531" s="17"/>
      <c r="C531" s="216"/>
      <c r="D531" s="216"/>
      <c r="E531" s="689"/>
      <c r="F531" s="119"/>
      <c r="G531" s="1954"/>
      <c r="H531" s="200"/>
    </row>
    <row r="532" spans="1:8">
      <c r="A532" s="1157"/>
      <c r="B532" s="17"/>
      <c r="C532" s="216"/>
      <c r="D532" s="216"/>
      <c r="E532" s="689"/>
      <c r="F532" s="119"/>
      <c r="G532" s="1954"/>
      <c r="H532" s="200"/>
    </row>
    <row r="533" spans="1:8" ht="13.5" thickBot="1">
      <c r="A533" s="1158"/>
      <c r="B533" s="204"/>
      <c r="C533" s="217"/>
      <c r="D533" s="217"/>
      <c r="E533" s="690"/>
      <c r="F533" s="122"/>
      <c r="G533" s="1955"/>
      <c r="H533" s="205"/>
    </row>
    <row r="534" spans="1:8" ht="42">
      <c r="A534" s="1370" t="s">
        <v>1036</v>
      </c>
      <c r="B534" s="445" t="s">
        <v>1709</v>
      </c>
      <c r="C534" s="568" t="s">
        <v>679</v>
      </c>
      <c r="D534" s="568" t="s">
        <v>3147</v>
      </c>
      <c r="E534" s="691" t="s">
        <v>1711</v>
      </c>
      <c r="F534" s="502" t="s">
        <v>2796</v>
      </c>
      <c r="G534" s="546" t="s">
        <v>498</v>
      </c>
      <c r="H534" s="232" t="s">
        <v>4274</v>
      </c>
    </row>
    <row r="535" spans="1:8" ht="13.5" thickBot="1">
      <c r="A535" s="1370"/>
      <c r="B535" s="445"/>
      <c r="C535" s="568" t="s">
        <v>3648</v>
      </c>
      <c r="D535" s="569" t="s">
        <v>2645</v>
      </c>
      <c r="E535" s="696" t="s">
        <v>265</v>
      </c>
      <c r="F535" s="1956">
        <f>'Заказ, cкидки и курсы валют'!$I$12</f>
        <v>0</v>
      </c>
      <c r="G535" s="547"/>
      <c r="H535" s="380"/>
    </row>
    <row r="536" spans="1:8" ht="13.5" thickBot="1">
      <c r="A536" s="1401" t="s">
        <v>4196</v>
      </c>
      <c r="B536" s="1931"/>
      <c r="C536" s="1917"/>
      <c r="D536" s="1917">
        <v>1500</v>
      </c>
      <c r="E536" s="2582">
        <v>5262.14</v>
      </c>
      <c r="F536" s="1986">
        <f>ROUND(E536*(1-$F$11),2)</f>
        <v>5262.14</v>
      </c>
      <c r="G536" s="1987">
        <f>F536</f>
        <v>5262.14</v>
      </c>
      <c r="H536" s="1928"/>
    </row>
    <row r="537" spans="1:8" ht="13.5" thickBot="1"/>
    <row r="538" spans="1:8" ht="18">
      <c r="A538" s="1156"/>
      <c r="B538" s="196"/>
      <c r="C538" s="112"/>
      <c r="D538" s="1896" t="s">
        <v>3281</v>
      </c>
      <c r="E538" s="687"/>
      <c r="F538" s="114"/>
      <c r="G538" s="1952"/>
      <c r="H538" s="116"/>
    </row>
    <row r="539" spans="1:8">
      <c r="A539" s="1157"/>
      <c r="B539" s="17"/>
      <c r="C539" s="216"/>
      <c r="D539" s="216"/>
      <c r="E539" s="689"/>
      <c r="F539" s="119"/>
      <c r="G539" s="1954"/>
      <c r="H539" s="200"/>
    </row>
    <row r="540" spans="1:8">
      <c r="A540" s="1157"/>
      <c r="B540" s="17"/>
      <c r="C540" s="216"/>
      <c r="D540" s="216"/>
      <c r="E540" s="689"/>
      <c r="F540" s="119"/>
      <c r="G540" s="1954"/>
      <c r="H540" s="200"/>
    </row>
    <row r="541" spans="1:8">
      <c r="A541" s="1157"/>
      <c r="B541" s="17"/>
      <c r="C541" s="216"/>
      <c r="D541" s="216"/>
      <c r="E541" s="689"/>
      <c r="F541" s="119"/>
      <c r="G541" s="1954"/>
      <c r="H541" s="200"/>
    </row>
    <row r="542" spans="1:8" ht="13.5" thickBot="1">
      <c r="A542" s="1158"/>
      <c r="B542" s="204"/>
      <c r="C542" s="217"/>
      <c r="D542" s="217"/>
      <c r="E542" s="690"/>
      <c r="F542" s="122"/>
      <c r="G542" s="1955"/>
      <c r="H542" s="205"/>
    </row>
    <row r="543" spans="1:8" ht="42">
      <c r="A543" s="1370" t="s">
        <v>1036</v>
      </c>
      <c r="B543" s="445" t="s">
        <v>1037</v>
      </c>
      <c r="C543" s="568" t="s">
        <v>679</v>
      </c>
      <c r="D543" s="568" t="s">
        <v>3147</v>
      </c>
      <c r="E543" s="691" t="s">
        <v>1711</v>
      </c>
      <c r="F543" s="502" t="s">
        <v>2796</v>
      </c>
      <c r="G543" s="546" t="s">
        <v>498</v>
      </c>
      <c r="H543" s="232" t="s">
        <v>4274</v>
      </c>
    </row>
    <row r="544" spans="1:8" ht="13.5" thickBot="1">
      <c r="A544" s="1370"/>
      <c r="B544" s="445"/>
      <c r="C544" s="568" t="s">
        <v>3648</v>
      </c>
      <c r="D544" s="569" t="s">
        <v>2645</v>
      </c>
      <c r="E544" s="696" t="s">
        <v>265</v>
      </c>
      <c r="F544" s="1956">
        <f>'Заказ, cкидки и курсы валют'!$I$12</f>
        <v>0</v>
      </c>
      <c r="G544" s="547"/>
      <c r="H544" s="380"/>
    </row>
    <row r="545" spans="1:8" ht="13.5" thickBot="1">
      <c r="A545" s="1401" t="s">
        <v>10801</v>
      </c>
      <c r="B545" s="1926" t="s">
        <v>3282</v>
      </c>
      <c r="C545" s="1917"/>
      <c r="D545" s="1927">
        <v>1</v>
      </c>
      <c r="E545" s="2582">
        <v>46.27</v>
      </c>
      <c r="F545" s="1986">
        <f>ROUND(E545*(1-$F$11),2)</f>
        <v>46.27</v>
      </c>
      <c r="G545" s="1987">
        <f>E545</f>
        <v>46.27</v>
      </c>
      <c r="H545" s="1928"/>
    </row>
    <row r="546" spans="1:8">
      <c r="A546" s="1136"/>
      <c r="B546" s="14"/>
      <c r="C546" s="14"/>
      <c r="D546" s="14"/>
      <c r="E546" s="898"/>
      <c r="F546" s="1969"/>
      <c r="G546" s="1962"/>
      <c r="H546" s="14"/>
    </row>
    <row r="547" spans="1:8">
      <c r="A547" s="1136"/>
      <c r="B547" s="14"/>
      <c r="C547" s="14"/>
      <c r="D547" s="14"/>
      <c r="E547" s="898"/>
      <c r="F547" s="1969"/>
      <c r="G547" s="1962"/>
      <c r="H547" s="14"/>
    </row>
    <row r="548" spans="1:8" ht="13.5" thickBot="1">
      <c r="A548" s="1136"/>
      <c r="B548" s="14"/>
      <c r="C548" s="14"/>
      <c r="D548" s="14"/>
      <c r="E548" s="898"/>
      <c r="F548" s="1969"/>
      <c r="G548" s="1962"/>
      <c r="H548" s="14"/>
    </row>
    <row r="549" spans="1:8" ht="18">
      <c r="A549" s="1156"/>
      <c r="B549" s="196"/>
      <c r="C549" s="112"/>
      <c r="D549" s="112" t="s">
        <v>27</v>
      </c>
      <c r="E549" s="687"/>
      <c r="F549" s="1896"/>
      <c r="G549" s="114"/>
      <c r="H549" s="116"/>
    </row>
    <row r="550" spans="1:8" ht="18">
      <c r="A550" s="1157"/>
      <c r="B550" s="17"/>
      <c r="C550" s="129"/>
      <c r="D550" s="129"/>
      <c r="E550" s="700"/>
      <c r="F550" s="1967"/>
      <c r="G550" s="1967"/>
      <c r="H550" s="200"/>
    </row>
    <row r="551" spans="1:8">
      <c r="A551" s="1157"/>
      <c r="B551" s="17"/>
      <c r="C551" s="216"/>
      <c r="D551" s="216"/>
      <c r="E551" s="689"/>
      <c r="F551" s="119"/>
      <c r="G551" s="1954"/>
      <c r="H551" s="200"/>
    </row>
    <row r="552" spans="1:8">
      <c r="A552" s="1157"/>
      <c r="B552" s="17"/>
      <c r="C552" s="216"/>
      <c r="D552" s="216"/>
      <c r="E552" s="689"/>
      <c r="F552" s="119"/>
      <c r="G552" s="1954"/>
      <c r="H552" s="200"/>
    </row>
    <row r="553" spans="1:8">
      <c r="A553" s="1157"/>
      <c r="B553" s="17"/>
      <c r="C553" s="216"/>
      <c r="D553" s="216"/>
      <c r="E553" s="689"/>
      <c r="F553" s="119"/>
      <c r="G553" s="1954"/>
      <c r="H553" s="200"/>
    </row>
    <row r="554" spans="1:8" ht="13.5" thickBot="1">
      <c r="A554" s="1158"/>
      <c r="B554" s="204"/>
      <c r="C554" s="217"/>
      <c r="D554" s="217"/>
      <c r="E554" s="690"/>
      <c r="F554" s="122"/>
      <c r="G554" s="1955"/>
      <c r="H554" s="205"/>
    </row>
    <row r="555" spans="1:8" ht="42">
      <c r="A555" s="1370" t="s">
        <v>1036</v>
      </c>
      <c r="B555" s="445" t="s">
        <v>1037</v>
      </c>
      <c r="C555" s="568" t="s">
        <v>679</v>
      </c>
      <c r="D555" s="568" t="s">
        <v>3147</v>
      </c>
      <c r="E555" s="1609" t="s">
        <v>3976</v>
      </c>
      <c r="F555" s="502" t="s">
        <v>2796</v>
      </c>
      <c r="G555" s="1948" t="s">
        <v>498</v>
      </c>
      <c r="H555" s="232" t="s">
        <v>4274</v>
      </c>
    </row>
    <row r="556" spans="1:8" ht="13.5" thickBot="1">
      <c r="A556" s="1375"/>
      <c r="B556" s="223"/>
      <c r="C556" s="2486" t="s">
        <v>3648</v>
      </c>
      <c r="D556" s="438" t="s">
        <v>2645</v>
      </c>
      <c r="E556" s="692" t="s">
        <v>265</v>
      </c>
      <c r="F556" s="1966">
        <f>'Заказ, cкидки и курсы валют'!$I$12</f>
        <v>0</v>
      </c>
      <c r="G556" s="2487"/>
      <c r="H556" s="219"/>
    </row>
    <row r="557" spans="1:8" ht="13.5" thickBot="1">
      <c r="A557" s="2489" t="s">
        <v>5547</v>
      </c>
      <c r="B557" s="1139" t="s">
        <v>3282</v>
      </c>
      <c r="C557" s="1140"/>
      <c r="D557" s="804">
        <v>50</v>
      </c>
      <c r="E557" s="2514">
        <v>97.92</v>
      </c>
      <c r="F557" s="1988">
        <f>ROUND(E557*(1-$F$11),2)</f>
        <v>97.92</v>
      </c>
      <c r="G557" s="1989">
        <f>F557</f>
        <v>97.92</v>
      </c>
      <c r="H557" s="248"/>
    </row>
    <row r="559" spans="1:8" ht="13.5" thickBot="1"/>
    <row r="560" spans="1:8" ht="18">
      <c r="A560" s="1156"/>
      <c r="B560" s="112" t="s">
        <v>6139</v>
      </c>
      <c r="C560" s="112"/>
      <c r="D560" s="112"/>
      <c r="E560" s="687"/>
      <c r="F560" s="1896"/>
      <c r="G560" s="114"/>
      <c r="H560" s="128"/>
    </row>
    <row r="561" spans="1:8" ht="18">
      <c r="A561" s="1157"/>
      <c r="B561" s="129" t="s">
        <v>6188</v>
      </c>
      <c r="C561" s="130"/>
      <c r="D561" s="1965"/>
      <c r="E561" s="700"/>
      <c r="F561" s="131"/>
    </row>
    <row r="562" spans="1:8">
      <c r="A562" s="1157"/>
      <c r="B562" s="17"/>
      <c r="C562" s="216"/>
      <c r="D562" s="216"/>
      <c r="E562" s="689"/>
      <c r="F562" s="119"/>
      <c r="G562" s="1954"/>
      <c r="H562" s="200"/>
    </row>
    <row r="563" spans="1:8">
      <c r="A563" s="1157"/>
      <c r="B563" s="17"/>
      <c r="C563" s="216"/>
      <c r="D563" s="216"/>
      <c r="E563" s="689"/>
      <c r="F563" s="119"/>
      <c r="G563" s="1954"/>
      <c r="H563" s="200"/>
    </row>
    <row r="564" spans="1:8">
      <c r="A564" s="1157"/>
      <c r="B564" s="17"/>
      <c r="C564" s="216"/>
      <c r="D564" s="216"/>
      <c r="E564" s="689"/>
      <c r="F564" s="119"/>
      <c r="G564" s="1954"/>
      <c r="H564" s="200"/>
    </row>
    <row r="565" spans="1:8" ht="13.5" thickBot="1">
      <c r="A565" s="1158"/>
      <c r="B565" s="204"/>
      <c r="C565" s="217"/>
      <c r="D565" s="217"/>
      <c r="E565" s="690"/>
      <c r="F565" s="122"/>
      <c r="G565" s="1955"/>
      <c r="H565" s="205"/>
    </row>
    <row r="566" spans="1:8" ht="22.5" customHeight="1">
      <c r="A566" s="1370" t="s">
        <v>1036</v>
      </c>
      <c r="B566" s="445" t="s">
        <v>1037</v>
      </c>
      <c r="C566" s="568" t="s">
        <v>679</v>
      </c>
      <c r="D566" s="568" t="s">
        <v>3147</v>
      </c>
      <c r="E566" s="1609" t="s">
        <v>3973</v>
      </c>
      <c r="F566" s="502" t="s">
        <v>2796</v>
      </c>
      <c r="G566" s="2771" t="s">
        <v>498</v>
      </c>
      <c r="H566" s="232" t="s">
        <v>4274</v>
      </c>
    </row>
    <row r="567" spans="1:8" ht="13.5" thickBot="1">
      <c r="A567" s="1375"/>
      <c r="B567" s="223"/>
      <c r="C567" s="1485" t="s">
        <v>3648</v>
      </c>
      <c r="D567" s="438" t="s">
        <v>2645</v>
      </c>
      <c r="E567" s="692" t="s">
        <v>265</v>
      </c>
      <c r="F567" s="1966">
        <f>'Заказ, cкидки и курсы валют'!$I$12</f>
        <v>0</v>
      </c>
      <c r="G567" s="2773"/>
      <c r="H567" s="219"/>
    </row>
    <row r="568" spans="1:8">
      <c r="A568" s="1372">
        <v>1102001</v>
      </c>
      <c r="B568" s="471" t="s">
        <v>195</v>
      </c>
      <c r="C568" s="6">
        <v>6.7</v>
      </c>
      <c r="D568" s="7">
        <v>550</v>
      </c>
      <c r="E568" s="2583"/>
      <c r="F568" s="714">
        <f>ROUND(E568*(1-$F$11),2)</f>
        <v>0</v>
      </c>
      <c r="G568" s="1959">
        <f>ROUND((D568/1000)*F568,2)</f>
        <v>0</v>
      </c>
      <c r="H568" s="245"/>
    </row>
    <row r="569" spans="1:8">
      <c r="A569" s="1372">
        <v>1102002</v>
      </c>
      <c r="B569" s="471" t="s">
        <v>196</v>
      </c>
      <c r="C569" s="6">
        <v>7</v>
      </c>
      <c r="D569" s="7">
        <v>500</v>
      </c>
      <c r="E569" s="1608"/>
      <c r="F569" s="714">
        <f t="shared" ref="F569:F575" si="45">ROUND(E569*(1-$F$11),2)</f>
        <v>0</v>
      </c>
      <c r="G569" s="1959">
        <f t="shared" ref="G569:G575" si="46">ROUND((D569/1000)*F569,2)</f>
        <v>0</v>
      </c>
      <c r="H569" s="245"/>
    </row>
    <row r="570" spans="1:8">
      <c r="A570" s="1020">
        <v>1102003</v>
      </c>
      <c r="B570" s="12" t="s">
        <v>197</v>
      </c>
      <c r="C570" s="20">
        <v>7.1</v>
      </c>
      <c r="D570" s="1016">
        <v>450</v>
      </c>
      <c r="E570" s="1608"/>
      <c r="F570" s="714">
        <f t="shared" si="45"/>
        <v>0</v>
      </c>
      <c r="G570" s="1959">
        <f t="shared" si="46"/>
        <v>0</v>
      </c>
      <c r="H570" s="245"/>
    </row>
    <row r="571" spans="1:8">
      <c r="A571" s="1020">
        <v>1102004</v>
      </c>
      <c r="B571" s="12" t="s">
        <v>198</v>
      </c>
      <c r="C571" s="12">
        <v>7.2</v>
      </c>
      <c r="D571" s="1016">
        <v>400</v>
      </c>
      <c r="E571" s="1608"/>
      <c r="F571" s="714">
        <f t="shared" si="45"/>
        <v>0</v>
      </c>
      <c r="G571" s="1959">
        <f t="shared" si="46"/>
        <v>0</v>
      </c>
      <c r="H571" s="245"/>
    </row>
    <row r="572" spans="1:8">
      <c r="A572" s="1372">
        <v>1102005</v>
      </c>
      <c r="B572" s="12" t="s">
        <v>199</v>
      </c>
      <c r="C572" s="12">
        <v>7.3</v>
      </c>
      <c r="D572" s="1017">
        <v>350</v>
      </c>
      <c r="E572" s="1608"/>
      <c r="F572" s="714">
        <f t="shared" si="45"/>
        <v>0</v>
      </c>
      <c r="G572" s="1959">
        <f t="shared" si="46"/>
        <v>0</v>
      </c>
      <c r="H572" s="245"/>
    </row>
    <row r="573" spans="1:8">
      <c r="A573" s="1372">
        <v>1102006</v>
      </c>
      <c r="B573" s="12" t="s">
        <v>200</v>
      </c>
      <c r="C573" s="12">
        <v>8.8000000000000007</v>
      </c>
      <c r="D573" s="12">
        <v>300</v>
      </c>
      <c r="E573" s="1608"/>
      <c r="F573" s="714">
        <f t="shared" si="45"/>
        <v>0</v>
      </c>
      <c r="G573" s="1959">
        <f t="shared" si="46"/>
        <v>0</v>
      </c>
      <c r="H573" s="245"/>
    </row>
    <row r="574" spans="1:8">
      <c r="A574" s="1372">
        <v>1102007</v>
      </c>
      <c r="B574" s="12" t="s">
        <v>6140</v>
      </c>
      <c r="C574" s="12">
        <v>12.3</v>
      </c>
      <c r="D574" s="12">
        <v>250</v>
      </c>
      <c r="E574" s="1608"/>
      <c r="F574" s="714">
        <f t="shared" si="45"/>
        <v>0</v>
      </c>
      <c r="G574" s="1959">
        <f t="shared" si="46"/>
        <v>0</v>
      </c>
      <c r="H574" s="245"/>
    </row>
    <row r="575" spans="1:8">
      <c r="A575" s="1372">
        <v>1102008</v>
      </c>
      <c r="B575" s="12" t="s">
        <v>6141</v>
      </c>
      <c r="C575" s="12">
        <v>16.2</v>
      </c>
      <c r="D575" s="12">
        <v>220</v>
      </c>
      <c r="E575" s="1608"/>
      <c r="F575" s="714">
        <f t="shared" si="45"/>
        <v>0</v>
      </c>
      <c r="G575" s="1959">
        <f t="shared" si="46"/>
        <v>0</v>
      </c>
      <c r="H575" s="245"/>
    </row>
    <row r="577" spans="1:8" ht="13.5" thickBot="1"/>
    <row r="578" spans="1:8" ht="18">
      <c r="A578" s="1156"/>
      <c r="B578" s="112" t="s">
        <v>6142</v>
      </c>
      <c r="C578" s="112"/>
      <c r="D578" s="112"/>
      <c r="E578" s="687"/>
      <c r="F578" s="1896"/>
      <c r="G578" s="114"/>
      <c r="H578" s="128"/>
    </row>
    <row r="579" spans="1:8" ht="18">
      <c r="A579" s="1157"/>
      <c r="B579" s="129" t="s">
        <v>6187</v>
      </c>
      <c r="C579" s="130"/>
      <c r="D579" s="1965"/>
      <c r="E579" s="700"/>
      <c r="F579" s="131"/>
    </row>
    <row r="580" spans="1:8">
      <c r="A580" s="1157"/>
      <c r="B580" s="17"/>
      <c r="C580" s="216"/>
      <c r="D580" s="216"/>
      <c r="E580" s="689"/>
      <c r="F580" s="119"/>
      <c r="G580" s="1954"/>
      <c r="H580" s="200"/>
    </row>
    <row r="581" spans="1:8">
      <c r="A581" s="1157"/>
      <c r="B581" s="17"/>
      <c r="C581" s="216"/>
      <c r="D581" s="216"/>
      <c r="E581" s="689"/>
      <c r="F581" s="119"/>
      <c r="G581" s="1954"/>
      <c r="H581" s="200"/>
    </row>
    <row r="582" spans="1:8">
      <c r="A582" s="1157"/>
      <c r="B582" s="17"/>
      <c r="C582" s="216"/>
      <c r="D582" s="216"/>
      <c r="E582" s="689"/>
      <c r="F582" s="119"/>
      <c r="G582" s="1954"/>
      <c r="H582" s="200"/>
    </row>
    <row r="583" spans="1:8" ht="13.5" thickBot="1">
      <c r="A583" s="1158"/>
      <c r="B583" s="204"/>
      <c r="C583" s="217"/>
      <c r="D583" s="217"/>
      <c r="E583" s="690"/>
      <c r="F583" s="122"/>
      <c r="G583" s="1955"/>
      <c r="H583" s="205"/>
    </row>
    <row r="584" spans="1:8" ht="22.5" customHeight="1">
      <c r="A584" s="1370" t="s">
        <v>1036</v>
      </c>
      <c r="B584" s="445" t="s">
        <v>1037</v>
      </c>
      <c r="C584" s="568" t="s">
        <v>679</v>
      </c>
      <c r="D584" s="568" t="s">
        <v>3147</v>
      </c>
      <c r="E584" s="1609" t="s">
        <v>3973</v>
      </c>
      <c r="F584" s="502" t="s">
        <v>2796</v>
      </c>
      <c r="G584" s="2771" t="s">
        <v>498</v>
      </c>
      <c r="H584" s="232" t="s">
        <v>4274</v>
      </c>
    </row>
    <row r="585" spans="1:8" ht="13.5" thickBot="1">
      <c r="A585" s="1375"/>
      <c r="B585" s="223"/>
      <c r="C585" s="1485" t="s">
        <v>3648</v>
      </c>
      <c r="D585" s="438" t="s">
        <v>2645</v>
      </c>
      <c r="E585" s="696" t="s">
        <v>265</v>
      </c>
      <c r="F585" s="1966">
        <f>'Заказ, cкидки и курсы валют'!$I$12</f>
        <v>0</v>
      </c>
      <c r="G585" s="2773"/>
      <c r="H585" s="219"/>
    </row>
    <row r="586" spans="1:8">
      <c r="A586" s="1372" t="s">
        <v>6240</v>
      </c>
      <c r="B586" s="471" t="s">
        <v>4331</v>
      </c>
      <c r="C586" s="6">
        <v>6.7</v>
      </c>
      <c r="D586" s="7">
        <v>450</v>
      </c>
      <c r="E586" s="1608"/>
      <c r="F586" s="714">
        <f>ROUND(E586*(1-$F$11),2)</f>
        <v>0</v>
      </c>
      <c r="G586" s="1959">
        <f>ROUND((D586/1000)*F586,2)</f>
        <v>0</v>
      </c>
      <c r="H586" s="245"/>
    </row>
    <row r="587" spans="1:8">
      <c r="A587" s="1372" t="s">
        <v>6241</v>
      </c>
      <c r="B587" s="471" t="s">
        <v>4332</v>
      </c>
      <c r="C587" s="6">
        <v>7</v>
      </c>
      <c r="D587" s="7">
        <v>400</v>
      </c>
      <c r="E587" s="1608"/>
      <c r="F587" s="714">
        <f t="shared" ref="F587:F595" si="47">ROUND(E587*(1-$F$11),2)</f>
        <v>0</v>
      </c>
      <c r="G587" s="1959">
        <f t="shared" ref="G587:G595" si="48">ROUND((D587/1000)*F587,2)</f>
        <v>0</v>
      </c>
      <c r="H587" s="245"/>
    </row>
    <row r="588" spans="1:8">
      <c r="A588" s="1020" t="s">
        <v>6242</v>
      </c>
      <c r="B588" s="12" t="s">
        <v>6143</v>
      </c>
      <c r="C588" s="20">
        <v>7.1</v>
      </c>
      <c r="D588" s="1016">
        <v>380</v>
      </c>
      <c r="E588" s="1608"/>
      <c r="F588" s="714">
        <f t="shared" si="47"/>
        <v>0</v>
      </c>
      <c r="G588" s="1959">
        <f t="shared" si="48"/>
        <v>0</v>
      </c>
      <c r="H588" s="245"/>
    </row>
    <row r="589" spans="1:8">
      <c r="A589" s="1020" t="s">
        <v>6243</v>
      </c>
      <c r="B589" s="12" t="s">
        <v>6144</v>
      </c>
      <c r="C589" s="12">
        <v>7.2</v>
      </c>
      <c r="D589" s="1016">
        <v>370</v>
      </c>
      <c r="E589" s="1608"/>
      <c r="F589" s="714">
        <f t="shared" si="47"/>
        <v>0</v>
      </c>
      <c r="G589" s="1959">
        <f t="shared" si="48"/>
        <v>0</v>
      </c>
      <c r="H589" s="245"/>
    </row>
    <row r="590" spans="1:8">
      <c r="A590" s="1372" t="s">
        <v>6244</v>
      </c>
      <c r="B590" s="12" t="s">
        <v>6145</v>
      </c>
      <c r="C590" s="12">
        <v>7.3</v>
      </c>
      <c r="D590" s="1017">
        <v>350</v>
      </c>
      <c r="E590" s="1608"/>
      <c r="F590" s="714">
        <f t="shared" si="47"/>
        <v>0</v>
      </c>
      <c r="G590" s="1959">
        <f t="shared" si="48"/>
        <v>0</v>
      </c>
      <c r="H590" s="245"/>
    </row>
    <row r="591" spans="1:8">
      <c r="A591" s="1372" t="s">
        <v>6245</v>
      </c>
      <c r="B591" s="12" t="s">
        <v>4333</v>
      </c>
      <c r="C591" s="12">
        <v>8.8000000000000007</v>
      </c>
      <c r="D591" s="12">
        <v>300</v>
      </c>
      <c r="E591" s="1608"/>
      <c r="F591" s="714">
        <f t="shared" si="47"/>
        <v>0</v>
      </c>
      <c r="G591" s="1959">
        <f t="shared" si="48"/>
        <v>0</v>
      </c>
      <c r="H591" s="245"/>
    </row>
    <row r="592" spans="1:8">
      <c r="A592" s="1372" t="s">
        <v>6246</v>
      </c>
      <c r="B592" s="12" t="s">
        <v>6146</v>
      </c>
      <c r="C592" s="12">
        <v>12.3</v>
      </c>
      <c r="D592" s="12">
        <v>270</v>
      </c>
      <c r="E592" s="1608"/>
      <c r="F592" s="714">
        <f t="shared" si="47"/>
        <v>0</v>
      </c>
      <c r="G592" s="1959">
        <f t="shared" si="48"/>
        <v>0</v>
      </c>
      <c r="H592" s="245"/>
    </row>
    <row r="593" spans="1:8">
      <c r="A593" s="1372" t="s">
        <v>6247</v>
      </c>
      <c r="B593" s="12" t="s">
        <v>6147</v>
      </c>
      <c r="C593" s="12">
        <v>16.2</v>
      </c>
      <c r="D593" s="12">
        <v>230</v>
      </c>
      <c r="E593" s="1608"/>
      <c r="F593" s="714">
        <f t="shared" si="47"/>
        <v>0</v>
      </c>
      <c r="G593" s="1959">
        <f t="shared" si="48"/>
        <v>0</v>
      </c>
      <c r="H593" s="245"/>
    </row>
    <row r="594" spans="1:8">
      <c r="A594" s="1372" t="s">
        <v>6248</v>
      </c>
      <c r="B594" s="12" t="s">
        <v>6148</v>
      </c>
      <c r="C594" s="12">
        <v>20.100000000000001</v>
      </c>
      <c r="D594" s="12">
        <v>210</v>
      </c>
      <c r="E594" s="1608"/>
      <c r="F594" s="714">
        <f t="shared" si="47"/>
        <v>0</v>
      </c>
      <c r="G594" s="1959">
        <f t="shared" si="48"/>
        <v>0</v>
      </c>
      <c r="H594" s="245"/>
    </row>
    <row r="595" spans="1:8">
      <c r="A595" s="1372" t="s">
        <v>6249</v>
      </c>
      <c r="B595" s="12" t="s">
        <v>6149</v>
      </c>
      <c r="C595" s="12">
        <v>23.2</v>
      </c>
      <c r="D595" s="12">
        <v>200</v>
      </c>
      <c r="E595" s="1608"/>
      <c r="F595" s="714">
        <f t="shared" si="47"/>
        <v>0</v>
      </c>
      <c r="G595" s="1959">
        <f t="shared" si="48"/>
        <v>0</v>
      </c>
      <c r="H595" s="245"/>
    </row>
    <row r="597" spans="1:8" ht="13.5" thickBot="1"/>
    <row r="598" spans="1:8" ht="18">
      <c r="A598" s="1156"/>
      <c r="B598" s="112" t="s">
        <v>6159</v>
      </c>
      <c r="C598" s="112"/>
      <c r="D598" s="112"/>
      <c r="E598" s="687"/>
      <c r="F598" s="1896"/>
      <c r="G598" s="114"/>
      <c r="H598" s="128"/>
    </row>
    <row r="599" spans="1:8" ht="18">
      <c r="A599" s="1157"/>
      <c r="B599" s="129" t="s">
        <v>6185</v>
      </c>
      <c r="C599" s="130"/>
      <c r="D599" s="1965"/>
      <c r="E599" s="700"/>
      <c r="F599" s="131"/>
      <c r="H599" s="1019"/>
    </row>
    <row r="600" spans="1:8">
      <c r="A600" s="1157"/>
      <c r="B600" s="17"/>
      <c r="C600" s="216"/>
      <c r="D600" s="216"/>
      <c r="E600" s="689"/>
      <c r="F600" s="119"/>
      <c r="G600" s="1954"/>
      <c r="H600" s="200"/>
    </row>
    <row r="601" spans="1:8">
      <c r="A601" s="1157"/>
      <c r="B601" s="17"/>
      <c r="C601" s="216"/>
      <c r="D601" s="216"/>
      <c r="E601" s="689"/>
      <c r="F601" s="119"/>
      <c r="G601" s="1954"/>
      <c r="H601" s="200"/>
    </row>
    <row r="602" spans="1:8">
      <c r="A602" s="1157"/>
      <c r="B602" s="17"/>
      <c r="C602" s="216"/>
      <c r="D602" s="216"/>
      <c r="E602" s="689"/>
      <c r="F602" s="119"/>
      <c r="G602" s="1954"/>
      <c r="H602" s="200"/>
    </row>
    <row r="603" spans="1:8" ht="13.5" thickBot="1">
      <c r="A603" s="1158"/>
      <c r="B603" s="204"/>
      <c r="C603" s="217"/>
      <c r="D603" s="217"/>
      <c r="E603" s="690"/>
      <c r="F603" s="122"/>
      <c r="G603" s="1955"/>
      <c r="H603" s="205"/>
    </row>
    <row r="604" spans="1:8" ht="42">
      <c r="A604" s="1370" t="s">
        <v>1036</v>
      </c>
      <c r="B604" s="445" t="s">
        <v>1037</v>
      </c>
      <c r="C604" s="568" t="s">
        <v>679</v>
      </c>
      <c r="D604" s="568" t="s">
        <v>3147</v>
      </c>
      <c r="E604" s="1609" t="s">
        <v>3973</v>
      </c>
      <c r="F604" s="502" t="s">
        <v>2796</v>
      </c>
      <c r="G604" s="1948" t="s">
        <v>498</v>
      </c>
      <c r="H604" s="232" t="s">
        <v>4274</v>
      </c>
    </row>
    <row r="605" spans="1:8" ht="13.5" thickBot="1">
      <c r="A605" s="1375"/>
      <c r="B605" s="223"/>
      <c r="C605" s="1485" t="s">
        <v>3648</v>
      </c>
      <c r="D605" s="438" t="s">
        <v>2645</v>
      </c>
      <c r="E605" s="696" t="s">
        <v>265</v>
      </c>
      <c r="F605" s="1966">
        <f>'Заказ, cкидки и курсы валют'!$I$12</f>
        <v>0</v>
      </c>
      <c r="G605" s="1161"/>
      <c r="H605" s="219"/>
    </row>
    <row r="606" spans="1:8">
      <c r="A606" s="1372">
        <v>1101001</v>
      </c>
      <c r="B606" s="471" t="s">
        <v>195</v>
      </c>
      <c r="C606" s="6">
        <v>24.4</v>
      </c>
      <c r="D606" s="7">
        <v>550</v>
      </c>
      <c r="E606" s="1608"/>
      <c r="F606" s="714">
        <f>ROUND(E606*(1-$F$11),2)</f>
        <v>0</v>
      </c>
      <c r="G606" s="1959">
        <f>ROUND((D606/1000)*F606,2)</f>
        <v>0</v>
      </c>
      <c r="H606" s="245"/>
    </row>
    <row r="607" spans="1:8">
      <c r="A607" s="1372">
        <v>1101002</v>
      </c>
      <c r="B607" s="471" t="s">
        <v>196</v>
      </c>
      <c r="C607" s="6">
        <v>35.4</v>
      </c>
      <c r="D607" s="7">
        <v>500</v>
      </c>
      <c r="E607" s="1608"/>
      <c r="F607" s="714">
        <f t="shared" ref="F607:F613" si="49">ROUND(E607*(1-$F$11),2)</f>
        <v>0</v>
      </c>
      <c r="G607" s="1959">
        <f t="shared" ref="G607:G613" si="50">ROUND((D607/1000)*F607,2)</f>
        <v>0</v>
      </c>
      <c r="H607" s="245"/>
    </row>
    <row r="608" spans="1:8">
      <c r="A608" s="1372">
        <v>1101003</v>
      </c>
      <c r="B608" s="471" t="s">
        <v>197</v>
      </c>
      <c r="C608" s="6">
        <v>40.5</v>
      </c>
      <c r="D608" s="7">
        <v>450</v>
      </c>
      <c r="E608" s="1608"/>
      <c r="F608" s="714">
        <f t="shared" si="49"/>
        <v>0</v>
      </c>
      <c r="G608" s="1959">
        <f t="shared" si="50"/>
        <v>0</v>
      </c>
      <c r="H608" s="245"/>
    </row>
    <row r="609" spans="1:8">
      <c r="A609" s="1372">
        <v>1101004</v>
      </c>
      <c r="B609" s="471" t="s">
        <v>198</v>
      </c>
      <c r="C609" s="6">
        <v>46.5</v>
      </c>
      <c r="D609" s="6">
        <v>400</v>
      </c>
      <c r="E609" s="1608"/>
      <c r="F609" s="714">
        <f t="shared" si="49"/>
        <v>0</v>
      </c>
      <c r="G609" s="1959">
        <f t="shared" si="50"/>
        <v>0</v>
      </c>
      <c r="H609" s="245"/>
    </row>
    <row r="610" spans="1:8">
      <c r="A610" s="1372">
        <v>1101005</v>
      </c>
      <c r="B610" s="471" t="s">
        <v>199</v>
      </c>
      <c r="C610" s="6">
        <v>50.5</v>
      </c>
      <c r="D610" s="6">
        <v>350</v>
      </c>
      <c r="E610" s="1608"/>
      <c r="F610" s="714">
        <f t="shared" si="49"/>
        <v>0</v>
      </c>
      <c r="G610" s="1959">
        <f t="shared" si="50"/>
        <v>0</v>
      </c>
      <c r="H610" s="245"/>
    </row>
    <row r="611" spans="1:8">
      <c r="A611" s="1372">
        <v>1101006</v>
      </c>
      <c r="B611" s="471" t="s">
        <v>200</v>
      </c>
      <c r="C611" s="6">
        <v>55.7</v>
      </c>
      <c r="D611" s="6">
        <v>300</v>
      </c>
      <c r="E611" s="1608"/>
      <c r="F611" s="714">
        <f t="shared" si="49"/>
        <v>0</v>
      </c>
      <c r="G611" s="1959">
        <f t="shared" si="50"/>
        <v>0</v>
      </c>
      <c r="H611" s="245"/>
    </row>
    <row r="612" spans="1:8">
      <c r="A612" s="1372">
        <v>1101007</v>
      </c>
      <c r="B612" s="471" t="s">
        <v>6140</v>
      </c>
      <c r="C612" s="6">
        <v>65</v>
      </c>
      <c r="D612" s="6">
        <v>250</v>
      </c>
      <c r="E612" s="1608"/>
      <c r="F612" s="714">
        <f t="shared" si="49"/>
        <v>0</v>
      </c>
      <c r="G612" s="1959">
        <f t="shared" si="50"/>
        <v>0</v>
      </c>
      <c r="H612" s="245"/>
    </row>
    <row r="613" spans="1:8">
      <c r="A613" s="1372">
        <v>1101008</v>
      </c>
      <c r="B613" s="471" t="s">
        <v>6141</v>
      </c>
      <c r="C613" s="6">
        <v>70.099999999999994</v>
      </c>
      <c r="D613" s="6">
        <v>250</v>
      </c>
      <c r="E613" s="1608"/>
      <c r="F613" s="714">
        <f t="shared" si="49"/>
        <v>0</v>
      </c>
      <c r="G613" s="1959">
        <f t="shared" si="50"/>
        <v>0</v>
      </c>
      <c r="H613" s="245"/>
    </row>
    <row r="614" spans="1:8" ht="13.5" customHeight="1" thickBot="1"/>
    <row r="615" spans="1:8" ht="18">
      <c r="A615" s="1156"/>
      <c r="B615" s="112" t="s">
        <v>6169</v>
      </c>
      <c r="C615" s="112"/>
      <c r="D615" s="112"/>
      <c r="E615" s="687"/>
      <c r="F615" s="1896"/>
      <c r="G615" s="114"/>
      <c r="H615" s="128"/>
    </row>
    <row r="616" spans="1:8" ht="18">
      <c r="A616" s="1157"/>
      <c r="B616" s="129" t="s">
        <v>2892</v>
      </c>
      <c r="C616" s="129"/>
      <c r="D616" s="130"/>
      <c r="E616" s="700"/>
      <c r="F616" s="1965"/>
      <c r="H616" s="133"/>
    </row>
    <row r="617" spans="1:8">
      <c r="A617" s="1157"/>
      <c r="B617" s="17"/>
      <c r="C617" s="216"/>
      <c r="D617" s="216"/>
      <c r="E617" s="689"/>
      <c r="F617" s="119"/>
      <c r="G617" s="1954"/>
      <c r="H617" s="200"/>
    </row>
    <row r="618" spans="1:8">
      <c r="A618" s="1157"/>
      <c r="B618" s="17"/>
      <c r="C618" s="216"/>
      <c r="D618" s="216"/>
      <c r="E618" s="689"/>
      <c r="F618" s="119"/>
      <c r="G618" s="1954"/>
      <c r="H618" s="200"/>
    </row>
    <row r="619" spans="1:8">
      <c r="A619" s="1157"/>
      <c r="B619" s="17"/>
      <c r="C619" s="216"/>
      <c r="D619" s="216"/>
      <c r="E619" s="689"/>
      <c r="F619" s="119"/>
      <c r="G619" s="1954"/>
      <c r="H619" s="200"/>
    </row>
    <row r="620" spans="1:8" ht="13.5" thickBot="1">
      <c r="A620" s="1158"/>
      <c r="B620" s="204"/>
      <c r="C620" s="217"/>
      <c r="D620" s="217"/>
      <c r="E620" s="690"/>
      <c r="F620" s="122"/>
      <c r="G620" s="1955"/>
      <c r="H620" s="205"/>
    </row>
    <row r="621" spans="1:8" ht="42">
      <c r="A621" s="1370" t="s">
        <v>1036</v>
      </c>
      <c r="B621" s="445" t="s">
        <v>1037</v>
      </c>
      <c r="C621" s="568" t="s">
        <v>679</v>
      </c>
      <c r="D621" s="568" t="s">
        <v>3147</v>
      </c>
      <c r="E621" s="1609" t="s">
        <v>3973</v>
      </c>
      <c r="F621" s="502" t="s">
        <v>2796</v>
      </c>
      <c r="G621" s="1948" t="s">
        <v>498</v>
      </c>
      <c r="H621" s="232" t="s">
        <v>4274</v>
      </c>
    </row>
    <row r="622" spans="1:8" ht="13.5" thickBot="1">
      <c r="A622" s="1375"/>
      <c r="B622" s="223"/>
      <c r="C622" s="1485" t="s">
        <v>3648</v>
      </c>
      <c r="D622" s="438" t="s">
        <v>2645</v>
      </c>
      <c r="E622" s="696" t="s">
        <v>265</v>
      </c>
      <c r="F622" s="1966">
        <f>'Заказ, cкидки и курсы валют'!$I$12</f>
        <v>0</v>
      </c>
      <c r="G622" s="1161"/>
      <c r="H622" s="219"/>
    </row>
    <row r="623" spans="1:8">
      <c r="A623" s="1020">
        <v>1111003</v>
      </c>
      <c r="B623" s="20" t="s">
        <v>197</v>
      </c>
      <c r="C623" s="6"/>
      <c r="D623" s="1016">
        <v>370</v>
      </c>
      <c r="E623" s="1608"/>
      <c r="F623" s="714">
        <f>ROUND(E623*(1-$F$11),2)</f>
        <v>0</v>
      </c>
      <c r="G623" s="1959">
        <f>ROUND((D623/1000)*F623,2)</f>
        <v>0</v>
      </c>
      <c r="H623" s="245"/>
    </row>
    <row r="624" spans="1:8">
      <c r="A624" s="1020">
        <v>1111004</v>
      </c>
      <c r="B624" s="20" t="s">
        <v>198</v>
      </c>
      <c r="C624" s="6"/>
      <c r="D624" s="1016">
        <v>300</v>
      </c>
      <c r="E624" s="1608"/>
      <c r="F624" s="714">
        <f t="shared" ref="F624:F628" si="51">ROUND(E624*(1-$F$11),2)</f>
        <v>0</v>
      </c>
      <c r="G624" s="1959">
        <f t="shared" ref="G624:G628" si="52">ROUND((D624/1000)*F624,2)</f>
        <v>0</v>
      </c>
      <c r="H624" s="245"/>
    </row>
    <row r="625" spans="1:8">
      <c r="A625" s="1020">
        <v>1111005</v>
      </c>
      <c r="B625" s="20" t="s">
        <v>199</v>
      </c>
      <c r="C625" s="6"/>
      <c r="D625" s="1016">
        <v>280</v>
      </c>
      <c r="E625" s="1608"/>
      <c r="F625" s="714">
        <f t="shared" si="51"/>
        <v>0</v>
      </c>
      <c r="G625" s="1959">
        <f t="shared" si="52"/>
        <v>0</v>
      </c>
      <c r="H625" s="245"/>
    </row>
    <row r="626" spans="1:8">
      <c r="A626" s="1020">
        <v>1111006</v>
      </c>
      <c r="B626" s="20" t="s">
        <v>200</v>
      </c>
      <c r="C626" s="6"/>
      <c r="D626" s="1016">
        <v>250</v>
      </c>
      <c r="E626" s="1608"/>
      <c r="F626" s="714">
        <f t="shared" si="51"/>
        <v>0</v>
      </c>
      <c r="G626" s="1959">
        <f t="shared" si="52"/>
        <v>0</v>
      </c>
      <c r="H626" s="245"/>
    </row>
    <row r="627" spans="1:8">
      <c r="A627" s="1020">
        <v>1111007</v>
      </c>
      <c r="B627" s="20" t="s">
        <v>6140</v>
      </c>
      <c r="C627" s="6"/>
      <c r="D627" s="1016">
        <v>220</v>
      </c>
      <c r="E627" s="1608"/>
      <c r="F627" s="714">
        <f t="shared" si="51"/>
        <v>0</v>
      </c>
      <c r="G627" s="1959">
        <f t="shared" si="52"/>
        <v>0</v>
      </c>
      <c r="H627" s="245"/>
    </row>
    <row r="628" spans="1:8">
      <c r="A628" s="1020">
        <v>1111008</v>
      </c>
      <c r="B628" s="20" t="s">
        <v>6141</v>
      </c>
      <c r="C628" s="6"/>
      <c r="D628" s="20">
        <v>200</v>
      </c>
      <c r="E628" s="1608"/>
      <c r="F628" s="714">
        <f t="shared" si="51"/>
        <v>0</v>
      </c>
      <c r="G628" s="1959">
        <f t="shared" si="52"/>
        <v>0</v>
      </c>
      <c r="H628" s="245"/>
    </row>
    <row r="629" spans="1:8" ht="13.5" thickBot="1"/>
    <row r="630" spans="1:8" ht="18">
      <c r="A630" s="1156"/>
      <c r="B630" s="112" t="s">
        <v>6173</v>
      </c>
      <c r="C630" s="112"/>
      <c r="D630" s="112"/>
      <c r="E630" s="687"/>
      <c r="F630" s="1896"/>
      <c r="G630" s="114"/>
      <c r="H630" s="128"/>
    </row>
    <row r="631" spans="1:8" ht="18">
      <c r="A631" s="1157"/>
      <c r="B631" s="129" t="s">
        <v>6170</v>
      </c>
      <c r="C631" s="129"/>
      <c r="D631" s="130"/>
      <c r="E631" s="700"/>
      <c r="F631" s="1965"/>
      <c r="H631" s="133"/>
    </row>
    <row r="632" spans="1:8">
      <c r="A632" s="1157"/>
      <c r="B632" s="17"/>
      <c r="C632" s="216"/>
      <c r="D632" s="216"/>
      <c r="E632" s="689"/>
      <c r="F632" s="119"/>
      <c r="G632" s="1954"/>
      <c r="H632" s="200"/>
    </row>
    <row r="633" spans="1:8">
      <c r="A633" s="1157"/>
      <c r="B633" s="17"/>
      <c r="C633" s="216"/>
      <c r="D633" s="216"/>
      <c r="E633" s="689"/>
      <c r="F633" s="119"/>
      <c r="G633" s="1954"/>
      <c r="H633" s="200"/>
    </row>
    <row r="634" spans="1:8">
      <c r="A634" s="1157"/>
      <c r="B634" s="17"/>
      <c r="C634" s="216"/>
      <c r="D634" s="216"/>
      <c r="E634" s="689"/>
      <c r="F634" s="119"/>
      <c r="G634" s="1954"/>
      <c r="H634" s="200"/>
    </row>
    <row r="635" spans="1:8" ht="13.5" thickBot="1">
      <c r="A635" s="1158"/>
      <c r="B635" s="204"/>
      <c r="C635" s="217"/>
      <c r="D635" s="217"/>
      <c r="E635" s="690"/>
      <c r="F635" s="122"/>
      <c r="G635" s="1955"/>
      <c r="H635" s="205"/>
    </row>
    <row r="636" spans="1:8" ht="42">
      <c r="A636" s="1370" t="s">
        <v>1036</v>
      </c>
      <c r="B636" s="445" t="s">
        <v>1037</v>
      </c>
      <c r="C636" s="568" t="s">
        <v>679</v>
      </c>
      <c r="D636" s="568" t="s">
        <v>3147</v>
      </c>
      <c r="E636" s="1609" t="s">
        <v>3973</v>
      </c>
      <c r="F636" s="502" t="s">
        <v>2796</v>
      </c>
      <c r="G636" s="1948" t="s">
        <v>498</v>
      </c>
      <c r="H636" s="232" t="s">
        <v>4274</v>
      </c>
    </row>
    <row r="637" spans="1:8" ht="13.5" thickBot="1">
      <c r="A637" s="1375"/>
      <c r="B637" s="223"/>
      <c r="C637" s="1485" t="s">
        <v>3648</v>
      </c>
      <c r="D637" s="438" t="s">
        <v>2645</v>
      </c>
      <c r="E637" s="696" t="s">
        <v>265</v>
      </c>
      <c r="F637" s="1966">
        <f>'Заказ, cкидки и курсы валют'!$I$12</f>
        <v>0</v>
      </c>
      <c r="G637" s="1161"/>
      <c r="H637" s="219"/>
    </row>
    <row r="638" spans="1:8">
      <c r="A638" s="1020" t="s">
        <v>6202</v>
      </c>
      <c r="B638" s="20" t="s">
        <v>195</v>
      </c>
      <c r="C638" s="6"/>
      <c r="D638" s="1016">
        <v>440</v>
      </c>
      <c r="E638" s="1608"/>
      <c r="F638" s="714">
        <f>ROUND(E638*(1-$F$11),2)</f>
        <v>0</v>
      </c>
      <c r="G638" s="1959">
        <f>ROUND((D638/1000)*F638,2)</f>
        <v>0</v>
      </c>
      <c r="H638" s="245"/>
    </row>
    <row r="639" spans="1:8">
      <c r="A639" s="1020" t="s">
        <v>6203</v>
      </c>
      <c r="B639" s="20" t="s">
        <v>196</v>
      </c>
      <c r="C639" s="6"/>
      <c r="D639" s="1016">
        <v>390</v>
      </c>
      <c r="E639" s="1608"/>
      <c r="F639" s="714">
        <f t="shared" ref="F639:F646" si="53">ROUND(E639*(1-$F$11),2)</f>
        <v>0</v>
      </c>
      <c r="G639" s="1959">
        <f t="shared" ref="G639:G646" si="54">ROUND((D639/1000)*F639,2)</f>
        <v>0</v>
      </c>
      <c r="H639" s="245"/>
    </row>
    <row r="640" spans="1:8">
      <c r="A640" s="1020" t="s">
        <v>6204</v>
      </c>
      <c r="B640" s="20" t="s">
        <v>197</v>
      </c>
      <c r="C640" s="6"/>
      <c r="D640" s="1016">
        <v>310</v>
      </c>
      <c r="E640" s="1608"/>
      <c r="F640" s="714">
        <f t="shared" si="53"/>
        <v>0</v>
      </c>
      <c r="G640" s="1959">
        <f t="shared" si="54"/>
        <v>0</v>
      </c>
      <c r="H640" s="245"/>
    </row>
    <row r="641" spans="1:8">
      <c r="A641" s="1020" t="s">
        <v>6205</v>
      </c>
      <c r="B641" s="20" t="s">
        <v>198</v>
      </c>
      <c r="C641" s="6"/>
      <c r="D641" s="1016">
        <v>300</v>
      </c>
      <c r="E641" s="1608"/>
      <c r="F641" s="714">
        <f t="shared" si="53"/>
        <v>0</v>
      </c>
      <c r="G641" s="1959">
        <f t="shared" si="54"/>
        <v>0</v>
      </c>
      <c r="H641" s="245"/>
    </row>
    <row r="642" spans="1:8">
      <c r="A642" s="1020" t="s">
        <v>6206</v>
      </c>
      <c r="B642" s="20" t="s">
        <v>199</v>
      </c>
      <c r="C642" s="6"/>
      <c r="D642" s="1016">
        <v>260</v>
      </c>
      <c r="E642" s="1608"/>
      <c r="F642" s="714">
        <f t="shared" si="53"/>
        <v>0</v>
      </c>
      <c r="G642" s="1959">
        <f t="shared" si="54"/>
        <v>0</v>
      </c>
      <c r="H642" s="245"/>
    </row>
    <row r="643" spans="1:8">
      <c r="A643" s="1020" t="s">
        <v>6207</v>
      </c>
      <c r="B643" s="20" t="s">
        <v>200</v>
      </c>
      <c r="C643" s="6"/>
      <c r="D643" s="1016">
        <v>250</v>
      </c>
      <c r="E643" s="1608"/>
      <c r="F643" s="714">
        <f t="shared" si="53"/>
        <v>0</v>
      </c>
      <c r="G643" s="1959">
        <f t="shared" si="54"/>
        <v>0</v>
      </c>
      <c r="H643" s="245"/>
    </row>
    <row r="644" spans="1:8">
      <c r="A644" s="1020" t="s">
        <v>6208</v>
      </c>
      <c r="B644" s="20" t="s">
        <v>6140</v>
      </c>
      <c r="C644" s="6"/>
      <c r="D644" s="1016">
        <v>220</v>
      </c>
      <c r="E644" s="1608"/>
      <c r="F644" s="714">
        <f t="shared" si="53"/>
        <v>0</v>
      </c>
      <c r="G644" s="1959">
        <f t="shared" si="54"/>
        <v>0</v>
      </c>
      <c r="H644" s="245"/>
    </row>
    <row r="645" spans="1:8">
      <c r="A645" s="1020" t="s">
        <v>6209</v>
      </c>
      <c r="B645" s="20" t="s">
        <v>6141</v>
      </c>
      <c r="C645" s="6"/>
      <c r="D645" s="20">
        <v>220</v>
      </c>
      <c r="E645" s="1608"/>
      <c r="F645" s="714">
        <f t="shared" si="53"/>
        <v>0</v>
      </c>
      <c r="G645" s="1959">
        <f t="shared" si="54"/>
        <v>0</v>
      </c>
      <c r="H645" s="245"/>
    </row>
    <row r="646" spans="1:8">
      <c r="A646" s="1020" t="s">
        <v>6210</v>
      </c>
      <c r="B646" s="20" t="s">
        <v>6171</v>
      </c>
      <c r="C646" s="6"/>
      <c r="D646" s="20">
        <v>180</v>
      </c>
      <c r="E646" s="1608"/>
      <c r="F646" s="714">
        <f t="shared" si="53"/>
        <v>0</v>
      </c>
      <c r="G646" s="1959">
        <f t="shared" si="54"/>
        <v>0</v>
      </c>
      <c r="H646" s="245"/>
    </row>
    <row r="647" spans="1:8" ht="13.5" thickBot="1"/>
    <row r="648" spans="1:8" ht="18">
      <c r="A648" s="1156"/>
      <c r="B648" s="112" t="s">
        <v>6174</v>
      </c>
      <c r="C648" s="112"/>
      <c r="D648" s="112"/>
      <c r="E648" s="687"/>
      <c r="F648" s="1896"/>
      <c r="G648" s="114"/>
      <c r="H648" s="128"/>
    </row>
    <row r="649" spans="1:8" ht="18">
      <c r="A649" s="1157"/>
      <c r="B649" s="129" t="s">
        <v>6170</v>
      </c>
      <c r="C649" s="129"/>
      <c r="D649" s="130"/>
      <c r="E649" s="700"/>
      <c r="F649" s="1965"/>
      <c r="H649" s="133"/>
    </row>
    <row r="650" spans="1:8">
      <c r="A650" s="1157"/>
      <c r="B650" s="17"/>
      <c r="C650" s="216"/>
      <c r="D650" s="216"/>
      <c r="E650" s="689"/>
      <c r="F650" s="119"/>
      <c r="G650" s="1954"/>
      <c r="H650" s="200"/>
    </row>
    <row r="651" spans="1:8">
      <c r="A651" s="1157"/>
      <c r="B651" s="17"/>
      <c r="C651" s="216"/>
      <c r="D651" s="216"/>
      <c r="E651" s="689"/>
      <c r="F651" s="119"/>
      <c r="G651" s="1954"/>
      <c r="H651" s="200"/>
    </row>
    <row r="652" spans="1:8">
      <c r="A652" s="1157"/>
      <c r="B652" s="17"/>
      <c r="C652" s="216"/>
      <c r="D652" s="216"/>
      <c r="E652" s="689"/>
      <c r="F652" s="119"/>
      <c r="G652" s="1954"/>
      <c r="H652" s="200"/>
    </row>
    <row r="653" spans="1:8" ht="13.5" thickBot="1">
      <c r="A653" s="1158"/>
      <c r="B653" s="204"/>
      <c r="C653" s="217"/>
      <c r="D653" s="217"/>
      <c r="E653" s="690"/>
      <c r="F653" s="122"/>
      <c r="G653" s="1955"/>
      <c r="H653" s="205"/>
    </row>
    <row r="654" spans="1:8" ht="42">
      <c r="A654" s="1370" t="s">
        <v>1036</v>
      </c>
      <c r="B654" s="445" t="s">
        <v>1037</v>
      </c>
      <c r="C654" s="568" t="s">
        <v>679</v>
      </c>
      <c r="D654" s="568" t="s">
        <v>3147</v>
      </c>
      <c r="E654" s="1609" t="s">
        <v>3973</v>
      </c>
      <c r="F654" s="502" t="s">
        <v>2796</v>
      </c>
      <c r="G654" s="1948" t="s">
        <v>498</v>
      </c>
      <c r="H654" s="232" t="s">
        <v>4274</v>
      </c>
    </row>
    <row r="655" spans="1:8" ht="13.5" thickBot="1">
      <c r="A655" s="1375"/>
      <c r="B655" s="223"/>
      <c r="C655" s="1485" t="s">
        <v>3648</v>
      </c>
      <c r="D655" s="438" t="s">
        <v>2645</v>
      </c>
      <c r="E655" s="696" t="s">
        <v>265</v>
      </c>
      <c r="F655" s="1966">
        <f>'Заказ, cкидки и курсы валют'!$I$12</f>
        <v>0</v>
      </c>
      <c r="G655" s="1161"/>
      <c r="H655" s="219"/>
    </row>
    <row r="656" spans="1:8">
      <c r="A656" s="1020" t="s">
        <v>6211</v>
      </c>
      <c r="B656" s="20" t="s">
        <v>195</v>
      </c>
      <c r="C656" s="6"/>
      <c r="D656" s="1016">
        <v>460</v>
      </c>
      <c r="E656" s="1608"/>
      <c r="F656" s="714">
        <f>ROUND(E656*(1-$F$11),2)</f>
        <v>0</v>
      </c>
      <c r="G656" s="1959">
        <f>ROUND((D656/1000)*F656,2)</f>
        <v>0</v>
      </c>
      <c r="H656" s="245"/>
    </row>
    <row r="657" spans="1:8">
      <c r="A657" s="1020" t="s">
        <v>6212</v>
      </c>
      <c r="B657" s="20" t="s">
        <v>196</v>
      </c>
      <c r="C657" s="6"/>
      <c r="D657" s="1016">
        <v>410</v>
      </c>
      <c r="E657" s="1608"/>
      <c r="F657" s="714">
        <f t="shared" ref="F657:F665" si="55">ROUND(E657*(1-$F$11),2)</f>
        <v>0</v>
      </c>
      <c r="G657" s="1959">
        <f t="shared" ref="G657:G665" si="56">ROUND((D657/1000)*F657,2)</f>
        <v>0</v>
      </c>
      <c r="H657" s="245"/>
    </row>
    <row r="658" spans="1:8">
      <c r="A658" s="1020" t="s">
        <v>6213</v>
      </c>
      <c r="B658" s="20" t="s">
        <v>197</v>
      </c>
      <c r="C658" s="6"/>
      <c r="D658" s="1016">
        <v>330</v>
      </c>
      <c r="E658" s="1608"/>
      <c r="F658" s="714">
        <f t="shared" si="55"/>
        <v>0</v>
      </c>
      <c r="G658" s="1959">
        <f t="shared" si="56"/>
        <v>0</v>
      </c>
      <c r="H658" s="245"/>
    </row>
    <row r="659" spans="1:8">
      <c r="A659" s="1020" t="s">
        <v>6214</v>
      </c>
      <c r="B659" s="20" t="s">
        <v>198</v>
      </c>
      <c r="C659" s="6"/>
      <c r="D659" s="1016">
        <v>320</v>
      </c>
      <c r="E659" s="1608"/>
      <c r="F659" s="714">
        <f t="shared" si="55"/>
        <v>0</v>
      </c>
      <c r="G659" s="1959">
        <f t="shared" si="56"/>
        <v>0</v>
      </c>
      <c r="H659" s="245"/>
    </row>
    <row r="660" spans="1:8">
      <c r="A660" s="1020" t="s">
        <v>6215</v>
      </c>
      <c r="B660" s="20" t="s">
        <v>199</v>
      </c>
      <c r="C660" s="6"/>
      <c r="D660" s="1016">
        <v>280</v>
      </c>
      <c r="E660" s="1608"/>
      <c r="F660" s="714">
        <f t="shared" si="55"/>
        <v>0</v>
      </c>
      <c r="G660" s="1959">
        <f t="shared" si="56"/>
        <v>0</v>
      </c>
      <c r="H660" s="245"/>
    </row>
    <row r="661" spans="1:8">
      <c r="A661" s="1020" t="s">
        <v>6216</v>
      </c>
      <c r="B661" s="20" t="s">
        <v>200</v>
      </c>
      <c r="C661" s="6"/>
      <c r="D661" s="1016">
        <v>270</v>
      </c>
      <c r="E661" s="1608"/>
      <c r="F661" s="714">
        <f t="shared" si="55"/>
        <v>0</v>
      </c>
      <c r="G661" s="1959">
        <f t="shared" si="56"/>
        <v>0</v>
      </c>
      <c r="H661" s="245"/>
    </row>
    <row r="662" spans="1:8">
      <c r="A662" s="1020" t="s">
        <v>6217</v>
      </c>
      <c r="B662" s="20" t="s">
        <v>6140</v>
      </c>
      <c r="C662" s="6"/>
      <c r="D662" s="1016">
        <v>240</v>
      </c>
      <c r="E662" s="1608"/>
      <c r="F662" s="714">
        <f t="shared" si="55"/>
        <v>0</v>
      </c>
      <c r="G662" s="1959">
        <f t="shared" si="56"/>
        <v>0</v>
      </c>
      <c r="H662" s="245"/>
    </row>
    <row r="663" spans="1:8">
      <c r="A663" s="1020" t="s">
        <v>6218</v>
      </c>
      <c r="B663" s="20" t="s">
        <v>6141</v>
      </c>
      <c r="C663" s="6"/>
      <c r="D663" s="20">
        <v>220</v>
      </c>
      <c r="E663" s="1608"/>
      <c r="F663" s="714">
        <f t="shared" si="55"/>
        <v>0</v>
      </c>
      <c r="G663" s="1959">
        <f t="shared" si="56"/>
        <v>0</v>
      </c>
      <c r="H663" s="245"/>
    </row>
    <row r="664" spans="1:8">
      <c r="A664" s="1020" t="s">
        <v>6219</v>
      </c>
      <c r="B664" s="20" t="s">
        <v>6171</v>
      </c>
      <c r="C664" s="6"/>
      <c r="D664" s="20">
        <v>200</v>
      </c>
      <c r="E664" s="1608"/>
      <c r="F664" s="714">
        <f t="shared" si="55"/>
        <v>0</v>
      </c>
      <c r="G664" s="1959">
        <f t="shared" si="56"/>
        <v>0</v>
      </c>
      <c r="H664" s="245"/>
    </row>
    <row r="665" spans="1:8">
      <c r="A665" s="1020" t="s">
        <v>7131</v>
      </c>
      <c r="B665" s="20" t="s">
        <v>6172</v>
      </c>
      <c r="C665" s="6"/>
      <c r="D665" s="20">
        <v>160</v>
      </c>
      <c r="E665" s="1608"/>
      <c r="F665" s="714">
        <f t="shared" si="55"/>
        <v>0</v>
      </c>
      <c r="G665" s="1959">
        <f t="shared" si="56"/>
        <v>0</v>
      </c>
      <c r="H665" s="245"/>
    </row>
    <row r="666" spans="1:8" ht="13.5" thickBot="1"/>
    <row r="667" spans="1:8" ht="18">
      <c r="A667" s="1156"/>
      <c r="B667" s="1152" t="s">
        <v>6175</v>
      </c>
      <c r="C667" s="1152"/>
      <c r="D667" s="1152"/>
      <c r="E667" s="1617"/>
      <c r="F667" s="1994"/>
      <c r="G667" s="1995"/>
      <c r="H667" s="1153"/>
    </row>
    <row r="668" spans="1:8" ht="18">
      <c r="A668" s="1157"/>
      <c r="B668" s="1154" t="s">
        <v>6176</v>
      </c>
      <c r="C668" s="1154"/>
      <c r="D668" s="1996"/>
      <c r="E668" s="1618"/>
      <c r="F668" s="1997"/>
      <c r="H668" s="1155"/>
    </row>
    <row r="669" spans="1:8">
      <c r="A669" s="1157"/>
      <c r="C669" s="4"/>
      <c r="D669" s="4"/>
      <c r="E669" s="777"/>
      <c r="F669" s="21"/>
      <c r="H669" s="278"/>
    </row>
    <row r="670" spans="1:8">
      <c r="A670" s="1157"/>
      <c r="C670" s="4"/>
      <c r="D670" s="4"/>
      <c r="E670" s="777"/>
      <c r="F670" s="21"/>
      <c r="H670" s="278"/>
    </row>
    <row r="671" spans="1:8">
      <c r="A671" s="1157"/>
      <c r="C671" s="4"/>
      <c r="D671" s="4"/>
      <c r="E671" s="777"/>
      <c r="F671" s="21"/>
      <c r="H671" s="278"/>
    </row>
    <row r="672" spans="1:8" ht="13.5" thickBot="1">
      <c r="A672" s="1158"/>
      <c r="B672" s="300"/>
      <c r="C672" s="1998"/>
      <c r="D672" s="1998"/>
      <c r="E672" s="1619"/>
      <c r="F672" s="1999"/>
      <c r="G672" s="2000"/>
      <c r="H672" s="279"/>
    </row>
    <row r="673" spans="1:8" ht="42">
      <c r="A673" s="1370" t="s">
        <v>1036</v>
      </c>
      <c r="B673" s="9" t="s">
        <v>1037</v>
      </c>
      <c r="C673" s="2001" t="s">
        <v>679</v>
      </c>
      <c r="D673" s="2001" t="s">
        <v>3147</v>
      </c>
      <c r="E673" s="1609" t="s">
        <v>3973</v>
      </c>
      <c r="F673" s="1163" t="s">
        <v>2796</v>
      </c>
      <c r="G673" s="1164" t="s">
        <v>498</v>
      </c>
      <c r="H673" s="1159" t="s">
        <v>4274</v>
      </c>
    </row>
    <row r="674" spans="1:8" ht="13.5" thickBot="1">
      <c r="A674" s="1375"/>
      <c r="B674" s="1160"/>
      <c r="C674" s="2002" t="s">
        <v>3648</v>
      </c>
      <c r="D674" s="2003" t="s">
        <v>2645</v>
      </c>
      <c r="E674" s="696" t="s">
        <v>265</v>
      </c>
      <c r="F674" s="1966">
        <f>'Заказ, cкидки и курсы валют'!$I$12</f>
        <v>0</v>
      </c>
      <c r="G674" s="1161"/>
      <c r="H674" s="1162"/>
    </row>
    <row r="675" spans="1:8">
      <c r="A675" s="1020" t="s">
        <v>6220</v>
      </c>
      <c r="B675" s="20" t="s">
        <v>4331</v>
      </c>
      <c r="C675" s="6"/>
      <c r="D675" s="1016">
        <v>450</v>
      </c>
      <c r="E675" s="1608"/>
      <c r="F675" s="714">
        <f>ROUND(E675*(1-$F$11),2)</f>
        <v>0</v>
      </c>
      <c r="G675" s="1959">
        <f>ROUND((D675/1000)*F675,2)</f>
        <v>0</v>
      </c>
      <c r="H675" s="245"/>
    </row>
    <row r="676" spans="1:8">
      <c r="A676" s="1020" t="s">
        <v>6221</v>
      </c>
      <c r="B676" s="20" t="s">
        <v>4332</v>
      </c>
      <c r="C676" s="6"/>
      <c r="D676" s="1016">
        <v>400</v>
      </c>
      <c r="E676" s="1608"/>
      <c r="F676" s="714">
        <f t="shared" ref="F676:F684" si="57">ROUND(E676*(1-$F$11),2)</f>
        <v>0</v>
      </c>
      <c r="G676" s="1959">
        <f t="shared" ref="G676:G684" si="58">ROUND((D676/1000)*F676,2)</f>
        <v>0</v>
      </c>
      <c r="H676" s="245"/>
    </row>
    <row r="677" spans="1:8">
      <c r="A677" s="1020" t="s">
        <v>6222</v>
      </c>
      <c r="B677" s="20" t="s">
        <v>6143</v>
      </c>
      <c r="C677" s="6"/>
      <c r="D677" s="1016">
        <v>380</v>
      </c>
      <c r="E677" s="1608"/>
      <c r="F677" s="714">
        <f t="shared" si="57"/>
        <v>0</v>
      </c>
      <c r="G677" s="1959">
        <f t="shared" si="58"/>
        <v>0</v>
      </c>
      <c r="H677" s="245"/>
    </row>
    <row r="678" spans="1:8">
      <c r="A678" s="1020" t="s">
        <v>6223</v>
      </c>
      <c r="B678" s="20" t="s">
        <v>6144</v>
      </c>
      <c r="C678" s="6"/>
      <c r="D678" s="1016">
        <v>370</v>
      </c>
      <c r="E678" s="1608"/>
      <c r="F678" s="714">
        <f t="shared" si="57"/>
        <v>0</v>
      </c>
      <c r="G678" s="1959">
        <f t="shared" si="58"/>
        <v>0</v>
      </c>
      <c r="H678" s="245"/>
    </row>
    <row r="679" spans="1:8">
      <c r="A679" s="1020" t="s">
        <v>6224</v>
      </c>
      <c r="B679" s="20" t="s">
        <v>6145</v>
      </c>
      <c r="C679" s="6"/>
      <c r="D679" s="1016">
        <v>350</v>
      </c>
      <c r="E679" s="1608"/>
      <c r="F679" s="714">
        <f t="shared" si="57"/>
        <v>0</v>
      </c>
      <c r="G679" s="1959">
        <f t="shared" si="58"/>
        <v>0</v>
      </c>
      <c r="H679" s="245"/>
    </row>
    <row r="680" spans="1:8">
      <c r="A680" s="1020" t="s">
        <v>6225</v>
      </c>
      <c r="B680" s="20" t="s">
        <v>4333</v>
      </c>
      <c r="C680" s="6"/>
      <c r="D680" s="1016">
        <v>300</v>
      </c>
      <c r="E680" s="1608"/>
      <c r="F680" s="714">
        <f t="shared" si="57"/>
        <v>0</v>
      </c>
      <c r="G680" s="1959">
        <f t="shared" si="58"/>
        <v>0</v>
      </c>
      <c r="H680" s="245"/>
    </row>
    <row r="681" spans="1:8">
      <c r="A681" s="1020" t="s">
        <v>6226</v>
      </c>
      <c r="B681" s="20" t="s">
        <v>6146</v>
      </c>
      <c r="C681" s="6"/>
      <c r="D681" s="1016">
        <v>270</v>
      </c>
      <c r="E681" s="1608"/>
      <c r="F681" s="714">
        <f t="shared" si="57"/>
        <v>0</v>
      </c>
      <c r="G681" s="1959">
        <f t="shared" si="58"/>
        <v>0</v>
      </c>
      <c r="H681" s="245"/>
    </row>
    <row r="682" spans="1:8">
      <c r="A682" s="1020" t="s">
        <v>6227</v>
      </c>
      <c r="B682" s="20" t="s">
        <v>6147</v>
      </c>
      <c r="C682" s="6"/>
      <c r="D682" s="20">
        <v>230</v>
      </c>
      <c r="E682" s="1608"/>
      <c r="F682" s="714">
        <f t="shared" si="57"/>
        <v>0</v>
      </c>
      <c r="G682" s="1959">
        <f t="shared" si="58"/>
        <v>0</v>
      </c>
      <c r="H682" s="245"/>
    </row>
    <row r="683" spans="1:8">
      <c r="A683" s="1020" t="s">
        <v>6228</v>
      </c>
      <c r="B683" s="20" t="s">
        <v>6148</v>
      </c>
      <c r="C683" s="6"/>
      <c r="D683" s="20">
        <v>210</v>
      </c>
      <c r="E683" s="1608"/>
      <c r="F683" s="714">
        <f t="shared" si="57"/>
        <v>0</v>
      </c>
      <c r="G683" s="1959">
        <f t="shared" si="58"/>
        <v>0</v>
      </c>
      <c r="H683" s="245"/>
    </row>
    <row r="684" spans="1:8">
      <c r="A684" s="1020" t="s">
        <v>6229</v>
      </c>
      <c r="B684" s="20" t="s">
        <v>6149</v>
      </c>
      <c r="C684" s="6"/>
      <c r="D684" s="20">
        <v>200</v>
      </c>
      <c r="E684" s="1608"/>
      <c r="F684" s="714">
        <f t="shared" si="57"/>
        <v>0</v>
      </c>
      <c r="G684" s="1959">
        <f t="shared" si="58"/>
        <v>0</v>
      </c>
      <c r="H684" s="245"/>
    </row>
    <row r="685" spans="1:8" ht="13.5" thickBot="1"/>
    <row r="686" spans="1:8" ht="18">
      <c r="A686" s="1156"/>
      <c r="B686" s="112" t="s">
        <v>6178</v>
      </c>
      <c r="C686" s="112"/>
      <c r="D686" s="112"/>
      <c r="E686" s="687"/>
      <c r="F686" s="1896"/>
      <c r="G686" s="114"/>
      <c r="H686" s="128"/>
    </row>
    <row r="687" spans="1:8" ht="18">
      <c r="A687" s="1157"/>
      <c r="B687" s="129" t="s">
        <v>6179</v>
      </c>
      <c r="C687" s="129"/>
      <c r="D687" s="130"/>
      <c r="E687" s="700"/>
      <c r="F687" s="1965"/>
      <c r="H687" s="133"/>
    </row>
    <row r="688" spans="1:8">
      <c r="A688" s="1157"/>
      <c r="B688" s="17"/>
      <c r="C688" s="216"/>
      <c r="D688" s="216"/>
      <c r="E688" s="689"/>
      <c r="F688" s="119"/>
      <c r="G688" s="1954"/>
      <c r="H688" s="200"/>
    </row>
    <row r="689" spans="1:8">
      <c r="A689" s="1157"/>
      <c r="B689" s="17"/>
      <c r="C689" s="216"/>
      <c r="D689" s="216"/>
      <c r="E689" s="689"/>
      <c r="F689" s="119"/>
      <c r="G689" s="1954"/>
      <c r="H689" s="200"/>
    </row>
    <row r="690" spans="1:8">
      <c r="A690" s="1157"/>
      <c r="B690" s="17"/>
      <c r="C690" s="216"/>
      <c r="D690" s="216"/>
      <c r="E690" s="689"/>
      <c r="F690" s="119"/>
      <c r="G690" s="1954"/>
      <c r="H690" s="200"/>
    </row>
    <row r="691" spans="1:8" ht="13.5" thickBot="1">
      <c r="A691" s="1158"/>
      <c r="B691" s="204"/>
      <c r="C691" s="217"/>
      <c r="D691" s="217"/>
      <c r="E691" s="690"/>
      <c r="F691" s="122"/>
      <c r="G691" s="1955"/>
      <c r="H691" s="205"/>
    </row>
    <row r="692" spans="1:8" ht="42">
      <c r="A692" s="1370" t="s">
        <v>1036</v>
      </c>
      <c r="B692" s="9" t="s">
        <v>1037</v>
      </c>
      <c r="C692" s="2001" t="s">
        <v>679</v>
      </c>
      <c r="D692" s="2001" t="s">
        <v>3147</v>
      </c>
      <c r="E692" s="1609" t="s">
        <v>3973</v>
      </c>
      <c r="F692" s="1163" t="s">
        <v>2796</v>
      </c>
      <c r="G692" s="1164" t="s">
        <v>498</v>
      </c>
      <c r="H692" s="1159" t="s">
        <v>4274</v>
      </c>
    </row>
    <row r="693" spans="1:8" ht="13.5" thickBot="1">
      <c r="A693" s="1375"/>
      <c r="B693" s="223"/>
      <c r="C693" s="1485" t="s">
        <v>3648</v>
      </c>
      <c r="D693" s="438" t="s">
        <v>2645</v>
      </c>
      <c r="E693" s="696" t="s">
        <v>265</v>
      </c>
      <c r="F693" s="1966">
        <f>'Заказ, cкидки и курсы валют'!$I$12</f>
        <v>0</v>
      </c>
      <c r="G693" s="1161"/>
      <c r="H693" s="219"/>
    </row>
    <row r="694" spans="1:8">
      <c r="A694" s="1020" t="s">
        <v>6220</v>
      </c>
      <c r="B694" s="20" t="s">
        <v>196</v>
      </c>
      <c r="C694" s="6"/>
      <c r="D694" s="1016">
        <v>550</v>
      </c>
      <c r="E694" s="1608"/>
      <c r="F694" s="714">
        <f>ROUND(E694*(1-$F$11),2)</f>
        <v>0</v>
      </c>
      <c r="G694" s="1959">
        <f>ROUND((D694/1000)*F694,2)</f>
        <v>0</v>
      </c>
      <c r="H694" s="245"/>
    </row>
    <row r="695" spans="1:8">
      <c r="A695" s="1020" t="s">
        <v>6221</v>
      </c>
      <c r="B695" s="20" t="s">
        <v>197</v>
      </c>
      <c r="C695" s="6"/>
      <c r="D695" s="1016">
        <v>500</v>
      </c>
      <c r="E695" s="1608"/>
      <c r="F695" s="714">
        <f t="shared" ref="F695:F702" si="59">ROUND(E695*(1-$F$11),2)</f>
        <v>0</v>
      </c>
      <c r="G695" s="1959">
        <f t="shared" ref="G695:G702" si="60">ROUND((D695/1000)*F695,2)</f>
        <v>0</v>
      </c>
      <c r="H695" s="245"/>
    </row>
    <row r="696" spans="1:8">
      <c r="A696" s="1020" t="s">
        <v>6222</v>
      </c>
      <c r="B696" s="20" t="s">
        <v>198</v>
      </c>
      <c r="C696" s="6"/>
      <c r="D696" s="1016">
        <v>420</v>
      </c>
      <c r="E696" s="1608"/>
      <c r="F696" s="714">
        <f t="shared" si="59"/>
        <v>0</v>
      </c>
      <c r="G696" s="1959">
        <f t="shared" si="60"/>
        <v>0</v>
      </c>
      <c r="H696" s="245"/>
    </row>
    <row r="697" spans="1:8">
      <c r="A697" s="1020" t="s">
        <v>6223</v>
      </c>
      <c r="B697" s="20" t="s">
        <v>199</v>
      </c>
      <c r="C697" s="6"/>
      <c r="D697" s="1016">
        <v>330</v>
      </c>
      <c r="E697" s="1608"/>
      <c r="F697" s="714">
        <f t="shared" si="59"/>
        <v>0</v>
      </c>
      <c r="G697" s="1959">
        <f t="shared" si="60"/>
        <v>0</v>
      </c>
      <c r="H697" s="245"/>
    </row>
    <row r="698" spans="1:8">
      <c r="A698" s="1020" t="s">
        <v>6224</v>
      </c>
      <c r="B698" s="20" t="s">
        <v>200</v>
      </c>
      <c r="C698" s="6"/>
      <c r="D698" s="1016">
        <v>330</v>
      </c>
      <c r="E698" s="1608"/>
      <c r="F698" s="714">
        <f t="shared" si="59"/>
        <v>0</v>
      </c>
      <c r="G698" s="1959">
        <f t="shared" si="60"/>
        <v>0</v>
      </c>
      <c r="H698" s="245"/>
    </row>
    <row r="699" spans="1:8">
      <c r="A699" s="1020" t="s">
        <v>6225</v>
      </c>
      <c r="B699" s="20" t="s">
        <v>6140</v>
      </c>
      <c r="C699" s="6"/>
      <c r="D699" s="1016">
        <v>260</v>
      </c>
      <c r="E699" s="1608"/>
      <c r="F699" s="714">
        <f t="shared" si="59"/>
        <v>0</v>
      </c>
      <c r="G699" s="1959">
        <f t="shared" si="60"/>
        <v>0</v>
      </c>
      <c r="H699" s="245"/>
    </row>
    <row r="700" spans="1:8">
      <c r="A700" s="1020" t="s">
        <v>6226</v>
      </c>
      <c r="B700" s="20" t="s">
        <v>6141</v>
      </c>
      <c r="C700" s="6"/>
      <c r="D700" s="1016">
        <v>240</v>
      </c>
      <c r="E700" s="1608"/>
      <c r="F700" s="714">
        <f t="shared" si="59"/>
        <v>0</v>
      </c>
      <c r="G700" s="1959">
        <f t="shared" si="60"/>
        <v>0</v>
      </c>
      <c r="H700" s="245"/>
    </row>
    <row r="701" spans="1:8">
      <c r="A701" s="1020" t="s">
        <v>6227</v>
      </c>
      <c r="B701" s="20" t="s">
        <v>6171</v>
      </c>
      <c r="C701" s="6"/>
      <c r="D701" s="20">
        <v>200</v>
      </c>
      <c r="E701" s="1608"/>
      <c r="F701" s="714">
        <f t="shared" si="59"/>
        <v>0</v>
      </c>
      <c r="G701" s="1959">
        <f t="shared" si="60"/>
        <v>0</v>
      </c>
      <c r="H701" s="245"/>
    </row>
    <row r="702" spans="1:8">
      <c r="A702" s="1020" t="s">
        <v>6228</v>
      </c>
      <c r="B702" s="20" t="s">
        <v>6180</v>
      </c>
      <c r="C702" s="6"/>
      <c r="D702" s="20">
        <v>180</v>
      </c>
      <c r="E702" s="1608"/>
      <c r="F702" s="714">
        <f t="shared" si="59"/>
        <v>0</v>
      </c>
      <c r="G702" s="1959">
        <f t="shared" si="60"/>
        <v>0</v>
      </c>
      <c r="H702" s="245"/>
    </row>
    <row r="703" spans="1:8" ht="13.5" thickBot="1"/>
    <row r="704" spans="1:8" ht="18">
      <c r="A704" s="1156"/>
      <c r="B704" s="112" t="s">
        <v>6250</v>
      </c>
      <c r="C704" s="112"/>
      <c r="D704" s="112"/>
      <c r="E704" s="687"/>
      <c r="F704" s="1896"/>
      <c r="G704" s="114"/>
      <c r="H704" s="128"/>
    </row>
    <row r="705" spans="1:8" ht="18">
      <c r="A705" s="1157"/>
      <c r="B705" s="129"/>
      <c r="C705" s="129"/>
      <c r="D705" s="130"/>
      <c r="E705" s="700"/>
      <c r="F705" s="1965"/>
      <c r="H705" s="133"/>
    </row>
    <row r="706" spans="1:8">
      <c r="A706" s="1157"/>
      <c r="B706" s="17"/>
      <c r="C706" s="216"/>
      <c r="D706" s="216"/>
      <c r="E706" s="689"/>
      <c r="F706" s="119"/>
      <c r="G706" s="1954"/>
      <c r="H706" s="200"/>
    </row>
    <row r="707" spans="1:8">
      <c r="A707" s="1157"/>
      <c r="B707" s="17"/>
      <c r="C707" s="216"/>
      <c r="D707" s="216"/>
      <c r="E707" s="689"/>
      <c r="F707" s="119"/>
      <c r="G707" s="1954"/>
      <c r="H707" s="200"/>
    </row>
    <row r="708" spans="1:8">
      <c r="A708" s="1157"/>
      <c r="B708" s="17"/>
      <c r="C708" s="216"/>
      <c r="D708" s="216"/>
      <c r="E708" s="689"/>
      <c r="F708" s="119"/>
      <c r="G708" s="1954"/>
      <c r="H708" s="200"/>
    </row>
    <row r="709" spans="1:8" ht="13.5" thickBot="1">
      <c r="A709" s="1158"/>
      <c r="B709" s="204"/>
      <c r="C709" s="217"/>
      <c r="D709" s="217"/>
      <c r="E709" s="690"/>
      <c r="F709" s="122"/>
      <c r="G709" s="1955"/>
      <c r="H709" s="205"/>
    </row>
    <row r="710" spans="1:8" ht="42">
      <c r="A710" s="1370" t="s">
        <v>1036</v>
      </c>
      <c r="B710" s="445" t="s">
        <v>1037</v>
      </c>
      <c r="C710" s="568" t="s">
        <v>679</v>
      </c>
      <c r="D710" s="568" t="s">
        <v>3147</v>
      </c>
      <c r="E710" s="1609" t="s">
        <v>3973</v>
      </c>
      <c r="F710" s="502" t="s">
        <v>2796</v>
      </c>
      <c r="G710" s="1948" t="s">
        <v>498</v>
      </c>
      <c r="H710" s="232" t="s">
        <v>4274</v>
      </c>
    </row>
    <row r="711" spans="1:8" ht="13.5" thickBot="1">
      <c r="A711" s="1375"/>
      <c r="B711" s="223"/>
      <c r="C711" s="1485" t="s">
        <v>3648</v>
      </c>
      <c r="D711" s="438" t="s">
        <v>2645</v>
      </c>
      <c r="E711" s="696" t="s">
        <v>265</v>
      </c>
      <c r="F711" s="1966">
        <f>'Заказ, cкидки и курсы валют'!$I$12</f>
        <v>0</v>
      </c>
      <c r="G711" s="1161"/>
      <c r="H711" s="219"/>
    </row>
    <row r="712" spans="1:8">
      <c r="A712" s="1020" t="s">
        <v>6251</v>
      </c>
      <c r="B712" s="20" t="s">
        <v>1024</v>
      </c>
      <c r="C712" s="6"/>
      <c r="D712" s="1016">
        <v>1300</v>
      </c>
      <c r="E712" s="1608"/>
      <c r="F712" s="714">
        <f>ROUND(E712*(1-$F$11),2)</f>
        <v>0</v>
      </c>
      <c r="G712" s="1959">
        <f>ROUND((D712/1000)*F712,2)</f>
        <v>0</v>
      </c>
      <c r="H712" s="245"/>
    </row>
    <row r="713" spans="1:8">
      <c r="A713" s="1020" t="s">
        <v>6252</v>
      </c>
      <c r="B713" s="20" t="s">
        <v>1025</v>
      </c>
      <c r="C713" s="6"/>
      <c r="D713" s="1016">
        <v>1170</v>
      </c>
      <c r="E713" s="1608"/>
      <c r="F713" s="714">
        <f t="shared" ref="F713:F721" si="61">ROUND(E713*(1-$F$11),2)</f>
        <v>0</v>
      </c>
      <c r="G713" s="1959">
        <f t="shared" ref="G713:G721" si="62">ROUND((D713/1000)*F713,2)</f>
        <v>0</v>
      </c>
      <c r="H713" s="245"/>
    </row>
    <row r="714" spans="1:8">
      <c r="A714" s="1020" t="s">
        <v>6253</v>
      </c>
      <c r="B714" s="20" t="s">
        <v>1026</v>
      </c>
      <c r="C714" s="6"/>
      <c r="D714" s="1016">
        <v>930</v>
      </c>
      <c r="E714" s="1608"/>
      <c r="F714" s="714">
        <f t="shared" si="61"/>
        <v>0</v>
      </c>
      <c r="G714" s="1959">
        <f t="shared" si="62"/>
        <v>0</v>
      </c>
      <c r="H714" s="245"/>
    </row>
    <row r="715" spans="1:8">
      <c r="A715" s="1020" t="s">
        <v>6254</v>
      </c>
      <c r="B715" s="20" t="s">
        <v>2651</v>
      </c>
      <c r="C715" s="6"/>
      <c r="D715" s="1016">
        <v>720</v>
      </c>
      <c r="E715" s="1608"/>
      <c r="F715" s="714">
        <f t="shared" si="61"/>
        <v>0</v>
      </c>
      <c r="G715" s="1959">
        <f t="shared" si="62"/>
        <v>0</v>
      </c>
      <c r="H715" s="245"/>
    </row>
    <row r="716" spans="1:8">
      <c r="A716" s="1020" t="s">
        <v>6255</v>
      </c>
      <c r="B716" s="20" t="s">
        <v>1028</v>
      </c>
      <c r="C716" s="6"/>
      <c r="D716" s="1016">
        <v>560</v>
      </c>
      <c r="E716" s="1608"/>
      <c r="F716" s="714">
        <f t="shared" si="61"/>
        <v>0</v>
      </c>
      <c r="G716" s="1959">
        <f t="shared" si="62"/>
        <v>0</v>
      </c>
      <c r="H716" s="245"/>
    </row>
    <row r="717" spans="1:8">
      <c r="A717" s="1020" t="s">
        <v>6256</v>
      </c>
      <c r="B717" s="20" t="s">
        <v>6261</v>
      </c>
      <c r="C717" s="6"/>
      <c r="D717" s="1016">
        <v>530</v>
      </c>
      <c r="E717" s="1608"/>
      <c r="F717" s="714">
        <f t="shared" si="61"/>
        <v>0</v>
      </c>
      <c r="G717" s="1959">
        <f t="shared" si="62"/>
        <v>0</v>
      </c>
      <c r="H717" s="245"/>
    </row>
    <row r="718" spans="1:8">
      <c r="A718" s="1020" t="s">
        <v>6257</v>
      </c>
      <c r="B718" s="20" t="s">
        <v>997</v>
      </c>
      <c r="C718" s="6"/>
      <c r="D718" s="1016">
        <v>470</v>
      </c>
      <c r="E718" s="1608"/>
      <c r="F718" s="714">
        <f t="shared" si="61"/>
        <v>0</v>
      </c>
      <c r="G718" s="1959">
        <f t="shared" si="62"/>
        <v>0</v>
      </c>
      <c r="H718" s="245"/>
    </row>
    <row r="719" spans="1:8">
      <c r="A719" s="1020" t="s">
        <v>6258</v>
      </c>
      <c r="B719" s="20" t="s">
        <v>6262</v>
      </c>
      <c r="C719" s="6"/>
      <c r="D719" s="20">
        <v>450</v>
      </c>
      <c r="E719" s="1608"/>
      <c r="F719" s="714">
        <f t="shared" si="61"/>
        <v>0</v>
      </c>
      <c r="G719" s="1959">
        <f t="shared" si="62"/>
        <v>0</v>
      </c>
      <c r="H719" s="245"/>
    </row>
    <row r="720" spans="1:8">
      <c r="A720" s="1020" t="s">
        <v>6259</v>
      </c>
      <c r="B720" s="20" t="s">
        <v>6263</v>
      </c>
      <c r="C720" s="6"/>
      <c r="D720" s="20">
        <v>370</v>
      </c>
      <c r="E720" s="1608"/>
      <c r="F720" s="714">
        <f t="shared" si="61"/>
        <v>0</v>
      </c>
      <c r="G720" s="1959">
        <f t="shared" si="62"/>
        <v>0</v>
      </c>
      <c r="H720" s="245"/>
    </row>
    <row r="721" spans="1:8">
      <c r="A721" s="1020" t="s">
        <v>6260</v>
      </c>
      <c r="B721" s="20" t="s">
        <v>6264</v>
      </c>
      <c r="C721" s="6"/>
      <c r="D721" s="20">
        <v>330</v>
      </c>
      <c r="E721" s="1608"/>
      <c r="F721" s="714">
        <f t="shared" si="61"/>
        <v>0</v>
      </c>
      <c r="G721" s="1959">
        <f t="shared" si="62"/>
        <v>0</v>
      </c>
      <c r="H721" s="245"/>
    </row>
    <row r="722" spans="1:8" ht="13.5" thickBot="1"/>
    <row r="723" spans="1:8" ht="18">
      <c r="A723" s="1156"/>
      <c r="B723" s="112" t="s">
        <v>6181</v>
      </c>
      <c r="C723" s="112"/>
      <c r="D723" s="112"/>
      <c r="E723" s="687"/>
      <c r="F723" s="1896"/>
      <c r="G723" s="114"/>
      <c r="H723" s="128"/>
    </row>
    <row r="724" spans="1:8" ht="18">
      <c r="A724" s="1157"/>
      <c r="B724" s="129" t="s">
        <v>6182</v>
      </c>
      <c r="C724" s="129"/>
      <c r="D724" s="130"/>
      <c r="E724" s="700"/>
      <c r="F724" s="1965"/>
      <c r="H724" s="133"/>
    </row>
    <row r="725" spans="1:8">
      <c r="A725" s="1157"/>
      <c r="B725" s="17"/>
      <c r="C725" s="216"/>
      <c r="D725" s="216"/>
      <c r="E725" s="689"/>
      <c r="F725" s="119"/>
      <c r="G725" s="1954"/>
      <c r="H725" s="200"/>
    </row>
    <row r="726" spans="1:8">
      <c r="A726" s="1157"/>
      <c r="B726" s="17"/>
      <c r="C726" s="216"/>
      <c r="D726" s="216"/>
      <c r="E726" s="689"/>
      <c r="F726" s="119"/>
      <c r="G726" s="1954"/>
      <c r="H726" s="200"/>
    </row>
    <row r="727" spans="1:8">
      <c r="A727" s="1157"/>
      <c r="B727" s="17"/>
      <c r="C727" s="216"/>
      <c r="D727" s="216"/>
      <c r="E727" s="689"/>
      <c r="F727" s="119"/>
      <c r="G727" s="1954"/>
      <c r="H727" s="200"/>
    </row>
    <row r="728" spans="1:8" ht="13.5" thickBot="1">
      <c r="A728" s="1158"/>
      <c r="B728" s="204"/>
      <c r="C728" s="217"/>
      <c r="D728" s="217"/>
      <c r="E728" s="690"/>
      <c r="F728" s="122"/>
      <c r="G728" s="1955"/>
      <c r="H728" s="205"/>
    </row>
    <row r="729" spans="1:8" ht="42">
      <c r="A729" s="1370" t="s">
        <v>1036</v>
      </c>
      <c r="B729" s="445" t="s">
        <v>1037</v>
      </c>
      <c r="C729" s="568" t="s">
        <v>679</v>
      </c>
      <c r="D729" s="568" t="s">
        <v>3147</v>
      </c>
      <c r="E729" s="1609" t="s">
        <v>3973</v>
      </c>
      <c r="F729" s="502" t="s">
        <v>2796</v>
      </c>
      <c r="G729" s="1948" t="s">
        <v>498</v>
      </c>
      <c r="H729" s="232" t="s">
        <v>4274</v>
      </c>
    </row>
    <row r="730" spans="1:8" ht="13.5" thickBot="1">
      <c r="A730" s="1370"/>
      <c r="B730" s="445"/>
      <c r="C730" s="568" t="s">
        <v>3648</v>
      </c>
      <c r="D730" s="569" t="s">
        <v>2645</v>
      </c>
      <c r="E730" s="696" t="s">
        <v>265</v>
      </c>
      <c r="F730" s="1956">
        <f>'Заказ, cкидки и курсы валют'!$I$12</f>
        <v>0</v>
      </c>
      <c r="G730" s="1949"/>
      <c r="H730" s="380"/>
    </row>
    <row r="731" spans="1:8">
      <c r="A731" s="1371" t="s">
        <v>6230</v>
      </c>
      <c r="B731" s="1400" t="s">
        <v>191</v>
      </c>
      <c r="C731" s="672"/>
      <c r="D731" s="1971">
        <v>1200</v>
      </c>
      <c r="E731" s="1610"/>
      <c r="F731" s="1957">
        <f>ROUND(E731*(1-$F$11),2)</f>
        <v>0</v>
      </c>
      <c r="G731" s="1958">
        <f>ROUND((D731/1000)*F731,2)</f>
        <v>0</v>
      </c>
      <c r="H731" s="393"/>
    </row>
    <row r="732" spans="1:8">
      <c r="A732" s="1020" t="s">
        <v>6231</v>
      </c>
      <c r="B732" s="20" t="s">
        <v>193</v>
      </c>
      <c r="C732" s="6"/>
      <c r="D732" s="1016">
        <v>1000</v>
      </c>
      <c r="E732" s="1608"/>
      <c r="F732" s="714">
        <f t="shared" ref="F732:F739" si="63">ROUND(E732*(1-$F$11),2)</f>
        <v>0</v>
      </c>
      <c r="G732" s="1959">
        <f t="shared" ref="G732:G739" si="64">ROUND((D732/1000)*F732,2)</f>
        <v>0</v>
      </c>
      <c r="H732" s="245"/>
    </row>
    <row r="733" spans="1:8">
      <c r="A733" s="1020" t="s">
        <v>6232</v>
      </c>
      <c r="B733" s="20" t="s">
        <v>3125</v>
      </c>
      <c r="C733" s="6"/>
      <c r="D733" s="1016">
        <v>800</v>
      </c>
      <c r="E733" s="1608"/>
      <c r="F733" s="714">
        <f t="shared" si="63"/>
        <v>0</v>
      </c>
      <c r="G733" s="1959">
        <f t="shared" si="64"/>
        <v>0</v>
      </c>
      <c r="H733" s="245"/>
    </row>
    <row r="734" spans="1:8">
      <c r="A734" s="1020" t="s">
        <v>6233</v>
      </c>
      <c r="B734" s="20" t="s">
        <v>977</v>
      </c>
      <c r="C734" s="6"/>
      <c r="D734" s="1016">
        <v>650</v>
      </c>
      <c r="E734" s="1608"/>
      <c r="F734" s="714">
        <f t="shared" si="63"/>
        <v>0</v>
      </c>
      <c r="G734" s="1959">
        <f t="shared" si="64"/>
        <v>0</v>
      </c>
      <c r="H734" s="245"/>
    </row>
    <row r="735" spans="1:8">
      <c r="A735" s="1020" t="s">
        <v>6234</v>
      </c>
      <c r="B735" s="20" t="s">
        <v>4318</v>
      </c>
      <c r="C735" s="6"/>
      <c r="D735" s="1016">
        <v>550</v>
      </c>
      <c r="E735" s="1608"/>
      <c r="F735" s="714">
        <f t="shared" si="63"/>
        <v>0</v>
      </c>
      <c r="G735" s="1959">
        <f t="shared" si="64"/>
        <v>0</v>
      </c>
      <c r="H735" s="245"/>
    </row>
    <row r="736" spans="1:8">
      <c r="A736" s="1020" t="s">
        <v>6235</v>
      </c>
      <c r="B736" s="20" t="s">
        <v>1647</v>
      </c>
      <c r="C736" s="6"/>
      <c r="D736" s="1016">
        <v>450</v>
      </c>
      <c r="E736" s="1608"/>
      <c r="F736" s="714">
        <f t="shared" si="63"/>
        <v>0</v>
      </c>
      <c r="G736" s="1959">
        <f t="shared" si="64"/>
        <v>0</v>
      </c>
      <c r="H736" s="245"/>
    </row>
    <row r="737" spans="1:8">
      <c r="A737" s="1020" t="s">
        <v>6236</v>
      </c>
      <c r="B737" s="20" t="s">
        <v>199</v>
      </c>
      <c r="C737" s="6"/>
      <c r="D737" s="1016">
        <v>320</v>
      </c>
      <c r="E737" s="1608"/>
      <c r="F737" s="714">
        <f t="shared" si="63"/>
        <v>0</v>
      </c>
      <c r="G737" s="1959">
        <f t="shared" si="64"/>
        <v>0</v>
      </c>
      <c r="H737" s="245"/>
    </row>
    <row r="738" spans="1:8">
      <c r="A738" s="1020" t="s">
        <v>6237</v>
      </c>
      <c r="B738" s="20" t="s">
        <v>6183</v>
      </c>
      <c r="C738" s="6"/>
      <c r="D738" s="20">
        <v>280</v>
      </c>
      <c r="E738" s="1608"/>
      <c r="F738" s="714">
        <f t="shared" si="63"/>
        <v>0</v>
      </c>
      <c r="G738" s="1959">
        <f t="shared" si="64"/>
        <v>0</v>
      </c>
      <c r="H738" s="245"/>
    </row>
    <row r="739" spans="1:8" ht="13.5" thickBot="1">
      <c r="A739" s="1021" t="s">
        <v>6238</v>
      </c>
      <c r="B739" s="338" t="s">
        <v>6184</v>
      </c>
      <c r="C739" s="337"/>
      <c r="D739" s="338">
        <v>240</v>
      </c>
      <c r="E739" s="1611"/>
      <c r="F739" s="1960">
        <f t="shared" si="63"/>
        <v>0</v>
      </c>
      <c r="G739" s="1961">
        <f t="shared" si="64"/>
        <v>0</v>
      </c>
      <c r="H739" s="248"/>
    </row>
    <row r="740" spans="1:8" ht="13.5" thickBot="1"/>
    <row r="741" spans="1:8" ht="18">
      <c r="A741" s="1156"/>
      <c r="B741" s="112" t="s">
        <v>6199</v>
      </c>
      <c r="C741" s="112"/>
      <c r="D741" s="112"/>
      <c r="E741" s="687"/>
      <c r="F741" s="1896"/>
      <c r="G741" s="114"/>
      <c r="H741" s="128"/>
    </row>
    <row r="742" spans="1:8" ht="18">
      <c r="A742" s="1157"/>
      <c r="B742" s="129"/>
      <c r="C742" s="129" t="s">
        <v>6200</v>
      </c>
      <c r="D742" s="129"/>
      <c r="E742" s="688"/>
      <c r="F742" s="1965"/>
      <c r="G742" s="1965"/>
      <c r="H742" s="133"/>
    </row>
    <row r="743" spans="1:8">
      <c r="A743" s="1157"/>
      <c r="B743" s="17"/>
      <c r="C743" s="216"/>
      <c r="D743" s="216"/>
      <c r="E743" s="689"/>
      <c r="F743" s="119"/>
      <c r="G743" s="1954"/>
      <c r="H743" s="200"/>
    </row>
    <row r="744" spans="1:8">
      <c r="A744" s="1157"/>
      <c r="B744" s="17"/>
      <c r="C744" s="216"/>
      <c r="D744" s="216"/>
      <c r="E744" s="689"/>
      <c r="F744" s="119"/>
      <c r="G744" s="1954"/>
      <c r="H744" s="200"/>
    </row>
    <row r="745" spans="1:8">
      <c r="A745" s="1157"/>
      <c r="B745" s="17"/>
      <c r="C745" s="216"/>
      <c r="D745" s="216"/>
      <c r="E745" s="689"/>
      <c r="F745" s="119"/>
      <c r="G745" s="1954"/>
      <c r="H745" s="200"/>
    </row>
    <row r="746" spans="1:8" ht="13.5" thickBot="1">
      <c r="A746" s="1158"/>
      <c r="B746" s="204"/>
      <c r="C746" s="217"/>
      <c r="D746" s="217"/>
      <c r="E746" s="690"/>
      <c r="F746" s="122"/>
      <c r="G746" s="1955"/>
      <c r="H746" s="205"/>
    </row>
    <row r="747" spans="1:8" ht="42">
      <c r="A747" s="1370" t="s">
        <v>1036</v>
      </c>
      <c r="B747" s="445" t="s">
        <v>1037</v>
      </c>
      <c r="C747" s="568" t="s">
        <v>679</v>
      </c>
      <c r="D747" s="568" t="s">
        <v>3147</v>
      </c>
      <c r="E747" s="1609" t="s">
        <v>3973</v>
      </c>
      <c r="F747" s="502" t="s">
        <v>2796</v>
      </c>
      <c r="G747" s="1948" t="s">
        <v>498</v>
      </c>
      <c r="H747" s="232" t="s">
        <v>4274</v>
      </c>
    </row>
    <row r="748" spans="1:8" ht="13.5" thickBot="1">
      <c r="A748" s="1370"/>
      <c r="B748" s="445"/>
      <c r="C748" s="568" t="s">
        <v>3648</v>
      </c>
      <c r="D748" s="569" t="s">
        <v>2645</v>
      </c>
      <c r="E748" s="696" t="s">
        <v>265</v>
      </c>
      <c r="F748" s="1956">
        <f>'Заказ, cкидки и курсы валют'!$I$12</f>
        <v>0</v>
      </c>
      <c r="G748" s="1949"/>
      <c r="H748" s="380"/>
    </row>
    <row r="749" spans="1:8" ht="13.5" thickBot="1">
      <c r="A749" s="1401" t="s">
        <v>6239</v>
      </c>
      <c r="B749" s="1402"/>
      <c r="C749" s="1402"/>
      <c r="D749" s="1402">
        <v>400</v>
      </c>
      <c r="E749" s="1620"/>
      <c r="F749" s="1972">
        <f>ROUND(E749*(1-$F$11),2)</f>
        <v>0</v>
      </c>
      <c r="G749" s="1973">
        <f>ROUND((D749/1000)*F749,2)</f>
        <v>0</v>
      </c>
      <c r="H749" s="1230"/>
    </row>
    <row r="968" spans="6:6">
      <c r="F968" s="1963">
        <f>$E$968*(1-$F$954)</f>
        <v>0</v>
      </c>
    </row>
  </sheetData>
  <mergeCells count="11">
    <mergeCell ref="I1:K1"/>
    <mergeCell ref="A1:H1"/>
    <mergeCell ref="G10:G11"/>
    <mergeCell ref="G59:G60"/>
    <mergeCell ref="G85:G86"/>
    <mergeCell ref="G36:G37"/>
    <mergeCell ref="G105:G106"/>
    <mergeCell ref="G566:G567"/>
    <mergeCell ref="G584:G585"/>
    <mergeCell ref="G72:G73"/>
    <mergeCell ref="A402:H402"/>
  </mergeCells>
  <phoneticPr fontId="0" type="noConversion"/>
  <hyperlinks>
    <hyperlink ref="A1:H1" location="ОГЛАВЛЕНИЕ!R1C1" display="Нажмите ЗДЕСЬ для возврата в оглавление "/>
    <hyperlink ref="A557" r:id="rId1" display="perfokrepteh@mail.ru"/>
  </hyperlinks>
  <pageMargins left="0.25" right="0.25" top="0.75" bottom="0.75" header="0.3" footer="0.3"/>
  <pageSetup paperSize="9" scale="80" orientation="portrait" verticalDpi="3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9" tint="-0.249977111117893"/>
  </sheetPr>
  <dimension ref="A1:L362"/>
  <sheetViews>
    <sheetView zoomScale="90" zoomScaleNormal="90" workbookViewId="0">
      <selection activeCell="A172" sqref="A172:H194"/>
    </sheetView>
  </sheetViews>
  <sheetFormatPr defaultRowHeight="12.75"/>
  <cols>
    <col min="1" max="1" width="20.5703125" customWidth="1"/>
    <col min="2" max="2" width="15" customWidth="1"/>
    <col min="3" max="3" width="9.5703125" bestFit="1" customWidth="1"/>
    <col min="4" max="4" width="8.5703125" customWidth="1"/>
    <col min="5" max="5" width="10.5703125" style="680" hidden="1" customWidth="1"/>
    <col min="6" max="6" width="10" customWidth="1"/>
    <col min="8" max="8" width="12" customWidth="1"/>
    <col min="9" max="9" width="18.5703125" customWidth="1"/>
    <col min="11" max="11" width="9.140625" style="2424"/>
  </cols>
  <sheetData>
    <row r="1" spans="1:12" ht="20.25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ht="30.75">
      <c r="A2" s="191" t="s">
        <v>3821</v>
      </c>
      <c r="B2" s="191"/>
      <c r="C2" s="191"/>
      <c r="D2" s="191"/>
      <c r="E2" s="725"/>
      <c r="F2" s="192"/>
      <c r="G2" s="192"/>
      <c r="H2" s="193"/>
      <c r="I2" s="194"/>
    </row>
    <row r="3" spans="1:12" ht="13.5" thickBot="1">
      <c r="A3" s="4"/>
      <c r="B3" s="4"/>
      <c r="C3" s="4"/>
      <c r="D3" s="4"/>
      <c r="E3" s="777"/>
      <c r="F3" s="21"/>
      <c r="G3" s="22"/>
    </row>
    <row r="4" spans="1:12" ht="18">
      <c r="A4" s="218"/>
      <c r="B4" s="112" t="s">
        <v>3820</v>
      </c>
      <c r="C4" s="112"/>
      <c r="D4" s="117"/>
      <c r="E4" s="778"/>
      <c r="F4" s="196"/>
      <c r="G4" s="196"/>
      <c r="H4" s="196"/>
      <c r="I4" s="116"/>
    </row>
    <row r="5" spans="1:12" ht="18">
      <c r="A5" s="197"/>
      <c r="B5" s="129"/>
      <c r="C5" s="129"/>
      <c r="D5" s="199"/>
      <c r="E5" s="703"/>
      <c r="F5" s="17"/>
      <c r="G5" s="17"/>
      <c r="H5" s="17"/>
      <c r="I5" s="200"/>
    </row>
    <row r="6" spans="1:12">
      <c r="A6" s="197"/>
      <c r="B6" s="216"/>
      <c r="C6" s="216"/>
      <c r="D6" s="216"/>
      <c r="E6" s="689"/>
      <c r="F6" s="119"/>
      <c r="G6" s="201"/>
      <c r="H6" s="17"/>
      <c r="I6" s="200"/>
    </row>
    <row r="7" spans="1:12">
      <c r="A7" s="197"/>
      <c r="B7" s="216"/>
      <c r="C7" s="216"/>
      <c r="D7" s="216"/>
      <c r="E7" s="689"/>
      <c r="F7" s="119"/>
      <c r="G7" s="201"/>
      <c r="H7" s="17"/>
      <c r="I7" s="200"/>
    </row>
    <row r="8" spans="1:12">
      <c r="A8" s="197"/>
      <c r="B8" s="216"/>
      <c r="C8" s="216"/>
      <c r="D8" s="216"/>
      <c r="E8" s="689"/>
      <c r="F8" s="119"/>
      <c r="G8" s="201"/>
      <c r="H8" s="17"/>
      <c r="I8" s="200"/>
    </row>
    <row r="9" spans="1:12" ht="21" customHeight="1" thickBot="1">
      <c r="A9" s="1541" t="s">
        <v>7839</v>
      </c>
      <c r="B9" s="216"/>
      <c r="C9" s="216"/>
      <c r="D9" s="216"/>
      <c r="E9" s="689"/>
      <c r="F9" s="119"/>
      <c r="G9" s="201"/>
      <c r="H9" s="17"/>
      <c r="I9" s="200"/>
    </row>
    <row r="10" spans="1:12" ht="29.25" customHeight="1">
      <c r="A10" s="220" t="s">
        <v>1036</v>
      </c>
      <c r="B10" s="566" t="s">
        <v>1037</v>
      </c>
      <c r="C10" s="2485" t="s">
        <v>679</v>
      </c>
      <c r="D10" s="2485" t="s">
        <v>3147</v>
      </c>
      <c r="E10" s="779" t="s">
        <v>11553</v>
      </c>
      <c r="F10" s="1014" t="s">
        <v>2796</v>
      </c>
      <c r="G10" s="2780" t="s">
        <v>3866</v>
      </c>
      <c r="H10" s="2782" t="s">
        <v>498</v>
      </c>
      <c r="I10" s="206" t="s">
        <v>4274</v>
      </c>
    </row>
    <row r="11" spans="1:12" ht="23.25" customHeight="1" thickBot="1">
      <c r="A11" s="221"/>
      <c r="B11" s="223"/>
      <c r="C11" s="2486" t="s">
        <v>3648</v>
      </c>
      <c r="D11" s="438" t="s">
        <v>3798</v>
      </c>
      <c r="E11" s="692" t="s">
        <v>265</v>
      </c>
      <c r="F11" s="2239">
        <f>'Заказ, cкидки и курсы валют'!$I$12</f>
        <v>0</v>
      </c>
      <c r="G11" s="2781"/>
      <c r="H11" s="2783"/>
      <c r="I11" s="219"/>
    </row>
    <row r="12" spans="1:12" ht="15">
      <c r="A12" s="1172" t="s">
        <v>3912</v>
      </c>
      <c r="B12" s="983" t="s">
        <v>3913</v>
      </c>
      <c r="C12" s="998">
        <v>0.19</v>
      </c>
      <c r="D12" s="983">
        <v>5</v>
      </c>
      <c r="E12" s="706">
        <v>40.520000000000003</v>
      </c>
      <c r="F12" s="983">
        <f>ROUND(E12*(1-$F$11),2)</f>
        <v>40.520000000000003</v>
      </c>
      <c r="G12" s="1945">
        <f>'Заказ, cкидки и курсы валют'!$J$24*F12</f>
        <v>513.99620000000004</v>
      </c>
      <c r="H12" s="1941">
        <f>ROUND(D12*G12,2)</f>
        <v>2569.98</v>
      </c>
      <c r="I12" s="2558"/>
    </row>
    <row r="13" spans="1:12" ht="15">
      <c r="A13" s="1165" t="s">
        <v>3799</v>
      </c>
      <c r="B13" s="69" t="s">
        <v>3777</v>
      </c>
      <c r="C13" s="997">
        <v>0.23</v>
      </c>
      <c r="D13" s="69">
        <v>5</v>
      </c>
      <c r="E13" s="706">
        <v>40.520000000000003</v>
      </c>
      <c r="F13" s="69">
        <f t="shared" ref="F13:F34" si="0">ROUND(E13*(1-$F$11),2)</f>
        <v>40.520000000000003</v>
      </c>
      <c r="G13" s="1144">
        <f>'Заказ, cкидки и курсы валют'!$J$24*F13</f>
        <v>513.99620000000004</v>
      </c>
      <c r="H13" s="68">
        <f t="shared" ref="H13:H34" si="1">ROUND(D13*G13,2)</f>
        <v>2569.98</v>
      </c>
      <c r="I13" s="1141"/>
    </row>
    <row r="14" spans="1:12" ht="15">
      <c r="A14" s="1165" t="s">
        <v>3800</v>
      </c>
      <c r="B14" s="69" t="s">
        <v>3778</v>
      </c>
      <c r="C14" s="997">
        <v>0.28000000000000003</v>
      </c>
      <c r="D14" s="69">
        <v>5</v>
      </c>
      <c r="E14" s="706">
        <v>40.520000000000003</v>
      </c>
      <c r="F14" s="69">
        <f t="shared" si="0"/>
        <v>40.520000000000003</v>
      </c>
      <c r="G14" s="1144">
        <f>'Заказ, cкидки и курсы валют'!$J$24*F14</f>
        <v>513.99620000000004</v>
      </c>
      <c r="H14" s="68">
        <f t="shared" si="1"/>
        <v>2569.98</v>
      </c>
      <c r="I14" s="1141"/>
    </row>
    <row r="15" spans="1:12" ht="15">
      <c r="A15" s="1165" t="s">
        <v>3801</v>
      </c>
      <c r="B15" s="69" t="s">
        <v>3779</v>
      </c>
      <c r="C15" s="997">
        <v>0.34</v>
      </c>
      <c r="D15" s="69">
        <v>5</v>
      </c>
      <c r="E15" s="706">
        <v>40.520000000000003</v>
      </c>
      <c r="F15" s="69">
        <f t="shared" si="0"/>
        <v>40.520000000000003</v>
      </c>
      <c r="G15" s="1144">
        <f>'Заказ, cкидки и курсы валют'!$J$24*F15</f>
        <v>513.99620000000004</v>
      </c>
      <c r="H15" s="68">
        <f t="shared" si="1"/>
        <v>2569.98</v>
      </c>
      <c r="I15" s="1141"/>
    </row>
    <row r="16" spans="1:12" ht="15">
      <c r="A16" s="1165" t="s">
        <v>3802</v>
      </c>
      <c r="B16" s="69" t="s">
        <v>3780</v>
      </c>
      <c r="C16" s="997">
        <v>0.38</v>
      </c>
      <c r="D16" s="69">
        <v>5</v>
      </c>
      <c r="E16" s="706">
        <v>40.520000000000003</v>
      </c>
      <c r="F16" s="69">
        <f t="shared" si="0"/>
        <v>40.520000000000003</v>
      </c>
      <c r="G16" s="1144">
        <f>'Заказ, cкидки и курсы валют'!$J$24*F16</f>
        <v>513.99620000000004</v>
      </c>
      <c r="H16" s="68">
        <f t="shared" si="1"/>
        <v>2569.98</v>
      </c>
      <c r="I16" s="1141"/>
    </row>
    <row r="17" spans="1:9" ht="15">
      <c r="A17" s="1165" t="s">
        <v>3803</v>
      </c>
      <c r="B17" s="69" t="s">
        <v>3781</v>
      </c>
      <c r="C17" s="997">
        <v>0.42</v>
      </c>
      <c r="D17" s="69">
        <v>5</v>
      </c>
      <c r="E17" s="706">
        <v>40.520000000000003</v>
      </c>
      <c r="F17" s="69">
        <f t="shared" si="0"/>
        <v>40.520000000000003</v>
      </c>
      <c r="G17" s="1144">
        <f>'Заказ, cкидки и курсы валют'!$J$24*F17</f>
        <v>513.99620000000004</v>
      </c>
      <c r="H17" s="68">
        <f t="shared" si="1"/>
        <v>2569.98</v>
      </c>
      <c r="I17" s="1141"/>
    </row>
    <row r="18" spans="1:9" ht="15">
      <c r="A18" s="1165" t="s">
        <v>3804</v>
      </c>
      <c r="B18" s="69" t="s">
        <v>3782</v>
      </c>
      <c r="C18" s="997">
        <v>0.48</v>
      </c>
      <c r="D18" s="69">
        <v>5</v>
      </c>
      <c r="E18" s="706">
        <v>40.520000000000003</v>
      </c>
      <c r="F18" s="69">
        <f t="shared" si="0"/>
        <v>40.520000000000003</v>
      </c>
      <c r="G18" s="1144">
        <f>'Заказ, cкидки и курсы валют'!$J$24*F18</f>
        <v>513.99620000000004</v>
      </c>
      <c r="H18" s="68">
        <f t="shared" si="1"/>
        <v>2569.98</v>
      </c>
      <c r="I18" s="1141"/>
    </row>
    <row r="19" spans="1:9" ht="15">
      <c r="A19" s="1165" t="s">
        <v>3805</v>
      </c>
      <c r="B19" s="69" t="s">
        <v>3783</v>
      </c>
      <c r="C19" s="997">
        <v>0.26</v>
      </c>
      <c r="D19" s="69">
        <v>5</v>
      </c>
      <c r="E19" s="706">
        <v>40.520000000000003</v>
      </c>
      <c r="F19" s="69">
        <f t="shared" si="0"/>
        <v>40.520000000000003</v>
      </c>
      <c r="G19" s="1144">
        <f>'Заказ, cкидки и курсы валют'!$J$24*F19</f>
        <v>513.99620000000004</v>
      </c>
      <c r="H19" s="68">
        <f t="shared" si="1"/>
        <v>2569.98</v>
      </c>
      <c r="I19" s="1141"/>
    </row>
    <row r="20" spans="1:9" ht="15">
      <c r="A20" s="1165" t="s">
        <v>3806</v>
      </c>
      <c r="B20" s="69" t="s">
        <v>3784</v>
      </c>
      <c r="C20" s="997">
        <v>0.32</v>
      </c>
      <c r="D20" s="69">
        <v>5</v>
      </c>
      <c r="E20" s="706">
        <v>40.520000000000003</v>
      </c>
      <c r="F20" s="69">
        <f t="shared" si="0"/>
        <v>40.520000000000003</v>
      </c>
      <c r="G20" s="1144">
        <f>'Заказ, cкидки и курсы валют'!$J$24*F20</f>
        <v>513.99620000000004</v>
      </c>
      <c r="H20" s="68">
        <f t="shared" si="1"/>
        <v>2569.98</v>
      </c>
      <c r="I20" s="1141"/>
    </row>
    <row r="21" spans="1:9" ht="15">
      <c r="A21" s="1165" t="s">
        <v>3807</v>
      </c>
      <c r="B21" s="69" t="s">
        <v>3785</v>
      </c>
      <c r="C21" s="997">
        <v>0.38</v>
      </c>
      <c r="D21" s="69">
        <v>5</v>
      </c>
      <c r="E21" s="706">
        <v>40.520000000000003</v>
      </c>
      <c r="F21" s="69">
        <f t="shared" si="0"/>
        <v>40.520000000000003</v>
      </c>
      <c r="G21" s="1144">
        <f>'Заказ, cкидки и курсы валют'!$J$24*F21</f>
        <v>513.99620000000004</v>
      </c>
      <c r="H21" s="68">
        <f t="shared" si="1"/>
        <v>2569.98</v>
      </c>
      <c r="I21" s="1141"/>
    </row>
    <row r="22" spans="1:9" ht="15">
      <c r="A22" s="1165" t="s">
        <v>3808</v>
      </c>
      <c r="B22" s="69" t="s">
        <v>3786</v>
      </c>
      <c r="C22" s="997">
        <v>0.45</v>
      </c>
      <c r="D22" s="69">
        <v>5</v>
      </c>
      <c r="E22" s="706">
        <v>40.520000000000003</v>
      </c>
      <c r="F22" s="69">
        <f t="shared" si="0"/>
        <v>40.520000000000003</v>
      </c>
      <c r="G22" s="1144">
        <f>'Заказ, cкидки и курсы валют'!$J$24*F22</f>
        <v>513.99620000000004</v>
      </c>
      <c r="H22" s="68">
        <f t="shared" si="1"/>
        <v>2569.98</v>
      </c>
      <c r="I22" s="1141"/>
    </row>
    <row r="23" spans="1:9" ht="15">
      <c r="A23" s="1165" t="s">
        <v>3809</v>
      </c>
      <c r="B23" s="69" t="s">
        <v>3787</v>
      </c>
      <c r="C23" s="997">
        <v>0.52</v>
      </c>
      <c r="D23" s="69">
        <v>5</v>
      </c>
      <c r="E23" s="706">
        <v>40.520000000000003</v>
      </c>
      <c r="F23" s="69">
        <f t="shared" si="0"/>
        <v>40.520000000000003</v>
      </c>
      <c r="G23" s="1144">
        <f>'Заказ, cкидки и курсы валют'!$J$24*F23</f>
        <v>513.99620000000004</v>
      </c>
      <c r="H23" s="68">
        <f t="shared" si="1"/>
        <v>2569.98</v>
      </c>
      <c r="I23" s="1141"/>
    </row>
    <row r="24" spans="1:9" ht="15">
      <c r="A24" s="1165" t="s">
        <v>3810</v>
      </c>
      <c r="B24" s="69" t="s">
        <v>3788</v>
      </c>
      <c r="C24" s="997">
        <v>0.59</v>
      </c>
      <c r="D24" s="69">
        <v>5</v>
      </c>
      <c r="E24" s="706">
        <v>40.520000000000003</v>
      </c>
      <c r="F24" s="69">
        <f t="shared" si="0"/>
        <v>40.520000000000003</v>
      </c>
      <c r="G24" s="1144">
        <f>'Заказ, cкидки и курсы валют'!$J$24*F24</f>
        <v>513.99620000000004</v>
      </c>
      <c r="H24" s="68">
        <f t="shared" si="1"/>
        <v>2569.98</v>
      </c>
      <c r="I24" s="1141"/>
    </row>
    <row r="25" spans="1:9" ht="15">
      <c r="A25" s="1165" t="s">
        <v>3811</v>
      </c>
      <c r="B25" s="69" t="s">
        <v>3789</v>
      </c>
      <c r="C25" s="997">
        <v>0.66</v>
      </c>
      <c r="D25" s="69">
        <v>5</v>
      </c>
      <c r="E25" s="706">
        <v>40.520000000000003</v>
      </c>
      <c r="F25" s="69">
        <f t="shared" si="0"/>
        <v>40.520000000000003</v>
      </c>
      <c r="G25" s="1144">
        <f>'Заказ, cкидки и курсы валют'!$J$24*F25</f>
        <v>513.99620000000004</v>
      </c>
      <c r="H25" s="68">
        <f t="shared" si="1"/>
        <v>2569.98</v>
      </c>
      <c r="I25" s="1141"/>
    </row>
    <row r="26" spans="1:9" ht="15">
      <c r="A26" s="1165" t="s">
        <v>3812</v>
      </c>
      <c r="B26" s="69" t="s">
        <v>3790</v>
      </c>
      <c r="C26" s="997">
        <v>0.42</v>
      </c>
      <c r="D26" s="69">
        <v>5</v>
      </c>
      <c r="E26" s="706">
        <v>40.520000000000003</v>
      </c>
      <c r="F26" s="69">
        <f t="shared" si="0"/>
        <v>40.520000000000003</v>
      </c>
      <c r="G26" s="1144">
        <f>'Заказ, cкидки и курсы валют'!$J$24*F26</f>
        <v>513.99620000000004</v>
      </c>
      <c r="H26" s="68">
        <f t="shared" si="1"/>
        <v>2569.98</v>
      </c>
      <c r="I26" s="1141"/>
    </row>
    <row r="27" spans="1:9" ht="15">
      <c r="A27" s="1165" t="s">
        <v>3813</v>
      </c>
      <c r="B27" s="69" t="s">
        <v>3791</v>
      </c>
      <c r="C27" s="997">
        <v>0.5</v>
      </c>
      <c r="D27" s="69">
        <v>5</v>
      </c>
      <c r="E27" s="706">
        <v>40.520000000000003</v>
      </c>
      <c r="F27" s="69">
        <f t="shared" si="0"/>
        <v>40.520000000000003</v>
      </c>
      <c r="G27" s="1144">
        <f>'Заказ, cкидки и курсы валют'!$J$24*F27</f>
        <v>513.99620000000004</v>
      </c>
      <c r="H27" s="68">
        <f t="shared" si="1"/>
        <v>2569.98</v>
      </c>
      <c r="I27" s="1141"/>
    </row>
    <row r="28" spans="1:9" ht="15">
      <c r="A28" s="1165" t="s">
        <v>3814</v>
      </c>
      <c r="B28" s="69" t="s">
        <v>3792</v>
      </c>
      <c r="C28" s="997">
        <v>0.57999999999999996</v>
      </c>
      <c r="D28" s="69">
        <v>5</v>
      </c>
      <c r="E28" s="706">
        <v>40.520000000000003</v>
      </c>
      <c r="F28" s="69">
        <f t="shared" si="0"/>
        <v>40.520000000000003</v>
      </c>
      <c r="G28" s="1144">
        <f>'Заказ, cкидки и курсы валют'!$J$24*F28</f>
        <v>513.99620000000004</v>
      </c>
      <c r="H28" s="68">
        <f t="shared" si="1"/>
        <v>2569.98</v>
      </c>
      <c r="I28" s="1141"/>
    </row>
    <row r="29" spans="1:9" ht="15">
      <c r="A29" s="1165" t="s">
        <v>3815</v>
      </c>
      <c r="B29" s="69" t="s">
        <v>3793</v>
      </c>
      <c r="C29" s="997">
        <v>0.66</v>
      </c>
      <c r="D29" s="69">
        <v>5</v>
      </c>
      <c r="E29" s="706">
        <v>40.520000000000003</v>
      </c>
      <c r="F29" s="69">
        <f t="shared" si="0"/>
        <v>40.520000000000003</v>
      </c>
      <c r="G29" s="1144">
        <f>'Заказ, cкидки и курсы валют'!$J$24*F29</f>
        <v>513.99620000000004</v>
      </c>
      <c r="H29" s="68">
        <f t="shared" si="1"/>
        <v>2569.98</v>
      </c>
      <c r="I29" s="1141"/>
    </row>
    <row r="30" spans="1:9" ht="15">
      <c r="A30" s="1165" t="s">
        <v>3816</v>
      </c>
      <c r="B30" s="2004" t="s">
        <v>3794</v>
      </c>
      <c r="C30" s="997">
        <v>0.81</v>
      </c>
      <c r="D30" s="69">
        <v>5</v>
      </c>
      <c r="E30" s="706">
        <v>40.520000000000003</v>
      </c>
      <c r="F30" s="69">
        <f t="shared" si="0"/>
        <v>40.520000000000003</v>
      </c>
      <c r="G30" s="1144">
        <f>'Заказ, cкидки и курсы валют'!$J$24*F30</f>
        <v>513.99620000000004</v>
      </c>
      <c r="H30" s="68">
        <f t="shared" si="1"/>
        <v>2569.98</v>
      </c>
      <c r="I30" s="1141"/>
    </row>
    <row r="31" spans="1:9" ht="15">
      <c r="A31" s="1165" t="s">
        <v>3817</v>
      </c>
      <c r="B31" s="69" t="s">
        <v>3795</v>
      </c>
      <c r="C31" s="997">
        <v>0.63</v>
      </c>
      <c r="D31" s="69">
        <v>5</v>
      </c>
      <c r="E31" s="706">
        <v>40.520000000000003</v>
      </c>
      <c r="F31" s="69">
        <f t="shared" si="0"/>
        <v>40.520000000000003</v>
      </c>
      <c r="G31" s="1144">
        <f>'Заказ, cкидки и курсы валют'!$J$24*F31</f>
        <v>513.99620000000004</v>
      </c>
      <c r="H31" s="68">
        <f t="shared" si="1"/>
        <v>2569.98</v>
      </c>
      <c r="I31" s="1141"/>
    </row>
    <row r="32" spans="1:9" ht="15">
      <c r="A32" s="1165" t="s">
        <v>3818</v>
      </c>
      <c r="B32" s="2004" t="s">
        <v>3796</v>
      </c>
      <c r="C32" s="997">
        <v>0.73</v>
      </c>
      <c r="D32" s="69">
        <v>5</v>
      </c>
      <c r="E32" s="706">
        <v>40.520000000000003</v>
      </c>
      <c r="F32" s="69">
        <f t="shared" si="0"/>
        <v>40.520000000000003</v>
      </c>
      <c r="G32" s="1144">
        <f>'Заказ, cкидки и курсы валют'!$J$24*F32</f>
        <v>513.99620000000004</v>
      </c>
      <c r="H32" s="68">
        <f t="shared" si="1"/>
        <v>2569.98</v>
      </c>
      <c r="I32" s="1141"/>
    </row>
    <row r="33" spans="1:9" ht="15">
      <c r="A33" s="1165" t="s">
        <v>3819</v>
      </c>
      <c r="B33" s="2004" t="s">
        <v>3797</v>
      </c>
      <c r="C33" s="997">
        <v>0.83</v>
      </c>
      <c r="D33" s="69">
        <v>5</v>
      </c>
      <c r="E33" s="706">
        <v>40.520000000000003</v>
      </c>
      <c r="F33" s="69">
        <f t="shared" si="0"/>
        <v>40.520000000000003</v>
      </c>
      <c r="G33" s="1144">
        <f>'Заказ, cкидки и курсы валют'!$J$24*F33</f>
        <v>513.99620000000004</v>
      </c>
      <c r="H33" s="68">
        <f t="shared" si="1"/>
        <v>2569.98</v>
      </c>
      <c r="I33" s="1141"/>
    </row>
    <row r="34" spans="1:9" ht="15.75" thickBot="1">
      <c r="A34" s="1168" t="s">
        <v>3914</v>
      </c>
      <c r="B34" s="2005" t="s">
        <v>3915</v>
      </c>
      <c r="C34" s="1001">
        <v>0.93</v>
      </c>
      <c r="D34" s="287">
        <v>5</v>
      </c>
      <c r="E34" s="706">
        <v>40.520000000000003</v>
      </c>
      <c r="F34" s="287">
        <f t="shared" si="0"/>
        <v>40.520000000000003</v>
      </c>
      <c r="G34" s="1170">
        <f>'Заказ, cкидки и курсы валют'!$J$24*F34</f>
        <v>513.99620000000004</v>
      </c>
      <c r="H34" s="951">
        <f t="shared" si="1"/>
        <v>2569.98</v>
      </c>
      <c r="I34" s="1142"/>
    </row>
    <row r="35" spans="1:9" ht="15.75" thickBot="1">
      <c r="A35" s="154"/>
      <c r="B35" s="2006"/>
      <c r="C35" s="996"/>
      <c r="D35" s="154"/>
      <c r="E35" s="825"/>
      <c r="F35" s="154"/>
      <c r="G35" s="741"/>
      <c r="H35" s="154"/>
      <c r="I35" s="427"/>
    </row>
    <row r="36" spans="1:9" ht="18">
      <c r="A36" s="218"/>
      <c r="B36" s="112" t="s">
        <v>3820</v>
      </c>
      <c r="C36" s="112"/>
      <c r="D36" s="117"/>
      <c r="E36" s="778"/>
      <c r="F36" s="196"/>
      <c r="G36" s="196"/>
      <c r="H36" s="196"/>
      <c r="I36" s="116"/>
    </row>
    <row r="37" spans="1:9" ht="18">
      <c r="A37" s="197"/>
      <c r="B37" s="129"/>
      <c r="C37" s="129"/>
      <c r="D37" s="199"/>
      <c r="E37" s="703"/>
      <c r="F37" s="17"/>
      <c r="G37" s="17"/>
      <c r="H37" s="17"/>
      <c r="I37" s="200"/>
    </row>
    <row r="38" spans="1:9">
      <c r="A38" s="197"/>
      <c r="B38" s="216"/>
      <c r="C38" s="216"/>
      <c r="D38" s="216"/>
      <c r="E38" s="689"/>
      <c r="F38" s="119"/>
      <c r="G38" s="201"/>
      <c r="H38" s="17"/>
      <c r="I38" s="200"/>
    </row>
    <row r="39" spans="1:9">
      <c r="A39" s="197"/>
      <c r="B39" s="216"/>
      <c r="C39" s="216"/>
      <c r="D39" s="216"/>
      <c r="E39" s="689"/>
      <c r="F39" s="119"/>
      <c r="G39" s="201"/>
      <c r="H39" s="17"/>
      <c r="I39" s="200"/>
    </row>
    <row r="40" spans="1:9">
      <c r="A40" s="197"/>
      <c r="B40" s="216"/>
      <c r="C40" s="216"/>
      <c r="D40" s="216"/>
      <c r="E40" s="689"/>
      <c r="F40" s="119"/>
      <c r="G40" s="201"/>
      <c r="H40" s="17"/>
      <c r="I40" s="200"/>
    </row>
    <row r="41" spans="1:9" ht="21" customHeight="1" thickBot="1">
      <c r="A41" s="1541" t="s">
        <v>7841</v>
      </c>
      <c r="B41" s="216"/>
      <c r="C41" s="216"/>
      <c r="D41" s="216"/>
      <c r="E41" s="689"/>
      <c r="F41" s="119"/>
      <c r="G41" s="201"/>
      <c r="H41" s="17"/>
      <c r="I41" s="200"/>
    </row>
    <row r="42" spans="1:9" ht="29.25" customHeight="1">
      <c r="A42" s="220" t="s">
        <v>1036</v>
      </c>
      <c r="B42" s="566" t="s">
        <v>1037</v>
      </c>
      <c r="C42" s="2485" t="s">
        <v>679</v>
      </c>
      <c r="D42" s="2485" t="s">
        <v>3147</v>
      </c>
      <c r="E42" s="779" t="s">
        <v>11553</v>
      </c>
      <c r="F42" s="1014" t="s">
        <v>2796</v>
      </c>
      <c r="G42" s="2780" t="s">
        <v>3866</v>
      </c>
      <c r="H42" s="2782" t="s">
        <v>498</v>
      </c>
      <c r="I42" s="206" t="s">
        <v>4274</v>
      </c>
    </row>
    <row r="43" spans="1:9" ht="23.25" customHeight="1" thickBot="1">
      <c r="A43" s="221"/>
      <c r="B43" s="223"/>
      <c r="C43" s="2486" t="s">
        <v>3648</v>
      </c>
      <c r="D43" s="438" t="s">
        <v>3798</v>
      </c>
      <c r="E43" s="692" t="s">
        <v>265</v>
      </c>
      <c r="F43" s="2239">
        <f>'Заказ, cкидки и курсы валют'!$I$12</f>
        <v>0</v>
      </c>
      <c r="G43" s="2781"/>
      <c r="H43" s="2783"/>
      <c r="I43" s="219"/>
    </row>
    <row r="44" spans="1:9" ht="15">
      <c r="A44" s="1172" t="s">
        <v>8791</v>
      </c>
      <c r="B44" s="983" t="s">
        <v>3913</v>
      </c>
      <c r="C44" s="998">
        <v>0.19</v>
      </c>
      <c r="D44" s="983">
        <v>0.2</v>
      </c>
      <c r="E44" s="2559">
        <f>E12*2</f>
        <v>81.040000000000006</v>
      </c>
      <c r="F44" s="983">
        <f>ROUND(E44*(1-$F$11),2)</f>
        <v>81.040000000000006</v>
      </c>
      <c r="G44" s="1945">
        <f>'Заказ, cкидки и курсы валют'!$J$24*F44</f>
        <v>1027.9924000000001</v>
      </c>
      <c r="H44" s="1941">
        <f t="shared" ref="H44:H66" si="2">ROUND(D44*G44,2)</f>
        <v>205.6</v>
      </c>
      <c r="I44" s="2558"/>
    </row>
    <row r="45" spans="1:9" ht="15">
      <c r="A45" s="1165" t="s">
        <v>8792</v>
      </c>
      <c r="B45" s="69" t="s">
        <v>3777</v>
      </c>
      <c r="C45" s="997">
        <v>0.23</v>
      </c>
      <c r="D45" s="69">
        <v>0.2</v>
      </c>
      <c r="E45" s="1123">
        <f t="shared" ref="E45:E66" si="3">E13*2</f>
        <v>81.040000000000006</v>
      </c>
      <c r="F45" s="69">
        <f t="shared" ref="F45:F66" si="4">ROUND(E45*(1-$F$11),2)</f>
        <v>81.040000000000006</v>
      </c>
      <c r="G45" s="1144">
        <f>'Заказ, cкидки и курсы валют'!$J$24*F45</f>
        <v>1027.9924000000001</v>
      </c>
      <c r="H45" s="68">
        <f t="shared" si="2"/>
        <v>205.6</v>
      </c>
      <c r="I45" s="1141"/>
    </row>
    <row r="46" spans="1:9" ht="15">
      <c r="A46" s="1165" t="s">
        <v>8793</v>
      </c>
      <c r="B46" s="69" t="s">
        <v>3778</v>
      </c>
      <c r="C46" s="997">
        <v>0.28000000000000003</v>
      </c>
      <c r="D46" s="69">
        <v>0.2</v>
      </c>
      <c r="E46" s="1123">
        <f t="shared" si="3"/>
        <v>81.040000000000006</v>
      </c>
      <c r="F46" s="69">
        <f t="shared" si="4"/>
        <v>81.040000000000006</v>
      </c>
      <c r="G46" s="1144">
        <f>'Заказ, cкидки и курсы валют'!$J$24*F46</f>
        <v>1027.9924000000001</v>
      </c>
      <c r="H46" s="68">
        <f t="shared" si="2"/>
        <v>205.6</v>
      </c>
      <c r="I46" s="1141"/>
    </row>
    <row r="47" spans="1:9" ht="15">
      <c r="A47" s="1165" t="s">
        <v>8794</v>
      </c>
      <c r="B47" s="69" t="s">
        <v>3779</v>
      </c>
      <c r="C47" s="997">
        <v>0.34</v>
      </c>
      <c r="D47" s="69">
        <v>0.2</v>
      </c>
      <c r="E47" s="1123">
        <f t="shared" si="3"/>
        <v>81.040000000000006</v>
      </c>
      <c r="F47" s="69">
        <f t="shared" si="4"/>
        <v>81.040000000000006</v>
      </c>
      <c r="G47" s="1144">
        <f>'Заказ, cкидки и курсы валют'!$J$24*F47</f>
        <v>1027.9924000000001</v>
      </c>
      <c r="H47" s="68">
        <f t="shared" si="2"/>
        <v>205.6</v>
      </c>
      <c r="I47" s="1141"/>
    </row>
    <row r="48" spans="1:9" ht="15">
      <c r="A48" s="1165" t="s">
        <v>8795</v>
      </c>
      <c r="B48" s="69" t="s">
        <v>3780</v>
      </c>
      <c r="C48" s="997">
        <v>0.38</v>
      </c>
      <c r="D48" s="69">
        <v>0.2</v>
      </c>
      <c r="E48" s="1123">
        <f t="shared" si="3"/>
        <v>81.040000000000006</v>
      </c>
      <c r="F48" s="69">
        <f t="shared" si="4"/>
        <v>81.040000000000006</v>
      </c>
      <c r="G48" s="1144">
        <f>'Заказ, cкидки и курсы валют'!$J$24*F48</f>
        <v>1027.9924000000001</v>
      </c>
      <c r="H48" s="68">
        <f t="shared" si="2"/>
        <v>205.6</v>
      </c>
      <c r="I48" s="1141"/>
    </row>
    <row r="49" spans="1:9" ht="15">
      <c r="A49" s="1165" t="s">
        <v>8796</v>
      </c>
      <c r="B49" s="69" t="s">
        <v>3781</v>
      </c>
      <c r="C49" s="997">
        <v>0.42</v>
      </c>
      <c r="D49" s="69">
        <v>0.2</v>
      </c>
      <c r="E49" s="1123">
        <f t="shared" si="3"/>
        <v>81.040000000000006</v>
      </c>
      <c r="F49" s="69">
        <f t="shared" si="4"/>
        <v>81.040000000000006</v>
      </c>
      <c r="G49" s="1144">
        <f>'Заказ, cкидки и курсы валют'!$J$24*F49</f>
        <v>1027.9924000000001</v>
      </c>
      <c r="H49" s="68">
        <f t="shared" si="2"/>
        <v>205.6</v>
      </c>
      <c r="I49" s="1141"/>
    </row>
    <row r="50" spans="1:9" ht="15">
      <c r="A50" s="1165" t="s">
        <v>8797</v>
      </c>
      <c r="B50" s="69" t="s">
        <v>3782</v>
      </c>
      <c r="C50" s="997">
        <v>0.48</v>
      </c>
      <c r="D50" s="69">
        <v>0.2</v>
      </c>
      <c r="E50" s="1123">
        <f t="shared" si="3"/>
        <v>81.040000000000006</v>
      </c>
      <c r="F50" s="69">
        <f t="shared" si="4"/>
        <v>81.040000000000006</v>
      </c>
      <c r="G50" s="1144">
        <f>'Заказ, cкидки и курсы валют'!$J$24*F50</f>
        <v>1027.9924000000001</v>
      </c>
      <c r="H50" s="68">
        <f t="shared" si="2"/>
        <v>205.6</v>
      </c>
      <c r="I50" s="1141"/>
    </row>
    <row r="51" spans="1:9" ht="15">
      <c r="A51" s="1165" t="s">
        <v>8798</v>
      </c>
      <c r="B51" s="69" t="s">
        <v>3783</v>
      </c>
      <c r="C51" s="997">
        <v>0.26</v>
      </c>
      <c r="D51" s="69">
        <v>0.2</v>
      </c>
      <c r="E51" s="1123">
        <f t="shared" si="3"/>
        <v>81.040000000000006</v>
      </c>
      <c r="F51" s="69">
        <f t="shared" si="4"/>
        <v>81.040000000000006</v>
      </c>
      <c r="G51" s="1144">
        <f>'Заказ, cкидки и курсы валют'!$J$24*F51</f>
        <v>1027.9924000000001</v>
      </c>
      <c r="H51" s="68">
        <f t="shared" si="2"/>
        <v>205.6</v>
      </c>
      <c r="I51" s="1141"/>
    </row>
    <row r="52" spans="1:9" ht="15">
      <c r="A52" s="1165" t="s">
        <v>8799</v>
      </c>
      <c r="B52" s="69" t="s">
        <v>3784</v>
      </c>
      <c r="C52" s="997">
        <v>0.32</v>
      </c>
      <c r="D52" s="69">
        <v>0.2</v>
      </c>
      <c r="E52" s="1123">
        <f t="shared" si="3"/>
        <v>81.040000000000006</v>
      </c>
      <c r="F52" s="69">
        <f t="shared" si="4"/>
        <v>81.040000000000006</v>
      </c>
      <c r="G52" s="1144">
        <f>'Заказ, cкидки и курсы валют'!$J$24*F52</f>
        <v>1027.9924000000001</v>
      </c>
      <c r="H52" s="68">
        <f t="shared" si="2"/>
        <v>205.6</v>
      </c>
      <c r="I52" s="1141"/>
    </row>
    <row r="53" spans="1:9" ht="15">
      <c r="A53" s="1165" t="s">
        <v>8800</v>
      </c>
      <c r="B53" s="69" t="s">
        <v>3785</v>
      </c>
      <c r="C53" s="997">
        <v>0.38</v>
      </c>
      <c r="D53" s="69">
        <v>0.2</v>
      </c>
      <c r="E53" s="1123">
        <f t="shared" si="3"/>
        <v>81.040000000000006</v>
      </c>
      <c r="F53" s="69">
        <f t="shared" si="4"/>
        <v>81.040000000000006</v>
      </c>
      <c r="G53" s="1144">
        <f>'Заказ, cкидки и курсы валют'!$J$24*F53</f>
        <v>1027.9924000000001</v>
      </c>
      <c r="H53" s="68">
        <f t="shared" si="2"/>
        <v>205.6</v>
      </c>
      <c r="I53" s="1141"/>
    </row>
    <row r="54" spans="1:9" ht="15">
      <c r="A54" s="1165" t="s">
        <v>8801</v>
      </c>
      <c r="B54" s="69" t="s">
        <v>3786</v>
      </c>
      <c r="C54" s="997">
        <v>0.45</v>
      </c>
      <c r="D54" s="69">
        <v>0.2</v>
      </c>
      <c r="E54" s="1123">
        <f t="shared" si="3"/>
        <v>81.040000000000006</v>
      </c>
      <c r="F54" s="69">
        <f t="shared" si="4"/>
        <v>81.040000000000006</v>
      </c>
      <c r="G54" s="1144">
        <f>'Заказ, cкидки и курсы валют'!$J$24*F54</f>
        <v>1027.9924000000001</v>
      </c>
      <c r="H54" s="68">
        <f t="shared" si="2"/>
        <v>205.6</v>
      </c>
      <c r="I54" s="1141"/>
    </row>
    <row r="55" spans="1:9" ht="15">
      <c r="A55" s="1165" t="s">
        <v>8802</v>
      </c>
      <c r="B55" s="69" t="s">
        <v>3787</v>
      </c>
      <c r="C55" s="997">
        <v>0.52</v>
      </c>
      <c r="D55" s="69">
        <v>0.2</v>
      </c>
      <c r="E55" s="1123">
        <f t="shared" si="3"/>
        <v>81.040000000000006</v>
      </c>
      <c r="F55" s="69">
        <f t="shared" si="4"/>
        <v>81.040000000000006</v>
      </c>
      <c r="G55" s="1144">
        <f>'Заказ, cкидки и курсы валют'!$J$24*F55</f>
        <v>1027.9924000000001</v>
      </c>
      <c r="H55" s="68">
        <f t="shared" si="2"/>
        <v>205.6</v>
      </c>
      <c r="I55" s="1141"/>
    </row>
    <row r="56" spans="1:9" ht="15">
      <c r="A56" s="1165" t="s">
        <v>8803</v>
      </c>
      <c r="B56" s="69" t="s">
        <v>3788</v>
      </c>
      <c r="C56" s="997">
        <v>0.59</v>
      </c>
      <c r="D56" s="69">
        <v>0.2</v>
      </c>
      <c r="E56" s="1123">
        <f t="shared" si="3"/>
        <v>81.040000000000006</v>
      </c>
      <c r="F56" s="69">
        <f t="shared" si="4"/>
        <v>81.040000000000006</v>
      </c>
      <c r="G56" s="1144">
        <f>'Заказ, cкидки и курсы валют'!$J$24*F56</f>
        <v>1027.9924000000001</v>
      </c>
      <c r="H56" s="68">
        <f t="shared" si="2"/>
        <v>205.6</v>
      </c>
      <c r="I56" s="1141"/>
    </row>
    <row r="57" spans="1:9" ht="15">
      <c r="A57" s="1165" t="s">
        <v>8804</v>
      </c>
      <c r="B57" s="69" t="s">
        <v>3789</v>
      </c>
      <c r="C57" s="997">
        <v>0.66</v>
      </c>
      <c r="D57" s="69">
        <v>0.2</v>
      </c>
      <c r="E57" s="1123">
        <f t="shared" si="3"/>
        <v>81.040000000000006</v>
      </c>
      <c r="F57" s="69">
        <f t="shared" si="4"/>
        <v>81.040000000000006</v>
      </c>
      <c r="G57" s="1144">
        <f>'Заказ, cкидки и курсы валют'!$J$24*F57</f>
        <v>1027.9924000000001</v>
      </c>
      <c r="H57" s="68">
        <f t="shared" si="2"/>
        <v>205.6</v>
      </c>
      <c r="I57" s="1141"/>
    </row>
    <row r="58" spans="1:9" ht="15">
      <c r="A58" s="1165" t="s">
        <v>8805</v>
      </c>
      <c r="B58" s="69" t="s">
        <v>3790</v>
      </c>
      <c r="C58" s="997">
        <v>0.42</v>
      </c>
      <c r="D58" s="69">
        <v>0.2</v>
      </c>
      <c r="E58" s="1123">
        <f t="shared" si="3"/>
        <v>81.040000000000006</v>
      </c>
      <c r="F58" s="69">
        <f t="shared" si="4"/>
        <v>81.040000000000006</v>
      </c>
      <c r="G58" s="1144">
        <f>'Заказ, cкидки и курсы валют'!$J$24*F58</f>
        <v>1027.9924000000001</v>
      </c>
      <c r="H58" s="68">
        <f t="shared" si="2"/>
        <v>205.6</v>
      </c>
      <c r="I58" s="1141"/>
    </row>
    <row r="59" spans="1:9" ht="15">
      <c r="A59" s="1165" t="s">
        <v>8806</v>
      </c>
      <c r="B59" s="69" t="s">
        <v>3791</v>
      </c>
      <c r="C59" s="997">
        <v>0.5</v>
      </c>
      <c r="D59" s="69">
        <v>0.2</v>
      </c>
      <c r="E59" s="1123">
        <f t="shared" si="3"/>
        <v>81.040000000000006</v>
      </c>
      <c r="F59" s="69">
        <f t="shared" si="4"/>
        <v>81.040000000000006</v>
      </c>
      <c r="G59" s="1144">
        <f>'Заказ, cкидки и курсы валют'!$J$24*F59</f>
        <v>1027.9924000000001</v>
      </c>
      <c r="H59" s="68">
        <f t="shared" si="2"/>
        <v>205.6</v>
      </c>
      <c r="I59" s="1141"/>
    </row>
    <row r="60" spans="1:9" ht="15">
      <c r="A60" s="1165" t="s">
        <v>8807</v>
      </c>
      <c r="B60" s="69" t="s">
        <v>3792</v>
      </c>
      <c r="C60" s="997">
        <v>0.57999999999999996</v>
      </c>
      <c r="D60" s="69">
        <v>0.2</v>
      </c>
      <c r="E60" s="1123">
        <f t="shared" si="3"/>
        <v>81.040000000000006</v>
      </c>
      <c r="F60" s="69">
        <f t="shared" si="4"/>
        <v>81.040000000000006</v>
      </c>
      <c r="G60" s="1144">
        <f>'Заказ, cкидки и курсы валют'!$J$24*F60</f>
        <v>1027.9924000000001</v>
      </c>
      <c r="H60" s="68">
        <f t="shared" si="2"/>
        <v>205.6</v>
      </c>
      <c r="I60" s="1141"/>
    </row>
    <row r="61" spans="1:9" ht="15">
      <c r="A61" s="1165" t="s">
        <v>8808</v>
      </c>
      <c r="B61" s="69" t="s">
        <v>3793</v>
      </c>
      <c r="C61" s="997">
        <v>0.66</v>
      </c>
      <c r="D61" s="69">
        <v>0.2</v>
      </c>
      <c r="E61" s="1123">
        <f t="shared" si="3"/>
        <v>81.040000000000006</v>
      </c>
      <c r="F61" s="69">
        <f t="shared" si="4"/>
        <v>81.040000000000006</v>
      </c>
      <c r="G61" s="1144">
        <f>'Заказ, cкидки и курсы валют'!$J$24*F61</f>
        <v>1027.9924000000001</v>
      </c>
      <c r="H61" s="68">
        <f t="shared" si="2"/>
        <v>205.6</v>
      </c>
      <c r="I61" s="1141"/>
    </row>
    <row r="62" spans="1:9" ht="15">
      <c r="A62" s="1165" t="s">
        <v>8809</v>
      </c>
      <c r="B62" s="2004" t="s">
        <v>3794</v>
      </c>
      <c r="C62" s="997">
        <v>0.81</v>
      </c>
      <c r="D62" s="69">
        <v>0.2</v>
      </c>
      <c r="E62" s="1123">
        <f t="shared" si="3"/>
        <v>81.040000000000006</v>
      </c>
      <c r="F62" s="69">
        <f t="shared" si="4"/>
        <v>81.040000000000006</v>
      </c>
      <c r="G62" s="1144">
        <f>'Заказ, cкидки и курсы валют'!$J$24*F62</f>
        <v>1027.9924000000001</v>
      </c>
      <c r="H62" s="68">
        <f t="shared" si="2"/>
        <v>205.6</v>
      </c>
      <c r="I62" s="1141"/>
    </row>
    <row r="63" spans="1:9" ht="15">
      <c r="A63" s="1165" t="s">
        <v>8810</v>
      </c>
      <c r="B63" s="69" t="s">
        <v>3795</v>
      </c>
      <c r="C63" s="997">
        <v>0.63</v>
      </c>
      <c r="D63" s="69">
        <v>0.2</v>
      </c>
      <c r="E63" s="1123">
        <f t="shared" si="3"/>
        <v>81.040000000000006</v>
      </c>
      <c r="F63" s="69">
        <f t="shared" si="4"/>
        <v>81.040000000000006</v>
      </c>
      <c r="G63" s="1144">
        <f>'Заказ, cкидки и курсы валют'!$J$24*F63</f>
        <v>1027.9924000000001</v>
      </c>
      <c r="H63" s="68">
        <f t="shared" si="2"/>
        <v>205.6</v>
      </c>
      <c r="I63" s="1141"/>
    </row>
    <row r="64" spans="1:9" ht="15">
      <c r="A64" s="1165" t="s">
        <v>8811</v>
      </c>
      <c r="B64" s="2004" t="s">
        <v>3796</v>
      </c>
      <c r="C64" s="997">
        <v>0.73</v>
      </c>
      <c r="D64" s="69">
        <v>0.2</v>
      </c>
      <c r="E64" s="1123">
        <f t="shared" si="3"/>
        <v>81.040000000000006</v>
      </c>
      <c r="F64" s="69">
        <f t="shared" si="4"/>
        <v>81.040000000000006</v>
      </c>
      <c r="G64" s="1144">
        <f>'Заказ, cкидки и курсы валют'!$J$24*F64</f>
        <v>1027.9924000000001</v>
      </c>
      <c r="H64" s="68">
        <f t="shared" si="2"/>
        <v>205.6</v>
      </c>
      <c r="I64" s="1141"/>
    </row>
    <row r="65" spans="1:9" ht="15">
      <c r="A65" s="1165" t="s">
        <v>8812</v>
      </c>
      <c r="B65" s="2004" t="s">
        <v>3797</v>
      </c>
      <c r="C65" s="997">
        <v>0.83</v>
      </c>
      <c r="D65" s="69">
        <v>0.2</v>
      </c>
      <c r="E65" s="1123">
        <f t="shared" si="3"/>
        <v>81.040000000000006</v>
      </c>
      <c r="F65" s="69">
        <f t="shared" si="4"/>
        <v>81.040000000000006</v>
      </c>
      <c r="G65" s="1144">
        <f>'Заказ, cкидки и курсы валют'!$J$24*F65</f>
        <v>1027.9924000000001</v>
      </c>
      <c r="H65" s="68">
        <f t="shared" si="2"/>
        <v>205.6</v>
      </c>
      <c r="I65" s="1141"/>
    </row>
    <row r="66" spans="1:9" ht="15.75" thickBot="1">
      <c r="A66" s="1168" t="s">
        <v>8813</v>
      </c>
      <c r="B66" s="2005" t="s">
        <v>3915</v>
      </c>
      <c r="C66" s="1001">
        <v>0.93</v>
      </c>
      <c r="D66" s="287">
        <v>0.2</v>
      </c>
      <c r="E66" s="1701">
        <f t="shared" si="3"/>
        <v>81.040000000000006</v>
      </c>
      <c r="F66" s="287">
        <f t="shared" si="4"/>
        <v>81.040000000000006</v>
      </c>
      <c r="G66" s="1170">
        <f>'Заказ, cкидки и курсы валют'!$J$24*F66</f>
        <v>1027.9924000000001</v>
      </c>
      <c r="H66" s="951">
        <f t="shared" si="2"/>
        <v>205.6</v>
      </c>
      <c r="I66" s="1142"/>
    </row>
    <row r="67" spans="1:9" ht="15.75" thickBot="1">
      <c r="A67" s="154"/>
      <c r="B67" s="2006"/>
      <c r="C67" s="996"/>
      <c r="D67" s="154"/>
      <c r="E67" s="825"/>
      <c r="F67" s="154"/>
      <c r="G67" s="741"/>
      <c r="H67" s="154"/>
      <c r="I67" s="427"/>
    </row>
    <row r="68" spans="1:9" ht="18">
      <c r="A68" s="218"/>
      <c r="B68" s="112" t="s">
        <v>3822</v>
      </c>
      <c r="C68" s="112"/>
      <c r="D68" s="117"/>
      <c r="E68" s="783"/>
      <c r="F68" s="525"/>
      <c r="G68" s="729"/>
      <c r="H68" s="196"/>
      <c r="I68" s="116"/>
    </row>
    <row r="69" spans="1:9" ht="18">
      <c r="A69" s="197"/>
      <c r="B69" s="129"/>
      <c r="C69" s="129"/>
      <c r="D69" s="199"/>
      <c r="E69" s="780"/>
      <c r="F69" s="18"/>
      <c r="G69" s="685"/>
      <c r="H69" s="17"/>
      <c r="I69" s="200"/>
    </row>
    <row r="70" spans="1:9">
      <c r="A70" s="197"/>
      <c r="B70" s="216"/>
      <c r="C70" s="216"/>
      <c r="D70" s="216"/>
      <c r="E70" s="781"/>
      <c r="F70" s="523"/>
      <c r="G70" s="763"/>
      <c r="H70" s="17"/>
      <c r="I70" s="200"/>
    </row>
    <row r="71" spans="1:9">
      <c r="A71" s="197"/>
      <c r="B71" s="216"/>
      <c r="C71" s="216"/>
      <c r="D71" s="216"/>
      <c r="E71" s="781"/>
      <c r="F71" s="523"/>
      <c r="G71" s="763"/>
      <c r="H71" s="17"/>
      <c r="I71" s="200"/>
    </row>
    <row r="72" spans="1:9">
      <c r="A72" s="197"/>
      <c r="B72" s="216"/>
      <c r="C72" s="216"/>
      <c r="D72" s="216"/>
      <c r="E72" s="781"/>
      <c r="F72" s="523"/>
      <c r="G72" s="763"/>
      <c r="H72" s="17"/>
      <c r="I72" s="200"/>
    </row>
    <row r="73" spans="1:9" ht="22.5" customHeight="1" thickBot="1">
      <c r="A73" s="1541" t="s">
        <v>7839</v>
      </c>
      <c r="B73" s="217"/>
      <c r="C73" s="217"/>
      <c r="D73" s="217"/>
      <c r="E73" s="782"/>
      <c r="F73" s="524"/>
      <c r="G73" s="764"/>
      <c r="H73" s="204"/>
      <c r="I73" s="205"/>
    </row>
    <row r="74" spans="1:9" ht="47.25" customHeight="1">
      <c r="A74" s="220" t="s">
        <v>1036</v>
      </c>
      <c r="B74" s="566" t="s">
        <v>1037</v>
      </c>
      <c r="C74" s="1660" t="s">
        <v>679</v>
      </c>
      <c r="D74" s="1660" t="s">
        <v>3147</v>
      </c>
      <c r="E74" s="779" t="s">
        <v>11553</v>
      </c>
      <c r="F74" s="1003" t="s">
        <v>2796</v>
      </c>
      <c r="G74" s="787" t="s">
        <v>3866</v>
      </c>
      <c r="H74" s="482" t="s">
        <v>498</v>
      </c>
      <c r="I74" s="206" t="s">
        <v>4274</v>
      </c>
    </row>
    <row r="75" spans="1:9" ht="13.5" thickBot="1">
      <c r="A75" s="221"/>
      <c r="B75" s="223"/>
      <c r="C75" s="1485" t="s">
        <v>3648</v>
      </c>
      <c r="D75" s="438" t="s">
        <v>3798</v>
      </c>
      <c r="E75" s="692" t="s">
        <v>265</v>
      </c>
      <c r="F75" s="224">
        <f>'Заказ, cкидки и курсы валют'!$I$12</f>
        <v>0</v>
      </c>
      <c r="G75" s="786"/>
      <c r="H75" s="395"/>
      <c r="I75" s="219"/>
    </row>
    <row r="76" spans="1:9" ht="15">
      <c r="A76" s="1172" t="s">
        <v>3916</v>
      </c>
      <c r="B76" s="983" t="s">
        <v>3913</v>
      </c>
      <c r="C76" s="998">
        <v>0.19</v>
      </c>
      <c r="D76" s="983">
        <v>5</v>
      </c>
      <c r="E76" s="706">
        <v>38.450000000000003</v>
      </c>
      <c r="F76" s="69">
        <f>ROUND(E76*(1-$F$11),2)</f>
        <v>38.450000000000003</v>
      </c>
      <c r="G76" s="1144">
        <f>'Заказ, cкидки и курсы валют'!$J$24*F76</f>
        <v>487.73825000000005</v>
      </c>
      <c r="H76" s="68">
        <f t="shared" ref="H76:H98" si="5">ROUND(D76*G76,2)</f>
        <v>2438.69</v>
      </c>
      <c r="I76" s="1166"/>
    </row>
    <row r="77" spans="1:9" ht="15">
      <c r="A77" s="1165" t="s">
        <v>3823</v>
      </c>
      <c r="B77" s="69" t="s">
        <v>3777</v>
      </c>
      <c r="C77" s="997">
        <v>0.23</v>
      </c>
      <c r="D77" s="69">
        <v>5</v>
      </c>
      <c r="E77" s="706">
        <v>38.450000000000003</v>
      </c>
      <c r="F77" s="69">
        <f t="shared" ref="F77:F98" si="6">ROUND(E77*(1-$F$11),2)</f>
        <v>38.450000000000003</v>
      </c>
      <c r="G77" s="1144">
        <f>'Заказ, cкидки и курсы валют'!$J$24*F77</f>
        <v>487.73825000000005</v>
      </c>
      <c r="H77" s="68">
        <f t="shared" si="5"/>
        <v>2438.69</v>
      </c>
      <c r="I77" s="1167"/>
    </row>
    <row r="78" spans="1:9" ht="15">
      <c r="A78" s="1165" t="s">
        <v>3824</v>
      </c>
      <c r="B78" s="69" t="s">
        <v>3778</v>
      </c>
      <c r="C78" s="996">
        <v>0.28000000000000003</v>
      </c>
      <c r="D78" s="69">
        <v>5</v>
      </c>
      <c r="E78" s="706">
        <v>38.450000000000003</v>
      </c>
      <c r="F78" s="69">
        <f t="shared" si="6"/>
        <v>38.450000000000003</v>
      </c>
      <c r="G78" s="1144">
        <f>'Заказ, cкидки и курсы валют'!$J$24*F78</f>
        <v>487.73825000000005</v>
      </c>
      <c r="H78" s="68">
        <f t="shared" si="5"/>
        <v>2438.69</v>
      </c>
      <c r="I78" s="1167"/>
    </row>
    <row r="79" spans="1:9" ht="15">
      <c r="A79" s="1165" t="s">
        <v>3825</v>
      </c>
      <c r="B79" s="69" t="s">
        <v>3779</v>
      </c>
      <c r="C79" s="997">
        <v>0.34</v>
      </c>
      <c r="D79" s="69">
        <v>5</v>
      </c>
      <c r="E79" s="706">
        <v>38.450000000000003</v>
      </c>
      <c r="F79" s="69">
        <f t="shared" si="6"/>
        <v>38.450000000000003</v>
      </c>
      <c r="G79" s="1144">
        <f>'Заказ, cкидки и курсы валют'!$J$24*F79</f>
        <v>487.73825000000005</v>
      </c>
      <c r="H79" s="68">
        <f t="shared" si="5"/>
        <v>2438.69</v>
      </c>
      <c r="I79" s="1167"/>
    </row>
    <row r="80" spans="1:9" ht="15">
      <c r="A80" s="1165" t="s">
        <v>3826</v>
      </c>
      <c r="B80" s="69" t="s">
        <v>3780</v>
      </c>
      <c r="C80" s="996">
        <v>0.38</v>
      </c>
      <c r="D80" s="69">
        <v>5</v>
      </c>
      <c r="E80" s="706">
        <v>38.450000000000003</v>
      </c>
      <c r="F80" s="69">
        <f t="shared" si="6"/>
        <v>38.450000000000003</v>
      </c>
      <c r="G80" s="1144">
        <f>'Заказ, cкидки и курсы валют'!$J$24*F80</f>
        <v>487.73825000000005</v>
      </c>
      <c r="H80" s="68">
        <f t="shared" si="5"/>
        <v>2438.69</v>
      </c>
      <c r="I80" s="1167"/>
    </row>
    <row r="81" spans="1:9" ht="15">
      <c r="A81" s="1165" t="s">
        <v>3827</v>
      </c>
      <c r="B81" s="69" t="s">
        <v>3781</v>
      </c>
      <c r="C81" s="997">
        <v>0.42</v>
      </c>
      <c r="D81" s="69">
        <v>5</v>
      </c>
      <c r="E81" s="706">
        <v>38.450000000000003</v>
      </c>
      <c r="F81" s="69">
        <f t="shared" si="6"/>
        <v>38.450000000000003</v>
      </c>
      <c r="G81" s="1144">
        <f>'Заказ, cкидки и курсы валют'!$J$24*F81</f>
        <v>487.73825000000005</v>
      </c>
      <c r="H81" s="68">
        <f t="shared" si="5"/>
        <v>2438.69</v>
      </c>
      <c r="I81" s="1167"/>
    </row>
    <row r="82" spans="1:9" ht="15">
      <c r="A82" s="1165" t="s">
        <v>3828</v>
      </c>
      <c r="B82" s="69" t="s">
        <v>3782</v>
      </c>
      <c r="C82" s="997">
        <v>0.48</v>
      </c>
      <c r="D82" s="69">
        <v>5</v>
      </c>
      <c r="E82" s="706">
        <v>38.450000000000003</v>
      </c>
      <c r="F82" s="69">
        <f t="shared" si="6"/>
        <v>38.450000000000003</v>
      </c>
      <c r="G82" s="1144">
        <f>'Заказ, cкидки и курсы валют'!$J$24*F82</f>
        <v>487.73825000000005</v>
      </c>
      <c r="H82" s="68">
        <f t="shared" si="5"/>
        <v>2438.69</v>
      </c>
      <c r="I82" s="1167"/>
    </row>
    <row r="83" spans="1:9" ht="15">
      <c r="A83" s="1165" t="s">
        <v>3829</v>
      </c>
      <c r="B83" s="69" t="s">
        <v>3783</v>
      </c>
      <c r="C83" s="996">
        <v>0.26</v>
      </c>
      <c r="D83" s="69">
        <v>5</v>
      </c>
      <c r="E83" s="706">
        <v>38.450000000000003</v>
      </c>
      <c r="F83" s="69">
        <f t="shared" si="6"/>
        <v>38.450000000000003</v>
      </c>
      <c r="G83" s="1144">
        <f>'Заказ, cкидки и курсы валют'!$J$24*F83</f>
        <v>487.73825000000005</v>
      </c>
      <c r="H83" s="68">
        <f t="shared" si="5"/>
        <v>2438.69</v>
      </c>
      <c r="I83" s="1167"/>
    </row>
    <row r="84" spans="1:9" ht="15">
      <c r="A84" s="1165" t="s">
        <v>3830</v>
      </c>
      <c r="B84" s="69" t="s">
        <v>3784</v>
      </c>
      <c r="C84" s="997">
        <v>0.32</v>
      </c>
      <c r="D84" s="69">
        <v>5</v>
      </c>
      <c r="E84" s="706">
        <v>38.450000000000003</v>
      </c>
      <c r="F84" s="69">
        <f t="shared" si="6"/>
        <v>38.450000000000003</v>
      </c>
      <c r="G84" s="1144">
        <f>'Заказ, cкидки и курсы валют'!$J$24*F84</f>
        <v>487.73825000000005</v>
      </c>
      <c r="H84" s="68">
        <f t="shared" si="5"/>
        <v>2438.69</v>
      </c>
      <c r="I84" s="1167"/>
    </row>
    <row r="85" spans="1:9" ht="15">
      <c r="A85" s="1165" t="s">
        <v>3831</v>
      </c>
      <c r="B85" s="69" t="s">
        <v>3785</v>
      </c>
      <c r="C85" s="996">
        <v>0.38</v>
      </c>
      <c r="D85" s="69">
        <v>5</v>
      </c>
      <c r="E85" s="706">
        <v>38.450000000000003</v>
      </c>
      <c r="F85" s="69">
        <f t="shared" si="6"/>
        <v>38.450000000000003</v>
      </c>
      <c r="G85" s="1144">
        <f>'Заказ, cкидки и курсы валют'!$J$24*F85</f>
        <v>487.73825000000005</v>
      </c>
      <c r="H85" s="68">
        <f t="shared" si="5"/>
        <v>2438.69</v>
      </c>
      <c r="I85" s="1167"/>
    </row>
    <row r="86" spans="1:9" ht="15">
      <c r="A86" s="1165" t="s">
        <v>3832</v>
      </c>
      <c r="B86" s="69" t="s">
        <v>3786</v>
      </c>
      <c r="C86" s="997">
        <v>0.45</v>
      </c>
      <c r="D86" s="69">
        <v>5</v>
      </c>
      <c r="E86" s="706">
        <v>38.450000000000003</v>
      </c>
      <c r="F86" s="69">
        <f t="shared" si="6"/>
        <v>38.450000000000003</v>
      </c>
      <c r="G86" s="1144">
        <f>'Заказ, cкидки и курсы валют'!$J$24*F86</f>
        <v>487.73825000000005</v>
      </c>
      <c r="H86" s="68">
        <f t="shared" si="5"/>
        <v>2438.69</v>
      </c>
      <c r="I86" s="1167"/>
    </row>
    <row r="87" spans="1:9" ht="15">
      <c r="A87" s="1165" t="s">
        <v>3833</v>
      </c>
      <c r="B87" s="69" t="s">
        <v>3787</v>
      </c>
      <c r="C87" s="996">
        <v>0.52</v>
      </c>
      <c r="D87" s="69">
        <v>5</v>
      </c>
      <c r="E87" s="706">
        <v>38.450000000000003</v>
      </c>
      <c r="F87" s="69">
        <f t="shared" si="6"/>
        <v>38.450000000000003</v>
      </c>
      <c r="G87" s="1144">
        <f>'Заказ, cкидки и курсы валют'!$J$24*F87</f>
        <v>487.73825000000005</v>
      </c>
      <c r="H87" s="68">
        <f t="shared" si="5"/>
        <v>2438.69</v>
      </c>
      <c r="I87" s="1167"/>
    </row>
    <row r="88" spans="1:9" ht="15">
      <c r="A88" s="1165" t="s">
        <v>3834</v>
      </c>
      <c r="B88" s="69" t="s">
        <v>3788</v>
      </c>
      <c r="C88" s="997">
        <v>0.59</v>
      </c>
      <c r="D88" s="69">
        <v>5</v>
      </c>
      <c r="E88" s="706">
        <v>38.450000000000003</v>
      </c>
      <c r="F88" s="69">
        <f t="shared" si="6"/>
        <v>38.450000000000003</v>
      </c>
      <c r="G88" s="1144">
        <f>'Заказ, cкидки и курсы валют'!$J$24*F88</f>
        <v>487.73825000000005</v>
      </c>
      <c r="H88" s="68">
        <f t="shared" si="5"/>
        <v>2438.69</v>
      </c>
      <c r="I88" s="1167"/>
    </row>
    <row r="89" spans="1:9" ht="15">
      <c r="A89" s="1165" t="s">
        <v>3835</v>
      </c>
      <c r="B89" s="69" t="s">
        <v>3789</v>
      </c>
      <c r="C89" s="996">
        <v>0.66</v>
      </c>
      <c r="D89" s="69">
        <v>5</v>
      </c>
      <c r="E89" s="706">
        <v>38.450000000000003</v>
      </c>
      <c r="F89" s="69">
        <f t="shared" si="6"/>
        <v>38.450000000000003</v>
      </c>
      <c r="G89" s="1144">
        <f>'Заказ, cкидки и курсы валют'!$J$24*F89</f>
        <v>487.73825000000005</v>
      </c>
      <c r="H89" s="68">
        <f t="shared" si="5"/>
        <v>2438.69</v>
      </c>
      <c r="I89" s="1167"/>
    </row>
    <row r="90" spans="1:9" ht="15">
      <c r="A90" s="1165" t="s">
        <v>3836</v>
      </c>
      <c r="B90" s="69" t="s">
        <v>3790</v>
      </c>
      <c r="C90" s="997">
        <v>0.42</v>
      </c>
      <c r="D90" s="69">
        <v>5</v>
      </c>
      <c r="E90" s="706">
        <v>38.450000000000003</v>
      </c>
      <c r="F90" s="69">
        <f t="shared" si="6"/>
        <v>38.450000000000003</v>
      </c>
      <c r="G90" s="1144">
        <f>'Заказ, cкидки и курсы валют'!$J$24*F90</f>
        <v>487.73825000000005</v>
      </c>
      <c r="H90" s="68">
        <f t="shared" si="5"/>
        <v>2438.69</v>
      </c>
      <c r="I90" s="1167"/>
    </row>
    <row r="91" spans="1:9" ht="15">
      <c r="A91" s="1165" t="s">
        <v>3837</v>
      </c>
      <c r="B91" s="69" t="s">
        <v>3791</v>
      </c>
      <c r="C91" s="997">
        <v>0.5</v>
      </c>
      <c r="D91" s="69">
        <v>5</v>
      </c>
      <c r="E91" s="706">
        <v>38.450000000000003</v>
      </c>
      <c r="F91" s="69">
        <f t="shared" si="6"/>
        <v>38.450000000000003</v>
      </c>
      <c r="G91" s="1144">
        <f>'Заказ, cкидки и курсы валют'!$J$24*F91</f>
        <v>487.73825000000005</v>
      </c>
      <c r="H91" s="68">
        <f t="shared" si="5"/>
        <v>2438.69</v>
      </c>
      <c r="I91" s="1167"/>
    </row>
    <row r="92" spans="1:9" ht="15">
      <c r="A92" s="1165" t="s">
        <v>3838</v>
      </c>
      <c r="B92" s="69" t="s">
        <v>3792</v>
      </c>
      <c r="C92" s="997">
        <v>0.57999999999999996</v>
      </c>
      <c r="D92" s="69">
        <v>5</v>
      </c>
      <c r="E92" s="706">
        <v>38.450000000000003</v>
      </c>
      <c r="F92" s="69">
        <f t="shared" si="6"/>
        <v>38.450000000000003</v>
      </c>
      <c r="G92" s="1144">
        <f>'Заказ, cкидки и курсы валют'!$J$24*F92</f>
        <v>487.73825000000005</v>
      </c>
      <c r="H92" s="68">
        <f t="shared" si="5"/>
        <v>2438.69</v>
      </c>
      <c r="I92" s="1167"/>
    </row>
    <row r="93" spans="1:9" ht="15">
      <c r="A93" s="1165" t="s">
        <v>3839</v>
      </c>
      <c r="B93" s="69" t="s">
        <v>3793</v>
      </c>
      <c r="C93" s="998">
        <v>0.66</v>
      </c>
      <c r="D93" s="69">
        <v>5</v>
      </c>
      <c r="E93" s="706">
        <v>38.450000000000003</v>
      </c>
      <c r="F93" s="69">
        <f t="shared" si="6"/>
        <v>38.450000000000003</v>
      </c>
      <c r="G93" s="1144">
        <f>'Заказ, cкидки и курсы валют'!$J$24*F93</f>
        <v>487.73825000000005</v>
      </c>
      <c r="H93" s="68">
        <f t="shared" si="5"/>
        <v>2438.69</v>
      </c>
      <c r="I93" s="1167"/>
    </row>
    <row r="94" spans="1:9" ht="15">
      <c r="A94" s="1165" t="s">
        <v>3840</v>
      </c>
      <c r="B94" s="2004" t="s">
        <v>3794</v>
      </c>
      <c r="C94" s="997">
        <v>0.81</v>
      </c>
      <c r="D94" s="69">
        <v>5</v>
      </c>
      <c r="E94" s="706">
        <v>38.450000000000003</v>
      </c>
      <c r="F94" s="69">
        <f t="shared" si="6"/>
        <v>38.450000000000003</v>
      </c>
      <c r="G94" s="1144">
        <f>'Заказ, cкидки и курсы валют'!$J$24*F94</f>
        <v>487.73825000000005</v>
      </c>
      <c r="H94" s="68">
        <f t="shared" si="5"/>
        <v>2438.69</v>
      </c>
      <c r="I94" s="1167"/>
    </row>
    <row r="95" spans="1:9" ht="15">
      <c r="A95" s="1165" t="s">
        <v>3841</v>
      </c>
      <c r="B95" s="69" t="s">
        <v>3795</v>
      </c>
      <c r="C95" s="997">
        <v>0.63</v>
      </c>
      <c r="D95" s="69">
        <v>5</v>
      </c>
      <c r="E95" s="706">
        <v>38.450000000000003</v>
      </c>
      <c r="F95" s="69">
        <f t="shared" si="6"/>
        <v>38.450000000000003</v>
      </c>
      <c r="G95" s="1144">
        <f>'Заказ, cкидки и курсы валют'!$J$24*F95</f>
        <v>487.73825000000005</v>
      </c>
      <c r="H95" s="68">
        <f t="shared" si="5"/>
        <v>2438.69</v>
      </c>
      <c r="I95" s="1167"/>
    </row>
    <row r="96" spans="1:9" ht="15">
      <c r="A96" s="1165" t="s">
        <v>3842</v>
      </c>
      <c r="B96" s="2004" t="s">
        <v>3796</v>
      </c>
      <c r="C96" s="997">
        <v>0.73</v>
      </c>
      <c r="D96" s="69">
        <v>5</v>
      </c>
      <c r="E96" s="706">
        <v>38.450000000000003</v>
      </c>
      <c r="F96" s="69">
        <f t="shared" si="6"/>
        <v>38.450000000000003</v>
      </c>
      <c r="G96" s="1144">
        <f>'Заказ, cкидки и курсы валют'!$J$24*F96</f>
        <v>487.73825000000005</v>
      </c>
      <c r="H96" s="68">
        <f t="shared" si="5"/>
        <v>2438.69</v>
      </c>
      <c r="I96" s="1167"/>
    </row>
    <row r="97" spans="1:9" ht="15">
      <c r="A97" s="1165" t="s">
        <v>3843</v>
      </c>
      <c r="B97" s="2004" t="s">
        <v>3797</v>
      </c>
      <c r="C97" s="997">
        <v>0.83</v>
      </c>
      <c r="D97" s="69">
        <v>5</v>
      </c>
      <c r="E97" s="706">
        <v>38.450000000000003</v>
      </c>
      <c r="F97" s="69">
        <f t="shared" si="6"/>
        <v>38.450000000000003</v>
      </c>
      <c r="G97" s="1144">
        <f>'Заказ, cкидки и курсы валют'!$J$24*F97</f>
        <v>487.73825000000005</v>
      </c>
      <c r="H97" s="68">
        <f t="shared" si="5"/>
        <v>2438.69</v>
      </c>
      <c r="I97" s="1167"/>
    </row>
    <row r="98" spans="1:9" ht="15.75" thickBot="1">
      <c r="A98" s="1168" t="s">
        <v>3917</v>
      </c>
      <c r="B98" s="2005" t="s">
        <v>3915</v>
      </c>
      <c r="C98" s="1169">
        <v>0.93</v>
      </c>
      <c r="D98" s="287">
        <v>5</v>
      </c>
      <c r="E98" s="706">
        <v>38.450000000000003</v>
      </c>
      <c r="F98" s="287">
        <f t="shared" si="6"/>
        <v>38.450000000000003</v>
      </c>
      <c r="G98" s="1170">
        <f>'Заказ, cкидки и курсы валют'!$J$24*F98</f>
        <v>487.73825000000005</v>
      </c>
      <c r="H98" s="951">
        <f t="shared" si="5"/>
        <v>2438.69</v>
      </c>
      <c r="I98" s="1171"/>
    </row>
    <row r="99" spans="1:9" ht="15.75" thickBot="1">
      <c r="A99" s="154"/>
      <c r="B99" s="2006"/>
      <c r="C99" s="996"/>
      <c r="D99" s="154"/>
      <c r="E99" s="825"/>
      <c r="F99" s="154"/>
      <c r="G99" s="741"/>
      <c r="H99" s="154"/>
      <c r="I99" s="427"/>
    </row>
    <row r="100" spans="1:9" ht="18">
      <c r="A100" s="218"/>
      <c r="B100" s="112" t="s">
        <v>3822</v>
      </c>
      <c r="C100" s="112"/>
      <c r="D100" s="117"/>
      <c r="E100" s="783"/>
      <c r="F100" s="525"/>
      <c r="G100" s="729"/>
      <c r="H100" s="196"/>
      <c r="I100" s="116"/>
    </row>
    <row r="101" spans="1:9" ht="18">
      <c r="A101" s="197"/>
      <c r="B101" s="129"/>
      <c r="C101" s="129"/>
      <c r="D101" s="199"/>
      <c r="E101" s="780"/>
      <c r="F101" s="18"/>
      <c r="G101" s="685"/>
      <c r="H101" s="17"/>
      <c r="I101" s="200"/>
    </row>
    <row r="102" spans="1:9">
      <c r="A102" s="197"/>
      <c r="B102" s="216"/>
      <c r="C102" s="216"/>
      <c r="D102" s="216"/>
      <c r="E102" s="781"/>
      <c r="F102" s="523"/>
      <c r="G102" s="763"/>
      <c r="H102" s="17"/>
      <c r="I102" s="200"/>
    </row>
    <row r="103" spans="1:9">
      <c r="A103" s="197"/>
      <c r="B103" s="216"/>
      <c r="C103" s="216"/>
      <c r="D103" s="216"/>
      <c r="E103" s="781"/>
      <c r="F103" s="523"/>
      <c r="G103" s="763"/>
      <c r="H103" s="17"/>
      <c r="I103" s="200"/>
    </row>
    <row r="104" spans="1:9">
      <c r="A104" s="197"/>
      <c r="B104" s="216"/>
      <c r="C104" s="216"/>
      <c r="D104" s="216"/>
      <c r="E104" s="781"/>
      <c r="F104" s="523"/>
      <c r="G104" s="763"/>
      <c r="H104" s="17"/>
      <c r="I104" s="200"/>
    </row>
    <row r="105" spans="1:9" ht="22.5" customHeight="1" thickBot="1">
      <c r="A105" s="1541" t="s">
        <v>7841</v>
      </c>
      <c r="B105" s="217"/>
      <c r="C105" s="217"/>
      <c r="D105" s="217"/>
      <c r="E105" s="782"/>
      <c r="F105" s="524"/>
      <c r="G105" s="764"/>
      <c r="H105" s="204"/>
      <c r="I105" s="205"/>
    </row>
    <row r="106" spans="1:9" ht="47.25" customHeight="1">
      <c r="A106" s="220" t="s">
        <v>1036</v>
      </c>
      <c r="B106" s="566" t="s">
        <v>1037</v>
      </c>
      <c r="C106" s="1660" t="s">
        <v>679</v>
      </c>
      <c r="D106" s="1660" t="s">
        <v>3147</v>
      </c>
      <c r="E106" s="779" t="s">
        <v>11553</v>
      </c>
      <c r="F106" s="1003" t="s">
        <v>2796</v>
      </c>
      <c r="G106" s="787" t="s">
        <v>3866</v>
      </c>
      <c r="H106" s="482" t="s">
        <v>498</v>
      </c>
      <c r="I106" s="206" t="s">
        <v>4274</v>
      </c>
    </row>
    <row r="107" spans="1:9" ht="13.5" thickBot="1">
      <c r="A107" s="221"/>
      <c r="B107" s="223"/>
      <c r="C107" s="1485" t="s">
        <v>3648</v>
      </c>
      <c r="D107" s="438" t="s">
        <v>3798</v>
      </c>
      <c r="E107" s="692" t="s">
        <v>265</v>
      </c>
      <c r="F107" s="224">
        <f>'Заказ, cкидки и курсы валют'!$I$12</f>
        <v>0</v>
      </c>
      <c r="G107" s="786"/>
      <c r="H107" s="395"/>
      <c r="I107" s="219"/>
    </row>
    <row r="108" spans="1:9" ht="15">
      <c r="A108" s="1172" t="s">
        <v>8814</v>
      </c>
      <c r="B108" s="983" t="s">
        <v>3913</v>
      </c>
      <c r="C108" s="998">
        <v>0.19</v>
      </c>
      <c r="D108" s="983">
        <v>0.2</v>
      </c>
      <c r="E108" s="825">
        <f>E76*2</f>
        <v>76.900000000000006</v>
      </c>
      <c r="F108" s="69">
        <f>ROUND(E108*(1-$F$11),2)</f>
        <v>76.900000000000006</v>
      </c>
      <c r="G108" s="1144">
        <f>'Заказ, cкидки и курсы валют'!$J$24*F108</f>
        <v>975.4765000000001</v>
      </c>
      <c r="H108" s="68">
        <f t="shared" ref="H108:H130" si="7">ROUND(D108*G108,2)</f>
        <v>195.1</v>
      </c>
      <c r="I108" s="1166"/>
    </row>
    <row r="109" spans="1:9" ht="15">
      <c r="A109" s="1165" t="s">
        <v>8815</v>
      </c>
      <c r="B109" s="69" t="s">
        <v>3777</v>
      </c>
      <c r="C109" s="997">
        <v>0.23</v>
      </c>
      <c r="D109" s="983">
        <v>0.2</v>
      </c>
      <c r="E109" s="825">
        <f t="shared" ref="E109:E130" si="8">E77*2</f>
        <v>76.900000000000006</v>
      </c>
      <c r="F109" s="69">
        <f t="shared" ref="F109:F130" si="9">ROUND(E109*(1-$F$11),2)</f>
        <v>76.900000000000006</v>
      </c>
      <c r="G109" s="1144">
        <f>'Заказ, cкидки и курсы валют'!$J$24*F109</f>
        <v>975.4765000000001</v>
      </c>
      <c r="H109" s="68">
        <f t="shared" si="7"/>
        <v>195.1</v>
      </c>
      <c r="I109" s="1167"/>
    </row>
    <row r="110" spans="1:9" ht="15">
      <c r="A110" s="1165" t="s">
        <v>8816</v>
      </c>
      <c r="B110" s="69" t="s">
        <v>3778</v>
      </c>
      <c r="C110" s="996">
        <v>0.28000000000000003</v>
      </c>
      <c r="D110" s="983">
        <v>0.2</v>
      </c>
      <c r="E110" s="825">
        <f t="shared" si="8"/>
        <v>76.900000000000006</v>
      </c>
      <c r="F110" s="69">
        <f t="shared" si="9"/>
        <v>76.900000000000006</v>
      </c>
      <c r="G110" s="1144">
        <f>'Заказ, cкидки и курсы валют'!$J$24*F110</f>
        <v>975.4765000000001</v>
      </c>
      <c r="H110" s="68">
        <f t="shared" si="7"/>
        <v>195.1</v>
      </c>
      <c r="I110" s="1167"/>
    </row>
    <row r="111" spans="1:9" ht="15">
      <c r="A111" s="1165" t="s">
        <v>8817</v>
      </c>
      <c r="B111" s="69" t="s">
        <v>3779</v>
      </c>
      <c r="C111" s="997">
        <v>0.34</v>
      </c>
      <c r="D111" s="983">
        <v>0.2</v>
      </c>
      <c r="E111" s="825">
        <f t="shared" si="8"/>
        <v>76.900000000000006</v>
      </c>
      <c r="F111" s="69">
        <f t="shared" si="9"/>
        <v>76.900000000000006</v>
      </c>
      <c r="G111" s="1144">
        <f>'Заказ, cкидки и курсы валют'!$J$24*F111</f>
        <v>975.4765000000001</v>
      </c>
      <c r="H111" s="68">
        <f t="shared" si="7"/>
        <v>195.1</v>
      </c>
      <c r="I111" s="1167"/>
    </row>
    <row r="112" spans="1:9" ht="15">
      <c r="A112" s="1165" t="s">
        <v>8818</v>
      </c>
      <c r="B112" s="69" t="s">
        <v>3780</v>
      </c>
      <c r="C112" s="996">
        <v>0.38</v>
      </c>
      <c r="D112" s="983">
        <v>0.2</v>
      </c>
      <c r="E112" s="825">
        <f t="shared" si="8"/>
        <v>76.900000000000006</v>
      </c>
      <c r="F112" s="69">
        <f t="shared" si="9"/>
        <v>76.900000000000006</v>
      </c>
      <c r="G112" s="1144">
        <f>'Заказ, cкидки и курсы валют'!$J$24*F112</f>
        <v>975.4765000000001</v>
      </c>
      <c r="H112" s="68">
        <f t="shared" si="7"/>
        <v>195.1</v>
      </c>
      <c r="I112" s="1167"/>
    </row>
    <row r="113" spans="1:9" ht="15">
      <c r="A113" s="1165" t="s">
        <v>8819</v>
      </c>
      <c r="B113" s="69" t="s">
        <v>3781</v>
      </c>
      <c r="C113" s="997">
        <v>0.42</v>
      </c>
      <c r="D113" s="983">
        <v>0.2</v>
      </c>
      <c r="E113" s="825">
        <f t="shared" si="8"/>
        <v>76.900000000000006</v>
      </c>
      <c r="F113" s="69">
        <f t="shared" si="9"/>
        <v>76.900000000000006</v>
      </c>
      <c r="G113" s="1144">
        <f>'Заказ, cкидки и курсы валют'!$J$24*F113</f>
        <v>975.4765000000001</v>
      </c>
      <c r="H113" s="68">
        <f t="shared" si="7"/>
        <v>195.1</v>
      </c>
      <c r="I113" s="1167"/>
    </row>
    <row r="114" spans="1:9" ht="15">
      <c r="A114" s="1165" t="s">
        <v>8820</v>
      </c>
      <c r="B114" s="69" t="s">
        <v>3782</v>
      </c>
      <c r="C114" s="997">
        <v>0.48</v>
      </c>
      <c r="D114" s="983">
        <v>0.2</v>
      </c>
      <c r="E114" s="825">
        <f t="shared" si="8"/>
        <v>76.900000000000006</v>
      </c>
      <c r="F114" s="69">
        <f t="shared" si="9"/>
        <v>76.900000000000006</v>
      </c>
      <c r="G114" s="1144">
        <f>'Заказ, cкидки и курсы валют'!$J$24*F114</f>
        <v>975.4765000000001</v>
      </c>
      <c r="H114" s="68">
        <f t="shared" si="7"/>
        <v>195.1</v>
      </c>
      <c r="I114" s="1167"/>
    </row>
    <row r="115" spans="1:9" ht="15">
      <c r="A115" s="1165" t="s">
        <v>8821</v>
      </c>
      <c r="B115" s="69" t="s">
        <v>3783</v>
      </c>
      <c r="C115" s="996">
        <v>0.26</v>
      </c>
      <c r="D115" s="983">
        <v>0.2</v>
      </c>
      <c r="E115" s="825">
        <f t="shared" si="8"/>
        <v>76.900000000000006</v>
      </c>
      <c r="F115" s="69">
        <f t="shared" si="9"/>
        <v>76.900000000000006</v>
      </c>
      <c r="G115" s="1144">
        <f>'Заказ, cкидки и курсы валют'!$J$24*F115</f>
        <v>975.4765000000001</v>
      </c>
      <c r="H115" s="68">
        <f t="shared" si="7"/>
        <v>195.1</v>
      </c>
      <c r="I115" s="1167"/>
    </row>
    <row r="116" spans="1:9" ht="15">
      <c r="A116" s="1165" t="s">
        <v>8822</v>
      </c>
      <c r="B116" s="69" t="s">
        <v>3784</v>
      </c>
      <c r="C116" s="997">
        <v>0.32</v>
      </c>
      <c r="D116" s="983">
        <v>0.2</v>
      </c>
      <c r="E116" s="825">
        <f t="shared" si="8"/>
        <v>76.900000000000006</v>
      </c>
      <c r="F116" s="69">
        <f t="shared" si="9"/>
        <v>76.900000000000006</v>
      </c>
      <c r="G116" s="1144">
        <f>'Заказ, cкидки и курсы валют'!$J$24*F116</f>
        <v>975.4765000000001</v>
      </c>
      <c r="H116" s="68">
        <f t="shared" si="7"/>
        <v>195.1</v>
      </c>
      <c r="I116" s="1167"/>
    </row>
    <row r="117" spans="1:9" ht="15">
      <c r="A117" s="1165" t="s">
        <v>8823</v>
      </c>
      <c r="B117" s="69" t="s">
        <v>3785</v>
      </c>
      <c r="C117" s="996">
        <v>0.38</v>
      </c>
      <c r="D117" s="983">
        <v>0.2</v>
      </c>
      <c r="E117" s="825">
        <f t="shared" si="8"/>
        <v>76.900000000000006</v>
      </c>
      <c r="F117" s="69">
        <f t="shared" si="9"/>
        <v>76.900000000000006</v>
      </c>
      <c r="G117" s="1144">
        <f>'Заказ, cкидки и курсы валют'!$J$24*F117</f>
        <v>975.4765000000001</v>
      </c>
      <c r="H117" s="68">
        <f t="shared" si="7"/>
        <v>195.1</v>
      </c>
      <c r="I117" s="1167"/>
    </row>
    <row r="118" spans="1:9" ht="15">
      <c r="A118" s="1165" t="s">
        <v>8824</v>
      </c>
      <c r="B118" s="69" t="s">
        <v>3786</v>
      </c>
      <c r="C118" s="997">
        <v>0.45</v>
      </c>
      <c r="D118" s="983">
        <v>0.2</v>
      </c>
      <c r="E118" s="825">
        <f t="shared" si="8"/>
        <v>76.900000000000006</v>
      </c>
      <c r="F118" s="69">
        <f t="shared" si="9"/>
        <v>76.900000000000006</v>
      </c>
      <c r="G118" s="1144">
        <f>'Заказ, cкидки и курсы валют'!$J$24*F118</f>
        <v>975.4765000000001</v>
      </c>
      <c r="H118" s="68">
        <f t="shared" si="7"/>
        <v>195.1</v>
      </c>
      <c r="I118" s="1167"/>
    </row>
    <row r="119" spans="1:9" ht="15">
      <c r="A119" s="1165" t="s">
        <v>8825</v>
      </c>
      <c r="B119" s="69" t="s">
        <v>3787</v>
      </c>
      <c r="C119" s="996">
        <v>0.52</v>
      </c>
      <c r="D119" s="983">
        <v>0.2</v>
      </c>
      <c r="E119" s="825">
        <f t="shared" si="8"/>
        <v>76.900000000000006</v>
      </c>
      <c r="F119" s="69">
        <f t="shared" si="9"/>
        <v>76.900000000000006</v>
      </c>
      <c r="G119" s="1144">
        <f>'Заказ, cкидки и курсы валют'!$J$24*F119</f>
        <v>975.4765000000001</v>
      </c>
      <c r="H119" s="68">
        <f t="shared" si="7"/>
        <v>195.1</v>
      </c>
      <c r="I119" s="1167"/>
    </row>
    <row r="120" spans="1:9" ht="15">
      <c r="A120" s="1165" t="s">
        <v>8826</v>
      </c>
      <c r="B120" s="69" t="s">
        <v>3788</v>
      </c>
      <c r="C120" s="997">
        <v>0.59</v>
      </c>
      <c r="D120" s="983">
        <v>0.2</v>
      </c>
      <c r="E120" s="825">
        <f t="shared" si="8"/>
        <v>76.900000000000006</v>
      </c>
      <c r="F120" s="69">
        <f t="shared" si="9"/>
        <v>76.900000000000006</v>
      </c>
      <c r="G120" s="1144">
        <f>'Заказ, cкидки и курсы валют'!$J$24*F120</f>
        <v>975.4765000000001</v>
      </c>
      <c r="H120" s="68">
        <f t="shared" si="7"/>
        <v>195.1</v>
      </c>
      <c r="I120" s="1167"/>
    </row>
    <row r="121" spans="1:9" ht="15">
      <c r="A121" s="1165" t="s">
        <v>8827</v>
      </c>
      <c r="B121" s="69" t="s">
        <v>3789</v>
      </c>
      <c r="C121" s="996">
        <v>0.66</v>
      </c>
      <c r="D121" s="983">
        <v>0.2</v>
      </c>
      <c r="E121" s="825">
        <f t="shared" si="8"/>
        <v>76.900000000000006</v>
      </c>
      <c r="F121" s="69">
        <f t="shared" si="9"/>
        <v>76.900000000000006</v>
      </c>
      <c r="G121" s="1144">
        <f>'Заказ, cкидки и курсы валют'!$J$24*F121</f>
        <v>975.4765000000001</v>
      </c>
      <c r="H121" s="68">
        <f t="shared" si="7"/>
        <v>195.1</v>
      </c>
      <c r="I121" s="1167"/>
    </row>
    <row r="122" spans="1:9" ht="15">
      <c r="A122" s="1165" t="s">
        <v>8828</v>
      </c>
      <c r="B122" s="69" t="s">
        <v>3790</v>
      </c>
      <c r="C122" s="997">
        <v>0.42</v>
      </c>
      <c r="D122" s="983">
        <v>0.2</v>
      </c>
      <c r="E122" s="825">
        <f t="shared" si="8"/>
        <v>76.900000000000006</v>
      </c>
      <c r="F122" s="69">
        <f t="shared" si="9"/>
        <v>76.900000000000006</v>
      </c>
      <c r="G122" s="1144">
        <f>'Заказ, cкидки и курсы валют'!$J$24*F122</f>
        <v>975.4765000000001</v>
      </c>
      <c r="H122" s="68">
        <f t="shared" si="7"/>
        <v>195.1</v>
      </c>
      <c r="I122" s="1167"/>
    </row>
    <row r="123" spans="1:9" ht="15">
      <c r="A123" s="1165" t="s">
        <v>8829</v>
      </c>
      <c r="B123" s="69" t="s">
        <v>3791</v>
      </c>
      <c r="C123" s="997">
        <v>0.5</v>
      </c>
      <c r="D123" s="983">
        <v>0.2</v>
      </c>
      <c r="E123" s="825">
        <f t="shared" si="8"/>
        <v>76.900000000000006</v>
      </c>
      <c r="F123" s="69">
        <f t="shared" si="9"/>
        <v>76.900000000000006</v>
      </c>
      <c r="G123" s="1144">
        <f>'Заказ, cкидки и курсы валют'!$J$24*F123</f>
        <v>975.4765000000001</v>
      </c>
      <c r="H123" s="68">
        <f t="shared" si="7"/>
        <v>195.1</v>
      </c>
      <c r="I123" s="1167"/>
    </row>
    <row r="124" spans="1:9" ht="15">
      <c r="A124" s="1165" t="s">
        <v>8830</v>
      </c>
      <c r="B124" s="69" t="s">
        <v>3792</v>
      </c>
      <c r="C124" s="997">
        <v>0.57999999999999996</v>
      </c>
      <c r="D124" s="983">
        <v>0.2</v>
      </c>
      <c r="E124" s="825">
        <f t="shared" si="8"/>
        <v>76.900000000000006</v>
      </c>
      <c r="F124" s="69">
        <f t="shared" si="9"/>
        <v>76.900000000000006</v>
      </c>
      <c r="G124" s="1144">
        <f>'Заказ, cкидки и курсы валют'!$J$24*F124</f>
        <v>975.4765000000001</v>
      </c>
      <c r="H124" s="68">
        <f t="shared" si="7"/>
        <v>195.1</v>
      </c>
      <c r="I124" s="1167"/>
    </row>
    <row r="125" spans="1:9" ht="15">
      <c r="A125" s="1165" t="s">
        <v>8831</v>
      </c>
      <c r="B125" s="69" t="s">
        <v>3793</v>
      </c>
      <c r="C125" s="998">
        <v>0.66</v>
      </c>
      <c r="D125" s="983">
        <v>0.2</v>
      </c>
      <c r="E125" s="825">
        <f t="shared" si="8"/>
        <v>76.900000000000006</v>
      </c>
      <c r="F125" s="69">
        <f t="shared" si="9"/>
        <v>76.900000000000006</v>
      </c>
      <c r="G125" s="1144">
        <f>'Заказ, cкидки и курсы валют'!$J$24*F125</f>
        <v>975.4765000000001</v>
      </c>
      <c r="H125" s="68">
        <f t="shared" si="7"/>
        <v>195.1</v>
      </c>
      <c r="I125" s="1167"/>
    </row>
    <row r="126" spans="1:9" ht="15">
      <c r="A126" s="1165" t="s">
        <v>8832</v>
      </c>
      <c r="B126" s="2004" t="s">
        <v>3794</v>
      </c>
      <c r="C126" s="997">
        <v>0.81</v>
      </c>
      <c r="D126" s="983">
        <v>0.2</v>
      </c>
      <c r="E126" s="825">
        <f t="shared" si="8"/>
        <v>76.900000000000006</v>
      </c>
      <c r="F126" s="69">
        <f t="shared" si="9"/>
        <v>76.900000000000006</v>
      </c>
      <c r="G126" s="1144">
        <f>'Заказ, cкидки и курсы валют'!$J$24*F126</f>
        <v>975.4765000000001</v>
      </c>
      <c r="H126" s="68">
        <f t="shared" si="7"/>
        <v>195.1</v>
      </c>
      <c r="I126" s="1167"/>
    </row>
    <row r="127" spans="1:9" ht="15">
      <c r="A127" s="1165" t="s">
        <v>8833</v>
      </c>
      <c r="B127" s="69" t="s">
        <v>3795</v>
      </c>
      <c r="C127" s="997">
        <v>0.63</v>
      </c>
      <c r="D127" s="983">
        <v>0.2</v>
      </c>
      <c r="E127" s="825">
        <f t="shared" si="8"/>
        <v>76.900000000000006</v>
      </c>
      <c r="F127" s="69">
        <f t="shared" si="9"/>
        <v>76.900000000000006</v>
      </c>
      <c r="G127" s="1144">
        <f>'Заказ, cкидки и курсы валют'!$J$24*F127</f>
        <v>975.4765000000001</v>
      </c>
      <c r="H127" s="68">
        <f t="shared" si="7"/>
        <v>195.1</v>
      </c>
      <c r="I127" s="1167"/>
    </row>
    <row r="128" spans="1:9" ht="15">
      <c r="A128" s="1165" t="s">
        <v>8834</v>
      </c>
      <c r="B128" s="2004" t="s">
        <v>3796</v>
      </c>
      <c r="C128" s="997">
        <v>0.73</v>
      </c>
      <c r="D128" s="983">
        <v>0.2</v>
      </c>
      <c r="E128" s="825">
        <f t="shared" si="8"/>
        <v>76.900000000000006</v>
      </c>
      <c r="F128" s="69">
        <f t="shared" si="9"/>
        <v>76.900000000000006</v>
      </c>
      <c r="G128" s="1144">
        <f>'Заказ, cкидки и курсы валют'!$J$24*F128</f>
        <v>975.4765000000001</v>
      </c>
      <c r="H128" s="68">
        <f t="shared" si="7"/>
        <v>195.1</v>
      </c>
      <c r="I128" s="1167"/>
    </row>
    <row r="129" spans="1:9" ht="15">
      <c r="A129" s="1165" t="s">
        <v>8835</v>
      </c>
      <c r="B129" s="2004" t="s">
        <v>3797</v>
      </c>
      <c r="C129" s="997">
        <v>0.83</v>
      </c>
      <c r="D129" s="983">
        <v>0.2</v>
      </c>
      <c r="E129" s="2560">
        <f t="shared" si="8"/>
        <v>76.900000000000006</v>
      </c>
      <c r="F129" s="69">
        <f t="shared" si="9"/>
        <v>76.900000000000006</v>
      </c>
      <c r="G129" s="1144">
        <f>'Заказ, cкидки и курсы валют'!$J$24*F129</f>
        <v>975.4765000000001</v>
      </c>
      <c r="H129" s="68">
        <f t="shared" si="7"/>
        <v>195.1</v>
      </c>
      <c r="I129" s="1167"/>
    </row>
    <row r="130" spans="1:9" ht="15.75" thickBot="1">
      <c r="A130" s="1168" t="s">
        <v>8836</v>
      </c>
      <c r="B130" s="2005" t="s">
        <v>3915</v>
      </c>
      <c r="C130" s="1169">
        <v>0.93</v>
      </c>
      <c r="D130" s="1358">
        <v>0.2</v>
      </c>
      <c r="E130" s="1177">
        <f t="shared" si="8"/>
        <v>76.900000000000006</v>
      </c>
      <c r="F130" s="287">
        <f t="shared" si="9"/>
        <v>76.900000000000006</v>
      </c>
      <c r="G130" s="1170">
        <f>'Заказ, cкидки и курсы валют'!$J$24*F130</f>
        <v>975.4765000000001</v>
      </c>
      <c r="H130" s="951">
        <f t="shared" si="7"/>
        <v>195.1</v>
      </c>
      <c r="I130" s="1171"/>
    </row>
    <row r="131" spans="1:9" ht="15.75" thickBot="1">
      <c r="A131" s="154"/>
      <c r="B131" s="2006"/>
      <c r="C131" s="996"/>
      <c r="D131" s="154"/>
      <c r="E131" s="825"/>
      <c r="F131" s="154"/>
      <c r="G131" s="741"/>
      <c r="H131" s="154"/>
      <c r="I131" s="427"/>
    </row>
    <row r="132" spans="1:9" ht="18">
      <c r="A132" s="218"/>
      <c r="B132" s="112" t="s">
        <v>3844</v>
      </c>
      <c r="C132" s="112"/>
      <c r="D132" s="117"/>
      <c r="E132" s="783"/>
      <c r="F132" s="525"/>
      <c r="G132" s="729"/>
      <c r="H132" s="196"/>
      <c r="I132" s="116"/>
    </row>
    <row r="133" spans="1:9" ht="18">
      <c r="A133" s="197"/>
      <c r="B133" s="129"/>
      <c r="C133" s="129"/>
      <c r="D133" s="199"/>
      <c r="E133" s="780"/>
      <c r="F133" s="18"/>
      <c r="G133" s="685"/>
      <c r="H133" s="17"/>
      <c r="I133" s="200"/>
    </row>
    <row r="134" spans="1:9">
      <c r="A134" s="197"/>
      <c r="B134" s="216"/>
      <c r="C134" s="216"/>
      <c r="D134" s="216"/>
      <c r="E134" s="781"/>
      <c r="F134" s="523"/>
      <c r="G134" s="763"/>
      <c r="H134" s="17"/>
      <c r="I134" s="200"/>
    </row>
    <row r="135" spans="1:9">
      <c r="A135" s="197"/>
      <c r="B135" s="216"/>
      <c r="C135" s="216"/>
      <c r="D135" s="216"/>
      <c r="E135" s="781"/>
      <c r="F135" s="523"/>
      <c r="G135" s="763"/>
      <c r="H135" s="17"/>
      <c r="I135" s="200"/>
    </row>
    <row r="136" spans="1:9" ht="22.5" customHeight="1">
      <c r="A136" s="197"/>
      <c r="B136" s="216"/>
      <c r="C136" s="216"/>
      <c r="D136" s="216"/>
      <c r="E136" s="781"/>
      <c r="F136" s="523"/>
      <c r="G136" s="763"/>
      <c r="H136" s="17"/>
      <c r="I136" s="200"/>
    </row>
    <row r="137" spans="1:9" ht="18.75" thickBot="1">
      <c r="A137" s="1541" t="s">
        <v>7839</v>
      </c>
      <c r="B137" s="217"/>
      <c r="C137" s="217"/>
      <c r="D137" s="217"/>
      <c r="E137" s="782"/>
      <c r="F137" s="524"/>
      <c r="G137" s="764"/>
      <c r="H137" s="204"/>
      <c r="I137" s="205"/>
    </row>
    <row r="138" spans="1:9" ht="61.5" customHeight="1">
      <c r="A138" s="220" t="s">
        <v>1036</v>
      </c>
      <c r="B138" s="566" t="s">
        <v>1037</v>
      </c>
      <c r="C138" s="1660" t="s">
        <v>679</v>
      </c>
      <c r="D138" s="1660" t="s">
        <v>3147</v>
      </c>
      <c r="E138" s="779" t="s">
        <v>11553</v>
      </c>
      <c r="F138" s="1003" t="s">
        <v>2796</v>
      </c>
      <c r="G138" s="787" t="s">
        <v>3866</v>
      </c>
      <c r="H138" s="482" t="s">
        <v>498</v>
      </c>
      <c r="I138" s="206" t="s">
        <v>4274</v>
      </c>
    </row>
    <row r="139" spans="1:9" ht="13.5" thickBot="1">
      <c r="A139" s="221"/>
      <c r="B139" s="223"/>
      <c r="C139" s="1485" t="s">
        <v>3648</v>
      </c>
      <c r="D139" s="438" t="s">
        <v>3798</v>
      </c>
      <c r="E139" s="692" t="s">
        <v>265</v>
      </c>
      <c r="F139" s="224">
        <f>'Заказ, cкидки и курсы валют'!$I$12</f>
        <v>0</v>
      </c>
      <c r="G139" s="786"/>
      <c r="H139" s="395"/>
      <c r="I139" s="219"/>
    </row>
    <row r="140" spans="1:9" ht="15">
      <c r="A140" s="1165" t="s">
        <v>7020</v>
      </c>
      <c r="B140" s="983" t="s">
        <v>3913</v>
      </c>
      <c r="C140" s="998">
        <v>0.19</v>
      </c>
      <c r="D140" s="983">
        <v>5</v>
      </c>
      <c r="E140" s="706">
        <v>38.450000000000003</v>
      </c>
      <c r="F140" s="69">
        <f>ROUND(E140*(1-$F$11),2)</f>
        <v>38.450000000000003</v>
      </c>
      <c r="G140" s="1144">
        <f>'Заказ, cкидки и курсы валют'!$J$24*F140</f>
        <v>487.73825000000005</v>
      </c>
      <c r="H140" s="68">
        <f t="shared" ref="H140:H162" si="10">ROUND(D140*G140,2)</f>
        <v>2438.69</v>
      </c>
      <c r="I140" s="1166"/>
    </row>
    <row r="141" spans="1:9" ht="15">
      <c r="A141" s="1165" t="s">
        <v>3845</v>
      </c>
      <c r="B141" s="69" t="s">
        <v>3777</v>
      </c>
      <c r="C141" s="997">
        <v>0.23</v>
      </c>
      <c r="D141" s="69">
        <v>5</v>
      </c>
      <c r="E141" s="706">
        <v>38.450000000000003</v>
      </c>
      <c r="F141" s="69">
        <f t="shared" ref="F141:F162" si="11">ROUND(E141*(1-$F$11),2)</f>
        <v>38.450000000000003</v>
      </c>
      <c r="G141" s="1144">
        <f>'Заказ, cкидки и курсы валют'!$J$24*F141</f>
        <v>487.73825000000005</v>
      </c>
      <c r="H141" s="68">
        <f t="shared" si="10"/>
        <v>2438.69</v>
      </c>
      <c r="I141" s="1167"/>
    </row>
    <row r="142" spans="1:9" ht="15">
      <c r="A142" s="1165" t="s">
        <v>3846</v>
      </c>
      <c r="B142" s="69" t="s">
        <v>3778</v>
      </c>
      <c r="C142" s="996">
        <v>0.28000000000000003</v>
      </c>
      <c r="D142" s="69">
        <v>5</v>
      </c>
      <c r="E142" s="706">
        <v>38.450000000000003</v>
      </c>
      <c r="F142" s="69">
        <f t="shared" si="11"/>
        <v>38.450000000000003</v>
      </c>
      <c r="G142" s="1144">
        <f>'Заказ, cкидки и курсы валют'!$J$24*F142</f>
        <v>487.73825000000005</v>
      </c>
      <c r="H142" s="68">
        <f t="shared" si="10"/>
        <v>2438.69</v>
      </c>
      <c r="I142" s="1167"/>
    </row>
    <row r="143" spans="1:9" ht="15">
      <c r="A143" s="1165" t="s">
        <v>3847</v>
      </c>
      <c r="B143" s="69" t="s">
        <v>3779</v>
      </c>
      <c r="C143" s="997">
        <v>0.34</v>
      </c>
      <c r="D143" s="69">
        <v>5</v>
      </c>
      <c r="E143" s="706">
        <v>38.450000000000003</v>
      </c>
      <c r="F143" s="69">
        <f t="shared" si="11"/>
        <v>38.450000000000003</v>
      </c>
      <c r="G143" s="1144">
        <f>'Заказ, cкидки и курсы валют'!$J$24*F143</f>
        <v>487.73825000000005</v>
      </c>
      <c r="H143" s="68">
        <f t="shared" si="10"/>
        <v>2438.69</v>
      </c>
      <c r="I143" s="1167"/>
    </row>
    <row r="144" spans="1:9" ht="15">
      <c r="A144" s="1165" t="s">
        <v>3848</v>
      </c>
      <c r="B144" s="69" t="s">
        <v>3780</v>
      </c>
      <c r="C144" s="996">
        <v>0.38</v>
      </c>
      <c r="D144" s="69">
        <v>5</v>
      </c>
      <c r="E144" s="706">
        <v>38.450000000000003</v>
      </c>
      <c r="F144" s="69">
        <f t="shared" si="11"/>
        <v>38.450000000000003</v>
      </c>
      <c r="G144" s="1144">
        <f>'Заказ, cкидки и курсы валют'!$J$24*F144</f>
        <v>487.73825000000005</v>
      </c>
      <c r="H144" s="68">
        <f t="shared" si="10"/>
        <v>2438.69</v>
      </c>
      <c r="I144" s="1167"/>
    </row>
    <row r="145" spans="1:9" ht="15">
      <c r="A145" s="1165" t="s">
        <v>3849</v>
      </c>
      <c r="B145" s="69" t="s">
        <v>3781</v>
      </c>
      <c r="C145" s="997">
        <v>0.42</v>
      </c>
      <c r="D145" s="69">
        <v>5</v>
      </c>
      <c r="E145" s="706">
        <v>38.450000000000003</v>
      </c>
      <c r="F145" s="69">
        <f t="shared" si="11"/>
        <v>38.450000000000003</v>
      </c>
      <c r="G145" s="1144">
        <f>'Заказ, cкидки и курсы валют'!$J$24*F145</f>
        <v>487.73825000000005</v>
      </c>
      <c r="H145" s="68">
        <f t="shared" si="10"/>
        <v>2438.69</v>
      </c>
      <c r="I145" s="1167"/>
    </row>
    <row r="146" spans="1:9" ht="15">
      <c r="A146" s="1165" t="s">
        <v>3850</v>
      </c>
      <c r="B146" s="69" t="s">
        <v>3782</v>
      </c>
      <c r="C146" s="997">
        <v>0.48</v>
      </c>
      <c r="D146" s="69">
        <v>5</v>
      </c>
      <c r="E146" s="706">
        <v>38.450000000000003</v>
      </c>
      <c r="F146" s="69">
        <f t="shared" si="11"/>
        <v>38.450000000000003</v>
      </c>
      <c r="G146" s="1144">
        <f>'Заказ, cкидки и курсы валют'!$J$24*F146</f>
        <v>487.73825000000005</v>
      </c>
      <c r="H146" s="68">
        <f t="shared" si="10"/>
        <v>2438.69</v>
      </c>
      <c r="I146" s="1167"/>
    </row>
    <row r="147" spans="1:9" ht="15">
      <c r="A147" s="1165" t="s">
        <v>3851</v>
      </c>
      <c r="B147" s="69" t="s">
        <v>3783</v>
      </c>
      <c r="C147" s="996">
        <v>0.26</v>
      </c>
      <c r="D147" s="69">
        <v>5</v>
      </c>
      <c r="E147" s="706">
        <v>38.450000000000003</v>
      </c>
      <c r="F147" s="69">
        <f t="shared" si="11"/>
        <v>38.450000000000003</v>
      </c>
      <c r="G147" s="1144">
        <f>'Заказ, cкидки и курсы валют'!$J$24*F147</f>
        <v>487.73825000000005</v>
      </c>
      <c r="H147" s="68">
        <f t="shared" si="10"/>
        <v>2438.69</v>
      </c>
      <c r="I147" s="1167"/>
    </row>
    <row r="148" spans="1:9" ht="15">
      <c r="A148" s="1165" t="s">
        <v>3852</v>
      </c>
      <c r="B148" s="69" t="s">
        <v>3784</v>
      </c>
      <c r="C148" s="997">
        <v>0.32</v>
      </c>
      <c r="D148" s="69">
        <v>5</v>
      </c>
      <c r="E148" s="706">
        <v>38.450000000000003</v>
      </c>
      <c r="F148" s="69">
        <f t="shared" si="11"/>
        <v>38.450000000000003</v>
      </c>
      <c r="G148" s="1144">
        <f>'Заказ, cкидки и курсы валют'!$J$24*F148</f>
        <v>487.73825000000005</v>
      </c>
      <c r="H148" s="68">
        <f t="shared" si="10"/>
        <v>2438.69</v>
      </c>
      <c r="I148" s="1167"/>
    </row>
    <row r="149" spans="1:9" ht="15">
      <c r="A149" s="1165" t="s">
        <v>3853</v>
      </c>
      <c r="B149" s="69" t="s">
        <v>3785</v>
      </c>
      <c r="C149" s="996">
        <v>0.38</v>
      </c>
      <c r="D149" s="69">
        <v>5</v>
      </c>
      <c r="E149" s="706">
        <v>38.450000000000003</v>
      </c>
      <c r="F149" s="69">
        <f t="shared" si="11"/>
        <v>38.450000000000003</v>
      </c>
      <c r="G149" s="1144">
        <f>'Заказ, cкидки и курсы валют'!$J$24*F149</f>
        <v>487.73825000000005</v>
      </c>
      <c r="H149" s="68">
        <f t="shared" si="10"/>
        <v>2438.69</v>
      </c>
      <c r="I149" s="1167"/>
    </row>
    <row r="150" spans="1:9" ht="15">
      <c r="A150" s="1165" t="s">
        <v>3854</v>
      </c>
      <c r="B150" s="69" t="s">
        <v>3786</v>
      </c>
      <c r="C150" s="997">
        <v>0.45</v>
      </c>
      <c r="D150" s="69">
        <v>5</v>
      </c>
      <c r="E150" s="706">
        <v>38.450000000000003</v>
      </c>
      <c r="F150" s="69">
        <f t="shared" si="11"/>
        <v>38.450000000000003</v>
      </c>
      <c r="G150" s="1144">
        <f>'Заказ, cкидки и курсы валют'!$J$24*F150</f>
        <v>487.73825000000005</v>
      </c>
      <c r="H150" s="68">
        <f t="shared" si="10"/>
        <v>2438.69</v>
      </c>
      <c r="I150" s="1167"/>
    </row>
    <row r="151" spans="1:9" ht="15">
      <c r="A151" s="1165" t="s">
        <v>3855</v>
      </c>
      <c r="B151" s="69" t="s">
        <v>3787</v>
      </c>
      <c r="C151" s="996">
        <v>0.52</v>
      </c>
      <c r="D151" s="69">
        <v>5</v>
      </c>
      <c r="E151" s="706">
        <v>38.450000000000003</v>
      </c>
      <c r="F151" s="69">
        <f t="shared" si="11"/>
        <v>38.450000000000003</v>
      </c>
      <c r="G151" s="1144">
        <f>'Заказ, cкидки и курсы валют'!$J$24*F151</f>
        <v>487.73825000000005</v>
      </c>
      <c r="H151" s="68">
        <f t="shared" si="10"/>
        <v>2438.69</v>
      </c>
      <c r="I151" s="1167"/>
    </row>
    <row r="152" spans="1:9" ht="15">
      <c r="A152" s="1165" t="s">
        <v>3856</v>
      </c>
      <c r="B152" s="69" t="s">
        <v>3788</v>
      </c>
      <c r="C152" s="997">
        <v>0.59</v>
      </c>
      <c r="D152" s="69">
        <v>5</v>
      </c>
      <c r="E152" s="706">
        <v>38.450000000000003</v>
      </c>
      <c r="F152" s="69">
        <f t="shared" si="11"/>
        <v>38.450000000000003</v>
      </c>
      <c r="G152" s="1144">
        <f>'Заказ, cкидки и курсы валют'!$J$24*F152</f>
        <v>487.73825000000005</v>
      </c>
      <c r="H152" s="68">
        <f t="shared" si="10"/>
        <v>2438.69</v>
      </c>
      <c r="I152" s="1167"/>
    </row>
    <row r="153" spans="1:9" ht="15">
      <c r="A153" s="1165" t="s">
        <v>3857</v>
      </c>
      <c r="B153" s="69" t="s">
        <v>3789</v>
      </c>
      <c r="C153" s="996">
        <v>0.66</v>
      </c>
      <c r="D153" s="69">
        <v>5</v>
      </c>
      <c r="E153" s="706">
        <v>38.450000000000003</v>
      </c>
      <c r="F153" s="69">
        <f t="shared" si="11"/>
        <v>38.450000000000003</v>
      </c>
      <c r="G153" s="1144">
        <f>'Заказ, cкидки и курсы валют'!$J$24*F153</f>
        <v>487.73825000000005</v>
      </c>
      <c r="H153" s="68">
        <f t="shared" si="10"/>
        <v>2438.69</v>
      </c>
      <c r="I153" s="1167"/>
    </row>
    <row r="154" spans="1:9" ht="15">
      <c r="A154" s="1165" t="s">
        <v>3858</v>
      </c>
      <c r="B154" s="69" t="s">
        <v>3790</v>
      </c>
      <c r="C154" s="997">
        <v>0.42</v>
      </c>
      <c r="D154" s="69">
        <v>5</v>
      </c>
      <c r="E154" s="706">
        <v>38.450000000000003</v>
      </c>
      <c r="F154" s="69">
        <f t="shared" si="11"/>
        <v>38.450000000000003</v>
      </c>
      <c r="G154" s="1144">
        <f>'Заказ, cкидки и курсы валют'!$J$24*F154</f>
        <v>487.73825000000005</v>
      </c>
      <c r="H154" s="68">
        <f t="shared" si="10"/>
        <v>2438.69</v>
      </c>
      <c r="I154" s="1167"/>
    </row>
    <row r="155" spans="1:9" ht="15">
      <c r="A155" s="1165" t="s">
        <v>3859</v>
      </c>
      <c r="B155" s="69" t="s">
        <v>3791</v>
      </c>
      <c r="C155" s="997">
        <v>0.5</v>
      </c>
      <c r="D155" s="69">
        <v>5</v>
      </c>
      <c r="E155" s="706">
        <v>38.450000000000003</v>
      </c>
      <c r="F155" s="69">
        <f t="shared" si="11"/>
        <v>38.450000000000003</v>
      </c>
      <c r="G155" s="1144">
        <f>'Заказ, cкидки и курсы валют'!$J$24*F155</f>
        <v>487.73825000000005</v>
      </c>
      <c r="H155" s="68">
        <f t="shared" si="10"/>
        <v>2438.69</v>
      </c>
      <c r="I155" s="1167"/>
    </row>
    <row r="156" spans="1:9" ht="15">
      <c r="A156" s="1165" t="s">
        <v>3860</v>
      </c>
      <c r="B156" s="69" t="s">
        <v>3792</v>
      </c>
      <c r="C156" s="997">
        <v>0.57999999999999996</v>
      </c>
      <c r="D156" s="69">
        <v>5</v>
      </c>
      <c r="E156" s="706">
        <v>38.450000000000003</v>
      </c>
      <c r="F156" s="69">
        <f t="shared" si="11"/>
        <v>38.450000000000003</v>
      </c>
      <c r="G156" s="1144">
        <f>'Заказ, cкидки и курсы валют'!$J$24*F156</f>
        <v>487.73825000000005</v>
      </c>
      <c r="H156" s="68">
        <f t="shared" si="10"/>
        <v>2438.69</v>
      </c>
      <c r="I156" s="1167"/>
    </row>
    <row r="157" spans="1:9" ht="15">
      <c r="A157" s="1165" t="s">
        <v>3861</v>
      </c>
      <c r="B157" s="69" t="s">
        <v>3793</v>
      </c>
      <c r="C157" s="998">
        <v>0.66</v>
      </c>
      <c r="D157" s="69">
        <v>5</v>
      </c>
      <c r="E157" s="706">
        <v>38.450000000000003</v>
      </c>
      <c r="F157" s="69">
        <f t="shared" si="11"/>
        <v>38.450000000000003</v>
      </c>
      <c r="G157" s="1144">
        <f>'Заказ, cкидки и курсы валют'!$J$24*F157</f>
        <v>487.73825000000005</v>
      </c>
      <c r="H157" s="68">
        <f t="shared" si="10"/>
        <v>2438.69</v>
      </c>
      <c r="I157" s="1167"/>
    </row>
    <row r="158" spans="1:9" ht="15">
      <c r="A158" s="1165" t="s">
        <v>3862</v>
      </c>
      <c r="B158" s="2004" t="s">
        <v>3794</v>
      </c>
      <c r="C158" s="997">
        <v>0.81</v>
      </c>
      <c r="D158" s="69">
        <v>5</v>
      </c>
      <c r="E158" s="706">
        <v>38.450000000000003</v>
      </c>
      <c r="F158" s="69">
        <f t="shared" si="11"/>
        <v>38.450000000000003</v>
      </c>
      <c r="G158" s="1144">
        <f>'Заказ, cкидки и курсы валют'!$J$24*F158</f>
        <v>487.73825000000005</v>
      </c>
      <c r="H158" s="68">
        <f t="shared" si="10"/>
        <v>2438.69</v>
      </c>
      <c r="I158" s="1167"/>
    </row>
    <row r="159" spans="1:9" ht="15">
      <c r="A159" s="1165" t="s">
        <v>3863</v>
      </c>
      <c r="B159" s="69" t="s">
        <v>3795</v>
      </c>
      <c r="C159" s="997">
        <v>0.63</v>
      </c>
      <c r="D159" s="69">
        <v>5</v>
      </c>
      <c r="E159" s="706">
        <v>38.450000000000003</v>
      </c>
      <c r="F159" s="69">
        <f t="shared" si="11"/>
        <v>38.450000000000003</v>
      </c>
      <c r="G159" s="1144">
        <f>'Заказ, cкидки и курсы валют'!$J$24*F159</f>
        <v>487.73825000000005</v>
      </c>
      <c r="H159" s="68">
        <f t="shared" si="10"/>
        <v>2438.69</v>
      </c>
      <c r="I159" s="1167"/>
    </row>
    <row r="160" spans="1:9" ht="15">
      <c r="A160" s="1165" t="s">
        <v>3864</v>
      </c>
      <c r="B160" s="2004" t="s">
        <v>3796</v>
      </c>
      <c r="C160" s="997">
        <v>0.73</v>
      </c>
      <c r="D160" s="69">
        <v>5</v>
      </c>
      <c r="E160" s="706">
        <v>38.450000000000003</v>
      </c>
      <c r="F160" s="69">
        <f t="shared" si="11"/>
        <v>38.450000000000003</v>
      </c>
      <c r="G160" s="1144">
        <f>'Заказ, cкидки и курсы валют'!$J$24*F160</f>
        <v>487.73825000000005</v>
      </c>
      <c r="H160" s="68">
        <f t="shared" si="10"/>
        <v>2438.69</v>
      </c>
      <c r="I160" s="1167"/>
    </row>
    <row r="161" spans="1:9" ht="15">
      <c r="A161" s="1165" t="s">
        <v>3865</v>
      </c>
      <c r="B161" s="2004" t="s">
        <v>3797</v>
      </c>
      <c r="C161" s="997">
        <v>0.83</v>
      </c>
      <c r="D161" s="69">
        <v>5</v>
      </c>
      <c r="E161" s="706">
        <v>38.450000000000003</v>
      </c>
      <c r="F161" s="69">
        <f t="shared" si="11"/>
        <v>38.450000000000003</v>
      </c>
      <c r="G161" s="1144">
        <f>'Заказ, cкидки и курсы валют'!$J$24*F161</f>
        <v>487.73825000000005</v>
      </c>
      <c r="H161" s="68">
        <f t="shared" si="10"/>
        <v>2438.69</v>
      </c>
      <c r="I161" s="1167"/>
    </row>
    <row r="162" spans="1:9" ht="15.75" thickBot="1">
      <c r="A162" s="1168" t="s">
        <v>3918</v>
      </c>
      <c r="B162" s="2005" t="s">
        <v>3915</v>
      </c>
      <c r="C162" s="1169">
        <v>0.93</v>
      </c>
      <c r="D162" s="287">
        <v>5</v>
      </c>
      <c r="E162" s="706">
        <v>38.450000000000003</v>
      </c>
      <c r="F162" s="287">
        <f t="shared" si="11"/>
        <v>38.450000000000003</v>
      </c>
      <c r="G162" s="1170">
        <f>'Заказ, cкидки и курсы валют'!$J$24*F162</f>
        <v>487.73825000000005</v>
      </c>
      <c r="H162" s="951">
        <f t="shared" si="10"/>
        <v>2438.69</v>
      </c>
      <c r="I162" s="1171"/>
    </row>
    <row r="163" spans="1:9" ht="15.75" thickBot="1">
      <c r="A163" s="154"/>
      <c r="B163" s="2006"/>
      <c r="C163" s="996"/>
      <c r="D163" s="154"/>
      <c r="E163" s="825"/>
      <c r="F163" s="154"/>
      <c r="G163" s="741"/>
      <c r="H163" s="154"/>
      <c r="I163" s="427"/>
    </row>
    <row r="164" spans="1:9" ht="18">
      <c r="A164" s="218"/>
      <c r="B164" s="112" t="s">
        <v>3844</v>
      </c>
      <c r="C164" s="112"/>
      <c r="D164" s="117"/>
      <c r="E164" s="783"/>
      <c r="F164" s="525"/>
      <c r="G164" s="729"/>
      <c r="H164" s="196"/>
      <c r="I164" s="116"/>
    </row>
    <row r="165" spans="1:9" ht="18">
      <c r="A165" s="197"/>
      <c r="B165" s="129"/>
      <c r="C165" s="129"/>
      <c r="D165" s="199"/>
      <c r="E165" s="780"/>
      <c r="F165" s="18"/>
      <c r="G165" s="685"/>
      <c r="H165" s="17"/>
      <c r="I165" s="200"/>
    </row>
    <row r="166" spans="1:9">
      <c r="A166" s="197"/>
      <c r="B166" s="216"/>
      <c r="C166" s="216"/>
      <c r="D166" s="216"/>
      <c r="E166" s="781"/>
      <c r="F166" s="523"/>
      <c r="G166" s="763"/>
      <c r="H166" s="17"/>
      <c r="I166" s="200"/>
    </row>
    <row r="167" spans="1:9">
      <c r="A167" s="197"/>
      <c r="B167" s="216"/>
      <c r="C167" s="216"/>
      <c r="D167" s="216"/>
      <c r="E167" s="781"/>
      <c r="F167" s="523"/>
      <c r="G167" s="763"/>
      <c r="H167" s="17"/>
      <c r="I167" s="200"/>
    </row>
    <row r="168" spans="1:9" ht="22.5" customHeight="1">
      <c r="A168" s="197"/>
      <c r="B168" s="216"/>
      <c r="C168" s="216"/>
      <c r="D168" s="216"/>
      <c r="E168" s="781"/>
      <c r="F168" s="523"/>
      <c r="G168" s="763"/>
      <c r="H168" s="17"/>
      <c r="I168" s="200"/>
    </row>
    <row r="169" spans="1:9" ht="18.75" thickBot="1">
      <c r="A169" s="1541" t="s">
        <v>7841</v>
      </c>
      <c r="B169" s="217"/>
      <c r="C169" s="217"/>
      <c r="D169" s="217"/>
      <c r="E169" s="782"/>
      <c r="F169" s="524"/>
      <c r="G169" s="764"/>
      <c r="H169" s="204"/>
      <c r="I169" s="205"/>
    </row>
    <row r="170" spans="1:9" ht="61.5" customHeight="1">
      <c r="A170" s="220" t="s">
        <v>1036</v>
      </c>
      <c r="B170" s="566" t="s">
        <v>1037</v>
      </c>
      <c r="C170" s="1660" t="s">
        <v>679</v>
      </c>
      <c r="D170" s="1660" t="s">
        <v>3147</v>
      </c>
      <c r="E170" s="779" t="s">
        <v>11553</v>
      </c>
      <c r="F170" s="1003" t="s">
        <v>2796</v>
      </c>
      <c r="G170" s="787" t="s">
        <v>3866</v>
      </c>
      <c r="H170" s="482" t="s">
        <v>498</v>
      </c>
      <c r="I170" s="206" t="s">
        <v>4274</v>
      </c>
    </row>
    <row r="171" spans="1:9" ht="13.5" thickBot="1">
      <c r="A171" s="221"/>
      <c r="B171" s="223"/>
      <c r="C171" s="1485" t="s">
        <v>3648</v>
      </c>
      <c r="D171" s="438" t="s">
        <v>3798</v>
      </c>
      <c r="E171" s="692" t="s">
        <v>265</v>
      </c>
      <c r="F171" s="224">
        <f>'Заказ, cкидки и курсы валют'!$I$12</f>
        <v>0</v>
      </c>
      <c r="G171" s="786"/>
      <c r="H171" s="395"/>
      <c r="I171" s="219"/>
    </row>
    <row r="172" spans="1:9" ht="15">
      <c r="A172" s="1165" t="s">
        <v>8837</v>
      </c>
      <c r="B172" s="983" t="s">
        <v>3913</v>
      </c>
      <c r="C172" s="998">
        <v>0.19</v>
      </c>
      <c r="D172" s="983">
        <v>0.2</v>
      </c>
      <c r="E172" s="825">
        <f>E140*2</f>
        <v>76.900000000000006</v>
      </c>
      <c r="F172" s="69">
        <f>ROUND(E172*(1-$F$11),2)</f>
        <v>76.900000000000006</v>
      </c>
      <c r="G172" s="1144">
        <f>'Заказ, cкидки и курсы валют'!$J$24*F172</f>
        <v>975.4765000000001</v>
      </c>
      <c r="H172" s="68">
        <f t="shared" ref="H172:H194" si="12">ROUND(D172*G172,2)</f>
        <v>195.1</v>
      </c>
      <c r="I172" s="1166"/>
    </row>
    <row r="173" spans="1:9" ht="15">
      <c r="A173" s="1165" t="s">
        <v>8838</v>
      </c>
      <c r="B173" s="69" t="s">
        <v>3777</v>
      </c>
      <c r="C173" s="997">
        <v>0.23</v>
      </c>
      <c r="D173" s="983">
        <v>0.2</v>
      </c>
      <c r="E173" s="825">
        <f t="shared" ref="E173:E194" si="13">E141*2</f>
        <v>76.900000000000006</v>
      </c>
      <c r="F173" s="69">
        <f t="shared" ref="F173:F194" si="14">ROUND(E173*(1-$F$11),2)</f>
        <v>76.900000000000006</v>
      </c>
      <c r="G173" s="1144">
        <f>'Заказ, cкидки и курсы валют'!$J$24*F173</f>
        <v>975.4765000000001</v>
      </c>
      <c r="H173" s="68">
        <f t="shared" si="12"/>
        <v>195.1</v>
      </c>
      <c r="I173" s="1167"/>
    </row>
    <row r="174" spans="1:9" ht="15">
      <c r="A174" s="1165" t="s">
        <v>8839</v>
      </c>
      <c r="B174" s="69" t="s">
        <v>3778</v>
      </c>
      <c r="C174" s="996">
        <v>0.28000000000000003</v>
      </c>
      <c r="D174" s="983">
        <v>0.2</v>
      </c>
      <c r="E174" s="825">
        <f t="shared" si="13"/>
        <v>76.900000000000006</v>
      </c>
      <c r="F174" s="69">
        <f t="shared" si="14"/>
        <v>76.900000000000006</v>
      </c>
      <c r="G174" s="1144">
        <f>'Заказ, cкидки и курсы валют'!$J$24*F174</f>
        <v>975.4765000000001</v>
      </c>
      <c r="H174" s="68">
        <f t="shared" si="12"/>
        <v>195.1</v>
      </c>
      <c r="I174" s="1167"/>
    </row>
    <row r="175" spans="1:9" ht="15">
      <c r="A175" s="1165" t="s">
        <v>8840</v>
      </c>
      <c r="B175" s="69" t="s">
        <v>3779</v>
      </c>
      <c r="C175" s="997">
        <v>0.34</v>
      </c>
      <c r="D175" s="983">
        <v>0.2</v>
      </c>
      <c r="E175" s="825">
        <f t="shared" si="13"/>
        <v>76.900000000000006</v>
      </c>
      <c r="F175" s="69">
        <f t="shared" si="14"/>
        <v>76.900000000000006</v>
      </c>
      <c r="G175" s="1144">
        <f>'Заказ, cкидки и курсы валют'!$J$24*F175</f>
        <v>975.4765000000001</v>
      </c>
      <c r="H175" s="68">
        <f t="shared" si="12"/>
        <v>195.1</v>
      </c>
      <c r="I175" s="1167"/>
    </row>
    <row r="176" spans="1:9" ht="15">
      <c r="A176" s="1165" t="s">
        <v>8841</v>
      </c>
      <c r="B176" s="69" t="s">
        <v>3780</v>
      </c>
      <c r="C176" s="996">
        <v>0.38</v>
      </c>
      <c r="D176" s="983">
        <v>0.2</v>
      </c>
      <c r="E176" s="825">
        <f t="shared" si="13"/>
        <v>76.900000000000006</v>
      </c>
      <c r="F176" s="69">
        <f t="shared" si="14"/>
        <v>76.900000000000006</v>
      </c>
      <c r="G176" s="1144">
        <f>'Заказ, cкидки и курсы валют'!$J$24*F176</f>
        <v>975.4765000000001</v>
      </c>
      <c r="H176" s="68">
        <f t="shared" si="12"/>
        <v>195.1</v>
      </c>
      <c r="I176" s="1167"/>
    </row>
    <row r="177" spans="1:9" ht="15">
      <c r="A177" s="1165" t="s">
        <v>8842</v>
      </c>
      <c r="B177" s="69" t="s">
        <v>3781</v>
      </c>
      <c r="C177" s="997">
        <v>0.42</v>
      </c>
      <c r="D177" s="983">
        <v>0.2</v>
      </c>
      <c r="E177" s="825">
        <f t="shared" si="13"/>
        <v>76.900000000000006</v>
      </c>
      <c r="F177" s="69">
        <f t="shared" si="14"/>
        <v>76.900000000000006</v>
      </c>
      <c r="G177" s="1144">
        <f>'Заказ, cкидки и курсы валют'!$J$24*F177</f>
        <v>975.4765000000001</v>
      </c>
      <c r="H177" s="68">
        <f t="shared" si="12"/>
        <v>195.1</v>
      </c>
      <c r="I177" s="1167"/>
    </row>
    <row r="178" spans="1:9" ht="15">
      <c r="A178" s="1165" t="s">
        <v>8843</v>
      </c>
      <c r="B178" s="69" t="s">
        <v>3782</v>
      </c>
      <c r="C178" s="997">
        <v>0.48</v>
      </c>
      <c r="D178" s="983">
        <v>0.2</v>
      </c>
      <c r="E178" s="825">
        <f t="shared" si="13"/>
        <v>76.900000000000006</v>
      </c>
      <c r="F178" s="69">
        <f t="shared" si="14"/>
        <v>76.900000000000006</v>
      </c>
      <c r="G178" s="1144">
        <f>'Заказ, cкидки и курсы валют'!$J$24*F178</f>
        <v>975.4765000000001</v>
      </c>
      <c r="H178" s="68">
        <f t="shared" si="12"/>
        <v>195.1</v>
      </c>
      <c r="I178" s="1167"/>
    </row>
    <row r="179" spans="1:9" ht="15">
      <c r="A179" s="1165" t="s">
        <v>8844</v>
      </c>
      <c r="B179" s="69" t="s">
        <v>3783</v>
      </c>
      <c r="C179" s="996">
        <v>0.26</v>
      </c>
      <c r="D179" s="983">
        <v>0.2</v>
      </c>
      <c r="E179" s="825">
        <f t="shared" si="13"/>
        <v>76.900000000000006</v>
      </c>
      <c r="F179" s="69">
        <f t="shared" si="14"/>
        <v>76.900000000000006</v>
      </c>
      <c r="G179" s="1144">
        <f>'Заказ, cкидки и курсы валют'!$J$24*F179</f>
        <v>975.4765000000001</v>
      </c>
      <c r="H179" s="68">
        <f t="shared" si="12"/>
        <v>195.1</v>
      </c>
      <c r="I179" s="1167"/>
    </row>
    <row r="180" spans="1:9" ht="15">
      <c r="A180" s="1165" t="s">
        <v>8845</v>
      </c>
      <c r="B180" s="69" t="s">
        <v>3784</v>
      </c>
      <c r="C180" s="997">
        <v>0.32</v>
      </c>
      <c r="D180" s="983">
        <v>0.2</v>
      </c>
      <c r="E180" s="825">
        <f t="shared" si="13"/>
        <v>76.900000000000006</v>
      </c>
      <c r="F180" s="69">
        <f t="shared" si="14"/>
        <v>76.900000000000006</v>
      </c>
      <c r="G180" s="1144">
        <f>'Заказ, cкидки и курсы валют'!$J$24*F180</f>
        <v>975.4765000000001</v>
      </c>
      <c r="H180" s="68">
        <f t="shared" si="12"/>
        <v>195.1</v>
      </c>
      <c r="I180" s="1167"/>
    </row>
    <row r="181" spans="1:9" ht="15">
      <c r="A181" s="1165" t="s">
        <v>8846</v>
      </c>
      <c r="B181" s="69" t="s">
        <v>3785</v>
      </c>
      <c r="C181" s="996">
        <v>0.38</v>
      </c>
      <c r="D181" s="983">
        <v>0.2</v>
      </c>
      <c r="E181" s="825">
        <f t="shared" si="13"/>
        <v>76.900000000000006</v>
      </c>
      <c r="F181" s="69">
        <f t="shared" si="14"/>
        <v>76.900000000000006</v>
      </c>
      <c r="G181" s="1144">
        <f>'Заказ, cкидки и курсы валют'!$J$24*F181</f>
        <v>975.4765000000001</v>
      </c>
      <c r="H181" s="68">
        <f t="shared" si="12"/>
        <v>195.1</v>
      </c>
      <c r="I181" s="1167"/>
    </row>
    <row r="182" spans="1:9" ht="15">
      <c r="A182" s="1165" t="s">
        <v>8847</v>
      </c>
      <c r="B182" s="69" t="s">
        <v>3786</v>
      </c>
      <c r="C182" s="997">
        <v>0.45</v>
      </c>
      <c r="D182" s="983">
        <v>0.2</v>
      </c>
      <c r="E182" s="825">
        <f t="shared" si="13"/>
        <v>76.900000000000006</v>
      </c>
      <c r="F182" s="69">
        <f t="shared" si="14"/>
        <v>76.900000000000006</v>
      </c>
      <c r="G182" s="1144">
        <f>'Заказ, cкидки и курсы валют'!$J$24*F182</f>
        <v>975.4765000000001</v>
      </c>
      <c r="H182" s="68">
        <f t="shared" si="12"/>
        <v>195.1</v>
      </c>
      <c r="I182" s="1167"/>
    </row>
    <row r="183" spans="1:9" ht="15">
      <c r="A183" s="1165" t="s">
        <v>8848</v>
      </c>
      <c r="B183" s="69" t="s">
        <v>3787</v>
      </c>
      <c r="C183" s="996">
        <v>0.52</v>
      </c>
      <c r="D183" s="983">
        <v>0.2</v>
      </c>
      <c r="E183" s="825">
        <f t="shared" si="13"/>
        <v>76.900000000000006</v>
      </c>
      <c r="F183" s="69">
        <f t="shared" si="14"/>
        <v>76.900000000000006</v>
      </c>
      <c r="G183" s="1144">
        <f>'Заказ, cкидки и курсы валют'!$J$24*F183</f>
        <v>975.4765000000001</v>
      </c>
      <c r="H183" s="68">
        <f t="shared" si="12"/>
        <v>195.1</v>
      </c>
      <c r="I183" s="1167"/>
    </row>
    <row r="184" spans="1:9" ht="15">
      <c r="A184" s="1165" t="s">
        <v>8849</v>
      </c>
      <c r="B184" s="69" t="s">
        <v>3788</v>
      </c>
      <c r="C184" s="997">
        <v>0.59</v>
      </c>
      <c r="D184" s="983">
        <v>0.2</v>
      </c>
      <c r="E184" s="825">
        <f t="shared" si="13"/>
        <v>76.900000000000006</v>
      </c>
      <c r="F184" s="69">
        <f t="shared" si="14"/>
        <v>76.900000000000006</v>
      </c>
      <c r="G184" s="1144">
        <f>'Заказ, cкидки и курсы валют'!$J$24*F184</f>
        <v>975.4765000000001</v>
      </c>
      <c r="H184" s="68">
        <f t="shared" si="12"/>
        <v>195.1</v>
      </c>
      <c r="I184" s="1167"/>
    </row>
    <row r="185" spans="1:9" ht="15">
      <c r="A185" s="1165" t="s">
        <v>8850</v>
      </c>
      <c r="B185" s="69" t="s">
        <v>3789</v>
      </c>
      <c r="C185" s="996">
        <v>0.66</v>
      </c>
      <c r="D185" s="983">
        <v>0.2</v>
      </c>
      <c r="E185" s="825">
        <f t="shared" si="13"/>
        <v>76.900000000000006</v>
      </c>
      <c r="F185" s="69">
        <f t="shared" si="14"/>
        <v>76.900000000000006</v>
      </c>
      <c r="G185" s="1144">
        <f>'Заказ, cкидки и курсы валют'!$J$24*F185</f>
        <v>975.4765000000001</v>
      </c>
      <c r="H185" s="68">
        <f t="shared" si="12"/>
        <v>195.1</v>
      </c>
      <c r="I185" s="1167"/>
    </row>
    <row r="186" spans="1:9" ht="15">
      <c r="A186" s="1165" t="s">
        <v>8851</v>
      </c>
      <c r="B186" s="69" t="s">
        <v>3790</v>
      </c>
      <c r="C186" s="997">
        <v>0.42</v>
      </c>
      <c r="D186" s="983">
        <v>0.2</v>
      </c>
      <c r="E186" s="825">
        <f t="shared" si="13"/>
        <v>76.900000000000006</v>
      </c>
      <c r="F186" s="69">
        <f t="shared" si="14"/>
        <v>76.900000000000006</v>
      </c>
      <c r="G186" s="1144">
        <f>'Заказ, cкидки и курсы валют'!$J$24*F186</f>
        <v>975.4765000000001</v>
      </c>
      <c r="H186" s="68">
        <f t="shared" si="12"/>
        <v>195.1</v>
      </c>
      <c r="I186" s="1167"/>
    </row>
    <row r="187" spans="1:9" ht="15">
      <c r="A187" s="1165" t="s">
        <v>8852</v>
      </c>
      <c r="B187" s="69" t="s">
        <v>3791</v>
      </c>
      <c r="C187" s="997">
        <v>0.5</v>
      </c>
      <c r="D187" s="983">
        <v>0.2</v>
      </c>
      <c r="E187" s="825">
        <f t="shared" si="13"/>
        <v>76.900000000000006</v>
      </c>
      <c r="F187" s="69">
        <f t="shared" si="14"/>
        <v>76.900000000000006</v>
      </c>
      <c r="G187" s="1144">
        <f>'Заказ, cкидки и курсы валют'!$J$24*F187</f>
        <v>975.4765000000001</v>
      </c>
      <c r="H187" s="68">
        <f t="shared" si="12"/>
        <v>195.1</v>
      </c>
      <c r="I187" s="1167"/>
    </row>
    <row r="188" spans="1:9" ht="15">
      <c r="A188" s="1165" t="s">
        <v>8853</v>
      </c>
      <c r="B188" s="69" t="s">
        <v>3792</v>
      </c>
      <c r="C188" s="997">
        <v>0.57999999999999996</v>
      </c>
      <c r="D188" s="983">
        <v>0.2</v>
      </c>
      <c r="E188" s="825">
        <f t="shared" si="13"/>
        <v>76.900000000000006</v>
      </c>
      <c r="F188" s="69">
        <f t="shared" si="14"/>
        <v>76.900000000000006</v>
      </c>
      <c r="G188" s="1144">
        <f>'Заказ, cкидки и курсы валют'!$J$24*F188</f>
        <v>975.4765000000001</v>
      </c>
      <c r="H188" s="68">
        <f t="shared" si="12"/>
        <v>195.1</v>
      </c>
      <c r="I188" s="1167"/>
    </row>
    <row r="189" spans="1:9" ht="15">
      <c r="A189" s="1165" t="s">
        <v>8854</v>
      </c>
      <c r="B189" s="69" t="s">
        <v>3793</v>
      </c>
      <c r="C189" s="998">
        <v>0.66</v>
      </c>
      <c r="D189" s="983">
        <v>0.2</v>
      </c>
      <c r="E189" s="825">
        <f t="shared" si="13"/>
        <v>76.900000000000006</v>
      </c>
      <c r="F189" s="69">
        <f t="shared" si="14"/>
        <v>76.900000000000006</v>
      </c>
      <c r="G189" s="1144">
        <f>'Заказ, cкидки и курсы валют'!$J$24*F189</f>
        <v>975.4765000000001</v>
      </c>
      <c r="H189" s="68">
        <f t="shared" si="12"/>
        <v>195.1</v>
      </c>
      <c r="I189" s="1167"/>
    </row>
    <row r="190" spans="1:9" ht="15">
      <c r="A190" s="1165" t="s">
        <v>8855</v>
      </c>
      <c r="B190" s="2004" t="s">
        <v>3794</v>
      </c>
      <c r="C190" s="997">
        <v>0.81</v>
      </c>
      <c r="D190" s="983">
        <v>0.2</v>
      </c>
      <c r="E190" s="825">
        <f t="shared" si="13"/>
        <v>76.900000000000006</v>
      </c>
      <c r="F190" s="69">
        <f t="shared" si="14"/>
        <v>76.900000000000006</v>
      </c>
      <c r="G190" s="1144">
        <f>'Заказ, cкидки и курсы валют'!$J$24*F190</f>
        <v>975.4765000000001</v>
      </c>
      <c r="H190" s="68">
        <f t="shared" si="12"/>
        <v>195.1</v>
      </c>
      <c r="I190" s="1167"/>
    </row>
    <row r="191" spans="1:9" ht="15">
      <c r="A191" s="1165" t="s">
        <v>8856</v>
      </c>
      <c r="B191" s="69" t="s">
        <v>3795</v>
      </c>
      <c r="C191" s="997">
        <v>0.63</v>
      </c>
      <c r="D191" s="983">
        <v>0.2</v>
      </c>
      <c r="E191" s="825">
        <f t="shared" si="13"/>
        <v>76.900000000000006</v>
      </c>
      <c r="F191" s="69">
        <f t="shared" si="14"/>
        <v>76.900000000000006</v>
      </c>
      <c r="G191" s="1144">
        <f>'Заказ, cкидки и курсы валют'!$J$24*F191</f>
        <v>975.4765000000001</v>
      </c>
      <c r="H191" s="68">
        <f t="shared" si="12"/>
        <v>195.1</v>
      </c>
      <c r="I191" s="1167"/>
    </row>
    <row r="192" spans="1:9" ht="15">
      <c r="A192" s="1165" t="s">
        <v>8857</v>
      </c>
      <c r="B192" s="2004" t="s">
        <v>3796</v>
      </c>
      <c r="C192" s="997">
        <v>0.73</v>
      </c>
      <c r="D192" s="983">
        <v>0.2</v>
      </c>
      <c r="E192" s="825">
        <f t="shared" si="13"/>
        <v>76.900000000000006</v>
      </c>
      <c r="F192" s="69">
        <f t="shared" si="14"/>
        <v>76.900000000000006</v>
      </c>
      <c r="G192" s="1144">
        <f>'Заказ, cкидки и курсы валют'!$J$24*F192</f>
        <v>975.4765000000001</v>
      </c>
      <c r="H192" s="68">
        <f t="shared" si="12"/>
        <v>195.1</v>
      </c>
      <c r="I192" s="1167"/>
    </row>
    <row r="193" spans="1:9" ht="15">
      <c r="A193" s="1165" t="s">
        <v>8858</v>
      </c>
      <c r="B193" s="2004" t="s">
        <v>3797</v>
      </c>
      <c r="C193" s="997">
        <v>0.83</v>
      </c>
      <c r="D193" s="983">
        <v>0.2</v>
      </c>
      <c r="E193" s="2560">
        <f t="shared" si="13"/>
        <v>76.900000000000006</v>
      </c>
      <c r="F193" s="69">
        <f t="shared" si="14"/>
        <v>76.900000000000006</v>
      </c>
      <c r="G193" s="1144">
        <f>'Заказ, cкидки и курсы валют'!$J$24*F193</f>
        <v>975.4765000000001</v>
      </c>
      <c r="H193" s="68">
        <f t="shared" si="12"/>
        <v>195.1</v>
      </c>
      <c r="I193" s="1167"/>
    </row>
    <row r="194" spans="1:9" ht="15.75" thickBot="1">
      <c r="A194" s="1168" t="s">
        <v>8859</v>
      </c>
      <c r="B194" s="2005" t="s">
        <v>3915</v>
      </c>
      <c r="C194" s="2561">
        <v>0.93</v>
      </c>
      <c r="D194" s="1358">
        <v>0.2</v>
      </c>
      <c r="E194" s="1177">
        <f t="shared" si="13"/>
        <v>76.900000000000006</v>
      </c>
      <c r="F194" s="287">
        <f t="shared" si="14"/>
        <v>76.900000000000006</v>
      </c>
      <c r="G194" s="1170">
        <f>'Заказ, cкидки и курсы валют'!$J$24*F194</f>
        <v>975.4765000000001</v>
      </c>
      <c r="H194" s="951">
        <f t="shared" si="12"/>
        <v>195.1</v>
      </c>
      <c r="I194" s="1171"/>
    </row>
    <row r="195" spans="1:9" ht="15.75" thickBot="1">
      <c r="A195" s="154"/>
      <c r="B195" s="2006"/>
      <c r="C195" s="996"/>
      <c r="D195" s="154"/>
      <c r="E195" s="825"/>
      <c r="F195" s="154"/>
      <c r="G195" s="741"/>
      <c r="H195" s="154"/>
      <c r="I195" s="427"/>
    </row>
    <row r="196" spans="1:9" ht="18">
      <c r="A196" s="218"/>
      <c r="B196" s="112" t="s">
        <v>285</v>
      </c>
      <c r="C196" s="112"/>
      <c r="D196" s="117"/>
      <c r="E196" s="783"/>
      <c r="F196" s="525"/>
      <c r="G196" s="729"/>
      <c r="H196" s="196"/>
      <c r="I196" s="116"/>
    </row>
    <row r="197" spans="1:9" ht="18">
      <c r="A197" s="197"/>
      <c r="B197" s="129"/>
      <c r="C197" s="129"/>
      <c r="D197" s="199"/>
      <c r="E197" s="780"/>
      <c r="F197" s="18"/>
      <c r="G197" s="685"/>
      <c r="H197" s="17"/>
      <c r="I197" s="200"/>
    </row>
    <row r="198" spans="1:9">
      <c r="A198" s="197"/>
      <c r="B198" s="216"/>
      <c r="C198" s="216"/>
      <c r="D198" s="216"/>
      <c r="E198" s="781"/>
      <c r="F198" s="523"/>
      <c r="G198" s="763"/>
      <c r="H198" s="17"/>
      <c r="I198" s="200"/>
    </row>
    <row r="199" spans="1:9">
      <c r="A199" s="197"/>
      <c r="B199" s="216"/>
      <c r="C199" s="216"/>
      <c r="D199" s="216"/>
      <c r="E199" s="781"/>
      <c r="F199" s="523"/>
      <c r="G199" s="763"/>
      <c r="H199" s="17"/>
      <c r="I199" s="200"/>
    </row>
    <row r="200" spans="1:9" ht="26.25" customHeight="1">
      <c r="A200" s="197"/>
      <c r="B200" s="216"/>
      <c r="C200" s="216"/>
      <c r="D200" s="216"/>
      <c r="E200" s="781"/>
      <c r="F200" s="523"/>
      <c r="G200" s="763"/>
      <c r="H200" s="17"/>
      <c r="I200" s="200"/>
    </row>
    <row r="201" spans="1:9" ht="21.75" customHeight="1" thickBot="1">
      <c r="A201" s="197"/>
      <c r="B201" s="216"/>
      <c r="C201" s="216"/>
      <c r="D201" s="216"/>
      <c r="E201" s="781"/>
      <c r="F201" s="523"/>
      <c r="G201" s="763"/>
      <c r="H201" s="17"/>
      <c r="I201" s="200"/>
    </row>
    <row r="202" spans="1:9" ht="55.5" customHeight="1" thickBot="1">
      <c r="A202" s="220" t="s">
        <v>1036</v>
      </c>
      <c r="B202" s="566" t="s">
        <v>1037</v>
      </c>
      <c r="C202" s="1660" t="s">
        <v>679</v>
      </c>
      <c r="D202" s="1660" t="s">
        <v>3147</v>
      </c>
      <c r="E202" s="784" t="s">
        <v>286</v>
      </c>
      <c r="F202" s="567" t="s">
        <v>2796</v>
      </c>
      <c r="G202" s="787" t="s">
        <v>3866</v>
      </c>
      <c r="H202" s="482" t="s">
        <v>498</v>
      </c>
      <c r="I202" s="206" t="s">
        <v>4274</v>
      </c>
    </row>
    <row r="203" spans="1:9" ht="13.5" thickBot="1">
      <c r="A203" s="228"/>
      <c r="B203" s="445"/>
      <c r="C203" s="568" t="s">
        <v>3648</v>
      </c>
      <c r="D203" s="569" t="s">
        <v>3798</v>
      </c>
      <c r="E203" s="1000" t="s">
        <v>265</v>
      </c>
      <c r="F203" s="224">
        <f>'Заказ, cкидки и курсы валют'!$I$12</f>
        <v>0</v>
      </c>
      <c r="G203" s="2240"/>
      <c r="H203" s="545"/>
      <c r="I203" s="380"/>
    </row>
    <row r="204" spans="1:9">
      <c r="A204" s="1234" t="s">
        <v>9914</v>
      </c>
      <c r="B204" s="1632" t="s">
        <v>287</v>
      </c>
      <c r="C204" s="1792" t="s">
        <v>6058</v>
      </c>
      <c r="D204" s="1632">
        <v>5</v>
      </c>
      <c r="E204" s="2661">
        <v>210</v>
      </c>
      <c r="F204" s="69">
        <v>210</v>
      </c>
      <c r="G204" s="2241">
        <f>F204</f>
        <v>210</v>
      </c>
      <c r="H204" s="1792">
        <f>G204*D204</f>
        <v>1050</v>
      </c>
      <c r="I204" s="1791"/>
    </row>
    <row r="205" spans="1:9">
      <c r="A205" s="770" t="s">
        <v>288</v>
      </c>
      <c r="B205" s="644" t="s">
        <v>289</v>
      </c>
      <c r="C205" s="722" t="s">
        <v>6059</v>
      </c>
      <c r="D205" s="644">
        <v>5</v>
      </c>
      <c r="E205" s="2662">
        <v>210</v>
      </c>
      <c r="F205" s="69">
        <v>210</v>
      </c>
      <c r="G205" s="1983">
        <f t="shared" ref="G205:G216" si="15">F205</f>
        <v>210</v>
      </c>
      <c r="H205" s="2298">
        <f t="shared" ref="H205:H216" si="16">G205*D205</f>
        <v>1050</v>
      </c>
      <c r="I205" s="1790"/>
    </row>
    <row r="206" spans="1:9">
      <c r="A206" s="770" t="s">
        <v>9915</v>
      </c>
      <c r="B206" s="644" t="s">
        <v>290</v>
      </c>
      <c r="C206" s="722" t="s">
        <v>6060</v>
      </c>
      <c r="D206" s="644">
        <v>5</v>
      </c>
      <c r="E206" s="2662">
        <v>207.86</v>
      </c>
      <c r="F206" s="69">
        <v>207.86</v>
      </c>
      <c r="G206" s="1983">
        <f t="shared" si="15"/>
        <v>207.86</v>
      </c>
      <c r="H206" s="2298">
        <f t="shared" si="16"/>
        <v>1039.3000000000002</v>
      </c>
      <c r="I206" s="1790"/>
    </row>
    <row r="207" spans="1:9">
      <c r="A207" s="770" t="s">
        <v>9916</v>
      </c>
      <c r="B207" s="644" t="s">
        <v>291</v>
      </c>
      <c r="C207" s="722" t="s">
        <v>6064</v>
      </c>
      <c r="D207" s="644">
        <v>5</v>
      </c>
      <c r="E207" s="2662">
        <v>207.86</v>
      </c>
      <c r="F207" s="69">
        <v>207.86</v>
      </c>
      <c r="G207" s="1983">
        <f t="shared" si="15"/>
        <v>207.86</v>
      </c>
      <c r="H207" s="2298">
        <f t="shared" si="16"/>
        <v>1039.3000000000002</v>
      </c>
      <c r="I207" s="1790"/>
    </row>
    <row r="208" spans="1:9">
      <c r="A208" s="770" t="s">
        <v>9920</v>
      </c>
      <c r="B208" s="644" t="s">
        <v>291</v>
      </c>
      <c r="C208" s="722" t="s">
        <v>6064</v>
      </c>
      <c r="D208" s="644">
        <v>25</v>
      </c>
      <c r="E208" s="2662">
        <v>205.36</v>
      </c>
      <c r="F208" s="69">
        <v>205.36</v>
      </c>
      <c r="G208" s="1983">
        <f t="shared" si="15"/>
        <v>205.36</v>
      </c>
      <c r="H208" s="2298">
        <f t="shared" si="16"/>
        <v>5134</v>
      </c>
      <c r="I208" s="1790"/>
    </row>
    <row r="209" spans="1:10">
      <c r="A209" s="770" t="s">
        <v>9917</v>
      </c>
      <c r="B209" s="644" t="s">
        <v>292</v>
      </c>
      <c r="C209" s="722" t="s">
        <v>6065</v>
      </c>
      <c r="D209" s="644">
        <v>5</v>
      </c>
      <c r="E209" s="2662">
        <v>207.59</v>
      </c>
      <c r="F209" s="69">
        <v>207.59</v>
      </c>
      <c r="G209" s="1983">
        <f t="shared" si="15"/>
        <v>207.59</v>
      </c>
      <c r="H209" s="2298">
        <f t="shared" si="16"/>
        <v>1037.95</v>
      </c>
      <c r="I209" s="1790"/>
    </row>
    <row r="210" spans="1:10">
      <c r="A210" s="770" t="s">
        <v>9921</v>
      </c>
      <c r="B210" s="644" t="s">
        <v>292</v>
      </c>
      <c r="C210" s="722" t="s">
        <v>6065</v>
      </c>
      <c r="D210" s="644">
        <v>25</v>
      </c>
      <c r="E210" s="2662">
        <v>205.08</v>
      </c>
      <c r="F210" s="69">
        <v>205.08</v>
      </c>
      <c r="G210" s="1983">
        <f t="shared" si="15"/>
        <v>205.08</v>
      </c>
      <c r="H210" s="2298">
        <f t="shared" si="16"/>
        <v>5127</v>
      </c>
      <c r="I210" s="1790"/>
    </row>
    <row r="211" spans="1:10">
      <c r="A211" s="770" t="s">
        <v>9918</v>
      </c>
      <c r="B211" s="644" t="s">
        <v>293</v>
      </c>
      <c r="C211" s="722" t="s">
        <v>6066</v>
      </c>
      <c r="D211" s="644">
        <v>5</v>
      </c>
      <c r="E211" s="2662">
        <v>207.57</v>
      </c>
      <c r="F211" s="69">
        <v>207.57</v>
      </c>
      <c r="G211" s="1983">
        <f t="shared" si="15"/>
        <v>207.57</v>
      </c>
      <c r="H211" s="2298">
        <f>G211*D211</f>
        <v>1037.8499999999999</v>
      </c>
      <c r="I211" s="1790"/>
    </row>
    <row r="212" spans="1:10">
      <c r="A212" s="770" t="s">
        <v>9922</v>
      </c>
      <c r="B212" s="644" t="s">
        <v>293</v>
      </c>
      <c r="C212" s="722" t="s">
        <v>6066</v>
      </c>
      <c r="D212" s="644">
        <v>25</v>
      </c>
      <c r="E212" s="2662">
        <v>205.06</v>
      </c>
      <c r="F212" s="69">
        <v>205.06</v>
      </c>
      <c r="G212" s="1983">
        <f t="shared" si="15"/>
        <v>205.06</v>
      </c>
      <c r="H212" s="2298">
        <f>G212*D212</f>
        <v>5126.5</v>
      </c>
      <c r="I212" s="1790"/>
    </row>
    <row r="213" spans="1:10">
      <c r="A213" s="770" t="s">
        <v>294</v>
      </c>
      <c r="B213" s="644" t="s">
        <v>295</v>
      </c>
      <c r="C213" s="722" t="s">
        <v>6067</v>
      </c>
      <c r="D213" s="644">
        <v>5</v>
      </c>
      <c r="E213" s="2662">
        <v>207.57</v>
      </c>
      <c r="F213" s="69">
        <v>207.57</v>
      </c>
      <c r="G213" s="1983">
        <f t="shared" si="15"/>
        <v>207.57</v>
      </c>
      <c r="H213" s="2298">
        <f t="shared" si="16"/>
        <v>1037.8499999999999</v>
      </c>
      <c r="I213" s="1790"/>
      <c r="J213" s="1405"/>
    </row>
    <row r="214" spans="1:10">
      <c r="A214" s="770" t="s">
        <v>9923</v>
      </c>
      <c r="B214" s="644" t="s">
        <v>295</v>
      </c>
      <c r="C214" s="722" t="s">
        <v>6067</v>
      </c>
      <c r="D214" s="644">
        <v>25</v>
      </c>
      <c r="E214" s="2662">
        <v>205.06</v>
      </c>
      <c r="F214" s="69">
        <v>205.06</v>
      </c>
      <c r="G214" s="1983">
        <f t="shared" si="15"/>
        <v>205.06</v>
      </c>
      <c r="H214" s="2298">
        <f t="shared" si="16"/>
        <v>5126.5</v>
      </c>
      <c r="I214" s="1790"/>
      <c r="J214" s="1405"/>
    </row>
    <row r="215" spans="1:10">
      <c r="A215" s="770" t="s">
        <v>296</v>
      </c>
      <c r="B215" s="644" t="s">
        <v>297</v>
      </c>
      <c r="C215" s="722" t="s">
        <v>6068</v>
      </c>
      <c r="D215" s="644">
        <v>5</v>
      </c>
      <c r="E215" s="2662">
        <v>207.57</v>
      </c>
      <c r="F215" s="69">
        <v>207.57</v>
      </c>
      <c r="G215" s="1983">
        <f t="shared" si="15"/>
        <v>207.57</v>
      </c>
      <c r="H215" s="2298">
        <f t="shared" si="16"/>
        <v>1037.8499999999999</v>
      </c>
      <c r="I215" s="1790"/>
    </row>
    <row r="216" spans="1:10" ht="13.5" thickBot="1">
      <c r="A216" s="803" t="s">
        <v>9919</v>
      </c>
      <c r="B216" s="1140" t="s">
        <v>188</v>
      </c>
      <c r="C216" s="1793" t="s">
        <v>6069</v>
      </c>
      <c r="D216" s="1140">
        <v>5</v>
      </c>
      <c r="E216" s="2663">
        <v>207.57</v>
      </c>
      <c r="F216" s="287">
        <v>207.57</v>
      </c>
      <c r="G216" s="1988">
        <f t="shared" si="15"/>
        <v>207.57</v>
      </c>
      <c r="H216" s="2299">
        <f t="shared" si="16"/>
        <v>1037.8499999999999</v>
      </c>
      <c r="I216" s="1794"/>
    </row>
    <row r="217" spans="1:10" ht="13.5" thickBot="1"/>
    <row r="218" spans="1:10" ht="18">
      <c r="A218" s="218"/>
      <c r="B218" s="112" t="s">
        <v>298</v>
      </c>
      <c r="C218" s="112"/>
      <c r="D218" s="117"/>
      <c r="E218" s="783"/>
      <c r="F218" s="525"/>
      <c r="G218" s="196"/>
      <c r="H218" s="196"/>
      <c r="I218" s="116"/>
    </row>
    <row r="219" spans="1:10" ht="18">
      <c r="A219" s="197"/>
      <c r="B219" s="129"/>
      <c r="C219" s="129"/>
      <c r="D219" s="199"/>
      <c r="E219" s="780"/>
      <c r="F219" s="18"/>
      <c r="G219" s="17"/>
      <c r="H219" s="17"/>
      <c r="I219" s="200"/>
    </row>
    <row r="220" spans="1:10">
      <c r="A220" s="197"/>
      <c r="B220" s="216"/>
      <c r="C220" s="216"/>
      <c r="D220" s="216"/>
      <c r="E220" s="781"/>
      <c r="F220" s="523"/>
      <c r="G220" s="201"/>
      <c r="H220" s="17"/>
      <c r="I220" s="200"/>
    </row>
    <row r="221" spans="1:10">
      <c r="A221" s="197"/>
      <c r="B221" s="216"/>
      <c r="C221" s="216"/>
      <c r="D221" s="216"/>
      <c r="E221" s="781"/>
      <c r="F221" s="523"/>
      <c r="G221" s="201"/>
      <c r="H221" s="17"/>
      <c r="I221" s="200"/>
    </row>
    <row r="222" spans="1:10">
      <c r="A222" s="197"/>
      <c r="B222" s="216"/>
      <c r="C222" s="216"/>
      <c r="D222" s="216"/>
      <c r="E222" s="781"/>
      <c r="F222" s="523"/>
      <c r="G222" s="201"/>
      <c r="H222" s="17"/>
      <c r="I222" s="200"/>
    </row>
    <row r="223" spans="1:10" ht="34.5" customHeight="1" thickBot="1">
      <c r="A223" s="202"/>
      <c r="B223" s="217"/>
      <c r="C223" s="217"/>
      <c r="D223" s="217"/>
      <c r="E223" s="782"/>
      <c r="F223" s="524"/>
      <c r="G223" s="203"/>
      <c r="H223" s="204"/>
      <c r="I223" s="205"/>
    </row>
    <row r="224" spans="1:10" ht="43.5" customHeight="1" thickBot="1">
      <c r="A224" s="220" t="s">
        <v>1036</v>
      </c>
      <c r="B224" s="566" t="s">
        <v>1037</v>
      </c>
      <c r="C224" s="1660" t="s">
        <v>679</v>
      </c>
      <c r="D224" s="1660" t="s">
        <v>3147</v>
      </c>
      <c r="E224" s="784" t="s">
        <v>286</v>
      </c>
      <c r="F224" s="567" t="s">
        <v>2796</v>
      </c>
      <c r="G224" s="482" t="s">
        <v>3866</v>
      </c>
      <c r="H224" s="482" t="s">
        <v>498</v>
      </c>
      <c r="I224" s="206" t="s">
        <v>4274</v>
      </c>
    </row>
    <row r="225" spans="1:9" ht="13.5" thickBot="1">
      <c r="A225" s="221"/>
      <c r="B225" s="223"/>
      <c r="C225" s="1485" t="s">
        <v>3648</v>
      </c>
      <c r="D225" s="438" t="s">
        <v>3798</v>
      </c>
      <c r="E225" s="1000" t="s">
        <v>265</v>
      </c>
      <c r="F225" s="224">
        <f>'Заказ, cкидки и курсы валют'!$I$12</f>
        <v>0</v>
      </c>
      <c r="G225" s="395"/>
      <c r="H225" s="395"/>
      <c r="I225" s="219"/>
    </row>
    <row r="226" spans="1:9">
      <c r="A226" s="1795" t="s">
        <v>9881</v>
      </c>
      <c r="B226" s="1796" t="s">
        <v>320</v>
      </c>
      <c r="C226" s="1796">
        <v>0.42299999999999999</v>
      </c>
      <c r="D226" s="1796">
        <v>5</v>
      </c>
      <c r="E226" s="2662">
        <v>267.42</v>
      </c>
      <c r="F226" s="69">
        <v>267.42</v>
      </c>
      <c r="G226" s="1981">
        <f>F226</f>
        <v>267.42</v>
      </c>
      <c r="H226" s="1792">
        <f t="shared" ref="H226:H234" si="17">G226*D226</f>
        <v>1337.1000000000001</v>
      </c>
      <c r="I226" s="1406"/>
    </row>
    <row r="227" spans="1:9">
      <c r="A227" s="1797" t="s">
        <v>312</v>
      </c>
      <c r="B227" s="1765" t="s">
        <v>299</v>
      </c>
      <c r="C227" s="1765">
        <v>0.78700000000000003</v>
      </c>
      <c r="D227" s="1765">
        <v>5</v>
      </c>
      <c r="E227" s="2662">
        <v>267.42</v>
      </c>
      <c r="F227" s="69">
        <v>267.42</v>
      </c>
      <c r="G227" s="2007">
        <f>F227</f>
        <v>267.42</v>
      </c>
      <c r="H227" s="2300">
        <f t="shared" si="17"/>
        <v>1337.1000000000001</v>
      </c>
      <c r="I227" s="1798"/>
    </row>
    <row r="228" spans="1:9">
      <c r="A228" s="1799" t="s">
        <v>311</v>
      </c>
      <c r="B228" s="641" t="s">
        <v>300</v>
      </c>
      <c r="C228" s="641">
        <v>0.94899999999999995</v>
      </c>
      <c r="D228" s="641">
        <v>5</v>
      </c>
      <c r="E228" s="2662">
        <v>264.69</v>
      </c>
      <c r="F228" s="69">
        <v>264.69</v>
      </c>
      <c r="G228" s="2007">
        <f t="shared" ref="G228:G233" si="18">F228</f>
        <v>264.69</v>
      </c>
      <c r="H228" s="2300">
        <f t="shared" si="17"/>
        <v>1323.45</v>
      </c>
      <c r="I228" s="1800"/>
    </row>
    <row r="229" spans="1:9">
      <c r="A229" s="1799" t="s">
        <v>9882</v>
      </c>
      <c r="B229" s="641" t="s">
        <v>322</v>
      </c>
      <c r="C229" s="641">
        <v>1.19</v>
      </c>
      <c r="D229" s="641">
        <v>5</v>
      </c>
      <c r="E229" s="2662">
        <v>264.69</v>
      </c>
      <c r="F229" s="69">
        <v>264.69</v>
      </c>
      <c r="G229" s="2007">
        <f t="shared" si="18"/>
        <v>264.69</v>
      </c>
      <c r="H229" s="2300">
        <f t="shared" si="17"/>
        <v>1323.45</v>
      </c>
      <c r="I229" s="1800"/>
    </row>
    <row r="230" spans="1:9">
      <c r="A230" s="1799" t="s">
        <v>310</v>
      </c>
      <c r="B230" s="641" t="s">
        <v>301</v>
      </c>
      <c r="C230" s="641" t="s">
        <v>6058</v>
      </c>
      <c r="D230" s="641">
        <v>5</v>
      </c>
      <c r="E230" s="2662">
        <v>255.63</v>
      </c>
      <c r="F230" s="69">
        <v>255.63</v>
      </c>
      <c r="G230" s="2007">
        <f t="shared" si="18"/>
        <v>255.63</v>
      </c>
      <c r="H230" s="2300">
        <f t="shared" si="17"/>
        <v>1278.1500000000001</v>
      </c>
      <c r="I230" s="1800"/>
    </row>
    <row r="231" spans="1:9">
      <c r="A231" s="1799" t="s">
        <v>309</v>
      </c>
      <c r="B231" s="641" t="s">
        <v>302</v>
      </c>
      <c r="C231" s="641" t="s">
        <v>6059</v>
      </c>
      <c r="D231" s="641">
        <v>5</v>
      </c>
      <c r="E231" s="2662">
        <v>255.63</v>
      </c>
      <c r="F231" s="69">
        <v>255.63</v>
      </c>
      <c r="G231" s="2007">
        <f t="shared" si="18"/>
        <v>255.63</v>
      </c>
      <c r="H231" s="2300">
        <f t="shared" si="17"/>
        <v>1278.1500000000001</v>
      </c>
      <c r="I231" s="1800"/>
    </row>
    <row r="232" spans="1:9">
      <c r="A232" s="1799" t="s">
        <v>308</v>
      </c>
      <c r="B232" s="641" t="s">
        <v>303</v>
      </c>
      <c r="C232" s="641" t="s">
        <v>6060</v>
      </c>
      <c r="D232" s="641">
        <v>5</v>
      </c>
      <c r="E232" s="2662">
        <v>253.09</v>
      </c>
      <c r="F232" s="69">
        <v>253.09</v>
      </c>
      <c r="G232" s="2007">
        <f t="shared" si="18"/>
        <v>253.09</v>
      </c>
      <c r="H232" s="2300">
        <f t="shared" si="17"/>
        <v>1265.45</v>
      </c>
      <c r="I232" s="1800"/>
    </row>
    <row r="233" spans="1:9">
      <c r="A233" s="1799" t="s">
        <v>307</v>
      </c>
      <c r="B233" s="641" t="s">
        <v>304</v>
      </c>
      <c r="C233" s="641" t="s">
        <v>6061</v>
      </c>
      <c r="D233" s="641">
        <v>5</v>
      </c>
      <c r="E233" s="2662">
        <v>253.09</v>
      </c>
      <c r="F233" s="69">
        <v>253.09</v>
      </c>
      <c r="G233" s="2007">
        <f t="shared" si="18"/>
        <v>253.09</v>
      </c>
      <c r="H233" s="2300">
        <f t="shared" si="17"/>
        <v>1265.45</v>
      </c>
      <c r="I233" s="1800"/>
    </row>
    <row r="234" spans="1:9" ht="13.5" thickBot="1">
      <c r="A234" s="1801" t="s">
        <v>306</v>
      </c>
      <c r="B234" s="1760" t="s">
        <v>305</v>
      </c>
      <c r="C234" s="1760" t="s">
        <v>6062</v>
      </c>
      <c r="D234" s="1760">
        <v>5</v>
      </c>
      <c r="E234" s="2663">
        <v>252.75</v>
      </c>
      <c r="F234" s="287">
        <v>252.75</v>
      </c>
      <c r="G234" s="1988">
        <f>F234</f>
        <v>252.75</v>
      </c>
      <c r="H234" s="2299">
        <f t="shared" si="17"/>
        <v>1263.75</v>
      </c>
      <c r="I234" s="1407"/>
    </row>
    <row r="235" spans="1:9" ht="13.5" thickBot="1">
      <c r="F235" t="s">
        <v>10198</v>
      </c>
    </row>
    <row r="236" spans="1:9" ht="18">
      <c r="A236" s="218"/>
      <c r="B236" s="112" t="s">
        <v>317</v>
      </c>
      <c r="C236" s="112"/>
      <c r="D236" s="117"/>
      <c r="E236" s="783"/>
      <c r="F236" s="525"/>
      <c r="G236" s="196"/>
      <c r="H236" s="196"/>
      <c r="I236" s="116"/>
    </row>
    <row r="237" spans="1:9" ht="18">
      <c r="A237" s="197"/>
      <c r="B237" s="129"/>
      <c r="C237" s="129"/>
      <c r="D237" s="199"/>
      <c r="E237" s="780"/>
      <c r="F237" s="18"/>
      <c r="G237" s="17"/>
      <c r="H237" s="17"/>
      <c r="I237" s="200"/>
    </row>
    <row r="238" spans="1:9">
      <c r="A238" s="197"/>
      <c r="B238" s="216"/>
      <c r="C238" s="216"/>
      <c r="D238" s="216"/>
      <c r="E238" s="781"/>
      <c r="F238" s="523"/>
      <c r="G238" s="201"/>
      <c r="H238" s="17"/>
      <c r="I238" s="200"/>
    </row>
    <row r="239" spans="1:9">
      <c r="A239" s="197"/>
      <c r="B239" s="216"/>
      <c r="C239" s="216"/>
      <c r="D239" s="216"/>
      <c r="E239" s="781"/>
      <c r="F239" s="523"/>
      <c r="G239" s="201"/>
      <c r="H239" s="17"/>
      <c r="I239" s="200"/>
    </row>
    <row r="240" spans="1:9">
      <c r="A240" s="197"/>
      <c r="B240" s="216"/>
      <c r="C240" s="216"/>
      <c r="D240" s="216"/>
      <c r="E240" s="781"/>
      <c r="F240" s="523"/>
      <c r="G240" s="201"/>
      <c r="H240" s="17"/>
      <c r="I240" s="200"/>
    </row>
    <row r="241" spans="1:9" ht="13.5" thickBot="1">
      <c r="A241" s="202"/>
      <c r="B241" s="217"/>
      <c r="C241" s="217"/>
      <c r="D241" s="217"/>
      <c r="E241" s="782"/>
      <c r="F241" s="524"/>
      <c r="G241" s="203"/>
      <c r="H241" s="204"/>
      <c r="I241" s="205"/>
    </row>
    <row r="242" spans="1:9" ht="34.5" customHeight="1" thickBot="1">
      <c r="A242" s="220" t="s">
        <v>1036</v>
      </c>
      <c r="B242" s="566" t="s">
        <v>1037</v>
      </c>
      <c r="C242" s="1660" t="s">
        <v>679</v>
      </c>
      <c r="D242" s="1660" t="s">
        <v>3147</v>
      </c>
      <c r="E242" s="784" t="s">
        <v>286</v>
      </c>
      <c r="F242" s="567" t="s">
        <v>2796</v>
      </c>
      <c r="G242" s="2743" t="s">
        <v>3866</v>
      </c>
      <c r="H242" s="2743" t="s">
        <v>498</v>
      </c>
      <c r="I242" s="206" t="s">
        <v>4274</v>
      </c>
    </row>
    <row r="243" spans="1:9" ht="23.25" customHeight="1" thickBot="1">
      <c r="A243" s="221"/>
      <c r="B243" s="223"/>
      <c r="C243" s="1485" t="s">
        <v>3648</v>
      </c>
      <c r="D243" s="438" t="s">
        <v>3798</v>
      </c>
      <c r="E243" s="1000" t="s">
        <v>265</v>
      </c>
      <c r="F243" s="224">
        <f>'Заказ, cкидки и курсы валют'!$I$12</f>
        <v>0</v>
      </c>
      <c r="G243" s="2748"/>
      <c r="H243" s="2748"/>
      <c r="I243" s="219"/>
    </row>
    <row r="244" spans="1:9">
      <c r="A244" s="644" t="s">
        <v>9924</v>
      </c>
      <c r="B244" s="644" t="s">
        <v>313</v>
      </c>
      <c r="C244" s="644" t="s">
        <v>6063</v>
      </c>
      <c r="D244" s="644">
        <v>5</v>
      </c>
      <c r="E244" s="2662">
        <v>297.79000000000002</v>
      </c>
      <c r="F244" s="69">
        <v>297.79000000000002</v>
      </c>
      <c r="G244" s="1983">
        <f>F244</f>
        <v>297.79000000000002</v>
      </c>
      <c r="H244" s="2298">
        <f t="shared" ref="H244:H245" si="19">G244*D244</f>
        <v>1488.95</v>
      </c>
      <c r="I244" s="644"/>
    </row>
    <row r="245" spans="1:9" ht="13.5" thickBot="1">
      <c r="A245" s="803" t="s">
        <v>315</v>
      </c>
      <c r="B245" s="1140" t="s">
        <v>314</v>
      </c>
      <c r="C245" s="1140" t="s">
        <v>6059</v>
      </c>
      <c r="D245" s="1140">
        <v>5</v>
      </c>
      <c r="E245" s="2663">
        <v>290.61</v>
      </c>
      <c r="F245" s="287">
        <v>290.61</v>
      </c>
      <c r="G245" s="1988">
        <f>F245</f>
        <v>290.61</v>
      </c>
      <c r="H245" s="2299">
        <f t="shared" si="19"/>
        <v>1453.0500000000002</v>
      </c>
      <c r="I245" s="1135"/>
    </row>
    <row r="247" spans="1:9" ht="13.5" thickBot="1"/>
    <row r="248" spans="1:9" ht="18">
      <c r="A248" s="218"/>
      <c r="B248" s="112" t="s">
        <v>316</v>
      </c>
      <c r="C248" s="112"/>
      <c r="D248" s="117"/>
      <c r="E248" s="783"/>
      <c r="F248" s="525"/>
      <c r="G248" s="196"/>
      <c r="H248" s="196"/>
      <c r="I248" s="116"/>
    </row>
    <row r="249" spans="1:9" ht="18">
      <c r="A249" s="197"/>
      <c r="B249" s="129"/>
      <c r="C249" s="129"/>
      <c r="D249" s="199"/>
      <c r="E249" s="780"/>
      <c r="F249" s="18"/>
      <c r="G249" s="17"/>
      <c r="H249" s="17"/>
      <c r="I249" s="200"/>
    </row>
    <row r="250" spans="1:9">
      <c r="A250" s="197"/>
      <c r="B250" s="216"/>
      <c r="C250" s="216"/>
      <c r="D250" s="216"/>
      <c r="E250" s="781"/>
      <c r="F250" s="523"/>
      <c r="G250" s="201"/>
      <c r="H250" s="17"/>
      <c r="I250" s="200"/>
    </row>
    <row r="251" spans="1:9">
      <c r="A251" s="197"/>
      <c r="B251" s="216"/>
      <c r="C251" s="216"/>
      <c r="D251" s="216"/>
      <c r="E251" s="781"/>
      <c r="F251" s="523"/>
      <c r="G251" s="201"/>
      <c r="H251" s="17"/>
      <c r="I251" s="200"/>
    </row>
    <row r="252" spans="1:9">
      <c r="A252" s="197"/>
      <c r="B252" s="216"/>
      <c r="C252" s="216"/>
      <c r="D252" s="216"/>
      <c r="E252" s="781"/>
      <c r="F252" s="523"/>
      <c r="G252" s="201"/>
      <c r="H252" s="17"/>
      <c r="I252" s="200"/>
    </row>
    <row r="253" spans="1:9" ht="13.5" thickBot="1">
      <c r="A253" s="202"/>
      <c r="B253" s="217"/>
      <c r="C253" s="217"/>
      <c r="D253" s="217"/>
      <c r="E253" s="782"/>
      <c r="F253" s="524"/>
      <c r="G253" s="203"/>
      <c r="H253" s="204"/>
      <c r="I253" s="205"/>
    </row>
    <row r="254" spans="1:9" ht="30.75" customHeight="1" thickBot="1">
      <c r="A254" s="220" t="s">
        <v>1036</v>
      </c>
      <c r="B254" s="566" t="s">
        <v>1037</v>
      </c>
      <c r="C254" s="1660" t="s">
        <v>679</v>
      </c>
      <c r="D254" s="1660" t="s">
        <v>3147</v>
      </c>
      <c r="E254" s="784" t="s">
        <v>286</v>
      </c>
      <c r="F254" s="567" t="s">
        <v>2796</v>
      </c>
      <c r="G254" s="2743" t="s">
        <v>3866</v>
      </c>
      <c r="H254" s="2743" t="s">
        <v>498</v>
      </c>
      <c r="I254" s="206" t="s">
        <v>4274</v>
      </c>
    </row>
    <row r="255" spans="1:9" ht="26.25" customHeight="1" thickBot="1">
      <c r="A255" s="221"/>
      <c r="B255" s="223"/>
      <c r="C255" s="1485" t="s">
        <v>3648</v>
      </c>
      <c r="D255" s="438" t="s">
        <v>3798</v>
      </c>
      <c r="E255" s="1000" t="s">
        <v>265</v>
      </c>
      <c r="F255" s="224">
        <f>'Заказ, cкидки и курсы валют'!$I$12</f>
        <v>0</v>
      </c>
      <c r="G255" s="2748"/>
      <c r="H255" s="2748"/>
      <c r="I255" s="219"/>
    </row>
    <row r="256" spans="1:9">
      <c r="A256" s="1795" t="s">
        <v>6028</v>
      </c>
      <c r="B256" s="1796" t="s">
        <v>318</v>
      </c>
      <c r="C256" s="1796">
        <v>21.27</v>
      </c>
      <c r="D256" s="1796">
        <v>10</v>
      </c>
      <c r="E256" s="2662">
        <v>224.36</v>
      </c>
      <c r="F256" s="69">
        <v>224.36</v>
      </c>
      <c r="G256" s="1981">
        <f>F256</f>
        <v>224.36</v>
      </c>
      <c r="H256" s="1792">
        <f>G256*D256</f>
        <v>2243.6000000000004</v>
      </c>
      <c r="I256" s="1406"/>
    </row>
    <row r="257" spans="1:9" ht="13.5" thickBot="1">
      <c r="A257" s="1801" t="s">
        <v>10985</v>
      </c>
      <c r="B257" s="1813" t="s">
        <v>318</v>
      </c>
      <c r="C257" s="1813">
        <v>21.27</v>
      </c>
      <c r="D257" s="1760">
        <v>5</v>
      </c>
      <c r="E257" s="2663">
        <v>224.36</v>
      </c>
      <c r="F257" s="287">
        <v>224.36</v>
      </c>
      <c r="G257" s="1992">
        <f>F257</f>
        <v>224.36</v>
      </c>
      <c r="H257" s="2301">
        <f>G257*D257</f>
        <v>1121.8000000000002</v>
      </c>
      <c r="I257" s="1407"/>
    </row>
    <row r="258" spans="1:9" ht="13.5" thickBot="1"/>
    <row r="259" spans="1:9" ht="18">
      <c r="A259" s="218"/>
      <c r="B259" s="112" t="s">
        <v>319</v>
      </c>
      <c r="C259" s="112"/>
      <c r="D259" s="117"/>
      <c r="E259" s="783"/>
      <c r="F259" s="525"/>
      <c r="G259" s="196"/>
      <c r="H259" s="196"/>
      <c r="I259" s="116"/>
    </row>
    <row r="260" spans="1:9" ht="18">
      <c r="A260" s="197"/>
      <c r="B260" s="129"/>
      <c r="C260" s="129"/>
      <c r="D260" s="199"/>
      <c r="E260" s="780"/>
      <c r="F260" s="18"/>
      <c r="G260" s="17"/>
      <c r="H260" s="17"/>
      <c r="I260" s="200"/>
    </row>
    <row r="261" spans="1:9">
      <c r="A261" s="197"/>
      <c r="B261" s="216"/>
      <c r="C261" s="216"/>
      <c r="D261" s="216"/>
      <c r="E261" s="781"/>
      <c r="F261" s="523"/>
      <c r="G261" s="201"/>
      <c r="H261" s="17"/>
      <c r="I261" s="200"/>
    </row>
    <row r="262" spans="1:9">
      <c r="A262" s="197"/>
      <c r="B262" s="216"/>
      <c r="C262" s="216"/>
      <c r="D262" s="216"/>
      <c r="E262" s="781"/>
      <c r="F262" s="523"/>
      <c r="G262" s="201"/>
      <c r="H262" s="17"/>
      <c r="I262" s="200"/>
    </row>
    <row r="263" spans="1:9">
      <c r="A263" s="197"/>
      <c r="B263" s="216"/>
      <c r="C263" s="216"/>
      <c r="D263" s="216"/>
      <c r="E263" s="781"/>
      <c r="F263" s="523"/>
      <c r="G263" s="201"/>
      <c r="H263" s="17"/>
      <c r="I263" s="200"/>
    </row>
    <row r="264" spans="1:9" ht="13.5" thickBot="1">
      <c r="A264" s="202"/>
      <c r="B264" s="217"/>
      <c r="C264" s="217"/>
      <c r="D264" s="217"/>
      <c r="E264" s="782"/>
      <c r="F264" s="524"/>
      <c r="G264" s="203"/>
      <c r="H264" s="204"/>
      <c r="I264" s="205"/>
    </row>
    <row r="265" spans="1:9" ht="34.5" customHeight="1" thickBot="1">
      <c r="A265" s="220" t="s">
        <v>1036</v>
      </c>
      <c r="B265" s="566" t="s">
        <v>1037</v>
      </c>
      <c r="C265" s="1660" t="s">
        <v>679</v>
      </c>
      <c r="D265" s="1660" t="s">
        <v>3147</v>
      </c>
      <c r="E265" s="784" t="s">
        <v>286</v>
      </c>
      <c r="F265" s="567" t="s">
        <v>2796</v>
      </c>
      <c r="G265" s="2743" t="s">
        <v>3866</v>
      </c>
      <c r="H265" s="2743" t="s">
        <v>498</v>
      </c>
      <c r="I265" s="206" t="s">
        <v>4274</v>
      </c>
    </row>
    <row r="266" spans="1:9" ht="18.75" customHeight="1" thickBot="1">
      <c r="A266" s="228"/>
      <c r="B266" s="445"/>
      <c r="C266" s="568" t="s">
        <v>3648</v>
      </c>
      <c r="D266" s="569" t="s">
        <v>3798</v>
      </c>
      <c r="E266" s="1000" t="s">
        <v>265</v>
      </c>
      <c r="F266" s="224">
        <f>'Заказ, cкидки и курсы валют'!$I$12</f>
        <v>0</v>
      </c>
      <c r="G266" s="2744"/>
      <c r="H266" s="2744"/>
      <c r="I266" s="380"/>
    </row>
    <row r="267" spans="1:9">
      <c r="A267" s="1795" t="s">
        <v>327</v>
      </c>
      <c r="B267" s="1796" t="s">
        <v>320</v>
      </c>
      <c r="C267" s="1802">
        <v>0.42</v>
      </c>
      <c r="D267" s="1796">
        <v>5</v>
      </c>
      <c r="E267" s="2661">
        <v>329.57</v>
      </c>
      <c r="F267" s="983">
        <v>329.57</v>
      </c>
      <c r="G267" s="1981">
        <f>F267</f>
        <v>329.57</v>
      </c>
      <c r="H267" s="1792">
        <f t="shared" ref="H267:H273" si="20">G267*D267</f>
        <v>1647.85</v>
      </c>
      <c r="I267" s="1406"/>
    </row>
    <row r="268" spans="1:9">
      <c r="A268" s="1799" t="s">
        <v>9884</v>
      </c>
      <c r="B268" s="641" t="s">
        <v>9883</v>
      </c>
      <c r="C268" s="1803">
        <v>0.63</v>
      </c>
      <c r="D268" s="641">
        <v>5</v>
      </c>
      <c r="E268" s="2662">
        <v>329.57</v>
      </c>
      <c r="F268" s="69">
        <v>329.57</v>
      </c>
      <c r="G268" s="1983">
        <f>F268</f>
        <v>329.57</v>
      </c>
      <c r="H268" s="2300">
        <f t="shared" si="20"/>
        <v>1647.85</v>
      </c>
      <c r="I268" s="1800"/>
    </row>
    <row r="269" spans="1:9">
      <c r="A269" s="1799" t="s">
        <v>326</v>
      </c>
      <c r="B269" s="641" t="s">
        <v>299</v>
      </c>
      <c r="C269" s="1803">
        <v>0.83</v>
      </c>
      <c r="D269" s="641">
        <v>5</v>
      </c>
      <c r="E269" s="2662">
        <v>329.57</v>
      </c>
      <c r="F269" s="69">
        <v>329.57</v>
      </c>
      <c r="G269" s="1983">
        <f t="shared" ref="G269:G272" si="21">F269</f>
        <v>329.57</v>
      </c>
      <c r="H269" s="2300">
        <f t="shared" si="20"/>
        <v>1647.85</v>
      </c>
      <c r="I269" s="1800"/>
    </row>
    <row r="270" spans="1:9">
      <c r="A270" s="1799" t="s">
        <v>325</v>
      </c>
      <c r="B270" s="641" t="s">
        <v>322</v>
      </c>
      <c r="C270" s="1803">
        <v>1.33</v>
      </c>
      <c r="D270" s="641">
        <v>5</v>
      </c>
      <c r="E270" s="2662">
        <v>324.48</v>
      </c>
      <c r="F270" s="69">
        <v>324.48</v>
      </c>
      <c r="G270" s="1983">
        <f t="shared" si="21"/>
        <v>324.48</v>
      </c>
      <c r="H270" s="2300">
        <f t="shared" si="20"/>
        <v>1622.4</v>
      </c>
      <c r="I270" s="1800"/>
    </row>
    <row r="271" spans="1:9">
      <c r="A271" s="1799" t="s">
        <v>9925</v>
      </c>
      <c r="B271" s="641" t="s">
        <v>321</v>
      </c>
      <c r="C271" s="1803">
        <v>1.53</v>
      </c>
      <c r="D271" s="641">
        <v>5</v>
      </c>
      <c r="E271" s="2662">
        <v>324.48</v>
      </c>
      <c r="F271" s="69">
        <v>324.48</v>
      </c>
      <c r="G271" s="1983">
        <f t="shared" si="21"/>
        <v>324.48</v>
      </c>
      <c r="H271" s="2300">
        <f t="shared" si="20"/>
        <v>1622.4</v>
      </c>
      <c r="I271" s="1800"/>
    </row>
    <row r="272" spans="1:9">
      <c r="A272" s="1799" t="s">
        <v>324</v>
      </c>
      <c r="B272" s="641" t="s">
        <v>303</v>
      </c>
      <c r="C272" s="1803">
        <v>4.04</v>
      </c>
      <c r="D272" s="641">
        <v>5</v>
      </c>
      <c r="E272" s="2662">
        <v>304.26</v>
      </c>
      <c r="F272" s="69">
        <v>304.26</v>
      </c>
      <c r="G272" s="1983">
        <f t="shared" si="21"/>
        <v>304.26</v>
      </c>
      <c r="H272" s="2300">
        <f t="shared" si="20"/>
        <v>1521.3</v>
      </c>
      <c r="I272" s="1800"/>
    </row>
    <row r="273" spans="1:9" ht="13.5" thickBot="1">
      <c r="A273" s="1801" t="s">
        <v>323</v>
      </c>
      <c r="B273" s="1760" t="s">
        <v>304</v>
      </c>
      <c r="C273" s="1804">
        <v>4.5999999999999996</v>
      </c>
      <c r="D273" s="1760">
        <v>5</v>
      </c>
      <c r="E273" s="2663">
        <v>304.26</v>
      </c>
      <c r="F273" s="287">
        <v>304.26</v>
      </c>
      <c r="G273" s="1988">
        <f>F273</f>
        <v>304.26</v>
      </c>
      <c r="H273" s="2299">
        <f t="shared" si="20"/>
        <v>1521.3</v>
      </c>
      <c r="I273" s="1407"/>
    </row>
    <row r="275" spans="1:9" ht="13.5" thickBot="1"/>
    <row r="276" spans="1:9" ht="18">
      <c r="A276" s="218"/>
      <c r="B276" s="112" t="s">
        <v>328</v>
      </c>
      <c r="C276" s="112"/>
      <c r="D276" s="117"/>
      <c r="E276" s="783"/>
      <c r="F276" s="525"/>
      <c r="G276" s="196"/>
      <c r="H276" s="196"/>
      <c r="I276" s="116"/>
    </row>
    <row r="277" spans="1:9" ht="18">
      <c r="A277" s="197"/>
      <c r="B277" s="129"/>
      <c r="C277" s="129"/>
      <c r="D277" s="199"/>
      <c r="E277" s="780"/>
      <c r="F277" s="18"/>
      <c r="G277" s="17"/>
      <c r="H277" s="17"/>
      <c r="I277" s="200"/>
    </row>
    <row r="278" spans="1:9">
      <c r="A278" s="197"/>
      <c r="B278" s="216"/>
      <c r="C278" s="216"/>
      <c r="D278" s="216"/>
      <c r="E278" s="781"/>
      <c r="F278" s="523"/>
      <c r="G278" s="201"/>
      <c r="H278" s="17"/>
      <c r="I278" s="200"/>
    </row>
    <row r="279" spans="1:9">
      <c r="A279" s="197"/>
      <c r="B279" s="216"/>
      <c r="C279" s="216"/>
      <c r="E279" s="781"/>
      <c r="F279" s="523"/>
      <c r="G279" s="201"/>
      <c r="H279" s="17"/>
      <c r="I279" s="200"/>
    </row>
    <row r="280" spans="1:9">
      <c r="A280" s="197"/>
      <c r="B280" s="216"/>
      <c r="C280" s="216"/>
      <c r="D280" s="216"/>
      <c r="E280" s="781"/>
      <c r="F280" s="523"/>
      <c r="G280" s="201"/>
      <c r="H280" s="17"/>
      <c r="I280" s="200"/>
    </row>
    <row r="281" spans="1:9" ht="13.5" thickBot="1">
      <c r="A281" s="202"/>
      <c r="B281" s="217"/>
      <c r="C281" s="217"/>
      <c r="D281" s="217"/>
      <c r="E281" s="782"/>
      <c r="F281" s="524"/>
      <c r="G281" s="203"/>
      <c r="H281" s="204"/>
      <c r="I281" s="205"/>
    </row>
    <row r="282" spans="1:9" ht="45.75" customHeight="1" thickBot="1">
      <c r="A282" s="220" t="s">
        <v>1036</v>
      </c>
      <c r="B282" s="566" t="s">
        <v>1037</v>
      </c>
      <c r="C282" s="1660" t="s">
        <v>679</v>
      </c>
      <c r="D282" s="1660" t="s">
        <v>3147</v>
      </c>
      <c r="E282" s="784" t="s">
        <v>286</v>
      </c>
      <c r="F282" s="567" t="s">
        <v>2796</v>
      </c>
      <c r="G282" s="2743" t="s">
        <v>3866</v>
      </c>
      <c r="H282" s="2743" t="s">
        <v>498</v>
      </c>
      <c r="I282" s="206" t="s">
        <v>4274</v>
      </c>
    </row>
    <row r="283" spans="1:9" ht="30" customHeight="1" thickBot="1">
      <c r="A283" s="228"/>
      <c r="B283" s="445"/>
      <c r="C283" s="568" t="s">
        <v>3648</v>
      </c>
      <c r="D283" s="569" t="s">
        <v>3798</v>
      </c>
      <c r="E283" s="1000" t="s">
        <v>265</v>
      </c>
      <c r="F283" s="224">
        <f>'Заказ, cкидки и курсы валют'!$I$12</f>
        <v>0</v>
      </c>
      <c r="G283" s="2744"/>
      <c r="H283" s="2744"/>
      <c r="I283" s="380"/>
    </row>
    <row r="284" spans="1:9">
      <c r="A284" s="1795" t="s">
        <v>334</v>
      </c>
      <c r="B284" s="1796" t="s">
        <v>329</v>
      </c>
      <c r="C284" s="1796">
        <v>4.2699999999999996</v>
      </c>
      <c r="D284" s="1796">
        <v>5</v>
      </c>
      <c r="E284" s="2661">
        <v>250.25</v>
      </c>
      <c r="F284" s="983">
        <v>250.25</v>
      </c>
      <c r="G284" s="1981">
        <f>F284</f>
        <v>250.25</v>
      </c>
      <c r="H284" s="1792">
        <f>G284*D284</f>
        <v>1251.25</v>
      </c>
      <c r="I284" s="1406"/>
    </row>
    <row r="285" spans="1:9">
      <c r="A285" s="1799" t="s">
        <v>333</v>
      </c>
      <c r="B285" s="641" t="s">
        <v>330</v>
      </c>
      <c r="C285" s="641">
        <v>4.8899999999999997</v>
      </c>
      <c r="D285" s="641">
        <v>5</v>
      </c>
      <c r="E285" s="2662">
        <v>250.25</v>
      </c>
      <c r="F285" s="69">
        <v>250.25</v>
      </c>
      <c r="G285" s="1983">
        <f>F285</f>
        <v>250.25</v>
      </c>
      <c r="H285" s="2300">
        <f t="shared" ref="H285:H287" si="22">G285*D285</f>
        <v>1251.25</v>
      </c>
      <c r="I285" s="1800"/>
    </row>
    <row r="286" spans="1:9">
      <c r="A286" s="1805" t="s">
        <v>332</v>
      </c>
      <c r="B286" s="1806" t="s">
        <v>331</v>
      </c>
      <c r="C286" s="1806">
        <v>5.51</v>
      </c>
      <c r="D286" s="1806">
        <v>5</v>
      </c>
      <c r="E286" s="2662">
        <v>250.25</v>
      </c>
      <c r="F286" s="69">
        <v>250.25</v>
      </c>
      <c r="G286" s="1983">
        <f>F286</f>
        <v>250.25</v>
      </c>
      <c r="H286" s="2300">
        <f t="shared" si="22"/>
        <v>1251.25</v>
      </c>
      <c r="I286" s="1808"/>
    </row>
    <row r="287" spans="1:9" ht="15" thickBot="1">
      <c r="A287" s="1801" t="s">
        <v>6029</v>
      </c>
      <c r="B287" s="1760" t="s">
        <v>6030</v>
      </c>
      <c r="C287" s="1807">
        <v>4.67</v>
      </c>
      <c r="D287" s="1760">
        <v>5</v>
      </c>
      <c r="E287" s="2663">
        <v>250.25</v>
      </c>
      <c r="F287" s="287">
        <v>250.25</v>
      </c>
      <c r="G287" s="1988">
        <f>F287</f>
        <v>250.25</v>
      </c>
      <c r="H287" s="2299">
        <f t="shared" si="22"/>
        <v>1251.25</v>
      </c>
      <c r="I287" s="1407"/>
    </row>
    <row r="288" spans="1:9" ht="13.5" thickBot="1"/>
    <row r="289" spans="1:9" ht="18">
      <c r="A289" s="218"/>
      <c r="B289" s="112" t="s">
        <v>335</v>
      </c>
      <c r="C289" s="112"/>
      <c r="D289" s="117"/>
      <c r="E289" s="783"/>
      <c r="F289" s="525"/>
      <c r="G289" s="196"/>
      <c r="H289" s="196"/>
      <c r="I289" s="116"/>
    </row>
    <row r="290" spans="1:9" ht="18">
      <c r="A290" s="197"/>
      <c r="B290" s="129"/>
      <c r="C290" s="129"/>
      <c r="D290" s="199"/>
      <c r="E290" s="780"/>
      <c r="F290" s="18"/>
      <c r="G290" s="17"/>
      <c r="H290" s="17"/>
      <c r="I290" s="200"/>
    </row>
    <row r="291" spans="1:9">
      <c r="A291" s="197"/>
      <c r="B291" s="216"/>
      <c r="C291" s="216"/>
      <c r="D291" s="216"/>
      <c r="E291" s="781"/>
      <c r="F291" s="523"/>
      <c r="G291" s="201"/>
      <c r="H291" s="17"/>
      <c r="I291" s="200"/>
    </row>
    <row r="292" spans="1:9">
      <c r="A292" s="197"/>
      <c r="B292" s="216"/>
      <c r="C292" s="216"/>
      <c r="D292" s="216"/>
      <c r="E292" s="781"/>
      <c r="F292" s="523"/>
      <c r="G292" s="201"/>
      <c r="H292" s="17"/>
      <c r="I292" s="200"/>
    </row>
    <row r="293" spans="1:9">
      <c r="A293" s="197"/>
      <c r="B293" s="216"/>
      <c r="C293" s="216"/>
      <c r="D293" s="216"/>
      <c r="E293" s="781"/>
      <c r="F293" s="523"/>
      <c r="G293" s="201"/>
      <c r="H293" s="17"/>
      <c r="I293" s="200"/>
    </row>
    <row r="294" spans="1:9" ht="13.5" thickBot="1">
      <c r="A294" s="202"/>
      <c r="B294" s="217"/>
      <c r="C294" s="217"/>
      <c r="D294" s="217"/>
      <c r="E294" s="782"/>
      <c r="F294" s="524"/>
      <c r="G294" s="203"/>
      <c r="H294" s="204"/>
      <c r="I294" s="205"/>
    </row>
    <row r="295" spans="1:9" ht="37.5" customHeight="1" thickBot="1">
      <c r="A295" s="220" t="s">
        <v>1036</v>
      </c>
      <c r="B295" s="566" t="s">
        <v>1037</v>
      </c>
      <c r="C295" s="1660" t="s">
        <v>679</v>
      </c>
      <c r="D295" s="1660" t="s">
        <v>3147</v>
      </c>
      <c r="E295" s="784" t="s">
        <v>286</v>
      </c>
      <c r="F295" s="567" t="s">
        <v>2796</v>
      </c>
      <c r="G295" s="2743" t="s">
        <v>3866</v>
      </c>
      <c r="H295" s="2743" t="s">
        <v>498</v>
      </c>
      <c r="I295" s="206" t="s">
        <v>4274</v>
      </c>
    </row>
    <row r="296" spans="1:9" ht="21.75" customHeight="1" thickBot="1">
      <c r="A296" s="228"/>
      <c r="B296" s="445"/>
      <c r="C296" s="568" t="s">
        <v>3648</v>
      </c>
      <c r="D296" s="569" t="s">
        <v>3798</v>
      </c>
      <c r="E296" s="1000" t="s">
        <v>265</v>
      </c>
      <c r="F296" s="224">
        <f>'Заказ, cкидки и курсы валют'!$I$12</f>
        <v>0</v>
      </c>
      <c r="G296" s="2744"/>
      <c r="H296" s="2744"/>
      <c r="I296" s="380"/>
    </row>
    <row r="297" spans="1:9">
      <c r="A297" s="1795" t="s">
        <v>344</v>
      </c>
      <c r="B297" s="1796" t="s">
        <v>336</v>
      </c>
      <c r="C297" s="1809">
        <v>2.09</v>
      </c>
      <c r="D297" s="1796">
        <v>5</v>
      </c>
      <c r="E297" s="2661">
        <v>335.16</v>
      </c>
      <c r="F297" s="983">
        <v>305.58</v>
      </c>
      <c r="G297" s="1981">
        <f>F297</f>
        <v>305.58</v>
      </c>
      <c r="H297" s="1792">
        <f t="shared" ref="H297:H306" si="23">G297*D297</f>
        <v>1527.8999999999999</v>
      </c>
      <c r="I297" s="1406"/>
    </row>
    <row r="298" spans="1:9">
      <c r="A298" s="1799" t="s">
        <v>343</v>
      </c>
      <c r="B298" s="641" t="s">
        <v>337</v>
      </c>
      <c r="C298" s="641">
        <v>2.67</v>
      </c>
      <c r="D298" s="641">
        <v>5</v>
      </c>
      <c r="E298" s="2661">
        <v>335.16</v>
      </c>
      <c r="F298" s="983">
        <v>279.02999999999997</v>
      </c>
      <c r="G298" s="1983">
        <f>F298</f>
        <v>279.02999999999997</v>
      </c>
      <c r="H298" s="2300">
        <f t="shared" si="23"/>
        <v>1395.1499999999999</v>
      </c>
      <c r="I298" s="1800"/>
    </row>
    <row r="299" spans="1:9">
      <c r="A299" s="1799" t="s">
        <v>9886</v>
      </c>
      <c r="B299" s="641" t="s">
        <v>9885</v>
      </c>
      <c r="C299" s="641">
        <v>3.25</v>
      </c>
      <c r="D299" s="641">
        <v>5</v>
      </c>
      <c r="E299" s="2661">
        <v>335.16</v>
      </c>
      <c r="F299" s="983">
        <v>335.16</v>
      </c>
      <c r="G299" s="1983">
        <f t="shared" ref="G299:G305" si="24">F299</f>
        <v>335.16</v>
      </c>
      <c r="H299" s="2300">
        <f t="shared" si="23"/>
        <v>1675.8000000000002</v>
      </c>
      <c r="I299" s="1800"/>
    </row>
    <row r="300" spans="1:9">
      <c r="A300" s="1799" t="s">
        <v>342</v>
      </c>
      <c r="B300" s="641" t="s">
        <v>338</v>
      </c>
      <c r="C300" s="641">
        <v>3.835</v>
      </c>
      <c r="D300" s="641">
        <v>5</v>
      </c>
      <c r="E300" s="2661">
        <v>335.16</v>
      </c>
      <c r="F300" s="983">
        <v>289.72000000000003</v>
      </c>
      <c r="G300" s="1983">
        <f t="shared" si="24"/>
        <v>289.72000000000003</v>
      </c>
      <c r="H300" s="2300">
        <f t="shared" si="23"/>
        <v>1448.6000000000001</v>
      </c>
      <c r="I300" s="1800"/>
    </row>
    <row r="301" spans="1:9">
      <c r="A301" s="1799" t="s">
        <v>341</v>
      </c>
      <c r="B301" s="641" t="s">
        <v>303</v>
      </c>
      <c r="C301" s="641">
        <v>4.4160000000000004</v>
      </c>
      <c r="D301" s="641">
        <v>5</v>
      </c>
      <c r="E301" s="2661">
        <v>335.16</v>
      </c>
      <c r="F301" s="983">
        <v>269.26</v>
      </c>
      <c r="G301" s="1983">
        <f t="shared" si="24"/>
        <v>269.26</v>
      </c>
      <c r="H301" s="2300">
        <f t="shared" si="23"/>
        <v>1346.3</v>
      </c>
      <c r="I301" s="1800"/>
    </row>
    <row r="302" spans="1:9">
      <c r="A302" s="1799" t="s">
        <v>340</v>
      </c>
      <c r="B302" s="641" t="s">
        <v>304</v>
      </c>
      <c r="C302" s="641">
        <v>4.9969999999999999</v>
      </c>
      <c r="D302" s="641">
        <v>5</v>
      </c>
      <c r="E302" s="2661">
        <v>335.16</v>
      </c>
      <c r="F302" s="983">
        <v>279.02999999999997</v>
      </c>
      <c r="G302" s="1983">
        <f t="shared" si="24"/>
        <v>279.02999999999997</v>
      </c>
      <c r="H302" s="2300">
        <f t="shared" si="23"/>
        <v>1395.1499999999999</v>
      </c>
      <c r="I302" s="1800"/>
    </row>
    <row r="303" spans="1:9">
      <c r="A303" s="1810" t="s">
        <v>9887</v>
      </c>
      <c r="B303" s="1806" t="s">
        <v>305</v>
      </c>
      <c r="C303" s="1806">
        <v>16.399999999999999</v>
      </c>
      <c r="D303" s="1806">
        <v>5</v>
      </c>
      <c r="E303" s="2662">
        <v>294.83</v>
      </c>
      <c r="F303" s="69">
        <v>277.3</v>
      </c>
      <c r="G303" s="1983">
        <f t="shared" si="24"/>
        <v>277.3</v>
      </c>
      <c r="H303" s="2300">
        <f t="shared" si="23"/>
        <v>1386.5</v>
      </c>
      <c r="I303" s="1808"/>
    </row>
    <row r="304" spans="1:9">
      <c r="A304" s="1810" t="s">
        <v>6031</v>
      </c>
      <c r="B304" s="1806" t="s">
        <v>339</v>
      </c>
      <c r="C304" s="1806">
        <v>19.7</v>
      </c>
      <c r="D304" s="1806">
        <v>5</v>
      </c>
      <c r="E304" s="2662">
        <v>294.83</v>
      </c>
      <c r="F304" s="69">
        <v>270.77</v>
      </c>
      <c r="G304" s="1983">
        <f t="shared" si="24"/>
        <v>270.77</v>
      </c>
      <c r="H304" s="2298">
        <f t="shared" si="23"/>
        <v>1353.85</v>
      </c>
      <c r="I304" s="1808"/>
    </row>
    <row r="305" spans="1:9">
      <c r="A305" s="1811" t="s">
        <v>6032</v>
      </c>
      <c r="B305" s="641" t="s">
        <v>6033</v>
      </c>
      <c r="C305" s="641">
        <v>16.399999999999999</v>
      </c>
      <c r="D305" s="641">
        <v>5</v>
      </c>
      <c r="E305" s="2662">
        <v>294.83</v>
      </c>
      <c r="F305" s="69">
        <v>270.77</v>
      </c>
      <c r="G305" s="1983">
        <f t="shared" si="24"/>
        <v>270.77</v>
      </c>
      <c r="H305" s="2298">
        <f t="shared" si="23"/>
        <v>1353.85</v>
      </c>
      <c r="I305" s="1800"/>
    </row>
    <row r="306" spans="1:9" ht="13.5" thickBot="1">
      <c r="A306" s="1812" t="s">
        <v>9889</v>
      </c>
      <c r="B306" s="1813" t="s">
        <v>9888</v>
      </c>
      <c r="C306" s="1813">
        <v>19.7</v>
      </c>
      <c r="D306" s="1813">
        <v>5</v>
      </c>
      <c r="E306" s="2663">
        <v>294.83</v>
      </c>
      <c r="F306" s="287">
        <v>248.8</v>
      </c>
      <c r="G306" s="1992">
        <f>F306</f>
        <v>248.8</v>
      </c>
      <c r="H306" s="2301">
        <f t="shared" si="23"/>
        <v>1244</v>
      </c>
      <c r="I306" s="1814"/>
    </row>
    <row r="308" spans="1:9" ht="13.5" thickBot="1"/>
    <row r="309" spans="1:9" ht="18">
      <c r="A309" s="218"/>
      <c r="B309" s="112" t="s">
        <v>345</v>
      </c>
      <c r="C309" s="112"/>
      <c r="D309" s="117"/>
      <c r="E309" s="783"/>
      <c r="F309" s="525"/>
      <c r="G309" s="196"/>
      <c r="H309" s="196"/>
      <c r="I309" s="116"/>
    </row>
    <row r="310" spans="1:9" ht="18">
      <c r="A310" s="197"/>
      <c r="B310" s="129"/>
      <c r="C310" s="129"/>
      <c r="D310" s="199"/>
      <c r="E310" s="780"/>
      <c r="F310" s="18"/>
      <c r="G310" s="17"/>
      <c r="H310" s="17"/>
      <c r="I310" s="200"/>
    </row>
    <row r="311" spans="1:9">
      <c r="A311" s="197"/>
      <c r="B311" s="216"/>
      <c r="C311" s="216"/>
      <c r="D311" s="216"/>
      <c r="E311" s="781"/>
      <c r="F311" s="523"/>
      <c r="G311" s="201"/>
      <c r="H311" s="17"/>
      <c r="I311" s="200"/>
    </row>
    <row r="312" spans="1:9">
      <c r="A312" s="197"/>
      <c r="B312" s="216"/>
      <c r="C312" s="216"/>
      <c r="D312" s="216"/>
      <c r="E312" s="781"/>
      <c r="F312" s="523"/>
      <c r="G312" s="201"/>
      <c r="H312" s="17"/>
      <c r="I312" s="200"/>
    </row>
    <row r="313" spans="1:9">
      <c r="A313" s="197"/>
      <c r="B313" s="216"/>
      <c r="C313" s="216"/>
      <c r="D313" s="216"/>
      <c r="E313" s="781"/>
      <c r="F313" s="523"/>
      <c r="G313" s="201"/>
      <c r="H313" s="17"/>
      <c r="I313" s="200"/>
    </row>
    <row r="314" spans="1:9" ht="13.5" thickBot="1">
      <c r="A314" s="202"/>
      <c r="B314" s="217"/>
      <c r="C314" s="217"/>
      <c r="D314" s="217"/>
      <c r="E314" s="782"/>
      <c r="F314" s="524"/>
      <c r="G314" s="203"/>
      <c r="H314" s="204"/>
      <c r="I314" s="205"/>
    </row>
    <row r="315" spans="1:9" ht="41.25" customHeight="1" thickBot="1">
      <c r="A315" s="220" t="s">
        <v>1036</v>
      </c>
      <c r="B315" s="566" t="s">
        <v>1037</v>
      </c>
      <c r="C315" s="1660" t="s">
        <v>679</v>
      </c>
      <c r="D315" s="1660" t="s">
        <v>3147</v>
      </c>
      <c r="E315" s="784" t="s">
        <v>286</v>
      </c>
      <c r="F315" s="567" t="s">
        <v>2796</v>
      </c>
      <c r="G315" s="2743" t="s">
        <v>3866</v>
      </c>
      <c r="H315" s="2743" t="s">
        <v>498</v>
      </c>
      <c r="I315" s="206" t="s">
        <v>4274</v>
      </c>
    </row>
    <row r="316" spans="1:9" ht="26.25" customHeight="1" thickBot="1">
      <c r="A316" s="228"/>
      <c r="B316" s="445"/>
      <c r="C316" s="568" t="s">
        <v>3648</v>
      </c>
      <c r="D316" s="569" t="s">
        <v>3798</v>
      </c>
      <c r="E316" s="1000" t="s">
        <v>265</v>
      </c>
      <c r="F316" s="224">
        <f>'Заказ, cкидки и курсы валют'!$I$12</f>
        <v>0</v>
      </c>
      <c r="G316" s="2744"/>
      <c r="H316" s="2744"/>
      <c r="I316" s="380"/>
    </row>
    <row r="317" spans="1:9" ht="13.5" customHeight="1">
      <c r="A317" s="1478" t="s">
        <v>6034</v>
      </c>
      <c r="B317" s="1815" t="s">
        <v>6035</v>
      </c>
      <c r="C317" s="1816">
        <v>1.32</v>
      </c>
      <c r="D317" s="1817">
        <v>5</v>
      </c>
      <c r="E317" s="2661">
        <v>294.18</v>
      </c>
      <c r="F317" s="983">
        <v>294.18</v>
      </c>
      <c r="G317" s="1981">
        <f>F317</f>
        <v>294.18</v>
      </c>
      <c r="H317" s="1792">
        <f t="shared" ref="H317:H332" si="25">G317*D317</f>
        <v>1470.9</v>
      </c>
      <c r="I317" s="1791"/>
    </row>
    <row r="318" spans="1:9" ht="13.5" customHeight="1">
      <c r="A318" s="1771" t="s">
        <v>6036</v>
      </c>
      <c r="B318" s="1818" t="s">
        <v>6037</v>
      </c>
      <c r="C318" s="1819">
        <v>2.1800000000000002</v>
      </c>
      <c r="D318" s="1820">
        <v>5</v>
      </c>
      <c r="E318" s="2662">
        <v>288.10000000000002</v>
      </c>
      <c r="F318" s="69">
        <v>288.10000000000002</v>
      </c>
      <c r="G318" s="1983">
        <f>F318</f>
        <v>288.10000000000002</v>
      </c>
      <c r="H318" s="2300">
        <f t="shared" si="25"/>
        <v>1440.5</v>
      </c>
      <c r="I318" s="1821"/>
    </row>
    <row r="319" spans="1:9" ht="13.5" customHeight="1">
      <c r="A319" s="1771" t="s">
        <v>6038</v>
      </c>
      <c r="B319" s="1818" t="s">
        <v>6039</v>
      </c>
      <c r="C319" s="1819">
        <v>1.71</v>
      </c>
      <c r="D319" s="1820">
        <v>5</v>
      </c>
      <c r="E319" s="2662">
        <v>288.10000000000002</v>
      </c>
      <c r="F319" s="69">
        <v>288.10000000000002</v>
      </c>
      <c r="G319" s="1983">
        <f t="shared" ref="G319:G331" si="26">F319</f>
        <v>288.10000000000002</v>
      </c>
      <c r="H319" s="2300">
        <f t="shared" si="25"/>
        <v>1440.5</v>
      </c>
      <c r="I319" s="1821"/>
    </row>
    <row r="320" spans="1:9" ht="13.5" customHeight="1">
      <c r="A320" s="1771" t="s">
        <v>6040</v>
      </c>
      <c r="B320" s="1818" t="s">
        <v>6041</v>
      </c>
      <c r="C320" s="1819">
        <v>2.67</v>
      </c>
      <c r="D320" s="1820">
        <v>5</v>
      </c>
      <c r="E320" s="2662">
        <v>288.10000000000002</v>
      </c>
      <c r="F320" s="69">
        <v>288.10000000000002</v>
      </c>
      <c r="G320" s="1983">
        <f t="shared" si="26"/>
        <v>288.10000000000002</v>
      </c>
      <c r="H320" s="2300">
        <f t="shared" si="25"/>
        <v>1440.5</v>
      </c>
      <c r="I320" s="1821"/>
    </row>
    <row r="321" spans="1:9" ht="13.5" customHeight="1">
      <c r="A321" s="1771" t="s">
        <v>6042</v>
      </c>
      <c r="B321" s="1818" t="s">
        <v>6043</v>
      </c>
      <c r="C321" s="1819">
        <v>3.16</v>
      </c>
      <c r="D321" s="1820">
        <v>5</v>
      </c>
      <c r="E321" s="2662">
        <v>288.10000000000002</v>
      </c>
      <c r="F321" s="69">
        <v>288.10000000000002</v>
      </c>
      <c r="G321" s="1983">
        <f t="shared" si="26"/>
        <v>288.10000000000002</v>
      </c>
      <c r="H321" s="2300">
        <f t="shared" si="25"/>
        <v>1440.5</v>
      </c>
      <c r="I321" s="1821"/>
    </row>
    <row r="322" spans="1:9" ht="13.5" customHeight="1">
      <c r="A322" s="1771" t="s">
        <v>6044</v>
      </c>
      <c r="B322" s="1818" t="s">
        <v>6045</v>
      </c>
      <c r="C322" s="1819">
        <v>2.4900000000000002</v>
      </c>
      <c r="D322" s="1820">
        <v>5</v>
      </c>
      <c r="E322" s="2662">
        <v>288.10000000000002</v>
      </c>
      <c r="F322" s="69">
        <v>288.10000000000002</v>
      </c>
      <c r="G322" s="1983">
        <f t="shared" si="26"/>
        <v>288.10000000000002</v>
      </c>
      <c r="H322" s="2300">
        <f t="shared" si="25"/>
        <v>1440.5</v>
      </c>
      <c r="I322" s="1821"/>
    </row>
    <row r="323" spans="1:9" ht="13.5" customHeight="1">
      <c r="A323" s="1771" t="s">
        <v>6046</v>
      </c>
      <c r="B323" s="1818" t="s">
        <v>6047</v>
      </c>
      <c r="C323" s="1819">
        <v>3.65</v>
      </c>
      <c r="D323" s="1820">
        <v>5</v>
      </c>
      <c r="E323" s="2662">
        <v>288.10000000000002</v>
      </c>
      <c r="F323" s="69">
        <v>288.10000000000002</v>
      </c>
      <c r="G323" s="1983">
        <f t="shared" si="26"/>
        <v>288.10000000000002</v>
      </c>
      <c r="H323" s="2300">
        <f t="shared" si="25"/>
        <v>1440.5</v>
      </c>
      <c r="I323" s="1821"/>
    </row>
    <row r="324" spans="1:9" ht="13.5" customHeight="1">
      <c r="A324" s="1771" t="s">
        <v>9878</v>
      </c>
      <c r="B324" s="1822" t="s">
        <v>9877</v>
      </c>
      <c r="C324" s="1819">
        <v>4.4000000000000004</v>
      </c>
      <c r="D324" s="1820">
        <v>5</v>
      </c>
      <c r="E324" s="2662">
        <v>286.75</v>
      </c>
      <c r="F324" s="69">
        <v>286.75</v>
      </c>
      <c r="G324" s="1983">
        <f t="shared" si="26"/>
        <v>286.75</v>
      </c>
      <c r="H324" s="2300">
        <f t="shared" si="25"/>
        <v>1433.75</v>
      </c>
      <c r="I324" s="1821"/>
    </row>
    <row r="325" spans="1:9" ht="13.5" customHeight="1">
      <c r="A325" s="1771" t="s">
        <v>6048</v>
      </c>
      <c r="B325" s="1818" t="s">
        <v>6049</v>
      </c>
      <c r="C325" s="1819">
        <v>4.42</v>
      </c>
      <c r="D325" s="1820">
        <v>5</v>
      </c>
      <c r="E325" s="2662">
        <v>286.75</v>
      </c>
      <c r="F325" s="69">
        <v>286.75</v>
      </c>
      <c r="G325" s="1983">
        <f t="shared" si="26"/>
        <v>286.75</v>
      </c>
      <c r="H325" s="2300">
        <f t="shared" si="25"/>
        <v>1433.75</v>
      </c>
      <c r="I325" s="1821"/>
    </row>
    <row r="326" spans="1:9" ht="13.5" customHeight="1">
      <c r="A326" s="1771" t="s">
        <v>6050</v>
      </c>
      <c r="B326" s="1818" t="s">
        <v>6051</v>
      </c>
      <c r="C326" s="1819">
        <v>5.01</v>
      </c>
      <c r="D326" s="1820">
        <v>5</v>
      </c>
      <c r="E326" s="2662">
        <v>286.75</v>
      </c>
      <c r="F326" s="69">
        <v>286.75</v>
      </c>
      <c r="G326" s="1983">
        <f t="shared" si="26"/>
        <v>286.75</v>
      </c>
      <c r="H326" s="2300">
        <f t="shared" si="25"/>
        <v>1433.75</v>
      </c>
      <c r="I326" s="1821"/>
    </row>
    <row r="327" spans="1:9" ht="13.5" customHeight="1">
      <c r="A327" s="1771" t="s">
        <v>6052</v>
      </c>
      <c r="B327" s="1818" t="s">
        <v>6053</v>
      </c>
      <c r="C327" s="1819">
        <v>5.6</v>
      </c>
      <c r="D327" s="1820">
        <v>5</v>
      </c>
      <c r="E327" s="2662">
        <v>286.75</v>
      </c>
      <c r="F327" s="69">
        <v>286.75</v>
      </c>
      <c r="G327" s="1983">
        <f t="shared" si="26"/>
        <v>286.75</v>
      </c>
      <c r="H327" s="2300">
        <f t="shared" si="25"/>
        <v>1433.75</v>
      </c>
      <c r="I327" s="1821"/>
    </row>
    <row r="328" spans="1:9" ht="13.5" customHeight="1">
      <c r="A328" s="1771" t="s">
        <v>9880</v>
      </c>
      <c r="B328" s="1822" t="s">
        <v>9879</v>
      </c>
      <c r="C328" s="1819">
        <v>5.2</v>
      </c>
      <c r="D328" s="1820">
        <v>5</v>
      </c>
      <c r="E328" s="2662">
        <v>286.75</v>
      </c>
      <c r="F328" s="69">
        <v>286.75</v>
      </c>
      <c r="G328" s="1983">
        <f t="shared" si="26"/>
        <v>286.75</v>
      </c>
      <c r="H328" s="2300">
        <f t="shared" si="25"/>
        <v>1433.75</v>
      </c>
      <c r="I328" s="1821"/>
    </row>
    <row r="329" spans="1:9" ht="13.5" customHeight="1">
      <c r="A329" s="1771" t="s">
        <v>6054</v>
      </c>
      <c r="B329" s="1818" t="s">
        <v>6055</v>
      </c>
      <c r="C329" s="1819">
        <v>5.36</v>
      </c>
      <c r="D329" s="1820">
        <v>5</v>
      </c>
      <c r="E329" s="2662">
        <v>286.75</v>
      </c>
      <c r="F329" s="69">
        <v>286.75</v>
      </c>
      <c r="G329" s="1983">
        <f t="shared" si="26"/>
        <v>286.75</v>
      </c>
      <c r="H329" s="2300">
        <f t="shared" si="25"/>
        <v>1433.75</v>
      </c>
      <c r="I329" s="1821"/>
    </row>
    <row r="330" spans="1:9">
      <c r="A330" s="1797" t="s">
        <v>348</v>
      </c>
      <c r="B330" s="1765" t="s">
        <v>346</v>
      </c>
      <c r="C330" s="1765">
        <v>6.07</v>
      </c>
      <c r="D330" s="1765">
        <v>5</v>
      </c>
      <c r="E330" s="2662">
        <v>286.75</v>
      </c>
      <c r="F330" s="69">
        <v>286.75</v>
      </c>
      <c r="G330" s="1983">
        <f t="shared" si="26"/>
        <v>286.75</v>
      </c>
      <c r="H330" s="2300">
        <f t="shared" si="25"/>
        <v>1433.75</v>
      </c>
      <c r="I330" s="1798"/>
    </row>
    <row r="331" spans="1:9">
      <c r="A331" s="1805" t="s">
        <v>349</v>
      </c>
      <c r="B331" s="1806" t="s">
        <v>347</v>
      </c>
      <c r="C331" s="1806">
        <v>6.78</v>
      </c>
      <c r="D331" s="1806">
        <v>5</v>
      </c>
      <c r="E331" s="2662">
        <v>286.75</v>
      </c>
      <c r="F331" s="69">
        <v>286.75</v>
      </c>
      <c r="G331" s="1983">
        <f t="shared" si="26"/>
        <v>286.75</v>
      </c>
      <c r="H331" s="2300">
        <f t="shared" si="25"/>
        <v>1433.75</v>
      </c>
      <c r="I331" s="1808"/>
    </row>
    <row r="332" spans="1:9" ht="13.5" thickBot="1">
      <c r="A332" s="1801" t="s">
        <v>6056</v>
      </c>
      <c r="B332" s="1760" t="s">
        <v>6057</v>
      </c>
      <c r="C332" s="1760">
        <v>5.2</v>
      </c>
      <c r="D332" s="1760">
        <v>5</v>
      </c>
      <c r="E332" s="2663">
        <v>286.75</v>
      </c>
      <c r="F332" s="287">
        <v>286.75</v>
      </c>
      <c r="G332" s="1988">
        <f>F332</f>
        <v>286.75</v>
      </c>
      <c r="H332" s="2299">
        <f t="shared" si="25"/>
        <v>1433.75</v>
      </c>
      <c r="I332" s="1407"/>
    </row>
    <row r="333" spans="1:9" ht="13.5" thickBot="1"/>
    <row r="334" spans="1:9" ht="12.75" customHeight="1">
      <c r="A334" s="1004"/>
      <c r="B334" s="1005"/>
      <c r="C334" s="2778" t="s">
        <v>6070</v>
      </c>
      <c r="D334" s="2778"/>
      <c r="E334" s="2778"/>
      <c r="F334" s="2778"/>
      <c r="G334" s="2778"/>
      <c r="H334" s="1012"/>
      <c r="I334" s="1006"/>
    </row>
    <row r="335" spans="1:9" ht="12.75" customHeight="1">
      <c r="A335" s="1007"/>
      <c r="B335" s="176"/>
      <c r="C335" s="2779"/>
      <c r="D335" s="2779"/>
      <c r="E335" s="2779"/>
      <c r="F335" s="2779"/>
      <c r="G335" s="2779"/>
      <c r="H335" s="1013"/>
      <c r="I335" s="1008"/>
    </row>
    <row r="336" spans="1:9" ht="12.75" customHeight="1">
      <c r="A336" s="1007"/>
      <c r="B336" s="176"/>
      <c r="C336" s="1013"/>
      <c r="D336" s="1013"/>
      <c r="E336" s="1088"/>
      <c r="F336" s="1013"/>
      <c r="G336" s="1013"/>
      <c r="H336" s="1013"/>
      <c r="I336" s="1008"/>
    </row>
    <row r="337" spans="1:9" ht="12.75" customHeight="1">
      <c r="A337" s="1007"/>
      <c r="B337" s="176"/>
      <c r="C337" s="176"/>
      <c r="D337" s="176"/>
      <c r="E337" s="1089"/>
      <c r="F337" s="176"/>
      <c r="G337" s="176"/>
      <c r="H337" s="176"/>
      <c r="I337" s="1008"/>
    </row>
    <row r="338" spans="1:9" ht="12.75" customHeight="1">
      <c r="A338" s="1007"/>
      <c r="B338" s="176"/>
      <c r="C338" s="176"/>
      <c r="D338" s="176"/>
      <c r="E338" s="1089"/>
      <c r="F338" s="176"/>
      <c r="G338" s="176"/>
      <c r="H338" s="176"/>
      <c r="I338" s="1008"/>
    </row>
    <row r="339" spans="1:9" ht="12.75" customHeight="1">
      <c r="A339" s="1007"/>
      <c r="B339" s="176"/>
      <c r="C339" s="176"/>
      <c r="D339" s="176"/>
      <c r="E339" s="1089"/>
      <c r="F339" s="176"/>
      <c r="G339" s="176"/>
      <c r="H339" s="176"/>
      <c r="I339" s="1008"/>
    </row>
    <row r="340" spans="1:9" ht="13.5" customHeight="1" thickBot="1">
      <c r="A340" s="1009"/>
      <c r="B340" s="1010"/>
      <c r="C340" s="1010"/>
      <c r="D340" s="1010"/>
      <c r="E340" s="1090"/>
      <c r="F340" s="1010"/>
      <c r="G340" s="1010"/>
      <c r="H340" s="1010"/>
      <c r="I340" s="1011"/>
    </row>
    <row r="341" spans="1:9" ht="56.25" customHeight="1" thickBot="1">
      <c r="A341" s="220" t="s">
        <v>1036</v>
      </c>
      <c r="B341" s="566" t="s">
        <v>1037</v>
      </c>
      <c r="C341" s="1660" t="s">
        <v>679</v>
      </c>
      <c r="D341" s="1660" t="s">
        <v>3147</v>
      </c>
      <c r="E341" s="784" t="s">
        <v>11013</v>
      </c>
      <c r="F341" s="567" t="s">
        <v>2796</v>
      </c>
      <c r="G341" s="2743" t="s">
        <v>6074</v>
      </c>
      <c r="H341" s="2743" t="s">
        <v>498</v>
      </c>
      <c r="I341" s="206" t="s">
        <v>4274</v>
      </c>
    </row>
    <row r="342" spans="1:9" ht="13.5" thickBot="1">
      <c r="A342" s="228"/>
      <c r="B342" s="445"/>
      <c r="C342" s="568" t="s">
        <v>6073</v>
      </c>
      <c r="D342" s="569" t="s">
        <v>6102</v>
      </c>
      <c r="E342" s="1000" t="s">
        <v>265</v>
      </c>
      <c r="F342" s="224">
        <f>'Заказ, cкидки и курсы валют'!$I$12</f>
        <v>0</v>
      </c>
      <c r="G342" s="2744"/>
      <c r="H342" s="2744"/>
      <c r="I342" s="380"/>
    </row>
    <row r="343" spans="1:9">
      <c r="A343" s="1478" t="s">
        <v>6097</v>
      </c>
      <c r="B343" s="1815" t="s">
        <v>6742</v>
      </c>
      <c r="C343" s="1823">
        <v>5.6000000000000001E-2</v>
      </c>
      <c r="D343" s="1823">
        <v>1</v>
      </c>
      <c r="E343" s="2661">
        <v>29.61</v>
      </c>
      <c r="F343" s="983">
        <v>34.200000000000003</v>
      </c>
      <c r="G343" s="1981">
        <f>F343</f>
        <v>34.200000000000003</v>
      </c>
      <c r="H343" s="1792">
        <f t="shared" ref="H343:H362" si="27">G343*D343</f>
        <v>34.200000000000003</v>
      </c>
      <c r="I343" s="1791"/>
    </row>
    <row r="344" spans="1:9">
      <c r="A344" s="638" t="s">
        <v>6096</v>
      </c>
      <c r="B344" s="1824" t="s">
        <v>9890</v>
      </c>
      <c r="C344" s="1825">
        <v>7.2999999999999995E-2</v>
      </c>
      <c r="D344" s="1825">
        <v>1</v>
      </c>
      <c r="E344" s="2662">
        <v>28.97</v>
      </c>
      <c r="F344" s="69">
        <v>34.799999999999997</v>
      </c>
      <c r="G344" s="1983">
        <f>F344</f>
        <v>34.799999999999997</v>
      </c>
      <c r="H344" s="2298">
        <f t="shared" si="27"/>
        <v>34.799999999999997</v>
      </c>
      <c r="I344" s="1790"/>
    </row>
    <row r="345" spans="1:9">
      <c r="A345" s="638" t="s">
        <v>6095</v>
      </c>
      <c r="B345" s="1824" t="s">
        <v>10987</v>
      </c>
      <c r="C345" s="1825">
        <v>8.3000000000000004E-2</v>
      </c>
      <c r="D345" s="1825">
        <v>1</v>
      </c>
      <c r="E345" s="2662">
        <v>28.45</v>
      </c>
      <c r="F345" s="69">
        <v>35.6</v>
      </c>
      <c r="G345" s="1983">
        <f>F345</f>
        <v>35.6</v>
      </c>
      <c r="H345" s="2298">
        <f t="shared" si="27"/>
        <v>35.6</v>
      </c>
      <c r="I345" s="1790"/>
    </row>
    <row r="346" spans="1:9">
      <c r="A346" s="638" t="s">
        <v>10986</v>
      </c>
      <c r="B346" s="1824" t="s">
        <v>7139</v>
      </c>
      <c r="C346" s="1825">
        <v>8.5999999999999993E-2</v>
      </c>
      <c r="D346" s="1825">
        <v>1</v>
      </c>
      <c r="E346" s="2662">
        <v>31.55</v>
      </c>
      <c r="F346" s="69">
        <v>36.450000000000003</v>
      </c>
      <c r="G346" s="1983">
        <f t="shared" ref="G346:G361" si="28">F346</f>
        <v>36.450000000000003</v>
      </c>
      <c r="H346" s="2298">
        <f t="shared" si="27"/>
        <v>36.450000000000003</v>
      </c>
      <c r="I346" s="1790"/>
    </row>
    <row r="347" spans="1:9">
      <c r="A347" s="638" t="s">
        <v>6093</v>
      </c>
      <c r="B347" s="767" t="s">
        <v>6094</v>
      </c>
      <c r="C347" s="1825">
        <v>9.9000000000000005E-2</v>
      </c>
      <c r="D347" s="1825">
        <v>1</v>
      </c>
      <c r="E347" s="2662">
        <v>42.16</v>
      </c>
      <c r="F347" s="69">
        <v>48.7</v>
      </c>
      <c r="G347" s="1983">
        <f t="shared" si="28"/>
        <v>48.7</v>
      </c>
      <c r="H347" s="2298">
        <f t="shared" si="27"/>
        <v>48.7</v>
      </c>
      <c r="I347" s="1790"/>
    </row>
    <row r="348" spans="1:9">
      <c r="A348" s="638" t="s">
        <v>6092</v>
      </c>
      <c r="B348" s="1824" t="s">
        <v>9891</v>
      </c>
      <c r="C348" s="1825">
        <v>0.111</v>
      </c>
      <c r="D348" s="1825">
        <v>1</v>
      </c>
      <c r="E348" s="2662">
        <v>40.98</v>
      </c>
      <c r="F348" s="69">
        <v>47.33</v>
      </c>
      <c r="G348" s="1983">
        <f t="shared" si="28"/>
        <v>47.33</v>
      </c>
      <c r="H348" s="2298">
        <f t="shared" si="27"/>
        <v>47.33</v>
      </c>
      <c r="I348" s="1790"/>
    </row>
    <row r="349" spans="1:9">
      <c r="A349" s="638" t="s">
        <v>6091</v>
      </c>
      <c r="B349" s="1824" t="s">
        <v>9892</v>
      </c>
      <c r="C349" s="1825">
        <v>0.11899999999999999</v>
      </c>
      <c r="D349" s="1825">
        <v>1</v>
      </c>
      <c r="E349" s="2662">
        <v>37.85</v>
      </c>
      <c r="F349" s="69">
        <v>43.72</v>
      </c>
      <c r="G349" s="1983">
        <f t="shared" si="28"/>
        <v>43.72</v>
      </c>
      <c r="H349" s="2298">
        <f t="shared" si="27"/>
        <v>43.72</v>
      </c>
      <c r="I349" s="1790"/>
    </row>
    <row r="350" spans="1:9">
      <c r="A350" s="638" t="s">
        <v>6089</v>
      </c>
      <c r="B350" s="767" t="s">
        <v>6090</v>
      </c>
      <c r="C350" s="1825">
        <v>0.13100000000000001</v>
      </c>
      <c r="D350" s="1825">
        <v>1</v>
      </c>
      <c r="E350" s="2662">
        <v>40.630000000000003</v>
      </c>
      <c r="F350" s="69">
        <v>46.92</v>
      </c>
      <c r="G350" s="1983">
        <f t="shared" si="28"/>
        <v>46.92</v>
      </c>
      <c r="H350" s="2298">
        <f t="shared" si="27"/>
        <v>46.92</v>
      </c>
      <c r="I350" s="1790"/>
    </row>
    <row r="351" spans="1:9">
      <c r="A351" s="638" t="s">
        <v>6087</v>
      </c>
      <c r="B351" s="767" t="s">
        <v>6088</v>
      </c>
      <c r="C351" s="1825">
        <v>0.13100000000000001</v>
      </c>
      <c r="D351" s="1825">
        <v>1</v>
      </c>
      <c r="E351" s="2662">
        <v>50.52</v>
      </c>
      <c r="F351" s="69">
        <v>58.35</v>
      </c>
      <c r="G351" s="1983">
        <f t="shared" si="28"/>
        <v>58.35</v>
      </c>
      <c r="H351" s="2298">
        <f t="shared" si="27"/>
        <v>58.35</v>
      </c>
      <c r="I351" s="1790"/>
    </row>
    <row r="352" spans="1:9">
      <c r="A352" s="638" t="s">
        <v>6085</v>
      </c>
      <c r="B352" s="767" t="s">
        <v>6086</v>
      </c>
      <c r="C352" s="1825">
        <v>0.14599999999999999</v>
      </c>
      <c r="D352" s="1825">
        <v>1</v>
      </c>
      <c r="E352" s="2662">
        <v>53.65</v>
      </c>
      <c r="F352" s="69">
        <v>61.97</v>
      </c>
      <c r="G352" s="1983">
        <f t="shared" si="28"/>
        <v>61.97</v>
      </c>
      <c r="H352" s="2298">
        <f t="shared" si="27"/>
        <v>61.97</v>
      </c>
      <c r="I352" s="1790"/>
    </row>
    <row r="353" spans="1:9">
      <c r="A353" s="638" t="s">
        <v>6083</v>
      </c>
      <c r="B353" s="767" t="s">
        <v>6084</v>
      </c>
      <c r="C353" s="1825">
        <v>0.158</v>
      </c>
      <c r="D353" s="1825">
        <v>1</v>
      </c>
      <c r="E353" s="2662">
        <v>56.52</v>
      </c>
      <c r="F353" s="69">
        <v>65.28</v>
      </c>
      <c r="G353" s="1983">
        <f t="shared" si="28"/>
        <v>65.28</v>
      </c>
      <c r="H353" s="2298">
        <f t="shared" si="27"/>
        <v>65.28</v>
      </c>
      <c r="I353" s="1790"/>
    </row>
    <row r="354" spans="1:9" ht="12.75" customHeight="1">
      <c r="A354" s="638" t="s">
        <v>6081</v>
      </c>
      <c r="B354" s="767" t="s">
        <v>6082</v>
      </c>
      <c r="C354" s="1825">
        <v>0.17799999999999999</v>
      </c>
      <c r="D354" s="1825">
        <v>1</v>
      </c>
      <c r="E354" s="2662">
        <v>61.82</v>
      </c>
      <c r="F354" s="69">
        <v>71.400000000000006</v>
      </c>
      <c r="G354" s="1983">
        <f t="shared" si="28"/>
        <v>71.400000000000006</v>
      </c>
      <c r="H354" s="2298">
        <f t="shared" si="27"/>
        <v>71.400000000000006</v>
      </c>
      <c r="I354" s="1790"/>
    </row>
    <row r="355" spans="1:9" ht="12.75" customHeight="1">
      <c r="A355" s="638" t="s">
        <v>6071</v>
      </c>
      <c r="B355" s="767" t="s">
        <v>6072</v>
      </c>
      <c r="C355" s="1825">
        <v>0.20899999999999999</v>
      </c>
      <c r="D355" s="1825">
        <v>1</v>
      </c>
      <c r="E355" s="2662">
        <v>61.71</v>
      </c>
      <c r="F355" s="69">
        <v>71.27</v>
      </c>
      <c r="G355" s="1983">
        <f t="shared" si="28"/>
        <v>71.27</v>
      </c>
      <c r="H355" s="2298">
        <f>G355*D355</f>
        <v>71.27</v>
      </c>
      <c r="I355" s="1790"/>
    </row>
    <row r="356" spans="1:9" ht="12.75" customHeight="1">
      <c r="A356" s="638" t="s">
        <v>11274</v>
      </c>
      <c r="B356" s="1824" t="s">
        <v>11275</v>
      </c>
      <c r="C356" s="1825">
        <v>0.20899999999999999</v>
      </c>
      <c r="D356" s="1825">
        <v>1</v>
      </c>
      <c r="E356" s="2662">
        <v>64.37</v>
      </c>
      <c r="F356" s="69">
        <v>74.349999999999994</v>
      </c>
      <c r="G356" s="1983">
        <f t="shared" si="28"/>
        <v>74.349999999999994</v>
      </c>
      <c r="H356" s="2298">
        <f>G356*D356</f>
        <v>74.349999999999994</v>
      </c>
      <c r="I356" s="1790"/>
    </row>
    <row r="357" spans="1:9" ht="12.75" customHeight="1">
      <c r="A357" s="638" t="s">
        <v>11276</v>
      </c>
      <c r="B357" s="1824" t="s">
        <v>11277</v>
      </c>
      <c r="C357" s="1825">
        <v>0.20899999999999999</v>
      </c>
      <c r="D357" s="1825">
        <v>1</v>
      </c>
      <c r="E357" s="2662">
        <v>68.53</v>
      </c>
      <c r="F357" s="69">
        <v>81.150000000000006</v>
      </c>
      <c r="G357" s="1983">
        <f t="shared" si="28"/>
        <v>81.150000000000006</v>
      </c>
      <c r="H357" s="2298">
        <f>G357*D357</f>
        <v>81.150000000000006</v>
      </c>
      <c r="I357" s="1790"/>
    </row>
    <row r="358" spans="1:9" ht="12.75" customHeight="1">
      <c r="A358" s="638" t="s">
        <v>6075</v>
      </c>
      <c r="B358" s="767" t="s">
        <v>6076</v>
      </c>
      <c r="C358" s="1825">
        <v>0.20899999999999999</v>
      </c>
      <c r="D358" s="1825">
        <v>1</v>
      </c>
      <c r="E358" s="2662">
        <v>75.5</v>
      </c>
      <c r="F358" s="69">
        <v>87.2</v>
      </c>
      <c r="G358" s="1983">
        <f t="shared" si="28"/>
        <v>87.2</v>
      </c>
      <c r="H358" s="2298">
        <f t="shared" si="27"/>
        <v>87.2</v>
      </c>
      <c r="I358" s="1790"/>
    </row>
    <row r="359" spans="1:9" ht="12.75" customHeight="1">
      <c r="A359" s="638" t="s">
        <v>6077</v>
      </c>
      <c r="B359" s="767" t="s">
        <v>6078</v>
      </c>
      <c r="C359" s="1825">
        <v>0.222</v>
      </c>
      <c r="D359" s="1825">
        <v>1</v>
      </c>
      <c r="E359" s="2662">
        <v>71.599999999999994</v>
      </c>
      <c r="F359" s="69">
        <v>84.7</v>
      </c>
      <c r="G359" s="1983">
        <f t="shared" si="28"/>
        <v>84.7</v>
      </c>
      <c r="H359" s="2298">
        <f t="shared" si="27"/>
        <v>84.7</v>
      </c>
      <c r="I359" s="1790"/>
    </row>
    <row r="360" spans="1:9" ht="12.75" customHeight="1">
      <c r="A360" s="638" t="s">
        <v>6079</v>
      </c>
      <c r="B360" s="767" t="s">
        <v>6080</v>
      </c>
      <c r="C360" s="1825">
        <v>0.24199999999999999</v>
      </c>
      <c r="D360" s="1825">
        <v>1</v>
      </c>
      <c r="E360" s="2662">
        <v>66.14</v>
      </c>
      <c r="F360" s="69">
        <v>91.84</v>
      </c>
      <c r="G360" s="1983">
        <f t="shared" si="28"/>
        <v>91.84</v>
      </c>
      <c r="H360" s="2298">
        <f t="shared" si="27"/>
        <v>91.84</v>
      </c>
      <c r="I360" s="1790"/>
    </row>
    <row r="361" spans="1:9" ht="12.75" customHeight="1">
      <c r="A361" s="1799" t="s">
        <v>6100</v>
      </c>
      <c r="B361" s="641" t="s">
        <v>6101</v>
      </c>
      <c r="C361" s="641">
        <v>0.27100000000000002</v>
      </c>
      <c r="D361" s="1825">
        <v>1</v>
      </c>
      <c r="E361" s="2662">
        <v>73.62</v>
      </c>
      <c r="F361" s="69">
        <v>95.03</v>
      </c>
      <c r="G361" s="1983">
        <f t="shared" si="28"/>
        <v>95.03</v>
      </c>
      <c r="H361" s="2298">
        <f t="shared" si="27"/>
        <v>95.03</v>
      </c>
      <c r="I361" s="1800"/>
    </row>
    <row r="362" spans="1:9" ht="13.5" thickBot="1">
      <c r="A362" s="1801" t="s">
        <v>6098</v>
      </c>
      <c r="B362" s="1760" t="s">
        <v>6099</v>
      </c>
      <c r="C362" s="1760">
        <v>0.30199999999999999</v>
      </c>
      <c r="D362" s="1826">
        <v>1</v>
      </c>
      <c r="E362" s="2663">
        <v>88.29</v>
      </c>
      <c r="F362" s="287">
        <v>101.98</v>
      </c>
      <c r="G362" s="1988">
        <f>F362</f>
        <v>101.98</v>
      </c>
      <c r="H362" s="2299">
        <f t="shared" si="27"/>
        <v>101.98</v>
      </c>
      <c r="I362" s="1407"/>
    </row>
  </sheetData>
  <mergeCells count="20">
    <mergeCell ref="A1:I1"/>
    <mergeCell ref="G10:G11"/>
    <mergeCell ref="H10:H11"/>
    <mergeCell ref="H242:H243"/>
    <mergeCell ref="G242:G243"/>
    <mergeCell ref="G42:G43"/>
    <mergeCell ref="H42:H43"/>
    <mergeCell ref="G341:G342"/>
    <mergeCell ref="H341:H342"/>
    <mergeCell ref="C334:G335"/>
    <mergeCell ref="G315:G316"/>
    <mergeCell ref="H315:H316"/>
    <mergeCell ref="G254:G255"/>
    <mergeCell ref="H254:H255"/>
    <mergeCell ref="G265:G266"/>
    <mergeCell ref="H265:H266"/>
    <mergeCell ref="H295:H296"/>
    <mergeCell ref="G282:G283"/>
    <mergeCell ref="H282:H283"/>
    <mergeCell ref="G295:G296"/>
  </mergeCells>
  <phoneticPr fontId="0" type="noConversion"/>
  <hyperlinks>
    <hyperlink ref="A1:I1" location="ОГЛАВЛЕНИЕ!R1C1" display="Нажмите ЗДЕСЬ для возврата в оглавление 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C000"/>
  </sheetPr>
  <dimension ref="A1:T1093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K973" sqref="K973"/>
    </sheetView>
  </sheetViews>
  <sheetFormatPr defaultRowHeight="12.75"/>
  <cols>
    <col min="1" max="1" width="21.5703125" customWidth="1"/>
    <col min="2" max="2" width="13" customWidth="1"/>
    <col min="3" max="3" width="13.28515625" customWidth="1"/>
    <col min="4" max="4" width="10.28515625" customWidth="1"/>
    <col min="5" max="5" width="14.28515625" customWidth="1"/>
    <col min="6" max="6" width="12.7109375" style="680" customWidth="1"/>
    <col min="7" max="7" width="11.85546875" style="22" customWidth="1"/>
    <col min="8" max="8" width="13.85546875" customWidth="1"/>
    <col min="9" max="9" width="12.28515625" customWidth="1"/>
    <col min="11" max="11" width="9.140625" style="2424" customWidth="1"/>
    <col min="12" max="12" width="11.7109375" customWidth="1"/>
  </cols>
  <sheetData>
    <row r="1" spans="1:20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1950" t="s">
        <v>11726</v>
      </c>
      <c r="K1" s="1030"/>
      <c r="L1" s="1030"/>
    </row>
    <row r="2" spans="1:20" ht="30.75">
      <c r="A2" s="2358" t="s">
        <v>5258</v>
      </c>
      <c r="B2" s="2358"/>
      <c r="C2" s="2358"/>
      <c r="D2" s="2358"/>
      <c r="E2" s="2359"/>
      <c r="F2" s="2357"/>
      <c r="G2" s="2360"/>
      <c r="H2" s="2361"/>
      <c r="I2" s="2360"/>
    </row>
    <row r="3" spans="1:20" ht="13.5" thickBot="1">
      <c r="A3" s="4"/>
      <c r="B3" s="4"/>
      <c r="C3" s="4"/>
      <c r="D3" s="4"/>
      <c r="E3" s="1"/>
      <c r="F3" s="777"/>
    </row>
    <row r="4" spans="1:20" ht="12.75" customHeight="1">
      <c r="A4" s="2806" t="s">
        <v>11653</v>
      </c>
      <c r="B4" s="2807"/>
      <c r="C4" s="2807"/>
      <c r="D4" s="2807"/>
      <c r="E4" s="2807"/>
      <c r="F4" s="2807"/>
      <c r="G4" s="2807"/>
      <c r="H4" s="2807"/>
      <c r="I4" s="2808"/>
    </row>
    <row r="5" spans="1:20" ht="12.75" customHeight="1">
      <c r="A5" s="2809"/>
      <c r="B5" s="2810"/>
      <c r="C5" s="2810"/>
      <c r="D5" s="2810"/>
      <c r="E5" s="2810"/>
      <c r="F5" s="2810"/>
      <c r="G5" s="2810"/>
      <c r="H5" s="2810"/>
      <c r="I5" s="2811"/>
    </row>
    <row r="6" spans="1:20" ht="12.75" customHeight="1">
      <c r="A6" s="2809"/>
      <c r="B6" s="2810"/>
      <c r="C6" s="2810"/>
      <c r="D6" s="2810"/>
      <c r="E6" s="2810"/>
      <c r="F6" s="2810"/>
      <c r="G6" s="2810"/>
      <c r="H6" s="2810"/>
      <c r="I6" s="2811"/>
    </row>
    <row r="7" spans="1:20" ht="12.75" customHeight="1">
      <c r="A7" s="2809"/>
      <c r="B7" s="2810"/>
      <c r="C7" s="2810"/>
      <c r="D7" s="2810"/>
      <c r="E7" s="2810"/>
      <c r="F7" s="2810"/>
      <c r="G7" s="2810"/>
      <c r="H7" s="2810"/>
      <c r="I7" s="2811"/>
      <c r="L7" s="2378"/>
      <c r="M7" s="2378"/>
      <c r="N7" s="2378"/>
      <c r="O7" s="2378"/>
      <c r="P7" s="2378"/>
      <c r="Q7" s="2378"/>
      <c r="R7" s="2378"/>
      <c r="S7" s="2378"/>
      <c r="T7" s="2378"/>
    </row>
    <row r="8" spans="1:20" ht="12.75" customHeight="1">
      <c r="A8" s="2809"/>
      <c r="B8" s="2810"/>
      <c r="C8" s="2810"/>
      <c r="D8" s="2810"/>
      <c r="E8" s="2810"/>
      <c r="F8" s="2810"/>
      <c r="G8" s="2810"/>
      <c r="H8" s="2810"/>
      <c r="I8" s="2811"/>
      <c r="L8" s="2379"/>
      <c r="M8" s="2380"/>
      <c r="N8" s="2380"/>
      <c r="O8" s="2380"/>
      <c r="P8" s="2381"/>
      <c r="Q8" s="2382"/>
      <c r="R8" s="2383"/>
      <c r="S8" s="2379"/>
      <c r="T8" s="2378"/>
    </row>
    <row r="9" spans="1:20" ht="36.75" customHeight="1" thickBot="1">
      <c r="A9" s="2812"/>
      <c r="B9" s="2813"/>
      <c r="C9" s="2813"/>
      <c r="D9" s="2813"/>
      <c r="E9" s="2813"/>
      <c r="F9" s="2813"/>
      <c r="G9" s="2813"/>
      <c r="H9" s="2813"/>
      <c r="I9" s="2814"/>
      <c r="L9" s="2379"/>
      <c r="M9" s="2384"/>
      <c r="N9" s="2384"/>
      <c r="O9" s="2385"/>
      <c r="P9" s="2386"/>
      <c r="Q9" s="2387"/>
      <c r="R9" s="2388"/>
      <c r="S9" s="2379"/>
      <c r="T9" s="2378"/>
    </row>
    <row r="10" spans="1:20" ht="33.75" customHeight="1">
      <c r="A10" s="401" t="s">
        <v>1036</v>
      </c>
      <c r="B10" s="220" t="s">
        <v>4180</v>
      </c>
      <c r="C10" s="445" t="s">
        <v>1037</v>
      </c>
      <c r="D10" s="568" t="s">
        <v>679</v>
      </c>
      <c r="E10" s="568" t="s">
        <v>3980</v>
      </c>
      <c r="F10" s="2324" t="s">
        <v>1705</v>
      </c>
      <c r="G10" s="231" t="s">
        <v>2796</v>
      </c>
      <c r="H10" s="2752" t="s">
        <v>498</v>
      </c>
      <c r="I10" s="232" t="s">
        <v>4274</v>
      </c>
      <c r="L10" s="2378"/>
      <c r="M10" s="2378"/>
      <c r="N10" s="2378"/>
      <c r="O10" s="2378"/>
      <c r="P10" s="2378"/>
      <c r="Q10" s="2378"/>
      <c r="R10" s="2378"/>
      <c r="S10" s="2378"/>
      <c r="T10" s="2378"/>
    </row>
    <row r="11" spans="1:20" ht="21.75" customHeight="1" thickBot="1">
      <c r="A11" s="350"/>
      <c r="B11" s="228" t="s">
        <v>1830</v>
      </c>
      <c r="C11" s="477" t="s">
        <v>1830</v>
      </c>
      <c r="D11" s="568" t="s">
        <v>3311</v>
      </c>
      <c r="E11" s="569" t="s">
        <v>3981</v>
      </c>
      <c r="F11" s="2325" t="s">
        <v>265</v>
      </c>
      <c r="G11" s="224">
        <f>'Заказ, cкидки и курсы валют'!$I$12</f>
        <v>0</v>
      </c>
      <c r="H11" s="2744"/>
      <c r="I11" s="380"/>
    </row>
    <row r="12" spans="1:20">
      <c r="A12" s="2024" t="s">
        <v>4181</v>
      </c>
      <c r="B12" s="1699">
        <v>0.55000000000000004</v>
      </c>
      <c r="C12" s="1699" t="s">
        <v>3543</v>
      </c>
      <c r="D12" s="1699"/>
      <c r="E12" s="1699">
        <v>25</v>
      </c>
      <c r="F12" s="2326">
        <v>361.21800000000002</v>
      </c>
      <c r="G12" s="2025">
        <f>ROUND(F12*(1-$G$11),2)</f>
        <v>361.22</v>
      </c>
      <c r="H12" s="2025">
        <f>G12</f>
        <v>361.22</v>
      </c>
      <c r="I12" s="2026"/>
    </row>
    <row r="13" spans="1:20">
      <c r="A13" s="1626" t="s">
        <v>10564</v>
      </c>
      <c r="B13" s="11">
        <v>0.7</v>
      </c>
      <c r="C13" s="11" t="s">
        <v>7142</v>
      </c>
      <c r="D13" s="11"/>
      <c r="E13" s="11">
        <v>25</v>
      </c>
      <c r="F13" s="2327">
        <v>496.32</v>
      </c>
      <c r="G13" s="2027">
        <f t="shared" ref="G13:G20" si="0">ROUND(F13*(1-$G$11),2)</f>
        <v>496.32</v>
      </c>
      <c r="H13" s="2027">
        <f t="shared" ref="H13:H20" si="1">G13</f>
        <v>496.32</v>
      </c>
      <c r="I13" s="2028"/>
    </row>
    <row r="14" spans="1:20">
      <c r="A14" s="827" t="s">
        <v>4182</v>
      </c>
      <c r="B14" s="1395">
        <v>0.55000000000000004</v>
      </c>
      <c r="C14" s="1395" t="s">
        <v>672</v>
      </c>
      <c r="D14" s="1395"/>
      <c r="E14" s="11">
        <v>25</v>
      </c>
      <c r="F14" s="2327">
        <v>515.65</v>
      </c>
      <c r="G14" s="2027">
        <f t="shared" si="0"/>
        <v>515.65</v>
      </c>
      <c r="H14" s="2027">
        <f t="shared" si="1"/>
        <v>515.65</v>
      </c>
      <c r="I14" s="2028"/>
    </row>
    <row r="15" spans="1:20">
      <c r="A15" s="827" t="s">
        <v>9114</v>
      </c>
      <c r="B15" s="1395">
        <v>0.7</v>
      </c>
      <c r="C15" s="1395" t="s">
        <v>9115</v>
      </c>
      <c r="D15" s="1395"/>
      <c r="E15" s="11">
        <v>25</v>
      </c>
      <c r="F15" s="2327">
        <v>747.71400000000006</v>
      </c>
      <c r="G15" s="2027">
        <f t="shared" si="0"/>
        <v>747.71</v>
      </c>
      <c r="H15" s="2027">
        <f t="shared" si="1"/>
        <v>747.71</v>
      </c>
      <c r="I15" s="2028"/>
    </row>
    <row r="16" spans="1:20">
      <c r="A16" s="827" t="s">
        <v>4183</v>
      </c>
      <c r="B16" s="1395">
        <v>0.55000000000000004</v>
      </c>
      <c r="C16" s="11" t="s">
        <v>986</v>
      </c>
      <c r="D16" s="11"/>
      <c r="E16" s="11">
        <v>25</v>
      </c>
      <c r="F16" s="2327">
        <v>628.33319999999992</v>
      </c>
      <c r="G16" s="2027">
        <f t="shared" si="0"/>
        <v>628.33000000000004</v>
      </c>
      <c r="H16" s="2027">
        <f t="shared" si="1"/>
        <v>628.33000000000004</v>
      </c>
      <c r="I16" s="2028"/>
    </row>
    <row r="17" spans="1:15">
      <c r="A17" s="1630" t="s">
        <v>4184</v>
      </c>
      <c r="B17" s="2029">
        <v>0.7</v>
      </c>
      <c r="C17" s="1631" t="s">
        <v>7143</v>
      </c>
      <c r="D17" s="1395"/>
      <c r="E17" s="11">
        <v>25</v>
      </c>
      <c r="F17" s="2328">
        <v>879.64799999999991</v>
      </c>
      <c r="G17" s="2027">
        <f t="shared" si="0"/>
        <v>879.65</v>
      </c>
      <c r="H17" s="2027">
        <f t="shared" si="1"/>
        <v>879.65</v>
      </c>
      <c r="I17" s="2028"/>
    </row>
    <row r="18" spans="1:15">
      <c r="A18" s="1630" t="s">
        <v>5648</v>
      </c>
      <c r="B18" s="2029" t="s">
        <v>4187</v>
      </c>
      <c r="C18" s="1631" t="s">
        <v>4272</v>
      </c>
      <c r="D18" s="1395"/>
      <c r="E18" s="11">
        <v>25</v>
      </c>
      <c r="F18" s="2328">
        <v>1256.6663999999998</v>
      </c>
      <c r="G18" s="2027">
        <f t="shared" si="0"/>
        <v>1256.67</v>
      </c>
      <c r="H18" s="2027">
        <f t="shared" si="1"/>
        <v>1256.67</v>
      </c>
      <c r="I18" s="2028"/>
    </row>
    <row r="19" spans="1:15">
      <c r="A19" s="2030" t="s">
        <v>4185</v>
      </c>
      <c r="B19" s="1631">
        <v>0.55000000000000004</v>
      </c>
      <c r="C19" s="1631" t="s">
        <v>674</v>
      </c>
      <c r="D19" s="11"/>
      <c r="E19" s="11">
        <v>25</v>
      </c>
      <c r="F19" s="2328">
        <v>785.41319999999996</v>
      </c>
      <c r="G19" s="2027">
        <f t="shared" si="0"/>
        <v>785.41</v>
      </c>
      <c r="H19" s="2027">
        <f t="shared" si="1"/>
        <v>785.41</v>
      </c>
      <c r="I19" s="2028"/>
      <c r="L19" s="2378"/>
      <c r="M19" s="2378"/>
      <c r="N19" s="2378"/>
      <c r="O19" s="2378"/>
    </row>
    <row r="20" spans="1:15" ht="13.5" thickBot="1">
      <c r="A20" s="2031" t="s">
        <v>4186</v>
      </c>
      <c r="B20" s="2032">
        <v>0.7</v>
      </c>
      <c r="C20" s="2032" t="s">
        <v>675</v>
      </c>
      <c r="D20" s="369"/>
      <c r="E20" s="369">
        <v>25</v>
      </c>
      <c r="F20" s="2329">
        <v>1099.56</v>
      </c>
      <c r="G20" s="2033">
        <f t="shared" si="0"/>
        <v>1099.56</v>
      </c>
      <c r="H20" s="2033">
        <f t="shared" si="1"/>
        <v>1099.56</v>
      </c>
      <c r="I20" s="2034"/>
      <c r="L20" s="2401"/>
      <c r="M20" s="2402"/>
      <c r="N20" s="2378"/>
      <c r="O20" s="2378"/>
    </row>
    <row r="21" spans="1:15" ht="13.5" thickBot="1">
      <c r="A21" s="1"/>
      <c r="B21" s="2035"/>
      <c r="C21" s="99"/>
      <c r="D21" s="99"/>
      <c r="E21" s="99"/>
      <c r="F21" s="704"/>
      <c r="G21" s="2036"/>
      <c r="L21" s="2401"/>
      <c r="M21" s="2402"/>
      <c r="N21" s="2378"/>
      <c r="O21" s="2378"/>
    </row>
    <row r="22" spans="1:15" ht="12.75" customHeight="1">
      <c r="A22" s="2806" t="s">
        <v>11642</v>
      </c>
      <c r="B22" s="2807"/>
      <c r="C22" s="2807"/>
      <c r="D22" s="2807"/>
      <c r="E22" s="2807"/>
      <c r="F22" s="2807"/>
      <c r="G22" s="2807"/>
      <c r="H22" s="2807"/>
      <c r="I22" s="2808"/>
      <c r="L22" s="2401"/>
      <c r="M22" s="2402"/>
      <c r="N22" s="2378"/>
      <c r="O22" s="2378"/>
    </row>
    <row r="23" spans="1:15" ht="12.75" customHeight="1">
      <c r="A23" s="2809"/>
      <c r="B23" s="2810"/>
      <c r="C23" s="2810"/>
      <c r="D23" s="2810"/>
      <c r="E23" s="2810"/>
      <c r="F23" s="2810"/>
      <c r="G23" s="2810"/>
      <c r="H23" s="2810"/>
      <c r="I23" s="2811"/>
      <c r="L23" s="2401"/>
      <c r="M23" s="2402"/>
      <c r="N23" s="2378"/>
      <c r="O23" s="2378"/>
    </row>
    <row r="24" spans="1:15" ht="12.75" customHeight="1">
      <c r="A24" s="2809"/>
      <c r="B24" s="2810"/>
      <c r="C24" s="2810"/>
      <c r="D24" s="2810"/>
      <c r="E24" s="2810"/>
      <c r="F24" s="2810"/>
      <c r="G24" s="2810"/>
      <c r="H24" s="2810"/>
      <c r="I24" s="2811"/>
      <c r="L24" s="2401"/>
      <c r="M24" s="2402"/>
      <c r="N24" s="2378"/>
      <c r="O24" s="2378"/>
    </row>
    <row r="25" spans="1:15" ht="12.75" customHeight="1">
      <c r="A25" s="2809"/>
      <c r="B25" s="2810"/>
      <c r="C25" s="2810"/>
      <c r="D25" s="2810"/>
      <c r="E25" s="2810"/>
      <c r="F25" s="2810"/>
      <c r="G25" s="2810"/>
      <c r="H25" s="2810"/>
      <c r="I25" s="2811"/>
      <c r="L25" s="2401"/>
      <c r="M25" s="2402"/>
      <c r="N25" s="2378"/>
      <c r="O25" s="2378"/>
    </row>
    <row r="26" spans="1:15" ht="12.75" customHeight="1">
      <c r="A26" s="2809"/>
      <c r="B26" s="2810"/>
      <c r="C26" s="2810"/>
      <c r="D26" s="2810"/>
      <c r="E26" s="2810"/>
      <c r="F26" s="2810"/>
      <c r="G26" s="2810"/>
      <c r="H26" s="2810"/>
      <c r="I26" s="2811"/>
      <c r="L26" s="2401"/>
      <c r="M26" s="2402"/>
      <c r="N26" s="2378"/>
      <c r="O26" s="2378"/>
    </row>
    <row r="27" spans="1:15" ht="24" customHeight="1" thickBot="1">
      <c r="A27" s="2812"/>
      <c r="B27" s="2813"/>
      <c r="C27" s="2813"/>
      <c r="D27" s="2813"/>
      <c r="E27" s="2813"/>
      <c r="F27" s="2813"/>
      <c r="G27" s="2813"/>
      <c r="H27" s="2813"/>
      <c r="I27" s="2814"/>
      <c r="L27" s="2401"/>
      <c r="M27" s="2402"/>
      <c r="N27" s="2378"/>
      <c r="O27" s="2378"/>
    </row>
    <row r="28" spans="1:15" ht="33.75" customHeight="1">
      <c r="A28" s="220" t="s">
        <v>1036</v>
      </c>
      <c r="B28" s="220" t="s">
        <v>4180</v>
      </c>
      <c r="C28" s="445" t="s">
        <v>1037</v>
      </c>
      <c r="D28" s="568" t="s">
        <v>679</v>
      </c>
      <c r="E28" s="568" t="s">
        <v>3980</v>
      </c>
      <c r="F28" s="2324" t="s">
        <v>1705</v>
      </c>
      <c r="G28" s="231" t="s">
        <v>2796</v>
      </c>
      <c r="H28" s="2752" t="s">
        <v>498</v>
      </c>
      <c r="I28" s="232" t="s">
        <v>4274</v>
      </c>
      <c r="L28" s="2401"/>
      <c r="M28" s="2402"/>
      <c r="N28" s="2378"/>
      <c r="O28" s="2378"/>
    </row>
    <row r="29" spans="1:15" ht="21.75" customHeight="1" thickBot="1">
      <c r="A29" s="228"/>
      <c r="B29" s="228" t="s">
        <v>1830</v>
      </c>
      <c r="C29" s="445"/>
      <c r="D29" s="568" t="s">
        <v>3311</v>
      </c>
      <c r="E29" s="569" t="s">
        <v>3981</v>
      </c>
      <c r="F29" s="2325" t="s">
        <v>265</v>
      </c>
      <c r="G29" s="224">
        <f>'Заказ, cкидки и курсы валют'!$I$12</f>
        <v>0</v>
      </c>
      <c r="H29" s="2744"/>
      <c r="I29" s="380"/>
      <c r="L29" s="2401"/>
      <c r="M29" s="2402"/>
      <c r="N29" s="2378"/>
      <c r="O29" s="2378"/>
    </row>
    <row r="30" spans="1:15">
      <c r="A30" s="2037" t="s">
        <v>4188</v>
      </c>
      <c r="B30" s="2038">
        <v>0.55000000000000004</v>
      </c>
      <c r="C30" s="2038" t="s">
        <v>3543</v>
      </c>
      <c r="D30" s="2038"/>
      <c r="E30" s="2038">
        <v>25</v>
      </c>
      <c r="F30" s="2326">
        <v>380.16</v>
      </c>
      <c r="G30" s="2025">
        <f>ROUND(F30*(1-$G$11),2)</f>
        <v>380.16</v>
      </c>
      <c r="H30" s="2025">
        <f>G30</f>
        <v>380.16</v>
      </c>
      <c r="I30" s="2039"/>
      <c r="L30" s="2401"/>
      <c r="M30" s="2402"/>
      <c r="N30" s="2378"/>
      <c r="O30" s="2378"/>
    </row>
    <row r="31" spans="1:15">
      <c r="A31" s="2040" t="s">
        <v>4189</v>
      </c>
      <c r="B31" s="2041">
        <v>0.75</v>
      </c>
      <c r="C31" s="2041" t="s">
        <v>671</v>
      </c>
      <c r="D31" s="2041"/>
      <c r="E31" s="2041">
        <v>25</v>
      </c>
      <c r="F31" s="2327">
        <v>528</v>
      </c>
      <c r="G31" s="2027">
        <f t="shared" ref="G31:G33" si="2">ROUND(F31*(1-$G$11),2)</f>
        <v>528</v>
      </c>
      <c r="H31" s="2027">
        <f t="shared" ref="H31:H33" si="3">G31</f>
        <v>528</v>
      </c>
      <c r="I31" s="2042"/>
      <c r="L31" s="2401"/>
      <c r="M31" s="2402"/>
      <c r="N31" s="2378"/>
      <c r="O31" s="2378"/>
    </row>
    <row r="32" spans="1:15">
      <c r="A32" s="2040" t="s">
        <v>4190</v>
      </c>
      <c r="B32" s="2041">
        <v>0.55000000000000004</v>
      </c>
      <c r="C32" s="2041" t="s">
        <v>672</v>
      </c>
      <c r="D32" s="2041"/>
      <c r="E32" s="2041">
        <v>25</v>
      </c>
      <c r="F32" s="2327">
        <v>584.94479999999999</v>
      </c>
      <c r="G32" s="2027">
        <f t="shared" si="2"/>
        <v>584.94000000000005</v>
      </c>
      <c r="H32" s="2027">
        <f t="shared" si="3"/>
        <v>584.94000000000005</v>
      </c>
      <c r="I32" s="2042"/>
      <c r="L32" s="2401"/>
      <c r="M32" s="2402"/>
      <c r="N32" s="2378"/>
      <c r="O32" s="2378"/>
    </row>
    <row r="33" spans="1:15" ht="13.5" thickBot="1">
      <c r="A33" s="386" t="s">
        <v>4191</v>
      </c>
      <c r="B33" s="2043">
        <v>0.75</v>
      </c>
      <c r="C33" s="2043" t="s">
        <v>673</v>
      </c>
      <c r="D33" s="2043"/>
      <c r="E33" s="2043">
        <v>25</v>
      </c>
      <c r="F33" s="2330">
        <v>818.928</v>
      </c>
      <c r="G33" s="2033">
        <f t="shared" si="2"/>
        <v>818.93</v>
      </c>
      <c r="H33" s="2033">
        <f t="shared" si="3"/>
        <v>818.93</v>
      </c>
      <c r="I33" s="2044"/>
      <c r="L33" s="2401"/>
      <c r="M33" s="2402"/>
      <c r="N33" s="2378"/>
      <c r="O33" s="2378"/>
    </row>
    <row r="34" spans="1:15" ht="9.75" customHeight="1">
      <c r="A34" s="1"/>
      <c r="B34" s="99"/>
      <c r="C34" s="99"/>
      <c r="D34" s="99"/>
      <c r="E34" s="99"/>
      <c r="F34" s="704"/>
      <c r="G34" s="2045"/>
      <c r="H34" s="14"/>
      <c r="I34" s="14"/>
      <c r="L34" s="2401"/>
      <c r="M34" s="2402"/>
      <c r="N34" s="2378"/>
      <c r="O34" s="2378"/>
    </row>
    <row r="35" spans="1:15" ht="13.5" thickBot="1">
      <c r="A35" s="1"/>
      <c r="B35" s="2035"/>
      <c r="C35" s="99"/>
      <c r="D35" s="99"/>
      <c r="E35" s="99"/>
      <c r="F35" s="704"/>
      <c r="G35" s="2036"/>
      <c r="L35" s="2401"/>
      <c r="M35" s="2402"/>
      <c r="N35" s="2378"/>
      <c r="O35" s="2378"/>
    </row>
    <row r="36" spans="1:15" ht="12.75" customHeight="1">
      <c r="A36" s="2806" t="s">
        <v>11643</v>
      </c>
      <c r="B36" s="2807"/>
      <c r="C36" s="2807"/>
      <c r="D36" s="2807"/>
      <c r="E36" s="2807"/>
      <c r="F36" s="2807"/>
      <c r="G36" s="2807"/>
      <c r="H36" s="2807"/>
      <c r="I36" s="2808"/>
      <c r="L36" s="2401"/>
      <c r="M36" s="2402"/>
      <c r="N36" s="2378"/>
      <c r="O36" s="2378"/>
    </row>
    <row r="37" spans="1:15" ht="12.75" customHeight="1">
      <c r="A37" s="2809"/>
      <c r="B37" s="2810"/>
      <c r="C37" s="2810"/>
      <c r="D37" s="2810"/>
      <c r="E37" s="2810"/>
      <c r="F37" s="2810"/>
      <c r="G37" s="2810"/>
      <c r="H37" s="2810"/>
      <c r="I37" s="2811"/>
      <c r="L37" s="2401"/>
      <c r="M37" s="2402"/>
      <c r="N37" s="2378"/>
      <c r="O37" s="2378"/>
    </row>
    <row r="38" spans="1:15" ht="12.75" customHeight="1">
      <c r="A38" s="2809"/>
      <c r="B38" s="2810"/>
      <c r="C38" s="2810"/>
      <c r="D38" s="2810"/>
      <c r="E38" s="2810"/>
      <c r="F38" s="2810"/>
      <c r="G38" s="2810"/>
      <c r="H38" s="2810"/>
      <c r="I38" s="2811"/>
      <c r="L38" s="2378"/>
      <c r="M38" s="2378"/>
      <c r="N38" s="2378"/>
      <c r="O38" s="2378"/>
    </row>
    <row r="39" spans="1:15" ht="12.75" customHeight="1">
      <c r="A39" s="2809"/>
      <c r="B39" s="2810"/>
      <c r="C39" s="2810"/>
      <c r="D39" s="2810"/>
      <c r="E39" s="2810"/>
      <c r="F39" s="2810"/>
      <c r="G39" s="2810"/>
      <c r="H39" s="2810"/>
      <c r="I39" s="2811"/>
    </row>
    <row r="40" spans="1:15" ht="12.75" customHeight="1">
      <c r="A40" s="2809"/>
      <c r="B40" s="2810"/>
      <c r="C40" s="2810"/>
      <c r="D40" s="2810"/>
      <c r="E40" s="2810"/>
      <c r="F40" s="2810"/>
      <c r="G40" s="2810"/>
      <c r="H40" s="2810"/>
      <c r="I40" s="2811"/>
    </row>
    <row r="41" spans="1:15" ht="27.75" customHeight="1" thickBot="1">
      <c r="A41" s="2812"/>
      <c r="B41" s="2813"/>
      <c r="C41" s="2813"/>
      <c r="D41" s="2813"/>
      <c r="E41" s="2813"/>
      <c r="F41" s="2813"/>
      <c r="G41" s="2813"/>
      <c r="H41" s="2813"/>
      <c r="I41" s="2814"/>
    </row>
    <row r="42" spans="1:15" ht="33.75" customHeight="1">
      <c r="A42" s="220" t="s">
        <v>1036</v>
      </c>
      <c r="B42" s="220" t="s">
        <v>4180</v>
      </c>
      <c r="C42" s="445" t="s">
        <v>1037</v>
      </c>
      <c r="D42" s="568" t="s">
        <v>679</v>
      </c>
      <c r="E42" s="568" t="s">
        <v>3980</v>
      </c>
      <c r="F42" s="2324" t="s">
        <v>1705</v>
      </c>
      <c r="G42" s="231" t="s">
        <v>2796</v>
      </c>
      <c r="H42" s="2752" t="s">
        <v>498</v>
      </c>
      <c r="I42" s="232" t="s">
        <v>4274</v>
      </c>
    </row>
    <row r="43" spans="1:15" ht="21.75" customHeight="1" thickBot="1">
      <c r="A43" s="221"/>
      <c r="B43" s="221" t="s">
        <v>1830</v>
      </c>
      <c r="C43" s="223"/>
      <c r="D43" s="1485" t="s">
        <v>3311</v>
      </c>
      <c r="E43" s="438" t="s">
        <v>3981</v>
      </c>
      <c r="F43" s="2331" t="s">
        <v>265</v>
      </c>
      <c r="G43" s="224">
        <f>'Заказ, cкидки и курсы валют'!$I$12</f>
        <v>0</v>
      </c>
      <c r="H43" s="2748"/>
      <c r="I43" s="219"/>
    </row>
    <row r="44" spans="1:15">
      <c r="A44" s="2258" t="s">
        <v>4192</v>
      </c>
      <c r="B44" s="2024">
        <v>0.55000000000000004</v>
      </c>
      <c r="C44" s="1699" t="s">
        <v>4254</v>
      </c>
      <c r="D44" s="1699"/>
      <c r="E44" s="1699">
        <v>10</v>
      </c>
      <c r="F44" s="2332">
        <v>305.94960000000003</v>
      </c>
      <c r="G44" s="2073">
        <f>ROUND(F44*(1-$G$11),2)</f>
        <v>305.95</v>
      </c>
      <c r="H44" s="2025">
        <f>G44</f>
        <v>305.95</v>
      </c>
      <c r="I44" s="2026"/>
    </row>
    <row r="45" spans="1:15" ht="14.25" customHeight="1" thickBot="1">
      <c r="A45" s="2255" t="s">
        <v>7144</v>
      </c>
      <c r="B45" s="2256">
        <v>0.55000000000000004</v>
      </c>
      <c r="C45" s="2092" t="s">
        <v>4254</v>
      </c>
      <c r="D45" s="2092"/>
      <c r="E45" s="2092">
        <v>25</v>
      </c>
      <c r="F45" s="2333">
        <v>764.88720000000001</v>
      </c>
      <c r="G45" s="2047">
        <f>ROUND(F45*(1-$G$11),2)</f>
        <v>764.89</v>
      </c>
      <c r="H45" s="2048">
        <f>G45</f>
        <v>764.89</v>
      </c>
      <c r="I45" s="2257"/>
    </row>
    <row r="46" spans="1:15" ht="14.25" customHeight="1">
      <c r="A46" s="2391"/>
      <c r="B46" s="2392"/>
      <c r="C46" s="2391"/>
      <c r="D46" s="2391"/>
      <c r="E46" s="2391"/>
      <c r="F46" s="2393"/>
      <c r="G46" s="2394"/>
      <c r="H46" s="2394"/>
      <c r="I46" s="2395"/>
    </row>
    <row r="47" spans="1:15" ht="14.25" customHeight="1" thickBot="1">
      <c r="A47" s="2391"/>
      <c r="B47" s="2392"/>
      <c r="C47" s="2391"/>
      <c r="D47" s="2391"/>
      <c r="E47" s="2391"/>
      <c r="F47" s="2393"/>
      <c r="G47" s="2394"/>
      <c r="H47" s="2394"/>
      <c r="I47" s="2395"/>
    </row>
    <row r="48" spans="1:15">
      <c r="A48" s="2815" t="s">
        <v>981</v>
      </c>
      <c r="B48" s="2816"/>
      <c r="C48" s="2816"/>
      <c r="D48" s="2816"/>
      <c r="E48" s="2816"/>
      <c r="F48" s="2816"/>
      <c r="G48" s="2816"/>
      <c r="H48" s="2816"/>
      <c r="I48" s="2817"/>
    </row>
    <row r="49" spans="1:9">
      <c r="A49" s="2818"/>
      <c r="B49" s="2819"/>
      <c r="C49" s="2819"/>
      <c r="D49" s="2819"/>
      <c r="E49" s="2819"/>
      <c r="F49" s="2819"/>
      <c r="G49" s="2819"/>
      <c r="H49" s="2819"/>
      <c r="I49" s="2820"/>
    </row>
    <row r="50" spans="1:9">
      <c r="A50" s="2818"/>
      <c r="B50" s="2819"/>
      <c r="C50" s="2819"/>
      <c r="D50" s="2819"/>
      <c r="E50" s="2819"/>
      <c r="F50" s="2819"/>
      <c r="G50" s="2819"/>
      <c r="H50" s="2819"/>
      <c r="I50" s="2820"/>
    </row>
    <row r="51" spans="1:9">
      <c r="A51" s="2818"/>
      <c r="B51" s="2819"/>
      <c r="C51" s="2819"/>
      <c r="D51" s="2819"/>
      <c r="E51" s="2819"/>
      <c r="F51" s="2819"/>
      <c r="G51" s="2819"/>
      <c r="H51" s="2819"/>
      <c r="I51" s="2820"/>
    </row>
    <row r="52" spans="1:9" ht="33.75" customHeight="1" thickBot="1">
      <c r="A52" s="2821"/>
      <c r="B52" s="2822"/>
      <c r="C52" s="2822"/>
      <c r="D52" s="2822"/>
      <c r="E52" s="2822"/>
      <c r="F52" s="2822"/>
      <c r="G52" s="2822"/>
      <c r="H52" s="2822"/>
      <c r="I52" s="2823"/>
    </row>
    <row r="53" spans="1:9" ht="33.75" customHeight="1">
      <c r="A53" s="220" t="s">
        <v>1036</v>
      </c>
      <c r="B53" s="220" t="s">
        <v>4180</v>
      </c>
      <c r="C53" s="445" t="s">
        <v>1037</v>
      </c>
      <c r="D53" s="568" t="s">
        <v>679</v>
      </c>
      <c r="E53" s="568" t="s">
        <v>3980</v>
      </c>
      <c r="F53" s="2324" t="s">
        <v>1705</v>
      </c>
      <c r="G53" s="231" t="s">
        <v>2796</v>
      </c>
      <c r="H53" s="2752" t="s">
        <v>498</v>
      </c>
      <c r="I53" s="232" t="s">
        <v>4274</v>
      </c>
    </row>
    <row r="54" spans="1:9" ht="21.75" customHeight="1" thickBot="1">
      <c r="A54" s="228"/>
      <c r="B54" s="228" t="s">
        <v>1830</v>
      </c>
      <c r="C54" s="445"/>
      <c r="D54" s="568" t="s">
        <v>3311</v>
      </c>
      <c r="E54" s="569" t="s">
        <v>3981</v>
      </c>
      <c r="F54" s="2325" t="s">
        <v>265</v>
      </c>
      <c r="G54" s="224">
        <f>'Заказ, cкидки и курсы валют'!$I$12</f>
        <v>0</v>
      </c>
      <c r="H54" s="2744"/>
      <c r="I54" s="380"/>
    </row>
    <row r="55" spans="1:9">
      <c r="A55" s="2024" t="s">
        <v>1303</v>
      </c>
      <c r="B55" s="1699" t="s">
        <v>4155</v>
      </c>
      <c r="C55" s="1699" t="s">
        <v>1034</v>
      </c>
      <c r="D55" s="1699"/>
      <c r="E55" s="1699">
        <v>10</v>
      </c>
      <c r="F55" s="2305">
        <v>1345.11</v>
      </c>
      <c r="G55" s="2025">
        <f>ROUND(F55*(1-$G$11),2)</f>
        <v>1345.11</v>
      </c>
      <c r="H55" s="2025">
        <f>G55</f>
        <v>1345.11</v>
      </c>
      <c r="I55" s="2026"/>
    </row>
    <row r="56" spans="1:9">
      <c r="A56" s="1626" t="s">
        <v>1304</v>
      </c>
      <c r="B56" s="11" t="s">
        <v>4155</v>
      </c>
      <c r="C56" s="11" t="s">
        <v>982</v>
      </c>
      <c r="D56" s="11"/>
      <c r="E56" s="11">
        <v>10</v>
      </c>
      <c r="F56" s="2328">
        <v>1524.46</v>
      </c>
      <c r="G56" s="2027">
        <f t="shared" ref="G56:G66" si="4">ROUND(F56*(1-$G$11),2)</f>
        <v>1524.46</v>
      </c>
      <c r="H56" s="2027">
        <f t="shared" ref="H56:H66" si="5">G56</f>
        <v>1524.46</v>
      </c>
      <c r="I56" s="2028"/>
    </row>
    <row r="57" spans="1:9">
      <c r="A57" s="1626" t="s">
        <v>1305</v>
      </c>
      <c r="B57" s="11" t="s">
        <v>4155</v>
      </c>
      <c r="C57" s="11" t="s">
        <v>1035</v>
      </c>
      <c r="D57" s="11"/>
      <c r="E57" s="11">
        <v>10</v>
      </c>
      <c r="F57" s="2328">
        <v>1905.56</v>
      </c>
      <c r="G57" s="2027">
        <f t="shared" si="4"/>
        <v>1905.56</v>
      </c>
      <c r="H57" s="2027">
        <f t="shared" si="5"/>
        <v>1905.56</v>
      </c>
      <c r="I57" s="2028"/>
    </row>
    <row r="58" spans="1:9">
      <c r="A58" s="1626" t="s">
        <v>1306</v>
      </c>
      <c r="B58" s="11" t="s">
        <v>4155</v>
      </c>
      <c r="C58" s="11" t="s">
        <v>983</v>
      </c>
      <c r="D58" s="11"/>
      <c r="E58" s="11">
        <v>10</v>
      </c>
      <c r="F58" s="2328">
        <v>2286.6799999999998</v>
      </c>
      <c r="G58" s="2027">
        <f t="shared" si="4"/>
        <v>2286.6799999999998</v>
      </c>
      <c r="H58" s="2027">
        <f t="shared" si="5"/>
        <v>2286.6799999999998</v>
      </c>
      <c r="I58" s="2028"/>
    </row>
    <row r="59" spans="1:9">
      <c r="A59" s="1626" t="s">
        <v>1307</v>
      </c>
      <c r="B59" s="11" t="s">
        <v>4155</v>
      </c>
      <c r="C59" s="11" t="s">
        <v>984</v>
      </c>
      <c r="D59" s="11"/>
      <c r="E59" s="11">
        <v>10</v>
      </c>
      <c r="F59" s="2328">
        <v>3048.9</v>
      </c>
      <c r="G59" s="2027">
        <f t="shared" si="4"/>
        <v>3048.9</v>
      </c>
      <c r="H59" s="2027">
        <f t="shared" si="5"/>
        <v>3048.9</v>
      </c>
      <c r="I59" s="2028"/>
    </row>
    <row r="60" spans="1:9">
      <c r="A60" s="1626" t="s">
        <v>1308</v>
      </c>
      <c r="B60" s="11" t="s">
        <v>4155</v>
      </c>
      <c r="C60" s="11" t="s">
        <v>985</v>
      </c>
      <c r="D60" s="11"/>
      <c r="E60" s="11">
        <v>10</v>
      </c>
      <c r="F60" s="2328">
        <v>3811.14</v>
      </c>
      <c r="G60" s="2027">
        <f t="shared" si="4"/>
        <v>3811.14</v>
      </c>
      <c r="H60" s="2027">
        <f t="shared" si="5"/>
        <v>3811.14</v>
      </c>
      <c r="I60" s="2028"/>
    </row>
    <row r="61" spans="1:9">
      <c r="A61" s="1626" t="s">
        <v>1309</v>
      </c>
      <c r="B61" s="11" t="s">
        <v>4155</v>
      </c>
      <c r="C61" s="11" t="s">
        <v>3986</v>
      </c>
      <c r="D61" s="11"/>
      <c r="E61" s="11">
        <v>10</v>
      </c>
      <c r="F61" s="2328">
        <v>4573.3599999999997</v>
      </c>
      <c r="G61" s="2027">
        <f t="shared" si="4"/>
        <v>4573.3599999999997</v>
      </c>
      <c r="H61" s="2027">
        <f t="shared" si="5"/>
        <v>4573.3599999999997</v>
      </c>
      <c r="I61" s="2028"/>
    </row>
    <row r="62" spans="1:9">
      <c r="A62" s="1626" t="s">
        <v>7145</v>
      </c>
      <c r="B62" s="11" t="s">
        <v>4155</v>
      </c>
      <c r="C62" s="11" t="s">
        <v>3987</v>
      </c>
      <c r="D62" s="11"/>
      <c r="E62" s="11">
        <v>5</v>
      </c>
      <c r="F62" s="2328">
        <v>2667.8</v>
      </c>
      <c r="G62" s="2027">
        <f t="shared" si="4"/>
        <v>2667.8</v>
      </c>
      <c r="H62" s="2027">
        <f t="shared" si="5"/>
        <v>2667.8</v>
      </c>
      <c r="I62" s="2028"/>
    </row>
    <row r="63" spans="1:9">
      <c r="A63" s="1626" t="s">
        <v>7140</v>
      </c>
      <c r="B63" s="11" t="s">
        <v>4155</v>
      </c>
      <c r="C63" s="11" t="s">
        <v>5649</v>
      </c>
      <c r="D63" s="11"/>
      <c r="E63" s="11">
        <v>5</v>
      </c>
      <c r="F63" s="2334">
        <v>2815.82</v>
      </c>
      <c r="G63" s="2027">
        <f t="shared" si="4"/>
        <v>2815.82</v>
      </c>
      <c r="H63" s="2027">
        <f t="shared" si="5"/>
        <v>2815.82</v>
      </c>
      <c r="I63" s="2028"/>
    </row>
    <row r="64" spans="1:9">
      <c r="A64" s="1626" t="s">
        <v>7146</v>
      </c>
      <c r="B64" s="11" t="s">
        <v>4155</v>
      </c>
      <c r="C64" s="11" t="s">
        <v>3988</v>
      </c>
      <c r="D64" s="11"/>
      <c r="E64" s="11">
        <v>5</v>
      </c>
      <c r="F64" s="2328">
        <v>3048.9</v>
      </c>
      <c r="G64" s="2027">
        <f t="shared" si="4"/>
        <v>3048.9</v>
      </c>
      <c r="H64" s="2027">
        <f t="shared" si="5"/>
        <v>3048.9</v>
      </c>
      <c r="I64" s="2028"/>
    </row>
    <row r="65" spans="1:9">
      <c r="A65" s="1626" t="s">
        <v>1310</v>
      </c>
      <c r="B65" s="11" t="s">
        <v>4155</v>
      </c>
      <c r="C65" s="11" t="s">
        <v>3989</v>
      </c>
      <c r="D65" s="11"/>
      <c r="E65" s="11">
        <v>5</v>
      </c>
      <c r="F65" s="2328">
        <v>3430.02</v>
      </c>
      <c r="G65" s="2027">
        <f t="shared" si="4"/>
        <v>3430.02</v>
      </c>
      <c r="H65" s="2027">
        <f t="shared" si="5"/>
        <v>3430.02</v>
      </c>
      <c r="I65" s="2028"/>
    </row>
    <row r="66" spans="1:9" ht="13.5" thickBot="1">
      <c r="A66" s="2046" t="s">
        <v>1311</v>
      </c>
      <c r="B66" s="369" t="s">
        <v>4155</v>
      </c>
      <c r="C66" s="369" t="s">
        <v>3990</v>
      </c>
      <c r="D66" s="369"/>
      <c r="E66" s="369">
        <v>5</v>
      </c>
      <c r="F66" s="2329">
        <v>3811.14</v>
      </c>
      <c r="G66" s="2033">
        <f t="shared" si="4"/>
        <v>3811.14</v>
      </c>
      <c r="H66" s="2033">
        <f t="shared" si="5"/>
        <v>3811.14</v>
      </c>
      <c r="I66" s="2034"/>
    </row>
    <row r="67" spans="1:9">
      <c r="A67" s="99"/>
      <c r="B67" s="99"/>
      <c r="C67" s="99"/>
      <c r="D67" s="99"/>
      <c r="E67" s="99"/>
      <c r="F67" s="2335"/>
      <c r="G67" s="2045"/>
      <c r="H67" s="2045"/>
      <c r="I67" s="2049"/>
    </row>
    <row r="68" spans="1:9" ht="13.5" thickBot="1">
      <c r="A68" s="1"/>
      <c r="B68" s="2035"/>
      <c r="C68" s="99"/>
      <c r="D68" s="99"/>
      <c r="E68" s="99"/>
      <c r="F68" s="704"/>
      <c r="G68" s="2036"/>
    </row>
    <row r="69" spans="1:9" ht="12.75" customHeight="1">
      <c r="A69" s="2815" t="s">
        <v>4674</v>
      </c>
      <c r="B69" s="2816"/>
      <c r="C69" s="2816"/>
      <c r="D69" s="2816"/>
      <c r="E69" s="2816"/>
      <c r="F69" s="2816"/>
      <c r="G69" s="2816"/>
      <c r="H69" s="2816"/>
      <c r="I69" s="2817"/>
    </row>
    <row r="70" spans="1:9" ht="12.75" customHeight="1">
      <c r="A70" s="2818"/>
      <c r="B70" s="2819"/>
      <c r="C70" s="2819"/>
      <c r="D70" s="2819"/>
      <c r="E70" s="2819"/>
      <c r="F70" s="2819"/>
      <c r="G70" s="2819"/>
      <c r="H70" s="2819"/>
      <c r="I70" s="2820"/>
    </row>
    <row r="71" spans="1:9" ht="12.75" customHeight="1">
      <c r="A71" s="2818"/>
      <c r="B71" s="2819"/>
      <c r="C71" s="2819"/>
      <c r="D71" s="2819"/>
      <c r="E71" s="2819"/>
      <c r="F71" s="2819"/>
      <c r="G71" s="2819"/>
      <c r="H71" s="2819"/>
      <c r="I71" s="2820"/>
    </row>
    <row r="72" spans="1:9" ht="12.75" customHeight="1">
      <c r="A72" s="2818"/>
      <c r="B72" s="2819"/>
      <c r="C72" s="2819"/>
      <c r="D72" s="2819"/>
      <c r="E72" s="2819"/>
      <c r="F72" s="2819"/>
      <c r="G72" s="2819"/>
      <c r="H72" s="2819"/>
      <c r="I72" s="2820"/>
    </row>
    <row r="73" spans="1:9" ht="33.75" customHeight="1" thickBot="1">
      <c r="A73" s="2821"/>
      <c r="B73" s="2822"/>
      <c r="C73" s="2822"/>
      <c r="D73" s="2822"/>
      <c r="E73" s="2822"/>
      <c r="F73" s="2822"/>
      <c r="G73" s="2822"/>
      <c r="H73" s="2822"/>
      <c r="I73" s="2823"/>
    </row>
    <row r="74" spans="1:9" ht="37.5" customHeight="1">
      <c r="A74" s="220" t="s">
        <v>1036</v>
      </c>
      <c r="B74" s="220" t="s">
        <v>4180</v>
      </c>
      <c r="C74" s="445" t="s">
        <v>1037</v>
      </c>
      <c r="D74" s="568" t="s">
        <v>679</v>
      </c>
      <c r="E74" s="568" t="s">
        <v>3980</v>
      </c>
      <c r="F74" s="2324" t="s">
        <v>1705</v>
      </c>
      <c r="G74" s="231" t="s">
        <v>2796</v>
      </c>
      <c r="H74" s="394" t="s">
        <v>498</v>
      </c>
      <c r="I74" s="232" t="s">
        <v>4274</v>
      </c>
    </row>
    <row r="75" spans="1:9" ht="30" customHeight="1" thickBot="1">
      <c r="A75" s="221"/>
      <c r="B75" s="221" t="s">
        <v>1830</v>
      </c>
      <c r="C75" s="223"/>
      <c r="D75" s="1485" t="s">
        <v>3311</v>
      </c>
      <c r="E75" s="438" t="s">
        <v>3981</v>
      </c>
      <c r="F75" s="2331" t="s">
        <v>265</v>
      </c>
      <c r="G75" s="224">
        <f>'Заказ, cкидки и курсы валют'!$I$12</f>
        <v>0</v>
      </c>
      <c r="H75" s="395"/>
      <c r="I75" s="219"/>
    </row>
    <row r="76" spans="1:9" ht="13.5" thickBot="1">
      <c r="A76" s="1396" t="s">
        <v>1312</v>
      </c>
      <c r="B76" s="1397">
        <v>0.55000000000000004</v>
      </c>
      <c r="C76" s="2050" t="s">
        <v>986</v>
      </c>
      <c r="D76" s="2050"/>
      <c r="E76" s="2050">
        <v>25</v>
      </c>
      <c r="F76" s="2336">
        <v>542.6</v>
      </c>
      <c r="G76" s="2051">
        <f>ROUND(F76*(1-$G$11),2)</f>
        <v>542.6</v>
      </c>
      <c r="H76" s="2052">
        <f>G76</f>
        <v>542.6</v>
      </c>
      <c r="I76" s="1230"/>
    </row>
    <row r="77" spans="1:9">
      <c r="A77" s="2391"/>
      <c r="B77" s="2391"/>
      <c r="C77" s="2391"/>
      <c r="D77" s="2391"/>
      <c r="E77" s="2391"/>
      <c r="F77" s="2396"/>
      <c r="G77" s="2394"/>
      <c r="H77" s="2394"/>
      <c r="I77" s="2397"/>
    </row>
    <row r="78" spans="1:9">
      <c r="A78" s="2391"/>
      <c r="B78" s="2391"/>
      <c r="C78" s="2391"/>
      <c r="D78" s="2391"/>
      <c r="E78" s="2391"/>
      <c r="F78" s="2396"/>
      <c r="G78" s="2394"/>
      <c r="H78" s="2394"/>
      <c r="I78" s="2397"/>
    </row>
    <row r="79" spans="1:9" ht="13.5" thickBot="1">
      <c r="A79" s="1"/>
      <c r="B79" s="99"/>
      <c r="C79" s="99"/>
      <c r="D79" s="99"/>
      <c r="E79" s="99"/>
      <c r="F79" s="704"/>
      <c r="G79" s="2045"/>
      <c r="H79" s="402"/>
      <c r="I79" s="14"/>
    </row>
    <row r="80" spans="1:9">
      <c r="A80" s="2790" t="s">
        <v>4177</v>
      </c>
      <c r="B80" s="2784"/>
      <c r="C80" s="2784"/>
      <c r="D80" s="2784"/>
      <c r="E80" s="2784"/>
      <c r="F80" s="2784"/>
      <c r="G80" s="2784"/>
      <c r="H80" s="2784"/>
      <c r="I80" s="2785"/>
    </row>
    <row r="81" spans="1:9">
      <c r="A81" s="2791"/>
      <c r="B81" s="2786"/>
      <c r="C81" s="2786"/>
      <c r="D81" s="2786"/>
      <c r="E81" s="2786"/>
      <c r="F81" s="2786"/>
      <c r="G81" s="2786"/>
      <c r="H81" s="2786"/>
      <c r="I81" s="2787"/>
    </row>
    <row r="82" spans="1:9">
      <c r="A82" s="2791"/>
      <c r="B82" s="2786"/>
      <c r="C82" s="2786"/>
      <c r="D82" s="2786"/>
      <c r="E82" s="2786"/>
      <c r="F82" s="2786"/>
      <c r="G82" s="2786"/>
      <c r="H82" s="2786"/>
      <c r="I82" s="2787"/>
    </row>
    <row r="83" spans="1:9">
      <c r="A83" s="2791"/>
      <c r="B83" s="2786"/>
      <c r="C83" s="2786"/>
      <c r="D83" s="2786"/>
      <c r="E83" s="2786"/>
      <c r="F83" s="2786"/>
      <c r="G83" s="2786"/>
      <c r="H83" s="2786"/>
      <c r="I83" s="2787"/>
    </row>
    <row r="84" spans="1:9" ht="27" customHeight="1" thickBot="1">
      <c r="A84" s="2793"/>
      <c r="B84" s="2788"/>
      <c r="C84" s="2788"/>
      <c r="D84" s="2788"/>
      <c r="E84" s="2788"/>
      <c r="F84" s="2788"/>
      <c r="G84" s="2788"/>
      <c r="H84" s="2788"/>
      <c r="I84" s="2789"/>
    </row>
    <row r="85" spans="1:9" ht="22.5" customHeight="1">
      <c r="A85" s="220" t="s">
        <v>1036</v>
      </c>
      <c r="B85" s="220" t="s">
        <v>4180</v>
      </c>
      <c r="C85" s="445" t="s">
        <v>1037</v>
      </c>
      <c r="D85" s="568" t="s">
        <v>679</v>
      </c>
      <c r="E85" s="568" t="s">
        <v>3980</v>
      </c>
      <c r="F85" s="2324" t="s">
        <v>1705</v>
      </c>
      <c r="G85" s="231" t="s">
        <v>2796</v>
      </c>
      <c r="H85" s="2752" t="s">
        <v>498</v>
      </c>
      <c r="I85" s="232" t="s">
        <v>4274</v>
      </c>
    </row>
    <row r="86" spans="1:9" ht="13.5" thickBot="1">
      <c r="A86" s="221"/>
      <c r="B86" s="221" t="s">
        <v>1830</v>
      </c>
      <c r="C86" s="223"/>
      <c r="D86" s="1485" t="s">
        <v>3311</v>
      </c>
      <c r="E86" s="438" t="s">
        <v>3981</v>
      </c>
      <c r="F86" s="2331" t="s">
        <v>265</v>
      </c>
      <c r="G86" s="224">
        <f>'Заказ, cкидки и курсы валют'!$I$12</f>
        <v>0</v>
      </c>
      <c r="H86" s="2748"/>
      <c r="I86" s="219"/>
    </row>
    <row r="87" spans="1:9" ht="13.5" thickBot="1">
      <c r="A87" s="1396" t="s">
        <v>7147</v>
      </c>
      <c r="B87" s="1397">
        <v>0.55000000000000004</v>
      </c>
      <c r="C87" s="2050" t="s">
        <v>986</v>
      </c>
      <c r="D87" s="2050"/>
      <c r="E87" s="2050">
        <v>25</v>
      </c>
      <c r="F87" s="2336">
        <v>617.11319999999989</v>
      </c>
      <c r="G87" s="2051">
        <f>ROUND(F87*(1-$G$11),2)</f>
        <v>617.11</v>
      </c>
      <c r="H87" s="2052">
        <f>G87</f>
        <v>617.11</v>
      </c>
      <c r="I87" s="1398"/>
    </row>
    <row r="88" spans="1:9">
      <c r="A88" s="1"/>
      <c r="B88" s="99"/>
      <c r="C88" s="99"/>
      <c r="D88" s="99"/>
      <c r="E88" s="99"/>
      <c r="F88" s="704"/>
      <c r="G88" s="2045"/>
      <c r="H88" s="402"/>
      <c r="I88" s="14"/>
    </row>
    <row r="89" spans="1:9">
      <c r="A89" s="1"/>
      <c r="B89" s="99"/>
      <c r="C89" s="99"/>
      <c r="D89" s="99"/>
      <c r="E89" s="99"/>
      <c r="F89" s="704"/>
      <c r="G89" s="2045"/>
      <c r="H89" s="402"/>
      <c r="I89" s="14"/>
    </row>
    <row r="90" spans="1:9" ht="13.5" thickBot="1">
      <c r="A90" s="1"/>
      <c r="B90" s="99"/>
      <c r="C90" s="99"/>
      <c r="D90" s="99"/>
      <c r="E90" s="99"/>
      <c r="F90" s="704"/>
      <c r="G90" s="2045"/>
      <c r="H90" s="14"/>
      <c r="I90" s="14"/>
    </row>
    <row r="91" spans="1:9" ht="12.75" customHeight="1">
      <c r="A91" s="375"/>
      <c r="B91" s="196"/>
      <c r="C91" s="2784" t="s">
        <v>4675</v>
      </c>
      <c r="D91" s="2784"/>
      <c r="E91" s="2784"/>
      <c r="F91" s="2784"/>
      <c r="G91" s="2784"/>
      <c r="H91" s="2784"/>
      <c r="I91" s="2785"/>
    </row>
    <row r="92" spans="1:9" ht="12.75" customHeight="1">
      <c r="A92" s="360"/>
      <c r="B92" s="17"/>
      <c r="C92" s="2786"/>
      <c r="D92" s="2786"/>
      <c r="E92" s="2786"/>
      <c r="F92" s="2786"/>
      <c r="G92" s="2786"/>
      <c r="H92" s="2786"/>
      <c r="I92" s="2787"/>
    </row>
    <row r="93" spans="1:9" ht="12.75" customHeight="1">
      <c r="A93" s="360"/>
      <c r="B93" s="17"/>
      <c r="C93" s="2786"/>
      <c r="D93" s="2786"/>
      <c r="E93" s="2786"/>
      <c r="F93" s="2786"/>
      <c r="G93" s="2786"/>
      <c r="H93" s="2786"/>
      <c r="I93" s="2787"/>
    </row>
    <row r="94" spans="1:9" ht="12.75" customHeight="1">
      <c r="A94" s="360"/>
      <c r="B94" s="17"/>
      <c r="C94" s="2786"/>
      <c r="D94" s="2786"/>
      <c r="E94" s="2786"/>
      <c r="F94" s="2786"/>
      <c r="G94" s="2786"/>
      <c r="H94" s="2786"/>
      <c r="I94" s="2787"/>
    </row>
    <row r="95" spans="1:9" ht="12.75" customHeight="1">
      <c r="A95" s="360"/>
      <c r="B95" s="17"/>
      <c r="C95" s="2786"/>
      <c r="D95" s="2786"/>
      <c r="E95" s="2786"/>
      <c r="F95" s="2786"/>
      <c r="G95" s="2786"/>
      <c r="H95" s="2786"/>
      <c r="I95" s="2787"/>
    </row>
    <row r="96" spans="1:9" ht="33" customHeight="1" thickBot="1">
      <c r="A96" s="1541" t="s">
        <v>7839</v>
      </c>
      <c r="B96" s="217"/>
      <c r="C96" s="2788"/>
      <c r="D96" s="2788"/>
      <c r="E96" s="2788"/>
      <c r="F96" s="2788"/>
      <c r="G96" s="2788"/>
      <c r="H96" s="2788"/>
      <c r="I96" s="2789"/>
    </row>
    <row r="97" spans="1:15" ht="33.75" customHeight="1">
      <c r="A97" s="228" t="s">
        <v>1036</v>
      </c>
      <c r="B97" s="2053" t="s">
        <v>990</v>
      </c>
      <c r="C97" s="376" t="s">
        <v>1037</v>
      </c>
      <c r="D97" s="2054"/>
      <c r="E97" s="568" t="s">
        <v>3147</v>
      </c>
      <c r="F97" s="2324" t="s">
        <v>11251</v>
      </c>
      <c r="G97" s="231" t="s">
        <v>2796</v>
      </c>
      <c r="H97" s="2752" t="s">
        <v>498</v>
      </c>
      <c r="I97" s="232" t="s">
        <v>4274</v>
      </c>
      <c r="L97" s="2378"/>
      <c r="M97" s="2396"/>
      <c r="N97" s="2378"/>
      <c r="O97" s="2378"/>
    </row>
    <row r="98" spans="1:15" ht="21.75" customHeight="1" thickBot="1">
      <c r="A98" s="228"/>
      <c r="B98" s="1393" t="s">
        <v>987</v>
      </c>
      <c r="C98" s="1394" t="s">
        <v>988</v>
      </c>
      <c r="D98" s="2055" t="s">
        <v>989</v>
      </c>
      <c r="E98" s="569" t="s">
        <v>2645</v>
      </c>
      <c r="F98" s="2325" t="s">
        <v>265</v>
      </c>
      <c r="G98" s="224">
        <f>'Заказ, cкидки и курсы валют'!$I$12</f>
        <v>0</v>
      </c>
      <c r="H98" s="2744"/>
      <c r="I98" s="380"/>
      <c r="L98" s="2378"/>
      <c r="M98" s="2396"/>
      <c r="N98" s="2378"/>
      <c r="O98" s="2378"/>
    </row>
    <row r="99" spans="1:15">
      <c r="A99" s="447" t="s">
        <v>7148</v>
      </c>
      <c r="B99" s="1964">
        <v>50</v>
      </c>
      <c r="C99" s="1964">
        <v>50</v>
      </c>
      <c r="D99" s="1964">
        <v>35</v>
      </c>
      <c r="E99" s="1964">
        <v>100</v>
      </c>
      <c r="F99" s="2305">
        <v>1313.28</v>
      </c>
      <c r="G99" s="2025">
        <f>ROUND(F99*(1-$G$11),2)</f>
        <v>1313.28</v>
      </c>
      <c r="H99" s="2025">
        <f>G99</f>
        <v>1313.28</v>
      </c>
      <c r="I99" s="1346"/>
      <c r="L99" s="2401"/>
      <c r="M99" s="2396"/>
      <c r="N99" s="2378"/>
      <c r="O99" s="2378"/>
    </row>
    <row r="100" spans="1:15">
      <c r="A100" s="473" t="s">
        <v>10846</v>
      </c>
      <c r="B100" s="2056">
        <v>50</v>
      </c>
      <c r="C100" s="2056">
        <v>50</v>
      </c>
      <c r="D100" s="2056">
        <v>35</v>
      </c>
      <c r="E100" s="2056">
        <v>50</v>
      </c>
      <c r="F100" s="2338">
        <v>656.64</v>
      </c>
      <c r="G100" s="2048">
        <f>ROUND(F100*(1-$G$11),2)</f>
        <v>656.64</v>
      </c>
      <c r="H100" s="2048">
        <f>G100</f>
        <v>656.64</v>
      </c>
      <c r="I100" s="2057"/>
      <c r="L100" s="2401"/>
      <c r="M100" s="2396"/>
      <c r="N100" s="2378"/>
      <c r="O100" s="2378"/>
    </row>
    <row r="101" spans="1:15">
      <c r="A101" s="242" t="s">
        <v>1313</v>
      </c>
      <c r="B101" s="12">
        <v>70</v>
      </c>
      <c r="C101" s="12">
        <v>70</v>
      </c>
      <c r="D101" s="12">
        <v>55</v>
      </c>
      <c r="E101" s="12">
        <v>100</v>
      </c>
      <c r="F101" s="2328">
        <v>2887.68</v>
      </c>
      <c r="G101" s="2048">
        <f t="shared" ref="G101:G102" si="6">ROUND(F101*(1-$G$11),2)</f>
        <v>2887.68</v>
      </c>
      <c r="H101" s="2048">
        <f t="shared" ref="H101:H106" si="7">G101</f>
        <v>2887.68</v>
      </c>
      <c r="I101" s="1343"/>
      <c r="L101" s="2401"/>
      <c r="M101" s="2396"/>
      <c r="N101" s="2378"/>
      <c r="O101" s="2378"/>
    </row>
    <row r="102" spans="1:15">
      <c r="A102" s="242" t="s">
        <v>11260</v>
      </c>
      <c r="B102" s="12">
        <v>70</v>
      </c>
      <c r="C102" s="12">
        <v>70</v>
      </c>
      <c r="D102" s="12">
        <v>55</v>
      </c>
      <c r="E102" s="12">
        <v>50</v>
      </c>
      <c r="F102" s="2328">
        <v>1443.84</v>
      </c>
      <c r="G102" s="2048">
        <f t="shared" si="6"/>
        <v>1443.84</v>
      </c>
      <c r="H102" s="2048">
        <f t="shared" si="7"/>
        <v>1443.84</v>
      </c>
      <c r="I102" s="1343"/>
      <c r="L102" s="2401"/>
      <c r="M102" s="2396"/>
      <c r="N102" s="2378"/>
      <c r="O102" s="2378"/>
    </row>
    <row r="103" spans="1:15">
      <c r="A103" s="242" t="s">
        <v>7151</v>
      </c>
      <c r="B103" s="12">
        <v>90</v>
      </c>
      <c r="C103" s="12">
        <v>90</v>
      </c>
      <c r="D103" s="12">
        <v>40</v>
      </c>
      <c r="E103" s="12">
        <v>50</v>
      </c>
      <c r="F103" s="2328">
        <v>1350.72</v>
      </c>
      <c r="G103" s="1959">
        <f>ROUND($F$103*(1-$G$98),2)</f>
        <v>1350.72</v>
      </c>
      <c r="H103" s="2048">
        <f t="shared" si="7"/>
        <v>1350.72</v>
      </c>
      <c r="I103" s="1343"/>
      <c r="L103" s="2401"/>
      <c r="M103" s="2396"/>
      <c r="N103" s="2378"/>
      <c r="O103" s="2378"/>
    </row>
    <row r="104" spans="1:15">
      <c r="A104" s="242" t="s">
        <v>1314</v>
      </c>
      <c r="B104" s="12">
        <v>90</v>
      </c>
      <c r="C104" s="12">
        <v>90</v>
      </c>
      <c r="D104" s="12">
        <v>65</v>
      </c>
      <c r="E104" s="12">
        <v>50</v>
      </c>
      <c r="F104" s="2328">
        <v>2194.56</v>
      </c>
      <c r="G104" s="1959">
        <f>ROUND($F$104*(1-$G$98),2)</f>
        <v>2194.56</v>
      </c>
      <c r="H104" s="2048">
        <f t="shared" si="7"/>
        <v>2194.56</v>
      </c>
      <c r="I104" s="1343"/>
      <c r="L104" s="2401"/>
      <c r="M104" s="2396"/>
      <c r="N104" s="2378"/>
      <c r="O104" s="2378"/>
    </row>
    <row r="105" spans="1:15">
      <c r="A105" s="242" t="s">
        <v>1315</v>
      </c>
      <c r="B105" s="12">
        <v>105</v>
      </c>
      <c r="C105" s="12">
        <v>105</v>
      </c>
      <c r="D105" s="12">
        <v>90</v>
      </c>
      <c r="E105" s="12">
        <v>50</v>
      </c>
      <c r="F105" s="2328">
        <v>3545.28</v>
      </c>
      <c r="G105" s="1959">
        <f>ROUND($F$105*(1-$G$98),2)</f>
        <v>3545.28</v>
      </c>
      <c r="H105" s="2048">
        <f t="shared" si="7"/>
        <v>3545.28</v>
      </c>
      <c r="I105" s="1343"/>
      <c r="L105" s="2401"/>
      <c r="M105" s="2396"/>
      <c r="N105" s="2378"/>
      <c r="O105" s="2378"/>
    </row>
    <row r="106" spans="1:15">
      <c r="A106" s="242" t="s">
        <v>7149</v>
      </c>
      <c r="B106" s="12">
        <v>105</v>
      </c>
      <c r="C106" s="12">
        <v>105</v>
      </c>
      <c r="D106" s="12">
        <v>90</v>
      </c>
      <c r="E106" s="12">
        <v>25</v>
      </c>
      <c r="F106" s="2328">
        <v>1772.64</v>
      </c>
      <c r="G106" s="1959">
        <f>ROUND($F$106*(1-$G$98),2)</f>
        <v>1772.64</v>
      </c>
      <c r="H106" s="2048">
        <f t="shared" si="7"/>
        <v>1772.64</v>
      </c>
      <c r="I106" s="1343"/>
      <c r="L106" s="2401"/>
      <c r="M106" s="2402"/>
      <c r="N106" s="2378"/>
      <c r="O106" s="2378"/>
    </row>
    <row r="107" spans="1:15" ht="13.5" thickBot="1">
      <c r="A107" s="244" t="s">
        <v>7150</v>
      </c>
      <c r="B107" s="335">
        <v>130</v>
      </c>
      <c r="C107" s="335">
        <v>130</v>
      </c>
      <c r="D107" s="335">
        <v>100</v>
      </c>
      <c r="E107" s="335">
        <v>25</v>
      </c>
      <c r="F107" s="2329">
        <v>2512.75</v>
      </c>
      <c r="G107" s="1961">
        <f>ROUND($F$107*(1-$G$98),2)</f>
        <v>2512.75</v>
      </c>
      <c r="H107" s="2058">
        <f>G107</f>
        <v>2512.75</v>
      </c>
      <c r="I107" s="1349"/>
      <c r="L107" s="2401"/>
      <c r="M107" s="2402"/>
      <c r="N107" s="2378"/>
      <c r="O107" s="2378"/>
    </row>
    <row r="108" spans="1:15">
      <c r="A108" s="13"/>
      <c r="B108" s="99"/>
      <c r="C108" s="99"/>
      <c r="D108" s="99"/>
      <c r="E108" s="99"/>
      <c r="F108" s="704"/>
      <c r="G108" s="2045"/>
      <c r="H108" s="14"/>
      <c r="I108" s="14"/>
      <c r="L108" s="2378"/>
      <c r="M108" s="2378"/>
      <c r="N108" s="2378"/>
      <c r="O108" s="2378"/>
    </row>
    <row r="109" spans="1:15" ht="20.25" hidden="1">
      <c r="A109" s="375"/>
      <c r="B109" s="196"/>
      <c r="C109" s="472" t="s">
        <v>4675</v>
      </c>
      <c r="D109" s="472"/>
      <c r="E109" s="472"/>
      <c r="F109" s="2337"/>
      <c r="G109" s="185"/>
      <c r="H109" s="370"/>
      <c r="I109" s="116"/>
      <c r="L109" s="2378"/>
      <c r="M109" s="2378"/>
      <c r="N109" s="2378"/>
      <c r="O109" s="2378"/>
    </row>
    <row r="110" spans="1:15" ht="18" hidden="1">
      <c r="A110" s="360"/>
      <c r="B110" s="17"/>
      <c r="C110" s="374"/>
      <c r="D110" s="374"/>
      <c r="E110" s="373"/>
      <c r="F110" s="1618"/>
      <c r="G110" s="373"/>
      <c r="H110" s="373"/>
      <c r="I110" s="200"/>
      <c r="L110" s="2378"/>
      <c r="M110" s="2378"/>
      <c r="N110" s="2378"/>
      <c r="O110" s="2378"/>
    </row>
    <row r="111" spans="1:15" hidden="1">
      <c r="A111" s="360"/>
      <c r="B111" s="17"/>
      <c r="C111" s="17"/>
      <c r="D111" s="216"/>
      <c r="E111" s="216"/>
      <c r="F111" s="777"/>
      <c r="G111" s="119"/>
      <c r="H111" s="201"/>
      <c r="I111" s="200"/>
      <c r="L111" s="2378"/>
      <c r="M111" s="2378"/>
      <c r="N111" s="2378"/>
      <c r="O111" s="2378"/>
    </row>
    <row r="112" spans="1:15" hidden="1">
      <c r="A112" s="360"/>
      <c r="B112" s="17"/>
      <c r="C112" s="17"/>
      <c r="D112" s="216"/>
      <c r="E112" s="216"/>
      <c r="F112" s="777"/>
      <c r="G112" s="364"/>
      <c r="H112" s="359"/>
      <c r="I112" s="200"/>
      <c r="L112" s="2378"/>
      <c r="M112" s="2378"/>
      <c r="N112" s="2378"/>
      <c r="O112" s="2378"/>
    </row>
    <row r="113" spans="1:15" hidden="1">
      <c r="A113" s="360"/>
      <c r="B113" s="17"/>
      <c r="C113" s="17"/>
      <c r="D113" s="216"/>
      <c r="E113" s="216"/>
      <c r="F113" s="777"/>
      <c r="G113" s="364"/>
      <c r="H113" s="359"/>
      <c r="I113" s="200"/>
      <c r="L113" s="2378"/>
      <c r="M113" s="2378"/>
      <c r="N113" s="2378"/>
      <c r="O113" s="2378"/>
    </row>
    <row r="114" spans="1:15" ht="18.75" hidden="1" thickBot="1">
      <c r="A114" s="1541" t="s">
        <v>7841</v>
      </c>
      <c r="B114" s="217"/>
      <c r="C114" s="1067"/>
      <c r="D114" s="217"/>
      <c r="E114" s="217"/>
      <c r="F114" s="1619"/>
      <c r="G114" s="122"/>
      <c r="H114" s="203"/>
      <c r="I114" s="205"/>
      <c r="L114" s="2378"/>
      <c r="M114" s="2378"/>
      <c r="N114" s="2378"/>
      <c r="O114" s="2378"/>
    </row>
    <row r="115" spans="1:15" ht="33.75" hidden="1" customHeight="1">
      <c r="A115" s="228" t="s">
        <v>1036</v>
      </c>
      <c r="B115" s="2053" t="s">
        <v>990</v>
      </c>
      <c r="C115" s="376" t="s">
        <v>1037</v>
      </c>
      <c r="D115" s="2054"/>
      <c r="E115" s="568" t="s">
        <v>3147</v>
      </c>
      <c r="F115" s="2324" t="s">
        <v>1706</v>
      </c>
      <c r="G115" s="231" t="s">
        <v>2796</v>
      </c>
      <c r="H115" s="2752" t="s">
        <v>498</v>
      </c>
      <c r="I115" s="232" t="s">
        <v>4274</v>
      </c>
      <c r="L115" s="2378"/>
      <c r="M115" s="2378"/>
      <c r="N115" s="2378"/>
      <c r="O115" s="2378"/>
    </row>
    <row r="116" spans="1:15" ht="21.75" hidden="1" customHeight="1" thickBot="1">
      <c r="A116" s="221"/>
      <c r="B116" s="386" t="s">
        <v>987</v>
      </c>
      <c r="C116" s="384" t="s">
        <v>988</v>
      </c>
      <c r="D116" s="2059" t="s">
        <v>989</v>
      </c>
      <c r="E116" s="438" t="s">
        <v>2645</v>
      </c>
      <c r="F116" s="2331" t="s">
        <v>265</v>
      </c>
      <c r="G116" s="372">
        <f>'[3]Заказ, cкидки и курсы валют'!$I$12</f>
        <v>0</v>
      </c>
      <c r="H116" s="2748"/>
      <c r="I116" s="219"/>
      <c r="L116" s="2378"/>
      <c r="M116" s="2378"/>
      <c r="N116" s="2378"/>
      <c r="O116" s="2378"/>
    </row>
    <row r="117" spans="1:15" hidden="1">
      <c r="A117" s="242" t="s">
        <v>8860</v>
      </c>
      <c r="B117" s="12">
        <v>50</v>
      </c>
      <c r="C117" s="12">
        <v>50</v>
      </c>
      <c r="D117" s="12">
        <v>35</v>
      </c>
      <c r="E117" s="12">
        <v>1</v>
      </c>
      <c r="F117" s="2338">
        <f>F99+15</f>
        <v>1328.28</v>
      </c>
      <c r="G117" s="2047">
        <f>ROUND(F117*(1-$G$11),2)</f>
        <v>1328.28</v>
      </c>
      <c r="H117" s="2048">
        <f>G117*E117</f>
        <v>1328.28</v>
      </c>
      <c r="I117" s="1343"/>
      <c r="L117" s="2378"/>
      <c r="M117" s="2378"/>
      <c r="N117" s="2378"/>
      <c r="O117" s="2378"/>
    </row>
    <row r="118" spans="1:15" hidden="1">
      <c r="A118" s="242" t="s">
        <v>8861</v>
      </c>
      <c r="B118" s="12">
        <v>70</v>
      </c>
      <c r="C118" s="12">
        <v>70</v>
      </c>
      <c r="D118" s="12">
        <v>55</v>
      </c>
      <c r="E118" s="12">
        <v>1</v>
      </c>
      <c r="F118" s="2338">
        <f>F101+15</f>
        <v>2902.68</v>
      </c>
      <c r="G118" s="2047">
        <f t="shared" ref="G118:G122" si="8">ROUND(F118*(1-$G$11),2)</f>
        <v>2902.68</v>
      </c>
      <c r="H118" s="2048">
        <f t="shared" ref="H118:H122" si="9">G118*E118</f>
        <v>2902.68</v>
      </c>
      <c r="I118" s="1343"/>
      <c r="L118" s="2378"/>
      <c r="M118" s="2378"/>
      <c r="N118" s="2378"/>
      <c r="O118" s="2378"/>
    </row>
    <row r="119" spans="1:15" hidden="1">
      <c r="A119" s="242" t="s">
        <v>8862</v>
      </c>
      <c r="B119" s="12">
        <v>90</v>
      </c>
      <c r="C119" s="12">
        <v>90</v>
      </c>
      <c r="D119" s="12">
        <v>40</v>
      </c>
      <c r="E119" s="12">
        <v>1</v>
      </c>
      <c r="F119" s="2338">
        <f>F103+15</f>
        <v>1365.72</v>
      </c>
      <c r="G119" s="2047">
        <f t="shared" si="8"/>
        <v>1365.72</v>
      </c>
      <c r="H119" s="2048">
        <f t="shared" si="9"/>
        <v>1365.72</v>
      </c>
      <c r="I119" s="1343"/>
      <c r="L119" s="2378"/>
      <c r="M119" s="2378"/>
      <c r="N119" s="2378"/>
      <c r="O119" s="2378"/>
    </row>
    <row r="120" spans="1:15" hidden="1">
      <c r="A120" s="242" t="s">
        <v>8863</v>
      </c>
      <c r="B120" s="12">
        <v>90</v>
      </c>
      <c r="C120" s="12">
        <v>90</v>
      </c>
      <c r="D120" s="12">
        <v>65</v>
      </c>
      <c r="E120" s="12">
        <v>1</v>
      </c>
      <c r="F120" s="2338">
        <f>F104+15</f>
        <v>2209.56</v>
      </c>
      <c r="G120" s="2047">
        <f t="shared" si="8"/>
        <v>2209.56</v>
      </c>
      <c r="H120" s="2048">
        <f t="shared" si="9"/>
        <v>2209.56</v>
      </c>
      <c r="I120" s="1343"/>
      <c r="L120" s="2378"/>
      <c r="M120" s="2378"/>
      <c r="N120" s="2378"/>
      <c r="O120" s="2378"/>
    </row>
    <row r="121" spans="1:15" hidden="1">
      <c r="A121" s="242" t="s">
        <v>8864</v>
      </c>
      <c r="B121" s="12">
        <v>105</v>
      </c>
      <c r="C121" s="12">
        <v>105</v>
      </c>
      <c r="D121" s="12">
        <v>90</v>
      </c>
      <c r="E121" s="12">
        <v>1</v>
      </c>
      <c r="F121" s="2338">
        <f>F105+15</f>
        <v>3560.28</v>
      </c>
      <c r="G121" s="2060">
        <f t="shared" si="8"/>
        <v>3560.28</v>
      </c>
      <c r="H121" s="2027">
        <f t="shared" si="9"/>
        <v>3560.28</v>
      </c>
      <c r="I121" s="1343"/>
      <c r="L121" s="2378"/>
      <c r="M121" s="2378"/>
      <c r="N121" s="2378"/>
      <c r="O121" s="2378"/>
    </row>
    <row r="122" spans="1:15" ht="13.5" hidden="1" thickBot="1">
      <c r="A122" s="244" t="s">
        <v>8865</v>
      </c>
      <c r="B122" s="335">
        <v>130</v>
      </c>
      <c r="C122" s="335">
        <v>130</v>
      </c>
      <c r="D122" s="335">
        <v>100</v>
      </c>
      <c r="E122" s="335">
        <v>1</v>
      </c>
      <c r="F122" s="2338">
        <f>F107+15</f>
        <v>2527.75</v>
      </c>
      <c r="G122" s="2061">
        <f t="shared" si="8"/>
        <v>2527.75</v>
      </c>
      <c r="H122" s="2033">
        <f t="shared" si="9"/>
        <v>2527.75</v>
      </c>
      <c r="I122" s="1349"/>
      <c r="L122" s="2378"/>
      <c r="M122" s="2378"/>
      <c r="N122" s="2378"/>
      <c r="O122" s="2378"/>
    </row>
    <row r="123" spans="1:15" ht="13.5" thickBot="1">
      <c r="A123" s="13"/>
      <c r="B123" s="99"/>
      <c r="C123" s="99"/>
      <c r="D123" s="99"/>
      <c r="E123" s="99"/>
      <c r="F123" s="704"/>
      <c r="G123" s="2045"/>
      <c r="H123" s="14"/>
      <c r="I123" s="14"/>
      <c r="L123" s="2378"/>
      <c r="M123" s="2378"/>
      <c r="N123" s="2378"/>
      <c r="O123" s="2378"/>
    </row>
    <row r="124" spans="1:15" ht="20.25" customHeight="1">
      <c r="A124" s="375"/>
      <c r="B124" s="2398"/>
      <c r="C124" s="2784" t="s">
        <v>4676</v>
      </c>
      <c r="D124" s="2784"/>
      <c r="E124" s="2784"/>
      <c r="F124" s="2784"/>
      <c r="G124" s="2784"/>
      <c r="H124" s="2784"/>
      <c r="I124" s="2785"/>
      <c r="L124" s="2378"/>
      <c r="M124" s="2378"/>
      <c r="N124" s="2378"/>
      <c r="O124" s="2378"/>
    </row>
    <row r="125" spans="1:15" ht="12.75" customHeight="1">
      <c r="A125" s="360"/>
      <c r="B125" s="2389"/>
      <c r="C125" s="2786"/>
      <c r="D125" s="2786"/>
      <c r="E125" s="2786"/>
      <c r="F125" s="2786"/>
      <c r="G125" s="2786"/>
      <c r="H125" s="2786"/>
      <c r="I125" s="2787"/>
    </row>
    <row r="126" spans="1:15" ht="12.75" customHeight="1">
      <c r="A126" s="360"/>
      <c r="B126" s="2389"/>
      <c r="C126" s="2786"/>
      <c r="D126" s="2786"/>
      <c r="E126" s="2786"/>
      <c r="F126" s="2786"/>
      <c r="G126" s="2786"/>
      <c r="H126" s="2786"/>
      <c r="I126" s="2787"/>
    </row>
    <row r="127" spans="1:15" ht="12.75" customHeight="1">
      <c r="A127" s="360"/>
      <c r="B127" s="2389"/>
      <c r="C127" s="2786"/>
      <c r="D127" s="2786"/>
      <c r="E127" s="2786"/>
      <c r="F127" s="2786"/>
      <c r="G127" s="2786"/>
      <c r="H127" s="2786"/>
      <c r="I127" s="2787"/>
    </row>
    <row r="128" spans="1:15" ht="12.75" customHeight="1">
      <c r="A128" s="360"/>
      <c r="B128" s="2389"/>
      <c r="C128" s="2786"/>
      <c r="D128" s="2786"/>
      <c r="E128" s="2786"/>
      <c r="F128" s="2786"/>
      <c r="G128" s="2786"/>
      <c r="H128" s="2786"/>
      <c r="I128" s="2787"/>
    </row>
    <row r="129" spans="1:15" ht="31.5" customHeight="1" thickBot="1">
      <c r="A129" s="1541" t="s">
        <v>7839</v>
      </c>
      <c r="B129" s="2390"/>
      <c r="C129" s="2788"/>
      <c r="D129" s="2788"/>
      <c r="E129" s="2788"/>
      <c r="F129" s="2788"/>
      <c r="G129" s="2788"/>
      <c r="H129" s="2788"/>
      <c r="I129" s="2789"/>
    </row>
    <row r="130" spans="1:15" ht="33.75" customHeight="1">
      <c r="A130" s="228" t="s">
        <v>1036</v>
      </c>
      <c r="B130" s="2053" t="s">
        <v>990</v>
      </c>
      <c r="C130" s="376" t="s">
        <v>1037</v>
      </c>
      <c r="D130" s="2054"/>
      <c r="E130" s="568"/>
      <c r="F130" s="2324" t="s">
        <v>11255</v>
      </c>
      <c r="G130" s="231" t="s">
        <v>2796</v>
      </c>
      <c r="H130" s="2752" t="s">
        <v>498</v>
      </c>
      <c r="I130" s="232" t="s">
        <v>4274</v>
      </c>
    </row>
    <row r="131" spans="1:15" ht="22.5" customHeight="1" thickBot="1">
      <c r="A131" s="221"/>
      <c r="B131" s="386" t="s">
        <v>987</v>
      </c>
      <c r="C131" s="384" t="s">
        <v>988</v>
      </c>
      <c r="D131" s="2059" t="s">
        <v>989</v>
      </c>
      <c r="E131" s="438" t="s">
        <v>2645</v>
      </c>
      <c r="F131" s="2325" t="s">
        <v>265</v>
      </c>
      <c r="G131" s="224">
        <f>'Заказ, cкидки и курсы валют'!$I$12</f>
        <v>0</v>
      </c>
      <c r="H131" s="2748"/>
      <c r="I131" s="219"/>
      <c r="L131" s="2378"/>
      <c r="M131" s="2378"/>
      <c r="N131" s="2378"/>
      <c r="O131" s="2378"/>
    </row>
    <row r="132" spans="1:15">
      <c r="A132" s="447" t="s">
        <v>11256</v>
      </c>
      <c r="B132" s="1964">
        <v>50</v>
      </c>
      <c r="C132" s="1964">
        <v>50</v>
      </c>
      <c r="D132" s="1964">
        <v>35</v>
      </c>
      <c r="E132" s="2062">
        <v>100</v>
      </c>
      <c r="F132" s="2406">
        <v>1313.28</v>
      </c>
      <c r="G132" s="2063">
        <f>ROUND(F132*(1-$G$11),2)</f>
        <v>1313.28</v>
      </c>
      <c r="H132" s="2025">
        <f>G132</f>
        <v>1313.28</v>
      </c>
      <c r="I132" s="1346"/>
      <c r="L132" s="2401"/>
      <c r="M132" s="2431"/>
      <c r="N132" s="2378"/>
      <c r="O132" s="2378"/>
    </row>
    <row r="133" spans="1:15">
      <c r="A133" s="473" t="s">
        <v>7152</v>
      </c>
      <c r="B133" s="2056">
        <v>50</v>
      </c>
      <c r="C133" s="2056">
        <v>50</v>
      </c>
      <c r="D133" s="2056">
        <v>35</v>
      </c>
      <c r="E133" s="2056">
        <v>50</v>
      </c>
      <c r="F133" s="2407">
        <v>656.64</v>
      </c>
      <c r="G133" s="2048">
        <f>ROUND(F133*(1-$G$11),2)</f>
        <v>656.64</v>
      </c>
      <c r="H133" s="2048">
        <f>G133</f>
        <v>656.64</v>
      </c>
      <c r="I133" s="2057"/>
      <c r="L133" s="2401"/>
      <c r="M133" s="2431"/>
      <c r="N133" s="2378"/>
      <c r="O133" s="2378"/>
    </row>
    <row r="134" spans="1:15">
      <c r="A134" s="242" t="s">
        <v>11257</v>
      </c>
      <c r="B134" s="12">
        <v>70</v>
      </c>
      <c r="C134" s="12">
        <v>70</v>
      </c>
      <c r="D134" s="12">
        <v>55</v>
      </c>
      <c r="E134" s="12">
        <v>50</v>
      </c>
      <c r="F134" s="2404">
        <v>1339</v>
      </c>
      <c r="G134" s="2027">
        <f>ROUND(F134*(1-$G$11),2)</f>
        <v>1339</v>
      </c>
      <c r="H134" s="2048">
        <f t="shared" ref="H134:H142" si="10">G134</f>
        <v>1339</v>
      </c>
      <c r="I134" s="1343"/>
      <c r="L134" s="2401"/>
      <c r="M134" s="2431"/>
      <c r="N134" s="2378"/>
      <c r="O134" s="2378"/>
    </row>
    <row r="135" spans="1:15">
      <c r="A135" s="242" t="s">
        <v>11258</v>
      </c>
      <c r="B135" s="12">
        <v>70</v>
      </c>
      <c r="C135" s="12">
        <v>70</v>
      </c>
      <c r="D135" s="12">
        <v>55</v>
      </c>
      <c r="E135" s="12">
        <v>25</v>
      </c>
      <c r="F135" s="2404">
        <v>669.5</v>
      </c>
      <c r="G135" s="2027">
        <f>ROUND(F135*(1-$G$11),2)</f>
        <v>669.5</v>
      </c>
      <c r="H135" s="2048">
        <f t="shared" si="10"/>
        <v>669.5</v>
      </c>
      <c r="I135" s="1343"/>
      <c r="L135" s="2407"/>
      <c r="M135" s="2431"/>
      <c r="N135" s="2378"/>
      <c r="O135" s="2378"/>
    </row>
    <row r="136" spans="1:15">
      <c r="A136" s="242" t="s">
        <v>11259</v>
      </c>
      <c r="B136" s="12">
        <v>90</v>
      </c>
      <c r="C136" s="12">
        <v>90</v>
      </c>
      <c r="D136" s="12">
        <v>40</v>
      </c>
      <c r="E136" s="12">
        <v>25</v>
      </c>
      <c r="F136" s="2404">
        <v>675.36</v>
      </c>
      <c r="G136" s="2027">
        <f t="shared" ref="G136:G143" si="11">ROUND(F136*(1-$G$11),2)</f>
        <v>675.36</v>
      </c>
      <c r="H136" s="2048">
        <f t="shared" si="10"/>
        <v>675.36</v>
      </c>
      <c r="I136" s="1343"/>
      <c r="L136" s="2401"/>
      <c r="M136" s="2431"/>
      <c r="N136" s="2378"/>
      <c r="O136" s="2378"/>
    </row>
    <row r="137" spans="1:15">
      <c r="A137" s="242" t="s">
        <v>7153</v>
      </c>
      <c r="B137" s="12">
        <v>90</v>
      </c>
      <c r="C137" s="12">
        <v>90</v>
      </c>
      <c r="D137" s="12">
        <v>40</v>
      </c>
      <c r="E137" s="12">
        <v>50</v>
      </c>
      <c r="F137" s="2404">
        <v>1350.72</v>
      </c>
      <c r="G137" s="2027">
        <f t="shared" si="11"/>
        <v>1350.72</v>
      </c>
      <c r="H137" s="2048">
        <f t="shared" si="10"/>
        <v>1350.72</v>
      </c>
      <c r="I137" s="1343"/>
      <c r="L137" s="2401"/>
      <c r="M137" s="2431"/>
      <c r="N137" s="2378"/>
      <c r="O137" s="2378"/>
    </row>
    <row r="138" spans="1:15">
      <c r="A138" s="638" t="s">
        <v>10565</v>
      </c>
      <c r="B138" s="12">
        <v>90</v>
      </c>
      <c r="C138" s="12">
        <v>90</v>
      </c>
      <c r="D138" s="12">
        <v>65</v>
      </c>
      <c r="E138" s="12">
        <v>50</v>
      </c>
      <c r="F138" s="2404">
        <v>2194.56</v>
      </c>
      <c r="G138" s="2027">
        <f t="shared" si="11"/>
        <v>2194.56</v>
      </c>
      <c r="H138" s="2048">
        <f t="shared" si="10"/>
        <v>2194.56</v>
      </c>
      <c r="I138" s="1343"/>
      <c r="L138" s="2401"/>
      <c r="M138" s="2431"/>
      <c r="N138" s="2378"/>
      <c r="O138" s="2378"/>
    </row>
    <row r="139" spans="1:15">
      <c r="A139" s="638" t="s">
        <v>7156</v>
      </c>
      <c r="B139" s="12">
        <v>90</v>
      </c>
      <c r="C139" s="12">
        <v>90</v>
      </c>
      <c r="D139" s="12">
        <v>65</v>
      </c>
      <c r="E139" s="12">
        <v>25</v>
      </c>
      <c r="F139" s="2404">
        <v>1097.28</v>
      </c>
      <c r="G139" s="2027">
        <f t="shared" si="11"/>
        <v>1097.28</v>
      </c>
      <c r="H139" s="2048">
        <f t="shared" si="10"/>
        <v>1097.28</v>
      </c>
      <c r="I139" s="1343"/>
      <c r="L139" s="2401"/>
      <c r="M139" s="2431"/>
      <c r="N139" s="2378"/>
      <c r="O139" s="2378"/>
    </row>
    <row r="140" spans="1:15">
      <c r="A140" s="242" t="s">
        <v>11271</v>
      </c>
      <c r="B140" s="12">
        <v>105</v>
      </c>
      <c r="C140" s="12">
        <v>105</v>
      </c>
      <c r="D140" s="12">
        <v>90</v>
      </c>
      <c r="E140" s="12">
        <v>25</v>
      </c>
      <c r="F140" s="2404">
        <v>1728</v>
      </c>
      <c r="G140" s="2027">
        <f t="shared" si="11"/>
        <v>1728</v>
      </c>
      <c r="H140" s="2048">
        <f t="shared" si="10"/>
        <v>1728</v>
      </c>
      <c r="I140" s="1343"/>
      <c r="L140" s="2401"/>
      <c r="M140" s="2431"/>
      <c r="N140" s="2378"/>
      <c r="O140" s="2378"/>
    </row>
    <row r="141" spans="1:15">
      <c r="A141" s="242" t="s">
        <v>1316</v>
      </c>
      <c r="B141" s="12">
        <v>130</v>
      </c>
      <c r="C141" s="12">
        <v>130</v>
      </c>
      <c r="D141" s="12">
        <v>100</v>
      </c>
      <c r="E141" s="12">
        <v>25</v>
      </c>
      <c r="F141" s="2404">
        <v>2512.8000000000002</v>
      </c>
      <c r="G141" s="2027">
        <f t="shared" si="11"/>
        <v>2512.8000000000002</v>
      </c>
      <c r="H141" s="2048">
        <f t="shared" si="10"/>
        <v>2512.8000000000002</v>
      </c>
      <c r="I141" s="1343"/>
      <c r="L141" s="2378"/>
      <c r="M141" s="2431"/>
      <c r="N141" s="2378"/>
      <c r="O141" s="2378"/>
    </row>
    <row r="142" spans="1:15">
      <c r="A142" s="242" t="s">
        <v>7154</v>
      </c>
      <c r="B142" s="12">
        <v>130</v>
      </c>
      <c r="C142" s="12">
        <v>130</v>
      </c>
      <c r="D142" s="12">
        <v>100</v>
      </c>
      <c r="E142" s="12">
        <v>50</v>
      </c>
      <c r="F142" s="2404">
        <v>5025.6000000000004</v>
      </c>
      <c r="G142" s="2027">
        <f t="shared" si="11"/>
        <v>5025.6000000000004</v>
      </c>
      <c r="H142" s="2048">
        <f t="shared" si="10"/>
        <v>5025.6000000000004</v>
      </c>
      <c r="I142" s="1343"/>
      <c r="L142" s="2378"/>
      <c r="M142" s="2431"/>
      <c r="N142" s="2378"/>
      <c r="O142" s="2378"/>
    </row>
    <row r="143" spans="1:15" ht="13.5" thickBot="1">
      <c r="A143" s="271" t="s">
        <v>7155</v>
      </c>
      <c r="B143" s="335">
        <v>140</v>
      </c>
      <c r="C143" s="335">
        <v>140</v>
      </c>
      <c r="D143" s="335">
        <v>140</v>
      </c>
      <c r="E143" s="335">
        <v>25</v>
      </c>
      <c r="F143" s="2329">
        <v>5205.18</v>
      </c>
      <c r="G143" s="2033">
        <f t="shared" si="11"/>
        <v>5205.18</v>
      </c>
      <c r="H143" s="2033">
        <f>G143</f>
        <v>5205.18</v>
      </c>
      <c r="I143" s="1349"/>
      <c r="L143" s="2378"/>
      <c r="M143" s="2396"/>
      <c r="N143" s="2378"/>
      <c r="O143" s="2378"/>
    </row>
    <row r="144" spans="1:15">
      <c r="B144" s="99"/>
      <c r="C144" s="99"/>
      <c r="D144" s="99"/>
      <c r="E144" s="99"/>
      <c r="F144" s="704"/>
      <c r="G144" s="2036"/>
      <c r="L144" s="2378"/>
      <c r="M144" s="2378"/>
      <c r="N144" s="2378"/>
      <c r="O144" s="2378"/>
    </row>
    <row r="145" spans="1:15" ht="20.25" hidden="1">
      <c r="A145" s="375"/>
      <c r="B145" s="472" t="s">
        <v>4676</v>
      </c>
      <c r="C145" s="472"/>
      <c r="D145" s="472"/>
      <c r="E145" s="472"/>
      <c r="F145" s="2337"/>
      <c r="G145" s="185"/>
      <c r="H145" s="370"/>
      <c r="I145" s="116"/>
      <c r="L145" s="2378"/>
      <c r="M145" s="2378"/>
      <c r="N145" s="2378"/>
      <c r="O145" s="2378"/>
    </row>
    <row r="146" spans="1:15" ht="18" hidden="1">
      <c r="A146" s="360"/>
      <c r="B146" s="17"/>
      <c r="C146" s="17"/>
      <c r="D146" s="129"/>
      <c r="E146" s="130"/>
      <c r="F146" s="1618"/>
      <c r="G146" s="373"/>
      <c r="H146" s="373"/>
      <c r="I146" s="200"/>
      <c r="L146" s="2378"/>
      <c r="M146" s="2378"/>
      <c r="N146" s="2378"/>
      <c r="O146" s="2378"/>
    </row>
    <row r="147" spans="1:15" hidden="1">
      <c r="A147" s="360"/>
      <c r="B147" s="17"/>
      <c r="C147" s="17"/>
      <c r="D147" s="216"/>
      <c r="E147" s="216"/>
      <c r="F147" s="777"/>
      <c r="G147" s="119"/>
      <c r="H147" s="201"/>
      <c r="I147" s="200"/>
      <c r="L147" s="2378"/>
      <c r="M147" s="2378"/>
      <c r="N147" s="2378"/>
      <c r="O147" s="2378"/>
    </row>
    <row r="148" spans="1:15" hidden="1">
      <c r="A148" s="360"/>
      <c r="B148" s="17"/>
      <c r="C148" s="17"/>
      <c r="D148" s="216"/>
      <c r="E148" s="216"/>
      <c r="F148" s="777"/>
      <c r="G148" s="364"/>
      <c r="H148" s="359"/>
      <c r="I148" s="200"/>
      <c r="L148" s="2378"/>
      <c r="M148" s="2378"/>
      <c r="N148" s="2378"/>
      <c r="O148" s="2378"/>
    </row>
    <row r="149" spans="1:15" hidden="1">
      <c r="A149" s="360"/>
      <c r="B149" s="17"/>
      <c r="C149" s="17"/>
      <c r="D149" s="216"/>
      <c r="E149" s="216"/>
      <c r="F149" s="777"/>
      <c r="G149" s="364"/>
      <c r="H149" s="359"/>
      <c r="I149" s="200"/>
      <c r="L149" s="2378"/>
      <c r="M149" s="2378"/>
      <c r="N149" s="2378"/>
      <c r="O149" s="2378"/>
    </row>
    <row r="150" spans="1:15" ht="18.75" hidden="1" thickBot="1">
      <c r="A150" s="1541" t="s">
        <v>7841</v>
      </c>
      <c r="B150" s="217"/>
      <c r="C150" s="1067"/>
      <c r="D150" s="217"/>
      <c r="E150" s="217"/>
      <c r="F150" s="1619"/>
      <c r="G150" s="122"/>
      <c r="H150" s="203"/>
      <c r="I150" s="205"/>
      <c r="L150" s="2378"/>
      <c r="M150" s="2378"/>
      <c r="N150" s="2378"/>
      <c r="O150" s="2378"/>
    </row>
    <row r="151" spans="1:15" ht="33.75" hidden="1">
      <c r="A151" s="228" t="s">
        <v>1036</v>
      </c>
      <c r="B151" s="2053" t="s">
        <v>990</v>
      </c>
      <c r="C151" s="376" t="s">
        <v>1037</v>
      </c>
      <c r="D151" s="2054"/>
      <c r="E151" s="568"/>
      <c r="F151" s="2339" t="s">
        <v>1706</v>
      </c>
      <c r="G151" s="231" t="s">
        <v>2796</v>
      </c>
      <c r="H151" s="2752" t="s">
        <v>498</v>
      </c>
      <c r="I151" s="232" t="s">
        <v>4274</v>
      </c>
      <c r="L151" s="2378"/>
      <c r="M151" s="2378"/>
      <c r="N151" s="2378"/>
      <c r="O151" s="2378"/>
    </row>
    <row r="152" spans="1:15" ht="13.5" hidden="1" thickBot="1">
      <c r="A152" s="221"/>
      <c r="B152" s="386" t="s">
        <v>987</v>
      </c>
      <c r="C152" s="384" t="s">
        <v>988</v>
      </c>
      <c r="D152" s="2059" t="s">
        <v>989</v>
      </c>
      <c r="E152" s="438" t="s">
        <v>2645</v>
      </c>
      <c r="F152" s="2340" t="s">
        <v>265</v>
      </c>
      <c r="G152" s="372">
        <f>'[3]Заказ, cкидки и курсы валют'!$I$12</f>
        <v>0</v>
      </c>
      <c r="H152" s="2748"/>
      <c r="I152" s="219"/>
      <c r="L152" s="2378"/>
      <c r="M152" s="2378"/>
      <c r="N152" s="2378"/>
      <c r="O152" s="2378"/>
    </row>
    <row r="153" spans="1:15" hidden="1">
      <c r="A153" s="447" t="s">
        <v>8866</v>
      </c>
      <c r="B153" s="1964">
        <v>90</v>
      </c>
      <c r="C153" s="1964">
        <v>90</v>
      </c>
      <c r="D153" s="1964">
        <v>40</v>
      </c>
      <c r="E153" s="1964">
        <v>1</v>
      </c>
      <c r="F153" s="2305">
        <f>F136+15</f>
        <v>690.36</v>
      </c>
      <c r="G153" s="2073">
        <f t="shared" ref="G153:G156" si="12">ROUND(F153*(1-$G$11),2)</f>
        <v>690.36</v>
      </c>
      <c r="H153" s="2025">
        <f t="shared" ref="H153:H156" si="13">G153*E153</f>
        <v>690.36</v>
      </c>
      <c r="I153" s="1346"/>
      <c r="L153" s="2378"/>
      <c r="M153" s="2378"/>
      <c r="N153" s="2378"/>
      <c r="O153" s="2378"/>
    </row>
    <row r="154" spans="1:15" hidden="1">
      <c r="A154" s="638" t="s">
        <v>8867</v>
      </c>
      <c r="B154" s="12">
        <v>90</v>
      </c>
      <c r="C154" s="12">
        <v>90</v>
      </c>
      <c r="D154" s="12">
        <v>65</v>
      </c>
      <c r="E154" s="12">
        <v>1</v>
      </c>
      <c r="F154" s="2328">
        <f>F138+15</f>
        <v>2209.56</v>
      </c>
      <c r="G154" s="2047">
        <f t="shared" si="12"/>
        <v>2209.56</v>
      </c>
      <c r="H154" s="2048">
        <f t="shared" si="13"/>
        <v>2209.56</v>
      </c>
      <c r="I154" s="1343"/>
      <c r="L154" s="2378"/>
      <c r="M154" s="2378"/>
      <c r="N154" s="2378"/>
      <c r="O154" s="2378"/>
    </row>
    <row r="155" spans="1:15" hidden="1">
      <c r="A155" s="242" t="s">
        <v>8868</v>
      </c>
      <c r="B155" s="12">
        <v>105</v>
      </c>
      <c r="C155" s="12">
        <v>105</v>
      </c>
      <c r="D155" s="12">
        <v>90</v>
      </c>
      <c r="E155" s="12">
        <v>1</v>
      </c>
      <c r="F155" s="2328" t="e">
        <f>#REF!+15</f>
        <v>#REF!</v>
      </c>
      <c r="G155" s="2047" t="e">
        <f t="shared" si="12"/>
        <v>#REF!</v>
      </c>
      <c r="H155" s="2048" t="e">
        <f t="shared" si="13"/>
        <v>#REF!</v>
      </c>
      <c r="I155" s="1343"/>
      <c r="L155" s="2378"/>
      <c r="M155" s="2378"/>
      <c r="N155" s="2378"/>
      <c r="O155" s="2378"/>
    </row>
    <row r="156" spans="1:15" ht="13.5" hidden="1" thickBot="1">
      <c r="A156" s="271" t="s">
        <v>8869</v>
      </c>
      <c r="B156" s="335">
        <v>130</v>
      </c>
      <c r="C156" s="335">
        <v>130</v>
      </c>
      <c r="D156" s="335">
        <v>100</v>
      </c>
      <c r="E156" s="335">
        <v>1</v>
      </c>
      <c r="F156" s="2329">
        <f>F142+15</f>
        <v>5040.6000000000004</v>
      </c>
      <c r="G156" s="2061">
        <f t="shared" si="12"/>
        <v>5040.6000000000004</v>
      </c>
      <c r="H156" s="2058">
        <f t="shared" si="13"/>
        <v>5040.6000000000004</v>
      </c>
      <c r="I156" s="1349"/>
      <c r="L156" s="2378"/>
      <c r="M156" s="2378"/>
      <c r="N156" s="2378"/>
      <c r="O156" s="2378"/>
    </row>
    <row r="157" spans="1:15" hidden="1">
      <c r="B157" s="99"/>
      <c r="C157" s="99"/>
      <c r="D157" s="99"/>
      <c r="E157" s="99"/>
      <c r="F157" s="704"/>
      <c r="G157" s="2036"/>
      <c r="L157" s="2378"/>
      <c r="M157" s="2378"/>
      <c r="N157" s="2378"/>
      <c r="O157" s="2378"/>
    </row>
    <row r="158" spans="1:15" ht="13.5" thickBot="1">
      <c r="B158" s="99"/>
      <c r="C158" s="99"/>
      <c r="D158" s="99"/>
      <c r="E158" s="99"/>
      <c r="F158" s="704"/>
      <c r="G158" s="2036"/>
      <c r="L158" s="2378"/>
      <c r="M158" s="2378"/>
      <c r="N158" s="2378"/>
      <c r="O158" s="2378"/>
    </row>
    <row r="159" spans="1:15" ht="20.25">
      <c r="A159" s="375"/>
      <c r="B159" s="472"/>
      <c r="C159" s="2784" t="s">
        <v>4677</v>
      </c>
      <c r="D159" s="2784"/>
      <c r="E159" s="2784"/>
      <c r="F159" s="2784"/>
      <c r="G159" s="2784"/>
      <c r="H159" s="2784"/>
      <c r="I159" s="2785"/>
    </row>
    <row r="160" spans="1:15" ht="18">
      <c r="A160" s="360"/>
      <c r="B160" s="1901"/>
      <c r="C160" s="2786"/>
      <c r="D160" s="2786"/>
      <c r="E160" s="2786"/>
      <c r="F160" s="2786"/>
      <c r="G160" s="2786"/>
      <c r="H160" s="2786"/>
      <c r="I160" s="2787"/>
    </row>
    <row r="161" spans="1:9">
      <c r="A161" s="360"/>
      <c r="B161" s="17"/>
      <c r="C161" s="2786"/>
      <c r="D161" s="2786"/>
      <c r="E161" s="2786"/>
      <c r="F161" s="2786"/>
      <c r="G161" s="2786"/>
      <c r="H161" s="2786"/>
      <c r="I161" s="2787"/>
    </row>
    <row r="162" spans="1:9">
      <c r="A162" s="360"/>
      <c r="B162" s="17"/>
      <c r="C162" s="2786"/>
      <c r="D162" s="2786"/>
      <c r="E162" s="2786"/>
      <c r="F162" s="2786"/>
      <c r="G162" s="2786"/>
      <c r="H162" s="2786"/>
      <c r="I162" s="2787"/>
    </row>
    <row r="163" spans="1:9">
      <c r="A163" s="360"/>
      <c r="B163" s="17"/>
      <c r="C163" s="2786"/>
      <c r="D163" s="2786"/>
      <c r="E163" s="2786"/>
      <c r="F163" s="2786"/>
      <c r="G163" s="2786"/>
      <c r="H163" s="2786"/>
      <c r="I163" s="2787"/>
    </row>
    <row r="164" spans="1:9" ht="18.75" thickBot="1">
      <c r="A164" s="1541" t="s">
        <v>7839</v>
      </c>
      <c r="B164" s="217"/>
      <c r="C164" s="2788"/>
      <c r="D164" s="2788"/>
      <c r="E164" s="2788"/>
      <c r="F164" s="2788"/>
      <c r="G164" s="2788"/>
      <c r="H164" s="2788"/>
      <c r="I164" s="2789"/>
    </row>
    <row r="165" spans="1:9" ht="45" customHeight="1">
      <c r="A165" s="228" t="s">
        <v>1036</v>
      </c>
      <c r="B165" s="2053" t="s">
        <v>990</v>
      </c>
      <c r="C165" s="376" t="s">
        <v>1037</v>
      </c>
      <c r="D165" s="2054"/>
      <c r="E165" s="568" t="s">
        <v>3147</v>
      </c>
      <c r="F165" s="2324" t="s">
        <v>11255</v>
      </c>
      <c r="G165" s="231" t="s">
        <v>2796</v>
      </c>
      <c r="H165" s="2752" t="s">
        <v>498</v>
      </c>
      <c r="I165" s="232" t="s">
        <v>4274</v>
      </c>
    </row>
    <row r="166" spans="1:9" ht="26.25" customHeight="1" thickBot="1">
      <c r="A166" s="221"/>
      <c r="B166" s="386" t="s">
        <v>987</v>
      </c>
      <c r="C166" s="384" t="s">
        <v>988</v>
      </c>
      <c r="D166" s="2059" t="s">
        <v>989</v>
      </c>
      <c r="E166" s="438" t="s">
        <v>2645</v>
      </c>
      <c r="F166" s="2331" t="s">
        <v>265</v>
      </c>
      <c r="G166" s="224">
        <f>'Заказ, cкидки и курсы валют'!$I$12</f>
        <v>0</v>
      </c>
      <c r="H166" s="2748"/>
      <c r="I166" s="219"/>
    </row>
    <row r="167" spans="1:9" ht="33.75" customHeight="1">
      <c r="A167" s="242" t="s">
        <v>7157</v>
      </c>
      <c r="B167" s="12">
        <v>50</v>
      </c>
      <c r="C167" s="12">
        <v>50</v>
      </c>
      <c r="D167" s="12">
        <v>35</v>
      </c>
      <c r="E167" s="12">
        <v>20</v>
      </c>
      <c r="F167" s="2468">
        <v>448.51</v>
      </c>
      <c r="G167" s="2047">
        <f>ROUND(F167*(1-$G$11),2)</f>
        <v>448.51</v>
      </c>
      <c r="H167" s="2048">
        <f t="shared" ref="H167:H174" si="14">G167</f>
        <v>448.51</v>
      </c>
      <c r="I167" s="245"/>
    </row>
    <row r="168" spans="1:9" ht="22.5" customHeight="1">
      <c r="A168" s="242" t="s">
        <v>7158</v>
      </c>
      <c r="B168" s="12">
        <v>60</v>
      </c>
      <c r="C168" s="12">
        <v>60</v>
      </c>
      <c r="D168" s="12">
        <v>45</v>
      </c>
      <c r="E168" s="12">
        <v>20</v>
      </c>
      <c r="F168" s="2468">
        <v>667.78</v>
      </c>
      <c r="G168" s="2047">
        <f>ROUND(F168*(1-$G$11),2)</f>
        <v>667.78</v>
      </c>
      <c r="H168" s="2048">
        <f t="shared" si="14"/>
        <v>667.78</v>
      </c>
      <c r="I168" s="245"/>
    </row>
    <row r="169" spans="1:9">
      <c r="A169" s="242" t="s">
        <v>7159</v>
      </c>
      <c r="B169" s="12">
        <v>70</v>
      </c>
      <c r="C169" s="12">
        <v>70</v>
      </c>
      <c r="D169" s="12">
        <v>55</v>
      </c>
      <c r="E169" s="12">
        <v>20</v>
      </c>
      <c r="F169" s="2468">
        <v>907.78</v>
      </c>
      <c r="G169" s="2047">
        <f t="shared" ref="G169:G174" si="15">ROUND(F169*(1-$G$11),2)</f>
        <v>907.78</v>
      </c>
      <c r="H169" s="2048">
        <f t="shared" si="14"/>
        <v>907.78</v>
      </c>
      <c r="I169" s="245"/>
    </row>
    <row r="170" spans="1:9">
      <c r="A170" s="242" t="s">
        <v>10567</v>
      </c>
      <c r="B170" s="12">
        <v>90</v>
      </c>
      <c r="C170" s="12">
        <v>50</v>
      </c>
      <c r="D170" s="12">
        <v>55</v>
      </c>
      <c r="E170" s="12">
        <v>20</v>
      </c>
      <c r="F170" s="2468">
        <v>907.78</v>
      </c>
      <c r="G170" s="2047">
        <f t="shared" si="15"/>
        <v>907.78</v>
      </c>
      <c r="H170" s="2048">
        <f t="shared" si="14"/>
        <v>907.78</v>
      </c>
      <c r="I170" s="245"/>
    </row>
    <row r="171" spans="1:9">
      <c r="A171" s="242" t="s">
        <v>7160</v>
      </c>
      <c r="B171" s="12">
        <v>90</v>
      </c>
      <c r="C171" s="12">
        <v>90</v>
      </c>
      <c r="D171" s="12">
        <v>65</v>
      </c>
      <c r="E171" s="12">
        <v>20</v>
      </c>
      <c r="F171" s="2468">
        <v>1343.62</v>
      </c>
      <c r="G171" s="2047">
        <f t="shared" si="15"/>
        <v>1343.62</v>
      </c>
      <c r="H171" s="2048">
        <f t="shared" si="14"/>
        <v>1343.62</v>
      </c>
      <c r="I171" s="245"/>
    </row>
    <row r="172" spans="1:9">
      <c r="A172" s="242" t="s">
        <v>10566</v>
      </c>
      <c r="B172" s="12">
        <v>105</v>
      </c>
      <c r="C172" s="12">
        <v>105</v>
      </c>
      <c r="D172" s="12">
        <v>90</v>
      </c>
      <c r="E172" s="12">
        <v>20</v>
      </c>
      <c r="F172" s="2468">
        <v>2136.58</v>
      </c>
      <c r="G172" s="2047">
        <f t="shared" si="15"/>
        <v>2136.58</v>
      </c>
      <c r="H172" s="2048">
        <f t="shared" si="14"/>
        <v>2136.58</v>
      </c>
      <c r="I172" s="245"/>
    </row>
    <row r="173" spans="1:9">
      <c r="A173" s="716" t="s">
        <v>7161</v>
      </c>
      <c r="B173" s="2064">
        <v>130</v>
      </c>
      <c r="C173" s="2064">
        <v>130</v>
      </c>
      <c r="D173" s="2064">
        <v>90</v>
      </c>
      <c r="E173" s="2064">
        <v>20</v>
      </c>
      <c r="F173" s="2469">
        <v>3265.54</v>
      </c>
      <c r="G173" s="2066">
        <f t="shared" si="15"/>
        <v>3265.54</v>
      </c>
      <c r="H173" s="2067">
        <f t="shared" si="14"/>
        <v>3265.54</v>
      </c>
      <c r="I173" s="366"/>
    </row>
    <row r="174" spans="1:9" ht="13.5" thickBot="1">
      <c r="A174" s="271" t="s">
        <v>7162</v>
      </c>
      <c r="B174" s="335">
        <v>145</v>
      </c>
      <c r="C174" s="335">
        <v>145</v>
      </c>
      <c r="D174" s="335">
        <v>65</v>
      </c>
      <c r="E174" s="335">
        <v>20</v>
      </c>
      <c r="F174" s="2470">
        <v>2315.52</v>
      </c>
      <c r="G174" s="2065">
        <f t="shared" si="15"/>
        <v>2315.52</v>
      </c>
      <c r="H174" s="2033">
        <f t="shared" si="14"/>
        <v>2315.52</v>
      </c>
      <c r="I174" s="248"/>
    </row>
    <row r="175" spans="1:9">
      <c r="A175" s="14"/>
      <c r="B175" s="99"/>
      <c r="C175" s="99"/>
      <c r="D175" s="99"/>
      <c r="E175" s="99"/>
      <c r="F175" s="704"/>
      <c r="G175" s="2045"/>
      <c r="H175" s="14"/>
      <c r="I175" s="14"/>
    </row>
    <row r="176" spans="1:9" ht="13.5" thickBot="1">
      <c r="B176" s="99"/>
      <c r="C176" s="99"/>
      <c r="D176" s="99"/>
      <c r="E176" s="99"/>
      <c r="F176" s="704"/>
      <c r="G176" s="2036"/>
    </row>
    <row r="177" spans="1:14" ht="20.25">
      <c r="A177" s="375"/>
      <c r="B177" s="472"/>
      <c r="C177" s="2784" t="s">
        <v>1085</v>
      </c>
      <c r="D177" s="2784"/>
      <c r="E177" s="2784"/>
      <c r="F177" s="2784"/>
      <c r="G177" s="2784"/>
      <c r="H177" s="2784"/>
      <c r="I177" s="2785"/>
    </row>
    <row r="178" spans="1:14">
      <c r="A178" s="360"/>
      <c r="B178" s="17"/>
      <c r="C178" s="2786"/>
      <c r="D178" s="2786"/>
      <c r="E178" s="2786"/>
      <c r="F178" s="2786"/>
      <c r="G178" s="2786"/>
      <c r="H178" s="2786"/>
      <c r="I178" s="2787"/>
    </row>
    <row r="179" spans="1:14">
      <c r="A179" s="360"/>
      <c r="B179" s="17"/>
      <c r="C179" s="2786"/>
      <c r="D179" s="2786"/>
      <c r="E179" s="2786"/>
      <c r="F179" s="2786"/>
      <c r="G179" s="2786"/>
      <c r="H179" s="2786"/>
      <c r="I179" s="2787"/>
    </row>
    <row r="180" spans="1:14">
      <c r="A180" s="360"/>
      <c r="B180" s="17"/>
      <c r="C180" s="2786"/>
      <c r="D180" s="2786"/>
      <c r="E180" s="2786"/>
      <c r="F180" s="2786"/>
      <c r="G180" s="2786"/>
      <c r="H180" s="2786"/>
      <c r="I180" s="2787"/>
    </row>
    <row r="181" spans="1:14">
      <c r="A181" s="360"/>
      <c r="B181" s="17"/>
      <c r="C181" s="2786"/>
      <c r="D181" s="2786"/>
      <c r="E181" s="2786"/>
      <c r="F181" s="2786"/>
      <c r="G181" s="2786"/>
      <c r="H181" s="2786"/>
      <c r="I181" s="2787"/>
    </row>
    <row r="182" spans="1:14" ht="30.75" customHeight="1" thickBot="1">
      <c r="A182" s="1541" t="s">
        <v>7839</v>
      </c>
      <c r="B182" s="217"/>
      <c r="C182" s="2788"/>
      <c r="D182" s="2788"/>
      <c r="E182" s="2788"/>
      <c r="F182" s="2788"/>
      <c r="G182" s="2788"/>
      <c r="H182" s="2788"/>
      <c r="I182" s="2789"/>
    </row>
    <row r="183" spans="1:14" ht="34.5" thickBot="1">
      <c r="A183" s="228" t="s">
        <v>1036</v>
      </c>
      <c r="B183" s="2053">
        <v>50</v>
      </c>
      <c r="C183" s="376" t="s">
        <v>1037</v>
      </c>
      <c r="D183" s="2054"/>
      <c r="E183" s="568" t="s">
        <v>3147</v>
      </c>
      <c r="F183" s="2339" t="s">
        <v>11251</v>
      </c>
      <c r="G183" s="2284" t="s">
        <v>2796</v>
      </c>
      <c r="H183" s="2752" t="s">
        <v>498</v>
      </c>
      <c r="I183" s="232" t="s">
        <v>4274</v>
      </c>
    </row>
    <row r="184" spans="1:14" ht="13.5" thickBot="1">
      <c r="A184" s="221"/>
      <c r="B184" s="1393" t="s">
        <v>987</v>
      </c>
      <c r="C184" s="1394" t="s">
        <v>988</v>
      </c>
      <c r="D184" s="2055" t="s">
        <v>989</v>
      </c>
      <c r="E184" s="569" t="s">
        <v>2645</v>
      </c>
      <c r="F184" s="2340" t="s">
        <v>265</v>
      </c>
      <c r="G184" s="2232">
        <f>'Заказ, cкидки и курсы валют'!$I$12</f>
        <v>0</v>
      </c>
      <c r="H184" s="2744"/>
      <c r="I184" s="380"/>
      <c r="M184" s="2378"/>
      <c r="N184" s="2378"/>
    </row>
    <row r="185" spans="1:14" ht="20.25" customHeight="1">
      <c r="A185" s="2415" t="s">
        <v>7163</v>
      </c>
      <c r="B185" s="2416">
        <v>30</v>
      </c>
      <c r="C185" s="2416">
        <v>30</v>
      </c>
      <c r="D185" s="2416">
        <v>30</v>
      </c>
      <c r="E185" s="2417">
        <v>200</v>
      </c>
      <c r="F185" s="2490">
        <v>1544.7746999999999</v>
      </c>
      <c r="G185" s="2418">
        <f>ROUND(F185*(1-$G$11),2)</f>
        <v>1544.77</v>
      </c>
      <c r="H185" s="2419">
        <f>G185</f>
        <v>1544.77</v>
      </c>
      <c r="I185" s="1346"/>
      <c r="M185" s="2432"/>
      <c r="N185" s="2378"/>
    </row>
    <row r="186" spans="1:14" ht="13.5" customHeight="1">
      <c r="A186" s="2420" t="s">
        <v>11012</v>
      </c>
      <c r="B186" s="2421">
        <v>40</v>
      </c>
      <c r="C186" s="2421">
        <v>40</v>
      </c>
      <c r="D186" s="2421">
        <v>20</v>
      </c>
      <c r="E186" s="2422">
        <v>200</v>
      </c>
      <c r="F186" s="2491">
        <v>1612.8</v>
      </c>
      <c r="G186" s="2423">
        <f t="shared" ref="G186:G196" si="16">ROUND(F186*(1-$G$11),2)</f>
        <v>1612.8</v>
      </c>
      <c r="H186" s="2423">
        <f t="shared" ref="H186:H248" si="17">G186</f>
        <v>1612.8</v>
      </c>
      <c r="I186" s="1343"/>
      <c r="M186" s="2433"/>
      <c r="N186" s="2378"/>
    </row>
    <row r="187" spans="1:14" ht="13.5" customHeight="1">
      <c r="A187" s="2420" t="s">
        <v>4193</v>
      </c>
      <c r="B187" s="2421">
        <v>40</v>
      </c>
      <c r="C187" s="2421">
        <v>40</v>
      </c>
      <c r="D187" s="2421">
        <v>30</v>
      </c>
      <c r="E187" s="2422">
        <v>200</v>
      </c>
      <c r="F187" s="2491">
        <v>2052.6817500000002</v>
      </c>
      <c r="G187" s="2423">
        <f t="shared" si="16"/>
        <v>2052.6799999999998</v>
      </c>
      <c r="H187" s="2423">
        <f t="shared" si="17"/>
        <v>2052.6799999999998</v>
      </c>
      <c r="I187" s="1343"/>
      <c r="M187" s="2433"/>
      <c r="N187" s="2378"/>
    </row>
    <row r="188" spans="1:14" ht="13.5" customHeight="1">
      <c r="A188" s="2420" t="s">
        <v>11243</v>
      </c>
      <c r="B188" s="2421">
        <v>40</v>
      </c>
      <c r="C188" s="2421">
        <v>40</v>
      </c>
      <c r="D188" s="2421">
        <v>40</v>
      </c>
      <c r="E188" s="2422">
        <v>100</v>
      </c>
      <c r="F188" s="2491">
        <v>1319.04</v>
      </c>
      <c r="G188" s="2423">
        <f t="shared" si="16"/>
        <v>1319.04</v>
      </c>
      <c r="H188" s="2423">
        <f t="shared" si="17"/>
        <v>1319.04</v>
      </c>
      <c r="I188" s="1343"/>
      <c r="M188" s="2433"/>
      <c r="N188" s="2378"/>
    </row>
    <row r="189" spans="1:14" ht="13.5" customHeight="1">
      <c r="A189" s="2420" t="s">
        <v>11244</v>
      </c>
      <c r="B189" s="2421">
        <v>40</v>
      </c>
      <c r="C189" s="2421">
        <v>40</v>
      </c>
      <c r="D189" s="2421">
        <v>40</v>
      </c>
      <c r="E189" s="2422">
        <v>50</v>
      </c>
      <c r="F189" s="2491">
        <v>659.52</v>
      </c>
      <c r="G189" s="2423">
        <f t="shared" si="16"/>
        <v>659.52</v>
      </c>
      <c r="H189" s="2423">
        <f t="shared" si="17"/>
        <v>659.52</v>
      </c>
      <c r="I189" s="1343"/>
      <c r="M189" s="2433"/>
      <c r="N189" s="2378"/>
    </row>
    <row r="190" spans="1:14" ht="13.5" customHeight="1">
      <c r="A190" s="2420" t="s">
        <v>7164</v>
      </c>
      <c r="B190" s="2421">
        <v>40</v>
      </c>
      <c r="C190" s="2421">
        <v>40</v>
      </c>
      <c r="D190" s="2421">
        <v>50</v>
      </c>
      <c r="E190" s="2422">
        <v>100</v>
      </c>
      <c r="F190" s="2491">
        <v>1545.6</v>
      </c>
      <c r="G190" s="2423">
        <f t="shared" si="16"/>
        <v>1545.6</v>
      </c>
      <c r="H190" s="2423">
        <f t="shared" si="17"/>
        <v>1545.6</v>
      </c>
      <c r="I190" s="1343"/>
      <c r="M190" s="2433"/>
      <c r="N190" s="2378"/>
    </row>
    <row r="191" spans="1:14" ht="13.5" customHeight="1">
      <c r="A191" s="2420" t="s">
        <v>11245</v>
      </c>
      <c r="B191" s="2421">
        <v>40</v>
      </c>
      <c r="C191" s="2421">
        <v>40</v>
      </c>
      <c r="D191" s="2421">
        <v>50</v>
      </c>
      <c r="E191" s="2422">
        <v>200</v>
      </c>
      <c r="F191" s="2491">
        <v>3091.2</v>
      </c>
      <c r="G191" s="2423">
        <f t="shared" si="16"/>
        <v>3091.2</v>
      </c>
      <c r="H191" s="2423">
        <f t="shared" si="17"/>
        <v>3091.2</v>
      </c>
      <c r="I191" s="1343"/>
      <c r="M191" s="2433"/>
      <c r="N191" s="2378"/>
    </row>
    <row r="192" spans="1:14" ht="13.5" customHeight="1">
      <c r="A192" s="2420" t="s">
        <v>7165</v>
      </c>
      <c r="B192" s="2421">
        <v>40</v>
      </c>
      <c r="C192" s="2421">
        <v>40</v>
      </c>
      <c r="D192" s="2421">
        <v>60</v>
      </c>
      <c r="E192" s="2422">
        <v>100</v>
      </c>
      <c r="F192" s="2491">
        <v>1857</v>
      </c>
      <c r="G192" s="2423">
        <f t="shared" si="16"/>
        <v>1857</v>
      </c>
      <c r="H192" s="2423">
        <f t="shared" si="17"/>
        <v>1857</v>
      </c>
      <c r="I192" s="1343"/>
      <c r="M192" s="2433"/>
      <c r="N192" s="2378"/>
    </row>
    <row r="193" spans="1:14" ht="13.5" customHeight="1">
      <c r="A193" s="2420" t="s">
        <v>10621</v>
      </c>
      <c r="B193" s="2421">
        <v>40</v>
      </c>
      <c r="C193" s="2421">
        <v>40</v>
      </c>
      <c r="D193" s="2421">
        <v>60</v>
      </c>
      <c r="E193" s="2422">
        <v>50</v>
      </c>
      <c r="F193" s="2491">
        <v>928.5</v>
      </c>
      <c r="G193" s="2423">
        <f t="shared" si="16"/>
        <v>928.5</v>
      </c>
      <c r="H193" s="2423">
        <f t="shared" si="17"/>
        <v>928.5</v>
      </c>
      <c r="I193" s="1343"/>
      <c r="M193" s="2433"/>
      <c r="N193" s="2378"/>
    </row>
    <row r="194" spans="1:14" ht="13.5" customHeight="1">
      <c r="A194" s="2420" t="s">
        <v>1317</v>
      </c>
      <c r="B194" s="2421">
        <v>40</v>
      </c>
      <c r="C194" s="2421">
        <v>40</v>
      </c>
      <c r="D194" s="2421">
        <v>80</v>
      </c>
      <c r="E194" s="2422">
        <v>100</v>
      </c>
      <c r="F194" s="2491">
        <v>2475</v>
      </c>
      <c r="G194" s="2423">
        <f t="shared" si="16"/>
        <v>2475</v>
      </c>
      <c r="H194" s="2423">
        <f t="shared" si="17"/>
        <v>2475</v>
      </c>
      <c r="I194" s="1343"/>
      <c r="M194" s="2433"/>
      <c r="N194" s="2378"/>
    </row>
    <row r="195" spans="1:14" ht="13.5" customHeight="1">
      <c r="A195" s="2420" t="s">
        <v>7080</v>
      </c>
      <c r="B195" s="2421">
        <v>40</v>
      </c>
      <c r="C195" s="2421">
        <v>40</v>
      </c>
      <c r="D195" s="2421">
        <v>1000</v>
      </c>
      <c r="E195" s="2422">
        <v>10</v>
      </c>
      <c r="F195" s="2491">
        <v>3048.96</v>
      </c>
      <c r="G195" s="2423">
        <f t="shared" si="16"/>
        <v>3048.96</v>
      </c>
      <c r="H195" s="2423">
        <f t="shared" si="17"/>
        <v>3048.96</v>
      </c>
      <c r="I195" s="1343"/>
      <c r="M195" s="2433"/>
      <c r="N195" s="2378"/>
    </row>
    <row r="196" spans="1:14" ht="13.5" customHeight="1">
      <c r="A196" s="2420" t="s">
        <v>10622</v>
      </c>
      <c r="B196" s="2421">
        <v>40</v>
      </c>
      <c r="C196" s="2421">
        <v>40</v>
      </c>
      <c r="D196" s="2421">
        <v>100</v>
      </c>
      <c r="E196" s="2422">
        <v>100</v>
      </c>
      <c r="F196" s="2491">
        <v>3093</v>
      </c>
      <c r="G196" s="2423">
        <f t="shared" si="16"/>
        <v>3093</v>
      </c>
      <c r="H196" s="2423">
        <f t="shared" si="17"/>
        <v>3093</v>
      </c>
      <c r="I196" s="1343"/>
      <c r="M196" s="2433"/>
      <c r="N196" s="2378"/>
    </row>
    <row r="197" spans="1:14" ht="13.5" customHeight="1">
      <c r="A197" s="2420" t="s">
        <v>7166</v>
      </c>
      <c r="B197" s="2421">
        <v>40</v>
      </c>
      <c r="C197" s="2421">
        <v>40</v>
      </c>
      <c r="D197" s="2421">
        <v>100</v>
      </c>
      <c r="E197" s="2422">
        <v>50</v>
      </c>
      <c r="F197" s="2491">
        <v>1546.5</v>
      </c>
      <c r="G197" s="2423">
        <f>ROUND(F197*(1-$G$11),2)</f>
        <v>1546.5</v>
      </c>
      <c r="H197" s="2423">
        <f t="shared" si="17"/>
        <v>1546.5</v>
      </c>
      <c r="I197" s="1343"/>
      <c r="M197" s="2433"/>
      <c r="N197" s="2378"/>
    </row>
    <row r="198" spans="1:14" ht="13.5" customHeight="1">
      <c r="A198" s="2420" t="s">
        <v>7081</v>
      </c>
      <c r="B198" s="2421">
        <v>40</v>
      </c>
      <c r="C198" s="2421">
        <v>40</v>
      </c>
      <c r="D198" s="2421">
        <v>1200</v>
      </c>
      <c r="E198" s="2422">
        <v>5</v>
      </c>
      <c r="F198" s="2491">
        <v>1829.38</v>
      </c>
      <c r="G198" s="2423">
        <f>ROUND(F198*(1-$G$11),2)</f>
        <v>1829.38</v>
      </c>
      <c r="H198" s="2423">
        <f t="shared" si="17"/>
        <v>1829.38</v>
      </c>
      <c r="I198" s="1343"/>
      <c r="M198" s="2433"/>
      <c r="N198" s="2378"/>
    </row>
    <row r="199" spans="1:14" ht="13.5" customHeight="1">
      <c r="A199" s="2420" t="s">
        <v>11246</v>
      </c>
      <c r="B199" s="2421">
        <v>40</v>
      </c>
      <c r="C199" s="2421">
        <v>40</v>
      </c>
      <c r="D199" s="2421">
        <v>120</v>
      </c>
      <c r="E199" s="2422">
        <v>50</v>
      </c>
      <c r="F199" s="2491">
        <v>1855.5</v>
      </c>
      <c r="G199" s="2423">
        <f>ROUND(F199*(1-$G$11),2)</f>
        <v>1855.5</v>
      </c>
      <c r="H199" s="2423">
        <f t="shared" si="17"/>
        <v>1855.5</v>
      </c>
      <c r="I199" s="1343"/>
      <c r="M199" s="2433"/>
      <c r="N199" s="2378"/>
    </row>
    <row r="200" spans="1:14" ht="13.5" customHeight="1">
      <c r="A200" s="2420" t="s">
        <v>11242</v>
      </c>
      <c r="B200" s="2421">
        <v>40</v>
      </c>
      <c r="C200" s="2421">
        <v>40</v>
      </c>
      <c r="D200" s="2421">
        <v>140</v>
      </c>
      <c r="E200" s="2422">
        <v>100</v>
      </c>
      <c r="F200" s="2491">
        <v>4330</v>
      </c>
      <c r="G200" s="2423">
        <f t="shared" ref="G200:G248" si="18">ROUND(F200*(1-$G$11),2)</f>
        <v>4330</v>
      </c>
      <c r="H200" s="2423">
        <f t="shared" si="17"/>
        <v>4330</v>
      </c>
      <c r="I200" s="1343"/>
      <c r="M200" s="2433"/>
      <c r="N200" s="2378"/>
    </row>
    <row r="201" spans="1:14" ht="13.5" customHeight="1">
      <c r="A201" s="2420" t="s">
        <v>7167</v>
      </c>
      <c r="B201" s="2421">
        <v>40</v>
      </c>
      <c r="C201" s="2421">
        <v>40</v>
      </c>
      <c r="D201" s="2421">
        <v>140</v>
      </c>
      <c r="E201" s="2422">
        <v>50</v>
      </c>
      <c r="F201" s="2491">
        <v>2165</v>
      </c>
      <c r="G201" s="2423">
        <f t="shared" si="18"/>
        <v>2165</v>
      </c>
      <c r="H201" s="2423">
        <f t="shared" si="17"/>
        <v>2165</v>
      </c>
      <c r="I201" s="1343"/>
      <c r="M201" s="2433"/>
      <c r="N201" s="2378"/>
    </row>
    <row r="202" spans="1:14" ht="13.5" customHeight="1">
      <c r="A202" s="2420" t="s">
        <v>7082</v>
      </c>
      <c r="B202" s="2421">
        <v>40</v>
      </c>
      <c r="C202" s="2421">
        <v>40</v>
      </c>
      <c r="D202" s="2421">
        <v>1500</v>
      </c>
      <c r="E202" s="2422">
        <v>5</v>
      </c>
      <c r="F202" s="2491">
        <v>2989.9169999999999</v>
      </c>
      <c r="G202" s="2423">
        <f t="shared" si="18"/>
        <v>2989.92</v>
      </c>
      <c r="H202" s="2423">
        <f t="shared" si="17"/>
        <v>2989.92</v>
      </c>
      <c r="I202" s="1343"/>
      <c r="M202" s="2433"/>
      <c r="N202" s="2378"/>
    </row>
    <row r="203" spans="1:14" ht="13.5" customHeight="1">
      <c r="A203" s="2420" t="s">
        <v>7060</v>
      </c>
      <c r="B203" s="2421">
        <v>40</v>
      </c>
      <c r="C203" s="2421">
        <v>40</v>
      </c>
      <c r="D203" s="2421">
        <v>160</v>
      </c>
      <c r="E203" s="2422">
        <v>50</v>
      </c>
      <c r="F203" s="2491">
        <v>2439.36</v>
      </c>
      <c r="G203" s="2423">
        <f t="shared" si="18"/>
        <v>2439.36</v>
      </c>
      <c r="H203" s="2423">
        <f t="shared" si="17"/>
        <v>2439.36</v>
      </c>
      <c r="I203" s="1343"/>
      <c r="M203" s="2433"/>
      <c r="N203" s="2378"/>
    </row>
    <row r="204" spans="1:14" ht="13.5" customHeight="1">
      <c r="A204" s="2420" t="s">
        <v>7168</v>
      </c>
      <c r="B204" s="2421">
        <v>40</v>
      </c>
      <c r="C204" s="2421">
        <v>40</v>
      </c>
      <c r="D204" s="2421">
        <v>200</v>
      </c>
      <c r="E204" s="2422">
        <v>25</v>
      </c>
      <c r="F204" s="2491">
        <v>1737.79</v>
      </c>
      <c r="G204" s="2423">
        <f t="shared" si="18"/>
        <v>1737.79</v>
      </c>
      <c r="H204" s="2423">
        <f t="shared" si="17"/>
        <v>1737.79</v>
      </c>
      <c r="I204" s="1343"/>
      <c r="M204" s="2433"/>
      <c r="N204" s="2378"/>
    </row>
    <row r="205" spans="1:14" ht="13.5" customHeight="1">
      <c r="A205" s="2420" t="s">
        <v>10847</v>
      </c>
      <c r="B205" s="2421">
        <v>40</v>
      </c>
      <c r="C205" s="2421">
        <v>40</v>
      </c>
      <c r="D205" s="2421">
        <v>200</v>
      </c>
      <c r="E205" s="2422">
        <v>50</v>
      </c>
      <c r="F205" s="2491">
        <v>3475.5839999999998</v>
      </c>
      <c r="G205" s="2423">
        <f t="shared" si="18"/>
        <v>3475.58</v>
      </c>
      <c r="H205" s="2423">
        <f t="shared" si="17"/>
        <v>3475.58</v>
      </c>
      <c r="I205" s="1343"/>
      <c r="M205" s="2433"/>
      <c r="N205" s="2378"/>
    </row>
    <row r="206" spans="1:14" ht="13.5" customHeight="1">
      <c r="A206" s="2420" t="s">
        <v>1318</v>
      </c>
      <c r="B206" s="2421">
        <v>40</v>
      </c>
      <c r="C206" s="2421">
        <v>40</v>
      </c>
      <c r="D206" s="2421">
        <v>240</v>
      </c>
      <c r="E206" s="2422">
        <v>25</v>
      </c>
      <c r="F206" s="2491">
        <v>1829.28</v>
      </c>
      <c r="G206" s="2423">
        <f t="shared" si="18"/>
        <v>1829.28</v>
      </c>
      <c r="H206" s="2423">
        <f t="shared" si="17"/>
        <v>1829.28</v>
      </c>
      <c r="I206" s="1343"/>
      <c r="M206" s="2433"/>
      <c r="N206" s="2378"/>
    </row>
    <row r="207" spans="1:14" ht="13.5" customHeight="1">
      <c r="A207" s="2420" t="s">
        <v>7061</v>
      </c>
      <c r="B207" s="2421">
        <v>40</v>
      </c>
      <c r="C207" s="2421">
        <v>40</v>
      </c>
      <c r="D207" s="2421">
        <v>300</v>
      </c>
      <c r="E207" s="2422">
        <v>25</v>
      </c>
      <c r="F207" s="2491">
        <v>2607.192</v>
      </c>
      <c r="G207" s="2423">
        <f t="shared" si="18"/>
        <v>2607.19</v>
      </c>
      <c r="H207" s="2423">
        <f t="shared" si="17"/>
        <v>2607.19</v>
      </c>
      <c r="I207" s="1343"/>
      <c r="M207" s="2433"/>
      <c r="N207" s="2378"/>
    </row>
    <row r="208" spans="1:14" ht="13.5" customHeight="1">
      <c r="A208" s="2420" t="s">
        <v>7076</v>
      </c>
      <c r="B208" s="2421">
        <v>40</v>
      </c>
      <c r="C208" s="2421">
        <v>40</v>
      </c>
      <c r="D208" s="2421">
        <v>400</v>
      </c>
      <c r="E208" s="2422">
        <v>10</v>
      </c>
      <c r="F208" s="2491">
        <v>1219.58</v>
      </c>
      <c r="G208" s="2423">
        <f t="shared" si="18"/>
        <v>1219.58</v>
      </c>
      <c r="H208" s="2423">
        <f t="shared" si="17"/>
        <v>1219.58</v>
      </c>
      <c r="I208" s="1343"/>
      <c r="M208" s="2433"/>
      <c r="N208" s="2378"/>
    </row>
    <row r="209" spans="1:14" ht="13.5" customHeight="1">
      <c r="A209" s="2420" t="s">
        <v>7077</v>
      </c>
      <c r="B209" s="2421">
        <v>40</v>
      </c>
      <c r="C209" s="2421">
        <v>40</v>
      </c>
      <c r="D209" s="2421">
        <v>500</v>
      </c>
      <c r="E209" s="2422">
        <v>10</v>
      </c>
      <c r="F209" s="2491">
        <v>1524.48</v>
      </c>
      <c r="G209" s="2423">
        <f t="shared" si="18"/>
        <v>1524.48</v>
      </c>
      <c r="H209" s="2423">
        <f t="shared" si="17"/>
        <v>1524.48</v>
      </c>
      <c r="I209" s="1343"/>
      <c r="M209" s="2433"/>
      <c r="N209" s="2378"/>
    </row>
    <row r="210" spans="1:14" ht="13.5" customHeight="1">
      <c r="A210" s="2420" t="s">
        <v>7078</v>
      </c>
      <c r="B210" s="2421">
        <v>40</v>
      </c>
      <c r="C210" s="2421">
        <v>40</v>
      </c>
      <c r="D210" s="2421">
        <v>600</v>
      </c>
      <c r="E210" s="2422">
        <v>10</v>
      </c>
      <c r="F210" s="2491">
        <v>1829.38</v>
      </c>
      <c r="G210" s="2423">
        <f t="shared" si="18"/>
        <v>1829.38</v>
      </c>
      <c r="H210" s="2423">
        <f t="shared" si="17"/>
        <v>1829.38</v>
      </c>
      <c r="I210" s="1343"/>
      <c r="M210" s="2433"/>
      <c r="N210" s="2378"/>
    </row>
    <row r="211" spans="1:14" ht="13.5" customHeight="1">
      <c r="A211" s="2420" t="s">
        <v>7079</v>
      </c>
      <c r="B211" s="2421">
        <v>40</v>
      </c>
      <c r="C211" s="2421">
        <v>40</v>
      </c>
      <c r="D211" s="2421">
        <v>800</v>
      </c>
      <c r="E211" s="2422">
        <v>10</v>
      </c>
      <c r="F211" s="2491">
        <v>2727.8264999999997</v>
      </c>
      <c r="G211" s="2423">
        <f t="shared" si="18"/>
        <v>2727.83</v>
      </c>
      <c r="H211" s="2423">
        <f t="shared" si="17"/>
        <v>2727.83</v>
      </c>
      <c r="I211" s="1343"/>
      <c r="M211" s="2433"/>
      <c r="N211" s="2378"/>
    </row>
    <row r="212" spans="1:14" ht="13.5" customHeight="1">
      <c r="A212" s="2420" t="s">
        <v>10848</v>
      </c>
      <c r="B212" s="2421">
        <v>50</v>
      </c>
      <c r="C212" s="2421">
        <v>50</v>
      </c>
      <c r="D212" s="2421">
        <v>40</v>
      </c>
      <c r="E212" s="2422">
        <v>100</v>
      </c>
      <c r="F212" s="2491">
        <v>1546</v>
      </c>
      <c r="G212" s="2423">
        <f t="shared" si="18"/>
        <v>1546</v>
      </c>
      <c r="H212" s="2423">
        <f t="shared" si="17"/>
        <v>1546</v>
      </c>
      <c r="I212" s="1343"/>
      <c r="M212" s="2433"/>
      <c r="N212" s="2378"/>
    </row>
    <row r="213" spans="1:14" ht="13.5" customHeight="1">
      <c r="A213" s="2420" t="s">
        <v>7169</v>
      </c>
      <c r="B213" s="2421">
        <v>50</v>
      </c>
      <c r="C213" s="2421">
        <v>50</v>
      </c>
      <c r="D213" s="2421">
        <v>50</v>
      </c>
      <c r="E213" s="2422">
        <v>100</v>
      </c>
      <c r="F213" s="2491">
        <v>1933</v>
      </c>
      <c r="G213" s="2423">
        <f t="shared" si="18"/>
        <v>1933</v>
      </c>
      <c r="H213" s="2423">
        <f t="shared" si="17"/>
        <v>1933</v>
      </c>
      <c r="I213" s="1343"/>
      <c r="M213" s="2433"/>
      <c r="N213" s="2378"/>
    </row>
    <row r="214" spans="1:14" ht="13.5" customHeight="1">
      <c r="A214" s="2420" t="s">
        <v>10849</v>
      </c>
      <c r="B214" s="2421">
        <v>50</v>
      </c>
      <c r="C214" s="2421">
        <v>50</v>
      </c>
      <c r="D214" s="2421">
        <v>50</v>
      </c>
      <c r="E214" s="2422">
        <v>200</v>
      </c>
      <c r="F214" s="2491">
        <v>3866</v>
      </c>
      <c r="G214" s="2423">
        <f t="shared" si="18"/>
        <v>3866</v>
      </c>
      <c r="H214" s="2423">
        <f t="shared" si="17"/>
        <v>3866</v>
      </c>
      <c r="I214" s="1343"/>
      <c r="M214" s="2433"/>
      <c r="N214" s="2378"/>
    </row>
    <row r="215" spans="1:14" ht="13.5" customHeight="1">
      <c r="A215" s="2420" t="s">
        <v>7170</v>
      </c>
      <c r="B215" s="2421">
        <v>50</v>
      </c>
      <c r="C215" s="2421">
        <v>50</v>
      </c>
      <c r="D215" s="2421">
        <v>50</v>
      </c>
      <c r="E215" s="2422">
        <v>50</v>
      </c>
      <c r="F215" s="2491">
        <v>966.5</v>
      </c>
      <c r="G215" s="2423">
        <f t="shared" si="18"/>
        <v>966.5</v>
      </c>
      <c r="H215" s="2423">
        <f t="shared" si="17"/>
        <v>966.5</v>
      </c>
      <c r="I215" s="1343"/>
      <c r="M215" s="2433"/>
      <c r="N215" s="2378"/>
    </row>
    <row r="216" spans="1:14" ht="13.5" customHeight="1">
      <c r="A216" s="2420" t="s">
        <v>7171</v>
      </c>
      <c r="B216" s="2421">
        <v>50</v>
      </c>
      <c r="C216" s="2421">
        <v>50</v>
      </c>
      <c r="D216" s="2421">
        <v>60</v>
      </c>
      <c r="E216" s="2422">
        <v>100</v>
      </c>
      <c r="F216" s="2491">
        <v>3098.5920000000001</v>
      </c>
      <c r="G216" s="2423">
        <f t="shared" si="18"/>
        <v>3098.59</v>
      </c>
      <c r="H216" s="2423">
        <f t="shared" si="17"/>
        <v>3098.59</v>
      </c>
      <c r="I216" s="1343"/>
      <c r="M216" s="2433"/>
      <c r="N216" s="2378"/>
    </row>
    <row r="217" spans="1:14" ht="13.5" customHeight="1">
      <c r="A217" s="2420" t="s">
        <v>10850</v>
      </c>
      <c r="B217" s="2421">
        <v>50</v>
      </c>
      <c r="C217" s="2421">
        <v>50</v>
      </c>
      <c r="D217" s="2421">
        <v>80</v>
      </c>
      <c r="E217" s="2422">
        <v>100</v>
      </c>
      <c r="F217" s="2491">
        <v>3475.5839999999998</v>
      </c>
      <c r="G217" s="2423">
        <f t="shared" si="18"/>
        <v>3475.58</v>
      </c>
      <c r="H217" s="2423">
        <f t="shared" si="17"/>
        <v>3475.58</v>
      </c>
      <c r="I217" s="1343"/>
      <c r="M217" s="2433"/>
      <c r="N217" s="2378"/>
    </row>
    <row r="218" spans="1:14" ht="13.5" customHeight="1">
      <c r="A218" s="2420" t="s">
        <v>7172</v>
      </c>
      <c r="B218" s="2421">
        <v>50</v>
      </c>
      <c r="C218" s="2421">
        <v>50</v>
      </c>
      <c r="D218" s="2421">
        <v>80</v>
      </c>
      <c r="E218" s="2422">
        <v>50</v>
      </c>
      <c r="F218" s="2491">
        <v>1455.5520000000001</v>
      </c>
      <c r="G218" s="2423">
        <f t="shared" si="18"/>
        <v>1455.55</v>
      </c>
      <c r="H218" s="2423">
        <f t="shared" si="17"/>
        <v>1455.55</v>
      </c>
      <c r="I218" s="1343"/>
      <c r="M218" s="2433"/>
      <c r="N218" s="2378"/>
    </row>
    <row r="219" spans="1:14" ht="13.5" customHeight="1">
      <c r="A219" s="2420" t="s">
        <v>7087</v>
      </c>
      <c r="B219" s="2421">
        <v>50</v>
      </c>
      <c r="C219" s="2421">
        <v>50</v>
      </c>
      <c r="D219" s="2421">
        <v>1000</v>
      </c>
      <c r="E219" s="2422">
        <v>5</v>
      </c>
      <c r="F219" s="2491">
        <v>1905.6</v>
      </c>
      <c r="G219" s="2423">
        <f t="shared" si="18"/>
        <v>1905.6</v>
      </c>
      <c r="H219" s="2423">
        <f t="shared" si="17"/>
        <v>1905.6</v>
      </c>
      <c r="I219" s="1343"/>
      <c r="M219" s="2433"/>
      <c r="N219" s="2378"/>
    </row>
    <row r="220" spans="1:14" ht="13.5" customHeight="1">
      <c r="A220" s="2420" t="s">
        <v>7173</v>
      </c>
      <c r="B220" s="2421">
        <v>50</v>
      </c>
      <c r="C220" s="2421">
        <v>50</v>
      </c>
      <c r="D220" s="2421">
        <v>100</v>
      </c>
      <c r="E220" s="2422">
        <v>25</v>
      </c>
      <c r="F220" s="2491">
        <v>966.75</v>
      </c>
      <c r="G220" s="2423">
        <f t="shared" si="18"/>
        <v>966.75</v>
      </c>
      <c r="H220" s="2423">
        <f t="shared" si="17"/>
        <v>966.75</v>
      </c>
      <c r="I220" s="1343"/>
      <c r="M220" s="2433"/>
      <c r="N220" s="2378"/>
    </row>
    <row r="221" spans="1:14" ht="13.5" customHeight="1">
      <c r="A221" s="2420" t="s">
        <v>10851</v>
      </c>
      <c r="B221" s="2421">
        <v>50</v>
      </c>
      <c r="C221" s="2421">
        <v>50</v>
      </c>
      <c r="D221" s="2421">
        <v>100</v>
      </c>
      <c r="E221" s="2422">
        <v>50</v>
      </c>
      <c r="F221" s="2491">
        <v>1933.5</v>
      </c>
      <c r="G221" s="2423">
        <f t="shared" si="18"/>
        <v>1933.5</v>
      </c>
      <c r="H221" s="2423">
        <f t="shared" si="17"/>
        <v>1933.5</v>
      </c>
      <c r="I221" s="1343"/>
      <c r="M221" s="2433"/>
      <c r="N221" s="2378"/>
    </row>
    <row r="222" spans="1:14" ht="13.5" customHeight="1">
      <c r="A222" s="2420" t="s">
        <v>7088</v>
      </c>
      <c r="B222" s="2421">
        <v>50</v>
      </c>
      <c r="C222" s="2421">
        <v>50</v>
      </c>
      <c r="D222" s="2421">
        <v>1200</v>
      </c>
      <c r="E222" s="2422">
        <v>5</v>
      </c>
      <c r="F222" s="2491">
        <v>2976.7394999999997</v>
      </c>
      <c r="G222" s="2423">
        <f t="shared" si="18"/>
        <v>2976.74</v>
      </c>
      <c r="H222" s="2423">
        <f t="shared" si="17"/>
        <v>2976.74</v>
      </c>
      <c r="I222" s="1343"/>
      <c r="M222" s="2433"/>
      <c r="N222" s="2378"/>
    </row>
    <row r="223" spans="1:14" ht="13.5" customHeight="1">
      <c r="A223" s="2420" t="s">
        <v>7062</v>
      </c>
      <c r="B223" s="2421">
        <v>50</v>
      </c>
      <c r="C223" s="2421">
        <v>50</v>
      </c>
      <c r="D223" s="2421">
        <v>140</v>
      </c>
      <c r="E223" s="2422">
        <v>50</v>
      </c>
      <c r="F223" s="2491">
        <v>3506.8320000000003</v>
      </c>
      <c r="G223" s="2423">
        <f t="shared" si="18"/>
        <v>3506.83</v>
      </c>
      <c r="H223" s="2423">
        <f t="shared" si="17"/>
        <v>3506.83</v>
      </c>
      <c r="I223" s="1343"/>
      <c r="M223" s="2433"/>
      <c r="N223" s="2378"/>
    </row>
    <row r="224" spans="1:14" ht="13.5" customHeight="1">
      <c r="A224" s="2420" t="s">
        <v>7089</v>
      </c>
      <c r="B224" s="2421">
        <v>50</v>
      </c>
      <c r="C224" s="2421">
        <v>50</v>
      </c>
      <c r="D224" s="2421">
        <v>1500</v>
      </c>
      <c r="E224" s="2422">
        <v>5</v>
      </c>
      <c r="F224" s="2491">
        <v>3720.9269999999997</v>
      </c>
      <c r="G224" s="2423">
        <f t="shared" si="18"/>
        <v>3720.93</v>
      </c>
      <c r="H224" s="2423">
        <f t="shared" si="17"/>
        <v>3720.93</v>
      </c>
      <c r="I224" s="1343"/>
      <c r="M224" s="2433"/>
      <c r="N224" s="2378"/>
    </row>
    <row r="225" spans="1:14" ht="13.5" customHeight="1">
      <c r="A225" s="2420" t="s">
        <v>7063</v>
      </c>
      <c r="B225" s="2421">
        <v>50</v>
      </c>
      <c r="C225" s="2421">
        <v>50</v>
      </c>
      <c r="D225" s="2421">
        <v>160</v>
      </c>
      <c r="E225" s="2422">
        <v>25</v>
      </c>
      <c r="F225" s="2491">
        <v>1524.48</v>
      </c>
      <c r="G225" s="2423">
        <f t="shared" si="18"/>
        <v>1524.48</v>
      </c>
      <c r="H225" s="2423">
        <f t="shared" si="17"/>
        <v>1524.48</v>
      </c>
      <c r="I225" s="1343"/>
      <c r="M225" s="2433"/>
      <c r="N225" s="2378"/>
    </row>
    <row r="226" spans="1:14" ht="13.5" customHeight="1">
      <c r="A226" s="2420" t="s">
        <v>7090</v>
      </c>
      <c r="B226" s="2421">
        <v>50</v>
      </c>
      <c r="C226" s="2421">
        <v>50</v>
      </c>
      <c r="D226" s="2421">
        <v>2000</v>
      </c>
      <c r="E226" s="2422">
        <v>5</v>
      </c>
      <c r="F226" s="2491">
        <v>3811.1</v>
      </c>
      <c r="G226" s="2423">
        <f t="shared" si="18"/>
        <v>3811.1</v>
      </c>
      <c r="H226" s="2423">
        <f t="shared" si="17"/>
        <v>3811.1</v>
      </c>
      <c r="I226" s="1343"/>
      <c r="M226" s="2433"/>
      <c r="N226" s="2378"/>
    </row>
    <row r="227" spans="1:14" ht="13.5" customHeight="1">
      <c r="A227" s="2420" t="s">
        <v>4194</v>
      </c>
      <c r="B227" s="2421">
        <v>50</v>
      </c>
      <c r="C227" s="2421">
        <v>50</v>
      </c>
      <c r="D227" s="2421">
        <v>200</v>
      </c>
      <c r="E227" s="2422">
        <v>25</v>
      </c>
      <c r="F227" s="2491">
        <v>2172.2399999999998</v>
      </c>
      <c r="G227" s="2423">
        <f t="shared" si="18"/>
        <v>2172.2399999999998</v>
      </c>
      <c r="H227" s="2423">
        <f t="shared" si="17"/>
        <v>2172.2399999999998</v>
      </c>
      <c r="I227" s="1343"/>
      <c r="M227" s="2433"/>
      <c r="N227" s="2378"/>
    </row>
    <row r="228" spans="1:14" ht="13.5" customHeight="1">
      <c r="A228" s="2420" t="s">
        <v>10852</v>
      </c>
      <c r="B228" s="2421">
        <v>50</v>
      </c>
      <c r="C228" s="2421">
        <v>50</v>
      </c>
      <c r="D228" s="2421">
        <v>200</v>
      </c>
      <c r="E228" s="2422">
        <v>50</v>
      </c>
      <c r="F228" s="2491">
        <v>4344.4800000000005</v>
      </c>
      <c r="G228" s="2423">
        <f t="shared" si="18"/>
        <v>4344.4799999999996</v>
      </c>
      <c r="H228" s="2423">
        <f t="shared" si="17"/>
        <v>4344.4799999999996</v>
      </c>
      <c r="I228" s="1343"/>
      <c r="M228" s="2433"/>
      <c r="N228" s="2378"/>
    </row>
    <row r="229" spans="1:14" ht="13.5" customHeight="1">
      <c r="A229" s="2420" t="s">
        <v>4195</v>
      </c>
      <c r="B229" s="2421">
        <v>50</v>
      </c>
      <c r="C229" s="2421">
        <v>50</v>
      </c>
      <c r="D229" s="2421">
        <v>300</v>
      </c>
      <c r="E229" s="2422">
        <v>25</v>
      </c>
      <c r="F229" s="2491">
        <v>2858.4</v>
      </c>
      <c r="G229" s="2423">
        <f t="shared" si="18"/>
        <v>2858.4</v>
      </c>
      <c r="H229" s="2423">
        <f t="shared" si="17"/>
        <v>2858.4</v>
      </c>
      <c r="I229" s="1343"/>
      <c r="M229" s="2433"/>
      <c r="N229" s="2378"/>
    </row>
    <row r="230" spans="1:14" ht="13.5" customHeight="1">
      <c r="A230" s="2420" t="s">
        <v>7083</v>
      </c>
      <c r="B230" s="2421">
        <v>50</v>
      </c>
      <c r="C230" s="2421">
        <v>50</v>
      </c>
      <c r="D230" s="2421">
        <v>400</v>
      </c>
      <c r="E230" s="2422">
        <v>10</v>
      </c>
      <c r="F230" s="2491">
        <v>1524.48</v>
      </c>
      <c r="G230" s="2423">
        <f t="shared" si="18"/>
        <v>1524.48</v>
      </c>
      <c r="H230" s="2423">
        <f t="shared" si="17"/>
        <v>1524.48</v>
      </c>
      <c r="I230" s="1343"/>
      <c r="M230" s="2433"/>
      <c r="N230" s="2378"/>
    </row>
    <row r="231" spans="1:14" ht="13.5" customHeight="1">
      <c r="A231" s="2420" t="s">
        <v>7084</v>
      </c>
      <c r="B231" s="2421">
        <v>50</v>
      </c>
      <c r="C231" s="2421">
        <v>50</v>
      </c>
      <c r="D231" s="2421">
        <v>500</v>
      </c>
      <c r="E231" s="2422">
        <v>10</v>
      </c>
      <c r="F231" s="2491">
        <v>1905.6</v>
      </c>
      <c r="G231" s="2423">
        <f t="shared" si="18"/>
        <v>1905.6</v>
      </c>
      <c r="H231" s="2423">
        <f t="shared" si="17"/>
        <v>1905.6</v>
      </c>
      <c r="I231" s="1343"/>
      <c r="M231" s="2433"/>
      <c r="N231" s="2378"/>
    </row>
    <row r="232" spans="1:14" ht="13.5" customHeight="1">
      <c r="A232" s="2420" t="s">
        <v>7085</v>
      </c>
      <c r="B232" s="2421">
        <v>50</v>
      </c>
      <c r="C232" s="2421">
        <v>50</v>
      </c>
      <c r="D232" s="2421">
        <v>600</v>
      </c>
      <c r="E232" s="2422">
        <v>10</v>
      </c>
      <c r="F232" s="2491">
        <v>3069.0135</v>
      </c>
      <c r="G232" s="2423">
        <f t="shared" si="18"/>
        <v>3069.01</v>
      </c>
      <c r="H232" s="2423">
        <f t="shared" si="17"/>
        <v>3069.01</v>
      </c>
      <c r="I232" s="1343"/>
      <c r="M232" s="2433"/>
      <c r="N232" s="2378"/>
    </row>
    <row r="233" spans="1:14" ht="13.5" customHeight="1">
      <c r="A233" s="2420" t="s">
        <v>7086</v>
      </c>
      <c r="B233" s="2421">
        <v>50</v>
      </c>
      <c r="C233" s="2421">
        <v>50</v>
      </c>
      <c r="D233" s="2421">
        <v>800</v>
      </c>
      <c r="E233" s="2422">
        <v>10</v>
      </c>
      <c r="F233" s="2491">
        <v>3048.96</v>
      </c>
      <c r="G233" s="2423">
        <f t="shared" si="18"/>
        <v>3048.96</v>
      </c>
      <c r="H233" s="2423">
        <f t="shared" si="17"/>
        <v>3048.96</v>
      </c>
      <c r="I233" s="1343"/>
      <c r="M233" s="2433"/>
      <c r="N233" s="2378"/>
    </row>
    <row r="234" spans="1:14" ht="13.5" customHeight="1">
      <c r="A234" s="2420" t="s">
        <v>10853</v>
      </c>
      <c r="B234" s="2421">
        <v>60</v>
      </c>
      <c r="C234" s="2421">
        <v>60</v>
      </c>
      <c r="D234" s="2421">
        <v>40</v>
      </c>
      <c r="E234" s="2422">
        <v>100</v>
      </c>
      <c r="F234" s="2491">
        <v>1857</v>
      </c>
      <c r="G234" s="2423">
        <f t="shared" si="18"/>
        <v>1857</v>
      </c>
      <c r="H234" s="2423">
        <f t="shared" si="17"/>
        <v>1857</v>
      </c>
      <c r="I234" s="1343"/>
      <c r="M234" s="2433"/>
      <c r="N234" s="2378"/>
    </row>
    <row r="235" spans="1:14" ht="13.5" customHeight="1">
      <c r="A235" s="2420" t="s">
        <v>1319</v>
      </c>
      <c r="B235" s="2421">
        <v>60</v>
      </c>
      <c r="C235" s="2421">
        <v>60</v>
      </c>
      <c r="D235" s="2421">
        <v>40</v>
      </c>
      <c r="E235" s="2422">
        <v>50</v>
      </c>
      <c r="F235" s="2491">
        <v>928.5</v>
      </c>
      <c r="G235" s="2423">
        <f t="shared" si="18"/>
        <v>928.5</v>
      </c>
      <c r="H235" s="2423">
        <f t="shared" si="17"/>
        <v>928.5</v>
      </c>
      <c r="I235" s="1343"/>
      <c r="M235" s="2433"/>
      <c r="N235" s="2378"/>
    </row>
    <row r="236" spans="1:14" ht="13.5" customHeight="1">
      <c r="A236" s="2420" t="s">
        <v>10854</v>
      </c>
      <c r="B236" s="2421">
        <v>60</v>
      </c>
      <c r="C236" s="2421">
        <v>60</v>
      </c>
      <c r="D236" s="2421">
        <v>50</v>
      </c>
      <c r="E236" s="2422">
        <v>100</v>
      </c>
      <c r="F236" s="2491">
        <v>2319</v>
      </c>
      <c r="G236" s="2423">
        <f t="shared" si="18"/>
        <v>2319</v>
      </c>
      <c r="H236" s="2423">
        <f t="shared" si="17"/>
        <v>2319</v>
      </c>
      <c r="I236" s="1343"/>
      <c r="M236" s="2433"/>
      <c r="N236" s="2378"/>
    </row>
    <row r="237" spans="1:14" ht="13.5" customHeight="1">
      <c r="A237" s="2420" t="s">
        <v>1320</v>
      </c>
      <c r="B237" s="2421">
        <v>60</v>
      </c>
      <c r="C237" s="2421">
        <v>60</v>
      </c>
      <c r="D237" s="2421">
        <v>50</v>
      </c>
      <c r="E237" s="2422">
        <v>50</v>
      </c>
      <c r="F237" s="2491">
        <v>1159.5</v>
      </c>
      <c r="G237" s="2423">
        <f t="shared" si="18"/>
        <v>1159.5</v>
      </c>
      <c r="H237" s="2423">
        <f t="shared" si="17"/>
        <v>1159.5</v>
      </c>
      <c r="I237" s="1343"/>
      <c r="M237" s="2433"/>
      <c r="N237" s="2378"/>
    </row>
    <row r="238" spans="1:14" ht="13.5" customHeight="1">
      <c r="A238" s="2420" t="s">
        <v>7174</v>
      </c>
      <c r="B238" s="2421">
        <v>60</v>
      </c>
      <c r="C238" s="2421">
        <v>60</v>
      </c>
      <c r="D238" s="2421">
        <v>60</v>
      </c>
      <c r="E238" s="2422">
        <v>50</v>
      </c>
      <c r="F238" s="2491">
        <v>1371.84</v>
      </c>
      <c r="G238" s="2423">
        <f t="shared" si="18"/>
        <v>1371.84</v>
      </c>
      <c r="H238" s="2423">
        <f t="shared" si="17"/>
        <v>1371.84</v>
      </c>
      <c r="I238" s="1343"/>
      <c r="M238" s="2433"/>
      <c r="N238" s="2378"/>
    </row>
    <row r="239" spans="1:14" ht="13.5" customHeight="1">
      <c r="A239" s="2420" t="s">
        <v>10855</v>
      </c>
      <c r="B239" s="2421">
        <v>60</v>
      </c>
      <c r="C239" s="2421">
        <v>60</v>
      </c>
      <c r="D239" s="2421">
        <v>80</v>
      </c>
      <c r="E239" s="2422">
        <v>50</v>
      </c>
      <c r="F239" s="2491">
        <v>1855.5</v>
      </c>
      <c r="G239" s="2423">
        <f t="shared" si="18"/>
        <v>1855.5</v>
      </c>
      <c r="H239" s="2423">
        <f t="shared" si="17"/>
        <v>1855.5</v>
      </c>
      <c r="I239" s="1343"/>
      <c r="M239" s="2433"/>
      <c r="N239" s="2378"/>
    </row>
    <row r="240" spans="1:14" ht="13.5" customHeight="1">
      <c r="A240" s="2420" t="s">
        <v>7095</v>
      </c>
      <c r="B240" s="2421">
        <v>60</v>
      </c>
      <c r="C240" s="2421">
        <v>60</v>
      </c>
      <c r="D240" s="2421">
        <v>1000</v>
      </c>
      <c r="E240" s="2422">
        <v>5</v>
      </c>
      <c r="F240" s="2491">
        <v>2286.7199999999998</v>
      </c>
      <c r="G240" s="2423">
        <f t="shared" si="18"/>
        <v>2286.7199999999998</v>
      </c>
      <c r="H240" s="2423">
        <f t="shared" si="17"/>
        <v>2286.7199999999998</v>
      </c>
      <c r="I240" s="1343"/>
      <c r="M240" s="2433"/>
      <c r="N240" s="2378"/>
    </row>
    <row r="241" spans="1:14" ht="13.5" customHeight="1">
      <c r="A241" s="2420" t="s">
        <v>1321</v>
      </c>
      <c r="B241" s="2421">
        <v>60</v>
      </c>
      <c r="C241" s="2421">
        <v>60</v>
      </c>
      <c r="D241" s="2421">
        <v>100</v>
      </c>
      <c r="E241" s="2422">
        <v>50</v>
      </c>
      <c r="F241" s="2491">
        <v>2183.328</v>
      </c>
      <c r="G241" s="2423">
        <f t="shared" si="18"/>
        <v>2183.33</v>
      </c>
      <c r="H241" s="2423">
        <f t="shared" si="17"/>
        <v>2183.33</v>
      </c>
      <c r="I241" s="1343"/>
      <c r="M241" s="2433"/>
      <c r="N241" s="2378"/>
    </row>
    <row r="242" spans="1:14" ht="13.5" customHeight="1">
      <c r="A242" s="2420" t="s">
        <v>10856</v>
      </c>
      <c r="B242" s="2421">
        <v>60</v>
      </c>
      <c r="C242" s="2421">
        <v>60</v>
      </c>
      <c r="D242" s="2421">
        <v>100</v>
      </c>
      <c r="E242" s="2422">
        <v>75</v>
      </c>
      <c r="F242" s="2491">
        <v>3479.25</v>
      </c>
      <c r="G242" s="2423">
        <f t="shared" si="18"/>
        <v>3479.25</v>
      </c>
      <c r="H242" s="2423">
        <f t="shared" si="17"/>
        <v>3479.25</v>
      </c>
      <c r="I242" s="1343"/>
      <c r="M242" s="2433"/>
      <c r="N242" s="2378"/>
    </row>
    <row r="243" spans="1:14" ht="13.5" customHeight="1">
      <c r="A243" s="2420" t="s">
        <v>7096</v>
      </c>
      <c r="B243" s="2421">
        <v>60</v>
      </c>
      <c r="C243" s="2421">
        <v>60</v>
      </c>
      <c r="D243" s="2421">
        <v>1200</v>
      </c>
      <c r="E243" s="2422">
        <v>5</v>
      </c>
      <c r="F243" s="2491">
        <v>2744.06</v>
      </c>
      <c r="G243" s="2423">
        <f t="shared" si="18"/>
        <v>2744.06</v>
      </c>
      <c r="H243" s="2423">
        <f t="shared" si="17"/>
        <v>2744.06</v>
      </c>
      <c r="I243" s="1343"/>
      <c r="M243" s="2433"/>
      <c r="N243" s="2378"/>
    </row>
    <row r="244" spans="1:14" ht="13.5" customHeight="1">
      <c r="A244" s="2420" t="s">
        <v>7066</v>
      </c>
      <c r="B244" s="2421">
        <v>60</v>
      </c>
      <c r="C244" s="2421">
        <v>60</v>
      </c>
      <c r="D244" s="2421">
        <v>120</v>
      </c>
      <c r="E244" s="2422">
        <v>50</v>
      </c>
      <c r="F244" s="2491">
        <v>2969.5</v>
      </c>
      <c r="G244" s="2423">
        <f t="shared" si="18"/>
        <v>2969.5</v>
      </c>
      <c r="H244" s="2423">
        <f t="shared" si="17"/>
        <v>2969.5</v>
      </c>
      <c r="I244" s="1343"/>
      <c r="M244" s="2433"/>
      <c r="N244" s="2378"/>
    </row>
    <row r="245" spans="1:14" ht="13.5" customHeight="1">
      <c r="A245" s="2420" t="s">
        <v>10857</v>
      </c>
      <c r="B245" s="2421">
        <v>60</v>
      </c>
      <c r="C245" s="2421">
        <v>60</v>
      </c>
      <c r="D245" s="2421">
        <v>140</v>
      </c>
      <c r="E245" s="2422">
        <v>25</v>
      </c>
      <c r="F245" s="2491">
        <v>1731.75</v>
      </c>
      <c r="G245" s="2423">
        <f t="shared" si="18"/>
        <v>1731.75</v>
      </c>
      <c r="H245" s="2423">
        <f t="shared" si="17"/>
        <v>1731.75</v>
      </c>
      <c r="I245" s="1343"/>
      <c r="M245" s="2433"/>
      <c r="N245" s="2378"/>
    </row>
    <row r="246" spans="1:14" ht="13.5" customHeight="1">
      <c r="A246" s="2420" t="s">
        <v>7064</v>
      </c>
      <c r="B246" s="2421">
        <v>60</v>
      </c>
      <c r="C246" s="2421">
        <v>60</v>
      </c>
      <c r="D246" s="2421">
        <v>140</v>
      </c>
      <c r="E246" s="2422">
        <v>50</v>
      </c>
      <c r="F246" s="2491">
        <v>3463.5</v>
      </c>
      <c r="G246" s="2423">
        <f t="shared" si="18"/>
        <v>3463.5</v>
      </c>
      <c r="H246" s="2423">
        <f t="shared" si="17"/>
        <v>3463.5</v>
      </c>
      <c r="I246" s="1343"/>
      <c r="M246" s="2433"/>
      <c r="N246" s="2378"/>
    </row>
    <row r="247" spans="1:14" ht="13.5" customHeight="1">
      <c r="A247" s="2420" t="s">
        <v>7097</v>
      </c>
      <c r="B247" s="2421">
        <v>60</v>
      </c>
      <c r="C247" s="2421">
        <v>60</v>
      </c>
      <c r="D247" s="2421">
        <v>1500</v>
      </c>
      <c r="E247" s="2422">
        <v>5</v>
      </c>
      <c r="F247" s="2491">
        <v>3429.98</v>
      </c>
      <c r="G247" s="2423">
        <f t="shared" si="18"/>
        <v>3429.98</v>
      </c>
      <c r="H247" s="2423">
        <f t="shared" si="17"/>
        <v>3429.98</v>
      </c>
      <c r="I247" s="1343"/>
      <c r="M247" s="2433"/>
      <c r="N247" s="2378"/>
    </row>
    <row r="248" spans="1:14" ht="13.5" customHeight="1">
      <c r="A248" s="2420" t="s">
        <v>7067</v>
      </c>
      <c r="B248" s="2421">
        <v>60</v>
      </c>
      <c r="C248" s="2421">
        <v>60</v>
      </c>
      <c r="D248" s="2421">
        <v>160</v>
      </c>
      <c r="E248" s="2422">
        <v>25</v>
      </c>
      <c r="F248" s="2491">
        <v>1979.5</v>
      </c>
      <c r="G248" s="2423">
        <f t="shared" si="18"/>
        <v>1979.5</v>
      </c>
      <c r="H248" s="2423">
        <f t="shared" si="17"/>
        <v>1979.5</v>
      </c>
      <c r="I248" s="1343"/>
      <c r="M248" s="2433"/>
      <c r="N248" s="2378"/>
    </row>
    <row r="249" spans="1:14" ht="13.5" customHeight="1">
      <c r="A249" s="2420" t="s">
        <v>7065</v>
      </c>
      <c r="B249" s="2421">
        <v>60</v>
      </c>
      <c r="C249" s="2421">
        <v>60</v>
      </c>
      <c r="D249" s="2421">
        <v>180</v>
      </c>
      <c r="E249" s="2422">
        <v>25</v>
      </c>
      <c r="F249" s="2491">
        <v>2058.2399999999998</v>
      </c>
      <c r="G249" s="2423">
        <f t="shared" ref="G249:G268" si="19">ROUND(F249*(1-$G$11),2)</f>
        <v>2058.2399999999998</v>
      </c>
      <c r="H249" s="2423">
        <f t="shared" ref="H249:H268" si="20">G249</f>
        <v>2058.2399999999998</v>
      </c>
      <c r="I249" s="1343"/>
      <c r="M249" s="2433"/>
      <c r="N249" s="2378"/>
    </row>
    <row r="250" spans="1:14" ht="13.5" customHeight="1">
      <c r="A250" s="2420" t="s">
        <v>7098</v>
      </c>
      <c r="B250" s="2421">
        <v>60</v>
      </c>
      <c r="C250" s="2421">
        <v>60</v>
      </c>
      <c r="D250" s="2421">
        <v>2000</v>
      </c>
      <c r="E250" s="2422">
        <v>5</v>
      </c>
      <c r="F250" s="2491">
        <v>4573.34</v>
      </c>
      <c r="G250" s="2423">
        <f t="shared" si="19"/>
        <v>4573.34</v>
      </c>
      <c r="H250" s="2423">
        <f t="shared" si="20"/>
        <v>4573.34</v>
      </c>
      <c r="I250" s="1343"/>
      <c r="M250" s="2433"/>
      <c r="N250" s="2378"/>
    </row>
    <row r="251" spans="1:14" ht="13.5" customHeight="1">
      <c r="A251" s="2420" t="s">
        <v>10858</v>
      </c>
      <c r="B251" s="2421">
        <v>60</v>
      </c>
      <c r="C251" s="2421">
        <v>60</v>
      </c>
      <c r="D251" s="2421">
        <v>200</v>
      </c>
      <c r="E251" s="2422">
        <v>25</v>
      </c>
      <c r="F251" s="2491">
        <v>2474.5</v>
      </c>
      <c r="G251" s="2423">
        <f t="shared" si="19"/>
        <v>2474.5</v>
      </c>
      <c r="H251" s="2423">
        <f t="shared" si="20"/>
        <v>2474.5</v>
      </c>
      <c r="I251" s="1343"/>
      <c r="M251" s="2433"/>
      <c r="N251" s="2378"/>
    </row>
    <row r="252" spans="1:14" ht="13.5" customHeight="1">
      <c r="A252" s="2420" t="s">
        <v>1322</v>
      </c>
      <c r="B252" s="2421">
        <v>60</v>
      </c>
      <c r="C252" s="2421">
        <v>60</v>
      </c>
      <c r="D252" s="2421">
        <v>200</v>
      </c>
      <c r="E252" s="2422">
        <v>50</v>
      </c>
      <c r="F252" s="2491">
        <v>4949</v>
      </c>
      <c r="G252" s="2423">
        <f t="shared" si="19"/>
        <v>4949</v>
      </c>
      <c r="H252" s="2423">
        <f t="shared" si="20"/>
        <v>4949</v>
      </c>
      <c r="I252" s="1343"/>
      <c r="M252" s="2433"/>
      <c r="N252" s="2378"/>
    </row>
    <row r="253" spans="1:14" ht="13.5" customHeight="1">
      <c r="A253" s="2420" t="s">
        <v>7175</v>
      </c>
      <c r="B253" s="2421">
        <v>60</v>
      </c>
      <c r="C253" s="2421">
        <v>60</v>
      </c>
      <c r="D253" s="2421">
        <v>300</v>
      </c>
      <c r="E253" s="2422">
        <v>10</v>
      </c>
      <c r="F253" s="2491">
        <v>1372.03</v>
      </c>
      <c r="G253" s="2423">
        <f t="shared" si="19"/>
        <v>1372.03</v>
      </c>
      <c r="H253" s="2423">
        <f t="shared" si="20"/>
        <v>1372.03</v>
      </c>
      <c r="I253" s="1343"/>
      <c r="M253" s="2433"/>
      <c r="N253" s="2378"/>
    </row>
    <row r="254" spans="1:14" ht="13.5" customHeight="1">
      <c r="A254" s="2420" t="s">
        <v>7091</v>
      </c>
      <c r="B254" s="2421">
        <v>60</v>
      </c>
      <c r="C254" s="2421">
        <v>60</v>
      </c>
      <c r="D254" s="2421">
        <v>400</v>
      </c>
      <c r="E254" s="2422">
        <v>10</v>
      </c>
      <c r="F254" s="2491">
        <v>1829.38</v>
      </c>
      <c r="G254" s="2423">
        <f t="shared" si="19"/>
        <v>1829.38</v>
      </c>
      <c r="H254" s="2423">
        <f t="shared" si="20"/>
        <v>1829.38</v>
      </c>
      <c r="I254" s="1343"/>
      <c r="M254" s="2433"/>
      <c r="N254" s="2378"/>
    </row>
    <row r="255" spans="1:14" ht="13.5" customHeight="1">
      <c r="A255" s="2420" t="s">
        <v>7092</v>
      </c>
      <c r="B255" s="2421">
        <v>60</v>
      </c>
      <c r="C255" s="2421">
        <v>60</v>
      </c>
      <c r="D255" s="2421">
        <v>500</v>
      </c>
      <c r="E255" s="2422">
        <v>25</v>
      </c>
      <c r="F255" s="2491">
        <v>5716.8</v>
      </c>
      <c r="G255" s="2423">
        <f t="shared" si="19"/>
        <v>5716.8</v>
      </c>
      <c r="H255" s="2423">
        <f t="shared" si="20"/>
        <v>5716.8</v>
      </c>
      <c r="I255" s="1343"/>
      <c r="M255" s="2433"/>
      <c r="N255" s="2378"/>
    </row>
    <row r="256" spans="1:14" ht="13.5" customHeight="1">
      <c r="A256" s="2420" t="s">
        <v>7093</v>
      </c>
      <c r="B256" s="2421">
        <v>60</v>
      </c>
      <c r="C256" s="2421">
        <v>60</v>
      </c>
      <c r="D256" s="2421">
        <v>600</v>
      </c>
      <c r="E256" s="2422">
        <v>10</v>
      </c>
      <c r="F256" s="2491">
        <v>2744.06</v>
      </c>
      <c r="G256" s="2423">
        <f t="shared" si="19"/>
        <v>2744.06</v>
      </c>
      <c r="H256" s="2423">
        <f t="shared" si="20"/>
        <v>2744.06</v>
      </c>
      <c r="I256" s="1343"/>
      <c r="M256" s="2433"/>
      <c r="N256" s="2378"/>
    </row>
    <row r="257" spans="1:14" ht="13.5" customHeight="1">
      <c r="A257" s="2420" t="s">
        <v>7094</v>
      </c>
      <c r="B257" s="2421">
        <v>60</v>
      </c>
      <c r="C257" s="2421">
        <v>60</v>
      </c>
      <c r="D257" s="2421">
        <v>800</v>
      </c>
      <c r="E257" s="2422">
        <v>10</v>
      </c>
      <c r="F257" s="2491">
        <v>3658.75</v>
      </c>
      <c r="G257" s="2423">
        <f t="shared" si="19"/>
        <v>3658.75</v>
      </c>
      <c r="H257" s="2423">
        <f t="shared" si="20"/>
        <v>3658.75</v>
      </c>
      <c r="I257" s="1343"/>
      <c r="M257" s="2433"/>
      <c r="N257" s="2378"/>
    </row>
    <row r="258" spans="1:14" ht="13.5" customHeight="1">
      <c r="A258" s="2420" t="s">
        <v>7176</v>
      </c>
      <c r="B258" s="2421">
        <v>80</v>
      </c>
      <c r="C258" s="2421">
        <v>80</v>
      </c>
      <c r="D258" s="2421">
        <v>40</v>
      </c>
      <c r="E258" s="2422">
        <v>100</v>
      </c>
      <c r="F258" s="2491">
        <v>2475</v>
      </c>
      <c r="G258" s="2423">
        <f t="shared" si="19"/>
        <v>2475</v>
      </c>
      <c r="H258" s="2423">
        <f t="shared" si="20"/>
        <v>2475</v>
      </c>
      <c r="I258" s="1343"/>
      <c r="M258" s="2433"/>
      <c r="N258" s="2378"/>
    </row>
    <row r="259" spans="1:14" ht="13.5" customHeight="1">
      <c r="A259" s="2420" t="s">
        <v>7177</v>
      </c>
      <c r="B259" s="2421">
        <v>80</v>
      </c>
      <c r="C259" s="2421">
        <v>80</v>
      </c>
      <c r="D259" s="2421">
        <v>40</v>
      </c>
      <c r="E259" s="2422">
        <v>50</v>
      </c>
      <c r="F259" s="2491">
        <v>1237.5</v>
      </c>
      <c r="G259" s="2423">
        <f t="shared" si="19"/>
        <v>1237.5</v>
      </c>
      <c r="H259" s="2423">
        <f t="shared" si="20"/>
        <v>1237.5</v>
      </c>
      <c r="I259" s="1343"/>
      <c r="M259" s="2433"/>
      <c r="N259" s="2378"/>
    </row>
    <row r="260" spans="1:14" ht="13.5" customHeight="1">
      <c r="A260" s="2420" t="s">
        <v>11247</v>
      </c>
      <c r="B260" s="2421">
        <v>80</v>
      </c>
      <c r="C260" s="2421">
        <v>80</v>
      </c>
      <c r="D260" s="2421">
        <v>50</v>
      </c>
      <c r="E260" s="2422">
        <v>200</v>
      </c>
      <c r="F260" s="2491">
        <v>6186</v>
      </c>
      <c r="G260" s="2423">
        <f t="shared" si="19"/>
        <v>6186</v>
      </c>
      <c r="H260" s="2423">
        <f t="shared" si="20"/>
        <v>6186</v>
      </c>
      <c r="I260" s="1343"/>
      <c r="M260" s="2433"/>
      <c r="N260" s="2378"/>
    </row>
    <row r="261" spans="1:14" ht="13.5" customHeight="1">
      <c r="A261" s="2420" t="s">
        <v>7178</v>
      </c>
      <c r="B261" s="2421">
        <v>80</v>
      </c>
      <c r="C261" s="2421">
        <v>80</v>
      </c>
      <c r="D261" s="2421">
        <v>50</v>
      </c>
      <c r="E261" s="2422">
        <v>50</v>
      </c>
      <c r="F261" s="2491">
        <v>1546.5</v>
      </c>
      <c r="G261" s="2423">
        <f t="shared" si="19"/>
        <v>1546.5</v>
      </c>
      <c r="H261" s="2423">
        <f t="shared" si="20"/>
        <v>1546.5</v>
      </c>
      <c r="I261" s="1343"/>
      <c r="M261" s="2433"/>
      <c r="N261" s="2378"/>
    </row>
    <row r="262" spans="1:14" ht="13.5" customHeight="1">
      <c r="A262" s="2420" t="s">
        <v>7179</v>
      </c>
      <c r="B262" s="2421">
        <v>80</v>
      </c>
      <c r="C262" s="2421">
        <v>80</v>
      </c>
      <c r="D262" s="2421">
        <v>60</v>
      </c>
      <c r="E262" s="2422">
        <v>50</v>
      </c>
      <c r="F262" s="2491">
        <v>1855.5</v>
      </c>
      <c r="G262" s="2423">
        <f t="shared" si="19"/>
        <v>1855.5</v>
      </c>
      <c r="H262" s="2423">
        <f t="shared" si="20"/>
        <v>1855.5</v>
      </c>
      <c r="I262" s="1343"/>
      <c r="M262" s="2433"/>
      <c r="N262" s="2378"/>
    </row>
    <row r="263" spans="1:14" ht="13.5" customHeight="1">
      <c r="A263" s="2420" t="s">
        <v>7180</v>
      </c>
      <c r="B263" s="2421">
        <v>80</v>
      </c>
      <c r="C263" s="2421">
        <v>80</v>
      </c>
      <c r="D263" s="2421">
        <v>80</v>
      </c>
      <c r="E263" s="2422">
        <v>50</v>
      </c>
      <c r="F263" s="2491">
        <v>2474</v>
      </c>
      <c r="G263" s="2423">
        <f t="shared" si="19"/>
        <v>2474</v>
      </c>
      <c r="H263" s="2423">
        <f t="shared" si="20"/>
        <v>2474</v>
      </c>
      <c r="I263" s="1343"/>
      <c r="M263" s="2433"/>
      <c r="N263" s="2378"/>
    </row>
    <row r="264" spans="1:14" ht="13.5" customHeight="1">
      <c r="A264" s="2420" t="s">
        <v>7103</v>
      </c>
      <c r="B264" s="2421">
        <v>80</v>
      </c>
      <c r="C264" s="2421">
        <v>80</v>
      </c>
      <c r="D264" s="2421">
        <v>1000</v>
      </c>
      <c r="E264" s="2422">
        <v>5</v>
      </c>
      <c r="F264" s="2491">
        <v>3048.86</v>
      </c>
      <c r="G264" s="2423">
        <f t="shared" si="19"/>
        <v>3048.86</v>
      </c>
      <c r="H264" s="2423">
        <f t="shared" si="20"/>
        <v>3048.86</v>
      </c>
      <c r="I264" s="1343"/>
      <c r="M264" s="2433"/>
      <c r="N264" s="2378"/>
    </row>
    <row r="265" spans="1:14" ht="13.5" customHeight="1">
      <c r="A265" s="2420" t="s">
        <v>7181</v>
      </c>
      <c r="B265" s="2421">
        <v>80</v>
      </c>
      <c r="C265" s="2421">
        <v>80</v>
      </c>
      <c r="D265" s="2421">
        <v>100</v>
      </c>
      <c r="E265" s="2422">
        <v>25</v>
      </c>
      <c r="F265" s="2491">
        <v>1546.5</v>
      </c>
      <c r="G265" s="2423">
        <f t="shared" si="19"/>
        <v>1546.5</v>
      </c>
      <c r="H265" s="2423">
        <f t="shared" si="20"/>
        <v>1546.5</v>
      </c>
      <c r="I265" s="1343"/>
      <c r="M265" s="2433"/>
      <c r="N265" s="2378"/>
    </row>
    <row r="266" spans="1:14" ht="13.5" customHeight="1">
      <c r="A266" s="2420" t="s">
        <v>1323</v>
      </c>
      <c r="B266" s="2421">
        <v>80</v>
      </c>
      <c r="C266" s="2421">
        <v>80</v>
      </c>
      <c r="D266" s="2421">
        <v>100</v>
      </c>
      <c r="E266" s="2422">
        <v>50</v>
      </c>
      <c r="F266" s="2491">
        <v>3093</v>
      </c>
      <c r="G266" s="2423">
        <f t="shared" si="19"/>
        <v>3093</v>
      </c>
      <c r="H266" s="2423">
        <f t="shared" si="20"/>
        <v>3093</v>
      </c>
      <c r="I266" s="1343"/>
      <c r="M266" s="2433"/>
      <c r="N266" s="2378"/>
    </row>
    <row r="267" spans="1:14" ht="13.5" customHeight="1">
      <c r="A267" s="2420" t="s">
        <v>7104</v>
      </c>
      <c r="B267" s="2421">
        <v>80</v>
      </c>
      <c r="C267" s="2421">
        <v>80</v>
      </c>
      <c r="D267" s="2421">
        <v>1200</v>
      </c>
      <c r="E267" s="2422">
        <v>5</v>
      </c>
      <c r="F267" s="2491">
        <v>3658.66</v>
      </c>
      <c r="G267" s="2423">
        <f t="shared" si="19"/>
        <v>3658.66</v>
      </c>
      <c r="H267" s="2423">
        <f t="shared" si="20"/>
        <v>3658.66</v>
      </c>
      <c r="I267" s="1343"/>
      <c r="M267" s="2433"/>
      <c r="N267" s="2378"/>
    </row>
    <row r="268" spans="1:14" ht="13.5" customHeight="1">
      <c r="A268" s="2420" t="s">
        <v>7068</v>
      </c>
      <c r="B268" s="2421">
        <v>80</v>
      </c>
      <c r="C268" s="2421">
        <v>80</v>
      </c>
      <c r="D268" s="2421">
        <v>120</v>
      </c>
      <c r="E268" s="2422">
        <v>25</v>
      </c>
      <c r="F268" s="2491">
        <v>2116.779</v>
      </c>
      <c r="G268" s="2423">
        <f t="shared" si="19"/>
        <v>2116.7800000000002</v>
      </c>
      <c r="H268" s="2423">
        <f t="shared" si="20"/>
        <v>2116.7800000000002</v>
      </c>
      <c r="I268" s="1343"/>
      <c r="M268" s="2433"/>
      <c r="N268" s="2378"/>
    </row>
    <row r="269" spans="1:14" ht="13.5" customHeight="1">
      <c r="A269" s="2420" t="s">
        <v>7069</v>
      </c>
      <c r="B269" s="2421">
        <v>80</v>
      </c>
      <c r="C269" s="2421">
        <v>80</v>
      </c>
      <c r="D269" s="2421">
        <v>140</v>
      </c>
      <c r="E269" s="2422">
        <v>25</v>
      </c>
      <c r="F269" s="2491">
        <v>2309.25</v>
      </c>
      <c r="G269" s="2423">
        <f t="shared" ref="G269:G304" si="21">ROUND(F269*(1-$G$11),2)</f>
        <v>2309.25</v>
      </c>
      <c r="H269" s="2423">
        <f t="shared" ref="H269:H304" si="22">G269</f>
        <v>2309.25</v>
      </c>
      <c r="I269" s="1343"/>
      <c r="M269" s="2433"/>
      <c r="N269" s="2378"/>
    </row>
    <row r="270" spans="1:14" ht="13.5" customHeight="1">
      <c r="A270" s="2420" t="s">
        <v>7105</v>
      </c>
      <c r="B270" s="2421">
        <v>80</v>
      </c>
      <c r="C270" s="2421">
        <v>80</v>
      </c>
      <c r="D270" s="2421">
        <v>1500</v>
      </c>
      <c r="E270" s="2422">
        <v>5</v>
      </c>
      <c r="F270" s="2491">
        <v>4573.34</v>
      </c>
      <c r="G270" s="2423">
        <f t="shared" si="21"/>
        <v>4573.34</v>
      </c>
      <c r="H270" s="2423">
        <f t="shared" si="22"/>
        <v>4573.34</v>
      </c>
      <c r="I270" s="1343"/>
      <c r="M270" s="2433"/>
      <c r="N270" s="2378"/>
    </row>
    <row r="271" spans="1:14" ht="13.5" customHeight="1">
      <c r="A271" s="2420" t="s">
        <v>7070</v>
      </c>
      <c r="B271" s="2421">
        <v>80</v>
      </c>
      <c r="C271" s="2421">
        <v>80</v>
      </c>
      <c r="D271" s="2421">
        <v>160</v>
      </c>
      <c r="E271" s="2422">
        <v>25</v>
      </c>
      <c r="F271" s="2491">
        <v>2639</v>
      </c>
      <c r="G271" s="2423">
        <f t="shared" si="21"/>
        <v>2639</v>
      </c>
      <c r="H271" s="2423">
        <f t="shared" si="22"/>
        <v>2639</v>
      </c>
      <c r="I271" s="1343"/>
      <c r="M271" s="2433"/>
      <c r="N271" s="2378"/>
    </row>
    <row r="272" spans="1:14" ht="13.5" customHeight="1">
      <c r="A272" s="2420" t="s">
        <v>10859</v>
      </c>
      <c r="B272" s="2421">
        <v>80</v>
      </c>
      <c r="C272" s="2421">
        <v>80</v>
      </c>
      <c r="D272" s="2421">
        <v>200</v>
      </c>
      <c r="E272" s="2422">
        <v>10</v>
      </c>
      <c r="F272" s="2491">
        <v>1603.329</v>
      </c>
      <c r="G272" s="2423">
        <f t="shared" si="21"/>
        <v>1603.33</v>
      </c>
      <c r="H272" s="2423">
        <f t="shared" si="22"/>
        <v>1603.33</v>
      </c>
      <c r="I272" s="1343"/>
      <c r="M272" s="2433"/>
      <c r="N272" s="2378"/>
    </row>
    <row r="273" spans="1:14" ht="13.5" customHeight="1">
      <c r="A273" s="2420" t="s">
        <v>7071</v>
      </c>
      <c r="B273" s="2421">
        <v>80</v>
      </c>
      <c r="C273" s="2421">
        <v>80</v>
      </c>
      <c r="D273" s="2421">
        <v>200</v>
      </c>
      <c r="E273" s="2422">
        <v>20</v>
      </c>
      <c r="F273" s="2491">
        <v>3206.66</v>
      </c>
      <c r="G273" s="2423">
        <f t="shared" si="21"/>
        <v>3206.66</v>
      </c>
      <c r="H273" s="2423">
        <f t="shared" si="22"/>
        <v>3206.66</v>
      </c>
      <c r="I273" s="1343"/>
      <c r="M273" s="2433"/>
      <c r="N273" s="2378"/>
    </row>
    <row r="274" spans="1:14" ht="13.5" customHeight="1">
      <c r="A274" s="2420" t="s">
        <v>7072</v>
      </c>
      <c r="B274" s="2421">
        <v>80</v>
      </c>
      <c r="C274" s="2421">
        <v>80</v>
      </c>
      <c r="D274" s="2421">
        <v>300</v>
      </c>
      <c r="E274" s="2422">
        <v>10</v>
      </c>
      <c r="F274" s="2491">
        <v>1829.38</v>
      </c>
      <c r="G274" s="2423">
        <f t="shared" si="21"/>
        <v>1829.38</v>
      </c>
      <c r="H274" s="2423">
        <f t="shared" si="22"/>
        <v>1829.38</v>
      </c>
      <c r="I274" s="1343"/>
      <c r="M274" s="2433"/>
      <c r="N274" s="2378"/>
    </row>
    <row r="275" spans="1:14" ht="13.5" customHeight="1">
      <c r="A275" s="2420" t="s">
        <v>7099</v>
      </c>
      <c r="B275" s="2421">
        <v>80</v>
      </c>
      <c r="C275" s="2421">
        <v>80</v>
      </c>
      <c r="D275" s="2421">
        <v>400</v>
      </c>
      <c r="E275" s="2422">
        <v>10</v>
      </c>
      <c r="F275" s="2491">
        <v>2439.17</v>
      </c>
      <c r="G275" s="2423">
        <f t="shared" si="21"/>
        <v>2439.17</v>
      </c>
      <c r="H275" s="2423">
        <f t="shared" si="22"/>
        <v>2439.17</v>
      </c>
      <c r="I275" s="1343"/>
      <c r="M275" s="2433"/>
      <c r="N275" s="2378"/>
    </row>
    <row r="276" spans="1:14" ht="13.5" customHeight="1">
      <c r="A276" s="2420" t="s">
        <v>7100</v>
      </c>
      <c r="B276" s="2421">
        <v>80</v>
      </c>
      <c r="C276" s="2421">
        <v>80</v>
      </c>
      <c r="D276" s="2421">
        <v>500</v>
      </c>
      <c r="E276" s="2422">
        <v>10</v>
      </c>
      <c r="F276" s="2491">
        <v>3048.96</v>
      </c>
      <c r="G276" s="2423">
        <f t="shared" si="21"/>
        <v>3048.96</v>
      </c>
      <c r="H276" s="2423">
        <f t="shared" si="22"/>
        <v>3048.96</v>
      </c>
      <c r="I276" s="1343"/>
      <c r="M276" s="2433"/>
      <c r="N276" s="2378"/>
    </row>
    <row r="277" spans="1:14" ht="13.5" customHeight="1">
      <c r="A277" s="2420" t="s">
        <v>7101</v>
      </c>
      <c r="B277" s="2421">
        <v>80</v>
      </c>
      <c r="C277" s="2421">
        <v>80</v>
      </c>
      <c r="D277" s="2421">
        <v>600</v>
      </c>
      <c r="E277" s="2422">
        <v>10</v>
      </c>
      <c r="F277" s="2491">
        <v>3658.75</v>
      </c>
      <c r="G277" s="2423">
        <f t="shared" si="21"/>
        <v>3658.75</v>
      </c>
      <c r="H277" s="2423">
        <f t="shared" si="22"/>
        <v>3658.75</v>
      </c>
      <c r="I277" s="1343"/>
      <c r="M277" s="2433"/>
      <c r="N277" s="2378"/>
    </row>
    <row r="278" spans="1:14" ht="13.5" customHeight="1">
      <c r="A278" s="2420" t="s">
        <v>7102</v>
      </c>
      <c r="B278" s="2421">
        <v>80</v>
      </c>
      <c r="C278" s="2421">
        <v>80</v>
      </c>
      <c r="D278" s="2421">
        <v>800</v>
      </c>
      <c r="E278" s="2422">
        <v>5</v>
      </c>
      <c r="F278" s="2491">
        <v>2439.17</v>
      </c>
      <c r="G278" s="2423">
        <f t="shared" si="21"/>
        <v>2439.17</v>
      </c>
      <c r="H278" s="2423">
        <f t="shared" si="22"/>
        <v>2439.17</v>
      </c>
      <c r="I278" s="1343"/>
      <c r="M278" s="2433"/>
      <c r="N278" s="2378"/>
    </row>
    <row r="279" spans="1:14" ht="13.5" customHeight="1">
      <c r="A279" s="2420" t="s">
        <v>7109</v>
      </c>
      <c r="B279" s="2421">
        <v>100</v>
      </c>
      <c r="C279" s="2421">
        <v>100</v>
      </c>
      <c r="D279" s="2421">
        <v>1000</v>
      </c>
      <c r="E279" s="2422">
        <v>5</v>
      </c>
      <c r="F279" s="2491">
        <v>3811.1</v>
      </c>
      <c r="G279" s="2423">
        <f t="shared" si="21"/>
        <v>3811.1</v>
      </c>
      <c r="H279" s="2423">
        <f t="shared" si="22"/>
        <v>3811.1</v>
      </c>
      <c r="I279" s="1343"/>
      <c r="M279" s="2433"/>
      <c r="N279" s="2378"/>
    </row>
    <row r="280" spans="1:14" ht="13.5" customHeight="1">
      <c r="A280" s="2420" t="s">
        <v>11248</v>
      </c>
      <c r="B280" s="2421">
        <v>100</v>
      </c>
      <c r="C280" s="2421">
        <v>100</v>
      </c>
      <c r="D280" s="2421">
        <v>100</v>
      </c>
      <c r="E280" s="2422">
        <v>25</v>
      </c>
      <c r="F280" s="2491">
        <v>1933</v>
      </c>
      <c r="G280" s="2423">
        <f t="shared" si="21"/>
        <v>1933</v>
      </c>
      <c r="H280" s="2423">
        <f t="shared" si="22"/>
        <v>1933</v>
      </c>
      <c r="I280" s="1343"/>
      <c r="M280" s="2433"/>
      <c r="N280" s="2378"/>
    </row>
    <row r="281" spans="1:14" ht="13.5" customHeight="1">
      <c r="A281" s="2420" t="s">
        <v>7110</v>
      </c>
      <c r="B281" s="2421">
        <v>100</v>
      </c>
      <c r="C281" s="2421">
        <v>100</v>
      </c>
      <c r="D281" s="2421">
        <v>1200</v>
      </c>
      <c r="E281" s="2422">
        <v>5</v>
      </c>
      <c r="F281" s="2491">
        <v>4573.34</v>
      </c>
      <c r="G281" s="2423">
        <f t="shared" si="21"/>
        <v>4573.34</v>
      </c>
      <c r="H281" s="2423">
        <f t="shared" si="22"/>
        <v>4573.34</v>
      </c>
      <c r="I281" s="1343"/>
      <c r="M281" s="2433"/>
      <c r="N281" s="2378"/>
    </row>
    <row r="282" spans="1:14" ht="13.5" customHeight="1">
      <c r="A282" s="2420" t="s">
        <v>10860</v>
      </c>
      <c r="B282" s="2421">
        <v>100</v>
      </c>
      <c r="C282" s="2421">
        <v>100</v>
      </c>
      <c r="D282" s="2421">
        <v>120</v>
      </c>
      <c r="E282" s="2422">
        <v>25</v>
      </c>
      <c r="F282" s="2491">
        <v>2474.5</v>
      </c>
      <c r="G282" s="2423">
        <f t="shared" si="21"/>
        <v>2474.5</v>
      </c>
      <c r="H282" s="2423">
        <f t="shared" si="22"/>
        <v>2474.5</v>
      </c>
      <c r="I282" s="1343"/>
      <c r="M282" s="2433"/>
      <c r="N282" s="2378"/>
    </row>
    <row r="283" spans="1:14" ht="13.5" customHeight="1">
      <c r="A283" s="2420" t="s">
        <v>10861</v>
      </c>
      <c r="B283" s="2421">
        <v>100</v>
      </c>
      <c r="C283" s="2421">
        <v>100</v>
      </c>
      <c r="D283" s="2421">
        <v>140</v>
      </c>
      <c r="E283" s="2422">
        <v>25</v>
      </c>
      <c r="F283" s="2491">
        <v>2886.75</v>
      </c>
      <c r="G283" s="2423">
        <f t="shared" si="21"/>
        <v>2886.75</v>
      </c>
      <c r="H283" s="2423">
        <f t="shared" si="22"/>
        <v>2886.75</v>
      </c>
      <c r="I283" s="1343"/>
      <c r="M283" s="2433"/>
      <c r="N283" s="2378"/>
    </row>
    <row r="284" spans="1:14" ht="13.5" customHeight="1">
      <c r="A284" s="2420" t="s">
        <v>7111</v>
      </c>
      <c r="B284" s="2421">
        <v>100</v>
      </c>
      <c r="C284" s="2421">
        <v>100</v>
      </c>
      <c r="D284" s="2421">
        <v>1500</v>
      </c>
      <c r="E284" s="2422">
        <v>5</v>
      </c>
      <c r="F284" s="2491">
        <v>5716.7</v>
      </c>
      <c r="G284" s="2423">
        <f t="shared" si="21"/>
        <v>5716.7</v>
      </c>
      <c r="H284" s="2423">
        <f t="shared" si="22"/>
        <v>5716.7</v>
      </c>
      <c r="I284" s="1343"/>
      <c r="M284" s="2433"/>
      <c r="N284" s="2378"/>
    </row>
    <row r="285" spans="1:14" ht="13.5" customHeight="1">
      <c r="A285" s="2420" t="s">
        <v>7073</v>
      </c>
      <c r="B285" s="2421">
        <v>100</v>
      </c>
      <c r="C285" s="2421">
        <v>100</v>
      </c>
      <c r="D285" s="2421">
        <v>160</v>
      </c>
      <c r="E285" s="2422">
        <v>10</v>
      </c>
      <c r="F285" s="2491">
        <v>1319.6</v>
      </c>
      <c r="G285" s="2423">
        <f t="shared" si="21"/>
        <v>1319.6</v>
      </c>
      <c r="H285" s="2423">
        <f t="shared" si="22"/>
        <v>1319.6</v>
      </c>
      <c r="I285" s="1343"/>
      <c r="M285" s="2433"/>
      <c r="N285" s="2378"/>
    </row>
    <row r="286" spans="1:14" ht="13.5" customHeight="1">
      <c r="A286" s="2420" t="s">
        <v>11249</v>
      </c>
      <c r="B286" s="2421">
        <v>100</v>
      </c>
      <c r="C286" s="2421">
        <v>100</v>
      </c>
      <c r="D286" s="2421">
        <v>160</v>
      </c>
      <c r="E286" s="2422">
        <v>50</v>
      </c>
      <c r="F286" s="2491">
        <v>6598</v>
      </c>
      <c r="G286" s="2423">
        <f t="shared" si="21"/>
        <v>6598</v>
      </c>
      <c r="H286" s="2423">
        <f t="shared" si="22"/>
        <v>6598</v>
      </c>
      <c r="I286" s="1343"/>
      <c r="M286" s="2433"/>
      <c r="N286" s="2378"/>
    </row>
    <row r="287" spans="1:14" ht="13.5" customHeight="1">
      <c r="A287" s="2420" t="s">
        <v>7112</v>
      </c>
      <c r="B287" s="2421">
        <v>100</v>
      </c>
      <c r="C287" s="2421">
        <v>100</v>
      </c>
      <c r="D287" s="2421">
        <v>2000</v>
      </c>
      <c r="E287" s="2422">
        <v>5</v>
      </c>
      <c r="F287" s="2491">
        <v>7622.3</v>
      </c>
      <c r="G287" s="2423">
        <f t="shared" si="21"/>
        <v>7622.3</v>
      </c>
      <c r="H287" s="2423">
        <f t="shared" si="22"/>
        <v>7622.3</v>
      </c>
      <c r="I287" s="1343"/>
      <c r="M287" s="2433"/>
      <c r="N287" s="2378"/>
    </row>
    <row r="288" spans="1:14" ht="13.5" customHeight="1">
      <c r="A288" s="2420" t="s">
        <v>1326</v>
      </c>
      <c r="B288" s="2421">
        <v>100</v>
      </c>
      <c r="C288" s="2421">
        <v>100</v>
      </c>
      <c r="D288" s="2421">
        <v>200</v>
      </c>
      <c r="E288" s="2422">
        <v>10</v>
      </c>
      <c r="F288" s="2491">
        <v>1524.48</v>
      </c>
      <c r="G288" s="2423">
        <f t="shared" si="21"/>
        <v>1524.48</v>
      </c>
      <c r="H288" s="2423">
        <f t="shared" si="22"/>
        <v>1524.48</v>
      </c>
      <c r="I288" s="1343"/>
      <c r="M288" s="2433"/>
      <c r="N288" s="2378"/>
    </row>
    <row r="289" spans="1:14" ht="13.5" customHeight="1">
      <c r="A289" s="2420" t="s">
        <v>7074</v>
      </c>
      <c r="B289" s="2421">
        <v>100</v>
      </c>
      <c r="C289" s="2421">
        <v>100</v>
      </c>
      <c r="D289" s="2421">
        <v>300</v>
      </c>
      <c r="E289" s="2422">
        <v>10</v>
      </c>
      <c r="F289" s="2491">
        <v>2286.7199999999998</v>
      </c>
      <c r="G289" s="2423">
        <f t="shared" si="21"/>
        <v>2286.7199999999998</v>
      </c>
      <c r="H289" s="2423">
        <f t="shared" si="22"/>
        <v>2286.7199999999998</v>
      </c>
      <c r="I289" s="1343"/>
      <c r="M289" s="2433"/>
      <c r="N289" s="2378"/>
    </row>
    <row r="290" spans="1:14" ht="13.5" customHeight="1">
      <c r="A290" s="2420" t="s">
        <v>7182</v>
      </c>
      <c r="B290" s="2421">
        <v>100</v>
      </c>
      <c r="C290" s="2421">
        <v>100</v>
      </c>
      <c r="D290" s="2421">
        <v>40</v>
      </c>
      <c r="E290" s="2422">
        <v>100</v>
      </c>
      <c r="F290" s="2491">
        <v>3093</v>
      </c>
      <c r="G290" s="2423">
        <f t="shared" si="21"/>
        <v>3093</v>
      </c>
      <c r="H290" s="2423">
        <f t="shared" si="22"/>
        <v>3093</v>
      </c>
      <c r="I290" s="1343"/>
      <c r="M290" s="2433"/>
      <c r="N290" s="2378"/>
    </row>
    <row r="291" spans="1:14" ht="13.5" customHeight="1">
      <c r="A291" s="2420" t="s">
        <v>1324</v>
      </c>
      <c r="B291" s="2421">
        <v>100</v>
      </c>
      <c r="C291" s="2421">
        <v>100</v>
      </c>
      <c r="D291" s="2421">
        <v>40</v>
      </c>
      <c r="E291" s="2422">
        <v>50</v>
      </c>
      <c r="F291" s="2491">
        <v>1546.5</v>
      </c>
      <c r="G291" s="2423">
        <f t="shared" si="21"/>
        <v>1546.5</v>
      </c>
      <c r="H291" s="2423">
        <f t="shared" si="22"/>
        <v>1546.5</v>
      </c>
      <c r="I291" s="1343"/>
      <c r="M291" s="2433"/>
      <c r="N291" s="2378"/>
    </row>
    <row r="292" spans="1:14">
      <c r="A292" s="2420" t="s">
        <v>7106</v>
      </c>
      <c r="B292" s="2421">
        <v>100</v>
      </c>
      <c r="C292" s="2421">
        <v>100</v>
      </c>
      <c r="D292" s="2421">
        <v>500</v>
      </c>
      <c r="E292" s="2422">
        <v>10</v>
      </c>
      <c r="F292" s="2491">
        <v>3811.2</v>
      </c>
      <c r="G292" s="2423">
        <f t="shared" si="21"/>
        <v>3811.2</v>
      </c>
      <c r="H292" s="2423">
        <f t="shared" si="22"/>
        <v>3811.2</v>
      </c>
      <c r="I292" s="1343"/>
      <c r="M292" s="2433"/>
      <c r="N292" s="2378"/>
    </row>
    <row r="293" spans="1:14">
      <c r="A293" s="2420" t="s">
        <v>11250</v>
      </c>
      <c r="B293" s="2421">
        <v>100</v>
      </c>
      <c r="C293" s="2421">
        <v>100</v>
      </c>
      <c r="D293" s="2421">
        <v>50</v>
      </c>
      <c r="E293" s="2422">
        <v>100</v>
      </c>
      <c r="F293" s="2491">
        <v>3867</v>
      </c>
      <c r="G293" s="2423">
        <f t="shared" si="21"/>
        <v>3867</v>
      </c>
      <c r="H293" s="2423">
        <f t="shared" si="22"/>
        <v>3867</v>
      </c>
      <c r="I293" s="1343"/>
      <c r="M293" s="2433"/>
      <c r="N293" s="2378"/>
    </row>
    <row r="294" spans="1:14">
      <c r="A294" s="2420" t="s">
        <v>7183</v>
      </c>
      <c r="B294" s="2421">
        <v>100</v>
      </c>
      <c r="C294" s="2421">
        <v>100</v>
      </c>
      <c r="D294" s="2421">
        <v>50</v>
      </c>
      <c r="E294" s="2422">
        <v>50</v>
      </c>
      <c r="F294" s="2491">
        <v>1933.5</v>
      </c>
      <c r="G294" s="2423">
        <f t="shared" si="21"/>
        <v>1933.5</v>
      </c>
      <c r="H294" s="2423">
        <f t="shared" si="22"/>
        <v>1933.5</v>
      </c>
      <c r="I294" s="1343"/>
      <c r="M294" s="2433"/>
      <c r="N294" s="2378"/>
    </row>
    <row r="295" spans="1:14">
      <c r="A295" s="2420" t="s">
        <v>7107</v>
      </c>
      <c r="B295" s="2421">
        <v>100</v>
      </c>
      <c r="C295" s="2421">
        <v>100</v>
      </c>
      <c r="D295" s="2421">
        <v>600</v>
      </c>
      <c r="E295" s="2422">
        <v>10</v>
      </c>
      <c r="F295" s="2491">
        <v>4573.4399999999996</v>
      </c>
      <c r="G295" s="2423">
        <f t="shared" si="21"/>
        <v>4573.4399999999996</v>
      </c>
      <c r="H295" s="2423">
        <f t="shared" si="22"/>
        <v>4573.4399999999996</v>
      </c>
      <c r="I295" s="1343"/>
      <c r="M295" s="2433"/>
      <c r="N295" s="2378"/>
    </row>
    <row r="296" spans="1:14">
      <c r="A296" s="2420" t="s">
        <v>1325</v>
      </c>
      <c r="B296" s="2421">
        <v>100</v>
      </c>
      <c r="C296" s="2421">
        <v>100</v>
      </c>
      <c r="D296" s="2421">
        <v>60</v>
      </c>
      <c r="E296" s="2422">
        <v>50</v>
      </c>
      <c r="F296" s="2491">
        <v>2319.5</v>
      </c>
      <c r="G296" s="2423">
        <f t="shared" si="21"/>
        <v>2319.5</v>
      </c>
      <c r="H296" s="2423">
        <f t="shared" si="22"/>
        <v>2319.5</v>
      </c>
      <c r="I296" s="1343"/>
      <c r="M296" s="2433"/>
      <c r="N296" s="2378"/>
    </row>
    <row r="297" spans="1:14">
      <c r="A297" s="2420" t="s">
        <v>7108</v>
      </c>
      <c r="B297" s="2421">
        <v>100</v>
      </c>
      <c r="C297" s="2421">
        <v>100</v>
      </c>
      <c r="D297" s="2421">
        <v>800</v>
      </c>
      <c r="E297" s="2422">
        <v>5</v>
      </c>
      <c r="F297" s="2491">
        <v>3048.86</v>
      </c>
      <c r="G297" s="2423">
        <f t="shared" si="21"/>
        <v>3048.86</v>
      </c>
      <c r="H297" s="2423">
        <f t="shared" si="22"/>
        <v>3048.86</v>
      </c>
      <c r="I297" s="1343"/>
      <c r="M297" s="2433"/>
      <c r="N297" s="2378"/>
    </row>
    <row r="298" spans="1:14">
      <c r="A298" s="2420" t="s">
        <v>9116</v>
      </c>
      <c r="B298" s="2421">
        <v>100</v>
      </c>
      <c r="C298" s="2421">
        <v>100</v>
      </c>
      <c r="D298" s="2421">
        <v>80</v>
      </c>
      <c r="E298" s="2422">
        <v>25</v>
      </c>
      <c r="F298" s="2491">
        <v>1546.5</v>
      </c>
      <c r="G298" s="2423">
        <f t="shared" si="21"/>
        <v>1546.5</v>
      </c>
      <c r="H298" s="2423">
        <f t="shared" si="22"/>
        <v>1546.5</v>
      </c>
      <c r="I298" s="1343"/>
      <c r="M298" s="2433"/>
      <c r="N298" s="2378"/>
    </row>
    <row r="299" spans="1:14" ht="18.75" customHeight="1">
      <c r="A299" s="2420" t="s">
        <v>1327</v>
      </c>
      <c r="B299" s="2421">
        <v>160</v>
      </c>
      <c r="C299" s="2421">
        <v>160</v>
      </c>
      <c r="D299" s="2421">
        <v>100</v>
      </c>
      <c r="E299" s="2422">
        <v>10</v>
      </c>
      <c r="F299" s="2491">
        <v>1219.58</v>
      </c>
      <c r="G299" s="2423">
        <f t="shared" si="21"/>
        <v>1219.58</v>
      </c>
      <c r="H299" s="2423">
        <f t="shared" si="22"/>
        <v>1219.58</v>
      </c>
      <c r="I299" s="1343"/>
      <c r="M299" s="2433"/>
      <c r="N299" s="2378"/>
    </row>
    <row r="300" spans="1:14" ht="16.5" customHeight="1">
      <c r="A300" s="2420" t="s">
        <v>10862</v>
      </c>
      <c r="B300" s="2421">
        <v>160</v>
      </c>
      <c r="C300" s="2421">
        <v>160</v>
      </c>
      <c r="D300" s="2421">
        <v>100</v>
      </c>
      <c r="E300" s="2422">
        <v>25</v>
      </c>
      <c r="F300" s="2491">
        <v>3048.96</v>
      </c>
      <c r="G300" s="2423">
        <f t="shared" si="21"/>
        <v>3048.96</v>
      </c>
      <c r="H300" s="2423">
        <f t="shared" si="22"/>
        <v>3048.96</v>
      </c>
      <c r="I300" s="1343"/>
      <c r="M300" s="2433"/>
      <c r="N300" s="2378"/>
    </row>
    <row r="301" spans="1:14" ht="13.5" customHeight="1">
      <c r="A301" s="2285" t="s">
        <v>10863</v>
      </c>
      <c r="B301" s="1379">
        <v>160</v>
      </c>
      <c r="C301" s="1379">
        <v>160</v>
      </c>
      <c r="D301" s="2296">
        <v>200</v>
      </c>
      <c r="E301" s="2297">
        <v>10</v>
      </c>
      <c r="F301" s="2491">
        <v>1294.8</v>
      </c>
      <c r="G301" s="2067">
        <f t="shared" si="21"/>
        <v>1294.8</v>
      </c>
      <c r="H301" s="2027">
        <f t="shared" si="22"/>
        <v>1294.8</v>
      </c>
      <c r="I301" s="2283"/>
      <c r="M301" s="2433"/>
      <c r="N301" s="2378"/>
    </row>
    <row r="302" spans="1:14" ht="13.5" customHeight="1">
      <c r="A302" s="2286" t="s">
        <v>7184</v>
      </c>
      <c r="B302" s="1379">
        <v>160</v>
      </c>
      <c r="C302" s="1379">
        <v>160</v>
      </c>
      <c r="D302" s="1381">
        <v>60</v>
      </c>
      <c r="E302" s="1382">
        <v>25</v>
      </c>
      <c r="F302" s="2491">
        <v>1829.28</v>
      </c>
      <c r="G302" s="2067">
        <f t="shared" si="21"/>
        <v>1829.28</v>
      </c>
      <c r="H302" s="2027">
        <f t="shared" si="22"/>
        <v>1829.28</v>
      </c>
      <c r="I302" s="1343"/>
      <c r="M302" s="2433"/>
      <c r="N302" s="2378"/>
    </row>
    <row r="303" spans="1:14" ht="13.5" customHeight="1">
      <c r="A303" s="2286" t="s">
        <v>7185</v>
      </c>
      <c r="B303" s="1379">
        <v>160</v>
      </c>
      <c r="C303" s="1379">
        <v>160</v>
      </c>
      <c r="D303" s="1379">
        <v>80</v>
      </c>
      <c r="E303" s="1380">
        <v>25</v>
      </c>
      <c r="F303" s="2491">
        <v>2439.36</v>
      </c>
      <c r="G303" s="2067">
        <f t="shared" si="21"/>
        <v>2439.36</v>
      </c>
      <c r="H303" s="2027">
        <f t="shared" si="22"/>
        <v>2439.36</v>
      </c>
      <c r="I303" s="1343"/>
      <c r="M303" s="2433"/>
      <c r="N303" s="2378"/>
    </row>
    <row r="304" spans="1:14" ht="13.5" customHeight="1" thickBot="1">
      <c r="A304" s="2287" t="s">
        <v>7075</v>
      </c>
      <c r="B304" s="1384">
        <v>200</v>
      </c>
      <c r="C304" s="1384">
        <v>200</v>
      </c>
      <c r="D304" s="1384">
        <v>100</v>
      </c>
      <c r="E304" s="1385">
        <v>10</v>
      </c>
      <c r="F304" s="2492">
        <v>1524.48</v>
      </c>
      <c r="G304" s="2033">
        <f t="shared" si="21"/>
        <v>1524.48</v>
      </c>
      <c r="H304" s="2033">
        <f t="shared" si="22"/>
        <v>1524.48</v>
      </c>
      <c r="I304" s="1349"/>
      <c r="M304" s="2433"/>
      <c r="N304" s="2378"/>
    </row>
    <row r="305" spans="1:9" ht="13.5" customHeight="1">
      <c r="A305" s="2280"/>
      <c r="B305" s="2281"/>
      <c r="C305" s="2281"/>
      <c r="D305" s="2281"/>
      <c r="E305" s="2282"/>
      <c r="F305" s="2341"/>
      <c r="G305" s="2045"/>
      <c r="H305" s="2045"/>
      <c r="I305" s="172"/>
    </row>
    <row r="306" spans="1:9" ht="13.5" customHeight="1">
      <c r="A306" s="1"/>
      <c r="B306" s="99"/>
      <c r="C306" s="99"/>
      <c r="D306" s="99"/>
      <c r="E306" s="99"/>
      <c r="F306" s="704"/>
      <c r="G306" s="2036"/>
    </row>
    <row r="307" spans="1:9" ht="21" hidden="1" customHeight="1">
      <c r="A307" s="375"/>
      <c r="B307" s="472" t="s">
        <v>1085</v>
      </c>
      <c r="C307" s="472"/>
      <c r="D307" s="472"/>
      <c r="E307" s="472"/>
      <c r="F307" s="2323"/>
      <c r="G307" s="184"/>
      <c r="H307" s="185"/>
      <c r="I307" s="180"/>
    </row>
    <row r="308" spans="1:9" ht="13.5" hidden="1" customHeight="1">
      <c r="A308" s="360"/>
      <c r="B308" s="17"/>
      <c r="C308" s="17"/>
      <c r="D308" s="1901"/>
      <c r="E308" s="130"/>
      <c r="F308" s="1618"/>
      <c r="G308" s="373"/>
      <c r="H308" s="373"/>
      <c r="I308" s="200"/>
    </row>
    <row r="309" spans="1:9" ht="13.5" hidden="1" customHeight="1">
      <c r="A309" s="360"/>
      <c r="B309" s="17"/>
      <c r="C309" s="17"/>
      <c r="D309" s="216"/>
      <c r="E309" s="216"/>
      <c r="F309" s="777"/>
      <c r="G309" s="119"/>
      <c r="H309" s="201"/>
      <c r="I309" s="200"/>
    </row>
    <row r="310" spans="1:9" ht="13.5" hidden="1" customHeight="1">
      <c r="A310" s="360"/>
      <c r="B310" s="17"/>
      <c r="C310" s="17"/>
      <c r="D310" s="216"/>
      <c r="E310" s="216"/>
      <c r="F310" s="777"/>
      <c r="G310" s="364"/>
      <c r="H310" s="359"/>
      <c r="I310" s="200"/>
    </row>
    <row r="311" spans="1:9" ht="13.5" hidden="1" customHeight="1">
      <c r="A311" s="360"/>
      <c r="B311" s="17"/>
      <c r="C311" s="17"/>
      <c r="D311" s="216"/>
      <c r="E311" s="216"/>
      <c r="F311" s="777"/>
      <c r="G311" s="364"/>
      <c r="H311" s="359"/>
      <c r="I311" s="200"/>
    </row>
    <row r="312" spans="1:9" ht="22.5" hidden="1" customHeight="1" thickBot="1">
      <c r="A312" s="1541" t="s">
        <v>7841</v>
      </c>
      <c r="B312" s="217"/>
      <c r="C312" s="1067"/>
      <c r="D312" s="217"/>
      <c r="E312" s="217"/>
      <c r="F312" s="1619"/>
      <c r="G312" s="122"/>
      <c r="H312" s="203"/>
      <c r="I312" s="205"/>
    </row>
    <row r="313" spans="1:9" ht="20.25" hidden="1" customHeight="1">
      <c r="A313" s="228" t="s">
        <v>1036</v>
      </c>
      <c r="B313" s="2053">
        <v>50</v>
      </c>
      <c r="C313" s="376" t="s">
        <v>1037</v>
      </c>
      <c r="D313" s="2054"/>
      <c r="E313" s="568" t="s">
        <v>3147</v>
      </c>
      <c r="F313" s="2324" t="s">
        <v>1706</v>
      </c>
      <c r="G313" s="231" t="s">
        <v>2796</v>
      </c>
      <c r="H313" s="2752" t="s">
        <v>498</v>
      </c>
      <c r="I313" s="232" t="s">
        <v>4274</v>
      </c>
    </row>
    <row r="314" spans="1:9" ht="13.5" hidden="1" customHeight="1" thickBot="1">
      <c r="A314" s="221"/>
      <c r="B314" s="386" t="s">
        <v>987</v>
      </c>
      <c r="C314" s="384" t="s">
        <v>988</v>
      </c>
      <c r="D314" s="2059" t="s">
        <v>989</v>
      </c>
      <c r="E314" s="438" t="s">
        <v>2645</v>
      </c>
      <c r="F314" s="2331" t="s">
        <v>265</v>
      </c>
      <c r="G314" s="372">
        <f>'[3]Заказ, cкидки и курсы валют'!$I$12</f>
        <v>0</v>
      </c>
      <c r="H314" s="2748"/>
      <c r="I314" s="219"/>
    </row>
    <row r="315" spans="1:9" ht="13.5" hidden="1" customHeight="1">
      <c r="A315" s="1478" t="s">
        <v>8975</v>
      </c>
      <c r="B315" s="1383">
        <v>30</v>
      </c>
      <c r="C315" s="1383">
        <v>30</v>
      </c>
      <c r="D315" s="1383">
        <v>30</v>
      </c>
      <c r="E315" s="1627">
        <v>1</v>
      </c>
      <c r="F315" s="2305">
        <f>F185+15</f>
        <v>1559.7746999999999</v>
      </c>
      <c r="G315" s="2073">
        <f>ROUND(F315*(1-$G$11),2)</f>
        <v>1559.77</v>
      </c>
      <c r="H315" s="2025">
        <f>G315*E315</f>
        <v>1559.77</v>
      </c>
      <c r="I315" s="1346"/>
    </row>
    <row r="316" spans="1:9" ht="13.5" hidden="1" customHeight="1">
      <c r="A316" s="638" t="s">
        <v>8872</v>
      </c>
      <c r="B316" s="1379">
        <v>40</v>
      </c>
      <c r="C316" s="1379">
        <v>40</v>
      </c>
      <c r="D316" s="1379">
        <v>20</v>
      </c>
      <c r="E316" s="1380">
        <v>1</v>
      </c>
      <c r="F316" s="2328" t="e">
        <f>#REF!+15</f>
        <v>#REF!</v>
      </c>
      <c r="G316" s="2047" t="e">
        <f>ROUND(F316*(1-$G$11),2)</f>
        <v>#REF!</v>
      </c>
      <c r="H316" s="2048" t="e">
        <f>G316*E316</f>
        <v>#REF!</v>
      </c>
      <c r="I316" s="1343"/>
    </row>
    <row r="317" spans="1:9" ht="13.5" hidden="1" customHeight="1">
      <c r="A317" s="638" t="s">
        <v>8873</v>
      </c>
      <c r="B317" s="1379">
        <v>40</v>
      </c>
      <c r="C317" s="1379">
        <v>40</v>
      </c>
      <c r="D317" s="1379">
        <v>50</v>
      </c>
      <c r="E317" s="1380">
        <v>1</v>
      </c>
      <c r="F317" s="2328">
        <f>F187+15</f>
        <v>2067.6817500000002</v>
      </c>
      <c r="G317" s="2047">
        <f t="shared" ref="G317:G323" si="23">ROUND(F317*(1-$G$11),2)</f>
        <v>2067.6799999999998</v>
      </c>
      <c r="H317" s="2048">
        <f t="shared" ref="H317:H323" si="24">G317*E317</f>
        <v>2067.6799999999998</v>
      </c>
      <c r="I317" s="1343"/>
    </row>
    <row r="318" spans="1:9" ht="13.5" hidden="1" customHeight="1">
      <c r="A318" s="638" t="s">
        <v>8976</v>
      </c>
      <c r="B318" s="1379">
        <v>40</v>
      </c>
      <c r="C318" s="1379">
        <v>40</v>
      </c>
      <c r="D318" s="1379">
        <v>60</v>
      </c>
      <c r="E318" s="1380">
        <v>1</v>
      </c>
      <c r="F318" s="2328">
        <f>F189+15</f>
        <v>674.52</v>
      </c>
      <c r="G318" s="2047">
        <f t="shared" si="23"/>
        <v>674.52</v>
      </c>
      <c r="H318" s="2048">
        <f t="shared" si="24"/>
        <v>674.52</v>
      </c>
      <c r="I318" s="1343"/>
    </row>
    <row r="319" spans="1:9" ht="13.5" hidden="1" customHeight="1">
      <c r="A319" s="638" t="s">
        <v>8977</v>
      </c>
      <c r="B319" s="1379">
        <v>40</v>
      </c>
      <c r="C319" s="1379">
        <v>40</v>
      </c>
      <c r="D319" s="1379">
        <v>80</v>
      </c>
      <c r="E319" s="1380">
        <v>1</v>
      </c>
      <c r="F319" s="2328">
        <f>F191+15</f>
        <v>3106.2</v>
      </c>
      <c r="G319" s="2047">
        <f t="shared" si="23"/>
        <v>3106.2</v>
      </c>
      <c r="H319" s="2048">
        <f t="shared" si="24"/>
        <v>3106.2</v>
      </c>
      <c r="I319" s="1343"/>
    </row>
    <row r="320" spans="1:9" ht="13.5" hidden="1" customHeight="1">
      <c r="A320" s="638" t="s">
        <v>8874</v>
      </c>
      <c r="B320" s="1379">
        <v>40</v>
      </c>
      <c r="C320" s="1379">
        <v>40</v>
      </c>
      <c r="D320" s="1379">
        <v>100</v>
      </c>
      <c r="E320" s="1380">
        <v>1</v>
      </c>
      <c r="F320" s="2328">
        <f>F192+15</f>
        <v>1872</v>
      </c>
      <c r="G320" s="2047">
        <f t="shared" si="23"/>
        <v>1872</v>
      </c>
      <c r="H320" s="2048">
        <f t="shared" si="24"/>
        <v>1872</v>
      </c>
      <c r="I320" s="1343"/>
    </row>
    <row r="321" spans="1:9" ht="13.5" hidden="1" customHeight="1">
      <c r="A321" s="638" t="s">
        <v>8870</v>
      </c>
      <c r="B321" s="1379">
        <v>40</v>
      </c>
      <c r="C321" s="1379">
        <v>40</v>
      </c>
      <c r="D321" s="1379">
        <v>120</v>
      </c>
      <c r="E321" s="1380">
        <v>1</v>
      </c>
      <c r="F321" s="2328" t="e">
        <f>#REF!+15</f>
        <v>#REF!</v>
      </c>
      <c r="G321" s="2047" t="e">
        <f t="shared" si="23"/>
        <v>#REF!</v>
      </c>
      <c r="H321" s="2048" t="e">
        <f t="shared" si="24"/>
        <v>#REF!</v>
      </c>
      <c r="I321" s="1343"/>
    </row>
    <row r="322" spans="1:9" ht="13.5" hidden="1" customHeight="1">
      <c r="A322" s="638" t="s">
        <v>8875</v>
      </c>
      <c r="B322" s="1379">
        <v>40</v>
      </c>
      <c r="C322" s="1379">
        <v>40</v>
      </c>
      <c r="D322" s="1379">
        <v>140</v>
      </c>
      <c r="E322" s="1380">
        <v>1</v>
      </c>
      <c r="F322" s="2328">
        <f>F194+15</f>
        <v>2490</v>
      </c>
      <c r="G322" s="2047">
        <f t="shared" si="23"/>
        <v>2490</v>
      </c>
      <c r="H322" s="2048">
        <f t="shared" si="24"/>
        <v>2490</v>
      </c>
      <c r="I322" s="1343"/>
    </row>
    <row r="323" spans="1:9" ht="13.5" hidden="1" customHeight="1">
      <c r="A323" s="638" t="s">
        <v>8978</v>
      </c>
      <c r="B323" s="1379">
        <v>40</v>
      </c>
      <c r="C323" s="1379">
        <v>40</v>
      </c>
      <c r="D323" s="1379">
        <v>160</v>
      </c>
      <c r="E323" s="1380">
        <v>1</v>
      </c>
      <c r="F323" s="2328">
        <f>F196+15</f>
        <v>3108</v>
      </c>
      <c r="G323" s="2047">
        <f t="shared" si="23"/>
        <v>3108</v>
      </c>
      <c r="H323" s="2048">
        <f t="shared" si="24"/>
        <v>3108</v>
      </c>
      <c r="I323" s="1343"/>
    </row>
    <row r="324" spans="1:9" ht="13.5" hidden="1" customHeight="1">
      <c r="A324" s="638" t="s">
        <v>8871</v>
      </c>
      <c r="B324" s="1379">
        <v>40</v>
      </c>
      <c r="C324" s="1379">
        <v>40</v>
      </c>
      <c r="D324" s="1379">
        <v>200</v>
      </c>
      <c r="E324" s="1380">
        <v>1</v>
      </c>
      <c r="F324" s="2328">
        <f>F197+15</f>
        <v>1561.5</v>
      </c>
      <c r="G324" s="2047">
        <f>ROUND(F324*(1-$G$11),2)</f>
        <v>1561.5</v>
      </c>
      <c r="H324" s="2048">
        <f>G324*E324</f>
        <v>1561.5</v>
      </c>
      <c r="I324" s="1343"/>
    </row>
    <row r="325" spans="1:9" ht="13.5" hidden="1" customHeight="1">
      <c r="A325" s="638" t="s">
        <v>8979</v>
      </c>
      <c r="B325" s="1379">
        <v>40</v>
      </c>
      <c r="C325" s="1379">
        <v>40</v>
      </c>
      <c r="D325" s="1379">
        <v>240</v>
      </c>
      <c r="E325" s="1380">
        <v>1</v>
      </c>
      <c r="F325" s="2328">
        <f>F199+15</f>
        <v>1870.5</v>
      </c>
      <c r="G325" s="2047">
        <f>ROUND(F325*(1-$G$11),2)</f>
        <v>1870.5</v>
      </c>
      <c r="H325" s="2048">
        <f>G325*E325</f>
        <v>1870.5</v>
      </c>
      <c r="I325" s="1343"/>
    </row>
    <row r="326" spans="1:9" ht="13.5" hidden="1" customHeight="1">
      <c r="A326" s="638" t="s">
        <v>8980</v>
      </c>
      <c r="B326" s="1379">
        <v>40</v>
      </c>
      <c r="C326" s="1379">
        <v>40</v>
      </c>
      <c r="D326" s="1379">
        <v>300</v>
      </c>
      <c r="E326" s="1380">
        <v>1</v>
      </c>
      <c r="F326" s="2328">
        <f>F200+15</f>
        <v>4345</v>
      </c>
      <c r="G326" s="2047">
        <f t="shared" ref="G326:G339" si="25">ROUND(F326*(1-$G$11),2)</f>
        <v>4345</v>
      </c>
      <c r="H326" s="2048">
        <f t="shared" ref="H326:H339" si="26">G326*E326</f>
        <v>4345</v>
      </c>
      <c r="I326" s="1343"/>
    </row>
    <row r="327" spans="1:9" ht="13.5" hidden="1" customHeight="1">
      <c r="A327" s="638" t="s">
        <v>8876</v>
      </c>
      <c r="B327" s="1379">
        <v>50</v>
      </c>
      <c r="C327" s="1379">
        <v>50</v>
      </c>
      <c r="D327" s="1379">
        <v>40</v>
      </c>
      <c r="E327" s="1380">
        <v>1</v>
      </c>
      <c r="F327" s="2328">
        <f>F201+15</f>
        <v>2180</v>
      </c>
      <c r="G327" s="2047">
        <f t="shared" si="25"/>
        <v>2180</v>
      </c>
      <c r="H327" s="2048">
        <f t="shared" si="26"/>
        <v>2180</v>
      </c>
      <c r="I327" s="1343"/>
    </row>
    <row r="328" spans="1:9" ht="13.5" hidden="1" customHeight="1">
      <c r="A328" s="638" t="s">
        <v>8981</v>
      </c>
      <c r="B328" s="1379">
        <v>50</v>
      </c>
      <c r="C328" s="1379">
        <v>50</v>
      </c>
      <c r="D328" s="1379">
        <v>50</v>
      </c>
      <c r="E328" s="1380">
        <v>1</v>
      </c>
      <c r="F328" s="2328">
        <f>F203+15</f>
        <v>2454.36</v>
      </c>
      <c r="G328" s="2047">
        <f t="shared" si="25"/>
        <v>2454.36</v>
      </c>
      <c r="H328" s="2048">
        <f t="shared" si="26"/>
        <v>2454.36</v>
      </c>
      <c r="I328" s="1343"/>
    </row>
    <row r="329" spans="1:9" ht="13.5" hidden="1" customHeight="1">
      <c r="A329" s="638" t="s">
        <v>8982</v>
      </c>
      <c r="B329" s="1379">
        <v>50</v>
      </c>
      <c r="C329" s="1379">
        <v>50</v>
      </c>
      <c r="D329" s="1379">
        <v>60</v>
      </c>
      <c r="E329" s="1380">
        <v>1</v>
      </c>
      <c r="F329" s="2328">
        <f>F205+15</f>
        <v>3490.5839999999998</v>
      </c>
      <c r="G329" s="2047">
        <f t="shared" si="25"/>
        <v>3490.58</v>
      </c>
      <c r="H329" s="2048">
        <f t="shared" si="26"/>
        <v>3490.58</v>
      </c>
      <c r="I329" s="1343"/>
    </row>
    <row r="330" spans="1:9" ht="13.5" hidden="1" customHeight="1">
      <c r="A330" s="638" t="s">
        <v>8877</v>
      </c>
      <c r="B330" s="1379">
        <v>50</v>
      </c>
      <c r="C330" s="1379">
        <v>50</v>
      </c>
      <c r="D330" s="1379">
        <v>80</v>
      </c>
      <c r="E330" s="1380">
        <v>1</v>
      </c>
      <c r="F330" s="2328">
        <f>F207+15</f>
        <v>2622.192</v>
      </c>
      <c r="G330" s="2047">
        <f t="shared" si="25"/>
        <v>2622.19</v>
      </c>
      <c r="H330" s="2048">
        <f t="shared" si="26"/>
        <v>2622.19</v>
      </c>
      <c r="I330" s="1343"/>
    </row>
    <row r="331" spans="1:9" ht="13.5" hidden="1" customHeight="1">
      <c r="A331" s="638" t="s">
        <v>8983</v>
      </c>
      <c r="B331" s="1379">
        <v>50</v>
      </c>
      <c r="C331" s="1379">
        <v>50</v>
      </c>
      <c r="D331" s="1379">
        <v>100</v>
      </c>
      <c r="E331" s="1380">
        <v>1</v>
      </c>
      <c r="F331" s="2328">
        <f>F209+15</f>
        <v>1539.48</v>
      </c>
      <c r="G331" s="2047">
        <f t="shared" si="25"/>
        <v>1539.48</v>
      </c>
      <c r="H331" s="2048">
        <f t="shared" si="26"/>
        <v>1539.48</v>
      </c>
      <c r="I331" s="1343"/>
    </row>
    <row r="332" spans="1:9" ht="13.5" hidden="1" customHeight="1">
      <c r="A332" s="638" t="s">
        <v>8984</v>
      </c>
      <c r="B332" s="1381">
        <v>50</v>
      </c>
      <c r="C332" s="1381">
        <v>50</v>
      </c>
      <c r="D332" s="1381">
        <v>140</v>
      </c>
      <c r="E332" s="1382">
        <v>1</v>
      </c>
      <c r="F332" s="2328">
        <f>F210+15</f>
        <v>1844.38</v>
      </c>
      <c r="G332" s="2047">
        <f t="shared" si="25"/>
        <v>1844.38</v>
      </c>
      <c r="H332" s="2048">
        <f t="shared" si="26"/>
        <v>1844.38</v>
      </c>
      <c r="I332" s="1343"/>
    </row>
    <row r="333" spans="1:9" ht="13.5" hidden="1" customHeight="1">
      <c r="A333" s="638" t="s">
        <v>8985</v>
      </c>
      <c r="B333" s="1381">
        <v>50</v>
      </c>
      <c r="C333" s="1381">
        <v>50</v>
      </c>
      <c r="D333" s="1381">
        <v>160</v>
      </c>
      <c r="E333" s="1382">
        <v>1</v>
      </c>
      <c r="F333" s="2328">
        <f>F211+15</f>
        <v>2742.8264999999997</v>
      </c>
      <c r="G333" s="2047">
        <f t="shared" si="25"/>
        <v>2742.83</v>
      </c>
      <c r="H333" s="2048">
        <f t="shared" si="26"/>
        <v>2742.83</v>
      </c>
      <c r="I333" s="1343"/>
    </row>
    <row r="334" spans="1:9" ht="13.5" hidden="1" customHeight="1">
      <c r="A334" s="638" t="s">
        <v>8878</v>
      </c>
      <c r="B334" s="1381">
        <v>50</v>
      </c>
      <c r="C334" s="1381">
        <v>50</v>
      </c>
      <c r="D334" s="1381">
        <v>200</v>
      </c>
      <c r="E334" s="1382">
        <v>1</v>
      </c>
      <c r="F334" s="2328">
        <f>F213+15</f>
        <v>1948</v>
      </c>
      <c r="G334" s="2047">
        <f t="shared" si="25"/>
        <v>1948</v>
      </c>
      <c r="H334" s="2048">
        <f t="shared" si="26"/>
        <v>1948</v>
      </c>
      <c r="I334" s="1343"/>
    </row>
    <row r="335" spans="1:9" ht="13.5" hidden="1" customHeight="1">
      <c r="A335" s="638" t="s">
        <v>8986</v>
      </c>
      <c r="B335" s="1381">
        <v>50</v>
      </c>
      <c r="C335" s="1381">
        <v>50</v>
      </c>
      <c r="D335" s="1381">
        <v>300</v>
      </c>
      <c r="E335" s="1382">
        <v>1</v>
      </c>
      <c r="F335" s="2328">
        <f>F214+15</f>
        <v>3881</v>
      </c>
      <c r="G335" s="2047">
        <f t="shared" si="25"/>
        <v>3881</v>
      </c>
      <c r="H335" s="2048">
        <f t="shared" si="26"/>
        <v>3881</v>
      </c>
      <c r="I335" s="1343"/>
    </row>
    <row r="336" spans="1:9" ht="13.5" hidden="1" customHeight="1">
      <c r="A336" s="638" t="s">
        <v>8879</v>
      </c>
      <c r="B336" s="1379">
        <v>60</v>
      </c>
      <c r="C336" s="1379">
        <v>60</v>
      </c>
      <c r="D336" s="1379">
        <v>40</v>
      </c>
      <c r="E336" s="1380">
        <v>1</v>
      </c>
      <c r="F336" s="2328">
        <f>F216+15</f>
        <v>3113.5920000000001</v>
      </c>
      <c r="G336" s="2047">
        <f t="shared" si="25"/>
        <v>3113.59</v>
      </c>
      <c r="H336" s="2048">
        <f t="shared" si="26"/>
        <v>3113.59</v>
      </c>
      <c r="I336" s="1343"/>
    </row>
    <row r="337" spans="1:9" ht="14.25" hidden="1" customHeight="1">
      <c r="A337" s="638" t="s">
        <v>8880</v>
      </c>
      <c r="B337" s="1379">
        <v>60</v>
      </c>
      <c r="C337" s="1379">
        <v>60</v>
      </c>
      <c r="D337" s="1379">
        <v>60</v>
      </c>
      <c r="E337" s="1380">
        <v>1</v>
      </c>
      <c r="F337" s="2328">
        <f>F219+15</f>
        <v>1920.6</v>
      </c>
      <c r="G337" s="2047">
        <f t="shared" si="25"/>
        <v>1920.6</v>
      </c>
      <c r="H337" s="2048">
        <f t="shared" si="26"/>
        <v>1920.6</v>
      </c>
      <c r="I337" s="1343"/>
    </row>
    <row r="338" spans="1:9" ht="13.5" hidden="1" customHeight="1">
      <c r="A338" s="638" t="s">
        <v>8881</v>
      </c>
      <c r="B338" s="1379">
        <v>80</v>
      </c>
      <c r="C338" s="1379">
        <v>80</v>
      </c>
      <c r="D338" s="1379">
        <v>100</v>
      </c>
      <c r="E338" s="1380">
        <v>1</v>
      </c>
      <c r="F338" s="2328">
        <f>F237+15</f>
        <v>1174.5</v>
      </c>
      <c r="G338" s="2047">
        <f t="shared" si="25"/>
        <v>1174.5</v>
      </c>
      <c r="H338" s="2048">
        <f t="shared" si="26"/>
        <v>1174.5</v>
      </c>
      <c r="I338" s="1343"/>
    </row>
    <row r="339" spans="1:9" ht="13.5" hidden="1" customHeight="1">
      <c r="A339" s="638" t="s">
        <v>8987</v>
      </c>
      <c r="B339" s="1379">
        <v>100</v>
      </c>
      <c r="C339" s="1379">
        <v>100</v>
      </c>
      <c r="D339" s="1379">
        <v>200</v>
      </c>
      <c r="E339" s="1380">
        <v>1</v>
      </c>
      <c r="F339" s="2328">
        <f>F256+15</f>
        <v>2759.06</v>
      </c>
      <c r="G339" s="2047">
        <f t="shared" si="25"/>
        <v>2759.06</v>
      </c>
      <c r="H339" s="2048">
        <f t="shared" si="26"/>
        <v>2759.06</v>
      </c>
      <c r="I339" s="1343"/>
    </row>
    <row r="340" spans="1:9" ht="13.5" hidden="1" customHeight="1">
      <c r="A340" s="242" t="s">
        <v>8882</v>
      </c>
      <c r="B340" s="1381">
        <v>160</v>
      </c>
      <c r="C340" s="1381">
        <v>160</v>
      </c>
      <c r="D340" s="1381">
        <v>60</v>
      </c>
      <c r="E340" s="1382">
        <v>1</v>
      </c>
      <c r="F340" s="2328">
        <f>F258+15</f>
        <v>2490</v>
      </c>
      <c r="G340" s="2047">
        <f>ROUND(F340*(1-$G$11),2)</f>
        <v>2490</v>
      </c>
      <c r="H340" s="2048">
        <f>G340*E340</f>
        <v>2490</v>
      </c>
      <c r="I340" s="1343"/>
    </row>
    <row r="341" spans="1:9" ht="13.5" hidden="1" customHeight="1">
      <c r="A341" s="242" t="s">
        <v>8988</v>
      </c>
      <c r="B341" s="1381">
        <v>40</v>
      </c>
      <c r="C341" s="1381">
        <v>40</v>
      </c>
      <c r="D341" s="1381">
        <v>400</v>
      </c>
      <c r="E341" s="1382">
        <v>1</v>
      </c>
      <c r="F341" s="2328" t="e">
        <f>#REF!+15</f>
        <v>#REF!</v>
      </c>
      <c r="G341" s="2047" t="e">
        <f t="shared" ref="G341:G348" si="27">ROUND(F341*(1-$G$11),2)</f>
        <v>#REF!</v>
      </c>
      <c r="H341" s="2048" t="e">
        <f t="shared" ref="H341:H348" si="28">G341*E341</f>
        <v>#REF!</v>
      </c>
      <c r="I341" s="1343"/>
    </row>
    <row r="342" spans="1:9" ht="13.5" hidden="1" customHeight="1">
      <c r="A342" s="242" t="s">
        <v>8989</v>
      </c>
      <c r="B342" s="1381">
        <v>40</v>
      </c>
      <c r="C342" s="1381">
        <v>40</v>
      </c>
      <c r="D342" s="1381">
        <v>600</v>
      </c>
      <c r="E342" s="1382">
        <v>1</v>
      </c>
      <c r="F342" s="2328">
        <f>F265+15</f>
        <v>1561.5</v>
      </c>
      <c r="G342" s="2047">
        <f t="shared" si="27"/>
        <v>1561.5</v>
      </c>
      <c r="H342" s="2048">
        <f t="shared" si="28"/>
        <v>1561.5</v>
      </c>
      <c r="I342" s="1343"/>
    </row>
    <row r="343" spans="1:9" ht="13.5" hidden="1" customHeight="1">
      <c r="A343" s="242" t="s">
        <v>8990</v>
      </c>
      <c r="B343" s="1381">
        <v>40</v>
      </c>
      <c r="C343" s="1381">
        <v>40</v>
      </c>
      <c r="D343" s="1381">
        <v>1000</v>
      </c>
      <c r="E343" s="1382">
        <v>1</v>
      </c>
      <c r="F343" s="2328">
        <f>F267+15</f>
        <v>3673.66</v>
      </c>
      <c r="G343" s="2047">
        <f t="shared" si="27"/>
        <v>3673.66</v>
      </c>
      <c r="H343" s="2048">
        <f t="shared" si="28"/>
        <v>3673.66</v>
      </c>
      <c r="I343" s="1343"/>
    </row>
    <row r="344" spans="1:9" ht="13.5" hidden="1" customHeight="1">
      <c r="A344" s="242" t="s">
        <v>8991</v>
      </c>
      <c r="B344" s="1381">
        <v>40</v>
      </c>
      <c r="C344" s="1381">
        <v>40</v>
      </c>
      <c r="D344" s="1381">
        <v>1500</v>
      </c>
      <c r="E344" s="1382">
        <v>1</v>
      </c>
      <c r="F344" s="2328">
        <f>F269+15</f>
        <v>2324.25</v>
      </c>
      <c r="G344" s="2047">
        <f t="shared" si="27"/>
        <v>2324.25</v>
      </c>
      <c r="H344" s="2048">
        <f t="shared" si="28"/>
        <v>2324.25</v>
      </c>
      <c r="I344" s="1343"/>
    </row>
    <row r="345" spans="1:9" ht="13.5" hidden="1" customHeight="1">
      <c r="A345" s="242" t="s">
        <v>8992</v>
      </c>
      <c r="B345" s="1381">
        <v>40</v>
      </c>
      <c r="C345" s="1381">
        <v>40</v>
      </c>
      <c r="D345" s="1381">
        <v>2000</v>
      </c>
      <c r="E345" s="1382">
        <v>1</v>
      </c>
      <c r="F345" s="2328">
        <f>F270+15</f>
        <v>4588.34</v>
      </c>
      <c r="G345" s="2047">
        <f t="shared" si="27"/>
        <v>4588.34</v>
      </c>
      <c r="H345" s="2048">
        <f t="shared" si="28"/>
        <v>4588.34</v>
      </c>
      <c r="I345" s="1343"/>
    </row>
    <row r="346" spans="1:9" ht="13.5" hidden="1" customHeight="1">
      <c r="A346" s="242" t="s">
        <v>8993</v>
      </c>
      <c r="B346" s="1381">
        <v>50</v>
      </c>
      <c r="C346" s="1381">
        <v>50</v>
      </c>
      <c r="D346" s="1381">
        <v>1200</v>
      </c>
      <c r="E346" s="1382">
        <v>1</v>
      </c>
      <c r="F346" s="2328">
        <f>F276+15</f>
        <v>3063.96</v>
      </c>
      <c r="G346" s="2047">
        <f t="shared" si="27"/>
        <v>3063.96</v>
      </c>
      <c r="H346" s="2048">
        <f t="shared" si="28"/>
        <v>3063.96</v>
      </c>
      <c r="I346" s="1343"/>
    </row>
    <row r="347" spans="1:9" ht="13.5" hidden="1" customHeight="1">
      <c r="A347" s="242" t="s">
        <v>8994</v>
      </c>
      <c r="B347" s="1381">
        <v>50</v>
      </c>
      <c r="C347" s="1381">
        <v>50</v>
      </c>
      <c r="D347" s="1381">
        <v>1500</v>
      </c>
      <c r="E347" s="1382">
        <v>1</v>
      </c>
      <c r="F347" s="2328">
        <f>F277+15</f>
        <v>3673.75</v>
      </c>
      <c r="G347" s="2047">
        <f t="shared" si="27"/>
        <v>3673.75</v>
      </c>
      <c r="H347" s="2048">
        <f t="shared" si="28"/>
        <v>3673.75</v>
      </c>
      <c r="I347" s="1343"/>
    </row>
    <row r="348" spans="1:9" ht="13.5" hidden="1" customHeight="1" thickBot="1">
      <c r="A348" s="244" t="s">
        <v>8995</v>
      </c>
      <c r="B348" s="2224">
        <v>50</v>
      </c>
      <c r="C348" s="2224">
        <v>50</v>
      </c>
      <c r="D348" s="2224">
        <v>2000</v>
      </c>
      <c r="E348" s="2225">
        <v>1</v>
      </c>
      <c r="F348" s="2329">
        <f>F278+15</f>
        <v>2454.17</v>
      </c>
      <c r="G348" s="2061">
        <f t="shared" si="27"/>
        <v>2454.17</v>
      </c>
      <c r="H348" s="2058">
        <f t="shared" si="28"/>
        <v>2454.17</v>
      </c>
      <c r="I348" s="1349"/>
    </row>
    <row r="349" spans="1:9" ht="13.5" thickBot="1">
      <c r="A349" s="1"/>
      <c r="B349" s="99"/>
      <c r="C349" s="99"/>
      <c r="D349" s="99"/>
      <c r="E349" s="99"/>
      <c r="F349" s="704"/>
      <c r="G349" s="2036"/>
    </row>
    <row r="350" spans="1:9" ht="20.25">
      <c r="A350" s="375"/>
      <c r="B350" s="472"/>
      <c r="C350" s="2784" t="s">
        <v>1086</v>
      </c>
      <c r="D350" s="2784"/>
      <c r="E350" s="2784"/>
      <c r="F350" s="2784"/>
      <c r="G350" s="2784"/>
      <c r="H350" s="2784"/>
      <c r="I350" s="2785"/>
    </row>
    <row r="351" spans="1:9" ht="18">
      <c r="A351" s="360"/>
      <c r="B351" s="130"/>
      <c r="C351" s="2786"/>
      <c r="D351" s="2786"/>
      <c r="E351" s="2786"/>
      <c r="F351" s="2786"/>
      <c r="G351" s="2786"/>
      <c r="H351" s="2786"/>
      <c r="I351" s="2787"/>
    </row>
    <row r="352" spans="1:9">
      <c r="A352" s="360"/>
      <c r="B352" s="17"/>
      <c r="C352" s="2786"/>
      <c r="D352" s="2786"/>
      <c r="E352" s="2786"/>
      <c r="F352" s="2786"/>
      <c r="G352" s="2786"/>
      <c r="H352" s="2786"/>
      <c r="I352" s="2787"/>
    </row>
    <row r="353" spans="1:17" ht="13.5" customHeight="1">
      <c r="A353" s="360"/>
      <c r="B353" s="17"/>
      <c r="C353" s="2786"/>
      <c r="D353" s="2786"/>
      <c r="E353" s="2786"/>
      <c r="F353" s="2786"/>
      <c r="G353" s="2786"/>
      <c r="H353" s="2786"/>
      <c r="I353" s="2787"/>
    </row>
    <row r="354" spans="1:17" ht="13.5" customHeight="1">
      <c r="A354" s="360"/>
      <c r="B354" s="17"/>
      <c r="C354" s="2786"/>
      <c r="D354" s="2786"/>
      <c r="E354" s="2786"/>
      <c r="F354" s="2786"/>
      <c r="G354" s="2786"/>
      <c r="H354" s="2786"/>
      <c r="I354" s="2787"/>
    </row>
    <row r="355" spans="1:17" ht="27" customHeight="1" thickBot="1">
      <c r="A355" s="1541" t="s">
        <v>7839</v>
      </c>
      <c r="B355" s="217"/>
      <c r="C355" s="2788"/>
      <c r="D355" s="2788"/>
      <c r="E355" s="2788"/>
      <c r="F355" s="2788"/>
      <c r="G355" s="2788"/>
      <c r="H355" s="2788"/>
      <c r="I355" s="2789"/>
    </row>
    <row r="356" spans="1:17" ht="42.75" customHeight="1" thickBot="1">
      <c r="A356" s="220" t="s">
        <v>1036</v>
      </c>
      <c r="B356" s="2068" t="s">
        <v>990</v>
      </c>
      <c r="C356" s="1849" t="s">
        <v>1037</v>
      </c>
      <c r="D356" s="2069"/>
      <c r="E356" s="1660" t="s">
        <v>3147</v>
      </c>
      <c r="F356" s="2342" t="s">
        <v>11261</v>
      </c>
      <c r="G356" s="1847" t="s">
        <v>2796</v>
      </c>
      <c r="H356" s="482" t="s">
        <v>498</v>
      </c>
      <c r="I356" s="206" t="s">
        <v>4274</v>
      </c>
      <c r="L356" s="2378"/>
      <c r="M356" s="2396"/>
      <c r="N356" s="2378"/>
      <c r="O356" s="2378"/>
    </row>
    <row r="357" spans="1:17" ht="13.5" customHeight="1" thickBot="1">
      <c r="A357" s="221"/>
      <c r="B357" s="2070" t="s">
        <v>987</v>
      </c>
      <c r="C357" s="2071" t="s">
        <v>988</v>
      </c>
      <c r="D357" s="2072" t="s">
        <v>989</v>
      </c>
      <c r="E357" s="438" t="s">
        <v>2645</v>
      </c>
      <c r="F357" s="2340" t="s">
        <v>265</v>
      </c>
      <c r="G357" s="224">
        <f>'Заказ, cкидки и курсы валют'!$I$12</f>
        <v>0</v>
      </c>
      <c r="H357" s="395"/>
      <c r="I357" s="219"/>
      <c r="L357" s="2378"/>
      <c r="M357" s="2396"/>
      <c r="N357" s="2378"/>
      <c r="O357" s="2378"/>
    </row>
    <row r="358" spans="1:17" ht="13.5" customHeight="1">
      <c r="A358" s="447" t="s">
        <v>7113</v>
      </c>
      <c r="B358" s="1383">
        <v>40</v>
      </c>
      <c r="C358" s="1383">
        <v>60</v>
      </c>
      <c r="D358" s="1383">
        <v>40</v>
      </c>
      <c r="E358" s="1627">
        <v>50</v>
      </c>
      <c r="F358" s="2305">
        <v>836.94240000000013</v>
      </c>
      <c r="G358" s="2025">
        <f t="shared" ref="G358" si="29">ROUND(F358*(1-$G$11),2)</f>
        <v>836.94</v>
      </c>
      <c r="H358" s="2025">
        <f>G358</f>
        <v>836.94</v>
      </c>
      <c r="I358" s="393"/>
      <c r="L358" s="2396"/>
      <c r="M358" s="2396"/>
      <c r="N358" s="2378"/>
      <c r="O358" s="2378"/>
    </row>
    <row r="359" spans="1:17" ht="13.5" customHeight="1">
      <c r="A359" s="242" t="s">
        <v>1328</v>
      </c>
      <c r="B359" s="1379">
        <v>40</v>
      </c>
      <c r="C359" s="1379">
        <v>80</v>
      </c>
      <c r="D359" s="1379">
        <v>40</v>
      </c>
      <c r="E359" s="1380">
        <v>50</v>
      </c>
      <c r="F359" s="2328">
        <v>1005.0264</v>
      </c>
      <c r="G359" s="2027">
        <f>ROUND(F359*(1-$G$11),2)</f>
        <v>1005.03</v>
      </c>
      <c r="H359" s="2027">
        <f>G359</f>
        <v>1005.03</v>
      </c>
      <c r="I359" s="245"/>
      <c r="L359" s="2396"/>
      <c r="M359" s="2396"/>
      <c r="N359" s="2378"/>
      <c r="O359" s="2378"/>
      <c r="P359" s="2378"/>
      <c r="Q359" s="2378"/>
    </row>
    <row r="360" spans="1:17" ht="13.5" customHeight="1">
      <c r="A360" s="242" t="s">
        <v>10570</v>
      </c>
      <c r="B360" s="1379">
        <v>40</v>
      </c>
      <c r="C360" s="1379">
        <v>80</v>
      </c>
      <c r="D360" s="1379">
        <v>60</v>
      </c>
      <c r="E360" s="1380">
        <v>25</v>
      </c>
      <c r="F360" s="2328">
        <v>680.72812499999998</v>
      </c>
      <c r="G360" s="2027">
        <f t="shared" ref="G360:G378" si="30">ROUND(F360*(1-$G$11),2)</f>
        <v>680.73</v>
      </c>
      <c r="H360" s="2027">
        <f t="shared" ref="H360:H377" si="31">G360</f>
        <v>680.73</v>
      </c>
      <c r="I360" s="245"/>
      <c r="L360" s="2396"/>
      <c r="M360" s="2396"/>
      <c r="N360" s="2378"/>
      <c r="O360" s="2378"/>
      <c r="P360" s="2378"/>
      <c r="Q360" s="2378"/>
    </row>
    <row r="361" spans="1:17" ht="13.5" customHeight="1">
      <c r="A361" s="242" t="s">
        <v>11267</v>
      </c>
      <c r="B361" s="1379">
        <v>40</v>
      </c>
      <c r="C361" s="1379">
        <v>80</v>
      </c>
      <c r="D361" s="1379">
        <v>80</v>
      </c>
      <c r="E361" s="1380">
        <v>50</v>
      </c>
      <c r="F361" s="2328">
        <v>2008.8936000000001</v>
      </c>
      <c r="G361" s="2027">
        <f t="shared" si="30"/>
        <v>2008.89</v>
      </c>
      <c r="H361" s="2027">
        <f t="shared" si="31"/>
        <v>2008.89</v>
      </c>
      <c r="I361" s="245"/>
      <c r="L361" s="2396"/>
      <c r="M361" s="2396"/>
      <c r="N361" s="2378"/>
      <c r="O361" s="2378"/>
      <c r="P361" s="2378"/>
      <c r="Q361" s="2378"/>
    </row>
    <row r="362" spans="1:17" ht="13.5" customHeight="1">
      <c r="A362" s="242" t="s">
        <v>10571</v>
      </c>
      <c r="B362" s="1379">
        <v>40</v>
      </c>
      <c r="C362" s="1379">
        <v>100</v>
      </c>
      <c r="D362" s="1379">
        <v>40</v>
      </c>
      <c r="E362" s="1380">
        <v>50</v>
      </c>
      <c r="F362" s="2328">
        <v>1203.2496000000001</v>
      </c>
      <c r="G362" s="2027">
        <f t="shared" si="30"/>
        <v>1203.25</v>
      </c>
      <c r="H362" s="2027">
        <f t="shared" si="31"/>
        <v>1203.25</v>
      </c>
      <c r="I362" s="245"/>
      <c r="L362" s="2396"/>
      <c r="M362" s="2396"/>
      <c r="N362" s="2378"/>
      <c r="O362" s="2378"/>
      <c r="P362" s="2378"/>
      <c r="Q362" s="2378"/>
    </row>
    <row r="363" spans="1:17" ht="13.5" customHeight="1">
      <c r="A363" s="242" t="s">
        <v>1329</v>
      </c>
      <c r="B363" s="1379">
        <v>40</v>
      </c>
      <c r="C363" s="1379">
        <v>120</v>
      </c>
      <c r="D363" s="1379">
        <v>40</v>
      </c>
      <c r="E363" s="1380">
        <v>50</v>
      </c>
      <c r="F363" s="2328">
        <v>1374.8112000000001</v>
      </c>
      <c r="G363" s="2027">
        <f t="shared" si="30"/>
        <v>1374.81</v>
      </c>
      <c r="H363" s="2027">
        <f t="shared" si="31"/>
        <v>1374.81</v>
      </c>
      <c r="I363" s="245"/>
      <c r="L363" s="2396"/>
      <c r="M363" s="2396"/>
      <c r="N363" s="2378"/>
      <c r="O363" s="2378"/>
      <c r="P363" s="2378"/>
      <c r="Q363" s="2378"/>
    </row>
    <row r="364" spans="1:17" ht="13.5" customHeight="1">
      <c r="A364" s="242" t="s">
        <v>10572</v>
      </c>
      <c r="B364" s="1379">
        <v>40</v>
      </c>
      <c r="C364" s="1379">
        <v>120</v>
      </c>
      <c r="D364" s="1379">
        <v>60</v>
      </c>
      <c r="E364" s="1380">
        <v>25</v>
      </c>
      <c r="F364" s="2328">
        <v>1004.4468000000001</v>
      </c>
      <c r="G364" s="2027">
        <f t="shared" si="30"/>
        <v>1004.45</v>
      </c>
      <c r="H364" s="2027">
        <f t="shared" si="31"/>
        <v>1004.45</v>
      </c>
      <c r="I364" s="245"/>
      <c r="L364" s="2396"/>
      <c r="M364" s="2396"/>
      <c r="N364" s="2378"/>
      <c r="O364" s="2378"/>
      <c r="P364" s="2378"/>
      <c r="Q364" s="2378"/>
    </row>
    <row r="365" spans="1:17" ht="13.5" customHeight="1">
      <c r="A365" s="242" t="s">
        <v>7187</v>
      </c>
      <c r="B365" s="1379">
        <v>40</v>
      </c>
      <c r="C365" s="1379">
        <v>120</v>
      </c>
      <c r="D365" s="1379">
        <v>80</v>
      </c>
      <c r="E365" s="1380">
        <v>25</v>
      </c>
      <c r="F365" s="2328">
        <v>1339.4556000000002</v>
      </c>
      <c r="G365" s="2027">
        <f t="shared" ref="G365" si="32">ROUND(F365*(1-$G$11),2)</f>
        <v>1339.46</v>
      </c>
      <c r="H365" s="2027">
        <f t="shared" si="31"/>
        <v>1339.46</v>
      </c>
      <c r="I365" s="245"/>
      <c r="L365" s="2396"/>
      <c r="M365" s="2396"/>
      <c r="N365" s="2378"/>
      <c r="O365" s="2378"/>
      <c r="P365" s="2378"/>
      <c r="Q365" s="2378"/>
    </row>
    <row r="366" spans="1:17" ht="13.5" customHeight="1">
      <c r="A366" s="242" t="s">
        <v>10573</v>
      </c>
      <c r="B366" s="1379">
        <v>40</v>
      </c>
      <c r="C366" s="1379">
        <v>160</v>
      </c>
      <c r="D366" s="1379">
        <v>40</v>
      </c>
      <c r="E366" s="1380">
        <v>25</v>
      </c>
      <c r="F366" s="2328">
        <v>859.54680000000008</v>
      </c>
      <c r="G366" s="2027">
        <f t="shared" si="30"/>
        <v>859.55</v>
      </c>
      <c r="H366" s="2027">
        <f t="shared" si="31"/>
        <v>859.55</v>
      </c>
      <c r="I366" s="245"/>
      <c r="L366" s="2396"/>
      <c r="M366" s="2396"/>
      <c r="N366" s="2378"/>
      <c r="O366" s="2378"/>
      <c r="P366" s="2378"/>
      <c r="Q366" s="2378"/>
    </row>
    <row r="367" spans="1:17" ht="13.5" customHeight="1">
      <c r="A367" s="242" t="s">
        <v>10574</v>
      </c>
      <c r="B367" s="1379">
        <v>40</v>
      </c>
      <c r="C367" s="1379">
        <v>160</v>
      </c>
      <c r="D367" s="1379">
        <v>60</v>
      </c>
      <c r="E367" s="1380">
        <v>25</v>
      </c>
      <c r="F367" s="2328">
        <v>1255.4135999999999</v>
      </c>
      <c r="G367" s="2027">
        <f t="shared" si="30"/>
        <v>1255.4100000000001</v>
      </c>
      <c r="H367" s="2027">
        <f t="shared" si="31"/>
        <v>1255.4100000000001</v>
      </c>
      <c r="I367" s="245"/>
      <c r="L367" s="2396"/>
      <c r="M367" s="2396"/>
      <c r="N367" s="2378"/>
      <c r="O367" s="2378"/>
      <c r="P367" s="2378"/>
      <c r="Q367" s="2378"/>
    </row>
    <row r="368" spans="1:17" ht="13.5" customHeight="1">
      <c r="A368" s="242" t="s">
        <v>10575</v>
      </c>
      <c r="B368" s="1379">
        <v>40</v>
      </c>
      <c r="C368" s="1379">
        <v>160</v>
      </c>
      <c r="D368" s="1379">
        <v>80</v>
      </c>
      <c r="E368" s="1380">
        <v>25</v>
      </c>
      <c r="F368" s="2328">
        <v>1673.8848000000003</v>
      </c>
      <c r="G368" s="2027">
        <f t="shared" si="30"/>
        <v>1673.88</v>
      </c>
      <c r="H368" s="2027">
        <f t="shared" si="31"/>
        <v>1673.88</v>
      </c>
      <c r="I368" s="245"/>
      <c r="L368" s="2396"/>
      <c r="M368" s="2396"/>
      <c r="N368" s="2378"/>
      <c r="O368" s="2378"/>
      <c r="P368" s="2378"/>
      <c r="Q368" s="2378"/>
    </row>
    <row r="369" spans="1:17" ht="13.5" customHeight="1">
      <c r="A369" s="242" t="s">
        <v>7186</v>
      </c>
      <c r="B369" s="1379">
        <v>40</v>
      </c>
      <c r="C369" s="1379">
        <v>200</v>
      </c>
      <c r="D369" s="1379">
        <v>40</v>
      </c>
      <c r="E369" s="1380">
        <v>25</v>
      </c>
      <c r="F369" s="2328">
        <v>1031.6879999999999</v>
      </c>
      <c r="G369" s="2027">
        <f t="shared" si="30"/>
        <v>1031.69</v>
      </c>
      <c r="H369" s="2027">
        <f t="shared" si="31"/>
        <v>1031.69</v>
      </c>
      <c r="I369" s="245"/>
      <c r="L369" s="2396"/>
      <c r="M369" s="2396"/>
      <c r="N369" s="2378"/>
      <c r="O369" s="2378"/>
      <c r="P369" s="2378"/>
      <c r="Q369" s="2378"/>
    </row>
    <row r="370" spans="1:17" ht="13.5" customHeight="1">
      <c r="A370" s="242" t="s">
        <v>10576</v>
      </c>
      <c r="B370" s="1379">
        <v>40</v>
      </c>
      <c r="C370" s="1379">
        <v>200</v>
      </c>
      <c r="D370" s="1379">
        <v>60</v>
      </c>
      <c r="E370" s="1380">
        <v>25</v>
      </c>
      <c r="F370" s="2328">
        <v>1506.96</v>
      </c>
      <c r="G370" s="2027">
        <f t="shared" si="30"/>
        <v>1506.96</v>
      </c>
      <c r="H370" s="2027">
        <f t="shared" si="31"/>
        <v>1506.96</v>
      </c>
      <c r="I370" s="245"/>
      <c r="L370" s="2396"/>
      <c r="M370" s="2396"/>
      <c r="N370" s="2378"/>
      <c r="O370" s="2378"/>
      <c r="P370" s="2378"/>
      <c r="Q370" s="2378"/>
    </row>
    <row r="371" spans="1:17" ht="13.5" customHeight="1">
      <c r="A371" s="242" t="s">
        <v>7188</v>
      </c>
      <c r="B371" s="1379">
        <v>40</v>
      </c>
      <c r="C371" s="1379">
        <v>200</v>
      </c>
      <c r="D371" s="1379">
        <v>80</v>
      </c>
      <c r="E371" s="1380">
        <v>25</v>
      </c>
      <c r="F371" s="2328">
        <v>2008.8936000000001</v>
      </c>
      <c r="G371" s="2027">
        <f t="shared" si="30"/>
        <v>2008.89</v>
      </c>
      <c r="H371" s="2027">
        <f t="shared" si="31"/>
        <v>2008.89</v>
      </c>
      <c r="I371" s="245"/>
      <c r="L371" s="2396"/>
      <c r="M371" s="2396"/>
      <c r="N371" s="2378"/>
      <c r="O371" s="2378"/>
      <c r="P371" s="2378"/>
      <c r="Q371" s="2378"/>
    </row>
    <row r="372" spans="1:17">
      <c r="A372" s="242" t="s">
        <v>10577</v>
      </c>
      <c r="B372" s="1379">
        <v>40</v>
      </c>
      <c r="C372" s="1379">
        <v>300</v>
      </c>
      <c r="D372" s="1379">
        <v>40</v>
      </c>
      <c r="E372" s="1380">
        <v>25</v>
      </c>
      <c r="F372" s="2328">
        <v>1461.1716000000001</v>
      </c>
      <c r="G372" s="2027">
        <f t="shared" si="30"/>
        <v>1461.17</v>
      </c>
      <c r="H372" s="2027">
        <f t="shared" si="31"/>
        <v>1461.17</v>
      </c>
      <c r="I372" s="245"/>
      <c r="L372" s="2396"/>
      <c r="M372" s="2396"/>
      <c r="N372" s="2378"/>
      <c r="O372" s="2378"/>
      <c r="P372" s="2378"/>
      <c r="Q372" s="2378"/>
    </row>
    <row r="373" spans="1:17">
      <c r="A373" s="242" t="s">
        <v>7141</v>
      </c>
      <c r="B373" s="1379">
        <v>40</v>
      </c>
      <c r="C373" s="1379">
        <v>300</v>
      </c>
      <c r="D373" s="1379">
        <v>60</v>
      </c>
      <c r="E373" s="1380">
        <v>25</v>
      </c>
      <c r="F373" s="2328">
        <v>2134.6668</v>
      </c>
      <c r="G373" s="2027">
        <f t="shared" si="30"/>
        <v>2134.67</v>
      </c>
      <c r="H373" s="2027">
        <f t="shared" si="31"/>
        <v>2134.67</v>
      </c>
      <c r="I373" s="245"/>
      <c r="L373" s="2396"/>
      <c r="M373" s="2396"/>
      <c r="N373" s="2378"/>
      <c r="O373" s="2378"/>
    </row>
    <row r="374" spans="1:17">
      <c r="A374" s="242" t="s">
        <v>7116</v>
      </c>
      <c r="B374" s="1379">
        <v>40</v>
      </c>
      <c r="C374" s="1379">
        <v>300</v>
      </c>
      <c r="D374" s="1379">
        <v>80</v>
      </c>
      <c r="E374" s="1380">
        <v>25</v>
      </c>
      <c r="F374" s="2328">
        <v>2845.8360000000007</v>
      </c>
      <c r="G374" s="2027">
        <f t="shared" si="30"/>
        <v>2845.84</v>
      </c>
      <c r="H374" s="2027">
        <f t="shared" si="31"/>
        <v>2845.84</v>
      </c>
      <c r="I374" s="245"/>
      <c r="L374" s="2396"/>
      <c r="M374" s="2396"/>
      <c r="N374" s="2378"/>
      <c r="O374" s="2378"/>
    </row>
    <row r="375" spans="1:17">
      <c r="A375" s="242" t="s">
        <v>1330</v>
      </c>
      <c r="B375" s="1379">
        <v>40</v>
      </c>
      <c r="C375" s="1379">
        <v>320</v>
      </c>
      <c r="D375" s="1379">
        <v>40</v>
      </c>
      <c r="E375" s="1380">
        <v>25</v>
      </c>
      <c r="F375" s="2328">
        <v>1547.5319999999997</v>
      </c>
      <c r="G375" s="2027">
        <f t="shared" si="30"/>
        <v>1547.53</v>
      </c>
      <c r="H375" s="2027">
        <f t="shared" si="31"/>
        <v>1547.53</v>
      </c>
      <c r="I375" s="245"/>
      <c r="L375" s="2396"/>
      <c r="M375" s="2396"/>
      <c r="N375" s="2378"/>
      <c r="O375" s="2378"/>
    </row>
    <row r="376" spans="1:17">
      <c r="A376" s="242" t="s">
        <v>7114</v>
      </c>
      <c r="B376" s="1379">
        <v>40</v>
      </c>
      <c r="C376" s="1379">
        <v>400</v>
      </c>
      <c r="D376" s="1379">
        <v>40</v>
      </c>
      <c r="E376" s="1380">
        <v>25</v>
      </c>
      <c r="F376" s="2328">
        <v>1891.2347999999997</v>
      </c>
      <c r="G376" s="2027">
        <f t="shared" si="30"/>
        <v>1891.23</v>
      </c>
      <c r="H376" s="2027">
        <f t="shared" si="31"/>
        <v>1891.23</v>
      </c>
      <c r="I376" s="245"/>
      <c r="L376" s="2396"/>
      <c r="M376" s="2396"/>
      <c r="N376" s="2378"/>
      <c r="O376" s="2378"/>
    </row>
    <row r="377" spans="1:17">
      <c r="A377" s="242" t="s">
        <v>7115</v>
      </c>
      <c r="B377" s="1379">
        <v>40</v>
      </c>
      <c r="C377" s="1379">
        <v>400</v>
      </c>
      <c r="D377" s="1379">
        <v>60</v>
      </c>
      <c r="E377" s="1380">
        <v>25</v>
      </c>
      <c r="F377" s="2328">
        <v>2762.3735999999999</v>
      </c>
      <c r="G377" s="2027">
        <f t="shared" si="30"/>
        <v>2762.37</v>
      </c>
      <c r="H377" s="2027">
        <f t="shared" si="31"/>
        <v>2762.37</v>
      </c>
      <c r="I377" s="245"/>
      <c r="L377" s="2396"/>
      <c r="M377" s="2396"/>
      <c r="N377" s="2378"/>
      <c r="O377" s="2378"/>
    </row>
    <row r="378" spans="1:17" ht="13.5" thickBot="1">
      <c r="A378" s="1182" t="s">
        <v>7117</v>
      </c>
      <c r="B378" s="1384">
        <v>40</v>
      </c>
      <c r="C378" s="1384">
        <v>400</v>
      </c>
      <c r="D378" s="1384">
        <v>80</v>
      </c>
      <c r="E378" s="1385">
        <v>25</v>
      </c>
      <c r="F378" s="2329">
        <v>3682.7784000000001</v>
      </c>
      <c r="G378" s="2033">
        <f t="shared" si="30"/>
        <v>3682.78</v>
      </c>
      <c r="H378" s="2033">
        <f>G378</f>
        <v>3682.78</v>
      </c>
      <c r="I378" s="248"/>
      <c r="L378" s="2396"/>
      <c r="M378" s="2396"/>
      <c r="N378" s="2378"/>
      <c r="O378" s="2378"/>
    </row>
    <row r="379" spans="1:17">
      <c r="A379" s="675"/>
      <c r="C379" s="721"/>
      <c r="D379" s="721"/>
      <c r="L379" s="2378"/>
      <c r="M379" s="2378"/>
      <c r="N379" s="2378"/>
      <c r="O379" s="2378"/>
    </row>
    <row r="380" spans="1:17" ht="20.25" hidden="1">
      <c r="A380" s="375"/>
      <c r="B380" s="472" t="s">
        <v>1086</v>
      </c>
      <c r="C380" s="472"/>
      <c r="D380" s="472"/>
      <c r="E380" s="472"/>
      <c r="F380" s="2337"/>
      <c r="G380" s="185"/>
      <c r="H380" s="370"/>
      <c r="I380" s="116"/>
      <c r="L380" s="2378"/>
    </row>
    <row r="381" spans="1:17" ht="18" hidden="1">
      <c r="A381" s="360"/>
      <c r="B381" s="130"/>
      <c r="C381" s="374"/>
      <c r="D381" s="374"/>
      <c r="E381" s="373"/>
      <c r="F381" s="1618"/>
      <c r="G381" s="373"/>
      <c r="H381" s="373"/>
      <c r="I381" s="200"/>
      <c r="L381" s="2378"/>
    </row>
    <row r="382" spans="1:17" hidden="1">
      <c r="A382" s="360"/>
      <c r="B382" s="17"/>
      <c r="C382" s="17"/>
      <c r="D382" s="216"/>
      <c r="E382" s="216"/>
      <c r="F382" s="777"/>
      <c r="G382" s="119"/>
      <c r="H382" s="201"/>
      <c r="I382" s="200"/>
      <c r="L382" s="2378"/>
    </row>
    <row r="383" spans="1:17" ht="13.5" hidden="1" customHeight="1">
      <c r="A383" s="360"/>
      <c r="B383" s="17"/>
      <c r="C383" s="17"/>
      <c r="D383" s="216"/>
      <c r="E383" s="216"/>
      <c r="F383" s="777"/>
      <c r="G383" s="364"/>
      <c r="H383" s="359"/>
      <c r="I383" s="200"/>
      <c r="L383" s="2378"/>
    </row>
    <row r="384" spans="1:17" ht="13.5" hidden="1" customHeight="1">
      <c r="A384" s="360"/>
      <c r="B384" s="17"/>
      <c r="C384" s="17"/>
      <c r="D384" s="216"/>
      <c r="E384" s="216"/>
      <c r="F384" s="777"/>
      <c r="G384" s="364"/>
      <c r="H384" s="359"/>
      <c r="I384" s="200"/>
      <c r="L384" s="2378"/>
    </row>
    <row r="385" spans="1:12" ht="13.5" hidden="1" customHeight="1" thickBot="1">
      <c r="A385" s="1541" t="s">
        <v>7841</v>
      </c>
      <c r="B385" s="217"/>
      <c r="C385" s="1067"/>
      <c r="D385" s="217"/>
      <c r="E385" s="217"/>
      <c r="F385" s="1619"/>
      <c r="G385" s="122"/>
      <c r="H385" s="203"/>
      <c r="I385" s="205"/>
      <c r="L385" s="2378"/>
    </row>
    <row r="386" spans="1:12" ht="45.75" hidden="1" customHeight="1" thickBot="1">
      <c r="A386" s="228" t="s">
        <v>1036</v>
      </c>
      <c r="B386" s="2053" t="s">
        <v>990</v>
      </c>
      <c r="C386" s="376" t="s">
        <v>1037</v>
      </c>
      <c r="D386" s="2054"/>
      <c r="E386" s="1660" t="s">
        <v>3147</v>
      </c>
      <c r="F386" s="2339" t="s">
        <v>1706</v>
      </c>
      <c r="G386" s="231" t="s">
        <v>2796</v>
      </c>
      <c r="H386" s="394" t="s">
        <v>498</v>
      </c>
      <c r="I386" s="232" t="s">
        <v>4274</v>
      </c>
      <c r="L386" s="2378"/>
    </row>
    <row r="387" spans="1:12" ht="13.5" hidden="1" customHeight="1" thickBot="1">
      <c r="A387" s="221"/>
      <c r="B387" s="386" t="s">
        <v>987</v>
      </c>
      <c r="C387" s="384" t="s">
        <v>988</v>
      </c>
      <c r="D387" s="2059" t="s">
        <v>989</v>
      </c>
      <c r="E387" s="438" t="s">
        <v>2645</v>
      </c>
      <c r="F387" s="2340" t="s">
        <v>265</v>
      </c>
      <c r="G387" s="372">
        <f>'[3]Заказ, cкидки и курсы валют'!$I$12</f>
        <v>0</v>
      </c>
      <c r="H387" s="395"/>
      <c r="I387" s="219"/>
      <c r="L387" s="2378"/>
    </row>
    <row r="388" spans="1:12" ht="13.5" hidden="1" customHeight="1">
      <c r="A388" s="1478" t="s">
        <v>8996</v>
      </c>
      <c r="B388" s="1383">
        <v>40</v>
      </c>
      <c r="C388" s="1383">
        <v>60</v>
      </c>
      <c r="D388" s="1383">
        <v>40</v>
      </c>
      <c r="E388" s="1627">
        <v>1</v>
      </c>
      <c r="F388" s="2338">
        <f t="shared" ref="F388:F395" si="33">F358+15</f>
        <v>851.94240000000013</v>
      </c>
      <c r="G388" s="2025">
        <f t="shared" ref="G388" si="34">ROUND(F388*(1-$G$11),2)</f>
        <v>851.94</v>
      </c>
      <c r="H388" s="2025">
        <f t="shared" ref="H388" si="35">G388*E388</f>
        <v>851.94</v>
      </c>
      <c r="I388" s="393"/>
      <c r="L388" s="2378"/>
    </row>
    <row r="389" spans="1:12" ht="13.5" hidden="1" customHeight="1">
      <c r="A389" s="1771" t="s">
        <v>8883</v>
      </c>
      <c r="B389" s="1848">
        <v>40</v>
      </c>
      <c r="C389" s="1848">
        <v>80</v>
      </c>
      <c r="D389" s="1848">
        <v>40</v>
      </c>
      <c r="E389" s="1412">
        <v>1</v>
      </c>
      <c r="F389" s="2328">
        <f t="shared" si="33"/>
        <v>1020.0264</v>
      </c>
      <c r="G389" s="2048">
        <f>ROUND(F389*(1-$G$11),2)</f>
        <v>1020.03</v>
      </c>
      <c r="H389" s="2048">
        <f>G389*E389</f>
        <v>1020.03</v>
      </c>
      <c r="I389" s="618"/>
      <c r="L389" s="2378"/>
    </row>
    <row r="390" spans="1:12" ht="13.5" hidden="1" customHeight="1">
      <c r="A390" s="638" t="s">
        <v>9002</v>
      </c>
      <c r="B390" s="1379">
        <v>40</v>
      </c>
      <c r="C390" s="1379">
        <v>80</v>
      </c>
      <c r="D390" s="1379">
        <v>60</v>
      </c>
      <c r="E390" s="1380">
        <v>1</v>
      </c>
      <c r="F390" s="2328">
        <f t="shared" si="33"/>
        <v>695.72812499999998</v>
      </c>
      <c r="G390" s="2048">
        <f t="shared" ref="G390:G404" si="36">ROUND(F390*(1-$G$11),2)</f>
        <v>695.73</v>
      </c>
      <c r="H390" s="2048">
        <f t="shared" ref="H390:H404" si="37">G390*E390</f>
        <v>695.73</v>
      </c>
      <c r="I390" s="245"/>
      <c r="L390" s="2378"/>
    </row>
    <row r="391" spans="1:12" ht="13.5" hidden="1" customHeight="1">
      <c r="A391" s="638" t="s">
        <v>8884</v>
      </c>
      <c r="B391" s="1379">
        <v>40</v>
      </c>
      <c r="C391" s="1379">
        <v>80</v>
      </c>
      <c r="D391" s="1379">
        <v>80</v>
      </c>
      <c r="E391" s="1380">
        <v>1</v>
      </c>
      <c r="F391" s="2328">
        <f t="shared" si="33"/>
        <v>2023.8936000000001</v>
      </c>
      <c r="G391" s="2048">
        <f t="shared" si="36"/>
        <v>2023.89</v>
      </c>
      <c r="H391" s="2048">
        <f t="shared" si="37"/>
        <v>2023.89</v>
      </c>
      <c r="I391" s="245"/>
      <c r="L391" s="2378"/>
    </row>
    <row r="392" spans="1:12" ht="13.5" hidden="1" customHeight="1">
      <c r="A392" s="638" t="s">
        <v>8997</v>
      </c>
      <c r="B392" s="1379">
        <v>40</v>
      </c>
      <c r="C392" s="1379">
        <v>100</v>
      </c>
      <c r="D392" s="1379">
        <v>40</v>
      </c>
      <c r="E392" s="1412">
        <v>1</v>
      </c>
      <c r="F392" s="2328">
        <f t="shared" si="33"/>
        <v>1218.2496000000001</v>
      </c>
      <c r="G392" s="2048">
        <f t="shared" si="36"/>
        <v>1218.25</v>
      </c>
      <c r="H392" s="2048">
        <f t="shared" si="37"/>
        <v>1218.25</v>
      </c>
      <c r="I392" s="245"/>
      <c r="L392" s="2378"/>
    </row>
    <row r="393" spans="1:12" ht="13.5" hidden="1" customHeight="1">
      <c r="A393" s="638" t="s">
        <v>8998</v>
      </c>
      <c r="B393" s="1379">
        <v>40</v>
      </c>
      <c r="C393" s="1379">
        <v>120</v>
      </c>
      <c r="D393" s="1379">
        <v>40</v>
      </c>
      <c r="E393" s="1412">
        <v>1</v>
      </c>
      <c r="F393" s="2328">
        <f t="shared" si="33"/>
        <v>1389.8112000000001</v>
      </c>
      <c r="G393" s="2048">
        <f t="shared" si="36"/>
        <v>1389.81</v>
      </c>
      <c r="H393" s="2048">
        <f t="shared" si="37"/>
        <v>1389.81</v>
      </c>
      <c r="I393" s="245"/>
      <c r="L393" s="2378"/>
    </row>
    <row r="394" spans="1:12" ht="13.5" hidden="1" customHeight="1">
      <c r="A394" s="638" t="s">
        <v>9003</v>
      </c>
      <c r="B394" s="1379">
        <v>40</v>
      </c>
      <c r="C394" s="1379">
        <v>120</v>
      </c>
      <c r="D394" s="1379">
        <v>60</v>
      </c>
      <c r="E394" s="1380">
        <v>1</v>
      </c>
      <c r="F394" s="2328">
        <f t="shared" si="33"/>
        <v>1019.4468000000001</v>
      </c>
      <c r="G394" s="2048">
        <f t="shared" si="36"/>
        <v>1019.45</v>
      </c>
      <c r="H394" s="2048">
        <f t="shared" si="37"/>
        <v>1019.45</v>
      </c>
      <c r="I394" s="245"/>
      <c r="L394" s="2378"/>
    </row>
    <row r="395" spans="1:12" ht="13.5" hidden="1" customHeight="1">
      <c r="A395" s="638" t="s">
        <v>8885</v>
      </c>
      <c r="B395" s="1379">
        <v>40</v>
      </c>
      <c r="C395" s="1379">
        <v>120</v>
      </c>
      <c r="D395" s="1379">
        <v>80</v>
      </c>
      <c r="E395" s="1380">
        <v>1</v>
      </c>
      <c r="F395" s="2328">
        <f t="shared" si="33"/>
        <v>1354.4556000000002</v>
      </c>
      <c r="G395" s="2048">
        <f t="shared" si="36"/>
        <v>1354.46</v>
      </c>
      <c r="H395" s="2048">
        <f t="shared" si="37"/>
        <v>1354.46</v>
      </c>
      <c r="I395" s="245"/>
      <c r="L395" s="2378"/>
    </row>
    <row r="396" spans="1:12" ht="13.5" hidden="1" customHeight="1">
      <c r="A396" s="638" t="s">
        <v>9006</v>
      </c>
      <c r="B396" s="1379">
        <v>40</v>
      </c>
      <c r="C396" s="1379">
        <v>160</v>
      </c>
      <c r="D396" s="1379">
        <v>80</v>
      </c>
      <c r="E396" s="1380">
        <v>1</v>
      </c>
      <c r="F396" s="2328">
        <f>F368+15</f>
        <v>1688.8848000000003</v>
      </c>
      <c r="G396" s="2048">
        <f t="shared" si="36"/>
        <v>1688.88</v>
      </c>
      <c r="H396" s="2048">
        <f t="shared" si="37"/>
        <v>1688.88</v>
      </c>
      <c r="I396" s="245"/>
      <c r="L396" s="2378"/>
    </row>
    <row r="397" spans="1:12" ht="13.5" hidden="1" customHeight="1">
      <c r="A397" s="643" t="s">
        <v>8886</v>
      </c>
      <c r="B397" s="1379">
        <v>40</v>
      </c>
      <c r="C397" s="1379">
        <v>200</v>
      </c>
      <c r="D397" s="1379">
        <v>80</v>
      </c>
      <c r="E397" s="1380">
        <v>1</v>
      </c>
      <c r="F397" s="2328">
        <f t="shared" ref="F397:F404" si="38">F371+15</f>
        <v>2023.8936000000001</v>
      </c>
      <c r="G397" s="2048">
        <f t="shared" si="36"/>
        <v>2023.89</v>
      </c>
      <c r="H397" s="2048">
        <f t="shared" si="37"/>
        <v>2023.89</v>
      </c>
      <c r="I397" s="245"/>
      <c r="L397" s="2378"/>
    </row>
    <row r="398" spans="1:12" hidden="1">
      <c r="A398" s="638" t="s">
        <v>8999</v>
      </c>
      <c r="B398" s="1379">
        <v>40</v>
      </c>
      <c r="C398" s="1379">
        <v>300</v>
      </c>
      <c r="D398" s="1379">
        <v>40</v>
      </c>
      <c r="E398" s="1380">
        <v>1</v>
      </c>
      <c r="F398" s="2328">
        <f t="shared" si="38"/>
        <v>1476.1716000000001</v>
      </c>
      <c r="G398" s="2048">
        <f t="shared" si="36"/>
        <v>1476.17</v>
      </c>
      <c r="H398" s="2048">
        <f t="shared" si="37"/>
        <v>1476.17</v>
      </c>
      <c r="I398" s="245"/>
      <c r="L398" s="2378"/>
    </row>
    <row r="399" spans="1:12" hidden="1">
      <c r="A399" s="638" t="s">
        <v>9004</v>
      </c>
      <c r="B399" s="1379">
        <v>40</v>
      </c>
      <c r="C399" s="1379">
        <v>300</v>
      </c>
      <c r="D399" s="1379">
        <v>60</v>
      </c>
      <c r="E399" s="1380">
        <v>1</v>
      </c>
      <c r="F399" s="2328">
        <f t="shared" si="38"/>
        <v>2149.6668</v>
      </c>
      <c r="G399" s="2048">
        <f t="shared" si="36"/>
        <v>2149.67</v>
      </c>
      <c r="H399" s="2048">
        <f t="shared" si="37"/>
        <v>2149.67</v>
      </c>
      <c r="I399" s="245"/>
      <c r="L399" s="2378"/>
    </row>
    <row r="400" spans="1:12" hidden="1">
      <c r="A400" s="1548" t="s">
        <v>9007</v>
      </c>
      <c r="B400" s="1379">
        <v>40</v>
      </c>
      <c r="C400" s="1379">
        <v>300</v>
      </c>
      <c r="D400" s="1379">
        <v>80</v>
      </c>
      <c r="E400" s="1380">
        <v>1</v>
      </c>
      <c r="F400" s="2328">
        <f t="shared" si="38"/>
        <v>2860.8360000000007</v>
      </c>
      <c r="G400" s="2048">
        <f t="shared" si="36"/>
        <v>2860.84</v>
      </c>
      <c r="H400" s="2048">
        <f t="shared" si="37"/>
        <v>2860.84</v>
      </c>
      <c r="I400" s="245"/>
      <c r="L400" s="2378"/>
    </row>
    <row r="401" spans="1:14" hidden="1">
      <c r="A401" s="638" t="s">
        <v>9000</v>
      </c>
      <c r="B401" s="1379">
        <v>40</v>
      </c>
      <c r="C401" s="1379">
        <v>320</v>
      </c>
      <c r="D401" s="1379">
        <v>40</v>
      </c>
      <c r="E401" s="1380">
        <v>1</v>
      </c>
      <c r="F401" s="2328">
        <f t="shared" si="38"/>
        <v>1562.5319999999997</v>
      </c>
      <c r="G401" s="2048">
        <f t="shared" si="36"/>
        <v>1562.53</v>
      </c>
      <c r="H401" s="2048">
        <f t="shared" si="37"/>
        <v>1562.53</v>
      </c>
      <c r="I401" s="245"/>
      <c r="L401" s="2378"/>
    </row>
    <row r="402" spans="1:14" hidden="1">
      <c r="A402" s="638" t="s">
        <v>9001</v>
      </c>
      <c r="B402" s="1379">
        <v>40</v>
      </c>
      <c r="C402" s="1379">
        <v>400</v>
      </c>
      <c r="D402" s="1379">
        <v>40</v>
      </c>
      <c r="E402" s="1380">
        <v>1</v>
      </c>
      <c r="F402" s="2328">
        <f t="shared" si="38"/>
        <v>1906.2347999999997</v>
      </c>
      <c r="G402" s="2048">
        <f t="shared" si="36"/>
        <v>1906.23</v>
      </c>
      <c r="H402" s="2048">
        <f t="shared" si="37"/>
        <v>1906.23</v>
      </c>
      <c r="I402" s="245"/>
      <c r="L402" s="2378"/>
    </row>
    <row r="403" spans="1:14" hidden="1">
      <c r="A403" s="638" t="s">
        <v>9005</v>
      </c>
      <c r="B403" s="1379">
        <v>40</v>
      </c>
      <c r="C403" s="1379">
        <v>400</v>
      </c>
      <c r="D403" s="1379">
        <v>60</v>
      </c>
      <c r="E403" s="1380">
        <v>1</v>
      </c>
      <c r="F403" s="2328">
        <f t="shared" si="38"/>
        <v>2777.3735999999999</v>
      </c>
      <c r="G403" s="2048">
        <f t="shared" si="36"/>
        <v>2777.37</v>
      </c>
      <c r="H403" s="2048">
        <f t="shared" si="37"/>
        <v>2777.37</v>
      </c>
      <c r="I403" s="245"/>
      <c r="L403" s="2378"/>
    </row>
    <row r="404" spans="1:14" ht="13.5" hidden="1" thickBot="1">
      <c r="A404" s="643" t="s">
        <v>9008</v>
      </c>
      <c r="B404" s="1384">
        <v>40</v>
      </c>
      <c r="C404" s="1384">
        <v>400</v>
      </c>
      <c r="D404" s="1384">
        <v>80</v>
      </c>
      <c r="E404" s="1850">
        <v>1</v>
      </c>
      <c r="F404" s="2329">
        <f t="shared" si="38"/>
        <v>3697.7784000000001</v>
      </c>
      <c r="G404" s="2061">
        <f t="shared" si="36"/>
        <v>3697.78</v>
      </c>
      <c r="H404" s="2058">
        <f t="shared" si="37"/>
        <v>3697.78</v>
      </c>
      <c r="I404" s="248"/>
      <c r="L404" s="2378"/>
    </row>
    <row r="405" spans="1:14" ht="13.5" thickBot="1">
      <c r="C405" s="721"/>
      <c r="D405" s="721"/>
      <c r="L405" s="2378"/>
    </row>
    <row r="406" spans="1:14" ht="20.25">
      <c r="A406" s="375"/>
      <c r="B406" s="472"/>
      <c r="C406" s="2784" t="s">
        <v>1087</v>
      </c>
      <c r="D406" s="2784"/>
      <c r="E406" s="2784"/>
      <c r="F406" s="2784"/>
      <c r="G406" s="2784"/>
      <c r="H406" s="2784"/>
      <c r="I406" s="2785"/>
    </row>
    <row r="407" spans="1:14" ht="18">
      <c r="A407" s="360"/>
      <c r="B407" s="1901"/>
      <c r="C407" s="2786"/>
      <c r="D407" s="2786"/>
      <c r="E407" s="2786"/>
      <c r="F407" s="2786"/>
      <c r="G407" s="2786"/>
      <c r="H407" s="2786"/>
      <c r="I407" s="2787"/>
    </row>
    <row r="408" spans="1:14">
      <c r="A408" s="360"/>
      <c r="B408" s="17"/>
      <c r="C408" s="2786"/>
      <c r="D408" s="2786"/>
      <c r="E408" s="2786"/>
      <c r="F408" s="2786"/>
      <c r="G408" s="2786"/>
      <c r="H408" s="2786"/>
      <c r="I408" s="2787"/>
    </row>
    <row r="409" spans="1:14">
      <c r="A409" s="360"/>
      <c r="B409" s="17"/>
      <c r="C409" s="2786"/>
      <c r="D409" s="2786"/>
      <c r="E409" s="2786"/>
      <c r="F409" s="2786"/>
      <c r="G409" s="2786"/>
      <c r="H409" s="2786"/>
      <c r="I409" s="2787"/>
    </row>
    <row r="410" spans="1:14">
      <c r="A410" s="360"/>
      <c r="B410" s="17"/>
      <c r="C410" s="2786"/>
      <c r="D410" s="2786"/>
      <c r="E410" s="2786"/>
      <c r="F410" s="2786"/>
      <c r="G410" s="2786"/>
      <c r="H410" s="2786"/>
      <c r="I410" s="2787"/>
    </row>
    <row r="411" spans="1:14" ht="18.75" thickBot="1">
      <c r="A411" s="1541" t="s">
        <v>7839</v>
      </c>
      <c r="B411" s="217"/>
      <c r="C411" s="2788"/>
      <c r="D411" s="2788"/>
      <c r="E411" s="2788"/>
      <c r="F411" s="2788"/>
      <c r="G411" s="2788"/>
      <c r="H411" s="2788"/>
      <c r="I411" s="2789"/>
    </row>
    <row r="412" spans="1:14" ht="33.75">
      <c r="A412" s="220" t="s">
        <v>1036</v>
      </c>
      <c r="B412" s="2074" t="s">
        <v>990</v>
      </c>
      <c r="C412" s="383" t="s">
        <v>1037</v>
      </c>
      <c r="D412" s="2075"/>
      <c r="E412" s="1660" t="s">
        <v>3147</v>
      </c>
      <c r="F412" s="2343" t="s">
        <v>11251</v>
      </c>
      <c r="G412" s="1847" t="s">
        <v>2796</v>
      </c>
      <c r="H412" s="482" t="s">
        <v>498</v>
      </c>
      <c r="I412" s="206" t="s">
        <v>4274</v>
      </c>
      <c r="M412" s="2378"/>
      <c r="N412" s="2378"/>
    </row>
    <row r="413" spans="1:14" ht="13.5" thickBot="1">
      <c r="A413" s="221"/>
      <c r="B413" s="386" t="s">
        <v>987</v>
      </c>
      <c r="C413" s="384" t="s">
        <v>988</v>
      </c>
      <c r="D413" s="2059" t="s">
        <v>989</v>
      </c>
      <c r="E413" s="438" t="s">
        <v>2645</v>
      </c>
      <c r="F413" s="2331" t="s">
        <v>265</v>
      </c>
      <c r="G413" s="224">
        <f>'Заказ, cкидки и курсы валют'!$I$12</f>
        <v>0</v>
      </c>
      <c r="H413" s="395"/>
      <c r="I413" s="219"/>
      <c r="L413" s="2378"/>
      <c r="M413" s="2431"/>
      <c r="N413" s="2378"/>
    </row>
    <row r="414" spans="1:14">
      <c r="A414" s="447" t="s">
        <v>1331</v>
      </c>
      <c r="B414" s="1964">
        <v>90</v>
      </c>
      <c r="C414" s="1964">
        <v>50</v>
      </c>
      <c r="D414" s="1964">
        <v>55</v>
      </c>
      <c r="E414" s="1964">
        <v>50</v>
      </c>
      <c r="F414" s="2403">
        <v>1611.288</v>
      </c>
      <c r="G414" s="2025">
        <f t="shared" ref="G414" si="39">ROUND(F414*(1-$G$11),2)</f>
        <v>1611.29</v>
      </c>
      <c r="H414" s="2025">
        <f>G414</f>
        <v>1611.29</v>
      </c>
      <c r="I414" s="393"/>
      <c r="L414" s="2431"/>
      <c r="M414" s="2431"/>
      <c r="N414" s="2378"/>
    </row>
    <row r="415" spans="1:14">
      <c r="A415" s="473" t="s">
        <v>10568</v>
      </c>
      <c r="B415" s="2056">
        <v>105</v>
      </c>
      <c r="C415" s="2056">
        <v>35</v>
      </c>
      <c r="D415" s="2056">
        <v>55</v>
      </c>
      <c r="E415" s="2056">
        <v>50</v>
      </c>
      <c r="F415" s="2407">
        <v>1611.288</v>
      </c>
      <c r="G415" s="2048">
        <f>ROUND(F415*(1-$G$11),2)</f>
        <v>1611.29</v>
      </c>
      <c r="H415" s="2048">
        <f>G415</f>
        <v>1611.29</v>
      </c>
      <c r="I415" s="618"/>
      <c r="L415" s="2431"/>
      <c r="M415" s="2431"/>
      <c r="N415" s="2378"/>
    </row>
    <row r="416" spans="1:14">
      <c r="A416" s="242" t="s">
        <v>7190</v>
      </c>
      <c r="B416" s="12">
        <v>130</v>
      </c>
      <c r="C416" s="12">
        <v>50</v>
      </c>
      <c r="D416" s="12">
        <v>65</v>
      </c>
      <c r="E416" s="12">
        <v>25</v>
      </c>
      <c r="F416" s="2404">
        <v>1224.1151999999997</v>
      </c>
      <c r="G416" s="2027">
        <f t="shared" ref="G416" si="40">ROUND(F416*(1-$G$11),2)</f>
        <v>1224.1199999999999</v>
      </c>
      <c r="H416" s="2048">
        <f t="shared" ref="H416:H418" si="41">G416</f>
        <v>1224.1199999999999</v>
      </c>
      <c r="I416" s="245"/>
      <c r="L416" s="2431"/>
      <c r="M416" s="2431"/>
      <c r="N416" s="2378"/>
    </row>
    <row r="417" spans="1:14">
      <c r="A417" s="473" t="s">
        <v>7189</v>
      </c>
      <c r="B417" s="2056">
        <v>140</v>
      </c>
      <c r="C417" s="2056">
        <v>40</v>
      </c>
      <c r="D417" s="2056">
        <v>40</v>
      </c>
      <c r="E417" s="2056">
        <v>50</v>
      </c>
      <c r="F417" s="2407">
        <v>1506.96</v>
      </c>
      <c r="G417" s="2048">
        <f>ROUND(F417*(1-$G$11),2)</f>
        <v>1506.96</v>
      </c>
      <c r="H417" s="2048">
        <f t="shared" si="41"/>
        <v>1506.96</v>
      </c>
      <c r="I417" s="618"/>
      <c r="L417" s="2431"/>
      <c r="M417" s="2431"/>
      <c r="N417" s="2378"/>
    </row>
    <row r="418" spans="1:14">
      <c r="A418" s="242" t="s">
        <v>10569</v>
      </c>
      <c r="B418" s="12">
        <v>150</v>
      </c>
      <c r="C418" s="12">
        <v>50</v>
      </c>
      <c r="D418" s="12">
        <v>90</v>
      </c>
      <c r="E418" s="12">
        <v>25</v>
      </c>
      <c r="F418" s="2328">
        <v>1977.5952000000002</v>
      </c>
      <c r="G418" s="2027">
        <f t="shared" ref="G418" si="42">ROUND(F418*(1-$G$11),2)</f>
        <v>1977.6</v>
      </c>
      <c r="H418" s="2048">
        <f t="shared" si="41"/>
        <v>1977.6</v>
      </c>
      <c r="I418" s="245"/>
      <c r="L418" s="2396"/>
      <c r="M418" s="2431"/>
      <c r="N418" s="2378"/>
    </row>
    <row r="419" spans="1:14" ht="13.5" thickBot="1">
      <c r="A419" s="1545" t="s">
        <v>11269</v>
      </c>
      <c r="B419" s="2081">
        <v>150</v>
      </c>
      <c r="C419" s="2081">
        <v>60</v>
      </c>
      <c r="D419" s="2081">
        <v>90</v>
      </c>
      <c r="E419" s="2081">
        <v>25</v>
      </c>
      <c r="F419" s="2344">
        <v>1977.5952000000002</v>
      </c>
      <c r="G419" s="2058">
        <f t="shared" ref="G419" si="43">ROUND(F419*(1-$G$11),2)</f>
        <v>1977.6</v>
      </c>
      <c r="H419" s="2058">
        <f>G419</f>
        <v>1977.6</v>
      </c>
      <c r="I419" s="612"/>
      <c r="L419" s="2396"/>
      <c r="M419" s="2431"/>
      <c r="N419" s="2378"/>
    </row>
    <row r="420" spans="1:14">
      <c r="A420" s="1"/>
      <c r="B420" s="99"/>
      <c r="C420" s="99"/>
      <c r="D420" s="99"/>
      <c r="E420" s="99"/>
      <c r="F420" s="704"/>
      <c r="G420" s="2036"/>
    </row>
    <row r="421" spans="1:14" ht="20.25" hidden="1">
      <c r="A421" s="375"/>
      <c r="B421" s="472" t="s">
        <v>1087</v>
      </c>
      <c r="C421" s="472"/>
      <c r="D421" s="472"/>
      <c r="E421" s="472"/>
      <c r="F421" s="2323"/>
      <c r="G421" s="184"/>
      <c r="H421" s="185"/>
      <c r="I421" s="180"/>
    </row>
    <row r="422" spans="1:14" ht="18" hidden="1">
      <c r="A422" s="360"/>
      <c r="B422" s="1901"/>
      <c r="C422" s="130"/>
      <c r="D422" s="374"/>
      <c r="E422" s="374"/>
      <c r="F422" s="1618"/>
      <c r="G422" s="373"/>
      <c r="H422" s="373"/>
      <c r="I422" s="377"/>
    </row>
    <row r="423" spans="1:14" hidden="1">
      <c r="A423" s="360"/>
      <c r="B423" s="17"/>
      <c r="C423" s="17"/>
      <c r="D423" s="216"/>
      <c r="E423" s="216"/>
      <c r="F423" s="777"/>
      <c r="G423" s="119"/>
      <c r="H423" s="201"/>
      <c r="I423" s="200"/>
    </row>
    <row r="424" spans="1:14" hidden="1">
      <c r="A424" s="360"/>
      <c r="B424" s="17"/>
      <c r="C424" s="17"/>
      <c r="D424" s="216"/>
      <c r="E424" s="216"/>
      <c r="F424" s="777"/>
      <c r="G424" s="364"/>
      <c r="H424" s="359"/>
      <c r="I424" s="200"/>
    </row>
    <row r="425" spans="1:14" hidden="1">
      <c r="A425" s="360"/>
      <c r="B425" s="17"/>
      <c r="C425" s="17"/>
      <c r="D425" s="216"/>
      <c r="E425" s="216"/>
      <c r="F425" s="777"/>
      <c r="G425" s="364"/>
      <c r="H425" s="359"/>
      <c r="I425" s="200"/>
    </row>
    <row r="426" spans="1:14" ht="18.75" hidden="1" thickBot="1">
      <c r="A426" s="1541" t="s">
        <v>7841</v>
      </c>
      <c r="B426" s="217"/>
      <c r="C426" s="1067"/>
      <c r="D426" s="217"/>
      <c r="E426" s="217"/>
      <c r="F426" s="1619"/>
      <c r="G426" s="122"/>
      <c r="H426" s="203"/>
      <c r="I426" s="205"/>
    </row>
    <row r="427" spans="1:14" ht="33.75" hidden="1">
      <c r="A427" s="220" t="s">
        <v>1036</v>
      </c>
      <c r="B427" s="2074" t="s">
        <v>990</v>
      </c>
      <c r="C427" s="383" t="s">
        <v>1037</v>
      </c>
      <c r="D427" s="2075"/>
      <c r="E427" s="1660" t="s">
        <v>3147</v>
      </c>
      <c r="F427" s="2343" t="s">
        <v>1706</v>
      </c>
      <c r="G427" s="1847" t="s">
        <v>2796</v>
      </c>
      <c r="H427" s="482" t="s">
        <v>498</v>
      </c>
      <c r="I427" s="206" t="s">
        <v>4274</v>
      </c>
    </row>
    <row r="428" spans="1:14" ht="13.5" hidden="1" thickBot="1">
      <c r="A428" s="221"/>
      <c r="B428" s="386" t="s">
        <v>987</v>
      </c>
      <c r="C428" s="384" t="s">
        <v>988</v>
      </c>
      <c r="D428" s="2059" t="s">
        <v>989</v>
      </c>
      <c r="E428" s="438" t="s">
        <v>2645</v>
      </c>
      <c r="F428" s="2331" t="s">
        <v>265</v>
      </c>
      <c r="G428" s="372">
        <f>'[3]Заказ, cкидки и курсы валют'!$I$12</f>
        <v>0</v>
      </c>
      <c r="H428" s="395"/>
      <c r="I428" s="219"/>
    </row>
    <row r="429" spans="1:14" hidden="1">
      <c r="A429" s="473" t="s">
        <v>8888</v>
      </c>
      <c r="B429" s="2056">
        <v>90</v>
      </c>
      <c r="C429" s="2056">
        <v>50</v>
      </c>
      <c r="D429" s="2056">
        <v>55</v>
      </c>
      <c r="E429" s="2056">
        <v>1</v>
      </c>
      <c r="F429" s="2338">
        <f>F414+15</f>
        <v>1626.288</v>
      </c>
      <c r="G429" s="2047">
        <f t="shared" ref="G429:G432" si="44">ROUND(F429*(1-$G$11),2)</f>
        <v>1626.29</v>
      </c>
      <c r="H429" s="2048">
        <f t="shared" ref="H429:H432" si="45">G429*E429</f>
        <v>1626.29</v>
      </c>
      <c r="I429" s="618"/>
    </row>
    <row r="430" spans="1:14" hidden="1">
      <c r="A430" s="242" t="s">
        <v>8889</v>
      </c>
      <c r="B430" s="12">
        <v>130</v>
      </c>
      <c r="C430" s="12">
        <v>50</v>
      </c>
      <c r="D430" s="12">
        <v>65</v>
      </c>
      <c r="E430" s="12">
        <v>1</v>
      </c>
      <c r="F430" s="2328">
        <f>F416+15</f>
        <v>1239.1151999999997</v>
      </c>
      <c r="G430" s="2060">
        <f t="shared" si="44"/>
        <v>1239.1199999999999</v>
      </c>
      <c r="H430" s="2027">
        <f t="shared" si="45"/>
        <v>1239.1199999999999</v>
      </c>
      <c r="I430" s="245"/>
    </row>
    <row r="431" spans="1:14" hidden="1">
      <c r="A431" s="473" t="s">
        <v>8887</v>
      </c>
      <c r="B431" s="2056">
        <v>140</v>
      </c>
      <c r="C431" s="2056">
        <v>40</v>
      </c>
      <c r="D431" s="2056">
        <v>40</v>
      </c>
      <c r="E431" s="2056">
        <v>1</v>
      </c>
      <c r="F431" s="2338">
        <f>F417+15</f>
        <v>1521.96</v>
      </c>
      <c r="G431" s="2047">
        <f>ROUND(F431*(1-$G$11),2)</f>
        <v>1521.96</v>
      </c>
      <c r="H431" s="2048">
        <f>G431*E431</f>
        <v>1521.96</v>
      </c>
      <c r="I431" s="618"/>
    </row>
    <row r="432" spans="1:14" ht="13.5" hidden="1" thickBot="1">
      <c r="A432" s="244" t="s">
        <v>8890</v>
      </c>
      <c r="B432" s="335">
        <v>150</v>
      </c>
      <c r="C432" s="335">
        <v>60</v>
      </c>
      <c r="D432" s="335">
        <v>90</v>
      </c>
      <c r="E432" s="335">
        <v>1</v>
      </c>
      <c r="F432" s="2329">
        <f>F419+15</f>
        <v>1992.5952000000002</v>
      </c>
      <c r="G432" s="2065">
        <f t="shared" si="44"/>
        <v>1992.6</v>
      </c>
      <c r="H432" s="2033">
        <f t="shared" si="45"/>
        <v>1992.6</v>
      </c>
      <c r="I432" s="248"/>
    </row>
    <row r="433" spans="1:15" hidden="1">
      <c r="A433" s="1544"/>
      <c r="B433" s="99"/>
      <c r="C433" s="99"/>
      <c r="D433" s="99"/>
      <c r="E433" s="99"/>
      <c r="F433" s="1613"/>
      <c r="G433" s="99"/>
      <c r="H433" s="99"/>
    </row>
    <row r="434" spans="1:15" hidden="1">
      <c r="A434" s="1"/>
      <c r="B434" s="99"/>
      <c r="C434" s="99"/>
      <c r="D434" s="99"/>
      <c r="E434" s="99"/>
      <c r="F434" s="704"/>
      <c r="G434" s="2036"/>
    </row>
    <row r="435" spans="1:15" hidden="1">
      <c r="A435" s="1"/>
      <c r="B435" s="99"/>
      <c r="C435" s="99"/>
      <c r="D435" s="99"/>
      <c r="E435" s="99"/>
      <c r="F435" s="704"/>
      <c r="G435" s="2036"/>
    </row>
    <row r="436" spans="1:15" ht="13.5" thickBot="1">
      <c r="A436" s="1"/>
      <c r="B436" s="99"/>
      <c r="C436" s="99"/>
      <c r="D436" s="99"/>
      <c r="E436" s="99"/>
      <c r="F436" s="704"/>
      <c r="G436" s="2036"/>
    </row>
    <row r="437" spans="1:15" ht="20.25">
      <c r="A437" s="375"/>
      <c r="B437" s="472"/>
      <c r="C437" s="2784" t="s">
        <v>1088</v>
      </c>
      <c r="D437" s="2784"/>
      <c r="E437" s="2784"/>
      <c r="F437" s="2784"/>
      <c r="G437" s="2784"/>
      <c r="H437" s="2784"/>
      <c r="I437" s="2785"/>
    </row>
    <row r="438" spans="1:15" ht="18">
      <c r="A438" s="360"/>
      <c r="B438" s="1901"/>
      <c r="C438" s="2786"/>
      <c r="D438" s="2786"/>
      <c r="E438" s="2786"/>
      <c r="F438" s="2786"/>
      <c r="G438" s="2786"/>
      <c r="H438" s="2786"/>
      <c r="I438" s="2787"/>
    </row>
    <row r="439" spans="1:15">
      <c r="A439" s="360"/>
      <c r="B439" s="17"/>
      <c r="C439" s="2786"/>
      <c r="D439" s="2786"/>
      <c r="E439" s="2786"/>
      <c r="F439" s="2786"/>
      <c r="G439" s="2786"/>
      <c r="H439" s="2786"/>
      <c r="I439" s="2787"/>
    </row>
    <row r="440" spans="1:15">
      <c r="A440" s="360"/>
      <c r="B440" s="17"/>
      <c r="C440" s="2786"/>
      <c r="D440" s="2786"/>
      <c r="E440" s="2786"/>
      <c r="F440" s="2786"/>
      <c r="G440" s="2786"/>
      <c r="H440" s="2786"/>
      <c r="I440" s="2787"/>
    </row>
    <row r="441" spans="1:15">
      <c r="A441" s="360"/>
      <c r="B441" s="17"/>
      <c r="C441" s="2786"/>
      <c r="D441" s="2786"/>
      <c r="E441" s="2786"/>
      <c r="F441" s="2786"/>
      <c r="G441" s="2786"/>
      <c r="H441" s="2786"/>
      <c r="I441" s="2787"/>
    </row>
    <row r="442" spans="1:15" ht="18.75" thickBot="1">
      <c r="A442" s="1541" t="s">
        <v>7839</v>
      </c>
      <c r="B442" s="217"/>
      <c r="C442" s="2788"/>
      <c r="D442" s="2788"/>
      <c r="E442" s="2788"/>
      <c r="F442" s="2788"/>
      <c r="G442" s="2788"/>
      <c r="H442" s="2788"/>
      <c r="I442" s="2789"/>
    </row>
    <row r="443" spans="1:15" ht="33.75">
      <c r="A443" s="220" t="s">
        <v>1036</v>
      </c>
      <c r="B443" s="2074" t="s">
        <v>990</v>
      </c>
      <c r="C443" s="383" t="s">
        <v>1037</v>
      </c>
      <c r="D443" s="2075"/>
      <c r="E443" s="1660" t="s">
        <v>3147</v>
      </c>
      <c r="F443" s="2343" t="s">
        <v>11251</v>
      </c>
      <c r="G443" s="1847" t="s">
        <v>2796</v>
      </c>
      <c r="H443" s="482" t="s">
        <v>498</v>
      </c>
      <c r="I443" s="206" t="s">
        <v>4274</v>
      </c>
      <c r="L443" s="2401"/>
      <c r="M443" s="2431"/>
      <c r="N443" s="2378"/>
      <c r="O443" s="2378"/>
    </row>
    <row r="444" spans="1:15" ht="13.5" thickBot="1">
      <c r="A444" s="221"/>
      <c r="B444" s="386" t="s">
        <v>987</v>
      </c>
      <c r="C444" s="384" t="s">
        <v>988</v>
      </c>
      <c r="D444" s="2059" t="s">
        <v>989</v>
      </c>
      <c r="E444" s="438" t="s">
        <v>2645</v>
      </c>
      <c r="F444" s="2331" t="s">
        <v>265</v>
      </c>
      <c r="G444" s="224">
        <f>'Заказ, cкидки и курсы валют'!$I$12</f>
        <v>0</v>
      </c>
      <c r="H444" s="395"/>
      <c r="I444" s="219"/>
      <c r="L444" s="2401"/>
      <c r="M444" s="2431"/>
      <c r="N444" s="2378"/>
      <c r="O444" s="2378"/>
    </row>
    <row r="445" spans="1:15">
      <c r="A445" s="440" t="s">
        <v>11264</v>
      </c>
      <c r="B445" s="2076">
        <v>50</v>
      </c>
      <c r="C445" s="2076">
        <v>50</v>
      </c>
      <c r="D445" s="2076">
        <v>35</v>
      </c>
      <c r="E445" s="2076">
        <v>50</v>
      </c>
      <c r="F445" s="2403">
        <v>732.61440000000005</v>
      </c>
      <c r="G445" s="2025">
        <f>ROUND(F445*(1-$G$11),2)</f>
        <v>732.61</v>
      </c>
      <c r="H445" s="2025">
        <f>G445</f>
        <v>732.61</v>
      </c>
      <c r="I445" s="444"/>
      <c r="L445" s="2431"/>
      <c r="M445" s="2431"/>
      <c r="N445" s="2378"/>
      <c r="O445" s="2378"/>
    </row>
    <row r="446" spans="1:15">
      <c r="A446" s="208" t="s">
        <v>11262</v>
      </c>
      <c r="B446" s="829">
        <v>70</v>
      </c>
      <c r="C446" s="829">
        <v>70</v>
      </c>
      <c r="D446" s="829">
        <v>55</v>
      </c>
      <c r="E446" s="829">
        <v>50</v>
      </c>
      <c r="F446" s="2404">
        <v>1611.288</v>
      </c>
      <c r="G446" s="2027">
        <f t="shared" ref="G446:G450" si="46">ROUND(F446*(1-$G$11),2)</f>
        <v>1611.29</v>
      </c>
      <c r="H446" s="2027">
        <f>G446</f>
        <v>1611.29</v>
      </c>
      <c r="I446" s="207"/>
      <c r="L446" s="2431"/>
      <c r="M446" s="2431"/>
      <c r="N446" s="2378"/>
      <c r="O446" s="2378"/>
    </row>
    <row r="447" spans="1:15">
      <c r="A447" s="208" t="s">
        <v>11263</v>
      </c>
      <c r="B447" s="829">
        <v>90</v>
      </c>
      <c r="C447" s="829">
        <v>90</v>
      </c>
      <c r="D447" s="829">
        <v>40</v>
      </c>
      <c r="E447" s="829">
        <v>50</v>
      </c>
      <c r="F447" s="2404">
        <v>1506.96</v>
      </c>
      <c r="G447" s="2027">
        <f t="shared" ref="G447" si="47">ROUND(F447*(1-$G$11),2)</f>
        <v>1506.96</v>
      </c>
      <c r="H447" s="2027">
        <f t="shared" ref="H447:H449" si="48">G447</f>
        <v>1506.96</v>
      </c>
      <c r="I447" s="207"/>
      <c r="L447" s="2431"/>
      <c r="M447" s="2431"/>
      <c r="N447" s="2378"/>
      <c r="O447" s="2378"/>
    </row>
    <row r="448" spans="1:15">
      <c r="A448" s="208" t="s">
        <v>2365</v>
      </c>
      <c r="B448" s="829">
        <v>90</v>
      </c>
      <c r="C448" s="829">
        <v>90</v>
      </c>
      <c r="D448" s="829">
        <v>65</v>
      </c>
      <c r="E448" s="829">
        <v>50</v>
      </c>
      <c r="F448" s="2404">
        <v>2448.2303999999995</v>
      </c>
      <c r="G448" s="2027">
        <f t="shared" si="46"/>
        <v>2448.23</v>
      </c>
      <c r="H448" s="2027">
        <f t="shared" si="48"/>
        <v>2448.23</v>
      </c>
      <c r="I448" s="207"/>
      <c r="L448" s="2431"/>
      <c r="M448" s="2431"/>
      <c r="N448" s="2378"/>
      <c r="O448" s="2378"/>
    </row>
    <row r="449" spans="1:15">
      <c r="A449" s="208" t="s">
        <v>7191</v>
      </c>
      <c r="B449" s="829">
        <v>90</v>
      </c>
      <c r="C449" s="829">
        <v>90</v>
      </c>
      <c r="D449" s="829">
        <v>65</v>
      </c>
      <c r="E449" s="829">
        <v>25</v>
      </c>
      <c r="F449" s="2404">
        <v>1224.1151999999997</v>
      </c>
      <c r="G449" s="2027">
        <f t="shared" si="46"/>
        <v>1224.1199999999999</v>
      </c>
      <c r="H449" s="2027">
        <f t="shared" si="48"/>
        <v>1224.1199999999999</v>
      </c>
      <c r="I449" s="207"/>
      <c r="L449" s="2431"/>
      <c r="M449" s="2431"/>
      <c r="N449" s="2378"/>
      <c r="O449" s="2378"/>
    </row>
    <row r="450" spans="1:15" ht="13.5" thickBot="1">
      <c r="A450" s="210" t="s">
        <v>11265</v>
      </c>
      <c r="B450" s="1672">
        <v>105</v>
      </c>
      <c r="C450" s="1672">
        <v>105</v>
      </c>
      <c r="D450" s="1672">
        <v>90</v>
      </c>
      <c r="E450" s="1672">
        <v>25</v>
      </c>
      <c r="F450" s="2405">
        <v>1977.5952000000002</v>
      </c>
      <c r="G450" s="2033">
        <f t="shared" si="46"/>
        <v>1977.6</v>
      </c>
      <c r="H450" s="2033">
        <f>G450</f>
        <v>1977.6</v>
      </c>
      <c r="I450" s="215"/>
      <c r="L450" s="2431"/>
      <c r="M450" s="2431"/>
    </row>
    <row r="451" spans="1:15">
      <c r="A451" s="1"/>
      <c r="B451" s="99"/>
      <c r="C451" s="99"/>
      <c r="D451" s="99"/>
      <c r="E451" s="99"/>
      <c r="F451" s="986"/>
      <c r="G451" s="2036"/>
    </row>
    <row r="452" spans="1:15" ht="20.25" hidden="1">
      <c r="A452" s="375"/>
      <c r="B452" s="472" t="s">
        <v>1088</v>
      </c>
      <c r="C452" s="472"/>
      <c r="D452" s="472"/>
      <c r="E452" s="472"/>
      <c r="F452" s="2323"/>
      <c r="G452" s="184"/>
      <c r="H452" s="185"/>
      <c r="I452" s="180"/>
    </row>
    <row r="453" spans="1:15" ht="18" hidden="1">
      <c r="A453" s="360"/>
      <c r="B453" s="1901"/>
      <c r="C453" s="130"/>
      <c r="D453" s="374"/>
      <c r="E453" s="374"/>
      <c r="F453" s="1618"/>
      <c r="G453" s="373"/>
      <c r="H453" s="373"/>
      <c r="I453" s="377"/>
    </row>
    <row r="454" spans="1:15" hidden="1">
      <c r="A454" s="360"/>
      <c r="B454" s="17"/>
      <c r="C454" s="17"/>
      <c r="D454" s="216"/>
      <c r="E454" s="216"/>
      <c r="F454" s="777"/>
      <c r="G454" s="119"/>
      <c r="H454" s="201"/>
      <c r="I454" s="200"/>
    </row>
    <row r="455" spans="1:15" hidden="1">
      <c r="A455" s="360"/>
      <c r="B455" s="17"/>
      <c r="C455" s="17"/>
      <c r="D455" s="216"/>
      <c r="E455" s="216"/>
      <c r="F455" s="777"/>
      <c r="G455" s="364"/>
      <c r="H455" s="359"/>
      <c r="I455" s="200"/>
    </row>
    <row r="456" spans="1:15" hidden="1">
      <c r="A456" s="360"/>
      <c r="B456" s="17"/>
      <c r="C456" s="17"/>
      <c r="D456" s="216"/>
      <c r="E456" s="216"/>
      <c r="F456" s="777"/>
      <c r="G456" s="364"/>
      <c r="H456" s="359"/>
      <c r="I456" s="200"/>
    </row>
    <row r="457" spans="1:15" ht="18.75" hidden="1" thickBot="1">
      <c r="A457" s="1541" t="s">
        <v>7841</v>
      </c>
      <c r="B457" s="217"/>
      <c r="C457" s="1067"/>
      <c r="D457" s="217"/>
      <c r="E457" s="217"/>
      <c r="F457" s="1619"/>
      <c r="G457" s="122"/>
      <c r="H457" s="203"/>
      <c r="I457" s="205"/>
    </row>
    <row r="458" spans="1:15" ht="33.75" hidden="1">
      <c r="A458" s="220" t="s">
        <v>1036</v>
      </c>
      <c r="B458" s="2074" t="s">
        <v>990</v>
      </c>
      <c r="C458" s="383" t="s">
        <v>1037</v>
      </c>
      <c r="D458" s="2075"/>
      <c r="E458" s="1660" t="s">
        <v>3147</v>
      </c>
      <c r="F458" s="2343" t="s">
        <v>1706</v>
      </c>
      <c r="G458" s="1847" t="s">
        <v>2796</v>
      </c>
      <c r="H458" s="482" t="s">
        <v>498</v>
      </c>
      <c r="I458" s="232" t="s">
        <v>4274</v>
      </c>
    </row>
    <row r="459" spans="1:15" ht="13.5" hidden="1" thickBot="1">
      <c r="A459" s="221"/>
      <c r="B459" s="386" t="s">
        <v>987</v>
      </c>
      <c r="C459" s="384" t="s">
        <v>988</v>
      </c>
      <c r="D459" s="2059" t="s">
        <v>989</v>
      </c>
      <c r="E459" s="438" t="s">
        <v>2645</v>
      </c>
      <c r="F459" s="2331" t="s">
        <v>265</v>
      </c>
      <c r="G459" s="372">
        <f>'[3]Заказ, cкидки и курсы валют'!$I$12</f>
        <v>0</v>
      </c>
      <c r="H459" s="395"/>
      <c r="I459" s="380"/>
    </row>
    <row r="460" spans="1:15" hidden="1">
      <c r="A460" s="440" t="s">
        <v>8891</v>
      </c>
      <c r="B460" s="2077">
        <v>50</v>
      </c>
      <c r="C460" s="2077">
        <v>50</v>
      </c>
      <c r="D460" s="2077">
        <v>35</v>
      </c>
      <c r="E460" s="2076">
        <v>1</v>
      </c>
      <c r="F460" s="2305">
        <f>F445+15</f>
        <v>747.61440000000005</v>
      </c>
      <c r="G460" s="2073">
        <f t="shared" ref="G460:G464" si="49">ROUND(F460*(1-$G$11),2)</f>
        <v>747.61</v>
      </c>
      <c r="H460" s="2025">
        <f t="shared" ref="H460:H464" si="50">G460*E460</f>
        <v>747.61</v>
      </c>
      <c r="I460" s="444"/>
      <c r="K460" s="2430"/>
    </row>
    <row r="461" spans="1:15" hidden="1">
      <c r="A461" s="208" t="s">
        <v>8892</v>
      </c>
      <c r="B461" s="829">
        <v>70</v>
      </c>
      <c r="C461" s="829">
        <v>70</v>
      </c>
      <c r="D461" s="829">
        <v>55</v>
      </c>
      <c r="E461" s="829">
        <v>1</v>
      </c>
      <c r="F461" s="2338">
        <f>F446+15</f>
        <v>1626.288</v>
      </c>
      <c r="G461" s="2047">
        <f t="shared" si="49"/>
        <v>1626.29</v>
      </c>
      <c r="H461" s="2048">
        <f t="shared" si="50"/>
        <v>1626.29</v>
      </c>
      <c r="I461" s="207"/>
    </row>
    <row r="462" spans="1:15" hidden="1">
      <c r="A462" s="208" t="s">
        <v>8894</v>
      </c>
      <c r="B462" s="829">
        <v>90</v>
      </c>
      <c r="C462" s="829">
        <v>90</v>
      </c>
      <c r="D462" s="829">
        <v>40</v>
      </c>
      <c r="E462" s="829">
        <v>1</v>
      </c>
      <c r="F462" s="2338">
        <f>F447+15</f>
        <v>1521.96</v>
      </c>
      <c r="G462" s="2047">
        <f t="shared" ref="G462" si="51">ROUND(F462*(1-$G$11),2)</f>
        <v>1521.96</v>
      </c>
      <c r="H462" s="2048">
        <f t="shared" ref="H462" si="52">G462*E462</f>
        <v>1521.96</v>
      </c>
      <c r="I462" s="207"/>
    </row>
    <row r="463" spans="1:15" hidden="1">
      <c r="A463" s="208" t="s">
        <v>8893</v>
      </c>
      <c r="B463" s="829">
        <v>90</v>
      </c>
      <c r="C463" s="829">
        <v>90</v>
      </c>
      <c r="D463" s="829">
        <v>65</v>
      </c>
      <c r="E463" s="829">
        <v>1</v>
      </c>
      <c r="F463" s="2338">
        <f>F448+15</f>
        <v>2463.2303999999995</v>
      </c>
      <c r="G463" s="2047">
        <f t="shared" si="49"/>
        <v>2463.23</v>
      </c>
      <c r="H463" s="2048">
        <f t="shared" si="50"/>
        <v>2463.23</v>
      </c>
      <c r="I463" s="207"/>
    </row>
    <row r="464" spans="1:15" ht="13.5" hidden="1" thickBot="1">
      <c r="A464" s="210" t="s">
        <v>8895</v>
      </c>
      <c r="B464" s="1672">
        <v>105</v>
      </c>
      <c r="C464" s="1672">
        <v>105</v>
      </c>
      <c r="D464" s="1672">
        <v>90</v>
      </c>
      <c r="E464" s="1672">
        <v>1</v>
      </c>
      <c r="F464" s="2344">
        <f>F450+15</f>
        <v>1992.5952000000002</v>
      </c>
      <c r="G464" s="2061">
        <f t="shared" si="49"/>
        <v>1992.6</v>
      </c>
      <c r="H464" s="2058">
        <f t="shared" si="50"/>
        <v>1992.6</v>
      </c>
      <c r="I464" s="215"/>
    </row>
    <row r="465" spans="1:15" hidden="1">
      <c r="A465" s="1"/>
      <c r="B465" s="99"/>
      <c r="C465" s="99"/>
      <c r="D465" s="99"/>
      <c r="E465" s="99"/>
      <c r="F465" s="704"/>
      <c r="G465" s="2036"/>
    </row>
    <row r="466" spans="1:15">
      <c r="A466" s="1"/>
      <c r="B466" s="99"/>
      <c r="C466" s="99"/>
      <c r="D466" s="99"/>
      <c r="E466" s="99"/>
      <c r="F466" s="704"/>
      <c r="G466" s="2036"/>
    </row>
    <row r="467" spans="1:15" ht="13.5" thickBot="1">
      <c r="A467" s="1"/>
      <c r="B467" s="99"/>
      <c r="C467" s="99"/>
      <c r="D467" s="99"/>
      <c r="E467" s="99"/>
      <c r="F467" s="1612"/>
      <c r="G467" s="2036"/>
    </row>
    <row r="468" spans="1:15" ht="20.25">
      <c r="A468" s="375"/>
      <c r="B468" s="472"/>
      <c r="C468" s="2784" t="s">
        <v>1291</v>
      </c>
      <c r="D468" s="2784"/>
      <c r="E468" s="2784"/>
      <c r="F468" s="2784"/>
      <c r="G468" s="2784"/>
      <c r="H468" s="2784"/>
      <c r="I468" s="2785"/>
    </row>
    <row r="469" spans="1:15" ht="18">
      <c r="A469" s="360"/>
      <c r="B469" s="1901"/>
      <c r="C469" s="2786"/>
      <c r="D469" s="2786"/>
      <c r="E469" s="2786"/>
      <c r="F469" s="2786"/>
      <c r="G469" s="2786"/>
      <c r="H469" s="2786"/>
      <c r="I469" s="2787"/>
    </row>
    <row r="470" spans="1:15">
      <c r="A470" s="360"/>
      <c r="B470" s="17"/>
      <c r="C470" s="2786"/>
      <c r="D470" s="2786"/>
      <c r="E470" s="2786"/>
      <c r="F470" s="2786"/>
      <c r="G470" s="2786"/>
      <c r="H470" s="2786"/>
      <c r="I470" s="2787"/>
    </row>
    <row r="471" spans="1:15">
      <c r="A471" s="360"/>
      <c r="B471" s="17"/>
      <c r="C471" s="2786"/>
      <c r="D471" s="2786"/>
      <c r="E471" s="2786"/>
      <c r="F471" s="2786"/>
      <c r="G471" s="2786"/>
      <c r="H471" s="2786"/>
      <c r="I471" s="2787"/>
    </row>
    <row r="472" spans="1:15">
      <c r="A472" s="360"/>
      <c r="B472" s="17"/>
      <c r="C472" s="2786"/>
      <c r="D472" s="2786"/>
      <c r="E472" s="2786"/>
      <c r="F472" s="2786"/>
      <c r="G472" s="2786"/>
      <c r="H472" s="2786"/>
      <c r="I472" s="2787"/>
    </row>
    <row r="473" spans="1:15" ht="18.75" thickBot="1">
      <c r="A473" s="1541" t="s">
        <v>7839</v>
      </c>
      <c r="B473" s="217"/>
      <c r="C473" s="2788"/>
      <c r="D473" s="2788"/>
      <c r="E473" s="2788"/>
      <c r="F473" s="2788"/>
      <c r="G473" s="2788"/>
      <c r="H473" s="2788"/>
      <c r="I473" s="2789"/>
    </row>
    <row r="474" spans="1:15" ht="33.75">
      <c r="A474" s="228" t="s">
        <v>1036</v>
      </c>
      <c r="B474" s="2053" t="s">
        <v>990</v>
      </c>
      <c r="C474" s="376" t="s">
        <v>1037</v>
      </c>
      <c r="D474" s="2054"/>
      <c r="E474" s="568" t="s">
        <v>3147</v>
      </c>
      <c r="F474" s="2324" t="s">
        <v>1706</v>
      </c>
      <c r="G474" s="231" t="s">
        <v>2796</v>
      </c>
      <c r="H474" s="394" t="s">
        <v>498</v>
      </c>
      <c r="I474" s="232" t="s">
        <v>4274</v>
      </c>
      <c r="L474" s="2401"/>
      <c r="M474" s="2402"/>
      <c r="N474" s="2378"/>
      <c r="O474" s="2378"/>
    </row>
    <row r="475" spans="1:15" ht="13.5" thickBot="1">
      <c r="A475" s="228"/>
      <c r="B475" s="1393" t="s">
        <v>987</v>
      </c>
      <c r="C475" s="1394" t="s">
        <v>988</v>
      </c>
      <c r="D475" s="2055" t="s">
        <v>989</v>
      </c>
      <c r="E475" s="569" t="s">
        <v>2645</v>
      </c>
      <c r="F475" s="2325" t="s">
        <v>265</v>
      </c>
      <c r="G475" s="224">
        <f>'Заказ, cкидки и курсы валют'!$I$12</f>
        <v>0</v>
      </c>
      <c r="H475" s="545"/>
      <c r="I475" s="380"/>
      <c r="L475" s="2401"/>
      <c r="M475" s="2402"/>
      <c r="N475" s="2378"/>
      <c r="O475" s="2378"/>
    </row>
    <row r="476" spans="1:15">
      <c r="A476" s="447" t="s">
        <v>7192</v>
      </c>
      <c r="B476" s="1964">
        <v>35</v>
      </c>
      <c r="C476" s="1964">
        <v>70</v>
      </c>
      <c r="D476" s="1964">
        <v>55</v>
      </c>
      <c r="E476" s="1964">
        <v>50</v>
      </c>
      <c r="F476" s="2305">
        <v>1654.28</v>
      </c>
      <c r="G476" s="2025">
        <f>ROUND(F476*(1-$G$11),2)</f>
        <v>1654.28</v>
      </c>
      <c r="H476" s="2025">
        <f>G476</f>
        <v>1654.28</v>
      </c>
      <c r="I476" s="2078"/>
      <c r="L476" s="2401"/>
      <c r="M476" s="2396"/>
      <c r="N476" s="2378"/>
      <c r="O476" s="2378"/>
    </row>
    <row r="477" spans="1:15">
      <c r="A477" s="242" t="s">
        <v>7193</v>
      </c>
      <c r="B477" s="12">
        <v>45</v>
      </c>
      <c r="C477" s="12">
        <v>90</v>
      </c>
      <c r="D477" s="12">
        <v>65</v>
      </c>
      <c r="E477" s="12">
        <v>25</v>
      </c>
      <c r="F477" s="2328">
        <v>1257.1600000000001</v>
      </c>
      <c r="G477" s="2027">
        <f t="shared" ref="G477:G478" si="53">ROUND(F477*(1-$G$11),2)</f>
        <v>1257.1600000000001</v>
      </c>
      <c r="H477" s="2027">
        <f>G477</f>
        <v>1257.1600000000001</v>
      </c>
      <c r="I477" s="2079"/>
      <c r="M477" s="2396"/>
      <c r="N477" s="2378"/>
      <c r="O477" s="2378"/>
    </row>
    <row r="478" spans="1:15" ht="13.5" thickBot="1">
      <c r="A478" s="244" t="s">
        <v>11266</v>
      </c>
      <c r="B478" s="335">
        <v>55</v>
      </c>
      <c r="C478" s="335">
        <v>105</v>
      </c>
      <c r="D478" s="335">
        <v>90</v>
      </c>
      <c r="E478" s="335">
        <v>25</v>
      </c>
      <c r="F478" s="2329">
        <v>2024.54</v>
      </c>
      <c r="G478" s="2033">
        <f t="shared" si="53"/>
        <v>2024.54</v>
      </c>
      <c r="H478" s="2033">
        <f>G478</f>
        <v>2024.54</v>
      </c>
      <c r="I478" s="2080"/>
      <c r="M478" s="2396"/>
      <c r="N478" s="2378"/>
      <c r="O478" s="2378"/>
    </row>
    <row r="479" spans="1:15">
      <c r="A479" s="1"/>
      <c r="B479" s="99"/>
      <c r="C479" s="99"/>
      <c r="D479" s="99"/>
      <c r="E479" s="99"/>
      <c r="F479" s="1612"/>
      <c r="G479" s="2036"/>
    </row>
    <row r="480" spans="1:15" ht="20.25" hidden="1">
      <c r="A480" s="375"/>
      <c r="B480" s="472" t="s">
        <v>1291</v>
      </c>
      <c r="C480" s="472"/>
      <c r="D480" s="472"/>
      <c r="E480" s="472"/>
      <c r="F480" s="2323"/>
      <c r="G480" s="184"/>
      <c r="H480" s="185"/>
      <c r="I480" s="180"/>
    </row>
    <row r="481" spans="1:9" ht="18" hidden="1">
      <c r="A481" s="360"/>
      <c r="B481" s="1901"/>
      <c r="C481" s="130"/>
      <c r="D481" s="374"/>
      <c r="E481" s="374"/>
      <c r="F481" s="1618"/>
      <c r="G481" s="373"/>
      <c r="H481" s="373"/>
      <c r="I481" s="377"/>
    </row>
    <row r="482" spans="1:9" hidden="1">
      <c r="A482" s="360"/>
      <c r="B482" s="17"/>
      <c r="C482" s="17"/>
      <c r="D482" s="216"/>
      <c r="E482" s="216"/>
      <c r="F482" s="777"/>
      <c r="G482" s="119"/>
      <c r="H482" s="201"/>
      <c r="I482" s="200"/>
    </row>
    <row r="483" spans="1:9" hidden="1">
      <c r="A483" s="360"/>
      <c r="B483" s="17"/>
      <c r="C483" s="17"/>
      <c r="D483" s="216"/>
      <c r="E483" s="216"/>
      <c r="F483" s="777"/>
      <c r="G483" s="364"/>
      <c r="H483" s="359"/>
      <c r="I483" s="200"/>
    </row>
    <row r="484" spans="1:9" hidden="1">
      <c r="A484" s="360"/>
      <c r="B484" s="17"/>
      <c r="C484" s="17"/>
      <c r="D484" s="216"/>
      <c r="E484" s="216"/>
      <c r="F484" s="777"/>
      <c r="G484" s="364"/>
      <c r="H484" s="359"/>
      <c r="I484" s="200"/>
    </row>
    <row r="485" spans="1:9" ht="18.75" hidden="1" thickBot="1">
      <c r="A485" s="1541" t="s">
        <v>7841</v>
      </c>
      <c r="B485" s="217"/>
      <c r="C485" s="1067"/>
      <c r="D485" s="217"/>
      <c r="E485" s="217"/>
      <c r="F485" s="1619"/>
      <c r="G485" s="122"/>
      <c r="H485" s="203"/>
      <c r="I485" s="205"/>
    </row>
    <row r="486" spans="1:9" ht="33.75" hidden="1">
      <c r="A486" s="228" t="s">
        <v>1036</v>
      </c>
      <c r="B486" s="2053" t="s">
        <v>990</v>
      </c>
      <c r="C486" s="376" t="s">
        <v>1037</v>
      </c>
      <c r="D486" s="2054"/>
      <c r="E486" s="568" t="s">
        <v>3147</v>
      </c>
      <c r="F486" s="2324" t="s">
        <v>1706</v>
      </c>
      <c r="G486" s="231" t="s">
        <v>2796</v>
      </c>
      <c r="H486" s="394" t="s">
        <v>498</v>
      </c>
      <c r="I486" s="232" t="s">
        <v>4274</v>
      </c>
    </row>
    <row r="487" spans="1:9" ht="17.25" hidden="1" customHeight="1" thickBot="1">
      <c r="A487" s="228"/>
      <c r="B487" s="1393" t="s">
        <v>987</v>
      </c>
      <c r="C487" s="1394" t="s">
        <v>988</v>
      </c>
      <c r="D487" s="2055" t="s">
        <v>989</v>
      </c>
      <c r="E487" s="569" t="s">
        <v>2645</v>
      </c>
      <c r="F487" s="2325" t="s">
        <v>265</v>
      </c>
      <c r="G487" s="475">
        <f>'[3]Заказ, cкидки и курсы валют'!$I$12</f>
        <v>0</v>
      </c>
      <c r="H487" s="545"/>
      <c r="I487" s="380"/>
    </row>
    <row r="488" spans="1:9" ht="17.25" hidden="1" customHeight="1">
      <c r="A488" s="447" t="s">
        <v>8896</v>
      </c>
      <c r="B488" s="1964">
        <v>35</v>
      </c>
      <c r="C488" s="1964">
        <v>70</v>
      </c>
      <c r="D488" s="1964">
        <v>55</v>
      </c>
      <c r="E488" s="1964">
        <v>1</v>
      </c>
      <c r="F488" s="2345">
        <f>F476+15</f>
        <v>1669.28</v>
      </c>
      <c r="G488" s="2073">
        <f>ROUND(F488*(1-$G$11),2)</f>
        <v>1669.28</v>
      </c>
      <c r="H488" s="2025">
        <f>G488*E488</f>
        <v>1669.28</v>
      </c>
      <c r="I488" s="2078"/>
    </row>
    <row r="489" spans="1:9" ht="18" hidden="1" customHeight="1">
      <c r="A489" s="242" t="s">
        <v>8897</v>
      </c>
      <c r="B489" s="12">
        <v>45</v>
      </c>
      <c r="C489" s="12">
        <v>90</v>
      </c>
      <c r="D489" s="12">
        <v>65</v>
      </c>
      <c r="E489" s="12">
        <v>1</v>
      </c>
      <c r="F489" s="2328">
        <f>F477+15</f>
        <v>1272.1600000000001</v>
      </c>
      <c r="G489" s="2047">
        <f t="shared" ref="G489:G490" si="54">ROUND(F489*(1-$G$11),2)</f>
        <v>1272.1600000000001</v>
      </c>
      <c r="H489" s="2048">
        <f t="shared" ref="H489:H490" si="55">G489*E489</f>
        <v>1272.1600000000001</v>
      </c>
      <c r="I489" s="2079"/>
    </row>
    <row r="490" spans="1:9" ht="12" hidden="1" customHeight="1" thickBot="1">
      <c r="A490" s="1545" t="s">
        <v>8898</v>
      </c>
      <c r="B490" s="2081">
        <v>55</v>
      </c>
      <c r="C490" s="2081">
        <v>105</v>
      </c>
      <c r="D490" s="2081">
        <v>90</v>
      </c>
      <c r="E490" s="2081">
        <v>1</v>
      </c>
      <c r="F490" s="2329">
        <f>F478+15</f>
        <v>2039.54</v>
      </c>
      <c r="G490" s="2061">
        <f t="shared" si="54"/>
        <v>2039.54</v>
      </c>
      <c r="H490" s="2058">
        <f t="shared" si="55"/>
        <v>2039.54</v>
      </c>
      <c r="I490" s="2080"/>
    </row>
    <row r="491" spans="1:9" ht="12" customHeight="1">
      <c r="A491" s="1"/>
      <c r="B491" s="99"/>
      <c r="C491" s="99"/>
      <c r="D491" s="99"/>
      <c r="E491" s="99"/>
      <c r="F491" s="1612"/>
      <c r="G491" s="2036"/>
    </row>
    <row r="492" spans="1:9" ht="12" customHeight="1" thickBot="1">
      <c r="A492" s="1"/>
      <c r="B492" s="99"/>
      <c r="C492" s="99"/>
      <c r="D492" s="99"/>
      <c r="E492" s="99"/>
      <c r="F492" s="704"/>
      <c r="G492" s="2036"/>
    </row>
    <row r="493" spans="1:9" ht="21.75" customHeight="1">
      <c r="A493" s="2082"/>
      <c r="B493" s="472"/>
      <c r="C493" s="2794" t="s">
        <v>11644</v>
      </c>
      <c r="D493" s="2794"/>
      <c r="E493" s="2794"/>
      <c r="F493" s="2794"/>
      <c r="G493" s="2794"/>
      <c r="H493" s="2794"/>
      <c r="I493" s="2795"/>
    </row>
    <row r="494" spans="1:9" ht="33.75" customHeight="1">
      <c r="A494" s="2083"/>
      <c r="B494" s="130"/>
      <c r="C494" s="2796"/>
      <c r="D494" s="2796"/>
      <c r="E494" s="2796"/>
      <c r="F494" s="2796"/>
      <c r="G494" s="2796"/>
      <c r="H494" s="2796"/>
      <c r="I494" s="2797"/>
    </row>
    <row r="495" spans="1:9" ht="21.75" customHeight="1">
      <c r="A495" s="360"/>
      <c r="B495" s="17"/>
      <c r="C495" s="2796"/>
      <c r="D495" s="2796"/>
      <c r="E495" s="2796"/>
      <c r="F495" s="2796"/>
      <c r="G495" s="2796"/>
      <c r="H495" s="2796"/>
      <c r="I495" s="2797"/>
    </row>
    <row r="496" spans="1:9" ht="12.75" customHeight="1">
      <c r="A496" s="360"/>
      <c r="B496" s="17"/>
      <c r="C496" s="2796"/>
      <c r="D496" s="2796"/>
      <c r="E496" s="2796"/>
      <c r="F496" s="2796"/>
      <c r="G496" s="2796"/>
      <c r="H496" s="2796"/>
      <c r="I496" s="2797"/>
    </row>
    <row r="497" spans="1:14" ht="13.5" customHeight="1">
      <c r="A497" s="360"/>
      <c r="B497" s="17"/>
      <c r="C497" s="2796"/>
      <c r="D497" s="2796"/>
      <c r="E497" s="2796"/>
      <c r="F497" s="2796"/>
      <c r="G497" s="2796"/>
      <c r="H497" s="2796"/>
      <c r="I497" s="2797"/>
    </row>
    <row r="498" spans="1:14" ht="13.5" customHeight="1" thickBot="1">
      <c r="A498" s="1541" t="s">
        <v>7839</v>
      </c>
      <c r="B498" s="217"/>
      <c r="C498" s="2798"/>
      <c r="D498" s="2798"/>
      <c r="E498" s="2798"/>
      <c r="F498" s="2798"/>
      <c r="G498" s="2798"/>
      <c r="H498" s="2798"/>
      <c r="I498" s="2799"/>
    </row>
    <row r="499" spans="1:14" ht="48" customHeight="1">
      <c r="A499" s="220" t="s">
        <v>1036</v>
      </c>
      <c r="B499" s="2074" t="s">
        <v>990</v>
      </c>
      <c r="C499" s="383" t="s">
        <v>1037</v>
      </c>
      <c r="D499" s="2075"/>
      <c r="E499" s="2485" t="s">
        <v>3147</v>
      </c>
      <c r="F499" s="2343" t="s">
        <v>11251</v>
      </c>
      <c r="G499" s="1847" t="s">
        <v>2796</v>
      </c>
      <c r="H499" s="2483" t="s">
        <v>498</v>
      </c>
      <c r="I499" s="206" t="s">
        <v>4274</v>
      </c>
    </row>
    <row r="500" spans="1:14" ht="13.5" customHeight="1" thickBot="1">
      <c r="A500" s="221"/>
      <c r="B500" s="386" t="s">
        <v>987</v>
      </c>
      <c r="C500" s="384" t="s">
        <v>988</v>
      </c>
      <c r="D500" s="2059" t="s">
        <v>989</v>
      </c>
      <c r="E500" s="438" t="s">
        <v>2645</v>
      </c>
      <c r="F500" s="2331" t="s">
        <v>265</v>
      </c>
      <c r="G500" s="224">
        <f>'Заказ, cкидки и курсы валют'!$I$12</f>
        <v>0</v>
      </c>
      <c r="H500" s="2484"/>
      <c r="I500" s="219"/>
      <c r="M500" s="2378"/>
      <c r="N500" s="2378"/>
    </row>
    <row r="501" spans="1:14" ht="13.5" customHeight="1">
      <c r="A501" s="1771" t="s">
        <v>11365</v>
      </c>
      <c r="B501" s="1412">
        <v>80</v>
      </c>
      <c r="C501" s="1412"/>
      <c r="D501" s="1412">
        <v>20</v>
      </c>
      <c r="E501" s="1412">
        <v>200</v>
      </c>
      <c r="F501" s="2407">
        <v>1643.52</v>
      </c>
      <c r="G501" s="2048">
        <f t="shared" ref="G501" si="56">ROUND(F501*(1-$G$11),2)</f>
        <v>1643.52</v>
      </c>
      <c r="H501" s="2048">
        <f>G501</f>
        <v>1643.52</v>
      </c>
      <c r="I501" s="2057"/>
      <c r="M501" s="2431"/>
      <c r="N501" s="2378"/>
    </row>
    <row r="502" spans="1:14" ht="13.5" customHeight="1">
      <c r="A502" s="638" t="s">
        <v>11670</v>
      </c>
      <c r="B502" s="1380">
        <v>80</v>
      </c>
      <c r="C502" s="1380"/>
      <c r="D502" s="1380">
        <v>40</v>
      </c>
      <c r="E502" s="1380">
        <v>100</v>
      </c>
      <c r="F502" s="2404">
        <v>1236</v>
      </c>
      <c r="G502" s="2027">
        <f t="shared" ref="G502:G556" si="57">ROUND(F502*(1-$G$11),2)</f>
        <v>1236</v>
      </c>
      <c r="H502" s="2027">
        <f>G502</f>
        <v>1236</v>
      </c>
      <c r="I502" s="1343"/>
      <c r="M502" s="2431"/>
      <c r="N502" s="2378"/>
    </row>
    <row r="503" spans="1:14" ht="13.5" customHeight="1">
      <c r="A503" s="638" t="s">
        <v>2366</v>
      </c>
      <c r="B503" s="1380">
        <v>100</v>
      </c>
      <c r="C503" s="1380"/>
      <c r="D503" s="1380">
        <v>40</v>
      </c>
      <c r="E503" s="1380">
        <v>100</v>
      </c>
      <c r="F503" s="2404">
        <v>1546</v>
      </c>
      <c r="G503" s="2027">
        <f t="shared" si="57"/>
        <v>1546</v>
      </c>
      <c r="H503" s="2027">
        <f t="shared" ref="H503:H559" si="58">G503</f>
        <v>1546</v>
      </c>
      <c r="I503" s="1343"/>
      <c r="M503" s="2431"/>
      <c r="N503" s="2378"/>
    </row>
    <row r="504" spans="1:14" ht="13.5" customHeight="1">
      <c r="A504" s="638" t="s">
        <v>10864</v>
      </c>
      <c r="B504" s="1380">
        <v>120</v>
      </c>
      <c r="C504" s="1380"/>
      <c r="D504" s="1380">
        <v>40</v>
      </c>
      <c r="E504" s="1380">
        <v>100</v>
      </c>
      <c r="F504" s="2404">
        <v>1857</v>
      </c>
      <c r="G504" s="2027">
        <f t="shared" si="57"/>
        <v>1857</v>
      </c>
      <c r="H504" s="2027">
        <f t="shared" si="58"/>
        <v>1857</v>
      </c>
      <c r="I504" s="1343"/>
      <c r="M504" s="2431"/>
      <c r="N504" s="2378"/>
    </row>
    <row r="505" spans="1:14" ht="13.5" customHeight="1">
      <c r="A505" s="638" t="s">
        <v>11671</v>
      </c>
      <c r="B505" s="1382">
        <v>140</v>
      </c>
      <c r="C505" s="1382"/>
      <c r="D505" s="1380">
        <v>40</v>
      </c>
      <c r="E505" s="1382">
        <v>150</v>
      </c>
      <c r="F505" s="2404">
        <v>3249</v>
      </c>
      <c r="G505" s="2027">
        <f t="shared" si="57"/>
        <v>3249</v>
      </c>
      <c r="H505" s="2027">
        <f t="shared" si="58"/>
        <v>3249</v>
      </c>
      <c r="I505" s="1343"/>
      <c r="M505" s="2431"/>
      <c r="N505" s="2378"/>
    </row>
    <row r="506" spans="1:14" ht="13.5" customHeight="1">
      <c r="A506" s="638" t="s">
        <v>11672</v>
      </c>
      <c r="B506" s="1382">
        <v>140</v>
      </c>
      <c r="C506" s="1382"/>
      <c r="D506" s="1380">
        <v>40</v>
      </c>
      <c r="E506" s="1382">
        <v>50</v>
      </c>
      <c r="F506" s="2404">
        <v>1083</v>
      </c>
      <c r="G506" s="2027">
        <f t="shared" si="57"/>
        <v>1083</v>
      </c>
      <c r="H506" s="2027">
        <f t="shared" si="58"/>
        <v>1083</v>
      </c>
      <c r="I506" s="1343"/>
      <c r="M506" s="2431"/>
      <c r="N506" s="2378"/>
    </row>
    <row r="507" spans="1:14" ht="13.5" customHeight="1">
      <c r="A507" s="638" t="s">
        <v>10865</v>
      </c>
      <c r="B507" s="1380">
        <v>160</v>
      </c>
      <c r="C507" s="1380"/>
      <c r="D507" s="1380">
        <v>40</v>
      </c>
      <c r="E507" s="1380">
        <v>50</v>
      </c>
      <c r="F507" s="2404">
        <v>1237.5</v>
      </c>
      <c r="G507" s="2027">
        <f t="shared" si="57"/>
        <v>1237.5</v>
      </c>
      <c r="H507" s="2027">
        <f t="shared" si="58"/>
        <v>1237.5</v>
      </c>
      <c r="I507" s="1343"/>
      <c r="M507" s="2431"/>
      <c r="N507" s="2378"/>
    </row>
    <row r="508" spans="1:14" ht="13.5" customHeight="1">
      <c r="A508" s="638" t="s">
        <v>2367</v>
      </c>
      <c r="B508" s="1380">
        <v>200</v>
      </c>
      <c r="C508" s="1380"/>
      <c r="D508" s="1380">
        <v>40</v>
      </c>
      <c r="E508" s="1380">
        <v>50</v>
      </c>
      <c r="F508" s="2404">
        <v>1546.5</v>
      </c>
      <c r="G508" s="2027">
        <f t="shared" si="57"/>
        <v>1546.5</v>
      </c>
      <c r="H508" s="2027">
        <f t="shared" si="58"/>
        <v>1546.5</v>
      </c>
      <c r="I508" s="1343"/>
      <c r="M508" s="2431"/>
      <c r="N508" s="2378"/>
    </row>
    <row r="509" spans="1:14" ht="13.5" customHeight="1">
      <c r="A509" s="638" t="s">
        <v>10866</v>
      </c>
      <c r="B509" s="1380">
        <v>240</v>
      </c>
      <c r="C509" s="1380"/>
      <c r="D509" s="1380">
        <v>40</v>
      </c>
      <c r="E509" s="1380">
        <v>50</v>
      </c>
      <c r="F509" s="2404">
        <v>1855.5</v>
      </c>
      <c r="G509" s="2027">
        <f t="shared" si="57"/>
        <v>1855.5</v>
      </c>
      <c r="H509" s="2027">
        <f t="shared" si="58"/>
        <v>1855.5</v>
      </c>
      <c r="I509" s="1343"/>
      <c r="M509" s="2431"/>
      <c r="N509" s="2378"/>
    </row>
    <row r="510" spans="1:14" ht="13.5" customHeight="1">
      <c r="A510" s="638" t="s">
        <v>2368</v>
      </c>
      <c r="B510" s="1380">
        <v>260</v>
      </c>
      <c r="C510" s="1380"/>
      <c r="D510" s="1380">
        <v>40</v>
      </c>
      <c r="E510" s="1380">
        <v>25</v>
      </c>
      <c r="F510" s="2404">
        <v>1005</v>
      </c>
      <c r="G510" s="2027">
        <f t="shared" si="57"/>
        <v>1005</v>
      </c>
      <c r="H510" s="2027">
        <f t="shared" si="58"/>
        <v>1005</v>
      </c>
      <c r="I510" s="1343"/>
      <c r="M510" s="2431"/>
      <c r="N510" s="2378"/>
    </row>
    <row r="511" spans="1:14" ht="13.5" customHeight="1">
      <c r="A511" s="638" t="s">
        <v>10867</v>
      </c>
      <c r="B511" s="1380">
        <v>260</v>
      </c>
      <c r="C511" s="1380"/>
      <c r="D511" s="1380">
        <v>40</v>
      </c>
      <c r="E511" s="1380">
        <v>50</v>
      </c>
      <c r="F511" s="2404">
        <v>2010</v>
      </c>
      <c r="G511" s="2027">
        <f t="shared" si="57"/>
        <v>2010</v>
      </c>
      <c r="H511" s="2027">
        <f t="shared" si="58"/>
        <v>2010</v>
      </c>
      <c r="I511" s="1343"/>
      <c r="M511" s="2431"/>
      <c r="N511" s="2378"/>
    </row>
    <row r="512" spans="1:14" ht="13.5" customHeight="1">
      <c r="A512" s="638" t="s">
        <v>2369</v>
      </c>
      <c r="B512" s="1380">
        <v>280</v>
      </c>
      <c r="C512" s="1380"/>
      <c r="D512" s="1380">
        <v>40</v>
      </c>
      <c r="E512" s="1380">
        <v>50</v>
      </c>
      <c r="F512" s="2404">
        <v>2134.08</v>
      </c>
      <c r="G512" s="2027">
        <f t="shared" si="57"/>
        <v>2134.08</v>
      </c>
      <c r="H512" s="2027">
        <f t="shared" si="58"/>
        <v>2134.08</v>
      </c>
      <c r="I512" s="1343"/>
      <c r="M512" s="2431"/>
      <c r="N512" s="2378"/>
    </row>
    <row r="513" spans="1:14" ht="13.5" customHeight="1">
      <c r="A513" s="638" t="s">
        <v>2370</v>
      </c>
      <c r="B513" s="1380">
        <v>300</v>
      </c>
      <c r="C513" s="1380"/>
      <c r="D513" s="1380">
        <v>40</v>
      </c>
      <c r="E513" s="1380">
        <v>50</v>
      </c>
      <c r="F513" s="2404">
        <v>2319.5</v>
      </c>
      <c r="G513" s="2027">
        <f t="shared" si="57"/>
        <v>2319.5</v>
      </c>
      <c r="H513" s="2027">
        <f t="shared" si="58"/>
        <v>2319.5</v>
      </c>
      <c r="I513" s="1343"/>
      <c r="M513" s="2431"/>
      <c r="N513" s="2378"/>
    </row>
    <row r="514" spans="1:14" ht="13.5" customHeight="1">
      <c r="A514" s="638" t="s">
        <v>2371</v>
      </c>
      <c r="B514" s="1380">
        <v>360</v>
      </c>
      <c r="C514" s="1380"/>
      <c r="D514" s="1380">
        <v>40</v>
      </c>
      <c r="E514" s="1380">
        <v>25</v>
      </c>
      <c r="F514" s="2404">
        <v>1577.25</v>
      </c>
      <c r="G514" s="2027">
        <f t="shared" si="57"/>
        <v>1577.25</v>
      </c>
      <c r="H514" s="2027">
        <f t="shared" si="58"/>
        <v>1577.25</v>
      </c>
      <c r="I514" s="1343"/>
      <c r="M514" s="2431"/>
      <c r="N514" s="2378"/>
    </row>
    <row r="515" spans="1:14" ht="13.5" customHeight="1">
      <c r="A515" s="638" t="s">
        <v>2372</v>
      </c>
      <c r="B515" s="1380">
        <v>400</v>
      </c>
      <c r="C515" s="1380"/>
      <c r="D515" s="1380">
        <v>40</v>
      </c>
      <c r="E515" s="1380">
        <v>25</v>
      </c>
      <c r="F515" s="2404">
        <v>2073.0149999999999</v>
      </c>
      <c r="G515" s="2027">
        <f t="shared" si="57"/>
        <v>2073.02</v>
      </c>
      <c r="H515" s="2027">
        <f t="shared" si="58"/>
        <v>2073.02</v>
      </c>
      <c r="I515" s="1343"/>
      <c r="M515" s="2431"/>
      <c r="N515" s="2378"/>
    </row>
    <row r="516" spans="1:14" ht="13.5" customHeight="1">
      <c r="A516" s="638" t="s">
        <v>2373</v>
      </c>
      <c r="B516" s="1380">
        <v>480</v>
      </c>
      <c r="C516" s="1380"/>
      <c r="D516" s="1380">
        <v>40</v>
      </c>
      <c r="E516" s="1380">
        <v>25</v>
      </c>
      <c r="F516" s="2404">
        <v>2014.4880000000001</v>
      </c>
      <c r="G516" s="2027">
        <f t="shared" si="57"/>
        <v>2014.49</v>
      </c>
      <c r="H516" s="2027">
        <f t="shared" si="58"/>
        <v>2014.49</v>
      </c>
      <c r="I516" s="1343"/>
      <c r="M516" s="2431"/>
      <c r="N516" s="2378"/>
    </row>
    <row r="517" spans="1:14" ht="13.5" customHeight="1">
      <c r="A517" s="638" t="s">
        <v>2374</v>
      </c>
      <c r="B517" s="1380">
        <v>500</v>
      </c>
      <c r="C517" s="1380"/>
      <c r="D517" s="1380">
        <v>40</v>
      </c>
      <c r="E517" s="1380">
        <v>25</v>
      </c>
      <c r="F517" s="2404">
        <v>2190.5</v>
      </c>
      <c r="G517" s="2027">
        <f t="shared" si="57"/>
        <v>2190.5</v>
      </c>
      <c r="H517" s="2027">
        <f t="shared" si="58"/>
        <v>2190.5</v>
      </c>
      <c r="I517" s="1343"/>
      <c r="M517" s="2431"/>
      <c r="N517" s="2378"/>
    </row>
    <row r="518" spans="1:14" ht="13.5" customHeight="1">
      <c r="A518" s="638" t="s">
        <v>2375</v>
      </c>
      <c r="B518" s="1380">
        <v>600</v>
      </c>
      <c r="C518" s="1380"/>
      <c r="D518" s="1380">
        <v>40</v>
      </c>
      <c r="E518" s="1380">
        <v>25</v>
      </c>
      <c r="F518" s="2404">
        <v>2946.384</v>
      </c>
      <c r="G518" s="2027">
        <f t="shared" si="57"/>
        <v>2946.38</v>
      </c>
      <c r="H518" s="2027">
        <f t="shared" si="58"/>
        <v>2946.38</v>
      </c>
      <c r="I518" s="1343"/>
      <c r="M518" s="2431"/>
      <c r="N518" s="2378"/>
    </row>
    <row r="519" spans="1:14" ht="13.5" customHeight="1">
      <c r="A519" s="638" t="s">
        <v>11673</v>
      </c>
      <c r="B519" s="1380">
        <v>720</v>
      </c>
      <c r="C519" s="1380"/>
      <c r="D519" s="1380">
        <v>40</v>
      </c>
      <c r="E519" s="1380">
        <v>10</v>
      </c>
      <c r="F519" s="2404">
        <v>1097.6600000000001</v>
      </c>
      <c r="G519" s="2027">
        <f t="shared" si="57"/>
        <v>1097.6600000000001</v>
      </c>
      <c r="H519" s="2027">
        <f t="shared" si="58"/>
        <v>1097.6600000000001</v>
      </c>
      <c r="I519" s="1343"/>
      <c r="M519" s="2431"/>
      <c r="N519" s="2378"/>
    </row>
    <row r="520" spans="1:14" ht="13.5" customHeight="1">
      <c r="A520" s="638" t="s">
        <v>2376</v>
      </c>
      <c r="B520" s="1380">
        <v>720</v>
      </c>
      <c r="C520" s="1380"/>
      <c r="D520" s="1380">
        <v>40</v>
      </c>
      <c r="E520" s="1380">
        <v>25</v>
      </c>
      <c r="F520" s="2404">
        <v>2744.16</v>
      </c>
      <c r="G520" s="2027">
        <f t="shared" ref="G520" si="59">ROUND(F520*(1-$G$11),2)</f>
        <v>2744.16</v>
      </c>
      <c r="H520" s="2027">
        <f t="shared" ref="H520" si="60">G520</f>
        <v>2744.16</v>
      </c>
      <c r="I520" s="1343"/>
      <c r="M520" s="2431"/>
      <c r="N520" s="2378"/>
    </row>
    <row r="521" spans="1:14" ht="13.5" customHeight="1">
      <c r="A521" s="638" t="s">
        <v>7194</v>
      </c>
      <c r="B521" s="1380">
        <v>800</v>
      </c>
      <c r="C521" s="1380"/>
      <c r="D521" s="1380">
        <v>40</v>
      </c>
      <c r="E521" s="1380">
        <v>10</v>
      </c>
      <c r="F521" s="2404">
        <v>1402</v>
      </c>
      <c r="G521" s="2027">
        <f t="shared" si="57"/>
        <v>1402</v>
      </c>
      <c r="H521" s="2027">
        <f t="shared" si="58"/>
        <v>1402</v>
      </c>
      <c r="I521" s="1343"/>
      <c r="M521" s="2431"/>
      <c r="N521" s="2378"/>
    </row>
    <row r="522" spans="1:14" ht="13.5" customHeight="1">
      <c r="A522" s="638" t="s">
        <v>7195</v>
      </c>
      <c r="B522" s="1380">
        <v>840</v>
      </c>
      <c r="C522" s="1380"/>
      <c r="D522" s="1380">
        <v>40</v>
      </c>
      <c r="E522" s="1380">
        <v>10</v>
      </c>
      <c r="F522" s="2404">
        <v>1730.1479999999999</v>
      </c>
      <c r="G522" s="2027">
        <f t="shared" si="57"/>
        <v>1730.15</v>
      </c>
      <c r="H522" s="2027">
        <f t="shared" si="58"/>
        <v>1730.15</v>
      </c>
      <c r="I522" s="1343"/>
      <c r="M522" s="2431"/>
      <c r="N522" s="2378"/>
    </row>
    <row r="523" spans="1:14" ht="13.5" customHeight="1">
      <c r="A523" s="638" t="s">
        <v>9009</v>
      </c>
      <c r="B523" s="1380">
        <v>960</v>
      </c>
      <c r="C523" s="1380"/>
      <c r="D523" s="1380">
        <v>40</v>
      </c>
      <c r="E523" s="1380">
        <v>10</v>
      </c>
      <c r="F523" s="2404">
        <v>1463.42</v>
      </c>
      <c r="G523" s="2027">
        <f t="shared" si="57"/>
        <v>1463.42</v>
      </c>
      <c r="H523" s="2027">
        <f t="shared" si="58"/>
        <v>1463.42</v>
      </c>
      <c r="I523" s="1343"/>
      <c r="M523" s="2431"/>
      <c r="N523" s="2378"/>
    </row>
    <row r="524" spans="1:14" ht="13.5" customHeight="1">
      <c r="A524" s="638" t="s">
        <v>7196</v>
      </c>
      <c r="B524" s="1380">
        <v>1000</v>
      </c>
      <c r="C524" s="1380"/>
      <c r="D524" s="1380">
        <v>40</v>
      </c>
      <c r="E524" s="1380">
        <v>10</v>
      </c>
      <c r="F524" s="2404">
        <v>1752.6</v>
      </c>
      <c r="G524" s="2027">
        <f t="shared" si="57"/>
        <v>1752.6</v>
      </c>
      <c r="H524" s="2027">
        <f t="shared" si="58"/>
        <v>1752.6</v>
      </c>
      <c r="I524" s="1343"/>
      <c r="M524" s="2431"/>
      <c r="N524" s="2378"/>
    </row>
    <row r="525" spans="1:14" ht="13.5" customHeight="1">
      <c r="A525" s="638" t="s">
        <v>7197</v>
      </c>
      <c r="B525" s="1380">
        <v>1200</v>
      </c>
      <c r="C525" s="1380"/>
      <c r="D525" s="1380">
        <v>40</v>
      </c>
      <c r="E525" s="1380">
        <v>10</v>
      </c>
      <c r="F525" s="2404">
        <v>2103.1999999999998</v>
      </c>
      <c r="G525" s="2027">
        <f t="shared" si="57"/>
        <v>2103.1999999999998</v>
      </c>
      <c r="H525" s="2027">
        <f t="shared" si="58"/>
        <v>2103.1999999999998</v>
      </c>
      <c r="I525" s="1343"/>
      <c r="M525" s="2431"/>
      <c r="N525" s="2378"/>
    </row>
    <row r="526" spans="1:14" ht="13.5" customHeight="1">
      <c r="A526" s="638" t="s">
        <v>7198</v>
      </c>
      <c r="B526" s="1380">
        <v>1250</v>
      </c>
      <c r="C526" s="1380"/>
      <c r="D526" s="1380">
        <v>40</v>
      </c>
      <c r="E526" s="1380">
        <v>10</v>
      </c>
      <c r="F526" s="2404">
        <v>2190.6999999999998</v>
      </c>
      <c r="G526" s="2027">
        <f t="shared" si="57"/>
        <v>2190.6999999999998</v>
      </c>
      <c r="H526" s="2027">
        <f t="shared" si="58"/>
        <v>2190.6999999999998</v>
      </c>
      <c r="I526" s="1343"/>
      <c r="M526" s="2431"/>
      <c r="N526" s="2378"/>
    </row>
    <row r="527" spans="1:14" ht="13.5" customHeight="1">
      <c r="A527" s="638" t="s">
        <v>7199</v>
      </c>
      <c r="B527" s="1380">
        <v>100</v>
      </c>
      <c r="C527" s="1380"/>
      <c r="D527" s="1380">
        <v>50</v>
      </c>
      <c r="E527" s="1380">
        <v>100</v>
      </c>
      <c r="F527" s="2404">
        <v>1933</v>
      </c>
      <c r="G527" s="2027">
        <f t="shared" si="57"/>
        <v>1933</v>
      </c>
      <c r="H527" s="2027">
        <f t="shared" si="58"/>
        <v>1933</v>
      </c>
      <c r="I527" s="1343"/>
      <c r="M527" s="2431"/>
      <c r="N527" s="2378"/>
    </row>
    <row r="528" spans="1:14" ht="13.5" customHeight="1">
      <c r="A528" s="638" t="s">
        <v>10868</v>
      </c>
      <c r="B528" s="1380">
        <v>120</v>
      </c>
      <c r="C528" s="1380"/>
      <c r="D528" s="1380">
        <v>50</v>
      </c>
      <c r="E528" s="1380">
        <v>50</v>
      </c>
      <c r="F528" s="2404">
        <v>1399.7655</v>
      </c>
      <c r="G528" s="2027">
        <f t="shared" si="57"/>
        <v>1399.77</v>
      </c>
      <c r="H528" s="2027">
        <f t="shared" si="58"/>
        <v>1399.77</v>
      </c>
      <c r="I528" s="1343"/>
      <c r="M528" s="2431"/>
      <c r="N528" s="2378"/>
    </row>
    <row r="529" spans="1:14" ht="13.5" customHeight="1">
      <c r="A529" s="638" t="s">
        <v>10869</v>
      </c>
      <c r="B529" s="1380">
        <v>140</v>
      </c>
      <c r="C529" s="1380"/>
      <c r="D529" s="1380">
        <v>50</v>
      </c>
      <c r="E529" s="1380">
        <v>50</v>
      </c>
      <c r="F529" s="2404">
        <v>1352.5</v>
      </c>
      <c r="G529" s="2027">
        <f t="shared" si="57"/>
        <v>1352.5</v>
      </c>
      <c r="H529" s="2027">
        <f t="shared" si="58"/>
        <v>1352.5</v>
      </c>
      <c r="I529" s="1343"/>
      <c r="M529" s="2431"/>
      <c r="N529" s="2378"/>
    </row>
    <row r="530" spans="1:14" ht="13.5" customHeight="1">
      <c r="A530" s="638" t="s">
        <v>7118</v>
      </c>
      <c r="B530" s="1380">
        <v>160</v>
      </c>
      <c r="C530" s="1380"/>
      <c r="D530" s="1380">
        <v>50</v>
      </c>
      <c r="E530" s="1380">
        <v>100</v>
      </c>
      <c r="F530" s="2404">
        <v>3951.3599999999997</v>
      </c>
      <c r="G530" s="2027">
        <f t="shared" si="57"/>
        <v>3951.36</v>
      </c>
      <c r="H530" s="2027">
        <f t="shared" si="58"/>
        <v>3951.36</v>
      </c>
      <c r="I530" s="1343"/>
      <c r="M530" s="2431"/>
      <c r="N530" s="2378"/>
    </row>
    <row r="531" spans="1:14" ht="13.5" customHeight="1">
      <c r="A531" s="638" t="s">
        <v>10870</v>
      </c>
      <c r="B531" s="1380">
        <v>160</v>
      </c>
      <c r="C531" s="1380"/>
      <c r="D531" s="1380">
        <v>50</v>
      </c>
      <c r="E531" s="1380">
        <v>50</v>
      </c>
      <c r="F531" s="2404">
        <v>1975.68</v>
      </c>
      <c r="G531" s="2027">
        <f t="shared" si="57"/>
        <v>1975.68</v>
      </c>
      <c r="H531" s="2027">
        <f t="shared" si="58"/>
        <v>1975.68</v>
      </c>
      <c r="I531" s="1343"/>
      <c r="M531" s="2431"/>
      <c r="N531" s="2378"/>
    </row>
    <row r="532" spans="1:14" ht="13.5" customHeight="1">
      <c r="A532" s="638" t="s">
        <v>11674</v>
      </c>
      <c r="B532" s="1380">
        <v>200</v>
      </c>
      <c r="C532" s="1380"/>
      <c r="D532" s="1380">
        <v>50</v>
      </c>
      <c r="E532" s="1380">
        <v>50</v>
      </c>
      <c r="F532" s="2404">
        <v>1933.5</v>
      </c>
      <c r="G532" s="2027">
        <f t="shared" si="57"/>
        <v>1933.5</v>
      </c>
      <c r="H532" s="2027">
        <f t="shared" si="58"/>
        <v>1933.5</v>
      </c>
      <c r="I532" s="1343"/>
      <c r="M532" s="2431"/>
      <c r="N532" s="2378"/>
    </row>
    <row r="533" spans="1:14" ht="13.5" customHeight="1">
      <c r="A533" s="638" t="s">
        <v>2377</v>
      </c>
      <c r="B533" s="1380">
        <v>240</v>
      </c>
      <c r="C533" s="1380"/>
      <c r="D533" s="1380">
        <v>50</v>
      </c>
      <c r="E533" s="1380">
        <v>25</v>
      </c>
      <c r="F533" s="2404">
        <v>1159.75</v>
      </c>
      <c r="G533" s="2027">
        <f t="shared" si="57"/>
        <v>1159.75</v>
      </c>
      <c r="H533" s="2027">
        <f t="shared" si="58"/>
        <v>1159.75</v>
      </c>
      <c r="I533" s="1343"/>
      <c r="M533" s="2431"/>
      <c r="N533" s="2378"/>
    </row>
    <row r="534" spans="1:14" ht="13.5" customHeight="1">
      <c r="A534" s="638" t="s">
        <v>11367</v>
      </c>
      <c r="B534" s="1380">
        <v>240</v>
      </c>
      <c r="C534" s="1380"/>
      <c r="D534" s="1380">
        <v>50</v>
      </c>
      <c r="E534" s="1380">
        <v>50</v>
      </c>
      <c r="F534" s="2404">
        <v>2319.5</v>
      </c>
      <c r="G534" s="2027">
        <f t="shared" ref="G534" si="61">ROUND(F534*(1-$G$11),2)</f>
        <v>2319.5</v>
      </c>
      <c r="H534" s="2027">
        <f t="shared" ref="H534" si="62">G534</f>
        <v>2319.5</v>
      </c>
      <c r="I534" s="1343"/>
      <c r="M534" s="2431"/>
      <c r="N534" s="2378"/>
    </row>
    <row r="535" spans="1:14" ht="13.5" customHeight="1">
      <c r="A535" s="638" t="s">
        <v>2378</v>
      </c>
      <c r="B535" s="1380">
        <v>300</v>
      </c>
      <c r="C535" s="1380"/>
      <c r="D535" s="1380">
        <v>50</v>
      </c>
      <c r="E535" s="1380">
        <v>25</v>
      </c>
      <c r="F535" s="2404">
        <v>1705.0319999999999</v>
      </c>
      <c r="G535" s="2027">
        <f t="shared" si="57"/>
        <v>1705.03</v>
      </c>
      <c r="H535" s="2027">
        <f t="shared" si="58"/>
        <v>1705.03</v>
      </c>
      <c r="I535" s="1343"/>
      <c r="M535" s="2431"/>
      <c r="N535" s="2378"/>
    </row>
    <row r="536" spans="1:14" ht="13.5" customHeight="1">
      <c r="A536" s="638" t="s">
        <v>2379</v>
      </c>
      <c r="B536" s="1380">
        <v>400</v>
      </c>
      <c r="C536" s="1380"/>
      <c r="D536" s="1380">
        <v>50</v>
      </c>
      <c r="E536" s="1380">
        <v>25</v>
      </c>
      <c r="F536" s="2404">
        <v>2190.75</v>
      </c>
      <c r="G536" s="2027">
        <f t="shared" si="57"/>
        <v>2190.75</v>
      </c>
      <c r="H536" s="2027">
        <f t="shared" si="58"/>
        <v>2190.75</v>
      </c>
      <c r="I536" s="1343"/>
      <c r="M536" s="2431"/>
      <c r="N536" s="2378"/>
    </row>
    <row r="537" spans="1:14" ht="13.5" customHeight="1">
      <c r="A537" s="638" t="s">
        <v>2380</v>
      </c>
      <c r="B537" s="1380">
        <v>500</v>
      </c>
      <c r="C537" s="1380"/>
      <c r="D537" s="1380">
        <v>50</v>
      </c>
      <c r="E537" s="1380">
        <v>25</v>
      </c>
      <c r="F537" s="2404">
        <v>2738.5</v>
      </c>
      <c r="G537" s="2027">
        <f t="shared" si="57"/>
        <v>2738.5</v>
      </c>
      <c r="H537" s="2027">
        <f t="shared" si="58"/>
        <v>2738.5</v>
      </c>
      <c r="I537" s="1343"/>
      <c r="M537" s="2431"/>
      <c r="N537" s="2378"/>
    </row>
    <row r="538" spans="1:14" ht="13.5" customHeight="1">
      <c r="A538" s="638" t="s">
        <v>2381</v>
      </c>
      <c r="B538" s="1380">
        <v>600</v>
      </c>
      <c r="C538" s="1380"/>
      <c r="D538" s="1380">
        <v>50</v>
      </c>
      <c r="E538" s="1380">
        <v>25</v>
      </c>
      <c r="F538" s="2404">
        <v>3286</v>
      </c>
      <c r="G538" s="2027">
        <f t="shared" si="57"/>
        <v>3286</v>
      </c>
      <c r="H538" s="2027">
        <f t="shared" si="58"/>
        <v>3286</v>
      </c>
      <c r="I538" s="1343"/>
      <c r="M538" s="2431"/>
      <c r="N538" s="2378"/>
    </row>
    <row r="539" spans="1:14" ht="13.5" customHeight="1">
      <c r="A539" s="638" t="s">
        <v>2382</v>
      </c>
      <c r="B539" s="1380">
        <v>800</v>
      </c>
      <c r="C539" s="1380"/>
      <c r="D539" s="1380">
        <v>50</v>
      </c>
      <c r="E539" s="1380">
        <v>25</v>
      </c>
      <c r="F539" s="2404">
        <v>4394</v>
      </c>
      <c r="G539" s="2027">
        <f t="shared" si="57"/>
        <v>4394</v>
      </c>
      <c r="H539" s="2027">
        <f t="shared" si="58"/>
        <v>4394</v>
      </c>
      <c r="I539" s="1343"/>
      <c r="M539" s="2431"/>
      <c r="N539" s="2378"/>
    </row>
    <row r="540" spans="1:14" ht="13.5" customHeight="1">
      <c r="A540" s="638" t="s">
        <v>2383</v>
      </c>
      <c r="B540" s="1380">
        <v>1000</v>
      </c>
      <c r="C540" s="1380"/>
      <c r="D540" s="1380">
        <v>50</v>
      </c>
      <c r="E540" s="1380">
        <v>10</v>
      </c>
      <c r="F540" s="2404">
        <v>2455.2884999999997</v>
      </c>
      <c r="G540" s="2027">
        <f t="shared" si="57"/>
        <v>2455.29</v>
      </c>
      <c r="H540" s="2027">
        <f t="shared" si="58"/>
        <v>2455.29</v>
      </c>
      <c r="I540" s="1343"/>
      <c r="M540" s="2431"/>
      <c r="N540" s="2378"/>
    </row>
    <row r="541" spans="1:14" ht="13.5" customHeight="1">
      <c r="A541" s="638" t="s">
        <v>2384</v>
      </c>
      <c r="B541" s="1380">
        <v>1200</v>
      </c>
      <c r="C541" s="1380"/>
      <c r="D541" s="1380">
        <v>50</v>
      </c>
      <c r="E541" s="1380">
        <v>10</v>
      </c>
      <c r="F541" s="2404">
        <v>2628.9</v>
      </c>
      <c r="G541" s="2027">
        <f t="shared" si="57"/>
        <v>2628.9</v>
      </c>
      <c r="H541" s="2027">
        <f t="shared" si="58"/>
        <v>2628.9</v>
      </c>
      <c r="I541" s="1343"/>
      <c r="M541" s="2431"/>
      <c r="N541" s="2378"/>
    </row>
    <row r="542" spans="1:14" ht="13.5" customHeight="1">
      <c r="A542" s="638" t="s">
        <v>2385</v>
      </c>
      <c r="B542" s="1380">
        <v>1250</v>
      </c>
      <c r="C542" s="1380"/>
      <c r="D542" s="1380">
        <v>50</v>
      </c>
      <c r="E542" s="1380">
        <v>10</v>
      </c>
      <c r="F542" s="2404">
        <v>2738.5</v>
      </c>
      <c r="G542" s="2027">
        <f t="shared" si="57"/>
        <v>2738.5</v>
      </c>
      <c r="H542" s="2027">
        <f t="shared" si="58"/>
        <v>2738.5</v>
      </c>
      <c r="I542" s="1343"/>
      <c r="M542" s="2431"/>
      <c r="N542" s="2378"/>
    </row>
    <row r="543" spans="1:14" ht="13.5" customHeight="1">
      <c r="A543" s="638" t="s">
        <v>10871</v>
      </c>
      <c r="B543" s="1380">
        <v>80</v>
      </c>
      <c r="C543" s="1380"/>
      <c r="D543" s="1380">
        <v>60</v>
      </c>
      <c r="E543" s="1380">
        <v>100</v>
      </c>
      <c r="F543" s="2404">
        <v>2194.5945000000002</v>
      </c>
      <c r="G543" s="2027">
        <f t="shared" si="57"/>
        <v>2194.59</v>
      </c>
      <c r="H543" s="2027">
        <f t="shared" si="58"/>
        <v>2194.59</v>
      </c>
      <c r="I543" s="1343"/>
      <c r="M543" s="2431"/>
      <c r="N543" s="2378"/>
    </row>
    <row r="544" spans="1:14" ht="13.5" customHeight="1">
      <c r="A544" s="638" t="s">
        <v>7119</v>
      </c>
      <c r="B544" s="1380">
        <v>100</v>
      </c>
      <c r="C544" s="1380"/>
      <c r="D544" s="1380">
        <v>60</v>
      </c>
      <c r="E544" s="1380">
        <v>100</v>
      </c>
      <c r="F544" s="2404">
        <v>2319</v>
      </c>
      <c r="G544" s="2027">
        <f t="shared" si="57"/>
        <v>2319</v>
      </c>
      <c r="H544" s="2027">
        <f t="shared" si="58"/>
        <v>2319</v>
      </c>
      <c r="I544" s="1343"/>
      <c r="L544" s="2401"/>
      <c r="M544" s="2431"/>
      <c r="N544" s="2378"/>
    </row>
    <row r="545" spans="1:14" ht="13.5" customHeight="1">
      <c r="A545" s="638" t="s">
        <v>10872</v>
      </c>
      <c r="B545" s="1380">
        <v>100</v>
      </c>
      <c r="C545" s="1380"/>
      <c r="D545" s="1380">
        <v>60</v>
      </c>
      <c r="E545" s="1380">
        <v>50</v>
      </c>
      <c r="F545" s="2404">
        <v>1159.5</v>
      </c>
      <c r="G545" s="2027">
        <f t="shared" si="57"/>
        <v>1159.5</v>
      </c>
      <c r="H545" s="2027">
        <f t="shared" si="58"/>
        <v>1159.5</v>
      </c>
      <c r="I545" s="1343"/>
      <c r="L545" s="2401"/>
      <c r="M545" s="2431"/>
      <c r="N545" s="2378"/>
    </row>
    <row r="546" spans="1:14" ht="13.5" customHeight="1">
      <c r="A546" s="638" t="s">
        <v>7200</v>
      </c>
      <c r="B546" s="1380">
        <v>120</v>
      </c>
      <c r="C546" s="1380"/>
      <c r="D546" s="1380">
        <v>60</v>
      </c>
      <c r="E546" s="1380">
        <v>50</v>
      </c>
      <c r="F546" s="2404">
        <v>1392</v>
      </c>
      <c r="G546" s="2027">
        <f t="shared" si="57"/>
        <v>1392</v>
      </c>
      <c r="H546" s="2027">
        <f t="shared" si="58"/>
        <v>1392</v>
      </c>
      <c r="I546" s="1343"/>
      <c r="L546" s="2401"/>
      <c r="M546" s="2431"/>
      <c r="N546" s="2378"/>
    </row>
    <row r="547" spans="1:14" ht="13.5" customHeight="1">
      <c r="A547" s="638" t="s">
        <v>7201</v>
      </c>
      <c r="B547" s="1380">
        <v>140</v>
      </c>
      <c r="C547" s="1380"/>
      <c r="D547" s="1380">
        <v>60</v>
      </c>
      <c r="E547" s="1380">
        <v>50</v>
      </c>
      <c r="F547" s="2404">
        <v>2162.8530000000001</v>
      </c>
      <c r="G547" s="2027">
        <f t="shared" si="57"/>
        <v>2162.85</v>
      </c>
      <c r="H547" s="2027">
        <f t="shared" si="58"/>
        <v>2162.85</v>
      </c>
      <c r="I547" s="1343"/>
      <c r="L547" s="2401"/>
      <c r="M547" s="2431"/>
      <c r="N547" s="2378"/>
    </row>
    <row r="548" spans="1:14" ht="13.5" customHeight="1">
      <c r="A548" s="638" t="s">
        <v>7202</v>
      </c>
      <c r="B548" s="1380">
        <v>160</v>
      </c>
      <c r="C548" s="1380"/>
      <c r="D548" s="1380">
        <v>60</v>
      </c>
      <c r="E548" s="1380">
        <v>50</v>
      </c>
      <c r="F548" s="2404">
        <v>2014.992</v>
      </c>
      <c r="G548" s="2027">
        <f t="shared" si="57"/>
        <v>2014.99</v>
      </c>
      <c r="H548" s="2027">
        <f t="shared" si="58"/>
        <v>2014.99</v>
      </c>
      <c r="I548" s="1343"/>
      <c r="L548" s="2401"/>
      <c r="M548" s="2431"/>
      <c r="N548" s="2378"/>
    </row>
    <row r="549" spans="1:14" ht="13.5" customHeight="1">
      <c r="A549" s="638" t="s">
        <v>7203</v>
      </c>
      <c r="B549" s="1380">
        <v>200</v>
      </c>
      <c r="C549" s="1380"/>
      <c r="D549" s="1380">
        <v>60</v>
      </c>
      <c r="E549" s="1380">
        <v>50</v>
      </c>
      <c r="F549" s="2404">
        <v>2319.5</v>
      </c>
      <c r="G549" s="2027">
        <f t="shared" si="57"/>
        <v>2319.5</v>
      </c>
      <c r="H549" s="2027">
        <f t="shared" si="58"/>
        <v>2319.5</v>
      </c>
      <c r="I549" s="1343"/>
      <c r="L549" s="2401"/>
      <c r="M549" s="2431"/>
      <c r="N549" s="2378"/>
    </row>
    <row r="550" spans="1:14" ht="13.5" customHeight="1">
      <c r="A550" s="638" t="s">
        <v>7120</v>
      </c>
      <c r="B550" s="1380">
        <v>220</v>
      </c>
      <c r="C550" s="1380"/>
      <c r="D550" s="1380">
        <v>60</v>
      </c>
      <c r="E550" s="1380">
        <v>50</v>
      </c>
      <c r="F550" s="2404">
        <v>3089.52</v>
      </c>
      <c r="G550" s="2027">
        <f t="shared" si="57"/>
        <v>3089.52</v>
      </c>
      <c r="H550" s="2027">
        <f t="shared" si="58"/>
        <v>3089.52</v>
      </c>
      <c r="I550" s="1343"/>
      <c r="L550" s="2401"/>
      <c r="M550" s="2431"/>
      <c r="N550" s="2378"/>
    </row>
    <row r="551" spans="1:14" ht="13.5" customHeight="1">
      <c r="A551" s="638" t="s">
        <v>625</v>
      </c>
      <c r="B551" s="1380">
        <v>240</v>
      </c>
      <c r="C551" s="1380"/>
      <c r="D551" s="1380">
        <v>60</v>
      </c>
      <c r="E551" s="1380">
        <v>25</v>
      </c>
      <c r="F551" s="2404">
        <v>1391.5</v>
      </c>
      <c r="G551" s="2027">
        <f t="shared" si="57"/>
        <v>1391.5</v>
      </c>
      <c r="H551" s="2027">
        <f t="shared" si="58"/>
        <v>1391.5</v>
      </c>
      <c r="I551" s="1343"/>
      <c r="L551" s="2401"/>
      <c r="M551" s="2431"/>
      <c r="N551" s="2378"/>
    </row>
    <row r="552" spans="1:14" ht="13.5" customHeight="1">
      <c r="A552" s="638" t="s">
        <v>626</v>
      </c>
      <c r="B552" s="1380">
        <v>300</v>
      </c>
      <c r="C552" s="1380"/>
      <c r="D552" s="1380">
        <v>60</v>
      </c>
      <c r="E552" s="1380">
        <v>20</v>
      </c>
      <c r="F552" s="2404">
        <v>1391.6</v>
      </c>
      <c r="G552" s="2027">
        <f t="shared" si="57"/>
        <v>1391.6</v>
      </c>
      <c r="H552" s="2027">
        <f t="shared" si="58"/>
        <v>1391.6</v>
      </c>
      <c r="I552" s="1343"/>
      <c r="L552" s="2401"/>
      <c r="M552" s="2431"/>
      <c r="N552" s="2378"/>
    </row>
    <row r="553" spans="1:14" ht="13.5" customHeight="1">
      <c r="A553" s="638" t="s">
        <v>11675</v>
      </c>
      <c r="B553" s="1380">
        <v>360</v>
      </c>
      <c r="C553" s="1380"/>
      <c r="D553" s="1380">
        <v>60</v>
      </c>
      <c r="E553" s="1380">
        <v>25</v>
      </c>
      <c r="F553" s="2404">
        <v>2780.6625000000004</v>
      </c>
      <c r="G553" s="2027">
        <f t="shared" si="57"/>
        <v>2780.66</v>
      </c>
      <c r="H553" s="2027">
        <f t="shared" si="58"/>
        <v>2780.66</v>
      </c>
      <c r="I553" s="1343"/>
      <c r="L553" s="2401"/>
      <c r="M553" s="2431"/>
      <c r="N553" s="2378"/>
    </row>
    <row r="554" spans="1:14" ht="13.5" customHeight="1">
      <c r="A554" s="638" t="s">
        <v>627</v>
      </c>
      <c r="B554" s="1380">
        <v>400</v>
      </c>
      <c r="C554" s="1380"/>
      <c r="D554" s="1380">
        <v>60</v>
      </c>
      <c r="E554" s="1380">
        <v>25</v>
      </c>
      <c r="F554" s="2404">
        <v>2629</v>
      </c>
      <c r="G554" s="2027">
        <f t="shared" si="57"/>
        <v>2629</v>
      </c>
      <c r="H554" s="2027">
        <f t="shared" si="58"/>
        <v>2629</v>
      </c>
      <c r="I554" s="1343"/>
      <c r="L554" s="2401"/>
      <c r="M554" s="2431"/>
      <c r="N554" s="2378"/>
    </row>
    <row r="555" spans="1:14" ht="13.5" customHeight="1">
      <c r="A555" s="638" t="s">
        <v>628</v>
      </c>
      <c r="B555" s="1380">
        <v>480</v>
      </c>
      <c r="C555" s="1380"/>
      <c r="D555" s="1380">
        <v>60</v>
      </c>
      <c r="E555" s="1380">
        <v>25</v>
      </c>
      <c r="F555" s="2404">
        <v>2744.16</v>
      </c>
      <c r="G555" s="2027">
        <f t="shared" si="57"/>
        <v>2744.16</v>
      </c>
      <c r="H555" s="2027">
        <f t="shared" si="58"/>
        <v>2744.16</v>
      </c>
      <c r="I555" s="1343"/>
      <c r="L555" s="2401"/>
      <c r="M555" s="2431"/>
      <c r="N555" s="2378"/>
    </row>
    <row r="556" spans="1:14" ht="13.5" customHeight="1">
      <c r="A556" s="638" t="s">
        <v>629</v>
      </c>
      <c r="B556" s="1380">
        <v>500</v>
      </c>
      <c r="C556" s="1380"/>
      <c r="D556" s="1380">
        <v>60</v>
      </c>
      <c r="E556" s="1380">
        <v>10</v>
      </c>
      <c r="F556" s="2404">
        <v>1314.4</v>
      </c>
      <c r="G556" s="2027">
        <f t="shared" si="57"/>
        <v>1314.4</v>
      </c>
      <c r="H556" s="2027">
        <f t="shared" si="58"/>
        <v>1314.4</v>
      </c>
      <c r="I556" s="1343"/>
      <c r="L556" s="2401"/>
      <c r="M556" s="2431"/>
      <c r="N556" s="2378"/>
    </row>
    <row r="557" spans="1:14" ht="13.5" customHeight="1">
      <c r="A557" s="638" t="s">
        <v>630</v>
      </c>
      <c r="B557" s="1380">
        <v>600</v>
      </c>
      <c r="C557" s="1380"/>
      <c r="D557" s="1380">
        <v>60</v>
      </c>
      <c r="E557" s="1380">
        <v>25</v>
      </c>
      <c r="F557" s="2404">
        <v>3430.08</v>
      </c>
      <c r="G557" s="2027">
        <f>ROUND(F557*(1-$G$11),2)</f>
        <v>3430.08</v>
      </c>
      <c r="H557" s="2027">
        <f t="shared" si="58"/>
        <v>3430.08</v>
      </c>
      <c r="I557" s="1343"/>
      <c r="L557" s="2401"/>
      <c r="M557" s="2431"/>
      <c r="N557" s="2378"/>
    </row>
    <row r="558" spans="1:14" ht="13.5" customHeight="1">
      <c r="A558" s="638" t="s">
        <v>9010</v>
      </c>
      <c r="B558" s="1380">
        <v>600</v>
      </c>
      <c r="C558" s="1380"/>
      <c r="D558" s="1380">
        <v>60</v>
      </c>
      <c r="E558" s="1380">
        <v>10</v>
      </c>
      <c r="F558" s="2404">
        <v>1372.03</v>
      </c>
      <c r="G558" s="2027">
        <f>ROUND(F558*(1-$G$11),2)</f>
        <v>1372.03</v>
      </c>
      <c r="H558" s="2027">
        <f t="shared" si="58"/>
        <v>1372.03</v>
      </c>
      <c r="I558" s="1343"/>
      <c r="L558" s="2401"/>
      <c r="M558" s="2431"/>
      <c r="N558" s="2378"/>
    </row>
    <row r="559" spans="1:14" ht="13.5" customHeight="1">
      <c r="A559" s="638" t="s">
        <v>631</v>
      </c>
      <c r="B559" s="1380">
        <v>800</v>
      </c>
      <c r="C559" s="1380"/>
      <c r="D559" s="1380">
        <v>60</v>
      </c>
      <c r="E559" s="1380">
        <v>25</v>
      </c>
      <c r="F559" s="2404">
        <v>4573.4399999999996</v>
      </c>
      <c r="G559" s="2027">
        <f t="shared" ref="G559:G622" si="63">ROUND(F559*(1-$G$11),2)</f>
        <v>4573.4399999999996</v>
      </c>
      <c r="H559" s="2027">
        <f t="shared" si="58"/>
        <v>4573.4399999999996</v>
      </c>
      <c r="I559" s="1343"/>
      <c r="L559" s="2401"/>
      <c r="M559" s="2431"/>
      <c r="N559" s="2378"/>
    </row>
    <row r="560" spans="1:14" ht="13.5" customHeight="1">
      <c r="A560" s="638" t="s">
        <v>7204</v>
      </c>
      <c r="B560" s="1380">
        <v>800</v>
      </c>
      <c r="C560" s="1380"/>
      <c r="D560" s="1380">
        <v>60</v>
      </c>
      <c r="E560" s="1380">
        <v>10</v>
      </c>
      <c r="F560" s="2404">
        <v>1829.38</v>
      </c>
      <c r="G560" s="2027">
        <f t="shared" si="63"/>
        <v>1829.38</v>
      </c>
      <c r="H560" s="2027">
        <f t="shared" ref="H560:H621" si="64">G560</f>
        <v>1829.38</v>
      </c>
      <c r="I560" s="1343"/>
      <c r="L560" s="2401"/>
      <c r="M560" s="2431"/>
      <c r="N560" s="2378"/>
    </row>
    <row r="561" spans="1:14" ht="13.5" customHeight="1">
      <c r="A561" s="638" t="s">
        <v>7121</v>
      </c>
      <c r="B561" s="1380">
        <v>960</v>
      </c>
      <c r="C561" s="1380"/>
      <c r="D561" s="1380">
        <v>60</v>
      </c>
      <c r="E561" s="1380">
        <v>10</v>
      </c>
      <c r="F561" s="2404">
        <v>2195.14</v>
      </c>
      <c r="G561" s="2027">
        <f t="shared" si="63"/>
        <v>2195.14</v>
      </c>
      <c r="H561" s="2027">
        <f t="shared" si="64"/>
        <v>2195.14</v>
      </c>
      <c r="I561" s="1343"/>
      <c r="L561" s="2401"/>
      <c r="M561" s="2431"/>
      <c r="N561" s="2378"/>
    </row>
    <row r="562" spans="1:14" ht="13.5" customHeight="1">
      <c r="A562" s="638" t="s">
        <v>632</v>
      </c>
      <c r="B562" s="1380">
        <v>1000</v>
      </c>
      <c r="C562" s="1380"/>
      <c r="D562" s="1380">
        <v>60</v>
      </c>
      <c r="E562" s="1380">
        <v>10</v>
      </c>
      <c r="F562" s="2404">
        <v>2628.9</v>
      </c>
      <c r="G562" s="2027">
        <f t="shared" si="63"/>
        <v>2628.9</v>
      </c>
      <c r="H562" s="2027">
        <f t="shared" si="64"/>
        <v>2628.9</v>
      </c>
      <c r="I562" s="1343"/>
      <c r="L562" s="2401"/>
      <c r="M562" s="2431"/>
      <c r="N562" s="2378"/>
    </row>
    <row r="563" spans="1:14" ht="13.5" customHeight="1">
      <c r="A563" s="638" t="s">
        <v>633</v>
      </c>
      <c r="B563" s="1380">
        <v>1200</v>
      </c>
      <c r="C563" s="1380"/>
      <c r="D563" s="1380">
        <v>60</v>
      </c>
      <c r="E563" s="1380">
        <v>10</v>
      </c>
      <c r="F563" s="2404">
        <v>3154.6</v>
      </c>
      <c r="G563" s="2027">
        <f t="shared" si="63"/>
        <v>3154.6</v>
      </c>
      <c r="H563" s="2027">
        <f t="shared" si="64"/>
        <v>3154.6</v>
      </c>
      <c r="I563" s="1343"/>
      <c r="L563" s="2401"/>
      <c r="M563" s="2431"/>
      <c r="N563" s="2378"/>
    </row>
    <row r="564" spans="1:14" ht="13.5" customHeight="1">
      <c r="A564" s="638" t="s">
        <v>634</v>
      </c>
      <c r="B564" s="1380">
        <v>1250</v>
      </c>
      <c r="C564" s="1380"/>
      <c r="D564" s="1380">
        <v>60</v>
      </c>
      <c r="E564" s="1380">
        <v>10</v>
      </c>
      <c r="F564" s="2404">
        <v>3286.1</v>
      </c>
      <c r="G564" s="2027">
        <f t="shared" si="63"/>
        <v>3286.1</v>
      </c>
      <c r="H564" s="2027">
        <f t="shared" si="64"/>
        <v>3286.1</v>
      </c>
      <c r="I564" s="1343"/>
      <c r="L564" s="2401"/>
      <c r="M564" s="2431"/>
      <c r="N564" s="2378"/>
    </row>
    <row r="565" spans="1:14" ht="13.5" customHeight="1">
      <c r="A565" s="638" t="s">
        <v>11540</v>
      </c>
      <c r="B565" s="1380">
        <v>80</v>
      </c>
      <c r="C565" s="1380"/>
      <c r="D565" s="1380">
        <v>80</v>
      </c>
      <c r="E565" s="1380">
        <v>100</v>
      </c>
      <c r="F565" s="2404">
        <v>3072</v>
      </c>
      <c r="G565" s="2027">
        <f t="shared" si="63"/>
        <v>3072</v>
      </c>
      <c r="H565" s="2027">
        <f t="shared" si="64"/>
        <v>3072</v>
      </c>
      <c r="I565" s="1343"/>
      <c r="L565" s="2401"/>
      <c r="M565" s="2431"/>
      <c r="N565" s="2378"/>
    </row>
    <row r="566" spans="1:14" ht="13.5" customHeight="1">
      <c r="A566" s="638" t="s">
        <v>635</v>
      </c>
      <c r="B566" s="1380">
        <v>120</v>
      </c>
      <c r="C566" s="1380"/>
      <c r="D566" s="1380">
        <v>80</v>
      </c>
      <c r="E566" s="1380">
        <v>100</v>
      </c>
      <c r="F566" s="2404">
        <v>3711</v>
      </c>
      <c r="G566" s="2027">
        <f t="shared" si="63"/>
        <v>3711</v>
      </c>
      <c r="H566" s="2027">
        <f t="shared" si="64"/>
        <v>3711</v>
      </c>
      <c r="I566" s="1343"/>
      <c r="L566" s="2401"/>
      <c r="M566" s="2431"/>
      <c r="N566" s="2378"/>
    </row>
    <row r="567" spans="1:14" ht="13.5" customHeight="1">
      <c r="A567" s="638" t="s">
        <v>7205</v>
      </c>
      <c r="B567" s="1380">
        <v>140</v>
      </c>
      <c r="C567" s="1380"/>
      <c r="D567" s="1380">
        <v>80</v>
      </c>
      <c r="E567" s="1380">
        <v>50</v>
      </c>
      <c r="F567" s="2404">
        <v>2134.08</v>
      </c>
      <c r="G567" s="2027">
        <f t="shared" si="63"/>
        <v>2134.08</v>
      </c>
      <c r="H567" s="2027">
        <f t="shared" si="64"/>
        <v>2134.08</v>
      </c>
      <c r="I567" s="1343"/>
      <c r="L567" s="2401"/>
      <c r="M567" s="2431"/>
      <c r="N567" s="2378"/>
    </row>
    <row r="568" spans="1:14" ht="13.5" customHeight="1">
      <c r="A568" s="638" t="s">
        <v>7206</v>
      </c>
      <c r="B568" s="1380">
        <v>160</v>
      </c>
      <c r="C568" s="1380"/>
      <c r="D568" s="1380">
        <v>80</v>
      </c>
      <c r="E568" s="1380">
        <v>50</v>
      </c>
      <c r="F568" s="2404">
        <v>3295.9080000000004</v>
      </c>
      <c r="G568" s="2027">
        <f t="shared" si="63"/>
        <v>3295.91</v>
      </c>
      <c r="H568" s="2027">
        <f t="shared" si="64"/>
        <v>3295.91</v>
      </c>
      <c r="I568" s="1343"/>
      <c r="L568" s="2401"/>
      <c r="M568" s="2431"/>
      <c r="N568" s="2378"/>
    </row>
    <row r="569" spans="1:14" ht="13.5" customHeight="1">
      <c r="A569" s="638" t="s">
        <v>11676</v>
      </c>
      <c r="B569" s="1380">
        <v>200</v>
      </c>
      <c r="C569" s="1380"/>
      <c r="D569" s="1380">
        <v>80</v>
      </c>
      <c r="E569" s="1380">
        <v>25</v>
      </c>
      <c r="F569" s="2404">
        <v>1546.5</v>
      </c>
      <c r="G569" s="2027">
        <f t="shared" si="63"/>
        <v>1546.5</v>
      </c>
      <c r="H569" s="2027">
        <f t="shared" si="64"/>
        <v>1546.5</v>
      </c>
      <c r="I569" s="1343"/>
      <c r="L569" s="2401"/>
      <c r="M569" s="2431"/>
      <c r="N569" s="2378"/>
    </row>
    <row r="570" spans="1:14" ht="13.5" customHeight="1">
      <c r="A570" s="638" t="s">
        <v>10873</v>
      </c>
      <c r="B570" s="1380">
        <v>220</v>
      </c>
      <c r="C570" s="1380"/>
      <c r="D570" s="1380">
        <v>80</v>
      </c>
      <c r="E570" s="1380">
        <v>50</v>
      </c>
      <c r="F570" s="2404">
        <v>3931.96</v>
      </c>
      <c r="G570" s="2027">
        <f t="shared" si="63"/>
        <v>3931.96</v>
      </c>
      <c r="H570" s="2027">
        <f t="shared" si="64"/>
        <v>3931.96</v>
      </c>
      <c r="I570" s="1343"/>
      <c r="L570" s="2401"/>
      <c r="M570" s="2431"/>
      <c r="N570" s="2378"/>
    </row>
    <row r="571" spans="1:14" ht="13.5" customHeight="1">
      <c r="A571" s="638" t="s">
        <v>7122</v>
      </c>
      <c r="B571" s="1380">
        <v>220</v>
      </c>
      <c r="C571" s="1380"/>
      <c r="D571" s="1380">
        <v>80</v>
      </c>
      <c r="E571" s="1380">
        <v>25</v>
      </c>
      <c r="F571" s="2404">
        <v>1935.98</v>
      </c>
      <c r="G571" s="2027">
        <f t="shared" si="63"/>
        <v>1935.98</v>
      </c>
      <c r="H571" s="2027">
        <f t="shared" si="64"/>
        <v>1935.98</v>
      </c>
      <c r="I571" s="1343"/>
      <c r="L571" s="2401"/>
      <c r="M571" s="2431"/>
      <c r="N571" s="2378"/>
    </row>
    <row r="572" spans="1:14" ht="13.5" customHeight="1">
      <c r="A572" s="638" t="s">
        <v>636</v>
      </c>
      <c r="B572" s="1380">
        <v>240</v>
      </c>
      <c r="C572" s="1380"/>
      <c r="D572" s="1380">
        <v>80</v>
      </c>
      <c r="E572" s="1380">
        <v>25</v>
      </c>
      <c r="F572" s="2404">
        <v>2014.4880000000001</v>
      </c>
      <c r="G572" s="2027">
        <f t="shared" si="63"/>
        <v>2014.49</v>
      </c>
      <c r="H572" s="2027">
        <f t="shared" si="64"/>
        <v>2014.49</v>
      </c>
      <c r="I572" s="1343"/>
      <c r="L572" s="2401"/>
      <c r="M572" s="2431"/>
      <c r="N572" s="2378"/>
    </row>
    <row r="573" spans="1:14" ht="13.5" customHeight="1">
      <c r="A573" s="638" t="s">
        <v>7129</v>
      </c>
      <c r="B573" s="1380">
        <v>260</v>
      </c>
      <c r="C573" s="1380"/>
      <c r="D573" s="1380">
        <v>80</v>
      </c>
      <c r="E573" s="1380">
        <v>25</v>
      </c>
      <c r="F573" s="2404">
        <v>2365.65</v>
      </c>
      <c r="G573" s="2027">
        <f t="shared" si="63"/>
        <v>2365.65</v>
      </c>
      <c r="H573" s="2027">
        <f t="shared" si="64"/>
        <v>2365.65</v>
      </c>
      <c r="I573" s="1343"/>
      <c r="L573" s="2401"/>
      <c r="M573" s="2431"/>
      <c r="N573" s="2378"/>
    </row>
    <row r="574" spans="1:14" ht="13.5" customHeight="1">
      <c r="A574" s="638" t="s">
        <v>11731</v>
      </c>
      <c r="B574" s="1380">
        <v>260</v>
      </c>
      <c r="C574" s="1380"/>
      <c r="D574" s="1380">
        <v>80</v>
      </c>
      <c r="E574" s="1380">
        <v>20</v>
      </c>
      <c r="F574" s="2404">
        <v>1892.52</v>
      </c>
      <c r="G574" s="2027">
        <f t="shared" ref="G574" si="65">ROUND(F574*(1-$G$11),2)</f>
        <v>1892.52</v>
      </c>
      <c r="H574" s="2027">
        <f t="shared" ref="H574" si="66">G574</f>
        <v>1892.52</v>
      </c>
      <c r="I574" s="1343"/>
      <c r="L574" s="2401"/>
      <c r="M574" s="2431"/>
      <c r="N574" s="2378"/>
    </row>
    <row r="575" spans="1:14" ht="13.5" customHeight="1">
      <c r="A575" s="638" t="s">
        <v>637</v>
      </c>
      <c r="B575" s="1380">
        <v>280</v>
      </c>
      <c r="C575" s="1380"/>
      <c r="D575" s="1380">
        <v>80</v>
      </c>
      <c r="E575" s="1380">
        <v>25</v>
      </c>
      <c r="F575" s="2404">
        <v>2134.08</v>
      </c>
      <c r="G575" s="2027">
        <f t="shared" si="63"/>
        <v>2134.08</v>
      </c>
      <c r="H575" s="2027">
        <f t="shared" si="64"/>
        <v>2134.08</v>
      </c>
      <c r="I575" s="1343"/>
      <c r="L575" s="2401"/>
      <c r="M575" s="2431"/>
      <c r="N575" s="2378"/>
    </row>
    <row r="576" spans="1:14" ht="13.5" customHeight="1">
      <c r="A576" s="638" t="s">
        <v>638</v>
      </c>
      <c r="B576" s="1380">
        <v>300</v>
      </c>
      <c r="C576" s="1380"/>
      <c r="D576" s="1380">
        <v>80</v>
      </c>
      <c r="E576" s="1380">
        <v>25</v>
      </c>
      <c r="F576" s="2404">
        <v>2319.25</v>
      </c>
      <c r="G576" s="2027">
        <f t="shared" si="63"/>
        <v>2319.25</v>
      </c>
      <c r="H576" s="2027">
        <f t="shared" si="64"/>
        <v>2319.25</v>
      </c>
      <c r="I576" s="1343"/>
      <c r="L576" s="2401"/>
      <c r="M576" s="2431"/>
      <c r="N576" s="2378"/>
    </row>
    <row r="577" spans="1:14" ht="13.5" customHeight="1">
      <c r="A577" s="638" t="s">
        <v>7207</v>
      </c>
      <c r="B577" s="1380">
        <v>360</v>
      </c>
      <c r="C577" s="1380"/>
      <c r="D577" s="1380">
        <v>80</v>
      </c>
      <c r="E577" s="1380">
        <v>10</v>
      </c>
      <c r="F577" s="2404">
        <v>1261.8</v>
      </c>
      <c r="G577" s="2027">
        <f t="shared" si="63"/>
        <v>1261.8</v>
      </c>
      <c r="H577" s="2027">
        <f t="shared" si="64"/>
        <v>1261.8</v>
      </c>
      <c r="I577" s="1343"/>
      <c r="L577" s="2401"/>
      <c r="M577" s="2431"/>
      <c r="N577" s="2378"/>
    </row>
    <row r="578" spans="1:14" ht="13.5" customHeight="1">
      <c r="A578" s="638" t="s">
        <v>7208</v>
      </c>
      <c r="B578" s="1380">
        <v>400</v>
      </c>
      <c r="C578" s="1380"/>
      <c r="D578" s="1380">
        <v>80</v>
      </c>
      <c r="E578" s="1380">
        <v>10</v>
      </c>
      <c r="F578" s="2404">
        <v>1402</v>
      </c>
      <c r="G578" s="2027">
        <f t="shared" si="63"/>
        <v>1402</v>
      </c>
      <c r="H578" s="2027">
        <f t="shared" si="64"/>
        <v>1402</v>
      </c>
      <c r="I578" s="1343"/>
      <c r="L578" s="2401"/>
      <c r="M578" s="2431"/>
      <c r="N578" s="2378"/>
    </row>
    <row r="579" spans="1:14" ht="13.5" customHeight="1">
      <c r="A579" s="638" t="s">
        <v>639</v>
      </c>
      <c r="B579" s="1380">
        <v>480</v>
      </c>
      <c r="C579" s="1380"/>
      <c r="D579" s="1380">
        <v>80</v>
      </c>
      <c r="E579" s="1380">
        <v>25</v>
      </c>
      <c r="F579" s="2404">
        <v>4494.1679999999997</v>
      </c>
      <c r="G579" s="2027">
        <f t="shared" si="63"/>
        <v>4494.17</v>
      </c>
      <c r="H579" s="2027">
        <f t="shared" si="64"/>
        <v>4494.17</v>
      </c>
      <c r="I579" s="1343"/>
      <c r="L579" s="2401"/>
      <c r="M579" s="2431"/>
      <c r="N579" s="2378"/>
    </row>
    <row r="580" spans="1:14" ht="13.5" customHeight="1">
      <c r="A580" s="638" t="s">
        <v>7209</v>
      </c>
      <c r="B580" s="1380">
        <v>500</v>
      </c>
      <c r="C580" s="1380"/>
      <c r="D580" s="1380">
        <v>80</v>
      </c>
      <c r="E580" s="1380">
        <v>10</v>
      </c>
      <c r="F580" s="2404">
        <v>1752.6</v>
      </c>
      <c r="G580" s="2027">
        <f t="shared" si="63"/>
        <v>1752.6</v>
      </c>
      <c r="H580" s="2027">
        <f t="shared" si="64"/>
        <v>1752.6</v>
      </c>
      <c r="I580" s="1343"/>
      <c r="L580" s="2401"/>
      <c r="M580" s="2431"/>
      <c r="N580" s="2378"/>
    </row>
    <row r="581" spans="1:14" ht="13.5" customHeight="1">
      <c r="A581" s="638" t="s">
        <v>10874</v>
      </c>
      <c r="B581" s="614">
        <v>600</v>
      </c>
      <c r="C581" s="614"/>
      <c r="D581" s="1380">
        <v>80</v>
      </c>
      <c r="E581" s="1380">
        <v>10</v>
      </c>
      <c r="F581" s="2404">
        <v>2471.7419999999997</v>
      </c>
      <c r="G581" s="2027">
        <f t="shared" si="63"/>
        <v>2471.7399999999998</v>
      </c>
      <c r="H581" s="2027">
        <f t="shared" si="64"/>
        <v>2471.7399999999998</v>
      </c>
      <c r="I581" s="1343"/>
      <c r="L581" s="2401"/>
      <c r="M581" s="2431"/>
      <c r="N581" s="2378"/>
    </row>
    <row r="582" spans="1:14" ht="13.5" customHeight="1">
      <c r="A582" s="638" t="s">
        <v>640</v>
      </c>
      <c r="B582" s="614">
        <v>720</v>
      </c>
      <c r="C582" s="614"/>
      <c r="D582" s="1380">
        <v>80</v>
      </c>
      <c r="E582" s="1380">
        <v>10</v>
      </c>
      <c r="F582" s="2404">
        <v>2195.14</v>
      </c>
      <c r="G582" s="2027">
        <f t="shared" si="63"/>
        <v>2195.14</v>
      </c>
      <c r="H582" s="2027">
        <f t="shared" si="64"/>
        <v>2195.14</v>
      </c>
      <c r="I582" s="1343"/>
      <c r="L582" s="2401"/>
      <c r="M582" s="2431"/>
      <c r="N582" s="2378"/>
    </row>
    <row r="583" spans="1:14" ht="13.5" customHeight="1">
      <c r="A583" s="638" t="s">
        <v>641</v>
      </c>
      <c r="B583" s="614">
        <v>800</v>
      </c>
      <c r="C583" s="614"/>
      <c r="D583" s="1380">
        <v>80</v>
      </c>
      <c r="E583" s="1380">
        <v>10</v>
      </c>
      <c r="F583" s="2404">
        <v>2439.17</v>
      </c>
      <c r="G583" s="2027">
        <f t="shared" si="63"/>
        <v>2439.17</v>
      </c>
      <c r="H583" s="2027">
        <f t="shared" si="64"/>
        <v>2439.17</v>
      </c>
      <c r="I583" s="1343"/>
      <c r="L583" s="2401"/>
      <c r="M583" s="2431"/>
      <c r="N583" s="2378"/>
    </row>
    <row r="584" spans="1:14" ht="13.5" customHeight="1">
      <c r="A584" s="638" t="s">
        <v>642</v>
      </c>
      <c r="B584" s="614">
        <v>840</v>
      </c>
      <c r="C584" s="614"/>
      <c r="D584" s="1380">
        <v>80</v>
      </c>
      <c r="E584" s="1380">
        <v>10</v>
      </c>
      <c r="F584" s="2404">
        <v>2561.09</v>
      </c>
      <c r="G584" s="2027">
        <f t="shared" si="63"/>
        <v>2561.09</v>
      </c>
      <c r="H584" s="2027">
        <f t="shared" si="64"/>
        <v>2561.09</v>
      </c>
      <c r="I584" s="1343"/>
      <c r="L584" s="2401"/>
      <c r="M584" s="2431"/>
      <c r="N584" s="2378"/>
    </row>
    <row r="585" spans="1:14" ht="13.5" customHeight="1">
      <c r="A585" s="638" t="s">
        <v>643</v>
      </c>
      <c r="B585" s="614">
        <v>960</v>
      </c>
      <c r="C585" s="614"/>
      <c r="D585" s="1380">
        <v>80</v>
      </c>
      <c r="E585" s="1380">
        <v>10</v>
      </c>
      <c r="F585" s="2404">
        <v>3223.1849999999999</v>
      </c>
      <c r="G585" s="2027">
        <f t="shared" si="63"/>
        <v>3223.19</v>
      </c>
      <c r="H585" s="2027">
        <f t="shared" si="64"/>
        <v>3223.19</v>
      </c>
      <c r="I585" s="1343"/>
      <c r="L585" s="2401"/>
      <c r="M585" s="2431"/>
      <c r="N585" s="2378"/>
    </row>
    <row r="586" spans="1:14" ht="13.5" customHeight="1">
      <c r="A586" s="638" t="s">
        <v>9011</v>
      </c>
      <c r="B586" s="614">
        <v>1000</v>
      </c>
      <c r="C586" s="614"/>
      <c r="D586" s="1380">
        <v>80</v>
      </c>
      <c r="E586" s="1380">
        <v>5</v>
      </c>
      <c r="F586" s="2404">
        <v>2059.7325000000001</v>
      </c>
      <c r="G586" s="2027">
        <f t="shared" si="63"/>
        <v>2059.73</v>
      </c>
      <c r="H586" s="2027">
        <f t="shared" si="64"/>
        <v>2059.73</v>
      </c>
      <c r="I586" s="1343"/>
      <c r="L586" s="2401"/>
      <c r="M586" s="2431"/>
      <c r="N586" s="2378"/>
    </row>
    <row r="587" spans="1:14" ht="13.5" customHeight="1">
      <c r="A587" s="638" t="s">
        <v>9012</v>
      </c>
      <c r="B587" s="614">
        <v>1200</v>
      </c>
      <c r="C587" s="614"/>
      <c r="D587" s="1380">
        <v>80</v>
      </c>
      <c r="E587" s="1380">
        <v>5</v>
      </c>
      <c r="F587" s="2404">
        <v>2103.0500000000002</v>
      </c>
      <c r="G587" s="2027">
        <f t="shared" si="63"/>
        <v>2103.0500000000002</v>
      </c>
      <c r="H587" s="2027">
        <f t="shared" si="64"/>
        <v>2103.0500000000002</v>
      </c>
      <c r="I587" s="1343"/>
      <c r="L587" s="2401"/>
      <c r="M587" s="2431"/>
      <c r="N587" s="2378"/>
    </row>
    <row r="588" spans="1:14" ht="13.5" customHeight="1">
      <c r="A588" s="638" t="s">
        <v>9013</v>
      </c>
      <c r="B588" s="614">
        <v>1250</v>
      </c>
      <c r="C588" s="614"/>
      <c r="D588" s="1380">
        <v>80</v>
      </c>
      <c r="E588" s="1380">
        <v>5</v>
      </c>
      <c r="F588" s="2404">
        <v>2190.6999999999998</v>
      </c>
      <c r="G588" s="2027">
        <f t="shared" si="63"/>
        <v>2190.6999999999998</v>
      </c>
      <c r="H588" s="2027">
        <f t="shared" si="64"/>
        <v>2190.6999999999998</v>
      </c>
      <c r="I588" s="1343"/>
      <c r="L588" s="2401"/>
      <c r="M588" s="2431"/>
      <c r="N588" s="2378"/>
    </row>
    <row r="589" spans="1:14" ht="13.5" customHeight="1">
      <c r="A589" s="638" t="s">
        <v>7123</v>
      </c>
      <c r="B589" s="614">
        <v>100</v>
      </c>
      <c r="C589" s="614"/>
      <c r="D589" s="614">
        <v>100</v>
      </c>
      <c r="E589" s="1380">
        <v>50</v>
      </c>
      <c r="F589" s="2404">
        <v>1905.6</v>
      </c>
      <c r="G589" s="2027">
        <f t="shared" si="63"/>
        <v>1905.6</v>
      </c>
      <c r="H589" s="2027">
        <f t="shared" si="64"/>
        <v>1905.6</v>
      </c>
      <c r="I589" s="1343"/>
      <c r="L589" s="2401"/>
      <c r="M589" s="2431"/>
      <c r="N589" s="2378"/>
    </row>
    <row r="590" spans="1:14" ht="13.5" customHeight="1">
      <c r="A590" s="638" t="s">
        <v>7124</v>
      </c>
      <c r="B590" s="614">
        <v>120</v>
      </c>
      <c r="C590" s="614"/>
      <c r="D590" s="614">
        <v>100</v>
      </c>
      <c r="E590" s="1380">
        <v>50</v>
      </c>
      <c r="F590" s="2404">
        <v>2286.7199999999998</v>
      </c>
      <c r="G590" s="2027">
        <f t="shared" si="63"/>
        <v>2286.7199999999998</v>
      </c>
      <c r="H590" s="2027">
        <f t="shared" si="64"/>
        <v>2286.7199999999998</v>
      </c>
      <c r="I590" s="1343"/>
      <c r="L590" s="2401"/>
      <c r="M590" s="2431"/>
      <c r="N590" s="2378"/>
    </row>
    <row r="591" spans="1:14" ht="13.5" customHeight="1">
      <c r="A591" s="638" t="s">
        <v>9014</v>
      </c>
      <c r="B591" s="614">
        <v>140</v>
      </c>
      <c r="C591" s="614"/>
      <c r="D591" s="614">
        <v>100</v>
      </c>
      <c r="E591" s="1380">
        <v>25</v>
      </c>
      <c r="F591" s="2404">
        <v>1333.92</v>
      </c>
      <c r="G591" s="2027">
        <f t="shared" si="63"/>
        <v>1333.92</v>
      </c>
      <c r="H591" s="2027">
        <f t="shared" si="64"/>
        <v>1333.92</v>
      </c>
      <c r="I591" s="1343"/>
      <c r="L591" s="2401"/>
      <c r="M591" s="2431"/>
      <c r="N591" s="2378"/>
    </row>
    <row r="592" spans="1:14" ht="13.5" customHeight="1">
      <c r="A592" s="638" t="s">
        <v>7125</v>
      </c>
      <c r="B592" s="614">
        <v>160</v>
      </c>
      <c r="C592" s="614"/>
      <c r="D592" s="614">
        <v>100</v>
      </c>
      <c r="E592" s="1380">
        <v>25</v>
      </c>
      <c r="F592" s="2404">
        <v>1524.48</v>
      </c>
      <c r="G592" s="2027">
        <f t="shared" si="63"/>
        <v>1524.48</v>
      </c>
      <c r="H592" s="2027">
        <f t="shared" si="64"/>
        <v>1524.48</v>
      </c>
      <c r="I592" s="1343"/>
      <c r="L592" s="2401"/>
      <c r="M592" s="2431"/>
      <c r="N592" s="2378"/>
    </row>
    <row r="593" spans="1:14" ht="13.5" customHeight="1">
      <c r="A593" s="638" t="s">
        <v>644</v>
      </c>
      <c r="B593" s="614">
        <v>200</v>
      </c>
      <c r="C593" s="614"/>
      <c r="D593" s="614">
        <v>100</v>
      </c>
      <c r="E593" s="1380">
        <v>25</v>
      </c>
      <c r="F593" s="2404">
        <v>1933</v>
      </c>
      <c r="G593" s="2027">
        <f t="shared" si="63"/>
        <v>1933</v>
      </c>
      <c r="H593" s="2027">
        <f t="shared" si="64"/>
        <v>1933</v>
      </c>
      <c r="I593" s="1343"/>
      <c r="L593" s="2401"/>
      <c r="M593" s="2431"/>
      <c r="N593" s="2378"/>
    </row>
    <row r="594" spans="1:14" ht="13.5" customHeight="1">
      <c r="A594" s="638" t="s">
        <v>645</v>
      </c>
      <c r="B594" s="614">
        <v>240</v>
      </c>
      <c r="C594" s="614"/>
      <c r="D594" s="614">
        <v>100</v>
      </c>
      <c r="E594" s="1380">
        <v>25</v>
      </c>
      <c r="F594" s="2404">
        <v>2319.25</v>
      </c>
      <c r="G594" s="2027">
        <f t="shared" si="63"/>
        <v>2319.25</v>
      </c>
      <c r="H594" s="2027">
        <f t="shared" si="64"/>
        <v>2319.25</v>
      </c>
      <c r="I594" s="1343"/>
      <c r="L594" s="2401"/>
      <c r="M594" s="2431"/>
      <c r="N594" s="2378"/>
    </row>
    <row r="595" spans="1:14" ht="13.5" customHeight="1">
      <c r="A595" s="638" t="s">
        <v>10875</v>
      </c>
      <c r="B595" s="614">
        <v>260</v>
      </c>
      <c r="C595" s="614"/>
      <c r="D595" s="614">
        <v>100</v>
      </c>
      <c r="E595" s="1380">
        <v>10</v>
      </c>
      <c r="F595" s="2404">
        <v>990.91</v>
      </c>
      <c r="G595" s="2027">
        <f t="shared" si="63"/>
        <v>990.91</v>
      </c>
      <c r="H595" s="2027">
        <f t="shared" si="64"/>
        <v>990.91</v>
      </c>
      <c r="I595" s="1343"/>
      <c r="L595" s="2401"/>
      <c r="M595" s="2431"/>
      <c r="N595" s="2378"/>
    </row>
    <row r="596" spans="1:14" ht="13.5" customHeight="1">
      <c r="A596" s="638" t="s">
        <v>9015</v>
      </c>
      <c r="B596" s="614">
        <v>300</v>
      </c>
      <c r="C596" s="614"/>
      <c r="D596" s="614">
        <v>100</v>
      </c>
      <c r="E596" s="1380">
        <v>10</v>
      </c>
      <c r="F596" s="2404">
        <v>1159.9000000000001</v>
      </c>
      <c r="G596" s="2027">
        <f t="shared" si="63"/>
        <v>1159.9000000000001</v>
      </c>
      <c r="H596" s="2027">
        <f t="shared" si="64"/>
        <v>1159.9000000000001</v>
      </c>
      <c r="I596" s="1343"/>
      <c r="L596" s="2401"/>
      <c r="M596" s="2431"/>
      <c r="N596" s="2378"/>
    </row>
    <row r="597" spans="1:14" ht="13.5" customHeight="1">
      <c r="A597" s="638" t="s">
        <v>9016</v>
      </c>
      <c r="B597" s="614">
        <v>400</v>
      </c>
      <c r="C597" s="614"/>
      <c r="D597" s="614">
        <v>100</v>
      </c>
      <c r="E597" s="1380">
        <v>10</v>
      </c>
      <c r="F597" s="2404">
        <v>1752.6</v>
      </c>
      <c r="G597" s="2027">
        <f t="shared" si="63"/>
        <v>1752.6</v>
      </c>
      <c r="H597" s="2027">
        <f t="shared" si="64"/>
        <v>1752.6</v>
      </c>
      <c r="I597" s="1343"/>
      <c r="L597" s="2401"/>
      <c r="M597" s="2431"/>
      <c r="N597" s="2378"/>
    </row>
    <row r="598" spans="1:14" ht="13.5" customHeight="1">
      <c r="A598" s="638" t="s">
        <v>646</v>
      </c>
      <c r="B598" s="614">
        <v>500</v>
      </c>
      <c r="C598" s="614"/>
      <c r="D598" s="614">
        <v>100</v>
      </c>
      <c r="E598" s="1380">
        <v>25</v>
      </c>
      <c r="F598" s="2404">
        <v>4764</v>
      </c>
      <c r="G598" s="2027">
        <f t="shared" si="63"/>
        <v>4764</v>
      </c>
      <c r="H598" s="2027">
        <f t="shared" si="64"/>
        <v>4764</v>
      </c>
      <c r="I598" s="1343"/>
      <c r="L598" s="2401"/>
      <c r="M598" s="2431"/>
      <c r="N598" s="2378"/>
    </row>
    <row r="599" spans="1:14" ht="13.5" customHeight="1">
      <c r="A599" s="638" t="s">
        <v>647</v>
      </c>
      <c r="B599" s="614">
        <v>600</v>
      </c>
      <c r="C599" s="614"/>
      <c r="D599" s="614">
        <v>100</v>
      </c>
      <c r="E599" s="1380">
        <v>10</v>
      </c>
      <c r="F599" s="2404">
        <v>2286.7199999999998</v>
      </c>
      <c r="G599" s="2027">
        <f t="shared" si="63"/>
        <v>2286.7199999999998</v>
      </c>
      <c r="H599" s="2027">
        <f t="shared" si="64"/>
        <v>2286.7199999999998</v>
      </c>
      <c r="I599" s="1343"/>
      <c r="L599" s="2401"/>
      <c r="M599" s="2431"/>
      <c r="N599" s="2378"/>
    </row>
    <row r="600" spans="1:14" ht="13.5" customHeight="1">
      <c r="A600" s="638" t="s">
        <v>9017</v>
      </c>
      <c r="B600" s="614">
        <v>600</v>
      </c>
      <c r="C600" s="614"/>
      <c r="D600" s="614">
        <v>100</v>
      </c>
      <c r="E600" s="1380">
        <v>25</v>
      </c>
      <c r="F600" s="2404">
        <v>5716.8</v>
      </c>
      <c r="G600" s="2027">
        <f t="shared" si="63"/>
        <v>5716.8</v>
      </c>
      <c r="H600" s="2027">
        <f t="shared" si="64"/>
        <v>5716.8</v>
      </c>
      <c r="I600" s="1343"/>
      <c r="L600" s="2401"/>
      <c r="M600" s="2431"/>
      <c r="N600" s="2378"/>
    </row>
    <row r="601" spans="1:14" ht="13.5" customHeight="1">
      <c r="A601" s="638" t="s">
        <v>648</v>
      </c>
      <c r="B601" s="614">
        <v>800</v>
      </c>
      <c r="C601" s="614"/>
      <c r="D601" s="614">
        <v>100</v>
      </c>
      <c r="E601" s="1380">
        <v>10</v>
      </c>
      <c r="F601" s="2404">
        <v>3048.96</v>
      </c>
      <c r="G601" s="2027">
        <f t="shared" si="63"/>
        <v>3048.96</v>
      </c>
      <c r="H601" s="2027">
        <f t="shared" si="64"/>
        <v>3048.96</v>
      </c>
      <c r="I601" s="1343"/>
      <c r="L601" s="2401"/>
      <c r="M601" s="2431"/>
      <c r="N601" s="2378"/>
    </row>
    <row r="602" spans="1:14" ht="13.5" customHeight="1">
      <c r="A602" s="638" t="s">
        <v>9018</v>
      </c>
      <c r="B602" s="614">
        <v>1000</v>
      </c>
      <c r="C602" s="614"/>
      <c r="D602" s="614">
        <v>100</v>
      </c>
      <c r="E602" s="1380">
        <v>5</v>
      </c>
      <c r="F602" s="2404">
        <v>2190.6999999999998</v>
      </c>
      <c r="G602" s="2027">
        <f t="shared" si="63"/>
        <v>2190.6999999999998</v>
      </c>
      <c r="H602" s="2027">
        <f t="shared" si="64"/>
        <v>2190.6999999999998</v>
      </c>
      <c r="I602" s="1343"/>
      <c r="L602" s="2401"/>
      <c r="M602" s="2431"/>
      <c r="N602" s="2378"/>
    </row>
    <row r="603" spans="1:14" ht="13.5" customHeight="1">
      <c r="A603" s="638" t="s">
        <v>9019</v>
      </c>
      <c r="B603" s="614">
        <v>1200</v>
      </c>
      <c r="C603" s="614"/>
      <c r="D603" s="614">
        <v>100</v>
      </c>
      <c r="E603" s="1380">
        <v>5</v>
      </c>
      <c r="F603" s="2404">
        <v>2382.6075000000001</v>
      </c>
      <c r="G603" s="2027">
        <f t="shared" si="63"/>
        <v>2382.61</v>
      </c>
      <c r="H603" s="2027">
        <f t="shared" si="64"/>
        <v>2382.61</v>
      </c>
      <c r="I603" s="1343"/>
      <c r="L603" s="2401"/>
      <c r="M603" s="2431"/>
      <c r="N603" s="2378"/>
    </row>
    <row r="604" spans="1:14" ht="13.5" customHeight="1">
      <c r="A604" s="638" t="s">
        <v>649</v>
      </c>
      <c r="B604" s="614">
        <v>1250</v>
      </c>
      <c r="C604" s="614"/>
      <c r="D604" s="614">
        <v>100</v>
      </c>
      <c r="E604" s="1380">
        <v>10</v>
      </c>
      <c r="F604" s="2404">
        <v>5476.8</v>
      </c>
      <c r="G604" s="2027">
        <f t="shared" si="63"/>
        <v>5476.8</v>
      </c>
      <c r="H604" s="2027">
        <f t="shared" si="64"/>
        <v>5476.8</v>
      </c>
      <c r="I604" s="1343"/>
      <c r="L604" s="2401"/>
      <c r="M604" s="2431"/>
      <c r="N604" s="2378"/>
    </row>
    <row r="605" spans="1:14" ht="13.5" customHeight="1">
      <c r="A605" s="638" t="s">
        <v>9020</v>
      </c>
      <c r="B605" s="614">
        <v>1250</v>
      </c>
      <c r="C605" s="614"/>
      <c r="D605" s="614">
        <v>100</v>
      </c>
      <c r="E605" s="1380">
        <v>5</v>
      </c>
      <c r="F605" s="2404">
        <v>2738.4</v>
      </c>
      <c r="G605" s="2027">
        <f t="shared" si="63"/>
        <v>2738.4</v>
      </c>
      <c r="H605" s="2027">
        <f t="shared" si="64"/>
        <v>2738.4</v>
      </c>
      <c r="I605" s="1343"/>
      <c r="L605" s="2401"/>
      <c r="M605" s="2431"/>
      <c r="N605" s="2378"/>
    </row>
    <row r="606" spans="1:14" ht="13.5" customHeight="1">
      <c r="A606" s="638" t="s">
        <v>650</v>
      </c>
      <c r="B606" s="614">
        <v>200</v>
      </c>
      <c r="C606" s="614"/>
      <c r="D606" s="614">
        <v>120</v>
      </c>
      <c r="E606" s="1380">
        <v>25</v>
      </c>
      <c r="F606" s="2404">
        <v>2319.25</v>
      </c>
      <c r="G606" s="2027">
        <f t="shared" si="63"/>
        <v>2319.25</v>
      </c>
      <c r="H606" s="2027">
        <f t="shared" si="64"/>
        <v>2319.25</v>
      </c>
      <c r="I606" s="1343"/>
      <c r="L606" s="2401"/>
      <c r="M606" s="2431"/>
      <c r="N606" s="2378"/>
    </row>
    <row r="607" spans="1:14" ht="13.5" customHeight="1">
      <c r="A607" s="638" t="s">
        <v>651</v>
      </c>
      <c r="B607" s="614">
        <v>240</v>
      </c>
      <c r="C607" s="614"/>
      <c r="D607" s="614">
        <v>120</v>
      </c>
      <c r="E607" s="1380">
        <v>25</v>
      </c>
      <c r="F607" s="2404">
        <v>2783.5</v>
      </c>
      <c r="G607" s="2027">
        <f t="shared" si="63"/>
        <v>2783.5</v>
      </c>
      <c r="H607" s="2027">
        <f t="shared" si="64"/>
        <v>2783.5</v>
      </c>
      <c r="I607" s="1343"/>
      <c r="L607" s="2401"/>
      <c r="M607" s="2431"/>
      <c r="N607" s="2378"/>
    </row>
    <row r="608" spans="1:14" ht="13.5" customHeight="1">
      <c r="A608" s="638" t="s">
        <v>10876</v>
      </c>
      <c r="B608" s="614">
        <v>240</v>
      </c>
      <c r="C608" s="614"/>
      <c r="D608" s="614">
        <v>120</v>
      </c>
      <c r="E608" s="1380">
        <v>10</v>
      </c>
      <c r="F608" s="2404">
        <v>1113.4000000000001</v>
      </c>
      <c r="G608" s="2027">
        <f t="shared" si="63"/>
        <v>1113.4000000000001</v>
      </c>
      <c r="H608" s="2027">
        <f t="shared" si="64"/>
        <v>1113.4000000000001</v>
      </c>
      <c r="I608" s="1343"/>
      <c r="L608" s="2401"/>
      <c r="M608" s="2431"/>
      <c r="N608" s="2378"/>
    </row>
    <row r="609" spans="1:14" ht="13.5" customHeight="1">
      <c r="A609" s="638" t="s">
        <v>10877</v>
      </c>
      <c r="B609" s="614">
        <v>260</v>
      </c>
      <c r="C609" s="614"/>
      <c r="D609" s="614">
        <v>120</v>
      </c>
      <c r="E609" s="1380">
        <v>10</v>
      </c>
      <c r="F609" s="2404">
        <v>1206.0999999999999</v>
      </c>
      <c r="G609" s="2027">
        <f t="shared" si="63"/>
        <v>1206.0999999999999</v>
      </c>
      <c r="H609" s="2027">
        <f t="shared" si="64"/>
        <v>1206.0999999999999</v>
      </c>
      <c r="I609" s="1343"/>
      <c r="L609" s="2401"/>
      <c r="M609" s="2431"/>
      <c r="N609" s="2378"/>
    </row>
    <row r="610" spans="1:14" ht="13.5" customHeight="1">
      <c r="A610" s="638" t="s">
        <v>9021</v>
      </c>
      <c r="B610" s="614">
        <v>300</v>
      </c>
      <c r="C610" s="614"/>
      <c r="D610" s="614">
        <v>120</v>
      </c>
      <c r="E610" s="1380">
        <v>10</v>
      </c>
      <c r="F610" s="2404">
        <v>1391.8</v>
      </c>
      <c r="G610" s="2027">
        <f t="shared" si="63"/>
        <v>1391.8</v>
      </c>
      <c r="H610" s="2027">
        <f t="shared" si="64"/>
        <v>1391.8</v>
      </c>
      <c r="I610" s="1343"/>
      <c r="L610" s="2401"/>
      <c r="M610" s="2431"/>
      <c r="N610" s="2378"/>
    </row>
    <row r="611" spans="1:14" ht="13.5" customHeight="1">
      <c r="A611" s="638" t="s">
        <v>7126</v>
      </c>
      <c r="B611" s="614">
        <v>1250</v>
      </c>
      <c r="C611" s="614"/>
      <c r="D611" s="614">
        <v>120</v>
      </c>
      <c r="E611" s="1380">
        <v>5</v>
      </c>
      <c r="F611" s="2404">
        <v>3286.1</v>
      </c>
      <c r="G611" s="2027">
        <f t="shared" si="63"/>
        <v>3286.1</v>
      </c>
      <c r="H611" s="2027">
        <f t="shared" si="64"/>
        <v>3286.1</v>
      </c>
      <c r="I611" s="1343"/>
      <c r="L611" s="2401"/>
      <c r="M611" s="2431"/>
      <c r="N611" s="2378"/>
    </row>
    <row r="612" spans="1:14" ht="13.5" customHeight="1">
      <c r="A612" s="638" t="s">
        <v>653</v>
      </c>
      <c r="B612" s="614">
        <v>300</v>
      </c>
      <c r="C612" s="614"/>
      <c r="D612" s="614">
        <v>140</v>
      </c>
      <c r="E612" s="1380">
        <v>10</v>
      </c>
      <c r="F612" s="2404">
        <v>1623.7</v>
      </c>
      <c r="G612" s="2027">
        <f t="shared" si="63"/>
        <v>1623.7</v>
      </c>
      <c r="H612" s="2027">
        <f t="shared" si="64"/>
        <v>1623.7</v>
      </c>
      <c r="I612" s="1343"/>
      <c r="L612" s="2401"/>
      <c r="M612" s="2431"/>
      <c r="N612" s="2378"/>
    </row>
    <row r="613" spans="1:14" ht="13.5" customHeight="1">
      <c r="A613" s="638" t="s">
        <v>9022</v>
      </c>
      <c r="B613" s="614">
        <v>300</v>
      </c>
      <c r="C613" s="614"/>
      <c r="D613" s="614">
        <v>140</v>
      </c>
      <c r="E613" s="1380">
        <v>25</v>
      </c>
      <c r="F613" s="2404">
        <v>4059.25</v>
      </c>
      <c r="G613" s="2027">
        <f t="shared" si="63"/>
        <v>4059.25</v>
      </c>
      <c r="H613" s="2027">
        <f t="shared" si="64"/>
        <v>4059.25</v>
      </c>
      <c r="I613" s="1343"/>
      <c r="L613" s="2401"/>
      <c r="M613" s="2431"/>
      <c r="N613" s="2378"/>
    </row>
    <row r="614" spans="1:14" ht="13.5" customHeight="1">
      <c r="A614" s="638" t="s">
        <v>652</v>
      </c>
      <c r="B614" s="614">
        <v>400</v>
      </c>
      <c r="C614" s="614"/>
      <c r="D614" s="614">
        <v>140</v>
      </c>
      <c r="E614" s="1380">
        <v>10</v>
      </c>
      <c r="F614" s="2404">
        <v>2453.6</v>
      </c>
      <c r="G614" s="2027">
        <f t="shared" si="63"/>
        <v>2453.6</v>
      </c>
      <c r="H614" s="2027">
        <f t="shared" si="64"/>
        <v>2453.6</v>
      </c>
      <c r="I614" s="1343"/>
      <c r="L614" s="2401"/>
      <c r="M614" s="2431"/>
      <c r="N614" s="2378"/>
    </row>
    <row r="615" spans="1:14" ht="13.5" customHeight="1">
      <c r="A615" s="638" t="s">
        <v>11363</v>
      </c>
      <c r="B615" s="614">
        <v>1200</v>
      </c>
      <c r="C615" s="614"/>
      <c r="D615" s="614">
        <v>140</v>
      </c>
      <c r="E615" s="1380">
        <v>5</v>
      </c>
      <c r="F615" s="2404">
        <v>3931.2</v>
      </c>
      <c r="G615" s="2027">
        <f t="shared" si="63"/>
        <v>3931.2</v>
      </c>
      <c r="H615" s="2027">
        <f t="shared" si="64"/>
        <v>3931.2</v>
      </c>
      <c r="I615" s="1343"/>
      <c r="L615" s="2401"/>
      <c r="M615" s="2431"/>
      <c r="N615" s="2378"/>
    </row>
    <row r="616" spans="1:14" ht="13.5" customHeight="1">
      <c r="A616" s="638" t="s">
        <v>11364</v>
      </c>
      <c r="B616" s="614">
        <v>1250</v>
      </c>
      <c r="C616" s="614"/>
      <c r="D616" s="614">
        <v>140</v>
      </c>
      <c r="E616" s="1380">
        <v>5</v>
      </c>
      <c r="F616" s="2404">
        <v>3833.75</v>
      </c>
      <c r="G616" s="2027">
        <f t="shared" ref="G616" si="67">ROUND(F616*(1-$G$11),2)</f>
        <v>3833.75</v>
      </c>
      <c r="H616" s="2027">
        <f t="shared" ref="H616" si="68">G616</f>
        <v>3833.75</v>
      </c>
      <c r="I616" s="1343"/>
      <c r="L616" s="2401"/>
      <c r="M616" s="2431"/>
      <c r="N616" s="2378"/>
    </row>
    <row r="617" spans="1:14" ht="13.5" customHeight="1">
      <c r="A617" s="638" t="s">
        <v>7127</v>
      </c>
      <c r="B617" s="614">
        <v>200</v>
      </c>
      <c r="C617" s="614"/>
      <c r="D617" s="614">
        <v>160</v>
      </c>
      <c r="E617" s="1380">
        <v>10</v>
      </c>
      <c r="F617" s="2404">
        <v>1223.42</v>
      </c>
      <c r="G617" s="2027">
        <f t="shared" si="63"/>
        <v>1223.42</v>
      </c>
      <c r="H617" s="2027">
        <f t="shared" si="64"/>
        <v>1223.42</v>
      </c>
      <c r="I617" s="1343"/>
      <c r="L617" s="2401"/>
      <c r="M617" s="2431"/>
      <c r="N617" s="2378"/>
    </row>
    <row r="618" spans="1:14" ht="13.5" customHeight="1">
      <c r="A618" s="638" t="s">
        <v>11366</v>
      </c>
      <c r="B618" s="614">
        <v>200</v>
      </c>
      <c r="C618" s="614"/>
      <c r="D618" s="614">
        <v>200</v>
      </c>
      <c r="E618" s="1380">
        <v>10</v>
      </c>
      <c r="F618" s="2404">
        <v>1579.63</v>
      </c>
      <c r="G618" s="2027">
        <f t="shared" ref="G618" si="69">ROUND(F618*(1-$G$11),2)</f>
        <v>1579.63</v>
      </c>
      <c r="H618" s="2027">
        <f t="shared" ref="H618" si="70">G618</f>
        <v>1579.63</v>
      </c>
      <c r="I618" s="1343"/>
      <c r="L618" s="2401"/>
      <c r="M618" s="2431"/>
      <c r="N618" s="2378"/>
    </row>
    <row r="619" spans="1:14">
      <c r="A619" s="638" t="s">
        <v>654</v>
      </c>
      <c r="B619" s="614">
        <v>300</v>
      </c>
      <c r="C619" s="614"/>
      <c r="D619" s="614">
        <v>200</v>
      </c>
      <c r="E619" s="1380">
        <v>10</v>
      </c>
      <c r="F619" s="2404">
        <v>2286.7199999999998</v>
      </c>
      <c r="G619" s="2027">
        <f t="shared" si="63"/>
        <v>2286.7199999999998</v>
      </c>
      <c r="H619" s="2027">
        <f t="shared" si="64"/>
        <v>2286.7199999999998</v>
      </c>
      <c r="I619" s="1343"/>
      <c r="L619" s="2401"/>
      <c r="M619" s="2431"/>
      <c r="N619" s="2378"/>
    </row>
    <row r="620" spans="1:14" ht="18" customHeight="1">
      <c r="A620" s="638" t="s">
        <v>655</v>
      </c>
      <c r="B620" s="614">
        <v>400</v>
      </c>
      <c r="C620" s="614"/>
      <c r="D620" s="614">
        <v>200</v>
      </c>
      <c r="E620" s="1380">
        <v>5</v>
      </c>
      <c r="F620" s="2328">
        <v>1524.48</v>
      </c>
      <c r="G620" s="2027">
        <f t="shared" si="63"/>
        <v>1524.48</v>
      </c>
      <c r="H620" s="2027">
        <f t="shared" si="64"/>
        <v>1524.48</v>
      </c>
      <c r="I620" s="1343"/>
      <c r="L620" s="2401"/>
      <c r="M620" s="2396"/>
      <c r="N620" s="2378"/>
    </row>
    <row r="621" spans="1:14" ht="12" customHeight="1">
      <c r="A621" s="638" t="s">
        <v>7128</v>
      </c>
      <c r="B621" s="614">
        <v>500</v>
      </c>
      <c r="C621" s="614"/>
      <c r="D621" s="614">
        <v>200</v>
      </c>
      <c r="E621" s="1380">
        <v>5</v>
      </c>
      <c r="F621" s="2328">
        <v>1905.6</v>
      </c>
      <c r="G621" s="2027">
        <f t="shared" si="63"/>
        <v>1905.6</v>
      </c>
      <c r="H621" s="2027">
        <f t="shared" si="64"/>
        <v>1905.6</v>
      </c>
      <c r="I621" s="1343"/>
      <c r="L621" s="2401"/>
      <c r="M621" s="2396"/>
      <c r="N621" s="2378"/>
    </row>
    <row r="622" spans="1:14" ht="12" customHeight="1" thickBot="1">
      <c r="A622" s="1182" t="s">
        <v>656</v>
      </c>
      <c r="B622" s="1386">
        <v>1250</v>
      </c>
      <c r="C622" s="1386"/>
      <c r="D622" s="1386">
        <v>200</v>
      </c>
      <c r="E622" s="1385">
        <v>5</v>
      </c>
      <c r="F622" s="2329">
        <v>4763.8999999999996</v>
      </c>
      <c r="G622" s="2033">
        <f t="shared" si="63"/>
        <v>4763.8999999999996</v>
      </c>
      <c r="H622" s="2033">
        <f>G622</f>
        <v>4763.8999999999996</v>
      </c>
      <c r="I622" s="1349"/>
      <c r="L622" s="2401"/>
      <c r="M622" s="2396"/>
      <c r="N622" s="2378"/>
    </row>
    <row r="623" spans="1:14" ht="12" customHeight="1">
      <c r="D623" s="1414"/>
      <c r="L623" s="2401"/>
      <c r="M623" s="2402"/>
    </row>
    <row r="624" spans="1:14" ht="24.75" hidden="1" customHeight="1">
      <c r="A624" s="2082" t="s">
        <v>1299</v>
      </c>
      <c r="B624" s="472"/>
      <c r="C624" s="472"/>
      <c r="D624" s="472"/>
      <c r="E624" s="472"/>
      <c r="F624" s="2337"/>
      <c r="G624" s="185"/>
      <c r="H624" s="379" t="s">
        <v>70</v>
      </c>
      <c r="I624" s="116"/>
      <c r="L624" s="2429" t="s">
        <v>11661</v>
      </c>
      <c r="M624" s="2399">
        <v>378.19</v>
      </c>
      <c r="N624">
        <f t="shared" ref="N624:N632" si="71">M624/100*192</f>
        <v>726.12479999999994</v>
      </c>
    </row>
    <row r="625" spans="1:14" ht="33.75" hidden="1" customHeight="1">
      <c r="A625" s="2083"/>
      <c r="B625" s="130"/>
      <c r="C625" s="374"/>
      <c r="D625" s="374"/>
      <c r="E625" s="373"/>
      <c r="F625" s="1618"/>
      <c r="G625" s="373"/>
      <c r="H625" s="373"/>
      <c r="I625" s="200"/>
      <c r="L625" s="2427" t="s">
        <v>11662</v>
      </c>
      <c r="M625" s="2400">
        <v>393.94</v>
      </c>
      <c r="N625">
        <f t="shared" si="71"/>
        <v>756.36480000000006</v>
      </c>
    </row>
    <row r="626" spans="1:14" ht="21.75" hidden="1" customHeight="1">
      <c r="A626" s="360"/>
      <c r="B626" s="17"/>
      <c r="C626" s="17"/>
      <c r="D626" s="216"/>
      <c r="E626" s="216"/>
      <c r="F626" s="777"/>
      <c r="G626" s="119"/>
      <c r="H626" s="201"/>
      <c r="I626" s="200"/>
      <c r="L626" s="2427" t="s">
        <v>11663</v>
      </c>
      <c r="M626" s="2400">
        <v>472.73</v>
      </c>
      <c r="N626">
        <f t="shared" si="71"/>
        <v>907.64160000000015</v>
      </c>
    </row>
    <row r="627" spans="1:14" ht="63.75" hidden="1">
      <c r="A627" s="360"/>
      <c r="B627" s="17"/>
      <c r="C627" s="17"/>
      <c r="D627" s="216"/>
      <c r="E627" s="216"/>
      <c r="F627" s="777"/>
      <c r="G627" s="364"/>
      <c r="H627" s="359"/>
      <c r="I627" s="200"/>
      <c r="L627" s="2427" t="s">
        <v>11664</v>
      </c>
      <c r="M627" s="2400">
        <v>83.42</v>
      </c>
      <c r="N627">
        <f t="shared" si="71"/>
        <v>160.16640000000001</v>
      </c>
    </row>
    <row r="628" spans="1:14" ht="13.5" hidden="1" customHeight="1">
      <c r="A628" s="360"/>
      <c r="B628" s="17"/>
      <c r="C628" s="17"/>
      <c r="D628" s="216"/>
      <c r="E628" s="216"/>
      <c r="F628" s="777"/>
      <c r="G628" s="364"/>
      <c r="H628" s="359"/>
      <c r="I628" s="200"/>
      <c r="L628" s="2427" t="s">
        <v>11665</v>
      </c>
      <c r="M628" s="2400">
        <v>113.46</v>
      </c>
      <c r="N628">
        <f t="shared" si="71"/>
        <v>217.84319999999997</v>
      </c>
    </row>
    <row r="629" spans="1:14" ht="13.5" hidden="1" customHeight="1" thickBot="1">
      <c r="A629" s="1541" t="s">
        <v>7841</v>
      </c>
      <c r="B629" s="217"/>
      <c r="C629" s="1067"/>
      <c r="D629" s="217"/>
      <c r="E629" s="217"/>
      <c r="F629" s="1619"/>
      <c r="G629" s="122"/>
      <c r="H629" s="203"/>
      <c r="I629" s="205"/>
      <c r="L629" s="2427" t="s">
        <v>11666</v>
      </c>
      <c r="M629" s="2400">
        <v>126.06</v>
      </c>
      <c r="N629">
        <f t="shared" si="71"/>
        <v>242.03519999999997</v>
      </c>
    </row>
    <row r="630" spans="1:14" ht="41.25" hidden="1" customHeight="1">
      <c r="A630" s="228" t="s">
        <v>1036</v>
      </c>
      <c r="B630" s="2053" t="s">
        <v>990</v>
      </c>
      <c r="C630" s="376" t="s">
        <v>1037</v>
      </c>
      <c r="D630" s="2054"/>
      <c r="E630" s="568" t="s">
        <v>3147</v>
      </c>
      <c r="F630" s="2324" t="s">
        <v>1706</v>
      </c>
      <c r="G630" s="231" t="s">
        <v>2796</v>
      </c>
      <c r="H630" s="394" t="s">
        <v>498</v>
      </c>
      <c r="I630" s="232" t="s">
        <v>4274</v>
      </c>
      <c r="L630" s="2427" t="s">
        <v>11667</v>
      </c>
      <c r="M630" s="2400">
        <v>157.58000000000001</v>
      </c>
      <c r="N630">
        <f t="shared" si="71"/>
        <v>302.55360000000002</v>
      </c>
    </row>
    <row r="631" spans="1:14" ht="13.5" hidden="1" customHeight="1">
      <c r="A631" s="228"/>
      <c r="B631" s="1393" t="s">
        <v>987</v>
      </c>
      <c r="C631" s="1394" t="s">
        <v>988</v>
      </c>
      <c r="D631" s="2055" t="s">
        <v>989</v>
      </c>
      <c r="E631" s="569" t="s">
        <v>2645</v>
      </c>
      <c r="F631" s="2325" t="s">
        <v>265</v>
      </c>
      <c r="G631" s="475">
        <f>'[3]Заказ, cкидки и курсы валют'!$I$12</f>
        <v>0</v>
      </c>
      <c r="H631" s="545"/>
      <c r="I631" s="380"/>
      <c r="L631" s="2427" t="s">
        <v>11668</v>
      </c>
      <c r="M631" s="2400">
        <v>189.09</v>
      </c>
      <c r="N631">
        <f t="shared" si="71"/>
        <v>363.05279999999999</v>
      </c>
    </row>
    <row r="632" spans="1:14" ht="13.5" hidden="1" customHeight="1">
      <c r="A632" s="638" t="s">
        <v>8899</v>
      </c>
      <c r="B632" s="1380">
        <v>100</v>
      </c>
      <c r="C632" s="1380"/>
      <c r="D632" s="1380">
        <v>40</v>
      </c>
      <c r="E632" s="1380">
        <v>1</v>
      </c>
      <c r="F632" s="2328">
        <f>F503+15</f>
        <v>1561</v>
      </c>
      <c r="G632" s="2047">
        <f t="shared" ref="G632:G676" si="72">ROUND(F632*(1-$G$11),2)</f>
        <v>1561</v>
      </c>
      <c r="H632" s="2048">
        <f t="shared" ref="H632:H678" si="73">G632*E632</f>
        <v>1561</v>
      </c>
      <c r="I632" s="1343"/>
      <c r="L632" s="2427" t="s">
        <v>11669</v>
      </c>
      <c r="M632" s="2428">
        <v>504.25</v>
      </c>
      <c r="N632">
        <f t="shared" si="71"/>
        <v>968.16000000000008</v>
      </c>
    </row>
    <row r="633" spans="1:14" ht="13.5" hidden="1" customHeight="1">
      <c r="A633" s="638" t="s">
        <v>8900</v>
      </c>
      <c r="B633" s="1380">
        <v>120</v>
      </c>
      <c r="C633" s="1380"/>
      <c r="D633" s="1380">
        <v>40</v>
      </c>
      <c r="E633" s="1380">
        <v>1</v>
      </c>
      <c r="F633" s="2328">
        <f>F504+15</f>
        <v>1872</v>
      </c>
      <c r="G633" s="2047">
        <f t="shared" si="72"/>
        <v>1872</v>
      </c>
      <c r="H633" s="2048">
        <f t="shared" si="73"/>
        <v>1872</v>
      </c>
      <c r="I633" s="1343"/>
    </row>
    <row r="634" spans="1:14" ht="13.5" hidden="1" customHeight="1">
      <c r="A634" s="638" t="s">
        <v>8901</v>
      </c>
      <c r="B634" s="1382">
        <v>140</v>
      </c>
      <c r="C634" s="1382"/>
      <c r="D634" s="1380">
        <v>40</v>
      </c>
      <c r="E634" s="1382">
        <v>1</v>
      </c>
      <c r="F634" s="2328" t="e">
        <f>#REF!+15</f>
        <v>#REF!</v>
      </c>
      <c r="G634" s="2047" t="e">
        <f t="shared" si="72"/>
        <v>#REF!</v>
      </c>
      <c r="H634" s="2048" t="e">
        <f t="shared" si="73"/>
        <v>#REF!</v>
      </c>
      <c r="I634" s="1343"/>
    </row>
    <row r="635" spans="1:14" ht="13.5" hidden="1" customHeight="1">
      <c r="A635" s="638" t="s">
        <v>8902</v>
      </c>
      <c r="B635" s="1380">
        <v>160</v>
      </c>
      <c r="C635" s="1380"/>
      <c r="D635" s="1380">
        <v>40</v>
      </c>
      <c r="E635" s="1380">
        <v>1</v>
      </c>
      <c r="F635" s="2328">
        <f>507:507+15</f>
        <v>1252.5</v>
      </c>
      <c r="G635" s="2047">
        <f t="shared" si="72"/>
        <v>1252.5</v>
      </c>
      <c r="H635" s="2048">
        <f t="shared" si="73"/>
        <v>1252.5</v>
      </c>
      <c r="I635" s="1343"/>
    </row>
    <row r="636" spans="1:14" ht="13.5" hidden="1" customHeight="1">
      <c r="A636" s="638" t="s">
        <v>8903</v>
      </c>
      <c r="B636" s="1380">
        <v>200</v>
      </c>
      <c r="C636" s="1380"/>
      <c r="D636" s="1380">
        <v>40</v>
      </c>
      <c r="E636" s="1380">
        <v>1</v>
      </c>
      <c r="F636" s="2328">
        <f>F508+15</f>
        <v>1561.5</v>
      </c>
      <c r="G636" s="2047">
        <f t="shared" si="72"/>
        <v>1561.5</v>
      </c>
      <c r="H636" s="2048">
        <f t="shared" si="73"/>
        <v>1561.5</v>
      </c>
      <c r="I636" s="1343"/>
    </row>
    <row r="637" spans="1:14" ht="13.5" hidden="1" customHeight="1">
      <c r="A637" s="638" t="s">
        <v>8904</v>
      </c>
      <c r="B637" s="1380">
        <v>240</v>
      </c>
      <c r="C637" s="1380"/>
      <c r="D637" s="1380">
        <v>40</v>
      </c>
      <c r="E637" s="1380">
        <v>1</v>
      </c>
      <c r="F637" s="2328">
        <f>F509+15</f>
        <v>1870.5</v>
      </c>
      <c r="G637" s="2047">
        <f t="shared" si="72"/>
        <v>1870.5</v>
      </c>
      <c r="H637" s="2048">
        <f t="shared" si="73"/>
        <v>1870.5</v>
      </c>
      <c r="I637" s="1343"/>
    </row>
    <row r="638" spans="1:14" ht="13.5" hidden="1" customHeight="1">
      <c r="A638" s="638" t="s">
        <v>8905</v>
      </c>
      <c r="B638" s="1380">
        <v>260</v>
      </c>
      <c r="C638" s="1380"/>
      <c r="D638" s="1380">
        <v>40</v>
      </c>
      <c r="E638" s="1380">
        <v>1</v>
      </c>
      <c r="F638" s="2328">
        <f>F510+15</f>
        <v>1020</v>
      </c>
      <c r="G638" s="2047">
        <f t="shared" si="72"/>
        <v>1020</v>
      </c>
      <c r="H638" s="2048">
        <f t="shared" si="73"/>
        <v>1020</v>
      </c>
      <c r="I638" s="1343"/>
    </row>
    <row r="639" spans="1:14" ht="13.5" hidden="1" customHeight="1">
      <c r="A639" s="638" t="s">
        <v>8906</v>
      </c>
      <c r="B639" s="1380">
        <v>280</v>
      </c>
      <c r="C639" s="1380"/>
      <c r="D639" s="1380">
        <v>40</v>
      </c>
      <c r="E639" s="1380">
        <v>1</v>
      </c>
      <c r="F639" s="2328">
        <f t="shared" ref="F639:F646" si="74">F512+15</f>
        <v>2149.08</v>
      </c>
      <c r="G639" s="2047">
        <f t="shared" si="72"/>
        <v>2149.08</v>
      </c>
      <c r="H639" s="2048">
        <f t="shared" si="73"/>
        <v>2149.08</v>
      </c>
      <c r="I639" s="1343"/>
    </row>
    <row r="640" spans="1:14" ht="13.5" hidden="1" customHeight="1">
      <c r="A640" s="638" t="s">
        <v>8907</v>
      </c>
      <c r="B640" s="1380">
        <v>300</v>
      </c>
      <c r="C640" s="1380"/>
      <c r="D640" s="1380">
        <v>40</v>
      </c>
      <c r="E640" s="1380">
        <v>1</v>
      </c>
      <c r="F640" s="2328">
        <f t="shared" si="74"/>
        <v>2334.5</v>
      </c>
      <c r="G640" s="2047">
        <f t="shared" si="72"/>
        <v>2334.5</v>
      </c>
      <c r="H640" s="2048">
        <f t="shared" si="73"/>
        <v>2334.5</v>
      </c>
      <c r="I640" s="1343"/>
    </row>
    <row r="641" spans="1:9" ht="13.5" hidden="1" customHeight="1">
      <c r="A641" s="638" t="s">
        <v>8908</v>
      </c>
      <c r="B641" s="1380">
        <v>360</v>
      </c>
      <c r="C641" s="1380"/>
      <c r="D641" s="1380">
        <v>40</v>
      </c>
      <c r="E641" s="1380">
        <v>1</v>
      </c>
      <c r="F641" s="2328">
        <f t="shared" si="74"/>
        <v>1592.25</v>
      </c>
      <c r="G641" s="2047">
        <f t="shared" si="72"/>
        <v>1592.25</v>
      </c>
      <c r="H641" s="2048">
        <f t="shared" si="73"/>
        <v>1592.25</v>
      </c>
      <c r="I641" s="1343"/>
    </row>
    <row r="642" spans="1:9" ht="13.5" hidden="1" customHeight="1">
      <c r="A642" s="638" t="s">
        <v>9023</v>
      </c>
      <c r="B642" s="1380">
        <v>400</v>
      </c>
      <c r="C642" s="1380"/>
      <c r="D642" s="1380">
        <v>40</v>
      </c>
      <c r="E642" s="1380">
        <v>1</v>
      </c>
      <c r="F642" s="2328">
        <f t="shared" si="74"/>
        <v>2088.0149999999999</v>
      </c>
      <c r="G642" s="2047">
        <f t="shared" si="72"/>
        <v>2088.02</v>
      </c>
      <c r="H642" s="2048">
        <f t="shared" si="73"/>
        <v>2088.02</v>
      </c>
      <c r="I642" s="1343"/>
    </row>
    <row r="643" spans="1:9" ht="13.5" hidden="1" customHeight="1">
      <c r="A643" s="638" t="s">
        <v>8909</v>
      </c>
      <c r="B643" s="1380">
        <v>480</v>
      </c>
      <c r="C643" s="1380"/>
      <c r="D643" s="1380">
        <v>40</v>
      </c>
      <c r="E643" s="1380">
        <v>1</v>
      </c>
      <c r="F643" s="2328">
        <f t="shared" si="74"/>
        <v>2029.4880000000001</v>
      </c>
      <c r="G643" s="2047">
        <f t="shared" si="72"/>
        <v>2029.49</v>
      </c>
      <c r="H643" s="2048">
        <f t="shared" si="73"/>
        <v>2029.49</v>
      </c>
      <c r="I643" s="1343"/>
    </row>
    <row r="644" spans="1:9" ht="13.5" hidden="1" customHeight="1">
      <c r="A644" s="638" t="s">
        <v>8910</v>
      </c>
      <c r="B644" s="1380">
        <v>500</v>
      </c>
      <c r="C644" s="1380"/>
      <c r="D644" s="1380">
        <v>40</v>
      </c>
      <c r="E644" s="1380">
        <v>1</v>
      </c>
      <c r="F644" s="2328">
        <f t="shared" si="74"/>
        <v>2205.5</v>
      </c>
      <c r="G644" s="2047">
        <f t="shared" si="72"/>
        <v>2205.5</v>
      </c>
      <c r="H644" s="2048">
        <f t="shared" si="73"/>
        <v>2205.5</v>
      </c>
      <c r="I644" s="1343"/>
    </row>
    <row r="645" spans="1:9" ht="13.5" hidden="1" customHeight="1">
      <c r="A645" s="638" t="s">
        <v>8911</v>
      </c>
      <c r="B645" s="1380">
        <v>600</v>
      </c>
      <c r="C645" s="1380"/>
      <c r="D645" s="1380">
        <v>40</v>
      </c>
      <c r="E645" s="1380">
        <v>1</v>
      </c>
      <c r="F645" s="2328">
        <f t="shared" si="74"/>
        <v>2961.384</v>
      </c>
      <c r="G645" s="2047">
        <f t="shared" si="72"/>
        <v>2961.38</v>
      </c>
      <c r="H645" s="2048">
        <f t="shared" si="73"/>
        <v>2961.38</v>
      </c>
      <c r="I645" s="1343"/>
    </row>
    <row r="646" spans="1:9" ht="13.5" hidden="1" customHeight="1">
      <c r="A646" s="638" t="s">
        <v>8912</v>
      </c>
      <c r="B646" s="1380">
        <v>720</v>
      </c>
      <c r="C646" s="1380"/>
      <c r="D646" s="1380">
        <v>40</v>
      </c>
      <c r="E646" s="1380">
        <v>1</v>
      </c>
      <c r="F646" s="2328">
        <f t="shared" si="74"/>
        <v>1112.6600000000001</v>
      </c>
      <c r="G646" s="2047">
        <f t="shared" si="72"/>
        <v>1112.6600000000001</v>
      </c>
      <c r="H646" s="2048">
        <f t="shared" si="73"/>
        <v>1112.6600000000001</v>
      </c>
      <c r="I646" s="1343"/>
    </row>
    <row r="647" spans="1:9" ht="13.5" hidden="1" customHeight="1">
      <c r="A647" s="638" t="s">
        <v>8913</v>
      </c>
      <c r="B647" s="1380">
        <v>800</v>
      </c>
      <c r="C647" s="1380"/>
      <c r="D647" s="1380">
        <v>40</v>
      </c>
      <c r="E647" s="1380">
        <v>1</v>
      </c>
      <c r="F647" s="2328">
        <f>F521+15</f>
        <v>1417</v>
      </c>
      <c r="G647" s="2047">
        <f t="shared" si="72"/>
        <v>1417</v>
      </c>
      <c r="H647" s="2048">
        <f t="shared" si="73"/>
        <v>1417</v>
      </c>
      <c r="I647" s="1343"/>
    </row>
    <row r="648" spans="1:9" ht="13.5" hidden="1" customHeight="1">
      <c r="A648" s="638" t="s">
        <v>8914</v>
      </c>
      <c r="B648" s="1380">
        <v>840</v>
      </c>
      <c r="C648" s="1380"/>
      <c r="D648" s="1380">
        <v>40</v>
      </c>
      <c r="E648" s="1380">
        <v>1</v>
      </c>
      <c r="F648" s="2328" t="e">
        <f>#REF!+15</f>
        <v>#REF!</v>
      </c>
      <c r="G648" s="2047" t="e">
        <f t="shared" si="72"/>
        <v>#REF!</v>
      </c>
      <c r="H648" s="2048" t="e">
        <f t="shared" si="73"/>
        <v>#REF!</v>
      </c>
      <c r="I648" s="1343"/>
    </row>
    <row r="649" spans="1:9" ht="13.5" hidden="1" customHeight="1">
      <c r="A649" s="638" t="s">
        <v>8915</v>
      </c>
      <c r="B649" s="1380">
        <v>960</v>
      </c>
      <c r="C649" s="1380"/>
      <c r="D649" s="1380">
        <v>40</v>
      </c>
      <c r="E649" s="1380">
        <v>1</v>
      </c>
      <c r="F649" s="2328" t="e">
        <f>#REF!+15</f>
        <v>#REF!</v>
      </c>
      <c r="G649" s="2047" t="e">
        <f t="shared" si="72"/>
        <v>#REF!</v>
      </c>
      <c r="H649" s="2048" t="e">
        <f t="shared" si="73"/>
        <v>#REF!</v>
      </c>
      <c r="I649" s="1343"/>
    </row>
    <row r="650" spans="1:9" ht="13.5" hidden="1" customHeight="1">
      <c r="A650" s="638" t="s">
        <v>8916</v>
      </c>
      <c r="B650" s="1380">
        <v>1000</v>
      </c>
      <c r="C650" s="1380"/>
      <c r="D650" s="1380">
        <v>40</v>
      </c>
      <c r="E650" s="1380">
        <v>1</v>
      </c>
      <c r="F650" s="2328">
        <f>F524+15</f>
        <v>1767.6</v>
      </c>
      <c r="G650" s="2047">
        <f t="shared" si="72"/>
        <v>1767.6</v>
      </c>
      <c r="H650" s="2048">
        <f t="shared" si="73"/>
        <v>1767.6</v>
      </c>
      <c r="I650" s="1343"/>
    </row>
    <row r="651" spans="1:9" ht="13.5" hidden="1" customHeight="1">
      <c r="A651" s="638" t="s">
        <v>8917</v>
      </c>
      <c r="B651" s="1380">
        <v>1200</v>
      </c>
      <c r="C651" s="1380"/>
      <c r="D651" s="1380">
        <v>40</v>
      </c>
      <c r="E651" s="1380">
        <v>1</v>
      </c>
      <c r="F651" s="2328">
        <f>F525+15</f>
        <v>2118.1999999999998</v>
      </c>
      <c r="G651" s="2047">
        <f t="shared" si="72"/>
        <v>2118.1999999999998</v>
      </c>
      <c r="H651" s="2048">
        <f t="shared" si="73"/>
        <v>2118.1999999999998</v>
      </c>
      <c r="I651" s="1343"/>
    </row>
    <row r="652" spans="1:9" ht="13.5" hidden="1" customHeight="1">
      <c r="A652" s="638" t="s">
        <v>8918</v>
      </c>
      <c r="B652" s="1380">
        <v>1250</v>
      </c>
      <c r="C652" s="1380"/>
      <c r="D652" s="1380">
        <v>40</v>
      </c>
      <c r="E652" s="1380">
        <v>1</v>
      </c>
      <c r="F652" s="2328">
        <f>F526+15</f>
        <v>2205.6999999999998</v>
      </c>
      <c r="G652" s="2047">
        <f t="shared" si="72"/>
        <v>2205.6999999999998</v>
      </c>
      <c r="H652" s="2048">
        <f t="shared" si="73"/>
        <v>2205.6999999999998</v>
      </c>
      <c r="I652" s="1343"/>
    </row>
    <row r="653" spans="1:9" ht="13.5" hidden="1" customHeight="1">
      <c r="A653" s="638" t="s">
        <v>8919</v>
      </c>
      <c r="B653" s="1380">
        <v>100</v>
      </c>
      <c r="C653" s="1380"/>
      <c r="D653" s="1380">
        <v>50</v>
      </c>
      <c r="E653" s="1380">
        <v>1</v>
      </c>
      <c r="F653" s="2328">
        <f>F527+15</f>
        <v>1948</v>
      </c>
      <c r="G653" s="2047">
        <f t="shared" si="72"/>
        <v>1948</v>
      </c>
      <c r="H653" s="2048">
        <f t="shared" si="73"/>
        <v>1948</v>
      </c>
      <c r="I653" s="1343"/>
    </row>
    <row r="654" spans="1:9" ht="13.5" hidden="1" customHeight="1">
      <c r="A654" s="638" t="s">
        <v>8920</v>
      </c>
      <c r="B654" s="1380">
        <v>120</v>
      </c>
      <c r="C654" s="1380"/>
      <c r="D654" s="1380">
        <v>50</v>
      </c>
      <c r="E654" s="1380">
        <v>1</v>
      </c>
      <c r="F654" s="2328" t="e">
        <f>#REF!+15</f>
        <v>#REF!</v>
      </c>
      <c r="G654" s="2047" t="e">
        <f t="shared" si="72"/>
        <v>#REF!</v>
      </c>
      <c r="H654" s="2048" t="e">
        <f t="shared" si="73"/>
        <v>#REF!</v>
      </c>
      <c r="I654" s="1343"/>
    </row>
    <row r="655" spans="1:9" ht="13.5" hidden="1" customHeight="1">
      <c r="A655" s="638" t="s">
        <v>9024</v>
      </c>
      <c r="B655" s="1380">
        <v>140</v>
      </c>
      <c r="C655" s="1380"/>
      <c r="D655" s="1380">
        <v>50</v>
      </c>
      <c r="E655" s="1380">
        <v>1</v>
      </c>
      <c r="F655" s="2328">
        <f>F529+15</f>
        <v>1367.5</v>
      </c>
      <c r="G655" s="2047">
        <f t="shared" si="72"/>
        <v>1367.5</v>
      </c>
      <c r="H655" s="2048">
        <f t="shared" si="73"/>
        <v>1367.5</v>
      </c>
      <c r="I655" s="1343"/>
    </row>
    <row r="656" spans="1:9" ht="13.5" hidden="1" customHeight="1">
      <c r="A656" s="638" t="s">
        <v>9025</v>
      </c>
      <c r="B656" s="1380">
        <v>160</v>
      </c>
      <c r="C656" s="1380"/>
      <c r="D656" s="1380">
        <v>50</v>
      </c>
      <c r="E656" s="1380">
        <v>1</v>
      </c>
      <c r="F656" s="2328">
        <f>F530+15</f>
        <v>3966.3599999999997</v>
      </c>
      <c r="G656" s="2047">
        <f t="shared" si="72"/>
        <v>3966.36</v>
      </c>
      <c r="H656" s="2048">
        <f t="shared" si="73"/>
        <v>3966.36</v>
      </c>
      <c r="I656" s="1343"/>
    </row>
    <row r="657" spans="1:9" ht="13.5" hidden="1" customHeight="1">
      <c r="A657" s="638" t="s">
        <v>8921</v>
      </c>
      <c r="B657" s="1380">
        <v>200</v>
      </c>
      <c r="C657" s="1380"/>
      <c r="D657" s="1380">
        <v>50</v>
      </c>
      <c r="E657" s="1380">
        <v>1</v>
      </c>
      <c r="F657" s="2328">
        <f>F532+15</f>
        <v>1948.5</v>
      </c>
      <c r="G657" s="2047">
        <f t="shared" si="72"/>
        <v>1948.5</v>
      </c>
      <c r="H657" s="2048">
        <f t="shared" si="73"/>
        <v>1948.5</v>
      </c>
      <c r="I657" s="1343"/>
    </row>
    <row r="658" spans="1:9" ht="13.5" hidden="1" customHeight="1">
      <c r="A658" s="638" t="s">
        <v>8922</v>
      </c>
      <c r="B658" s="1380">
        <v>240</v>
      </c>
      <c r="C658" s="1380"/>
      <c r="D658" s="1380">
        <v>50</v>
      </c>
      <c r="E658" s="1380">
        <v>1</v>
      </c>
      <c r="F658" s="2328">
        <f>F533+15</f>
        <v>1174.75</v>
      </c>
      <c r="G658" s="2047">
        <f t="shared" si="72"/>
        <v>1174.75</v>
      </c>
      <c r="H658" s="2048">
        <f t="shared" si="73"/>
        <v>1174.75</v>
      </c>
      <c r="I658" s="1343"/>
    </row>
    <row r="659" spans="1:9" ht="13.5" hidden="1" customHeight="1">
      <c r="A659" s="638" t="s">
        <v>8923</v>
      </c>
      <c r="B659" s="1380">
        <v>300</v>
      </c>
      <c r="C659" s="1380"/>
      <c r="D659" s="1380">
        <v>50</v>
      </c>
      <c r="E659" s="1380">
        <v>1</v>
      </c>
      <c r="F659" s="2328">
        <f t="shared" ref="F659:F664" si="75">F535+15</f>
        <v>1720.0319999999999</v>
      </c>
      <c r="G659" s="2047">
        <f t="shared" si="72"/>
        <v>1720.03</v>
      </c>
      <c r="H659" s="2048">
        <f t="shared" si="73"/>
        <v>1720.03</v>
      </c>
      <c r="I659" s="1343"/>
    </row>
    <row r="660" spans="1:9" ht="13.5" hidden="1" customHeight="1">
      <c r="A660" s="638" t="s">
        <v>8924</v>
      </c>
      <c r="B660" s="1380">
        <v>400</v>
      </c>
      <c r="C660" s="1380"/>
      <c r="D660" s="1380">
        <v>50</v>
      </c>
      <c r="E660" s="1380">
        <v>1</v>
      </c>
      <c r="F660" s="2328">
        <f t="shared" si="75"/>
        <v>2205.75</v>
      </c>
      <c r="G660" s="2047">
        <f t="shared" si="72"/>
        <v>2205.75</v>
      </c>
      <c r="H660" s="2048">
        <f t="shared" si="73"/>
        <v>2205.75</v>
      </c>
      <c r="I660" s="1343"/>
    </row>
    <row r="661" spans="1:9" ht="13.5" hidden="1" customHeight="1">
      <c r="A661" s="638" t="s">
        <v>8925</v>
      </c>
      <c r="B661" s="1380">
        <v>500</v>
      </c>
      <c r="C661" s="1380"/>
      <c r="D661" s="1380">
        <v>50</v>
      </c>
      <c r="E661" s="1380">
        <v>1</v>
      </c>
      <c r="F661" s="2328">
        <f t="shared" si="75"/>
        <v>2753.5</v>
      </c>
      <c r="G661" s="2047">
        <f t="shared" si="72"/>
        <v>2753.5</v>
      </c>
      <c r="H661" s="2048">
        <f t="shared" si="73"/>
        <v>2753.5</v>
      </c>
      <c r="I661" s="1343"/>
    </row>
    <row r="662" spans="1:9" ht="13.5" hidden="1" customHeight="1">
      <c r="A662" s="638" t="s">
        <v>8926</v>
      </c>
      <c r="B662" s="1380">
        <v>600</v>
      </c>
      <c r="C662" s="1380"/>
      <c r="D662" s="1380">
        <v>50</v>
      </c>
      <c r="E662" s="1380">
        <v>1</v>
      </c>
      <c r="F662" s="2328">
        <f t="shared" si="75"/>
        <v>3301</v>
      </c>
      <c r="G662" s="2047">
        <f t="shared" si="72"/>
        <v>3301</v>
      </c>
      <c r="H662" s="2048">
        <f t="shared" si="73"/>
        <v>3301</v>
      </c>
      <c r="I662" s="1343"/>
    </row>
    <row r="663" spans="1:9" ht="13.5" hidden="1" customHeight="1">
      <c r="A663" s="638" t="s">
        <v>8927</v>
      </c>
      <c r="B663" s="1380">
        <v>800</v>
      </c>
      <c r="C663" s="1380"/>
      <c r="D663" s="1380">
        <v>50</v>
      </c>
      <c r="E663" s="1380">
        <v>1</v>
      </c>
      <c r="F663" s="2328">
        <f t="shared" si="75"/>
        <v>4409</v>
      </c>
      <c r="G663" s="2047">
        <f t="shared" si="72"/>
        <v>4409</v>
      </c>
      <c r="H663" s="2048">
        <f t="shared" si="73"/>
        <v>4409</v>
      </c>
      <c r="I663" s="1343"/>
    </row>
    <row r="664" spans="1:9" ht="13.5" hidden="1" customHeight="1">
      <c r="A664" s="638" t="s">
        <v>8928</v>
      </c>
      <c r="B664" s="1380">
        <v>1000</v>
      </c>
      <c r="C664" s="1380"/>
      <c r="D664" s="1380">
        <v>50</v>
      </c>
      <c r="E664" s="1380">
        <v>1</v>
      </c>
      <c r="F664" s="2328">
        <f t="shared" si="75"/>
        <v>2470.2884999999997</v>
      </c>
      <c r="G664" s="2047">
        <f t="shared" si="72"/>
        <v>2470.29</v>
      </c>
      <c r="H664" s="2048">
        <f t="shared" si="73"/>
        <v>2470.29</v>
      </c>
      <c r="I664" s="1343"/>
    </row>
    <row r="665" spans="1:9" ht="13.5" hidden="1" customHeight="1">
      <c r="A665" s="638" t="s">
        <v>8929</v>
      </c>
      <c r="B665" s="1380">
        <v>1200</v>
      </c>
      <c r="C665" s="1380"/>
      <c r="D665" s="1380">
        <v>50</v>
      </c>
      <c r="E665" s="1380">
        <v>1</v>
      </c>
      <c r="F665" s="2328" t="e">
        <f>#REF!+15</f>
        <v>#REF!</v>
      </c>
      <c r="G665" s="2047" t="e">
        <f t="shared" si="72"/>
        <v>#REF!</v>
      </c>
      <c r="H665" s="2048" t="e">
        <f t="shared" si="73"/>
        <v>#REF!</v>
      </c>
      <c r="I665" s="1343"/>
    </row>
    <row r="666" spans="1:9" ht="13.5" hidden="1" customHeight="1">
      <c r="A666" s="638" t="s">
        <v>8930</v>
      </c>
      <c r="B666" s="1380">
        <v>1250</v>
      </c>
      <c r="C666" s="1380"/>
      <c r="D666" s="1380">
        <v>50</v>
      </c>
      <c r="E666" s="1380">
        <v>1</v>
      </c>
      <c r="F666" s="2328">
        <f>F542+15</f>
        <v>2753.5</v>
      </c>
      <c r="G666" s="2047">
        <f t="shared" si="72"/>
        <v>2753.5</v>
      </c>
      <c r="H666" s="2048">
        <f t="shared" si="73"/>
        <v>2753.5</v>
      </c>
      <c r="I666" s="1343"/>
    </row>
    <row r="667" spans="1:9" ht="13.5" hidden="1" customHeight="1">
      <c r="A667" s="638" t="s">
        <v>9026</v>
      </c>
      <c r="B667" s="1380">
        <v>100</v>
      </c>
      <c r="C667" s="1380"/>
      <c r="D667" s="1380">
        <v>60</v>
      </c>
      <c r="E667" s="1380">
        <v>1</v>
      </c>
      <c r="F667" s="2328">
        <f>F544+15</f>
        <v>2334</v>
      </c>
      <c r="G667" s="2047">
        <f t="shared" si="72"/>
        <v>2334</v>
      </c>
      <c r="H667" s="2048">
        <f t="shared" si="73"/>
        <v>2334</v>
      </c>
      <c r="I667" s="1343"/>
    </row>
    <row r="668" spans="1:9" ht="13.5" hidden="1" customHeight="1">
      <c r="A668" s="638" t="s">
        <v>8931</v>
      </c>
      <c r="B668" s="1380">
        <v>120</v>
      </c>
      <c r="C668" s="1380"/>
      <c r="D668" s="1380">
        <v>60</v>
      </c>
      <c r="E668" s="1380">
        <v>1</v>
      </c>
      <c r="F668" s="2328" t="e">
        <f>#REF!+15</f>
        <v>#REF!</v>
      </c>
      <c r="G668" s="2047" t="e">
        <f t="shared" si="72"/>
        <v>#REF!</v>
      </c>
      <c r="H668" s="2048" t="e">
        <f t="shared" si="73"/>
        <v>#REF!</v>
      </c>
      <c r="I668" s="1343"/>
    </row>
    <row r="669" spans="1:9" ht="13.5" hidden="1" customHeight="1">
      <c r="A669" s="638" t="s">
        <v>8932</v>
      </c>
      <c r="B669" s="1380">
        <v>140</v>
      </c>
      <c r="C669" s="1380"/>
      <c r="D669" s="1380">
        <v>60</v>
      </c>
      <c r="E669" s="1380">
        <v>1</v>
      </c>
      <c r="F669" s="2328">
        <f>F547+15</f>
        <v>2177.8530000000001</v>
      </c>
      <c r="G669" s="2047">
        <f t="shared" si="72"/>
        <v>2177.85</v>
      </c>
      <c r="H669" s="2048">
        <f t="shared" si="73"/>
        <v>2177.85</v>
      </c>
      <c r="I669" s="1343"/>
    </row>
    <row r="670" spans="1:9" ht="13.5" hidden="1" customHeight="1">
      <c r="A670" s="638" t="s">
        <v>8933</v>
      </c>
      <c r="B670" s="1380">
        <v>160</v>
      </c>
      <c r="C670" s="1380"/>
      <c r="D670" s="1380">
        <v>60</v>
      </c>
      <c r="E670" s="1380">
        <v>1</v>
      </c>
      <c r="F670" s="2328">
        <f>F548+15</f>
        <v>2029.992</v>
      </c>
      <c r="G670" s="2047">
        <f t="shared" si="72"/>
        <v>2029.99</v>
      </c>
      <c r="H670" s="2048">
        <f t="shared" si="73"/>
        <v>2029.99</v>
      </c>
      <c r="I670" s="1343"/>
    </row>
    <row r="671" spans="1:9" ht="13.5" hidden="1" customHeight="1">
      <c r="A671" s="638" t="s">
        <v>9027</v>
      </c>
      <c r="B671" s="1380">
        <v>220</v>
      </c>
      <c r="C671" s="1380"/>
      <c r="D671" s="1380">
        <v>60</v>
      </c>
      <c r="E671" s="1380">
        <v>1</v>
      </c>
      <c r="F671" s="2328">
        <f>F550+15</f>
        <v>3104.52</v>
      </c>
      <c r="G671" s="2047">
        <f t="shared" si="72"/>
        <v>3104.52</v>
      </c>
      <c r="H671" s="2048">
        <f t="shared" si="73"/>
        <v>3104.52</v>
      </c>
      <c r="I671" s="1343"/>
    </row>
    <row r="672" spans="1:9" ht="13.5" hidden="1" customHeight="1">
      <c r="A672" s="638" t="s">
        <v>8934</v>
      </c>
      <c r="B672" s="1380">
        <v>240</v>
      </c>
      <c r="C672" s="1380"/>
      <c r="D672" s="1380">
        <v>60</v>
      </c>
      <c r="E672" s="1380">
        <v>1</v>
      </c>
      <c r="F672" s="2328">
        <f>F551+15</f>
        <v>1406.5</v>
      </c>
      <c r="G672" s="2047">
        <f t="shared" si="72"/>
        <v>1406.5</v>
      </c>
      <c r="H672" s="2048">
        <f t="shared" si="73"/>
        <v>1406.5</v>
      </c>
      <c r="I672" s="1343"/>
    </row>
    <row r="673" spans="1:9" ht="13.5" hidden="1" customHeight="1">
      <c r="A673" s="638" t="s">
        <v>8935</v>
      </c>
      <c r="B673" s="1380">
        <v>300</v>
      </c>
      <c r="C673" s="1380"/>
      <c r="D673" s="1380">
        <v>60</v>
      </c>
      <c r="E673" s="1380">
        <v>1</v>
      </c>
      <c r="F673" s="2328" t="e">
        <f>#REF!+15</f>
        <v>#REF!</v>
      </c>
      <c r="G673" s="2047" t="e">
        <f t="shared" si="72"/>
        <v>#REF!</v>
      </c>
      <c r="H673" s="2048" t="e">
        <f t="shared" si="73"/>
        <v>#REF!</v>
      </c>
      <c r="I673" s="1343"/>
    </row>
    <row r="674" spans="1:9" ht="13.5" hidden="1" customHeight="1">
      <c r="A674" s="638" t="s">
        <v>8936</v>
      </c>
      <c r="B674" s="1380">
        <v>360</v>
      </c>
      <c r="C674" s="1380"/>
      <c r="D674" s="1380">
        <v>60</v>
      </c>
      <c r="E674" s="1380">
        <v>1</v>
      </c>
      <c r="F674" s="2328">
        <f>F553+15</f>
        <v>2795.6625000000004</v>
      </c>
      <c r="G674" s="2047">
        <f t="shared" si="72"/>
        <v>2795.66</v>
      </c>
      <c r="H674" s="2048">
        <f t="shared" si="73"/>
        <v>2795.66</v>
      </c>
      <c r="I674" s="1343"/>
    </row>
    <row r="675" spans="1:9" ht="13.5" hidden="1" customHeight="1">
      <c r="A675" s="638" t="s">
        <v>8937</v>
      </c>
      <c r="B675" s="1380">
        <v>400</v>
      </c>
      <c r="C675" s="1380"/>
      <c r="D675" s="1380">
        <v>60</v>
      </c>
      <c r="E675" s="1380">
        <v>1</v>
      </c>
      <c r="F675" s="2328">
        <f>F554+15</f>
        <v>2644</v>
      </c>
      <c r="G675" s="2047">
        <f t="shared" si="72"/>
        <v>2644</v>
      </c>
      <c r="H675" s="2048">
        <f t="shared" si="73"/>
        <v>2644</v>
      </c>
      <c r="I675" s="1343"/>
    </row>
    <row r="676" spans="1:9" ht="13.5" hidden="1" customHeight="1">
      <c r="A676" s="638" t="s">
        <v>8938</v>
      </c>
      <c r="B676" s="1380">
        <v>480</v>
      </c>
      <c r="C676" s="1380"/>
      <c r="D676" s="1380">
        <v>60</v>
      </c>
      <c r="E676" s="1380">
        <v>1</v>
      </c>
      <c r="F676" s="2328">
        <f>F555+15</f>
        <v>2759.16</v>
      </c>
      <c r="G676" s="2047">
        <f t="shared" si="72"/>
        <v>2759.16</v>
      </c>
      <c r="H676" s="2048">
        <f t="shared" si="73"/>
        <v>2759.16</v>
      </c>
      <c r="I676" s="1343"/>
    </row>
    <row r="677" spans="1:9" ht="13.5" hidden="1" customHeight="1">
      <c r="A677" s="638" t="s">
        <v>8939</v>
      </c>
      <c r="B677" s="1380">
        <v>600</v>
      </c>
      <c r="C677" s="1380"/>
      <c r="D677" s="1380">
        <v>60</v>
      </c>
      <c r="E677" s="1380">
        <v>1</v>
      </c>
      <c r="F677" s="2328">
        <f>F557+15</f>
        <v>3445.08</v>
      </c>
      <c r="G677" s="2047">
        <f>ROUND(F677*(1-$G$11),2)</f>
        <v>3445.08</v>
      </c>
      <c r="H677" s="2048">
        <f t="shared" si="73"/>
        <v>3445.08</v>
      </c>
      <c r="I677" s="1343"/>
    </row>
    <row r="678" spans="1:9" ht="13.5" hidden="1" customHeight="1">
      <c r="A678" s="638" t="s">
        <v>8940</v>
      </c>
      <c r="B678" s="1380">
        <v>800</v>
      </c>
      <c r="C678" s="1380"/>
      <c r="D678" s="1380">
        <v>60</v>
      </c>
      <c r="E678" s="1380">
        <v>1</v>
      </c>
      <c r="F678" s="2328">
        <f>F559+15</f>
        <v>4588.4399999999996</v>
      </c>
      <c r="G678" s="2047">
        <f t="shared" ref="G678:G722" si="76">ROUND(F678*(1-$G$11),2)</f>
        <v>4588.4399999999996</v>
      </c>
      <c r="H678" s="2048">
        <f t="shared" si="73"/>
        <v>4588.4399999999996</v>
      </c>
      <c r="I678" s="1343"/>
    </row>
    <row r="679" spans="1:9" ht="13.5" hidden="1" customHeight="1">
      <c r="A679" s="638" t="s">
        <v>9028</v>
      </c>
      <c r="B679" s="1380">
        <v>960</v>
      </c>
      <c r="C679" s="1380"/>
      <c r="D679" s="1380">
        <v>60</v>
      </c>
      <c r="E679" s="1380">
        <v>1</v>
      </c>
      <c r="F679" s="2328">
        <f>F561+15</f>
        <v>2210.14</v>
      </c>
      <c r="G679" s="2047">
        <f t="shared" si="76"/>
        <v>2210.14</v>
      </c>
      <c r="H679" s="2048">
        <f>G679*E679</f>
        <v>2210.14</v>
      </c>
      <c r="I679" s="1343"/>
    </row>
    <row r="680" spans="1:9" ht="13.5" hidden="1" customHeight="1">
      <c r="A680" s="638" t="s">
        <v>8941</v>
      </c>
      <c r="B680" s="1380">
        <v>1000</v>
      </c>
      <c r="C680" s="1380"/>
      <c r="D680" s="1380">
        <v>60</v>
      </c>
      <c r="E680" s="1380">
        <v>1</v>
      </c>
      <c r="F680" s="2328">
        <f>F562+15</f>
        <v>2643.9</v>
      </c>
      <c r="G680" s="2047">
        <f t="shared" si="76"/>
        <v>2643.9</v>
      </c>
      <c r="H680" s="2048">
        <f t="shared" ref="H680:H722" si="77">G680*E680</f>
        <v>2643.9</v>
      </c>
      <c r="I680" s="1343"/>
    </row>
    <row r="681" spans="1:9" ht="13.5" hidden="1" customHeight="1">
      <c r="A681" s="638" t="s">
        <v>8942</v>
      </c>
      <c r="B681" s="1380">
        <v>1200</v>
      </c>
      <c r="C681" s="1380"/>
      <c r="D681" s="1380">
        <v>60</v>
      </c>
      <c r="E681" s="1380">
        <v>1</v>
      </c>
      <c r="F681" s="2328">
        <f>F563+15</f>
        <v>3169.6</v>
      </c>
      <c r="G681" s="2047">
        <f t="shared" si="76"/>
        <v>3169.6</v>
      </c>
      <c r="H681" s="2048">
        <f t="shared" si="77"/>
        <v>3169.6</v>
      </c>
      <c r="I681" s="1343"/>
    </row>
    <row r="682" spans="1:9" ht="13.5" hidden="1" customHeight="1">
      <c r="A682" s="638" t="s">
        <v>8943</v>
      </c>
      <c r="B682" s="1380">
        <v>1250</v>
      </c>
      <c r="C682" s="1380"/>
      <c r="D682" s="1380">
        <v>60</v>
      </c>
      <c r="E682" s="1380">
        <v>1</v>
      </c>
      <c r="F682" s="2328">
        <f>F564+15</f>
        <v>3301.1</v>
      </c>
      <c r="G682" s="2047">
        <f t="shared" si="76"/>
        <v>3301.1</v>
      </c>
      <c r="H682" s="2048">
        <f t="shared" si="77"/>
        <v>3301.1</v>
      </c>
      <c r="I682" s="1343"/>
    </row>
    <row r="683" spans="1:9" ht="13.5" hidden="1" customHeight="1">
      <c r="A683" s="638" t="s">
        <v>8944</v>
      </c>
      <c r="B683" s="1380">
        <v>120</v>
      </c>
      <c r="C683" s="1380"/>
      <c r="D683" s="1380">
        <v>80</v>
      </c>
      <c r="E683" s="1380">
        <v>1</v>
      </c>
      <c r="F683" s="2328">
        <f>F566+15</f>
        <v>3726</v>
      </c>
      <c r="G683" s="2047">
        <f t="shared" si="76"/>
        <v>3726</v>
      </c>
      <c r="H683" s="2048">
        <f t="shared" si="77"/>
        <v>3726</v>
      </c>
      <c r="I683" s="1343"/>
    </row>
    <row r="684" spans="1:9" ht="13.5" hidden="1" customHeight="1">
      <c r="A684" s="638" t="s">
        <v>8945</v>
      </c>
      <c r="B684" s="1380">
        <v>140</v>
      </c>
      <c r="C684" s="1380"/>
      <c r="D684" s="1380">
        <v>80</v>
      </c>
      <c r="E684" s="1380">
        <v>1</v>
      </c>
      <c r="F684" s="2328">
        <f>F567+15</f>
        <v>2149.08</v>
      </c>
      <c r="G684" s="2047">
        <f t="shared" si="76"/>
        <v>2149.08</v>
      </c>
      <c r="H684" s="2048">
        <f t="shared" si="77"/>
        <v>2149.08</v>
      </c>
      <c r="I684" s="1343"/>
    </row>
    <row r="685" spans="1:9" ht="13.5" hidden="1" customHeight="1">
      <c r="A685" s="638" t="s">
        <v>8946</v>
      </c>
      <c r="B685" s="1380">
        <v>160</v>
      </c>
      <c r="C685" s="1380"/>
      <c r="D685" s="1380">
        <v>80</v>
      </c>
      <c r="E685" s="1380">
        <v>1</v>
      </c>
      <c r="F685" s="2328">
        <f>F568+15</f>
        <v>3310.9080000000004</v>
      </c>
      <c r="G685" s="2047">
        <f t="shared" si="76"/>
        <v>3310.91</v>
      </c>
      <c r="H685" s="2048">
        <f t="shared" si="77"/>
        <v>3310.91</v>
      </c>
      <c r="I685" s="1343"/>
    </row>
    <row r="686" spans="1:9" ht="13.5" hidden="1" customHeight="1">
      <c r="A686" s="638" t="s">
        <v>9029</v>
      </c>
      <c r="B686" s="1380">
        <v>200</v>
      </c>
      <c r="C686" s="1380"/>
      <c r="D686" s="1380">
        <v>80</v>
      </c>
      <c r="E686" s="1380">
        <v>1</v>
      </c>
      <c r="F686" s="2328">
        <f>F569+15</f>
        <v>1561.5</v>
      </c>
      <c r="G686" s="2047">
        <f t="shared" si="76"/>
        <v>1561.5</v>
      </c>
      <c r="H686" s="2048">
        <f t="shared" si="77"/>
        <v>1561.5</v>
      </c>
      <c r="I686" s="1343"/>
    </row>
    <row r="687" spans="1:9" ht="13.5" hidden="1" customHeight="1">
      <c r="A687" s="638" t="s">
        <v>8947</v>
      </c>
      <c r="B687" s="1380">
        <v>200</v>
      </c>
      <c r="C687" s="1380"/>
      <c r="D687" s="1380">
        <v>80</v>
      </c>
      <c r="E687" s="1380">
        <v>1</v>
      </c>
      <c r="F687" s="2328">
        <f>F570+15</f>
        <v>3946.96</v>
      </c>
      <c r="G687" s="2047">
        <f t="shared" si="76"/>
        <v>3946.96</v>
      </c>
      <c r="H687" s="2048">
        <f t="shared" si="77"/>
        <v>3946.96</v>
      </c>
      <c r="I687" s="1343"/>
    </row>
    <row r="688" spans="1:9" ht="13.5" hidden="1" customHeight="1">
      <c r="A688" s="638" t="s">
        <v>8948</v>
      </c>
      <c r="B688" s="1380">
        <v>240</v>
      </c>
      <c r="C688" s="1380"/>
      <c r="D688" s="1380">
        <v>80</v>
      </c>
      <c r="E688" s="1380">
        <v>1</v>
      </c>
      <c r="F688" s="2328">
        <f>F572+15</f>
        <v>2029.4880000000001</v>
      </c>
      <c r="G688" s="2047">
        <f t="shared" si="76"/>
        <v>2029.49</v>
      </c>
      <c r="H688" s="2048">
        <f t="shared" si="77"/>
        <v>2029.49</v>
      </c>
      <c r="I688" s="1343"/>
    </row>
    <row r="689" spans="1:9" ht="13.5" hidden="1" customHeight="1">
      <c r="A689" s="638" t="s">
        <v>9030</v>
      </c>
      <c r="B689" s="1380">
        <v>260</v>
      </c>
      <c r="C689" s="1380"/>
      <c r="D689" s="1380">
        <v>80</v>
      </c>
      <c r="E689" s="1380">
        <v>1</v>
      </c>
      <c r="F689" s="2328">
        <f>F573+15</f>
        <v>2380.65</v>
      </c>
      <c r="G689" s="2047">
        <f t="shared" si="76"/>
        <v>2380.65</v>
      </c>
      <c r="H689" s="2048">
        <f t="shared" si="77"/>
        <v>2380.65</v>
      </c>
      <c r="I689" s="1343"/>
    </row>
    <row r="690" spans="1:9" ht="13.5" hidden="1" customHeight="1">
      <c r="A690" s="638" t="s">
        <v>9031</v>
      </c>
      <c r="B690" s="1380">
        <v>280</v>
      </c>
      <c r="C690" s="1380"/>
      <c r="D690" s="1380">
        <v>80</v>
      </c>
      <c r="E690" s="1380">
        <v>1</v>
      </c>
      <c r="F690" s="2328">
        <f t="shared" ref="F690:F698" si="78">F575+15</f>
        <v>2149.08</v>
      </c>
      <c r="G690" s="2047">
        <f t="shared" si="76"/>
        <v>2149.08</v>
      </c>
      <c r="H690" s="2048">
        <f t="shared" si="77"/>
        <v>2149.08</v>
      </c>
      <c r="I690" s="1343"/>
    </row>
    <row r="691" spans="1:9" ht="13.5" hidden="1" customHeight="1">
      <c r="A691" s="638" t="s">
        <v>8949</v>
      </c>
      <c r="B691" s="1380">
        <v>300</v>
      </c>
      <c r="C691" s="1380"/>
      <c r="D691" s="1380">
        <v>80</v>
      </c>
      <c r="E691" s="1380">
        <v>1</v>
      </c>
      <c r="F691" s="2328">
        <f t="shared" si="78"/>
        <v>2334.25</v>
      </c>
      <c r="G691" s="2047">
        <f t="shared" si="76"/>
        <v>2334.25</v>
      </c>
      <c r="H691" s="2048">
        <f t="shared" si="77"/>
        <v>2334.25</v>
      </c>
      <c r="I691" s="1343"/>
    </row>
    <row r="692" spans="1:9" ht="13.5" hidden="1" customHeight="1">
      <c r="A692" s="638" t="s">
        <v>8950</v>
      </c>
      <c r="B692" s="1380">
        <v>360</v>
      </c>
      <c r="C692" s="1380"/>
      <c r="D692" s="1380">
        <v>80</v>
      </c>
      <c r="E692" s="1380">
        <v>1</v>
      </c>
      <c r="F692" s="2328">
        <f t="shared" si="78"/>
        <v>1276.8</v>
      </c>
      <c r="G692" s="2047">
        <f t="shared" si="76"/>
        <v>1276.8</v>
      </c>
      <c r="H692" s="2048">
        <f t="shared" si="77"/>
        <v>1276.8</v>
      </c>
      <c r="I692" s="1343"/>
    </row>
    <row r="693" spans="1:9" ht="13.5" hidden="1" customHeight="1">
      <c r="A693" s="638" t="s">
        <v>9032</v>
      </c>
      <c r="B693" s="1380">
        <v>400</v>
      </c>
      <c r="C693" s="1380"/>
      <c r="D693" s="1380">
        <v>80</v>
      </c>
      <c r="E693" s="1380">
        <v>1</v>
      </c>
      <c r="F693" s="2328">
        <f t="shared" si="78"/>
        <v>1417</v>
      </c>
      <c r="G693" s="2047">
        <f t="shared" si="76"/>
        <v>1417</v>
      </c>
      <c r="H693" s="2048">
        <f t="shared" si="77"/>
        <v>1417</v>
      </c>
      <c r="I693" s="1343"/>
    </row>
    <row r="694" spans="1:9" ht="13.5" hidden="1" customHeight="1">
      <c r="A694" s="638" t="s">
        <v>8951</v>
      </c>
      <c r="B694" s="1380">
        <v>480</v>
      </c>
      <c r="C694" s="1380"/>
      <c r="D694" s="1380">
        <v>80</v>
      </c>
      <c r="E694" s="1380">
        <v>1</v>
      </c>
      <c r="F694" s="2328">
        <f t="shared" si="78"/>
        <v>4509.1679999999997</v>
      </c>
      <c r="G694" s="2047">
        <f t="shared" si="76"/>
        <v>4509.17</v>
      </c>
      <c r="H694" s="2048">
        <f t="shared" si="77"/>
        <v>4509.17</v>
      </c>
      <c r="I694" s="1343"/>
    </row>
    <row r="695" spans="1:9" ht="13.5" hidden="1" customHeight="1">
      <c r="A695" s="638" t="s">
        <v>8952</v>
      </c>
      <c r="B695" s="1380">
        <v>500</v>
      </c>
      <c r="C695" s="1380"/>
      <c r="D695" s="1380">
        <v>80</v>
      </c>
      <c r="E695" s="1380">
        <v>1</v>
      </c>
      <c r="F695" s="2328">
        <f t="shared" si="78"/>
        <v>1767.6</v>
      </c>
      <c r="G695" s="2047">
        <f t="shared" si="76"/>
        <v>1767.6</v>
      </c>
      <c r="H695" s="2048">
        <f t="shared" si="77"/>
        <v>1767.6</v>
      </c>
      <c r="I695" s="1343"/>
    </row>
    <row r="696" spans="1:9" ht="13.5" hidden="1" customHeight="1">
      <c r="A696" s="638" t="s">
        <v>8953</v>
      </c>
      <c r="B696" s="614">
        <v>600</v>
      </c>
      <c r="C696" s="614"/>
      <c r="D696" s="1380">
        <v>80</v>
      </c>
      <c r="E696" s="1380">
        <v>1</v>
      </c>
      <c r="F696" s="2328">
        <f t="shared" si="78"/>
        <v>2486.7419999999997</v>
      </c>
      <c r="G696" s="2047">
        <f t="shared" si="76"/>
        <v>2486.7399999999998</v>
      </c>
      <c r="H696" s="2048">
        <f t="shared" si="77"/>
        <v>2486.7399999999998</v>
      </c>
      <c r="I696" s="1343"/>
    </row>
    <row r="697" spans="1:9" ht="13.5" hidden="1" customHeight="1">
      <c r="A697" s="638" t="s">
        <v>8954</v>
      </c>
      <c r="B697" s="614">
        <v>720</v>
      </c>
      <c r="C697" s="614"/>
      <c r="D697" s="1380">
        <v>80</v>
      </c>
      <c r="E697" s="1380">
        <v>1</v>
      </c>
      <c r="F697" s="2328">
        <f t="shared" si="78"/>
        <v>2210.14</v>
      </c>
      <c r="G697" s="2047">
        <f t="shared" si="76"/>
        <v>2210.14</v>
      </c>
      <c r="H697" s="2048">
        <f t="shared" si="77"/>
        <v>2210.14</v>
      </c>
      <c r="I697" s="1343"/>
    </row>
    <row r="698" spans="1:9" ht="13.5" hidden="1" customHeight="1">
      <c r="A698" s="638" t="s">
        <v>8955</v>
      </c>
      <c r="B698" s="614">
        <v>800</v>
      </c>
      <c r="C698" s="614"/>
      <c r="D698" s="1380">
        <v>80</v>
      </c>
      <c r="E698" s="1380">
        <v>1</v>
      </c>
      <c r="F698" s="2328">
        <f t="shared" si="78"/>
        <v>2454.17</v>
      </c>
      <c r="G698" s="2047">
        <f t="shared" si="76"/>
        <v>2454.17</v>
      </c>
      <c r="H698" s="2048">
        <f t="shared" si="77"/>
        <v>2454.17</v>
      </c>
      <c r="I698" s="1343"/>
    </row>
    <row r="699" spans="1:9" ht="13.5" hidden="1" customHeight="1">
      <c r="A699" s="638" t="s">
        <v>8956</v>
      </c>
      <c r="B699" s="614">
        <v>960</v>
      </c>
      <c r="C699" s="614"/>
      <c r="D699" s="1380">
        <v>80</v>
      </c>
      <c r="E699" s="1380">
        <v>1</v>
      </c>
      <c r="F699" s="2328">
        <f>F585+15</f>
        <v>3238.1849999999999</v>
      </c>
      <c r="G699" s="2047">
        <f t="shared" si="76"/>
        <v>3238.19</v>
      </c>
      <c r="H699" s="2048">
        <f t="shared" si="77"/>
        <v>3238.19</v>
      </c>
      <c r="I699" s="1343"/>
    </row>
    <row r="700" spans="1:9" ht="13.5" hidden="1" customHeight="1">
      <c r="A700" s="638" t="s">
        <v>9033</v>
      </c>
      <c r="B700" s="614">
        <v>1000</v>
      </c>
      <c r="C700" s="614"/>
      <c r="D700" s="1380">
        <v>80</v>
      </c>
      <c r="E700" s="1380">
        <v>1</v>
      </c>
      <c r="F700" s="2328" t="e">
        <f>#REF!+15</f>
        <v>#REF!</v>
      </c>
      <c r="G700" s="2047" t="e">
        <f t="shared" si="76"/>
        <v>#REF!</v>
      </c>
      <c r="H700" s="2048" t="e">
        <f t="shared" si="77"/>
        <v>#REF!</v>
      </c>
      <c r="I700" s="1343"/>
    </row>
    <row r="701" spans="1:9" ht="13.5" hidden="1" customHeight="1">
      <c r="A701" s="638" t="s">
        <v>8957</v>
      </c>
      <c r="B701" s="614">
        <v>1200</v>
      </c>
      <c r="C701" s="614"/>
      <c r="D701" s="1380">
        <v>80</v>
      </c>
      <c r="E701" s="1380">
        <v>1</v>
      </c>
      <c r="F701" s="2328" t="e">
        <f>#REF!+15</f>
        <v>#REF!</v>
      </c>
      <c r="G701" s="2047" t="e">
        <f t="shared" si="76"/>
        <v>#REF!</v>
      </c>
      <c r="H701" s="2048" t="e">
        <f t="shared" si="77"/>
        <v>#REF!</v>
      </c>
      <c r="I701" s="1343"/>
    </row>
    <row r="702" spans="1:9" ht="13.5" hidden="1" customHeight="1">
      <c r="A702" s="638" t="s">
        <v>8958</v>
      </c>
      <c r="B702" s="614">
        <v>1250</v>
      </c>
      <c r="C702" s="614"/>
      <c r="D702" s="1380">
        <v>80</v>
      </c>
      <c r="E702" s="1380">
        <v>1</v>
      </c>
      <c r="F702" s="2328" t="e">
        <f>#REF!+15</f>
        <v>#REF!</v>
      </c>
      <c r="G702" s="2047" t="e">
        <f t="shared" si="76"/>
        <v>#REF!</v>
      </c>
      <c r="H702" s="2048" t="e">
        <f t="shared" si="77"/>
        <v>#REF!</v>
      </c>
      <c r="I702" s="1343"/>
    </row>
    <row r="703" spans="1:9" ht="13.5" hidden="1" customHeight="1">
      <c r="A703" s="638" t="s">
        <v>9034</v>
      </c>
      <c r="B703" s="614">
        <v>100</v>
      </c>
      <c r="C703" s="614"/>
      <c r="D703" s="614">
        <v>100</v>
      </c>
      <c r="E703" s="1380">
        <v>1</v>
      </c>
      <c r="F703" s="2328">
        <f>F589+15</f>
        <v>1920.6</v>
      </c>
      <c r="G703" s="2047">
        <f t="shared" si="76"/>
        <v>1920.6</v>
      </c>
      <c r="H703" s="2048">
        <f t="shared" si="77"/>
        <v>1920.6</v>
      </c>
      <c r="I703" s="1343"/>
    </row>
    <row r="704" spans="1:9" ht="13.5" hidden="1" customHeight="1">
      <c r="A704" s="638" t="s">
        <v>9035</v>
      </c>
      <c r="B704" s="614">
        <v>120</v>
      </c>
      <c r="C704" s="614"/>
      <c r="D704" s="614">
        <v>100</v>
      </c>
      <c r="E704" s="1380">
        <v>1</v>
      </c>
      <c r="F704" s="2328">
        <f>F590+15</f>
        <v>2301.7199999999998</v>
      </c>
      <c r="G704" s="2047">
        <f t="shared" si="76"/>
        <v>2301.7199999999998</v>
      </c>
      <c r="H704" s="2048">
        <f t="shared" si="77"/>
        <v>2301.7199999999998</v>
      </c>
      <c r="I704" s="1343"/>
    </row>
    <row r="705" spans="1:9" ht="13.5" hidden="1" customHeight="1">
      <c r="A705" s="638" t="s">
        <v>8959</v>
      </c>
      <c r="B705" s="614">
        <v>140</v>
      </c>
      <c r="C705" s="614"/>
      <c r="D705" s="614">
        <v>100</v>
      </c>
      <c r="E705" s="1380">
        <v>1</v>
      </c>
      <c r="F705" s="2328" t="e">
        <f>#REF!+15</f>
        <v>#REF!</v>
      </c>
      <c r="G705" s="2047" t="e">
        <f t="shared" si="76"/>
        <v>#REF!</v>
      </c>
      <c r="H705" s="2048" t="e">
        <f t="shared" si="77"/>
        <v>#REF!</v>
      </c>
      <c r="I705" s="1343"/>
    </row>
    <row r="706" spans="1:9" ht="13.5" hidden="1" customHeight="1">
      <c r="A706" s="638" t="s">
        <v>9036</v>
      </c>
      <c r="B706" s="614">
        <v>160</v>
      </c>
      <c r="C706" s="614"/>
      <c r="D706" s="614">
        <v>100</v>
      </c>
      <c r="E706" s="1380">
        <v>1</v>
      </c>
      <c r="F706" s="2328">
        <f>F592+15</f>
        <v>1539.48</v>
      </c>
      <c r="G706" s="2047">
        <f t="shared" si="76"/>
        <v>1539.48</v>
      </c>
      <c r="H706" s="2048">
        <f t="shared" si="77"/>
        <v>1539.48</v>
      </c>
      <c r="I706" s="1343"/>
    </row>
    <row r="707" spans="1:9" ht="13.5" hidden="1" customHeight="1">
      <c r="A707" s="638" t="s">
        <v>9037</v>
      </c>
      <c r="B707" s="614">
        <v>240</v>
      </c>
      <c r="C707" s="614"/>
      <c r="D707" s="614">
        <v>100</v>
      </c>
      <c r="E707" s="1380">
        <v>1</v>
      </c>
      <c r="F707" s="2328">
        <f>F594+15</f>
        <v>2334.25</v>
      </c>
      <c r="G707" s="2047">
        <f t="shared" si="76"/>
        <v>2334.25</v>
      </c>
      <c r="H707" s="2048">
        <f t="shared" si="77"/>
        <v>2334.25</v>
      </c>
      <c r="I707" s="1343"/>
    </row>
    <row r="708" spans="1:9" ht="13.5" hidden="1" customHeight="1">
      <c r="A708" s="638" t="s">
        <v>8960</v>
      </c>
      <c r="B708" s="614">
        <v>260</v>
      </c>
      <c r="C708" s="614"/>
      <c r="D708" s="614">
        <v>100</v>
      </c>
      <c r="E708" s="1380">
        <v>1</v>
      </c>
      <c r="F708" s="2328">
        <f>F595+15</f>
        <v>1005.91</v>
      </c>
      <c r="G708" s="2047">
        <f t="shared" si="76"/>
        <v>1005.91</v>
      </c>
      <c r="H708" s="2048">
        <f t="shared" si="77"/>
        <v>1005.91</v>
      </c>
      <c r="I708" s="1343"/>
    </row>
    <row r="709" spans="1:9" ht="13.5" hidden="1" customHeight="1">
      <c r="A709" s="638" t="s">
        <v>8961</v>
      </c>
      <c r="B709" s="614">
        <v>400</v>
      </c>
      <c r="C709" s="614"/>
      <c r="D709" s="614">
        <v>100</v>
      </c>
      <c r="E709" s="1380">
        <v>1</v>
      </c>
      <c r="F709" s="2328">
        <f>F597+15</f>
        <v>1767.6</v>
      </c>
      <c r="G709" s="2047">
        <f t="shared" si="76"/>
        <v>1767.6</v>
      </c>
      <c r="H709" s="2048">
        <f t="shared" si="77"/>
        <v>1767.6</v>
      </c>
      <c r="I709" s="1343"/>
    </row>
    <row r="710" spans="1:9" ht="13.5" hidden="1" customHeight="1">
      <c r="A710" s="638" t="s">
        <v>8962</v>
      </c>
      <c r="B710" s="614">
        <v>500</v>
      </c>
      <c r="C710" s="614"/>
      <c r="D710" s="614">
        <v>100</v>
      </c>
      <c r="E710" s="1380">
        <v>1</v>
      </c>
      <c r="F710" s="2328">
        <f>F598+15</f>
        <v>4779</v>
      </c>
      <c r="G710" s="2047">
        <f t="shared" si="76"/>
        <v>4779</v>
      </c>
      <c r="H710" s="2048">
        <f t="shared" si="77"/>
        <v>4779</v>
      </c>
      <c r="I710" s="1343"/>
    </row>
    <row r="711" spans="1:9" ht="13.5" hidden="1" customHeight="1">
      <c r="A711" s="638" t="s">
        <v>8963</v>
      </c>
      <c r="B711" s="614">
        <v>600</v>
      </c>
      <c r="C711" s="614"/>
      <c r="D711" s="614">
        <v>100</v>
      </c>
      <c r="E711" s="1380">
        <v>1</v>
      </c>
      <c r="F711" s="2328">
        <f>F599+15</f>
        <v>2301.7199999999998</v>
      </c>
      <c r="G711" s="2047">
        <f t="shared" si="76"/>
        <v>2301.7199999999998</v>
      </c>
      <c r="H711" s="2048">
        <f t="shared" si="77"/>
        <v>2301.7199999999998</v>
      </c>
      <c r="I711" s="1343"/>
    </row>
    <row r="712" spans="1:9" ht="13.5" hidden="1" customHeight="1">
      <c r="A712" s="638" t="s">
        <v>8964</v>
      </c>
      <c r="B712" s="614">
        <v>800</v>
      </c>
      <c r="C712" s="614"/>
      <c r="D712" s="614">
        <v>100</v>
      </c>
      <c r="E712" s="1380">
        <v>1</v>
      </c>
      <c r="F712" s="2328">
        <f>F601+15</f>
        <v>3063.96</v>
      </c>
      <c r="G712" s="2047">
        <f t="shared" si="76"/>
        <v>3063.96</v>
      </c>
      <c r="H712" s="2048">
        <f t="shared" si="77"/>
        <v>3063.96</v>
      </c>
      <c r="I712" s="1343"/>
    </row>
    <row r="713" spans="1:9" ht="13.5" hidden="1" customHeight="1">
      <c r="A713" s="638" t="s">
        <v>8965</v>
      </c>
      <c r="B713" s="614">
        <v>1200</v>
      </c>
      <c r="C713" s="614"/>
      <c r="D713" s="614">
        <v>100</v>
      </c>
      <c r="E713" s="1380">
        <v>1</v>
      </c>
      <c r="F713" s="2328" t="e">
        <f>#REF!+15</f>
        <v>#REF!</v>
      </c>
      <c r="G713" s="2047" t="e">
        <f t="shared" si="76"/>
        <v>#REF!</v>
      </c>
      <c r="H713" s="2048" t="e">
        <f t="shared" si="77"/>
        <v>#REF!</v>
      </c>
      <c r="I713" s="1343"/>
    </row>
    <row r="714" spans="1:9" ht="13.5" hidden="1" customHeight="1">
      <c r="A714" s="638" t="s">
        <v>8966</v>
      </c>
      <c r="B714" s="614">
        <v>1250</v>
      </c>
      <c r="C714" s="614"/>
      <c r="D714" s="614">
        <v>100</v>
      </c>
      <c r="E714" s="1380">
        <v>1</v>
      </c>
      <c r="F714" s="2328">
        <f>F604+15</f>
        <v>5491.8</v>
      </c>
      <c r="G714" s="2047">
        <f t="shared" si="76"/>
        <v>5491.8</v>
      </c>
      <c r="H714" s="2048">
        <f t="shared" si="77"/>
        <v>5491.8</v>
      </c>
      <c r="I714" s="1343"/>
    </row>
    <row r="715" spans="1:9" ht="13.5" hidden="1" customHeight="1">
      <c r="A715" s="638" t="s">
        <v>9038</v>
      </c>
      <c r="B715" s="614">
        <v>200</v>
      </c>
      <c r="C715" s="614"/>
      <c r="D715" s="614">
        <v>120</v>
      </c>
      <c r="E715" s="1380">
        <v>1</v>
      </c>
      <c r="F715" s="2328">
        <f>F606+15</f>
        <v>2334.25</v>
      </c>
      <c r="G715" s="2047">
        <f t="shared" si="76"/>
        <v>2334.25</v>
      </c>
      <c r="H715" s="2048">
        <f t="shared" si="77"/>
        <v>2334.25</v>
      </c>
      <c r="I715" s="1343"/>
    </row>
    <row r="716" spans="1:9" ht="13.5" hidden="1" customHeight="1">
      <c r="A716" s="638" t="s">
        <v>9039</v>
      </c>
      <c r="B716" s="614">
        <v>240</v>
      </c>
      <c r="C716" s="614"/>
      <c r="D716" s="614">
        <v>120</v>
      </c>
      <c r="E716" s="1380">
        <v>1</v>
      </c>
      <c r="F716" s="2328">
        <f>F607+15</f>
        <v>2798.5</v>
      </c>
      <c r="G716" s="2047">
        <f t="shared" si="76"/>
        <v>2798.5</v>
      </c>
      <c r="H716" s="2048">
        <f t="shared" si="77"/>
        <v>2798.5</v>
      </c>
      <c r="I716" s="1343"/>
    </row>
    <row r="717" spans="1:9" ht="13.5" hidden="1" customHeight="1">
      <c r="A717" s="638" t="s">
        <v>9040</v>
      </c>
      <c r="B717" s="614">
        <v>260</v>
      </c>
      <c r="C717" s="614"/>
      <c r="D717" s="614">
        <v>120</v>
      </c>
      <c r="E717" s="1380">
        <v>1</v>
      </c>
      <c r="F717" s="2328">
        <f>F609+15</f>
        <v>1221.0999999999999</v>
      </c>
      <c r="G717" s="2047">
        <f t="shared" si="76"/>
        <v>1221.0999999999999</v>
      </c>
      <c r="H717" s="2048">
        <f t="shared" si="77"/>
        <v>1221.0999999999999</v>
      </c>
      <c r="I717" s="1343"/>
    </row>
    <row r="718" spans="1:9" ht="13.5" hidden="1" customHeight="1">
      <c r="A718" s="638" t="s">
        <v>9041</v>
      </c>
      <c r="B718" s="614">
        <v>1250</v>
      </c>
      <c r="C718" s="614"/>
      <c r="D718" s="614">
        <v>120</v>
      </c>
      <c r="E718" s="1380">
        <v>1</v>
      </c>
      <c r="F718" s="2328">
        <f>F611+15</f>
        <v>3301.1</v>
      </c>
      <c r="G718" s="2047">
        <f t="shared" si="76"/>
        <v>3301.1</v>
      </c>
      <c r="H718" s="2048">
        <f t="shared" si="77"/>
        <v>3301.1</v>
      </c>
      <c r="I718" s="1343"/>
    </row>
    <row r="719" spans="1:9" ht="13.5" hidden="1" customHeight="1">
      <c r="A719" s="638" t="s">
        <v>8967</v>
      </c>
      <c r="B719" s="614">
        <v>300</v>
      </c>
      <c r="C719" s="614"/>
      <c r="D719" s="614">
        <v>140</v>
      </c>
      <c r="E719" s="1380">
        <v>1</v>
      </c>
      <c r="F719" s="2328">
        <f>F612+15</f>
        <v>1638.7</v>
      </c>
      <c r="G719" s="2047">
        <f t="shared" si="76"/>
        <v>1638.7</v>
      </c>
      <c r="H719" s="2048">
        <f t="shared" si="77"/>
        <v>1638.7</v>
      </c>
      <c r="I719" s="1343"/>
    </row>
    <row r="720" spans="1:9" hidden="1">
      <c r="A720" s="638" t="s">
        <v>8968</v>
      </c>
      <c r="B720" s="614">
        <v>400</v>
      </c>
      <c r="C720" s="614"/>
      <c r="D720" s="614">
        <v>200</v>
      </c>
      <c r="E720" s="1380">
        <v>1</v>
      </c>
      <c r="F720" s="2328">
        <f>F620+15</f>
        <v>1539.48</v>
      </c>
      <c r="G720" s="2047">
        <f t="shared" si="76"/>
        <v>1539.48</v>
      </c>
      <c r="H720" s="2048">
        <f t="shared" si="77"/>
        <v>1539.48</v>
      </c>
      <c r="I720" s="1343"/>
    </row>
    <row r="721" spans="1:14" hidden="1">
      <c r="A721" s="638" t="s">
        <v>9042</v>
      </c>
      <c r="B721" s="614">
        <v>500</v>
      </c>
      <c r="C721" s="614"/>
      <c r="D721" s="614">
        <v>200</v>
      </c>
      <c r="E721" s="1380">
        <v>1</v>
      </c>
      <c r="F721" s="2328">
        <f>F621+15</f>
        <v>1920.6</v>
      </c>
      <c r="G721" s="2047">
        <f t="shared" si="76"/>
        <v>1920.6</v>
      </c>
      <c r="H721" s="2048">
        <f t="shared" si="77"/>
        <v>1920.6</v>
      </c>
      <c r="I721" s="1343"/>
    </row>
    <row r="722" spans="1:14" ht="13.5" hidden="1" thickBot="1">
      <c r="A722" s="1182" t="s">
        <v>8969</v>
      </c>
      <c r="B722" s="1386">
        <v>1250</v>
      </c>
      <c r="C722" s="1386"/>
      <c r="D722" s="1386">
        <v>200</v>
      </c>
      <c r="E722" s="1385">
        <v>1</v>
      </c>
      <c r="F722" s="2329">
        <f>F622+15</f>
        <v>4778.8999999999996</v>
      </c>
      <c r="G722" s="2065">
        <f t="shared" si="76"/>
        <v>4778.8999999999996</v>
      </c>
      <c r="H722" s="2033">
        <f t="shared" si="77"/>
        <v>4778.8999999999996</v>
      </c>
      <c r="I722" s="1349"/>
    </row>
    <row r="723" spans="1:14">
      <c r="A723" s="1546"/>
      <c r="B723" s="23"/>
      <c r="C723" s="23"/>
      <c r="D723" s="23"/>
      <c r="E723" s="23"/>
      <c r="F723" s="2346"/>
      <c r="G723" s="23"/>
      <c r="H723" s="23"/>
    </row>
    <row r="724" spans="1:14" ht="16.5" customHeight="1" thickBot="1">
      <c r="A724" s="1"/>
      <c r="B724" s="99"/>
      <c r="C724" s="99"/>
      <c r="D724" s="99"/>
      <c r="E724" s="99"/>
      <c r="F724" s="704"/>
      <c r="G724" s="2036"/>
    </row>
    <row r="725" spans="1:14" ht="21" customHeight="1">
      <c r="A725" s="2082"/>
      <c r="B725" s="472"/>
      <c r="C725" s="2794" t="s">
        <v>11645</v>
      </c>
      <c r="D725" s="2794"/>
      <c r="E725" s="2794"/>
      <c r="F725" s="2794"/>
      <c r="G725" s="2794"/>
      <c r="H725" s="2794"/>
      <c r="I725" s="2795"/>
    </row>
    <row r="726" spans="1:14" ht="18">
      <c r="A726" s="2083"/>
      <c r="B726" s="130"/>
      <c r="C726" s="2796"/>
      <c r="D726" s="2796"/>
      <c r="E726" s="2796"/>
      <c r="F726" s="2796"/>
      <c r="G726" s="2796"/>
      <c r="H726" s="2796"/>
      <c r="I726" s="2797"/>
    </row>
    <row r="727" spans="1:14">
      <c r="A727" s="360"/>
      <c r="B727" s="17"/>
      <c r="C727" s="2796"/>
      <c r="D727" s="2796"/>
      <c r="E727" s="2796"/>
      <c r="F727" s="2796"/>
      <c r="G727" s="2796"/>
      <c r="H727" s="2796"/>
      <c r="I727" s="2797"/>
    </row>
    <row r="728" spans="1:14">
      <c r="A728" s="360"/>
      <c r="B728" s="17"/>
      <c r="C728" s="2796"/>
      <c r="D728" s="2796"/>
      <c r="E728" s="2796"/>
      <c r="F728" s="2796"/>
      <c r="G728" s="2796"/>
      <c r="H728" s="2796"/>
      <c r="I728" s="2797"/>
    </row>
    <row r="729" spans="1:14">
      <c r="A729" s="360"/>
      <c r="B729" s="17"/>
      <c r="C729" s="2796"/>
      <c r="D729" s="2796"/>
      <c r="E729" s="2796"/>
      <c r="F729" s="2796"/>
      <c r="G729" s="2796"/>
      <c r="H729" s="2796"/>
      <c r="I729" s="2797"/>
    </row>
    <row r="730" spans="1:14" ht="18.75" thickBot="1">
      <c r="A730" s="1541" t="s">
        <v>7839</v>
      </c>
      <c r="B730" s="217"/>
      <c r="C730" s="2798"/>
      <c r="D730" s="2798"/>
      <c r="E730" s="2798"/>
      <c r="F730" s="2798"/>
      <c r="G730" s="2798"/>
      <c r="H730" s="2798"/>
      <c r="I730" s="2799"/>
    </row>
    <row r="731" spans="1:14" ht="33.75">
      <c r="A731" s="228" t="s">
        <v>1036</v>
      </c>
      <c r="B731" s="2053" t="s">
        <v>990</v>
      </c>
      <c r="C731" s="376" t="s">
        <v>1037</v>
      </c>
      <c r="D731" s="2054"/>
      <c r="E731" s="568" t="s">
        <v>3147</v>
      </c>
      <c r="F731" s="2324" t="s">
        <v>11261</v>
      </c>
      <c r="G731" s="231" t="s">
        <v>2796</v>
      </c>
      <c r="H731" s="394" t="s">
        <v>498</v>
      </c>
      <c r="I731" s="232" t="s">
        <v>4274</v>
      </c>
      <c r="L731" s="2378"/>
      <c r="M731" s="2378"/>
      <c r="N731" s="2378"/>
    </row>
    <row r="732" spans="1:14" ht="13.5" thickBot="1">
      <c r="A732" s="228"/>
      <c r="B732" s="1393" t="s">
        <v>987</v>
      </c>
      <c r="C732" s="1394" t="s">
        <v>988</v>
      </c>
      <c r="D732" s="2055" t="s">
        <v>989</v>
      </c>
      <c r="E732" s="569" t="s">
        <v>2645</v>
      </c>
      <c r="F732" s="2325" t="s">
        <v>265</v>
      </c>
      <c r="G732" s="224">
        <f>'Заказ, cкидки и курсы валют'!$I$12</f>
        <v>0</v>
      </c>
      <c r="H732" s="545"/>
      <c r="I732" s="380"/>
      <c r="L732" s="2396"/>
      <c r="M732" s="2378"/>
      <c r="N732" s="2378"/>
    </row>
    <row r="733" spans="1:14">
      <c r="A733" s="1478" t="s">
        <v>10578</v>
      </c>
      <c r="B733" s="1964">
        <v>100</v>
      </c>
      <c r="C733" s="1964"/>
      <c r="D733" s="1964">
        <v>35</v>
      </c>
      <c r="E733" s="1964">
        <v>100</v>
      </c>
      <c r="F733" s="2305">
        <v>1334.4</v>
      </c>
      <c r="G733" s="2025">
        <f>ROUND(F733*(1-$G$11),2)</f>
        <v>1334.4</v>
      </c>
      <c r="H733" s="2025">
        <f>G733</f>
        <v>1334.4</v>
      </c>
      <c r="I733" s="1387"/>
      <c r="K733" s="2413"/>
      <c r="L733" s="2396"/>
      <c r="M733" s="2378"/>
      <c r="N733" s="2378"/>
    </row>
    <row r="734" spans="1:14">
      <c r="A734" s="638" t="s">
        <v>10579</v>
      </c>
      <c r="B734" s="12">
        <v>140</v>
      </c>
      <c r="C734" s="12"/>
      <c r="D734" s="12">
        <v>55</v>
      </c>
      <c r="E734" s="12">
        <v>50</v>
      </c>
      <c r="F734" s="2328">
        <v>1466.88</v>
      </c>
      <c r="G734" s="2027">
        <f t="shared" ref="G734:G738" si="79">ROUND(F734*(1-$G$11),2)</f>
        <v>1466.88</v>
      </c>
      <c r="H734" s="2027">
        <f>G734</f>
        <v>1466.88</v>
      </c>
      <c r="I734" s="478"/>
      <c r="K734" s="2413"/>
      <c r="L734" s="2396"/>
      <c r="M734" s="2378"/>
      <c r="N734" s="2378"/>
    </row>
    <row r="735" spans="1:14">
      <c r="A735" s="638" t="s">
        <v>10580</v>
      </c>
      <c r="B735" s="12">
        <v>180</v>
      </c>
      <c r="C735" s="12"/>
      <c r="D735" s="12">
        <v>40</v>
      </c>
      <c r="E735" s="12">
        <v>50</v>
      </c>
      <c r="F735" s="2328">
        <v>1371.84</v>
      </c>
      <c r="G735" s="2027">
        <f t="shared" si="79"/>
        <v>1371.84</v>
      </c>
      <c r="H735" s="2027">
        <f t="shared" ref="H735:H737" si="80">G735</f>
        <v>1371.84</v>
      </c>
      <c r="I735" s="478"/>
      <c r="K735" s="2413"/>
      <c r="L735" s="2396"/>
      <c r="M735" s="2378"/>
      <c r="N735" s="2378"/>
    </row>
    <row r="736" spans="1:14">
      <c r="A736" s="638" t="s">
        <v>10581</v>
      </c>
      <c r="B736" s="12">
        <v>180</v>
      </c>
      <c r="C736" s="12"/>
      <c r="D736" s="12">
        <v>65</v>
      </c>
      <c r="E736" s="12">
        <v>50</v>
      </c>
      <c r="F736" s="2328">
        <v>2721.6</v>
      </c>
      <c r="G736" s="2027">
        <f t="shared" si="79"/>
        <v>2721.6</v>
      </c>
      <c r="H736" s="2027">
        <f t="shared" si="80"/>
        <v>2721.6</v>
      </c>
      <c r="I736" s="478"/>
      <c r="K736" s="2413"/>
      <c r="L736" s="2396"/>
      <c r="M736" s="2378"/>
      <c r="N736" s="2378"/>
    </row>
    <row r="737" spans="1:14" ht="21.75" customHeight="1">
      <c r="A737" s="638" t="s">
        <v>10582</v>
      </c>
      <c r="B737" s="12">
        <v>210</v>
      </c>
      <c r="C737" s="12"/>
      <c r="D737" s="12">
        <v>90</v>
      </c>
      <c r="E737" s="12">
        <v>100</v>
      </c>
      <c r="F737" s="2328">
        <v>7203.84</v>
      </c>
      <c r="G737" s="2027">
        <f t="shared" si="79"/>
        <v>7203.84</v>
      </c>
      <c r="H737" s="2027">
        <f t="shared" si="80"/>
        <v>7203.84</v>
      </c>
      <c r="I737" s="478"/>
      <c r="K737" s="2413"/>
      <c r="L737" s="2396"/>
      <c r="M737" s="2378"/>
      <c r="N737" s="2378"/>
    </row>
    <row r="738" spans="1:14" ht="13.5" thickBot="1">
      <c r="A738" s="1602" t="s">
        <v>10583</v>
      </c>
      <c r="B738" s="2081">
        <v>210</v>
      </c>
      <c r="C738" s="2081"/>
      <c r="D738" s="2081">
        <v>90</v>
      </c>
      <c r="E738" s="2081">
        <v>25</v>
      </c>
      <c r="F738" s="2344">
        <v>1800.96</v>
      </c>
      <c r="G738" s="2058">
        <f t="shared" si="79"/>
        <v>1800.96</v>
      </c>
      <c r="H738" s="2058">
        <f>G738</f>
        <v>1800.96</v>
      </c>
      <c r="I738" s="1852"/>
      <c r="K738" s="2413"/>
      <c r="L738" s="2402"/>
      <c r="M738" s="2378"/>
      <c r="N738" s="2378"/>
    </row>
    <row r="739" spans="1:14">
      <c r="A739" s="2084"/>
      <c r="B739" s="13"/>
      <c r="C739" s="13"/>
      <c r="D739" s="13"/>
      <c r="E739" s="13"/>
      <c r="F739" s="2335"/>
      <c r="G739" s="2045"/>
      <c r="H739" s="2045"/>
      <c r="I739" s="1547"/>
      <c r="K739" s="2413"/>
      <c r="L739" s="2402"/>
      <c r="M739" s="2378"/>
      <c r="N739" s="2378"/>
    </row>
    <row r="740" spans="1:14" ht="16.5" hidden="1" customHeight="1">
      <c r="A740" s="2082" t="s">
        <v>1300</v>
      </c>
      <c r="B740" s="472"/>
      <c r="C740" s="472"/>
      <c r="D740" s="472"/>
      <c r="E740" s="472"/>
      <c r="F740" s="2337"/>
      <c r="G740" s="185"/>
      <c r="H740" s="379" t="s">
        <v>70</v>
      </c>
      <c r="I740" s="116"/>
      <c r="K740" s="2478" t="s">
        <v>11658</v>
      </c>
      <c r="L740" s="2399">
        <v>37.659999999999997</v>
      </c>
      <c r="M740">
        <f t="shared" ref="M740:M741" si="81">L740/100*192</f>
        <v>72.307199999999995</v>
      </c>
    </row>
    <row r="741" spans="1:14" ht="21" hidden="1" customHeight="1">
      <c r="A741" s="2083"/>
      <c r="B741" s="130"/>
      <c r="C741" s="374"/>
      <c r="D741" s="374"/>
      <c r="E741" s="373"/>
      <c r="F741" s="1618"/>
      <c r="G741" s="373"/>
      <c r="H741" s="373"/>
      <c r="I741" s="200"/>
      <c r="K741" s="2479" t="s">
        <v>11659</v>
      </c>
      <c r="L741" s="2400">
        <v>45.19</v>
      </c>
      <c r="M741">
        <f t="shared" si="81"/>
        <v>86.764799999999994</v>
      </c>
    </row>
    <row r="742" spans="1:14" hidden="1">
      <c r="A742" s="360"/>
      <c r="B742" s="17"/>
      <c r="C742" s="17"/>
      <c r="D742" s="216"/>
      <c r="E742" s="216"/>
      <c r="F742" s="777"/>
      <c r="G742" s="119"/>
      <c r="H742" s="201"/>
      <c r="I742" s="200"/>
    </row>
    <row r="743" spans="1:14" hidden="1">
      <c r="A743" s="360"/>
      <c r="B743" s="17"/>
      <c r="C743" s="17"/>
      <c r="D743" s="216"/>
      <c r="E743" s="216"/>
      <c r="F743" s="777"/>
      <c r="G743" s="364"/>
      <c r="H743" s="359"/>
      <c r="I743" s="200"/>
    </row>
    <row r="744" spans="1:14" hidden="1">
      <c r="A744" s="360"/>
      <c r="B744" s="17"/>
      <c r="C744" s="17"/>
      <c r="D744" s="216"/>
      <c r="E744" s="216"/>
      <c r="F744" s="777"/>
      <c r="G744" s="364"/>
      <c r="H744" s="359"/>
      <c r="I744" s="200"/>
    </row>
    <row r="745" spans="1:14" ht="18.75" hidden="1" thickBot="1">
      <c r="A745" s="1541" t="s">
        <v>7841</v>
      </c>
      <c r="B745" s="217"/>
      <c r="C745" s="1067"/>
      <c r="D745" s="217"/>
      <c r="E745" s="217"/>
      <c r="F745" s="1619"/>
      <c r="G745" s="122"/>
      <c r="H745" s="203"/>
      <c r="I745" s="205"/>
    </row>
    <row r="746" spans="1:14" ht="33.75" hidden="1">
      <c r="A746" s="228" t="s">
        <v>1036</v>
      </c>
      <c r="B746" s="2053" t="s">
        <v>990</v>
      </c>
      <c r="C746" s="376" t="s">
        <v>1037</v>
      </c>
      <c r="D746" s="2054"/>
      <c r="E746" s="568" t="s">
        <v>3147</v>
      </c>
      <c r="F746" s="2324" t="s">
        <v>1706</v>
      </c>
      <c r="G746" s="231" t="s">
        <v>2796</v>
      </c>
      <c r="H746" s="394" t="s">
        <v>498</v>
      </c>
      <c r="I746" s="232" t="s">
        <v>4274</v>
      </c>
    </row>
    <row r="747" spans="1:14" ht="13.5" hidden="1" thickBot="1">
      <c r="A747" s="221"/>
      <c r="B747" s="386" t="s">
        <v>987</v>
      </c>
      <c r="C747" s="384" t="s">
        <v>988</v>
      </c>
      <c r="D747" s="2059" t="s">
        <v>989</v>
      </c>
      <c r="E747" s="438" t="s">
        <v>2645</v>
      </c>
      <c r="F747" s="2331" t="s">
        <v>265</v>
      </c>
      <c r="G747" s="372">
        <f>'[3]Заказ, cкидки и курсы валют'!$I$12</f>
        <v>0</v>
      </c>
      <c r="H747" s="395"/>
      <c r="I747" s="219"/>
    </row>
    <row r="748" spans="1:14" hidden="1">
      <c r="A748" s="638" t="s">
        <v>8970</v>
      </c>
      <c r="B748" s="12">
        <v>100</v>
      </c>
      <c r="C748" s="12"/>
      <c r="D748" s="12">
        <v>35</v>
      </c>
      <c r="E748" s="12">
        <v>1</v>
      </c>
      <c r="F748" s="2338">
        <f>F733+15</f>
        <v>1349.4</v>
      </c>
      <c r="G748" s="2047">
        <f>ROUND(F748*(1-$G$11),2)</f>
        <v>1349.4</v>
      </c>
      <c r="H748" s="2048">
        <f>G748*E748</f>
        <v>1349.4</v>
      </c>
      <c r="I748" s="478"/>
    </row>
    <row r="749" spans="1:14" hidden="1">
      <c r="A749" s="638" t="s">
        <v>8971</v>
      </c>
      <c r="B749" s="12">
        <v>140</v>
      </c>
      <c r="C749" s="12"/>
      <c r="D749" s="12">
        <v>55</v>
      </c>
      <c r="E749" s="12">
        <v>1</v>
      </c>
      <c r="F749" s="2328">
        <f>F734+15</f>
        <v>1481.88</v>
      </c>
      <c r="G749" s="2047">
        <f t="shared" ref="G749:G752" si="82">ROUND(F749*(1-$G$11),2)</f>
        <v>1481.88</v>
      </c>
      <c r="H749" s="2048">
        <f t="shared" ref="H749:H752" si="83">G749*E749</f>
        <v>1481.88</v>
      </c>
      <c r="I749" s="478"/>
    </row>
    <row r="750" spans="1:14" hidden="1">
      <c r="A750" s="638" t="s">
        <v>9065</v>
      </c>
      <c r="B750" s="12">
        <v>180</v>
      </c>
      <c r="C750" s="12"/>
      <c r="D750" s="12">
        <v>40</v>
      </c>
      <c r="E750" s="12">
        <v>1</v>
      </c>
      <c r="F750" s="2328">
        <f>F735+15</f>
        <v>1386.84</v>
      </c>
      <c r="G750" s="2047">
        <f t="shared" si="82"/>
        <v>1386.84</v>
      </c>
      <c r="H750" s="2048">
        <f t="shared" si="83"/>
        <v>1386.84</v>
      </c>
      <c r="I750" s="478"/>
    </row>
    <row r="751" spans="1:14" hidden="1">
      <c r="A751" s="638" t="s">
        <v>8972</v>
      </c>
      <c r="B751" s="12">
        <v>180</v>
      </c>
      <c r="C751" s="12"/>
      <c r="D751" s="12">
        <v>65</v>
      </c>
      <c r="E751" s="12">
        <v>1</v>
      </c>
      <c r="F751" s="2328">
        <f>F736+15</f>
        <v>2736.6</v>
      </c>
      <c r="G751" s="2047">
        <f t="shared" si="82"/>
        <v>2736.6</v>
      </c>
      <c r="H751" s="2048">
        <f t="shared" si="83"/>
        <v>2736.6</v>
      </c>
      <c r="I751" s="478"/>
    </row>
    <row r="752" spans="1:14" ht="13.5" hidden="1" thickBot="1">
      <c r="A752" s="1182" t="s">
        <v>8973</v>
      </c>
      <c r="B752" s="335">
        <v>210</v>
      </c>
      <c r="C752" s="335"/>
      <c r="D752" s="335">
        <v>90</v>
      </c>
      <c r="E752" s="335">
        <v>1</v>
      </c>
      <c r="F752" s="2329">
        <f>F737+15</f>
        <v>7218.84</v>
      </c>
      <c r="G752" s="2065">
        <f t="shared" si="82"/>
        <v>7218.84</v>
      </c>
      <c r="H752" s="2033">
        <f t="shared" si="83"/>
        <v>7218.84</v>
      </c>
      <c r="I752" s="479"/>
    </row>
    <row r="753" spans="1:14" ht="13.5" thickBot="1">
      <c r="A753" s="675"/>
      <c r="B753" s="99"/>
      <c r="C753" s="99"/>
      <c r="D753" s="99"/>
      <c r="E753" s="99"/>
      <c r="F753" s="704"/>
      <c r="G753" s="2036"/>
      <c r="I753" s="14"/>
    </row>
    <row r="754" spans="1:14" ht="20.25">
      <c r="A754" s="2082" t="s">
        <v>1301</v>
      </c>
      <c r="B754" s="472"/>
      <c r="C754" s="2800" t="s">
        <v>11646</v>
      </c>
      <c r="D754" s="2800"/>
      <c r="E754" s="2800"/>
      <c r="F754" s="2800"/>
      <c r="G754" s="2800"/>
      <c r="H754" s="2800"/>
      <c r="I754" s="2801"/>
    </row>
    <row r="755" spans="1:14" ht="13.5" customHeight="1">
      <c r="A755" s="2083"/>
      <c r="B755" s="130"/>
      <c r="C755" s="2802"/>
      <c r="D755" s="2802"/>
      <c r="E755" s="2802"/>
      <c r="F755" s="2802"/>
      <c r="G755" s="2802"/>
      <c r="H755" s="2802"/>
      <c r="I755" s="2803"/>
    </row>
    <row r="756" spans="1:14" ht="13.5" customHeight="1">
      <c r="A756" s="360"/>
      <c r="B756" s="17"/>
      <c r="C756" s="2802"/>
      <c r="D756" s="2802"/>
      <c r="E756" s="2802"/>
      <c r="F756" s="2802"/>
      <c r="G756" s="2802"/>
      <c r="H756" s="2802"/>
      <c r="I756" s="2803"/>
    </row>
    <row r="757" spans="1:14" ht="22.5" customHeight="1">
      <c r="A757" s="360"/>
      <c r="B757" s="17"/>
      <c r="C757" s="2802"/>
      <c r="D757" s="2802"/>
      <c r="E757" s="2802"/>
      <c r="F757" s="2802"/>
      <c r="G757" s="2802"/>
      <c r="H757" s="2802"/>
      <c r="I757" s="2803"/>
    </row>
    <row r="758" spans="1:14" ht="15" customHeight="1">
      <c r="A758" s="360"/>
      <c r="B758" s="17"/>
      <c r="C758" s="2802"/>
      <c r="D758" s="2802"/>
      <c r="E758" s="2802"/>
      <c r="F758" s="2802"/>
      <c r="G758" s="2802"/>
      <c r="H758" s="2802"/>
      <c r="I758" s="2803"/>
    </row>
    <row r="759" spans="1:14" ht="24" customHeight="1" thickBot="1">
      <c r="A759" s="1541" t="s">
        <v>7839</v>
      </c>
      <c r="B759" s="217"/>
      <c r="C759" s="2804"/>
      <c r="D759" s="2804"/>
      <c r="E759" s="2804"/>
      <c r="F759" s="2804"/>
      <c r="G759" s="2804"/>
      <c r="H759" s="2804"/>
      <c r="I759" s="2805"/>
    </row>
    <row r="760" spans="1:14" ht="31.5" customHeight="1">
      <c r="A760" s="228" t="s">
        <v>1036</v>
      </c>
      <c r="B760" s="2053" t="s">
        <v>990</v>
      </c>
      <c r="C760" s="376" t="s">
        <v>1037</v>
      </c>
      <c r="D760" s="2054"/>
      <c r="E760" s="568" t="s">
        <v>3147</v>
      </c>
      <c r="F760" s="2324" t="s">
        <v>11261</v>
      </c>
      <c r="G760" s="231" t="s">
        <v>2796</v>
      </c>
      <c r="H760" s="394" t="s">
        <v>498</v>
      </c>
      <c r="I760" s="232" t="s">
        <v>4274</v>
      </c>
      <c r="L760" s="2434"/>
      <c r="M760" s="2402"/>
      <c r="N760" s="2378"/>
    </row>
    <row r="761" spans="1:14" ht="13.5" customHeight="1" thickBot="1">
      <c r="A761" s="228"/>
      <c r="B761" s="1393" t="s">
        <v>10586</v>
      </c>
      <c r="C761" s="1394" t="s">
        <v>988</v>
      </c>
      <c r="D761" s="2055" t="s">
        <v>989</v>
      </c>
      <c r="E761" s="569" t="s">
        <v>2645</v>
      </c>
      <c r="F761" s="2325" t="s">
        <v>265</v>
      </c>
      <c r="G761" s="224">
        <f>'Заказ, cкидки и курсы валют'!$I$12</f>
        <v>0</v>
      </c>
      <c r="H761" s="545"/>
      <c r="I761" s="380"/>
      <c r="L761" s="2434"/>
      <c r="M761" s="2402"/>
      <c r="N761" s="2378"/>
    </row>
    <row r="762" spans="1:14">
      <c r="A762" s="1478" t="s">
        <v>10584</v>
      </c>
      <c r="B762" s="1964">
        <v>76</v>
      </c>
      <c r="C762" s="1964">
        <v>100</v>
      </c>
      <c r="D762" s="1964">
        <v>100</v>
      </c>
      <c r="E762" s="1383">
        <v>10</v>
      </c>
      <c r="F762" s="2408">
        <v>1537.91</v>
      </c>
      <c r="G762" s="2025">
        <f>ROUND(F762*(1-$G$11),2)</f>
        <v>1537.91</v>
      </c>
      <c r="H762" s="2025">
        <f>G762</f>
        <v>1537.91</v>
      </c>
      <c r="I762" s="1387"/>
      <c r="L762" s="2434"/>
      <c r="M762" s="2402"/>
      <c r="N762" s="2378"/>
    </row>
    <row r="763" spans="1:14">
      <c r="A763" s="1260" t="s">
        <v>10585</v>
      </c>
      <c r="B763" s="12">
        <v>76</v>
      </c>
      <c r="C763" s="12">
        <v>140</v>
      </c>
      <c r="D763" s="12">
        <v>100</v>
      </c>
      <c r="E763" s="1379">
        <v>10</v>
      </c>
      <c r="F763" s="2409">
        <v>1542.5</v>
      </c>
      <c r="G763" s="2027">
        <f t="shared" ref="G763:G771" si="84">ROUND(F763*(1-$G$11),2)</f>
        <v>1542.5</v>
      </c>
      <c r="H763" s="2027">
        <f>G763</f>
        <v>1542.5</v>
      </c>
      <c r="I763" s="478"/>
      <c r="L763" s="2434"/>
      <c r="M763" s="2402"/>
      <c r="N763" s="2378"/>
    </row>
    <row r="764" spans="1:14">
      <c r="A764" s="1260" t="s">
        <v>9073</v>
      </c>
      <c r="B764" s="12">
        <v>76</v>
      </c>
      <c r="C764" s="12">
        <v>160</v>
      </c>
      <c r="D764" s="12">
        <v>100</v>
      </c>
      <c r="E764" s="1379">
        <v>10</v>
      </c>
      <c r="F764" s="2409">
        <v>1705</v>
      </c>
      <c r="G764" s="2027">
        <f t="shared" si="84"/>
        <v>1705</v>
      </c>
      <c r="H764" s="2027">
        <f t="shared" ref="H764:H777" si="85">G764</f>
        <v>1705</v>
      </c>
      <c r="I764" s="478"/>
      <c r="L764" s="2434"/>
      <c r="M764" s="2402"/>
      <c r="N764" s="2378"/>
    </row>
    <row r="765" spans="1:14">
      <c r="A765" s="1597" t="s">
        <v>10587</v>
      </c>
      <c r="B765" s="2056">
        <v>76</v>
      </c>
      <c r="C765" s="2056">
        <v>150</v>
      </c>
      <c r="D765" s="2056">
        <v>120</v>
      </c>
      <c r="E765" s="1848">
        <v>10</v>
      </c>
      <c r="F765" s="2409">
        <v>1469.64</v>
      </c>
      <c r="G765" s="2027">
        <f t="shared" si="84"/>
        <v>1469.64</v>
      </c>
      <c r="H765" s="2027">
        <f t="shared" si="85"/>
        <v>1469.64</v>
      </c>
      <c r="I765" s="1851"/>
      <c r="L765" s="2434"/>
      <c r="M765" s="2402"/>
      <c r="N765" s="2378"/>
    </row>
    <row r="766" spans="1:14">
      <c r="A766" s="1597" t="s">
        <v>10588</v>
      </c>
      <c r="B766" s="2056">
        <v>76</v>
      </c>
      <c r="C766" s="2056">
        <v>165</v>
      </c>
      <c r="D766" s="2056">
        <v>120</v>
      </c>
      <c r="E766" s="1848">
        <v>10</v>
      </c>
      <c r="F766" s="2409">
        <v>1724.18</v>
      </c>
      <c r="G766" s="2027">
        <f t="shared" si="84"/>
        <v>1724.18</v>
      </c>
      <c r="H766" s="2027">
        <f t="shared" si="85"/>
        <v>1724.18</v>
      </c>
      <c r="I766" s="1851"/>
      <c r="L766" s="2434"/>
      <c r="M766" s="2402"/>
      <c r="N766" s="2378"/>
    </row>
    <row r="767" spans="1:14">
      <c r="A767" s="1260" t="s">
        <v>9074</v>
      </c>
      <c r="B767" s="12">
        <v>76</v>
      </c>
      <c r="C767" s="12">
        <v>150</v>
      </c>
      <c r="D767" s="12">
        <v>150</v>
      </c>
      <c r="E767" s="1379">
        <v>10</v>
      </c>
      <c r="F767" s="2409">
        <v>1826.7</v>
      </c>
      <c r="G767" s="2027">
        <f t="shared" si="84"/>
        <v>1826.7</v>
      </c>
      <c r="H767" s="2027">
        <f t="shared" si="85"/>
        <v>1826.7</v>
      </c>
      <c r="I767" s="478"/>
      <c r="L767" s="2434"/>
      <c r="M767" s="2402"/>
      <c r="N767" s="2378"/>
    </row>
    <row r="768" spans="1:14" ht="13.5" customHeight="1">
      <c r="A768" s="1260" t="s">
        <v>10589</v>
      </c>
      <c r="B768" s="12">
        <v>76</v>
      </c>
      <c r="C768" s="12">
        <v>170</v>
      </c>
      <c r="D768" s="12">
        <v>40</v>
      </c>
      <c r="E768" s="1379">
        <v>10</v>
      </c>
      <c r="F768" s="2409">
        <v>1542.5</v>
      </c>
      <c r="G768" s="2027">
        <f t="shared" si="84"/>
        <v>1542.5</v>
      </c>
      <c r="H768" s="2027">
        <f t="shared" si="85"/>
        <v>1542.5</v>
      </c>
      <c r="I768" s="478"/>
      <c r="L768" s="2434"/>
      <c r="M768" s="2402"/>
      <c r="N768" s="2378"/>
    </row>
    <row r="769" spans="1:14" ht="13.5" customHeight="1">
      <c r="A769" s="638" t="s">
        <v>9067</v>
      </c>
      <c r="B769" s="12">
        <v>76</v>
      </c>
      <c r="C769" s="12">
        <v>170</v>
      </c>
      <c r="D769" s="12">
        <v>40</v>
      </c>
      <c r="E769" s="1379">
        <v>50</v>
      </c>
      <c r="F769" s="2409">
        <v>7712.5</v>
      </c>
      <c r="G769" s="2027">
        <f t="shared" si="84"/>
        <v>7712.5</v>
      </c>
      <c r="H769" s="2027">
        <f t="shared" si="85"/>
        <v>7712.5</v>
      </c>
      <c r="I769" s="478"/>
      <c r="L769" s="2434"/>
      <c r="M769" s="2402"/>
      <c r="N769" s="2378"/>
    </row>
    <row r="770" spans="1:14" ht="13.5" customHeight="1">
      <c r="A770" s="638" t="s">
        <v>10590</v>
      </c>
      <c r="B770" s="12">
        <v>76</v>
      </c>
      <c r="C770" s="12">
        <v>170</v>
      </c>
      <c r="D770" s="12">
        <v>40</v>
      </c>
      <c r="E770" s="1379">
        <v>60</v>
      </c>
      <c r="F770" s="2409">
        <v>9255</v>
      </c>
      <c r="G770" s="2027">
        <f t="shared" si="84"/>
        <v>9255</v>
      </c>
      <c r="H770" s="2027">
        <f t="shared" si="85"/>
        <v>9255</v>
      </c>
      <c r="I770" s="1851"/>
      <c r="L770" s="2434"/>
      <c r="M770" s="2402"/>
      <c r="N770" s="2378"/>
    </row>
    <row r="771" spans="1:14" ht="13.5" customHeight="1">
      <c r="A771" s="1771" t="s">
        <v>10591</v>
      </c>
      <c r="B771" s="2056">
        <v>76</v>
      </c>
      <c r="C771" s="2056">
        <v>105</v>
      </c>
      <c r="D771" s="2056">
        <v>40</v>
      </c>
      <c r="E771" s="1848">
        <v>10</v>
      </c>
      <c r="F771" s="2410">
        <v>1055.4000000000001</v>
      </c>
      <c r="G771" s="2048">
        <f t="shared" si="84"/>
        <v>1055.4000000000001</v>
      </c>
      <c r="H771" s="2027">
        <f t="shared" si="85"/>
        <v>1055.4000000000001</v>
      </c>
      <c r="I771" s="1851"/>
      <c r="L771" s="2434"/>
      <c r="M771" s="2402"/>
      <c r="N771" s="2378"/>
    </row>
    <row r="772" spans="1:14" ht="13.5" customHeight="1">
      <c r="A772" s="1771" t="s">
        <v>9066</v>
      </c>
      <c r="B772" s="2056">
        <v>76</v>
      </c>
      <c r="C772" s="2056">
        <v>140</v>
      </c>
      <c r="D772" s="2056">
        <v>40</v>
      </c>
      <c r="E772" s="1848">
        <v>10</v>
      </c>
      <c r="F772" s="2410">
        <v>1298.9000000000001</v>
      </c>
      <c r="G772" s="2048">
        <f>ROUND(F772*(1-$G$11),2)</f>
        <v>1298.9000000000001</v>
      </c>
      <c r="H772" s="2027">
        <f t="shared" si="85"/>
        <v>1298.9000000000001</v>
      </c>
      <c r="I772" s="1851"/>
      <c r="L772" s="2434"/>
      <c r="M772" s="2402"/>
      <c r="N772" s="2378"/>
    </row>
    <row r="773" spans="1:14" ht="13.5" customHeight="1">
      <c r="A773" s="638" t="s">
        <v>10592</v>
      </c>
      <c r="B773" s="12">
        <v>76</v>
      </c>
      <c r="C773" s="12">
        <v>145</v>
      </c>
      <c r="D773" s="12">
        <v>40</v>
      </c>
      <c r="E773" s="1379">
        <v>10</v>
      </c>
      <c r="F773" s="2409">
        <v>1162.46</v>
      </c>
      <c r="G773" s="2027">
        <f t="shared" ref="G773:G778" si="86">ROUND(F773*(1-$G$11),2)</f>
        <v>1162.46</v>
      </c>
      <c r="H773" s="2027">
        <f t="shared" si="85"/>
        <v>1162.46</v>
      </c>
      <c r="I773" s="478"/>
      <c r="L773" s="2434"/>
      <c r="M773" s="2402"/>
      <c r="N773" s="2378"/>
    </row>
    <row r="774" spans="1:14" ht="13.5" customHeight="1">
      <c r="A774" s="638" t="s">
        <v>9068</v>
      </c>
      <c r="B774" s="12">
        <v>76</v>
      </c>
      <c r="C774" s="12">
        <v>105</v>
      </c>
      <c r="D774" s="12">
        <v>50</v>
      </c>
      <c r="E774" s="1379">
        <v>10</v>
      </c>
      <c r="F774" s="2409">
        <v>1055.4000000000001</v>
      </c>
      <c r="G774" s="2027">
        <f t="shared" si="86"/>
        <v>1055.4000000000001</v>
      </c>
      <c r="H774" s="2027">
        <f t="shared" si="85"/>
        <v>1055.4000000000001</v>
      </c>
      <c r="I774" s="478"/>
      <c r="L774" s="2434"/>
      <c r="M774" s="2402"/>
      <c r="N774" s="2378"/>
    </row>
    <row r="775" spans="1:14" ht="13.5" customHeight="1">
      <c r="A775" s="1260" t="s">
        <v>9069</v>
      </c>
      <c r="B775" s="12">
        <v>76</v>
      </c>
      <c r="C775" s="12">
        <v>140</v>
      </c>
      <c r="D775" s="12">
        <v>50</v>
      </c>
      <c r="E775" s="1379">
        <v>10</v>
      </c>
      <c r="F775" s="2409">
        <v>1298.9000000000001</v>
      </c>
      <c r="G775" s="2027">
        <f t="shared" si="86"/>
        <v>1298.9000000000001</v>
      </c>
      <c r="H775" s="2027">
        <f t="shared" si="85"/>
        <v>1298.9000000000001</v>
      </c>
      <c r="I775" s="478"/>
      <c r="L775" s="2434"/>
      <c r="M775" s="2402"/>
      <c r="N775" s="2378"/>
    </row>
    <row r="776" spans="1:14" ht="13.5" customHeight="1">
      <c r="A776" s="1260" t="s">
        <v>9070</v>
      </c>
      <c r="B776" s="12">
        <v>76</v>
      </c>
      <c r="C776" s="12">
        <v>160</v>
      </c>
      <c r="D776" s="12">
        <v>50</v>
      </c>
      <c r="E776" s="1379">
        <v>10</v>
      </c>
      <c r="F776" s="2409">
        <v>1542.5</v>
      </c>
      <c r="G776" s="2027">
        <f t="shared" si="86"/>
        <v>1542.5</v>
      </c>
      <c r="H776" s="2027">
        <f t="shared" si="85"/>
        <v>1542.5</v>
      </c>
      <c r="I776" s="478"/>
      <c r="L776" s="2434"/>
      <c r="M776" s="2402"/>
      <c r="N776" s="2378"/>
    </row>
    <row r="777" spans="1:14" ht="13.5" customHeight="1">
      <c r="A777" s="1260" t="s">
        <v>9071</v>
      </c>
      <c r="B777" s="12">
        <v>76</v>
      </c>
      <c r="C777" s="12">
        <v>180</v>
      </c>
      <c r="D777" s="12">
        <v>50</v>
      </c>
      <c r="E777" s="1379">
        <v>10</v>
      </c>
      <c r="F777" s="2409">
        <v>1444.33</v>
      </c>
      <c r="G777" s="2027">
        <f t="shared" si="86"/>
        <v>1444.33</v>
      </c>
      <c r="H777" s="2027">
        <f t="shared" si="85"/>
        <v>1444.33</v>
      </c>
      <c r="I777" s="478"/>
      <c r="L777" s="2401"/>
      <c r="M777" s="2402"/>
      <c r="N777" s="2378"/>
    </row>
    <row r="778" spans="1:14" ht="13.5" customHeight="1" thickBot="1">
      <c r="A778" s="1594" t="s">
        <v>9072</v>
      </c>
      <c r="B778" s="335">
        <v>76</v>
      </c>
      <c r="C778" s="335">
        <v>150</v>
      </c>
      <c r="D778" s="335">
        <v>75</v>
      </c>
      <c r="E778" s="1384">
        <v>10</v>
      </c>
      <c r="F778" s="2411">
        <v>1321.03</v>
      </c>
      <c r="G778" s="2033">
        <f t="shared" si="86"/>
        <v>1321.03</v>
      </c>
      <c r="H778" s="2033">
        <f>G778</f>
        <v>1321.03</v>
      </c>
      <c r="I778" s="479"/>
      <c r="L778" s="2401"/>
      <c r="M778" s="2402"/>
      <c r="N778" s="2378"/>
    </row>
    <row r="779" spans="1:14">
      <c r="A779" s="2378"/>
      <c r="B779" s="2391"/>
      <c r="C779" s="2391"/>
      <c r="D779" s="2391"/>
      <c r="E779" s="2391"/>
      <c r="F779" s="2517"/>
      <c r="G779" s="2518"/>
      <c r="H779" s="2378"/>
      <c r="I779" s="2378"/>
      <c r="L779" s="2401"/>
      <c r="M779" s="2402"/>
      <c r="N779" s="2378"/>
    </row>
    <row r="780" spans="1:14" ht="20.25" hidden="1">
      <c r="A780" s="2380" t="s">
        <v>1301</v>
      </c>
      <c r="B780" s="2380" t="s">
        <v>1302</v>
      </c>
      <c r="C780" s="2380"/>
      <c r="D780" s="2380"/>
      <c r="E780" s="2380"/>
      <c r="F780" s="2519" t="s">
        <v>1019</v>
      </c>
      <c r="G780" s="2383"/>
      <c r="H780" s="2520" t="s">
        <v>70</v>
      </c>
      <c r="I780" s="2379"/>
      <c r="L780" s="2378"/>
      <c r="M780" s="2378"/>
      <c r="N780" s="2378"/>
    </row>
    <row r="781" spans="1:14" ht="18" hidden="1">
      <c r="A781" s="2384"/>
      <c r="B781" s="2385"/>
      <c r="C781" s="2521"/>
      <c r="D781" s="2521"/>
      <c r="E781" s="2522"/>
      <c r="F781" s="2386"/>
      <c r="G781" s="2522"/>
      <c r="H781" s="2522"/>
      <c r="I781" s="2379"/>
      <c r="L781" s="2378"/>
      <c r="M781" s="2378"/>
      <c r="N781" s="2378"/>
    </row>
    <row r="782" spans="1:14" hidden="1">
      <c r="A782" s="2523"/>
      <c r="B782" s="2379"/>
      <c r="C782" s="2379"/>
      <c r="D782" s="2524"/>
      <c r="E782" s="2524"/>
      <c r="F782" s="2525"/>
      <c r="G782" s="2526"/>
      <c r="H782" s="2527"/>
      <c r="I782" s="2379"/>
      <c r="L782" s="2378"/>
      <c r="M782" s="2378"/>
      <c r="N782" s="2378"/>
    </row>
    <row r="783" spans="1:14" ht="26.25" hidden="1">
      <c r="A783" s="2523"/>
      <c r="B783" s="2379"/>
      <c r="C783" s="2528"/>
      <c r="D783" s="2529"/>
      <c r="E783" s="2530"/>
      <c r="F783" s="2525"/>
      <c r="G783" s="2531"/>
      <c r="H783" s="2532"/>
      <c r="I783" s="2379"/>
      <c r="L783" s="2378"/>
      <c r="M783" s="2378"/>
      <c r="N783" s="2378"/>
    </row>
    <row r="784" spans="1:14" ht="58.5" hidden="1" customHeight="1">
      <c r="A784" s="2523"/>
      <c r="B784" s="2379"/>
      <c r="C784" s="2533"/>
      <c r="D784" s="2530"/>
      <c r="E784" s="2530"/>
      <c r="F784" s="2525"/>
      <c r="G784" s="2531"/>
      <c r="H784" s="2532"/>
      <c r="I784" s="2379"/>
      <c r="L784" s="2378"/>
      <c r="M784" s="2378"/>
      <c r="N784" s="2378"/>
    </row>
    <row r="785" spans="1:14" ht="13.5" hidden="1" customHeight="1" thickBot="1">
      <c r="A785" s="2534" t="s">
        <v>7841</v>
      </c>
      <c r="B785" s="2524"/>
      <c r="C785" s="2535"/>
      <c r="D785" s="2524"/>
      <c r="E785" s="2524"/>
      <c r="F785" s="2525"/>
      <c r="G785" s="2526"/>
      <c r="H785" s="2527"/>
      <c r="I785" s="2379"/>
      <c r="L785" s="2378"/>
      <c r="M785" s="2378"/>
      <c r="N785" s="2378"/>
    </row>
    <row r="786" spans="1:14" ht="39" hidden="1" customHeight="1">
      <c r="A786" s="2536" t="s">
        <v>1036</v>
      </c>
      <c r="B786" s="2537" t="s">
        <v>990</v>
      </c>
      <c r="C786" s="2538" t="s">
        <v>1037</v>
      </c>
      <c r="D786" s="2537"/>
      <c r="E786" s="2539" t="s">
        <v>3147</v>
      </c>
      <c r="F786" s="2540" t="s">
        <v>1706</v>
      </c>
      <c r="G786" s="2541" t="s">
        <v>2796</v>
      </c>
      <c r="H786" s="2542" t="s">
        <v>498</v>
      </c>
      <c r="I786" s="2543" t="s">
        <v>4274</v>
      </c>
      <c r="L786" s="2378"/>
      <c r="M786" s="2378"/>
      <c r="N786" s="2378"/>
    </row>
    <row r="787" spans="1:14" ht="37.5" hidden="1" customHeight="1" thickBot="1">
      <c r="A787" s="2536"/>
      <c r="B787" s="2537" t="s">
        <v>987</v>
      </c>
      <c r="C787" s="2537" t="s">
        <v>988</v>
      </c>
      <c r="D787" s="2537" t="s">
        <v>989</v>
      </c>
      <c r="E787" s="2538" t="s">
        <v>2645</v>
      </c>
      <c r="F787" s="2544" t="s">
        <v>265</v>
      </c>
      <c r="G787" s="2545">
        <f>'[3]Заказ, cкидки и курсы валют'!$I$12</f>
        <v>0</v>
      </c>
      <c r="H787" s="2546"/>
      <c r="I787" s="2379"/>
      <c r="L787" s="2378"/>
      <c r="M787" s="2378"/>
      <c r="N787" s="2378"/>
    </row>
    <row r="788" spans="1:14" hidden="1">
      <c r="A788" s="2547" t="s">
        <v>9077</v>
      </c>
      <c r="B788" s="2548">
        <v>76</v>
      </c>
      <c r="C788" s="2548">
        <v>100</v>
      </c>
      <c r="D788" s="2548">
        <v>100</v>
      </c>
      <c r="E788" s="2549">
        <v>1</v>
      </c>
      <c r="F788" s="2396">
        <f>F762+15</f>
        <v>1552.91</v>
      </c>
      <c r="G788" s="2394">
        <f t="shared" ref="G788:G789" si="87">ROUND(F788*(1-$G$11),2)</f>
        <v>1552.91</v>
      </c>
      <c r="H788" s="2394">
        <f t="shared" ref="H788:H789" si="88">G788*E788</f>
        <v>1552.91</v>
      </c>
      <c r="I788" s="2550"/>
      <c r="L788" s="2378"/>
      <c r="M788" s="2378"/>
      <c r="N788" s="2378"/>
    </row>
    <row r="789" spans="1:14" ht="13.5" hidden="1" customHeight="1">
      <c r="A789" s="2551" t="s">
        <v>9076</v>
      </c>
      <c r="B789" s="2548">
        <v>76</v>
      </c>
      <c r="C789" s="2548">
        <v>170</v>
      </c>
      <c r="D789" s="2548">
        <v>40</v>
      </c>
      <c r="E789" s="2549">
        <v>1</v>
      </c>
      <c r="F789" s="2396">
        <f>F769+15</f>
        <v>7727.5</v>
      </c>
      <c r="G789" s="2394">
        <f t="shared" si="87"/>
        <v>7727.5</v>
      </c>
      <c r="H789" s="2394">
        <f t="shared" si="88"/>
        <v>7727.5</v>
      </c>
      <c r="I789" s="2550"/>
      <c r="L789" s="2378"/>
      <c r="M789" s="2378"/>
      <c r="N789" s="2378"/>
    </row>
    <row r="790" spans="1:14" ht="13.5" hidden="1" customHeight="1" thickBot="1">
      <c r="A790" s="2551" t="s">
        <v>9075</v>
      </c>
      <c r="B790" s="2548">
        <v>76</v>
      </c>
      <c r="C790" s="2548">
        <v>145</v>
      </c>
      <c r="D790" s="2548">
        <v>40</v>
      </c>
      <c r="E790" s="2549">
        <v>1</v>
      </c>
      <c r="F790" s="2396">
        <f>F773+15</f>
        <v>1177.46</v>
      </c>
      <c r="G790" s="2394">
        <f t="shared" ref="G790" si="89">ROUND(F790*(1-$G$11),2)</f>
        <v>1177.46</v>
      </c>
      <c r="H790" s="2394">
        <f t="shared" ref="H790" si="90">G790*E790</f>
        <v>1177.46</v>
      </c>
      <c r="I790" s="2550"/>
      <c r="L790" s="2378"/>
      <c r="M790" s="2378"/>
      <c r="N790" s="2378"/>
    </row>
    <row r="791" spans="1:14" ht="13.5" hidden="1" customHeight="1">
      <c r="A791" s="2547"/>
      <c r="B791" s="2548"/>
      <c r="C791" s="2548"/>
      <c r="D791" s="2548"/>
      <c r="E791" s="2549"/>
      <c r="F791" s="2396"/>
      <c r="G791" s="2394"/>
      <c r="H791" s="2394"/>
      <c r="I791" s="2550"/>
      <c r="L791" s="2378"/>
      <c r="M791" s="2378"/>
      <c r="N791" s="2378"/>
    </row>
    <row r="792" spans="1:14" ht="13.5" customHeight="1" thickBot="1">
      <c r="A792" s="2547"/>
      <c r="B792" s="2548"/>
      <c r="C792" s="2548"/>
      <c r="D792" s="2548"/>
      <c r="E792" s="2549"/>
      <c r="F792" s="2396"/>
      <c r="G792" s="2394"/>
      <c r="H792" s="2394"/>
      <c r="I792" s="2550"/>
      <c r="L792" s="2378"/>
      <c r="M792" s="2378"/>
      <c r="N792" s="2378"/>
    </row>
    <row r="793" spans="1:14" ht="20.25">
      <c r="A793" s="2082" t="s">
        <v>1301</v>
      </c>
      <c r="B793" s="472"/>
      <c r="C793" s="2800" t="s">
        <v>11647</v>
      </c>
      <c r="D793" s="2800"/>
      <c r="E793" s="2800"/>
      <c r="F793" s="2800"/>
      <c r="G793" s="2800"/>
      <c r="H793" s="2800"/>
      <c r="I793" s="2801"/>
      <c r="L793" s="2378"/>
      <c r="M793" s="2378"/>
      <c r="N793" s="2378"/>
    </row>
    <row r="794" spans="1:14" ht="20.25">
      <c r="A794" s="2086"/>
      <c r="B794" s="2380"/>
      <c r="C794" s="2802"/>
      <c r="D794" s="2802"/>
      <c r="E794" s="2802"/>
      <c r="F794" s="2802"/>
      <c r="G794" s="2802"/>
      <c r="H794" s="2802"/>
      <c r="I794" s="2803"/>
    </row>
    <row r="795" spans="1:14" ht="18">
      <c r="A795" s="2083"/>
      <c r="B795" s="2385"/>
      <c r="C795" s="2802"/>
      <c r="D795" s="2802"/>
      <c r="E795" s="2802"/>
      <c r="F795" s="2802"/>
      <c r="G795" s="2802"/>
      <c r="H795" s="2802"/>
      <c r="I795" s="2803"/>
    </row>
    <row r="796" spans="1:14">
      <c r="A796" s="360"/>
      <c r="B796" s="2379"/>
      <c r="C796" s="2802"/>
      <c r="D796" s="2802"/>
      <c r="E796" s="2802"/>
      <c r="F796" s="2802"/>
      <c r="G796" s="2802"/>
      <c r="H796" s="2802"/>
      <c r="I796" s="2803"/>
    </row>
    <row r="797" spans="1:14">
      <c r="A797" s="360"/>
      <c r="B797" s="2379"/>
      <c r="C797" s="2802"/>
      <c r="D797" s="2802"/>
      <c r="E797" s="2802"/>
      <c r="F797" s="2802"/>
      <c r="G797" s="2802"/>
      <c r="H797" s="2802"/>
      <c r="I797" s="2803"/>
    </row>
    <row r="798" spans="1:14" ht="18.75" thickBot="1">
      <c r="A798" s="1541" t="s">
        <v>7839</v>
      </c>
      <c r="B798" s="217"/>
      <c r="C798" s="2804"/>
      <c r="D798" s="2804"/>
      <c r="E798" s="2804"/>
      <c r="F798" s="2804"/>
      <c r="G798" s="2804"/>
      <c r="H798" s="2804"/>
      <c r="I798" s="2805"/>
    </row>
    <row r="799" spans="1:14" ht="33.75">
      <c r="A799" s="220" t="s">
        <v>1036</v>
      </c>
      <c r="B799" s="2074" t="s">
        <v>990</v>
      </c>
      <c r="C799" s="383" t="s">
        <v>1037</v>
      </c>
      <c r="D799" s="2075"/>
      <c r="E799" s="1660" t="s">
        <v>3147</v>
      </c>
      <c r="F799" s="2343" t="s">
        <v>11268</v>
      </c>
      <c r="G799" s="231" t="s">
        <v>2796</v>
      </c>
      <c r="H799" s="482" t="s">
        <v>498</v>
      </c>
      <c r="I799" s="206" t="s">
        <v>4274</v>
      </c>
    </row>
    <row r="800" spans="1:14" ht="33" customHeight="1" thickBot="1">
      <c r="A800" s="221"/>
      <c r="B800" s="386" t="s">
        <v>987</v>
      </c>
      <c r="C800" s="384" t="s">
        <v>988</v>
      </c>
      <c r="D800" s="2059" t="s">
        <v>989</v>
      </c>
      <c r="E800" s="438" t="s">
        <v>2645</v>
      </c>
      <c r="F800" s="2331" t="s">
        <v>265</v>
      </c>
      <c r="G800" s="224">
        <f>'Заказ, cкидки и курсы валют'!$I$12</f>
        <v>0</v>
      </c>
      <c r="H800" s="395"/>
      <c r="I800" s="219"/>
    </row>
    <row r="801" spans="1:13" ht="14.1" customHeight="1">
      <c r="A801" s="1596" t="s">
        <v>9079</v>
      </c>
      <c r="B801" s="1964">
        <v>76</v>
      </c>
      <c r="C801" s="1964">
        <v>150</v>
      </c>
      <c r="D801" s="1964">
        <v>75</v>
      </c>
      <c r="E801" s="1389">
        <v>10</v>
      </c>
      <c r="F801" s="2347">
        <v>1542.5</v>
      </c>
      <c r="G801" s="2025">
        <f t="shared" ref="G801:G804" si="91">ROUND(F801*(1-$G$11),2)</f>
        <v>1542.5</v>
      </c>
      <c r="H801" s="2025">
        <f>G801</f>
        <v>1542.5</v>
      </c>
      <c r="I801" s="2087"/>
      <c r="L801" s="2435"/>
      <c r="M801" s="2378"/>
    </row>
    <row r="802" spans="1:13" ht="14.1" customHeight="1">
      <c r="A802" s="1597" t="s">
        <v>10593</v>
      </c>
      <c r="B802" s="2056">
        <v>76</v>
      </c>
      <c r="C802" s="2056">
        <v>100</v>
      </c>
      <c r="D802" s="2056">
        <v>100</v>
      </c>
      <c r="E802" s="1853">
        <v>50</v>
      </c>
      <c r="F802" s="2349">
        <v>4978.75</v>
      </c>
      <c r="G802" s="2048">
        <f t="shared" si="91"/>
        <v>4978.75</v>
      </c>
      <c r="H802" s="2048">
        <f>G802</f>
        <v>4978.75</v>
      </c>
      <c r="I802" s="2088"/>
      <c r="L802" s="2435"/>
      <c r="M802" s="2378"/>
    </row>
    <row r="803" spans="1:13" ht="13.5" customHeight="1">
      <c r="A803" s="1260" t="s">
        <v>9080</v>
      </c>
      <c r="B803" s="12">
        <v>76</v>
      </c>
      <c r="C803" s="12">
        <v>140</v>
      </c>
      <c r="D803" s="12">
        <v>100</v>
      </c>
      <c r="E803" s="1388">
        <v>10</v>
      </c>
      <c r="F803" s="2348">
        <v>1542.6</v>
      </c>
      <c r="G803" s="2027">
        <f t="shared" si="91"/>
        <v>1542.6</v>
      </c>
      <c r="H803" s="2027">
        <f>G803</f>
        <v>1542.6</v>
      </c>
      <c r="I803" s="2089"/>
      <c r="L803" s="2435"/>
      <c r="M803" s="2378"/>
    </row>
    <row r="804" spans="1:13" ht="13.5" customHeight="1">
      <c r="A804" s="1260" t="s">
        <v>9081</v>
      </c>
      <c r="B804" s="12">
        <v>76</v>
      </c>
      <c r="C804" s="12">
        <v>160</v>
      </c>
      <c r="D804" s="12">
        <v>100</v>
      </c>
      <c r="E804" s="1388">
        <v>10</v>
      </c>
      <c r="F804" s="2348">
        <v>1705</v>
      </c>
      <c r="G804" s="2027">
        <f t="shared" si="91"/>
        <v>1705</v>
      </c>
      <c r="H804" s="2027">
        <f>G804</f>
        <v>1705</v>
      </c>
      <c r="I804" s="2089"/>
      <c r="L804" s="2435"/>
      <c r="M804" s="2378"/>
    </row>
    <row r="805" spans="1:13" ht="14.1" customHeight="1" thickBot="1">
      <c r="A805" s="1594" t="s">
        <v>9078</v>
      </c>
      <c r="B805" s="335">
        <v>76</v>
      </c>
      <c r="C805" s="335">
        <v>150</v>
      </c>
      <c r="D805" s="335">
        <v>50</v>
      </c>
      <c r="E805" s="1390">
        <v>10</v>
      </c>
      <c r="F805" s="2329">
        <v>1585.14</v>
      </c>
      <c r="G805" s="2033">
        <f>ROUND(F805*(1-$G$11),2)</f>
        <v>1585.14</v>
      </c>
      <c r="H805" s="2033">
        <f>G805</f>
        <v>1585.14</v>
      </c>
      <c r="I805" s="2090"/>
      <c r="L805" s="2396"/>
      <c r="M805" s="2378"/>
    </row>
    <row r="806" spans="1:13" ht="14.1" customHeight="1">
      <c r="B806" s="99"/>
      <c r="C806" s="99"/>
      <c r="D806" s="99"/>
      <c r="E806" s="99"/>
      <c r="F806" s="1612"/>
      <c r="G806" s="2036"/>
    </row>
    <row r="807" spans="1:13" ht="18" hidden="1" customHeight="1">
      <c r="A807" s="2082" t="s">
        <v>1301</v>
      </c>
      <c r="B807" s="472" t="s">
        <v>1302</v>
      </c>
      <c r="C807" s="472"/>
      <c r="D807" s="472"/>
      <c r="E807" s="472"/>
      <c r="F807" s="2337" t="s">
        <v>1020</v>
      </c>
      <c r="G807" s="185"/>
      <c r="H807" s="379" t="s">
        <v>70</v>
      </c>
      <c r="I807" s="116"/>
    </row>
    <row r="808" spans="1:13" ht="20.25" hidden="1">
      <c r="A808" s="2086"/>
      <c r="B808" s="1888"/>
      <c r="C808" s="374"/>
      <c r="D808" s="374"/>
      <c r="E808" s="373"/>
      <c r="F808" s="1618"/>
      <c r="G808" s="187"/>
      <c r="H808" s="378"/>
      <c r="I808" s="200"/>
    </row>
    <row r="809" spans="1:13" ht="18" hidden="1">
      <c r="A809" s="2083"/>
      <c r="B809" s="130"/>
      <c r="C809" s="374"/>
      <c r="D809" s="374"/>
      <c r="E809" s="373"/>
      <c r="F809" s="1618"/>
      <c r="G809" s="373"/>
      <c r="H809" s="373"/>
      <c r="I809" s="200"/>
    </row>
    <row r="810" spans="1:13" ht="26.25" hidden="1">
      <c r="A810" s="360"/>
      <c r="B810" s="17"/>
      <c r="C810" s="1595"/>
      <c r="D810" s="2085"/>
      <c r="E810" s="2085"/>
      <c r="F810" s="777"/>
      <c r="G810" s="364"/>
      <c r="H810" s="359"/>
      <c r="I810" s="200"/>
    </row>
    <row r="811" spans="1:13" hidden="1">
      <c r="A811" s="360"/>
      <c r="B811" s="17"/>
      <c r="C811" s="17"/>
      <c r="D811" s="216"/>
      <c r="E811" s="216"/>
      <c r="F811" s="777"/>
      <c r="G811" s="364"/>
      <c r="H811" s="359"/>
      <c r="I811" s="200"/>
    </row>
    <row r="812" spans="1:13" ht="18.75" hidden="1" thickBot="1">
      <c r="A812" s="1541" t="s">
        <v>7841</v>
      </c>
      <c r="B812" s="217"/>
      <c r="C812" s="1067"/>
      <c r="D812" s="217"/>
      <c r="E812" s="217"/>
      <c r="F812" s="1619"/>
      <c r="G812" s="122"/>
      <c r="H812" s="203"/>
      <c r="I812" s="205"/>
    </row>
    <row r="813" spans="1:13" ht="33.75" hidden="1">
      <c r="A813" s="220" t="s">
        <v>1036</v>
      </c>
      <c r="B813" s="2074" t="s">
        <v>990</v>
      </c>
      <c r="C813" s="383" t="s">
        <v>1037</v>
      </c>
      <c r="D813" s="2075"/>
      <c r="E813" s="1660" t="s">
        <v>3147</v>
      </c>
      <c r="F813" s="2343" t="s">
        <v>1706</v>
      </c>
      <c r="G813" s="231" t="s">
        <v>2796</v>
      </c>
      <c r="H813" s="482" t="s">
        <v>498</v>
      </c>
      <c r="I813" s="206" t="s">
        <v>4274</v>
      </c>
    </row>
    <row r="814" spans="1:13" ht="33" hidden="1" customHeight="1" thickBot="1">
      <c r="A814" s="221"/>
      <c r="B814" s="386" t="s">
        <v>987</v>
      </c>
      <c r="C814" s="384" t="s">
        <v>988</v>
      </c>
      <c r="D814" s="2059" t="s">
        <v>989</v>
      </c>
      <c r="E814" s="438" t="s">
        <v>2645</v>
      </c>
      <c r="F814" s="2331" t="s">
        <v>265</v>
      </c>
      <c r="G814" s="372">
        <f>'[3]Заказ, cкидки и курсы валют'!$I$12</f>
        <v>0</v>
      </c>
      <c r="H814" s="395"/>
      <c r="I814" s="219"/>
    </row>
    <row r="815" spans="1:13" ht="14.1" hidden="1" customHeight="1" thickBot="1">
      <c r="A815" s="2226" t="s">
        <v>9082</v>
      </c>
      <c r="B815" s="2227">
        <v>76</v>
      </c>
      <c r="C815" s="2227">
        <v>150</v>
      </c>
      <c r="D815" s="2227">
        <v>75</v>
      </c>
      <c r="E815" s="2228">
        <v>1</v>
      </c>
      <c r="F815" s="2350">
        <f>F801+15</f>
        <v>1557.5</v>
      </c>
      <c r="G815" s="2051">
        <f t="shared" ref="G815" si="92">ROUND(F815*(1-$G$11),2)</f>
        <v>1557.5</v>
      </c>
      <c r="H815" s="2052">
        <f t="shared" ref="H815" si="93">G815*E815</f>
        <v>1557.5</v>
      </c>
      <c r="I815" s="2229"/>
    </row>
    <row r="816" spans="1:13" ht="14.1" customHeight="1">
      <c r="B816" s="99"/>
      <c r="C816" s="99"/>
      <c r="D816" s="99"/>
      <c r="E816" s="99"/>
      <c r="F816" s="1612"/>
      <c r="G816" s="2036"/>
    </row>
    <row r="817" spans="1:17" ht="14.1" customHeight="1" thickBot="1">
      <c r="A817" s="1"/>
      <c r="B817" s="99"/>
      <c r="C817" s="99"/>
      <c r="D817" s="99"/>
      <c r="E817" s="99"/>
      <c r="F817" s="1612"/>
      <c r="G817" s="2036"/>
    </row>
    <row r="818" spans="1:17" ht="22.5" customHeight="1">
      <c r="A818" s="2082" t="s">
        <v>1301</v>
      </c>
      <c r="B818" s="472" t="s">
        <v>11649</v>
      </c>
      <c r="C818" s="2794" t="s">
        <v>11648</v>
      </c>
      <c r="D818" s="2794"/>
      <c r="E818" s="2794"/>
      <c r="F818" s="2794"/>
      <c r="G818" s="2794"/>
      <c r="H818" s="2794"/>
      <c r="I818" s="2795"/>
    </row>
    <row r="819" spans="1:17" ht="33" customHeight="1">
      <c r="A819" s="2083"/>
      <c r="B819" s="130"/>
      <c r="C819" s="2796"/>
      <c r="D819" s="2796"/>
      <c r="E819" s="2796"/>
      <c r="F819" s="2796"/>
      <c r="G819" s="2796"/>
      <c r="H819" s="2796"/>
      <c r="I819" s="2797"/>
    </row>
    <row r="820" spans="1:17" ht="18.75" thickBot="1">
      <c r="A820" s="1541" t="s">
        <v>7839</v>
      </c>
      <c r="B820" s="217"/>
      <c r="C820" s="2798"/>
      <c r="D820" s="2798"/>
      <c r="E820" s="2798"/>
      <c r="F820" s="2798"/>
      <c r="G820" s="2798"/>
      <c r="H820" s="2798"/>
      <c r="I820" s="2799"/>
      <c r="L820" s="2378"/>
      <c r="M820" s="2378"/>
      <c r="N820" s="2378"/>
      <c r="O820" s="2378"/>
      <c r="P820" s="2378"/>
      <c r="Q820" s="2378"/>
    </row>
    <row r="821" spans="1:17" ht="33.75" customHeight="1">
      <c r="A821" s="220" t="s">
        <v>1036</v>
      </c>
      <c r="B821" s="2074" t="s">
        <v>990</v>
      </c>
      <c r="C821" s="383" t="s">
        <v>1037</v>
      </c>
      <c r="D821" s="2075"/>
      <c r="E821" s="1660" t="s">
        <v>3147</v>
      </c>
      <c r="F821" s="2343" t="s">
        <v>11268</v>
      </c>
      <c r="G821" s="1847" t="s">
        <v>2796</v>
      </c>
      <c r="H821" s="482" t="s">
        <v>498</v>
      </c>
      <c r="I821" s="206" t="s">
        <v>4274</v>
      </c>
      <c r="L821" s="2401"/>
      <c r="M821" s="2402"/>
      <c r="N821" s="2378"/>
      <c r="O821" s="2401"/>
      <c r="P821" s="2402"/>
      <c r="Q821" s="2378"/>
    </row>
    <row r="822" spans="1:17" ht="20.25" customHeight="1" thickBot="1">
      <c r="A822" s="221"/>
      <c r="B822" s="386" t="s">
        <v>987</v>
      </c>
      <c r="C822" s="384" t="s">
        <v>988</v>
      </c>
      <c r="D822" s="2059" t="s">
        <v>989</v>
      </c>
      <c r="E822" s="438" t="s">
        <v>2645</v>
      </c>
      <c r="F822" s="2331" t="s">
        <v>265</v>
      </c>
      <c r="G822" s="224">
        <f>'Заказ, cкидки и курсы валют'!$I$12</f>
        <v>0</v>
      </c>
      <c r="H822" s="395"/>
      <c r="I822" s="219"/>
      <c r="L822" s="2401"/>
      <c r="M822" s="2402"/>
      <c r="N822" s="2378"/>
      <c r="O822" s="2401"/>
      <c r="P822" s="2402"/>
      <c r="Q822" s="2378"/>
    </row>
    <row r="823" spans="1:17">
      <c r="A823" s="1600" t="s">
        <v>9083</v>
      </c>
      <c r="B823" s="1699">
        <v>76</v>
      </c>
      <c r="C823" s="1699">
        <v>140</v>
      </c>
      <c r="D823" s="1699">
        <v>25</v>
      </c>
      <c r="E823" s="1699">
        <v>25</v>
      </c>
      <c r="F823" s="2305">
        <v>1643</v>
      </c>
      <c r="G823" s="2025">
        <f t="shared" ref="G823:G825" si="94">ROUND(F823*(1-$G$11),2)</f>
        <v>1643</v>
      </c>
      <c r="H823" s="2025">
        <f>G823</f>
        <v>1643</v>
      </c>
      <c r="I823" s="392"/>
      <c r="K823" s="2431"/>
      <c r="L823" s="2378"/>
    </row>
    <row r="824" spans="1:17" hidden="1">
      <c r="A824" s="1598" t="s">
        <v>10594</v>
      </c>
      <c r="B824" s="11">
        <v>76</v>
      </c>
      <c r="C824" s="11">
        <v>140</v>
      </c>
      <c r="D824" s="11">
        <v>25</v>
      </c>
      <c r="E824" s="11">
        <v>1</v>
      </c>
      <c r="F824" s="2328">
        <v>1505.1750000000002</v>
      </c>
      <c r="G824" s="2027">
        <f t="shared" si="94"/>
        <v>1505.18</v>
      </c>
      <c r="H824" s="2027">
        <f t="shared" ref="H824" si="95">G824*E824</f>
        <v>1505.18</v>
      </c>
      <c r="I824" s="381"/>
      <c r="K824" s="2431"/>
      <c r="L824" s="2378"/>
    </row>
    <row r="825" spans="1:17" ht="13.5" thickBot="1">
      <c r="A825" s="1599" t="s">
        <v>9084</v>
      </c>
      <c r="B825" s="369">
        <v>76</v>
      </c>
      <c r="C825" s="369">
        <v>140</v>
      </c>
      <c r="D825" s="369">
        <v>25</v>
      </c>
      <c r="E825" s="369">
        <v>25</v>
      </c>
      <c r="F825" s="2329">
        <v>1643</v>
      </c>
      <c r="G825" s="2033">
        <f t="shared" si="94"/>
        <v>1643</v>
      </c>
      <c r="H825" s="2033">
        <f>G825</f>
        <v>1643</v>
      </c>
      <c r="I825" s="382"/>
      <c r="K825" s="2431"/>
      <c r="L825" s="2378"/>
    </row>
    <row r="826" spans="1:17" ht="13.5" thickBot="1">
      <c r="A826" s="1"/>
      <c r="B826" s="2093"/>
      <c r="C826" s="2093"/>
      <c r="D826" s="2093"/>
      <c r="E826" s="2093"/>
      <c r="G826" s="2036"/>
    </row>
    <row r="827" spans="1:17" ht="20.25">
      <c r="A827" s="2082" t="s">
        <v>1301</v>
      </c>
      <c r="B827" s="472" t="s">
        <v>11650</v>
      </c>
      <c r="C827" s="2784" t="s">
        <v>11651</v>
      </c>
      <c r="D827" s="2784"/>
      <c r="E827" s="2784"/>
      <c r="F827" s="2784"/>
      <c r="G827" s="2784"/>
      <c r="H827" s="2784"/>
      <c r="I827" s="2785"/>
    </row>
    <row r="828" spans="1:17" ht="18" customHeight="1">
      <c r="A828" s="2083"/>
      <c r="B828" s="130"/>
      <c r="C828" s="2786"/>
      <c r="D828" s="2786"/>
      <c r="E828" s="2786"/>
      <c r="F828" s="2786"/>
      <c r="G828" s="2786"/>
      <c r="H828" s="2786"/>
      <c r="I828" s="2787"/>
    </row>
    <row r="829" spans="1:17" ht="12.75" customHeight="1">
      <c r="A829" s="360"/>
      <c r="B829" s="17"/>
      <c r="C829" s="2786"/>
      <c r="D829" s="2786"/>
      <c r="E829" s="2786"/>
      <c r="F829" s="2786"/>
      <c r="G829" s="2786"/>
      <c r="H829" s="2786"/>
      <c r="I829" s="2787"/>
    </row>
    <row r="830" spans="1:17" ht="12.75" customHeight="1">
      <c r="A830" s="360"/>
      <c r="B830" s="17"/>
      <c r="C830" s="2786"/>
      <c r="D830" s="2786"/>
      <c r="E830" s="2786"/>
      <c r="F830" s="2786"/>
      <c r="G830" s="2786"/>
      <c r="H830" s="2786"/>
      <c r="I830" s="2787"/>
    </row>
    <row r="831" spans="1:17" ht="12.75" customHeight="1">
      <c r="A831" s="360"/>
      <c r="B831" s="17"/>
      <c r="C831" s="2786"/>
      <c r="D831" s="2786"/>
      <c r="E831" s="2786"/>
      <c r="F831" s="2786"/>
      <c r="G831" s="2786"/>
      <c r="H831" s="2786"/>
      <c r="I831" s="2787"/>
    </row>
    <row r="832" spans="1:17" ht="18.75" customHeight="1" thickBot="1">
      <c r="A832" s="1541" t="s">
        <v>7839</v>
      </c>
      <c r="B832" s="217"/>
      <c r="C832" s="2788"/>
      <c r="D832" s="2788"/>
      <c r="E832" s="2788"/>
      <c r="F832" s="2788"/>
      <c r="G832" s="2788"/>
      <c r="H832" s="2788"/>
      <c r="I832" s="2789"/>
    </row>
    <row r="833" spans="1:18" ht="33.75">
      <c r="A833" s="220" t="s">
        <v>1036</v>
      </c>
      <c r="B833" s="2074" t="s">
        <v>990</v>
      </c>
      <c r="C833" s="383" t="s">
        <v>1037</v>
      </c>
      <c r="D833" s="2075"/>
      <c r="E833" s="1660" t="s">
        <v>3147</v>
      </c>
      <c r="F833" s="2343" t="s">
        <v>11251</v>
      </c>
      <c r="G833" s="231" t="s">
        <v>2796</v>
      </c>
      <c r="H833" s="482" t="s">
        <v>498</v>
      </c>
      <c r="I833" s="206" t="s">
        <v>4274</v>
      </c>
    </row>
    <row r="834" spans="1:18" ht="13.5" thickBot="1">
      <c r="A834" s="228"/>
      <c r="B834" s="1393" t="s">
        <v>987</v>
      </c>
      <c r="C834" s="1394" t="s">
        <v>988</v>
      </c>
      <c r="D834" s="2055" t="s">
        <v>989</v>
      </c>
      <c r="E834" s="569" t="s">
        <v>2645</v>
      </c>
      <c r="F834" s="2325" t="s">
        <v>265</v>
      </c>
      <c r="G834" s="224">
        <f>'Заказ, cкидки и курсы валют'!$I$12</f>
        <v>0</v>
      </c>
      <c r="H834" s="545"/>
      <c r="I834" s="380"/>
      <c r="L834" s="2378"/>
      <c r="M834" s="2378"/>
      <c r="N834" s="2378"/>
      <c r="O834" s="2378"/>
      <c r="P834" s="2378"/>
      <c r="Q834" s="2378"/>
      <c r="R834" s="2378"/>
    </row>
    <row r="835" spans="1:18">
      <c r="A835" s="1857" t="s">
        <v>657</v>
      </c>
      <c r="B835" s="2094">
        <v>40</v>
      </c>
      <c r="C835" s="2094">
        <v>170</v>
      </c>
      <c r="D835" s="2094">
        <v>40</v>
      </c>
      <c r="E835" s="1858">
        <v>100</v>
      </c>
      <c r="F835" s="2345">
        <v>3402.24</v>
      </c>
      <c r="G835" s="2025">
        <f>ROUND(F835*(1-$G$11),2)</f>
        <v>3402.24</v>
      </c>
      <c r="H835" s="2025">
        <f>G835</f>
        <v>3402.24</v>
      </c>
      <c r="I835" s="1391"/>
      <c r="K835" s="2431"/>
      <c r="L835" s="2401"/>
      <c r="M835" s="2402"/>
      <c r="N835" s="2378"/>
      <c r="O835" s="2378"/>
      <c r="P835" s="2378"/>
      <c r="Q835" s="2378"/>
      <c r="R835" s="2378"/>
    </row>
    <row r="836" spans="1:18">
      <c r="A836" s="1598" t="s">
        <v>10878</v>
      </c>
      <c r="B836" s="11">
        <v>40</v>
      </c>
      <c r="C836" s="11">
        <v>170</v>
      </c>
      <c r="D836" s="11">
        <v>40</v>
      </c>
      <c r="E836" s="1379">
        <v>25</v>
      </c>
      <c r="F836" s="2328">
        <v>850.56</v>
      </c>
      <c r="G836" s="2095">
        <f>ROUND(F836*(1-$G$11),2)</f>
        <v>850.56</v>
      </c>
      <c r="H836" s="2027">
        <f>G836</f>
        <v>850.56</v>
      </c>
      <c r="I836" s="1855"/>
      <c r="K836" s="2431"/>
      <c r="L836" s="2401"/>
      <c r="M836" s="2402"/>
      <c r="N836" s="2378"/>
      <c r="O836" s="2378"/>
      <c r="P836" s="2378"/>
      <c r="Q836" s="2378"/>
      <c r="R836" s="2378"/>
    </row>
    <row r="837" spans="1:18">
      <c r="A837" s="1598" t="s">
        <v>11270</v>
      </c>
      <c r="B837" s="11">
        <v>40</v>
      </c>
      <c r="C837" s="11">
        <v>190</v>
      </c>
      <c r="D837" s="11">
        <v>40</v>
      </c>
      <c r="E837" s="1379">
        <v>25</v>
      </c>
      <c r="F837" s="2328">
        <v>954.75</v>
      </c>
      <c r="G837" s="2027">
        <f>ROUND(F837*(1-$G$11),2)</f>
        <v>954.75</v>
      </c>
      <c r="H837" s="2027">
        <f t="shared" ref="H837:H844" si="96">G837</f>
        <v>954.75</v>
      </c>
      <c r="I837" s="1855"/>
      <c r="K837" s="2431"/>
      <c r="L837" s="2401"/>
      <c r="M837" s="2402"/>
      <c r="N837" s="2378"/>
      <c r="O837" s="2378"/>
      <c r="P837" s="2378"/>
      <c r="Q837" s="2378"/>
      <c r="R837" s="2378"/>
    </row>
    <row r="838" spans="1:18">
      <c r="A838" s="1598" t="s">
        <v>10595</v>
      </c>
      <c r="B838" s="11">
        <v>40</v>
      </c>
      <c r="C838" s="11">
        <v>190</v>
      </c>
      <c r="D838" s="11">
        <v>40</v>
      </c>
      <c r="E838" s="1379">
        <v>100</v>
      </c>
      <c r="F838" s="2328">
        <v>3819</v>
      </c>
      <c r="G838" s="2027">
        <f>ROUND(F838*(1-$G$11),2)</f>
        <v>3819</v>
      </c>
      <c r="H838" s="2027">
        <f t="shared" si="96"/>
        <v>3819</v>
      </c>
      <c r="I838" s="1855"/>
      <c r="K838" s="2431"/>
      <c r="L838" s="2401"/>
      <c r="M838" s="2402"/>
      <c r="N838" s="2378"/>
      <c r="O838" s="2378"/>
      <c r="P838" s="2378"/>
      <c r="Q838" s="2378"/>
      <c r="R838" s="2378"/>
    </row>
    <row r="839" spans="1:18">
      <c r="A839" s="1598" t="s">
        <v>658</v>
      </c>
      <c r="B839" s="11">
        <v>40</v>
      </c>
      <c r="C839" s="11">
        <v>210</v>
      </c>
      <c r="D839" s="11">
        <v>40</v>
      </c>
      <c r="E839" s="1379">
        <v>25</v>
      </c>
      <c r="F839" s="2328">
        <v>1114</v>
      </c>
      <c r="G839" s="2027">
        <f>ROUND(F839*(1-$G$11),2)</f>
        <v>1114</v>
      </c>
      <c r="H839" s="2027">
        <f t="shared" si="96"/>
        <v>1114</v>
      </c>
      <c r="I839" s="1855"/>
      <c r="K839" s="2431"/>
      <c r="L839" s="2401"/>
      <c r="M839" s="2402"/>
      <c r="N839" s="2378"/>
      <c r="O839" s="2378"/>
      <c r="P839" s="2378"/>
      <c r="Q839" s="2378"/>
      <c r="R839" s="2378"/>
    </row>
    <row r="840" spans="1:18">
      <c r="A840" s="1598" t="s">
        <v>9085</v>
      </c>
      <c r="B840" s="11">
        <v>40</v>
      </c>
      <c r="C840" s="11">
        <v>170</v>
      </c>
      <c r="D840" s="11">
        <v>40</v>
      </c>
      <c r="E840" s="1379">
        <v>100</v>
      </c>
      <c r="F840" s="2328">
        <v>3402.24</v>
      </c>
      <c r="G840" s="2027">
        <f t="shared" ref="G840:G845" si="97">ROUND(F840*(1-$G$11),2)</f>
        <v>3402.24</v>
      </c>
      <c r="H840" s="2027">
        <f t="shared" si="96"/>
        <v>3402.24</v>
      </c>
      <c r="I840" s="481"/>
      <c r="K840" s="2431"/>
      <c r="L840" s="2401"/>
      <c r="M840" s="2402"/>
      <c r="N840" s="2378"/>
      <c r="O840" s="2378"/>
      <c r="P840" s="2378"/>
      <c r="Q840" s="2378"/>
      <c r="R840" s="2378"/>
    </row>
    <row r="841" spans="1:18">
      <c r="A841" s="1598" t="s">
        <v>10879</v>
      </c>
      <c r="B841" s="11">
        <v>40</v>
      </c>
      <c r="C841" s="11">
        <v>170</v>
      </c>
      <c r="D841" s="11">
        <v>40</v>
      </c>
      <c r="E841" s="1379">
        <v>25</v>
      </c>
      <c r="F841" s="2328">
        <v>850.56</v>
      </c>
      <c r="G841" s="2027">
        <f t="shared" si="97"/>
        <v>850.56</v>
      </c>
      <c r="H841" s="2027">
        <f t="shared" si="96"/>
        <v>850.56</v>
      </c>
      <c r="I841" s="481"/>
      <c r="K841" s="2431"/>
      <c r="L841" s="2401"/>
      <c r="M841" s="2402"/>
      <c r="N841" s="2378"/>
      <c r="O841" s="2378"/>
      <c r="P841" s="2378"/>
      <c r="Q841" s="2378"/>
      <c r="R841" s="2378"/>
    </row>
    <row r="842" spans="1:18">
      <c r="A842" s="1598" t="s">
        <v>10596</v>
      </c>
      <c r="B842" s="11">
        <v>40</v>
      </c>
      <c r="C842" s="11">
        <v>190</v>
      </c>
      <c r="D842" s="11">
        <v>40</v>
      </c>
      <c r="E842" s="1379">
        <v>25</v>
      </c>
      <c r="F842" s="2328">
        <v>954.75</v>
      </c>
      <c r="G842" s="2027">
        <f t="shared" si="97"/>
        <v>954.75</v>
      </c>
      <c r="H842" s="2027">
        <f t="shared" si="96"/>
        <v>954.75</v>
      </c>
      <c r="I842" s="481"/>
      <c r="K842" s="2431"/>
      <c r="L842" s="2401"/>
      <c r="M842" s="2402"/>
      <c r="N842" s="2378"/>
      <c r="O842" s="2378"/>
      <c r="P842" s="2378"/>
      <c r="Q842" s="2378"/>
      <c r="R842" s="2378"/>
    </row>
    <row r="843" spans="1:18">
      <c r="A843" s="1598" t="s">
        <v>10597</v>
      </c>
      <c r="B843" s="11">
        <v>40</v>
      </c>
      <c r="C843" s="11">
        <v>210</v>
      </c>
      <c r="D843" s="11">
        <v>40</v>
      </c>
      <c r="E843" s="1379">
        <v>25</v>
      </c>
      <c r="F843" s="2328">
        <v>1114</v>
      </c>
      <c r="G843" s="2027">
        <f t="shared" si="97"/>
        <v>1114</v>
      </c>
      <c r="H843" s="2027">
        <f t="shared" si="96"/>
        <v>1114</v>
      </c>
      <c r="I843" s="1856"/>
      <c r="K843" s="2431"/>
      <c r="L843" s="2401"/>
      <c r="M843" s="2402"/>
      <c r="N843" s="2378"/>
      <c r="O843" s="2378"/>
      <c r="P843" s="2378"/>
      <c r="Q843" s="2378"/>
      <c r="R843" s="2378"/>
    </row>
    <row r="844" spans="1:18">
      <c r="A844" s="1598" t="s">
        <v>659</v>
      </c>
      <c r="B844" s="11">
        <v>40</v>
      </c>
      <c r="C844" s="11">
        <v>210</v>
      </c>
      <c r="D844" s="11">
        <v>40</v>
      </c>
      <c r="E844" s="1379">
        <v>50</v>
      </c>
      <c r="F844" s="2328">
        <v>2228</v>
      </c>
      <c r="G844" s="2027">
        <f t="shared" si="97"/>
        <v>2228</v>
      </c>
      <c r="H844" s="2027">
        <f t="shared" si="96"/>
        <v>2228</v>
      </c>
      <c r="I844" s="1856"/>
      <c r="K844" s="2431"/>
      <c r="L844" s="2401"/>
      <c r="M844" s="2402"/>
      <c r="N844" s="2378"/>
      <c r="O844" s="2378"/>
      <c r="P844" s="2378"/>
      <c r="Q844" s="2378"/>
      <c r="R844" s="2378"/>
    </row>
    <row r="845" spans="1:18" ht="13.5" thickBot="1">
      <c r="A845" s="1854" t="s">
        <v>10598</v>
      </c>
      <c r="B845" s="2092">
        <v>40</v>
      </c>
      <c r="C845" s="2092">
        <v>210</v>
      </c>
      <c r="D845" s="2092">
        <v>40</v>
      </c>
      <c r="E845" s="1859">
        <v>100</v>
      </c>
      <c r="F845" s="2329">
        <v>4456</v>
      </c>
      <c r="G845" s="2058">
        <f t="shared" si="97"/>
        <v>4456</v>
      </c>
      <c r="H845" s="2058">
        <f>G845</f>
        <v>4456</v>
      </c>
      <c r="I845" s="1392"/>
      <c r="K845" s="2431"/>
      <c r="L845" s="2401"/>
      <c r="M845" s="2402"/>
      <c r="N845" s="2378"/>
      <c r="O845" s="2378"/>
      <c r="P845" s="2378"/>
      <c r="Q845" s="2378"/>
      <c r="R845" s="2378"/>
    </row>
    <row r="846" spans="1:18" ht="14.25" customHeight="1">
      <c r="B846" s="99"/>
      <c r="C846" s="99"/>
      <c r="D846" s="99"/>
      <c r="E846" s="99"/>
      <c r="F846" s="704"/>
      <c r="G846" s="2036"/>
      <c r="K846" s="2412"/>
      <c r="L846" s="2401"/>
      <c r="M846" s="2402"/>
      <c r="N846" s="2378"/>
      <c r="O846" s="2378"/>
      <c r="P846" s="2378"/>
      <c r="Q846" s="2378"/>
      <c r="R846" s="2378"/>
    </row>
    <row r="847" spans="1:18" ht="13.5" thickBot="1">
      <c r="A847" s="2"/>
      <c r="B847" s="99"/>
      <c r="C847" s="99"/>
      <c r="D847" s="99"/>
      <c r="E847" s="99"/>
      <c r="F847" s="704"/>
      <c r="G847" s="2036"/>
    </row>
    <row r="848" spans="1:18" ht="20.25" customHeight="1">
      <c r="A848" s="2790" t="s">
        <v>11654</v>
      </c>
      <c r="B848" s="2784"/>
      <c r="C848" s="2784"/>
      <c r="D848" s="2784"/>
      <c r="E848" s="2784"/>
      <c r="F848" s="2784"/>
      <c r="G848" s="2784"/>
      <c r="H848" s="2784"/>
      <c r="I848" s="2785"/>
    </row>
    <row r="849" spans="1:14" ht="12.75" customHeight="1">
      <c r="A849" s="2791"/>
      <c r="B849" s="2786"/>
      <c r="C849" s="2786"/>
      <c r="D849" s="2786"/>
      <c r="E849" s="2786"/>
      <c r="F849" s="2786"/>
      <c r="G849" s="2786"/>
      <c r="H849" s="2786"/>
      <c r="I849" s="2787"/>
    </row>
    <row r="850" spans="1:14" ht="12.75" customHeight="1">
      <c r="A850" s="2791"/>
      <c r="B850" s="2786"/>
      <c r="C850" s="2786"/>
      <c r="D850" s="2786"/>
      <c r="E850" s="2786"/>
      <c r="F850" s="2786"/>
      <c r="G850" s="2786"/>
      <c r="H850" s="2786"/>
      <c r="I850" s="2787"/>
    </row>
    <row r="851" spans="1:14" ht="12.75" customHeight="1">
      <c r="A851" s="2791"/>
      <c r="B851" s="2786"/>
      <c r="C851" s="2786"/>
      <c r="D851" s="2786"/>
      <c r="E851" s="2786"/>
      <c r="F851" s="2786"/>
      <c r="G851" s="2786"/>
      <c r="H851" s="2786"/>
      <c r="I851" s="2787"/>
    </row>
    <row r="852" spans="1:14" ht="12.75" customHeight="1">
      <c r="A852" s="2791"/>
      <c r="B852" s="2786"/>
      <c r="C852" s="2786"/>
      <c r="D852" s="2786"/>
      <c r="E852" s="2786"/>
      <c r="F852" s="2786"/>
      <c r="G852" s="2786"/>
      <c r="H852" s="2786"/>
      <c r="I852" s="2787"/>
    </row>
    <row r="853" spans="1:14" ht="25.5" customHeight="1" thickBot="1">
      <c r="A853" s="2793"/>
      <c r="B853" s="2788"/>
      <c r="C853" s="2788"/>
      <c r="D853" s="2788"/>
      <c r="E853" s="2788"/>
      <c r="F853" s="2788"/>
      <c r="G853" s="2788"/>
      <c r="H853" s="2788"/>
      <c r="I853" s="2789"/>
    </row>
    <row r="854" spans="1:14" ht="33.75">
      <c r="A854" s="220" t="s">
        <v>1036</v>
      </c>
      <c r="B854" s="2074" t="s">
        <v>990</v>
      </c>
      <c r="C854" s="383" t="s">
        <v>1037</v>
      </c>
      <c r="D854" s="2075"/>
      <c r="E854" s="1660" t="s">
        <v>3147</v>
      </c>
      <c r="F854" s="2343" t="s">
        <v>1706</v>
      </c>
      <c r="G854" s="231" t="s">
        <v>2796</v>
      </c>
      <c r="H854" s="482" t="s">
        <v>498</v>
      </c>
      <c r="I854" s="206" t="s">
        <v>4274</v>
      </c>
    </row>
    <row r="855" spans="1:14" ht="13.5" thickBot="1">
      <c r="A855" s="228"/>
      <c r="B855" s="1393" t="s">
        <v>987</v>
      </c>
      <c r="C855" s="1394" t="s">
        <v>988</v>
      </c>
      <c r="D855" s="2055" t="s">
        <v>989</v>
      </c>
      <c r="E855" s="569" t="s">
        <v>2645</v>
      </c>
      <c r="F855" s="2325" t="s">
        <v>265</v>
      </c>
      <c r="G855" s="224">
        <f>'Заказ, cкидки и курсы валют'!$I$12</f>
        <v>0</v>
      </c>
      <c r="H855" s="545"/>
      <c r="I855" s="380"/>
      <c r="K855" s="2412"/>
      <c r="L855" s="2378"/>
      <c r="M855" s="2378"/>
      <c r="N855" s="2378"/>
    </row>
    <row r="856" spans="1:14">
      <c r="A856" s="1234" t="s">
        <v>9086</v>
      </c>
      <c r="B856" s="1383">
        <v>100</v>
      </c>
      <c r="C856" s="1383">
        <v>200</v>
      </c>
      <c r="D856" s="1383">
        <v>100</v>
      </c>
      <c r="E856" s="2096">
        <v>1</v>
      </c>
      <c r="F856" s="2305">
        <v>820.81650000000002</v>
      </c>
      <c r="G856" s="2073">
        <f>ROUND(F856*(1-$G$11),2)</f>
        <v>820.82</v>
      </c>
      <c r="H856" s="2025">
        <f>G856*E856</f>
        <v>820.82</v>
      </c>
      <c r="I856" s="392"/>
      <c r="K856" s="2431"/>
      <c r="L856" s="2401"/>
      <c r="M856" s="2402"/>
      <c r="N856" s="2378"/>
    </row>
    <row r="857" spans="1:14">
      <c r="A857" s="770" t="s">
        <v>9088</v>
      </c>
      <c r="B857" s="1379">
        <v>100</v>
      </c>
      <c r="C857" s="1379">
        <v>200</v>
      </c>
      <c r="D857" s="1379">
        <v>100</v>
      </c>
      <c r="E857" s="11">
        <v>1</v>
      </c>
      <c r="F857" s="2328">
        <v>874.67099999999994</v>
      </c>
      <c r="G857" s="2047">
        <f t="shared" ref="G857:G862" si="98">ROUND(F857*(1-$G$11),2)</f>
        <v>874.67</v>
      </c>
      <c r="H857" s="2048">
        <f t="shared" ref="H857:H862" si="99">G857*E857</f>
        <v>874.67</v>
      </c>
      <c r="I857" s="381"/>
      <c r="K857" s="2431"/>
      <c r="L857" s="2401"/>
      <c r="M857" s="2402"/>
      <c r="N857" s="2378"/>
    </row>
    <row r="858" spans="1:14">
      <c r="A858" s="770" t="s">
        <v>9087</v>
      </c>
      <c r="B858" s="1379">
        <v>120</v>
      </c>
      <c r="C858" s="1379">
        <v>200</v>
      </c>
      <c r="D858" s="1379">
        <v>120</v>
      </c>
      <c r="E858" s="11">
        <v>1</v>
      </c>
      <c r="F858" s="2328">
        <v>923.10749999999996</v>
      </c>
      <c r="G858" s="2047">
        <f t="shared" si="98"/>
        <v>923.11</v>
      </c>
      <c r="H858" s="2048">
        <f t="shared" si="99"/>
        <v>923.11</v>
      </c>
      <c r="I858" s="381"/>
      <c r="K858" s="2431"/>
      <c r="L858" s="2401"/>
      <c r="M858" s="2402"/>
      <c r="N858" s="2378"/>
    </row>
    <row r="859" spans="1:14">
      <c r="A859" s="770" t="s">
        <v>9092</v>
      </c>
      <c r="B859" s="1379">
        <v>120</v>
      </c>
      <c r="C859" s="1379">
        <v>200</v>
      </c>
      <c r="D859" s="1379">
        <v>120</v>
      </c>
      <c r="E859" s="11">
        <v>1</v>
      </c>
      <c r="F859" s="2328">
        <v>974.59950000000003</v>
      </c>
      <c r="G859" s="2047">
        <f t="shared" si="98"/>
        <v>974.6</v>
      </c>
      <c r="H859" s="2048">
        <f t="shared" si="99"/>
        <v>974.6</v>
      </c>
      <c r="I859" s="381"/>
      <c r="K859" s="2431"/>
      <c r="L859" s="2401"/>
      <c r="M859" s="2402"/>
      <c r="N859" s="2378"/>
    </row>
    <row r="860" spans="1:14">
      <c r="A860" s="770" t="s">
        <v>9089</v>
      </c>
      <c r="B860" s="1379">
        <v>150</v>
      </c>
      <c r="C860" s="1379">
        <v>200</v>
      </c>
      <c r="D860" s="1379">
        <v>150</v>
      </c>
      <c r="E860" s="11">
        <v>1</v>
      </c>
      <c r="F860" s="2328">
        <v>981.72900000000004</v>
      </c>
      <c r="G860" s="2047">
        <f t="shared" si="98"/>
        <v>981.73</v>
      </c>
      <c r="H860" s="2048">
        <f t="shared" si="99"/>
        <v>981.73</v>
      </c>
      <c r="I860" s="381"/>
      <c r="K860" s="2431"/>
      <c r="L860" s="2401"/>
      <c r="M860" s="2402"/>
      <c r="N860" s="2378"/>
    </row>
    <row r="861" spans="1:14">
      <c r="A861" s="770" t="s">
        <v>9090</v>
      </c>
      <c r="B861" s="1379">
        <v>150</v>
      </c>
      <c r="C861" s="1379">
        <v>200</v>
      </c>
      <c r="D861" s="1379">
        <v>150</v>
      </c>
      <c r="E861" s="11">
        <v>1</v>
      </c>
      <c r="F861" s="2328">
        <v>1036.7909999999999</v>
      </c>
      <c r="G861" s="2047">
        <f t="shared" si="98"/>
        <v>1036.79</v>
      </c>
      <c r="H861" s="2048">
        <f t="shared" si="99"/>
        <v>1036.79</v>
      </c>
      <c r="I861" s="381"/>
      <c r="K861" s="2431"/>
      <c r="L861" s="2401"/>
      <c r="M861" s="2402"/>
      <c r="N861" s="2378"/>
    </row>
    <row r="862" spans="1:14" ht="13.5" thickBot="1">
      <c r="A862" s="803" t="s">
        <v>9091</v>
      </c>
      <c r="B862" s="1384">
        <v>150</v>
      </c>
      <c r="C862" s="1384">
        <v>250</v>
      </c>
      <c r="D862" s="1384">
        <v>150</v>
      </c>
      <c r="E862" s="369">
        <v>1</v>
      </c>
      <c r="F862" s="2329">
        <v>1464.7802399999998</v>
      </c>
      <c r="G862" s="2061">
        <f t="shared" si="98"/>
        <v>1464.78</v>
      </c>
      <c r="H862" s="2058">
        <f t="shared" si="99"/>
        <v>1464.78</v>
      </c>
      <c r="I862" s="382"/>
      <c r="K862" s="2431"/>
      <c r="L862" s="2401"/>
      <c r="M862" s="2378"/>
      <c r="N862" s="2378"/>
    </row>
    <row r="863" spans="1:14">
      <c r="A863" s="2"/>
      <c r="B863" s="99"/>
      <c r="C863" s="99"/>
      <c r="D863" s="99"/>
      <c r="E863" s="99"/>
      <c r="F863" s="704"/>
      <c r="G863" s="2036"/>
      <c r="K863" s="2412"/>
      <c r="L863" s="2378"/>
      <c r="M863" s="2378"/>
      <c r="N863" s="2378"/>
    </row>
    <row r="864" spans="1:14" ht="20.25" hidden="1">
      <c r="A864" s="2082" t="s">
        <v>1301</v>
      </c>
      <c r="B864" s="472"/>
      <c r="C864" s="472" t="s">
        <v>1707</v>
      </c>
      <c r="D864" s="472"/>
      <c r="E864" s="472"/>
      <c r="F864" s="2337"/>
      <c r="G864" s="185"/>
      <c r="H864" s="379" t="s">
        <v>4273</v>
      </c>
      <c r="I864" s="116"/>
    </row>
    <row r="865" spans="1:9" ht="18" hidden="1">
      <c r="A865" s="2083"/>
      <c r="B865" s="130"/>
      <c r="C865" s="374"/>
      <c r="D865" s="374"/>
      <c r="E865" s="373"/>
      <c r="F865" s="1618"/>
      <c r="G865" s="373"/>
      <c r="H865" s="373"/>
      <c r="I865" s="200"/>
    </row>
    <row r="866" spans="1:9" hidden="1">
      <c r="A866" s="360"/>
      <c r="B866" s="17"/>
      <c r="C866" s="17"/>
      <c r="D866" s="216"/>
      <c r="E866" s="216"/>
      <c r="F866" s="777"/>
      <c r="G866" s="119"/>
      <c r="H866" s="201"/>
      <c r="I866" s="200"/>
    </row>
    <row r="867" spans="1:9" ht="26.25" hidden="1">
      <c r="A867" s="360"/>
      <c r="B867" s="1595"/>
      <c r="C867" s="17"/>
      <c r="D867" s="216"/>
      <c r="E867" s="216"/>
      <c r="F867" s="777"/>
      <c r="G867" s="364"/>
      <c r="H867" s="359"/>
      <c r="I867" s="200"/>
    </row>
    <row r="868" spans="1:9" hidden="1">
      <c r="A868" s="360"/>
      <c r="B868" s="17"/>
      <c r="C868" s="17"/>
      <c r="D868" s="216"/>
      <c r="E868" s="216"/>
      <c r="F868" s="777"/>
      <c r="G868" s="364"/>
      <c r="H868" s="359"/>
      <c r="I868" s="200"/>
    </row>
    <row r="869" spans="1:9" ht="18.75" hidden="1" thickBot="1">
      <c r="A869" s="1541" t="s">
        <v>7841</v>
      </c>
      <c r="B869" s="217"/>
      <c r="C869" s="1067"/>
      <c r="D869" s="217"/>
      <c r="E869" s="217"/>
      <c r="F869" s="1619"/>
      <c r="G869" s="122"/>
      <c r="H869" s="203"/>
      <c r="I869" s="205"/>
    </row>
    <row r="870" spans="1:9" ht="33.75" hidden="1">
      <c r="A870" s="220" t="s">
        <v>1036</v>
      </c>
      <c r="B870" s="2074" t="s">
        <v>990</v>
      </c>
      <c r="C870" s="383" t="s">
        <v>1037</v>
      </c>
      <c r="D870" s="2075"/>
      <c r="E870" s="1660" t="s">
        <v>3147</v>
      </c>
      <c r="F870" s="2343" t="s">
        <v>1706</v>
      </c>
      <c r="G870" s="231" t="s">
        <v>2796</v>
      </c>
      <c r="H870" s="482" t="s">
        <v>498</v>
      </c>
      <c r="I870" s="206" t="s">
        <v>4274</v>
      </c>
    </row>
    <row r="871" spans="1:9" ht="13.5" hidden="1" thickBot="1">
      <c r="A871" s="228"/>
      <c r="B871" s="386"/>
      <c r="C871" s="1394" t="s">
        <v>987</v>
      </c>
      <c r="D871" s="2055" t="s">
        <v>989</v>
      </c>
      <c r="E871" s="569" t="s">
        <v>2645</v>
      </c>
      <c r="F871" s="2331" t="s">
        <v>265</v>
      </c>
      <c r="G871" s="475">
        <f>'[3]Заказ, cкидки и курсы валют'!$I$12</f>
        <v>0</v>
      </c>
      <c r="H871" s="545"/>
      <c r="I871" s="380"/>
    </row>
    <row r="872" spans="1:9" hidden="1">
      <c r="A872" s="1601" t="s">
        <v>10602</v>
      </c>
      <c r="B872" s="1865" t="s">
        <v>660</v>
      </c>
      <c r="C872" s="1699">
        <v>150</v>
      </c>
      <c r="D872" s="1699">
        <v>25</v>
      </c>
      <c r="E872" s="2094">
        <v>1</v>
      </c>
      <c r="F872" s="2351" t="e">
        <f>#REF!+15</f>
        <v>#REF!</v>
      </c>
      <c r="G872" s="2073" t="e">
        <f>ROUND(F872*(1-$G$11),2)</f>
        <v>#REF!</v>
      </c>
      <c r="H872" s="2025" t="e">
        <f>G872*E872</f>
        <v>#REF!</v>
      </c>
      <c r="I872" s="1391"/>
    </row>
    <row r="873" spans="1:9" hidden="1">
      <c r="A873" s="1866" t="s">
        <v>10603</v>
      </c>
      <c r="B873" s="829" t="s">
        <v>661</v>
      </c>
      <c r="C873" s="11">
        <v>190</v>
      </c>
      <c r="D873" s="11">
        <v>25</v>
      </c>
      <c r="E873" s="11">
        <v>1</v>
      </c>
      <c r="F873" s="2328" t="e">
        <f>#REF!+15</f>
        <v>#REF!</v>
      </c>
      <c r="G873" s="2027" t="e">
        <f t="shared" ref="G873:G874" si="100">ROUND(F873*(1-$G$11),2)</f>
        <v>#REF!</v>
      </c>
      <c r="H873" s="2027" t="e">
        <f t="shared" ref="H873:H874" si="101">G873*E873</f>
        <v>#REF!</v>
      </c>
      <c r="I873" s="1855"/>
    </row>
    <row r="874" spans="1:9" hidden="1">
      <c r="A874" s="1866" t="s">
        <v>10604</v>
      </c>
      <c r="B874" s="829" t="s">
        <v>662</v>
      </c>
      <c r="C874" s="11">
        <v>250</v>
      </c>
      <c r="D874" s="11">
        <v>25</v>
      </c>
      <c r="E874" s="11">
        <v>1</v>
      </c>
      <c r="F874" s="2334" t="e">
        <f>#REF!+15</f>
        <v>#REF!</v>
      </c>
      <c r="G874" s="2027" t="e">
        <f t="shared" si="100"/>
        <v>#REF!</v>
      </c>
      <c r="H874" s="2027" t="e">
        <f t="shared" si="101"/>
        <v>#REF!</v>
      </c>
      <c r="I874" s="1855"/>
    </row>
    <row r="875" spans="1:9" hidden="1">
      <c r="A875" s="1866" t="s">
        <v>10605</v>
      </c>
      <c r="B875" s="158" t="s">
        <v>660</v>
      </c>
      <c r="C875" s="11">
        <v>150</v>
      </c>
      <c r="D875" s="11">
        <v>25</v>
      </c>
      <c r="E875" s="11">
        <v>1</v>
      </c>
      <c r="F875" s="2328" t="e">
        <f>#REF!+15</f>
        <v>#REF!</v>
      </c>
      <c r="G875" s="2027" t="e">
        <f>ROUND(F875*(1-$G$11),2)</f>
        <v>#REF!</v>
      </c>
      <c r="H875" s="2027" t="e">
        <f>G875*E875</f>
        <v>#REF!</v>
      </c>
      <c r="I875" s="1855"/>
    </row>
    <row r="876" spans="1:9" hidden="1">
      <c r="A876" s="1866" t="s">
        <v>10606</v>
      </c>
      <c r="B876" s="158" t="s">
        <v>661</v>
      </c>
      <c r="C876" s="11">
        <v>190</v>
      </c>
      <c r="D876" s="11">
        <v>25</v>
      </c>
      <c r="E876" s="2091">
        <v>1</v>
      </c>
      <c r="F876" s="2328" t="e">
        <f>#REF!+15</f>
        <v>#REF!</v>
      </c>
      <c r="G876" s="2027" t="e">
        <f>ROUND(F876*(1-$G$11),2)</f>
        <v>#REF!</v>
      </c>
      <c r="H876" s="2027" t="e">
        <f>G876*E876</f>
        <v>#REF!</v>
      </c>
      <c r="I876" s="1855"/>
    </row>
    <row r="877" spans="1:9" hidden="1">
      <c r="A877" s="1866" t="s">
        <v>10607</v>
      </c>
      <c r="B877" s="829" t="s">
        <v>662</v>
      </c>
      <c r="C877" s="11">
        <v>250</v>
      </c>
      <c r="D877" s="11">
        <v>25</v>
      </c>
      <c r="E877" s="11">
        <v>1</v>
      </c>
      <c r="F877" s="2328" t="e">
        <f>#REF!+15</f>
        <v>#REF!</v>
      </c>
      <c r="G877" s="2027" t="e">
        <f t="shared" ref="G877:G878" si="102">ROUND(F877*(1-$G$11),2)</f>
        <v>#REF!</v>
      </c>
      <c r="H877" s="2027" t="e">
        <f t="shared" ref="H877:H878" si="103">G877*E877</f>
        <v>#REF!</v>
      </c>
      <c r="I877" s="1855"/>
    </row>
    <row r="878" spans="1:9" hidden="1">
      <c r="A878" s="1866" t="s">
        <v>10608</v>
      </c>
      <c r="B878" s="11" t="s">
        <v>4178</v>
      </c>
      <c r="C878" s="11">
        <v>150</v>
      </c>
      <c r="D878" s="11">
        <v>25</v>
      </c>
      <c r="E878" s="11">
        <v>1</v>
      </c>
      <c r="F878" s="2334" t="e">
        <f>#REF!+15</f>
        <v>#REF!</v>
      </c>
      <c r="G878" s="2027" t="e">
        <f t="shared" si="102"/>
        <v>#REF!</v>
      </c>
      <c r="H878" s="2027" t="e">
        <f t="shared" si="103"/>
        <v>#REF!</v>
      </c>
      <c r="I878" s="1855"/>
    </row>
    <row r="879" spans="1:9" hidden="1">
      <c r="A879" s="1866" t="s">
        <v>10609</v>
      </c>
      <c r="B879" s="11" t="s">
        <v>10599</v>
      </c>
      <c r="C879" s="11">
        <v>190</v>
      </c>
      <c r="D879" s="11">
        <v>25</v>
      </c>
      <c r="E879" s="11">
        <v>1</v>
      </c>
      <c r="F879" s="2328" t="e">
        <f>#REF!+15</f>
        <v>#REF!</v>
      </c>
      <c r="G879" s="2027" t="e">
        <f>ROUND(F879*(1-$G$11),2)</f>
        <v>#REF!</v>
      </c>
      <c r="H879" s="2027" t="e">
        <f>G879*E879</f>
        <v>#REF!</v>
      </c>
      <c r="I879" s="1855"/>
    </row>
    <row r="880" spans="1:9" hidden="1">
      <c r="A880" s="1860" t="s">
        <v>10610</v>
      </c>
      <c r="B880" s="11" t="s">
        <v>10600</v>
      </c>
      <c r="C880" s="11">
        <v>250</v>
      </c>
      <c r="D880" s="11">
        <v>25</v>
      </c>
      <c r="E880" s="11">
        <v>1</v>
      </c>
      <c r="F880" s="2328" t="e">
        <f>#REF!+15</f>
        <v>#REF!</v>
      </c>
      <c r="G880" s="2027" t="e">
        <f t="shared" ref="G880:G881" si="104">ROUND(F880*(1-$G$11),2)</f>
        <v>#REF!</v>
      </c>
      <c r="H880" s="2027" t="e">
        <f t="shared" ref="H880:H881" si="105">G880*E880</f>
        <v>#REF!</v>
      </c>
      <c r="I880" s="1855"/>
    </row>
    <row r="881" spans="1:15" ht="25.5" hidden="1">
      <c r="A881" s="385" t="s">
        <v>10880</v>
      </c>
      <c r="B881" s="1861" t="s">
        <v>10601</v>
      </c>
      <c r="C881" s="11">
        <v>150</v>
      </c>
      <c r="D881" s="11">
        <v>25</v>
      </c>
      <c r="E881" s="11">
        <v>1</v>
      </c>
      <c r="F881" s="2328" t="e">
        <f>#REF!+15</f>
        <v>#REF!</v>
      </c>
      <c r="G881" s="2027" t="e">
        <f t="shared" si="104"/>
        <v>#REF!</v>
      </c>
      <c r="H881" s="2027" t="e">
        <f t="shared" si="105"/>
        <v>#REF!</v>
      </c>
      <c r="I881" s="481"/>
    </row>
    <row r="882" spans="1:15" hidden="1">
      <c r="A882" s="1862"/>
      <c r="B882" s="1863"/>
      <c r="C882" s="99"/>
      <c r="D882" s="99"/>
      <c r="E882" s="99"/>
      <c r="F882" s="2341"/>
      <c r="G882" s="2045"/>
      <c r="H882" s="2045"/>
      <c r="I882" s="1864"/>
    </row>
    <row r="883" spans="1:15" ht="13.5" thickBot="1">
      <c r="A883" s="1"/>
      <c r="B883" s="99"/>
      <c r="C883" s="99"/>
      <c r="D883" s="99"/>
      <c r="E883" s="99"/>
      <c r="F883" s="704"/>
      <c r="G883" s="2036"/>
    </row>
    <row r="884" spans="1:15" ht="20.25">
      <c r="A884" s="2082" t="s">
        <v>1301</v>
      </c>
      <c r="B884" s="472"/>
      <c r="C884" s="2794" t="s">
        <v>11652</v>
      </c>
      <c r="D884" s="2794"/>
      <c r="E884" s="2794"/>
      <c r="F884" s="2794"/>
      <c r="G884" s="2794"/>
      <c r="H884" s="2794"/>
      <c r="I884" s="2795"/>
    </row>
    <row r="885" spans="1:15" ht="18">
      <c r="A885" s="2083"/>
      <c r="B885" s="130"/>
      <c r="C885" s="2796"/>
      <c r="D885" s="2796"/>
      <c r="E885" s="2796"/>
      <c r="F885" s="2796"/>
      <c r="G885" s="2796"/>
      <c r="H885" s="2796"/>
      <c r="I885" s="2797"/>
    </row>
    <row r="886" spans="1:15">
      <c r="A886" s="360"/>
      <c r="B886" s="17"/>
      <c r="C886" s="2796"/>
      <c r="D886" s="2796"/>
      <c r="E886" s="2796"/>
      <c r="F886" s="2796"/>
      <c r="G886" s="2796"/>
      <c r="H886" s="2796"/>
      <c r="I886" s="2797"/>
    </row>
    <row r="887" spans="1:15">
      <c r="A887" s="360"/>
      <c r="B887" s="17"/>
      <c r="C887" s="2796"/>
      <c r="D887" s="2796"/>
      <c r="E887" s="2796"/>
      <c r="F887" s="2796"/>
      <c r="G887" s="2796"/>
      <c r="H887" s="2796"/>
      <c r="I887" s="2797"/>
    </row>
    <row r="888" spans="1:15">
      <c r="A888" s="360"/>
      <c r="B888" s="17"/>
      <c r="C888" s="2796"/>
      <c r="D888" s="2796"/>
      <c r="E888" s="2796"/>
      <c r="F888" s="2796"/>
      <c r="G888" s="2796"/>
      <c r="H888" s="2796"/>
      <c r="I888" s="2797"/>
    </row>
    <row r="889" spans="1:15" ht="18.75" thickBot="1">
      <c r="A889" s="1541" t="s">
        <v>7839</v>
      </c>
      <c r="B889" s="217"/>
      <c r="C889" s="2798"/>
      <c r="D889" s="2798"/>
      <c r="E889" s="2798"/>
      <c r="F889" s="2798"/>
      <c r="G889" s="2798"/>
      <c r="H889" s="2798"/>
      <c r="I889" s="2799"/>
    </row>
    <row r="890" spans="1:15" ht="33.75">
      <c r="A890" s="220" t="s">
        <v>1036</v>
      </c>
      <c r="B890" s="2074" t="s">
        <v>990</v>
      </c>
      <c r="C890" s="383" t="s">
        <v>1037</v>
      </c>
      <c r="D890" s="2075"/>
      <c r="E890" s="1660" t="s">
        <v>3147</v>
      </c>
      <c r="F890" s="2343" t="s">
        <v>11268</v>
      </c>
      <c r="G890" s="231" t="s">
        <v>2796</v>
      </c>
      <c r="H890" s="482" t="s">
        <v>498</v>
      </c>
      <c r="I890" s="206" t="s">
        <v>4274</v>
      </c>
      <c r="L890" s="2401"/>
      <c r="M890" s="2402"/>
      <c r="N890" s="2378"/>
      <c r="O890" s="2378"/>
    </row>
    <row r="891" spans="1:15" ht="13.5" thickBot="1">
      <c r="A891" s="228"/>
      <c r="B891" s="1393" t="s">
        <v>987</v>
      </c>
      <c r="C891" s="1394" t="s">
        <v>988</v>
      </c>
      <c r="D891" s="2055" t="s">
        <v>989</v>
      </c>
      <c r="E891" s="569" t="s">
        <v>2645</v>
      </c>
      <c r="F891" s="2325" t="s">
        <v>265</v>
      </c>
      <c r="G891" s="224">
        <f>'Заказ, cкидки и курсы валют'!$I$12</f>
        <v>0</v>
      </c>
      <c r="H891" s="545"/>
      <c r="I891" s="380"/>
      <c r="L891" s="2401"/>
      <c r="M891" s="2402"/>
      <c r="N891" s="2378"/>
      <c r="O891" s="2378"/>
    </row>
    <row r="892" spans="1:15">
      <c r="A892" s="440" t="s">
        <v>664</v>
      </c>
      <c r="B892" s="1699">
        <v>90</v>
      </c>
      <c r="C892" s="1699">
        <v>90</v>
      </c>
      <c r="D892" s="1699">
        <v>40</v>
      </c>
      <c r="E892" s="1383">
        <v>30</v>
      </c>
      <c r="F892" s="2326">
        <v>3124.22</v>
      </c>
      <c r="G892" s="2025">
        <f>ROUND(F892*(1-$G$11),2)</f>
        <v>3124.22</v>
      </c>
      <c r="H892" s="2025">
        <f>G892</f>
        <v>3124.22</v>
      </c>
      <c r="I892" s="392"/>
      <c r="K892" s="2480"/>
      <c r="L892" s="2401"/>
      <c r="M892" s="2402"/>
      <c r="N892" s="2378"/>
      <c r="O892" s="2378"/>
    </row>
    <row r="893" spans="1:15">
      <c r="A893" s="208" t="s">
        <v>663</v>
      </c>
      <c r="B893" s="11">
        <v>120</v>
      </c>
      <c r="C893" s="11">
        <v>90</v>
      </c>
      <c r="D893" s="11">
        <v>40</v>
      </c>
      <c r="E893" s="1379">
        <v>30</v>
      </c>
      <c r="F893" s="2327">
        <v>2539.58</v>
      </c>
      <c r="G893" s="2027">
        <f t="shared" ref="G893:G897" si="106">ROUND(F893*(1-$G$11),2)</f>
        <v>2539.58</v>
      </c>
      <c r="H893" s="2027">
        <f>G893</f>
        <v>2539.58</v>
      </c>
      <c r="I893" s="381"/>
      <c r="K893" s="2480"/>
      <c r="L893" s="2401"/>
      <c r="M893" s="2402"/>
      <c r="N893" s="2378"/>
      <c r="O893" s="2378"/>
    </row>
    <row r="894" spans="1:15">
      <c r="A894" s="208" t="s">
        <v>10611</v>
      </c>
      <c r="B894" s="11">
        <v>120</v>
      </c>
      <c r="C894" s="11">
        <v>90</v>
      </c>
      <c r="D894" s="11">
        <v>40</v>
      </c>
      <c r="E894" s="1379">
        <v>50</v>
      </c>
      <c r="F894" s="2327">
        <v>4232.6400000000003</v>
      </c>
      <c r="G894" s="2027">
        <f t="shared" si="106"/>
        <v>4232.6400000000003</v>
      </c>
      <c r="H894" s="2027">
        <f t="shared" ref="H894:H895" si="107">G894</f>
        <v>4232.6400000000003</v>
      </c>
      <c r="I894" s="381"/>
      <c r="K894" s="2480"/>
      <c r="L894" s="2401"/>
    </row>
    <row r="895" spans="1:15">
      <c r="A895" s="208" t="s">
        <v>665</v>
      </c>
      <c r="B895" s="11">
        <v>160</v>
      </c>
      <c r="C895" s="11">
        <v>90</v>
      </c>
      <c r="D895" s="11">
        <v>40</v>
      </c>
      <c r="E895" s="1379">
        <v>30</v>
      </c>
      <c r="F895" s="2327">
        <v>3242.3</v>
      </c>
      <c r="G895" s="2027">
        <f t="shared" si="106"/>
        <v>3242.3</v>
      </c>
      <c r="H895" s="2027">
        <f t="shared" si="107"/>
        <v>3242.3</v>
      </c>
      <c r="I895" s="381"/>
      <c r="K895" s="2480"/>
      <c r="L895" s="2401"/>
    </row>
    <row r="896" spans="1:15">
      <c r="A896" s="208" t="s">
        <v>666</v>
      </c>
      <c r="B896" s="11">
        <v>200</v>
      </c>
      <c r="C896" s="11">
        <v>90</v>
      </c>
      <c r="D896" s="11">
        <v>40</v>
      </c>
      <c r="E896" s="1379">
        <v>30</v>
      </c>
      <c r="F896" s="2327">
        <v>3484.8</v>
      </c>
      <c r="G896" s="2027">
        <f t="shared" si="106"/>
        <v>3484.8</v>
      </c>
      <c r="H896" s="2027">
        <f>G896</f>
        <v>3484.8</v>
      </c>
      <c r="I896" s="1846"/>
      <c r="K896" s="2480"/>
      <c r="L896" s="2401"/>
    </row>
    <row r="897" spans="1:12" ht="13.5" thickBot="1">
      <c r="A897" s="1868" t="s">
        <v>10612</v>
      </c>
      <c r="B897" s="2092">
        <v>200</v>
      </c>
      <c r="C897" s="2092">
        <v>90</v>
      </c>
      <c r="D897" s="2092">
        <v>40</v>
      </c>
      <c r="E897" s="1859">
        <v>50</v>
      </c>
      <c r="F897" s="2352">
        <v>5808</v>
      </c>
      <c r="G897" s="2058">
        <f t="shared" si="106"/>
        <v>5808</v>
      </c>
      <c r="H897" s="2058">
        <f>G897</f>
        <v>5808</v>
      </c>
      <c r="I897" s="382"/>
      <c r="K897" s="2480"/>
      <c r="L897" s="2401"/>
    </row>
    <row r="898" spans="1:12">
      <c r="A898" s="1"/>
      <c r="B898" s="1"/>
      <c r="C898" s="1"/>
      <c r="D898" s="1"/>
      <c r="E898" s="2035"/>
      <c r="F898" s="777"/>
      <c r="G898" s="2036"/>
    </row>
    <row r="899" spans="1:12" ht="20.25" hidden="1">
      <c r="A899" s="2082" t="s">
        <v>1301</v>
      </c>
      <c r="B899" s="472" t="s">
        <v>1708</v>
      </c>
      <c r="C899" s="472"/>
      <c r="D899" s="472"/>
      <c r="E899" s="472"/>
      <c r="F899" s="2337"/>
      <c r="G899" s="185"/>
      <c r="H899" s="379" t="s">
        <v>70</v>
      </c>
      <c r="I899" s="116"/>
    </row>
    <row r="900" spans="1:12" ht="18" hidden="1">
      <c r="A900" s="2083"/>
      <c r="B900" s="130"/>
      <c r="C900" s="374"/>
      <c r="D900" s="374"/>
      <c r="E900" s="373"/>
      <c r="F900" s="1618"/>
      <c r="G900" s="373"/>
      <c r="H900" s="373"/>
      <c r="I900" s="200"/>
    </row>
    <row r="901" spans="1:12" hidden="1">
      <c r="A901" s="360"/>
      <c r="B901" s="17"/>
      <c r="C901" s="17"/>
      <c r="D901" s="216"/>
      <c r="E901" s="216"/>
      <c r="F901" s="777"/>
      <c r="G901" s="119"/>
      <c r="H901" s="201"/>
      <c r="I901" s="200"/>
    </row>
    <row r="902" spans="1:12" hidden="1">
      <c r="A902" s="360"/>
      <c r="B902" s="17"/>
      <c r="C902" s="17"/>
      <c r="D902" s="216"/>
      <c r="E902" s="216"/>
      <c r="F902" s="777"/>
      <c r="G902" s="364"/>
      <c r="H902" s="359"/>
      <c r="I902" s="200"/>
    </row>
    <row r="903" spans="1:12" hidden="1">
      <c r="A903" s="360"/>
      <c r="B903" s="17"/>
      <c r="C903" s="17"/>
      <c r="D903" s="216"/>
      <c r="E903" s="216"/>
      <c r="F903" s="777"/>
      <c r="G903" s="364"/>
      <c r="H903" s="359"/>
      <c r="I903" s="200"/>
    </row>
    <row r="904" spans="1:12" ht="18.75" hidden="1" thickBot="1">
      <c r="A904" s="1541" t="s">
        <v>7841</v>
      </c>
      <c r="B904" s="217"/>
      <c r="C904" s="1067"/>
      <c r="D904" s="217"/>
      <c r="E904" s="217"/>
      <c r="F904" s="1619"/>
      <c r="G904" s="122"/>
      <c r="H904" s="203"/>
      <c r="I904" s="205"/>
    </row>
    <row r="905" spans="1:12" ht="33.75" hidden="1">
      <c r="A905" s="220" t="s">
        <v>1036</v>
      </c>
      <c r="B905" s="2074" t="s">
        <v>990</v>
      </c>
      <c r="C905" s="383" t="s">
        <v>1037</v>
      </c>
      <c r="D905" s="2075"/>
      <c r="E905" s="1660" t="s">
        <v>3147</v>
      </c>
      <c r="F905" s="2343" t="s">
        <v>1706</v>
      </c>
      <c r="G905" s="1847" t="s">
        <v>2796</v>
      </c>
      <c r="H905" s="482" t="s">
        <v>498</v>
      </c>
      <c r="I905" s="206" t="s">
        <v>4274</v>
      </c>
    </row>
    <row r="906" spans="1:12" ht="13.5" hidden="1" thickBot="1">
      <c r="A906" s="221"/>
      <c r="B906" s="386" t="s">
        <v>987</v>
      </c>
      <c r="C906" s="384" t="s">
        <v>988</v>
      </c>
      <c r="D906" s="2059" t="s">
        <v>989</v>
      </c>
      <c r="E906" s="438" t="s">
        <v>2645</v>
      </c>
      <c r="F906" s="2331" t="s">
        <v>265</v>
      </c>
      <c r="G906" s="372">
        <f>'[3]Заказ, cкидки и курсы валют'!$I$12</f>
        <v>0</v>
      </c>
      <c r="H906" s="395"/>
      <c r="I906" s="219"/>
    </row>
    <row r="907" spans="1:12" ht="13.5" hidden="1" thickBot="1">
      <c r="A907" s="1868" t="s">
        <v>8974</v>
      </c>
      <c r="B907" s="2092">
        <v>200</v>
      </c>
      <c r="C907" s="2092">
        <v>90</v>
      </c>
      <c r="D907" s="2092">
        <v>40</v>
      </c>
      <c r="E907" s="1859">
        <v>1</v>
      </c>
      <c r="F907" s="2344">
        <f>F897+15</f>
        <v>5823</v>
      </c>
      <c r="G907" s="2061">
        <f t="shared" ref="G907" si="108">ROUND(F907*(1-$G$11),2)</f>
        <v>5823</v>
      </c>
      <c r="H907" s="2058">
        <f t="shared" ref="H907" si="109">G907*E907</f>
        <v>5823</v>
      </c>
      <c r="I907" s="1399"/>
    </row>
    <row r="908" spans="1:12" ht="13.5" thickBot="1">
      <c r="A908" s="1"/>
      <c r="B908" s="1"/>
      <c r="C908" s="1"/>
      <c r="D908" s="1"/>
      <c r="E908" s="2035"/>
      <c r="F908" s="777"/>
      <c r="G908" s="2036"/>
    </row>
    <row r="909" spans="1:12" ht="20.25" customHeight="1">
      <c r="A909" s="2790" t="s">
        <v>11655</v>
      </c>
      <c r="B909" s="2784"/>
      <c r="C909" s="2784"/>
      <c r="D909" s="2784"/>
      <c r="E909" s="2784"/>
      <c r="F909" s="2784"/>
      <c r="G909" s="2784"/>
      <c r="H909" s="2784"/>
      <c r="I909" s="2785"/>
    </row>
    <row r="910" spans="1:12">
      <c r="A910" s="2791"/>
      <c r="B910" s="2786"/>
      <c r="C910" s="2786"/>
      <c r="D910" s="2786"/>
      <c r="E910" s="2786"/>
      <c r="F910" s="2786"/>
      <c r="G910" s="2786"/>
      <c r="H910" s="2786"/>
      <c r="I910" s="2787"/>
    </row>
    <row r="911" spans="1:12">
      <c r="A911" s="2791"/>
      <c r="B911" s="2786"/>
      <c r="C911" s="2786"/>
      <c r="D911" s="2786"/>
      <c r="E911" s="2786"/>
      <c r="F911" s="2786"/>
      <c r="G911" s="2786"/>
      <c r="H911" s="2786"/>
      <c r="I911" s="2787"/>
    </row>
    <row r="912" spans="1:12">
      <c r="A912" s="2791"/>
      <c r="B912" s="2786"/>
      <c r="C912" s="2786"/>
      <c r="D912" s="2786"/>
      <c r="E912" s="2786"/>
      <c r="F912" s="2786"/>
      <c r="G912" s="2786"/>
      <c r="H912" s="2786"/>
      <c r="I912" s="2787"/>
    </row>
    <row r="913" spans="1:15">
      <c r="A913" s="2791"/>
      <c r="B913" s="2786"/>
      <c r="C913" s="2786"/>
      <c r="D913" s="2786"/>
      <c r="E913" s="2786"/>
      <c r="F913" s="2786"/>
      <c r="G913" s="2786"/>
      <c r="H913" s="2786"/>
      <c r="I913" s="2787"/>
    </row>
    <row r="914" spans="1:15" ht="13.5" thickBot="1">
      <c r="A914" s="2793"/>
      <c r="B914" s="2788"/>
      <c r="C914" s="2788"/>
      <c r="D914" s="2788"/>
      <c r="E914" s="2788"/>
      <c r="F914" s="2788"/>
      <c r="G914" s="2788"/>
      <c r="H914" s="2788"/>
      <c r="I914" s="2789"/>
    </row>
    <row r="915" spans="1:15" ht="33.75">
      <c r="A915" s="220" t="s">
        <v>1036</v>
      </c>
      <c r="B915" s="2074" t="s">
        <v>990</v>
      </c>
      <c r="C915" s="383" t="s">
        <v>1037</v>
      </c>
      <c r="D915" s="2075"/>
      <c r="E915" s="1660" t="s">
        <v>3147</v>
      </c>
      <c r="F915" s="2343" t="s">
        <v>11255</v>
      </c>
      <c r="G915" s="231" t="s">
        <v>2796</v>
      </c>
      <c r="H915" s="482" t="s">
        <v>498</v>
      </c>
      <c r="I915" s="206" t="s">
        <v>4274</v>
      </c>
      <c r="K915" s="2412"/>
      <c r="L915" s="2401"/>
      <c r="M915" s="2402"/>
      <c r="N915" s="2378"/>
    </row>
    <row r="916" spans="1:15" ht="13.5" thickBot="1">
      <c r="A916" s="221"/>
      <c r="B916" s="386" t="s">
        <v>987</v>
      </c>
      <c r="C916" s="384" t="s">
        <v>988</v>
      </c>
      <c r="D916" s="2059" t="s">
        <v>989</v>
      </c>
      <c r="E916" s="438" t="s">
        <v>2645</v>
      </c>
      <c r="F916" s="2331" t="s">
        <v>265</v>
      </c>
      <c r="G916" s="224">
        <f>'Заказ, cкидки и курсы валют'!$I$12</f>
        <v>0</v>
      </c>
      <c r="H916" s="395"/>
      <c r="I916" s="219"/>
      <c r="K916" s="2412"/>
      <c r="L916" s="2401"/>
      <c r="M916" s="2402"/>
      <c r="N916" s="2378"/>
    </row>
    <row r="917" spans="1:15">
      <c r="A917" s="242" t="s">
        <v>11660</v>
      </c>
      <c r="B917" s="11">
        <v>40</v>
      </c>
      <c r="C917" s="11">
        <v>40</v>
      </c>
      <c r="D917" s="11">
        <v>120</v>
      </c>
      <c r="E917" s="11">
        <v>50</v>
      </c>
      <c r="F917" s="2328">
        <v>2192.0500000000002</v>
      </c>
      <c r="G917" s="2027">
        <f>ROUND(F917*(1-$G$11),2)</f>
        <v>2192.0500000000002</v>
      </c>
      <c r="H917" s="2027">
        <f>G917</f>
        <v>2192.0500000000002</v>
      </c>
      <c r="I917" s="381"/>
      <c r="K917" s="2431"/>
      <c r="L917" s="2378"/>
      <c r="M917" s="2378"/>
      <c r="N917" s="2378"/>
    </row>
    <row r="918" spans="1:15">
      <c r="A918" s="638" t="s">
        <v>10613</v>
      </c>
      <c r="B918" s="11">
        <v>60</v>
      </c>
      <c r="C918" s="11">
        <v>60</v>
      </c>
      <c r="D918" s="11">
        <v>220</v>
      </c>
      <c r="E918" s="11">
        <v>25</v>
      </c>
      <c r="F918" s="2328">
        <v>3013.92</v>
      </c>
      <c r="G918" s="2027">
        <f>ROUND(F918*(1-$G$11),2)</f>
        <v>3013.92</v>
      </c>
      <c r="H918" s="2027">
        <f>G918</f>
        <v>3013.92</v>
      </c>
      <c r="I918" s="381"/>
      <c r="K918" s="2431"/>
      <c r="L918" s="2378"/>
    </row>
    <row r="919" spans="1:15" ht="13.5" thickBot="1">
      <c r="A919" s="1602" t="s">
        <v>9093</v>
      </c>
      <c r="B919" s="2092">
        <v>60</v>
      </c>
      <c r="C919" s="2092">
        <v>60</v>
      </c>
      <c r="D919" s="2092">
        <v>220</v>
      </c>
      <c r="E919" s="2097">
        <v>50</v>
      </c>
      <c r="F919" s="2329">
        <v>6027.84</v>
      </c>
      <c r="G919" s="2061">
        <f>ROUND(F919*(1-$G$11),2)</f>
        <v>6027.84</v>
      </c>
      <c r="H919" s="2058">
        <f>G919</f>
        <v>6027.84</v>
      </c>
      <c r="I919" s="1399"/>
      <c r="K919" s="2431"/>
      <c r="L919" s="2378"/>
    </row>
    <row r="920" spans="1:15" ht="13.5" thickBot="1">
      <c r="A920" s="1"/>
      <c r="B920" s="1"/>
      <c r="C920" s="1"/>
      <c r="D920" s="1"/>
      <c r="E920" s="2035"/>
      <c r="F920" s="777"/>
      <c r="G920" s="2036"/>
      <c r="K920" s="2412"/>
    </row>
    <row r="921" spans="1:15" ht="20.25" customHeight="1">
      <c r="A921" s="2790" t="s">
        <v>11656</v>
      </c>
      <c r="B921" s="2784"/>
      <c r="C921" s="2784"/>
      <c r="D921" s="2784"/>
      <c r="E921" s="2784"/>
      <c r="F921" s="2784"/>
      <c r="G921" s="2784"/>
      <c r="H921" s="2784"/>
      <c r="I921" s="2785"/>
      <c r="K921" s="2412"/>
    </row>
    <row r="922" spans="1:15">
      <c r="A922" s="2791"/>
      <c r="B922" s="2786"/>
      <c r="C922" s="2786"/>
      <c r="D922" s="2786"/>
      <c r="E922" s="2786"/>
      <c r="F922" s="2786"/>
      <c r="G922" s="2786"/>
      <c r="H922" s="2786"/>
      <c r="I922" s="2787"/>
    </row>
    <row r="923" spans="1:15">
      <c r="A923" s="2791"/>
      <c r="B923" s="2786"/>
      <c r="C923" s="2786"/>
      <c r="D923" s="2786"/>
      <c r="E923" s="2786"/>
      <c r="F923" s="2786"/>
      <c r="G923" s="2786"/>
      <c r="H923" s="2786"/>
      <c r="I923" s="2787"/>
    </row>
    <row r="924" spans="1:15">
      <c r="A924" s="2791"/>
      <c r="B924" s="2786"/>
      <c r="C924" s="2786"/>
      <c r="D924" s="2786"/>
      <c r="E924" s="2786"/>
      <c r="F924" s="2786"/>
      <c r="G924" s="2786"/>
      <c r="H924" s="2786"/>
      <c r="I924" s="2787"/>
    </row>
    <row r="925" spans="1:15" ht="13.5" thickBot="1">
      <c r="A925" s="2793"/>
      <c r="B925" s="2788"/>
      <c r="C925" s="2788"/>
      <c r="D925" s="2788"/>
      <c r="E925" s="2788"/>
      <c r="F925" s="2788"/>
      <c r="G925" s="2788"/>
      <c r="H925" s="2788"/>
      <c r="I925" s="2789"/>
    </row>
    <row r="926" spans="1:15" ht="33.75">
      <c r="A926" s="220" t="s">
        <v>1036</v>
      </c>
      <c r="B926" s="2074" t="s">
        <v>990</v>
      </c>
      <c r="C926" s="383" t="s">
        <v>1037</v>
      </c>
      <c r="D926" s="2075"/>
      <c r="E926" s="1660" t="s">
        <v>3147</v>
      </c>
      <c r="F926" s="2343" t="s">
        <v>11255</v>
      </c>
      <c r="G926" s="231" t="s">
        <v>2796</v>
      </c>
      <c r="H926" s="482" t="s">
        <v>498</v>
      </c>
      <c r="I926" s="206" t="s">
        <v>4274</v>
      </c>
      <c r="L926" s="2412"/>
      <c r="M926" s="2412"/>
      <c r="N926" s="2412"/>
      <c r="O926" s="2412"/>
    </row>
    <row r="927" spans="1:15" ht="13.5" thickBot="1">
      <c r="A927" s="228"/>
      <c r="B927" s="1393" t="s">
        <v>987</v>
      </c>
      <c r="C927" s="1394" t="s">
        <v>988</v>
      </c>
      <c r="D927" s="2055" t="s">
        <v>989</v>
      </c>
      <c r="E927" s="569" t="s">
        <v>2645</v>
      </c>
      <c r="F927" s="2325" t="s">
        <v>265</v>
      </c>
      <c r="G927" s="224">
        <f>'Заказ, cкидки и курсы валют'!$I$12</f>
        <v>0</v>
      </c>
      <c r="H927" s="545"/>
      <c r="I927" s="380"/>
      <c r="L927" s="2413"/>
      <c r="M927" s="2414"/>
      <c r="N927" s="2412"/>
      <c r="O927" s="2412"/>
    </row>
    <row r="928" spans="1:15">
      <c r="A928" s="1600" t="s">
        <v>9094</v>
      </c>
      <c r="B928" s="1699">
        <v>120</v>
      </c>
      <c r="C928" s="1699">
        <v>120</v>
      </c>
      <c r="D928" s="1699">
        <v>35</v>
      </c>
      <c r="E928" s="1699">
        <v>100</v>
      </c>
      <c r="F928" s="2305">
        <v>2761</v>
      </c>
      <c r="G928" s="2025">
        <f>ROUND(F928*(1-$G$11),2)</f>
        <v>2761</v>
      </c>
      <c r="H928" s="2025">
        <f>G928</f>
        <v>2761</v>
      </c>
      <c r="I928" s="392"/>
      <c r="K928" s="2431"/>
      <c r="L928" s="2413"/>
      <c r="M928" s="2414"/>
      <c r="N928" s="2412"/>
      <c r="O928" s="2412"/>
    </row>
    <row r="929" spans="1:15">
      <c r="A929" s="208" t="s">
        <v>9095</v>
      </c>
      <c r="B929" s="11">
        <v>145</v>
      </c>
      <c r="C929" s="11">
        <v>145</v>
      </c>
      <c r="D929" s="11">
        <v>35</v>
      </c>
      <c r="E929" s="11">
        <v>100</v>
      </c>
      <c r="F929" s="2328">
        <v>3734.52</v>
      </c>
      <c r="G929" s="2027">
        <f t="shared" ref="G929:G931" si="110">ROUND(F929*(1-$G$11),2)</f>
        <v>3734.52</v>
      </c>
      <c r="H929" s="2027">
        <f>G929</f>
        <v>3734.52</v>
      </c>
      <c r="I929" s="381"/>
      <c r="K929" s="2431"/>
      <c r="L929" s="2413"/>
      <c r="M929" s="2414"/>
      <c r="N929" s="2412"/>
      <c r="O929" s="2412"/>
    </row>
    <row r="930" spans="1:15">
      <c r="A930" s="1867" t="s">
        <v>10614</v>
      </c>
      <c r="B930" s="2098">
        <v>175</v>
      </c>
      <c r="C930" s="2098">
        <v>175</v>
      </c>
      <c r="D930" s="2098">
        <v>35</v>
      </c>
      <c r="E930" s="2098">
        <v>70</v>
      </c>
      <c r="F930" s="2353">
        <v>3182.9</v>
      </c>
      <c r="G930" s="2067">
        <f t="shared" si="110"/>
        <v>3182.9</v>
      </c>
      <c r="H930" s="2067">
        <f>G930</f>
        <v>3182.9</v>
      </c>
      <c r="I930" s="1846"/>
      <c r="K930" s="2431"/>
      <c r="L930" s="2413"/>
      <c r="M930" s="2412"/>
      <c r="N930" s="2412"/>
      <c r="O930" s="2412"/>
    </row>
    <row r="931" spans="1:15" ht="13.5" thickBot="1">
      <c r="A931" s="210" t="s">
        <v>11272</v>
      </c>
      <c r="B931" s="369">
        <v>175</v>
      </c>
      <c r="C931" s="369">
        <v>175</v>
      </c>
      <c r="D931" s="369">
        <v>35</v>
      </c>
      <c r="E931" s="369">
        <v>25</v>
      </c>
      <c r="F931" s="2329">
        <v>1136.75</v>
      </c>
      <c r="G931" s="2033">
        <f t="shared" si="110"/>
        <v>1136.75</v>
      </c>
      <c r="H931" s="2033">
        <f>G931</f>
        <v>1136.75</v>
      </c>
      <c r="I931" s="382"/>
      <c r="K931" s="2431"/>
      <c r="L931" s="2413"/>
      <c r="M931" s="2412"/>
      <c r="N931" s="2412"/>
      <c r="O931" s="2412"/>
    </row>
    <row r="932" spans="1:15">
      <c r="A932" s="1"/>
      <c r="B932" s="1"/>
      <c r="C932" s="1"/>
      <c r="D932" s="1"/>
      <c r="E932" s="2035"/>
      <c r="F932" s="777"/>
      <c r="G932" s="2036"/>
    </row>
    <row r="933" spans="1:15" ht="12.75" customHeight="1">
      <c r="A933" s="1"/>
      <c r="B933" s="1"/>
      <c r="C933" s="1"/>
      <c r="D933" s="1"/>
      <c r="E933" s="2035"/>
      <c r="F933" s="777"/>
      <c r="G933" s="2036"/>
    </row>
    <row r="934" spans="1:15" ht="12.75" customHeight="1" thickBot="1">
      <c r="A934" s="1"/>
      <c r="B934" s="1"/>
      <c r="C934" s="1"/>
      <c r="D934" s="1"/>
      <c r="E934" s="2035"/>
      <c r="F934" s="777"/>
      <c r="G934" s="2036"/>
    </row>
    <row r="935" spans="1:15" ht="12.75" customHeight="1">
      <c r="A935" s="2790" t="s">
        <v>266</v>
      </c>
      <c r="B935" s="2784"/>
      <c r="C935" s="2784"/>
      <c r="D935" s="2784"/>
      <c r="E935" s="2784"/>
      <c r="F935" s="2784"/>
      <c r="G935" s="2784"/>
      <c r="H935" s="2784"/>
      <c r="I935" s="2785"/>
    </row>
    <row r="936" spans="1:15" ht="12.75" customHeight="1">
      <c r="A936" s="2791"/>
      <c r="B936" s="2792"/>
      <c r="C936" s="2792"/>
      <c r="D936" s="2792"/>
      <c r="E936" s="2792"/>
      <c r="F936" s="2792"/>
      <c r="G936" s="2792"/>
      <c r="H936" s="2792"/>
      <c r="I936" s="2787"/>
    </row>
    <row r="937" spans="1:15" ht="12.75" customHeight="1">
      <c r="A937" s="2791"/>
      <c r="B937" s="2792"/>
      <c r="C937" s="2792"/>
      <c r="D937" s="2792"/>
      <c r="E937" s="2792"/>
      <c r="F937" s="2792"/>
      <c r="G937" s="2792"/>
      <c r="H937" s="2792"/>
      <c r="I937" s="2787"/>
    </row>
    <row r="938" spans="1:15" ht="13.5" customHeight="1">
      <c r="A938" s="2791"/>
      <c r="B938" s="2792"/>
      <c r="C938" s="2792"/>
      <c r="D938" s="2792"/>
      <c r="E938" s="2792"/>
      <c r="F938" s="2792"/>
      <c r="G938" s="2792"/>
      <c r="H938" s="2792"/>
      <c r="I938" s="2787"/>
    </row>
    <row r="939" spans="1:15" ht="12.75" customHeight="1">
      <c r="A939" s="2791"/>
      <c r="B939" s="2792"/>
      <c r="C939" s="2792"/>
      <c r="D939" s="2792"/>
      <c r="E939" s="2792"/>
      <c r="F939" s="2792"/>
      <c r="G939" s="2792"/>
      <c r="H939" s="2792"/>
      <c r="I939" s="2787"/>
    </row>
    <row r="940" spans="1:15" ht="13.5" customHeight="1" thickBot="1">
      <c r="A940" s="2793"/>
      <c r="B940" s="2788"/>
      <c r="C940" s="2788"/>
      <c r="D940" s="2788"/>
      <c r="E940" s="2788"/>
      <c r="F940" s="2788"/>
      <c r="G940" s="2788"/>
      <c r="H940" s="2788"/>
      <c r="I940" s="2789"/>
    </row>
    <row r="941" spans="1:15" ht="33.75">
      <c r="A941" s="350" t="s">
        <v>1036</v>
      </c>
      <c r="B941" s="1870"/>
      <c r="C941" s="490" t="s">
        <v>1036</v>
      </c>
      <c r="D941" s="445" t="s">
        <v>1037</v>
      </c>
      <c r="E941" s="568" t="s">
        <v>3147</v>
      </c>
      <c r="F941" s="2324" t="s">
        <v>3974</v>
      </c>
      <c r="G941" s="231" t="s">
        <v>2796</v>
      </c>
      <c r="H941" s="394" t="s">
        <v>498</v>
      </c>
      <c r="I941" s="232" t="s">
        <v>4274</v>
      </c>
    </row>
    <row r="942" spans="1:15" ht="13.5" thickBot="1">
      <c r="A942" s="350"/>
      <c r="B942" s="1871"/>
      <c r="C942" s="490"/>
      <c r="D942" s="445"/>
      <c r="E942" s="569" t="s">
        <v>2645</v>
      </c>
      <c r="F942" s="2325" t="s">
        <v>265</v>
      </c>
      <c r="G942" s="224">
        <f>'Заказ, cкидки и курсы валют'!$I$12</f>
        <v>0</v>
      </c>
      <c r="H942" s="545"/>
      <c r="I942" s="380"/>
    </row>
    <row r="943" spans="1:15">
      <c r="A943" s="1872" t="s">
        <v>667</v>
      </c>
      <c r="B943" s="1873"/>
      <c r="C943" s="1874" t="s">
        <v>667</v>
      </c>
      <c r="D943" s="672" t="s">
        <v>69</v>
      </c>
      <c r="E943" s="1875">
        <v>100</v>
      </c>
      <c r="F943" s="2354">
        <v>79.13</v>
      </c>
      <c r="G943" s="1876">
        <f>ROUND($F$943*(1-$G$942),2)</f>
        <v>79.13</v>
      </c>
      <c r="H943" s="1876">
        <f>ROUND($F$943*(1-$G$942),2)</f>
        <v>79.13</v>
      </c>
      <c r="I943" s="392"/>
    </row>
    <row r="944" spans="1:15">
      <c r="A944" s="1877" t="s">
        <v>9100</v>
      </c>
      <c r="B944" s="1603"/>
      <c r="C944" s="476" t="s">
        <v>668</v>
      </c>
      <c r="D944" s="6" t="s">
        <v>70</v>
      </c>
      <c r="E944" s="542">
        <v>100</v>
      </c>
      <c r="F944" s="2355">
        <v>79.13</v>
      </c>
      <c r="G944" s="480">
        <f>ROUND($F$944*(1-$G$942),2)</f>
        <v>79.13</v>
      </c>
      <c r="H944" s="480">
        <f>ROUND($F$944*(1-$G$942),2)</f>
        <v>79.13</v>
      </c>
      <c r="I944" s="381"/>
    </row>
    <row r="945" spans="1:9">
      <c r="A945" s="1877" t="s">
        <v>9101</v>
      </c>
      <c r="B945" s="1603"/>
      <c r="C945" s="476" t="s">
        <v>669</v>
      </c>
      <c r="D945" s="6" t="s">
        <v>71</v>
      </c>
      <c r="E945" s="542">
        <v>100</v>
      </c>
      <c r="F945" s="2355">
        <v>79.13</v>
      </c>
      <c r="G945" s="480">
        <f>ROUND($F$945*(1-$G$942),2)</f>
        <v>79.13</v>
      </c>
      <c r="H945" s="480">
        <f>ROUND($F$945*(1-$G$942),2)</f>
        <v>79.13</v>
      </c>
      <c r="I945" s="381"/>
    </row>
    <row r="946" spans="1:9">
      <c r="A946" s="365" t="s">
        <v>10615</v>
      </c>
      <c r="B946" s="722"/>
      <c r="C946" s="12" t="s">
        <v>10615</v>
      </c>
      <c r="D946" s="6" t="s">
        <v>993</v>
      </c>
      <c r="E946" s="542">
        <v>100</v>
      </c>
      <c r="F946" s="2355">
        <v>79.13</v>
      </c>
      <c r="G946" s="480">
        <f>ROUND($F$946*(1-$G$942),2)</f>
        <v>79.13</v>
      </c>
      <c r="H946" s="480">
        <f>ROUND($F$946*(1-$G$942),2)</f>
        <v>79.13</v>
      </c>
      <c r="I946" s="381"/>
    </row>
    <row r="947" spans="1:9">
      <c r="A947" s="365" t="s">
        <v>10616</v>
      </c>
      <c r="B947" s="1603"/>
      <c r="C947" s="643" t="s">
        <v>10616</v>
      </c>
      <c r="D947" s="6" t="s">
        <v>72</v>
      </c>
      <c r="E947" s="542">
        <v>100</v>
      </c>
      <c r="F947" s="2355">
        <v>79.13</v>
      </c>
      <c r="G947" s="480">
        <f>ROUND($F$947*(1-$G$942),2)</f>
        <v>79.13</v>
      </c>
      <c r="H947" s="480">
        <f>ROUND($F$947*(1-$G$942),2)</f>
        <v>79.13</v>
      </c>
      <c r="I947" s="381"/>
    </row>
    <row r="948" spans="1:9">
      <c r="A948" s="365" t="s">
        <v>10617</v>
      </c>
      <c r="B948" s="1603"/>
      <c r="C948" s="643" t="s">
        <v>10617</v>
      </c>
      <c r="D948" s="6" t="s">
        <v>73</v>
      </c>
      <c r="E948" s="542">
        <v>100</v>
      </c>
      <c r="F948" s="2222">
        <v>87.91</v>
      </c>
      <c r="G948" s="480">
        <f>ROUND($F$948*(1-$G$942),2)</f>
        <v>87.91</v>
      </c>
      <c r="H948" s="480">
        <f>ROUND($F$948*(1-$G$942),2)</f>
        <v>87.91</v>
      </c>
      <c r="I948" s="381"/>
    </row>
    <row r="949" spans="1:9">
      <c r="A949" s="365" t="s">
        <v>10618</v>
      </c>
      <c r="B949" s="1603"/>
      <c r="C949" s="643" t="s">
        <v>10618</v>
      </c>
      <c r="D949" s="6" t="s">
        <v>74</v>
      </c>
      <c r="E949" s="542">
        <v>100</v>
      </c>
      <c r="F949" s="2222">
        <v>87.91</v>
      </c>
      <c r="G949" s="480">
        <f>ROUND($F$949*(1-$G$942),2)</f>
        <v>87.91</v>
      </c>
      <c r="H949" s="480">
        <f>ROUND($F$949*(1-$G$942),2)</f>
        <v>87.91</v>
      </c>
      <c r="I949" s="381"/>
    </row>
    <row r="950" spans="1:9">
      <c r="A950" s="365" t="s">
        <v>10619</v>
      </c>
      <c r="B950" s="1603"/>
      <c r="C950" s="12" t="s">
        <v>10619</v>
      </c>
      <c r="D950" s="12" t="s">
        <v>4336</v>
      </c>
      <c r="E950" s="542">
        <v>50</v>
      </c>
      <c r="F950" s="2222">
        <v>89.15</v>
      </c>
      <c r="G950" s="480">
        <f>ROUND($F$950*(1-$G$942),2)</f>
        <v>89.15</v>
      </c>
      <c r="H950" s="480">
        <f>ROUND($F$950*(1-$G$942),2)</f>
        <v>89.15</v>
      </c>
      <c r="I950" s="381"/>
    </row>
    <row r="951" spans="1:9" ht="24.75" customHeight="1" thickBot="1">
      <c r="A951" s="1878" t="s">
        <v>10620</v>
      </c>
      <c r="B951" s="1793"/>
      <c r="C951" s="1881" t="s">
        <v>10620</v>
      </c>
      <c r="D951" s="337" t="s">
        <v>3991</v>
      </c>
      <c r="E951" s="1879">
        <v>50</v>
      </c>
      <c r="F951" s="2223">
        <v>89.15</v>
      </c>
      <c r="G951" s="1880">
        <f>ROUND($F$951*(1-$G$942),2)</f>
        <v>89.15</v>
      </c>
      <c r="H951" s="1880">
        <f>ROUND($F$951*(1-$G$942),2)</f>
        <v>89.15</v>
      </c>
      <c r="I951" s="382"/>
    </row>
    <row r="952" spans="1:9" ht="12.75" customHeight="1" thickBot="1">
      <c r="C952" s="828"/>
      <c r="D952" s="9"/>
      <c r="E952" s="9"/>
      <c r="F952" s="1612"/>
      <c r="G952" s="2099"/>
    </row>
    <row r="953" spans="1:9" ht="12.75" customHeight="1">
      <c r="A953" s="2790" t="s">
        <v>11657</v>
      </c>
      <c r="B953" s="2784"/>
      <c r="C953" s="2784"/>
      <c r="D953" s="2784"/>
      <c r="E953" s="2784"/>
      <c r="F953" s="2784"/>
      <c r="G953" s="2784"/>
      <c r="H953" s="2784"/>
      <c r="I953" s="2100"/>
    </row>
    <row r="954" spans="1:9" ht="12.75" customHeight="1">
      <c r="A954" s="2791"/>
      <c r="B954" s="2792"/>
      <c r="C954" s="2792"/>
      <c r="D954" s="2792"/>
      <c r="E954" s="2792"/>
      <c r="F954" s="2792"/>
      <c r="G954" s="2792"/>
      <c r="H954" s="2792"/>
      <c r="I954" s="2101"/>
    </row>
    <row r="955" spans="1:9" ht="12.75" customHeight="1">
      <c r="A955" s="2791"/>
      <c r="B955" s="2792"/>
      <c r="C955" s="2792"/>
      <c r="D955" s="2792"/>
      <c r="E955" s="2792"/>
      <c r="F955" s="2792"/>
      <c r="G955" s="2792"/>
      <c r="H955" s="2792"/>
      <c r="I955" s="2101"/>
    </row>
    <row r="956" spans="1:9" ht="13.5" customHeight="1">
      <c r="A956" s="2791"/>
      <c r="B956" s="2792"/>
      <c r="C956" s="2792"/>
      <c r="D956" s="2792"/>
      <c r="E956" s="2792"/>
      <c r="F956" s="2792"/>
      <c r="G956" s="2792"/>
      <c r="H956" s="2792"/>
      <c r="I956" s="2101"/>
    </row>
    <row r="957" spans="1:9" ht="20.25">
      <c r="A957" s="2791"/>
      <c r="B957" s="2792"/>
      <c r="C957" s="2792"/>
      <c r="D957" s="2792"/>
      <c r="E957" s="2792"/>
      <c r="F957" s="2792"/>
      <c r="G957" s="2792"/>
      <c r="H957" s="2792"/>
      <c r="I957" s="2101"/>
    </row>
    <row r="958" spans="1:9" ht="21" thickBot="1">
      <c r="A958" s="2102"/>
      <c r="B958" s="2103"/>
      <c r="C958" s="2103"/>
      <c r="D958" s="2103"/>
      <c r="E958" s="2103"/>
      <c r="F958" s="2356"/>
      <c r="G958" s="2103"/>
      <c r="H958" s="2103"/>
      <c r="I958" s="2104"/>
    </row>
    <row r="959" spans="1:9" ht="33.75">
      <c r="A959" s="401" t="s">
        <v>1036</v>
      </c>
      <c r="B959" s="1882"/>
      <c r="C959" s="489" t="s">
        <v>1036</v>
      </c>
      <c r="D959" s="566" t="s">
        <v>1037</v>
      </c>
      <c r="E959" s="2485" t="s">
        <v>3147</v>
      </c>
      <c r="F959" s="2343" t="s">
        <v>3974</v>
      </c>
      <c r="G959" s="1847" t="s">
        <v>2796</v>
      </c>
      <c r="H959" s="2483" t="s">
        <v>498</v>
      </c>
      <c r="I959" s="206" t="s">
        <v>4274</v>
      </c>
    </row>
    <row r="960" spans="1:9" ht="13.5" thickBot="1">
      <c r="A960" s="221"/>
      <c r="B960" s="2557"/>
      <c r="C960" s="221"/>
      <c r="D960" s="223"/>
      <c r="E960" s="438" t="s">
        <v>2645</v>
      </c>
      <c r="F960" s="2331" t="s">
        <v>265</v>
      </c>
      <c r="G960" s="224">
        <f>'Заказ, cкидки и курсы валют'!$I$12</f>
        <v>0</v>
      </c>
      <c r="H960" s="2484"/>
      <c r="I960" s="219"/>
    </row>
    <row r="961" spans="1:9">
      <c r="A961" s="2552" t="s">
        <v>7137</v>
      </c>
      <c r="B961" s="2553"/>
      <c r="C961" s="2279" t="s">
        <v>7137</v>
      </c>
      <c r="D961" s="2107" t="s">
        <v>69</v>
      </c>
      <c r="E961" s="2554" t="s">
        <v>7133</v>
      </c>
      <c r="F961" s="2555">
        <v>3512.8</v>
      </c>
      <c r="G961" s="2556">
        <f>ROUND($F$961*(1-$G$960),2)</f>
        <v>3512.8</v>
      </c>
      <c r="H961" s="2556">
        <f>G961</f>
        <v>3512.8</v>
      </c>
      <c r="I961" s="1869"/>
    </row>
    <row r="962" spans="1:9">
      <c r="A962" s="365" t="s">
        <v>7138</v>
      </c>
      <c r="B962" s="474"/>
      <c r="C962" s="476" t="s">
        <v>7138</v>
      </c>
      <c r="D962" s="6" t="s">
        <v>70</v>
      </c>
      <c r="E962" s="989" t="s">
        <v>7133</v>
      </c>
      <c r="F962" s="2222">
        <v>3512.8</v>
      </c>
      <c r="G962" s="480">
        <f>ROUND($F$962*(1-$G$960),2)</f>
        <v>3512.8</v>
      </c>
      <c r="H962" s="480">
        <f t="shared" ref="H962:H968" si="111">G962</f>
        <v>3512.8</v>
      </c>
      <c r="I962" s="381"/>
    </row>
    <row r="963" spans="1:9">
      <c r="A963" s="365" t="s">
        <v>6012</v>
      </c>
      <c r="B963" s="474"/>
      <c r="C963" s="476" t="s">
        <v>6012</v>
      </c>
      <c r="D963" s="6" t="s">
        <v>71</v>
      </c>
      <c r="E963" s="989" t="s">
        <v>7133</v>
      </c>
      <c r="F963" s="2222">
        <v>4571.21</v>
      </c>
      <c r="G963" s="480">
        <f>ROUND($F$963*(1-$G$960),2)</f>
        <v>4571.21</v>
      </c>
      <c r="H963" s="480">
        <f t="shared" si="111"/>
        <v>4571.21</v>
      </c>
      <c r="I963" s="381"/>
    </row>
    <row r="964" spans="1:9">
      <c r="A964" s="365" t="s">
        <v>6013</v>
      </c>
      <c r="B964" s="16"/>
      <c r="C964" s="476" t="s">
        <v>6013</v>
      </c>
      <c r="D964" s="6" t="s">
        <v>993</v>
      </c>
      <c r="E964" s="989" t="s">
        <v>7133</v>
      </c>
      <c r="F964" s="2222">
        <v>3512.8</v>
      </c>
      <c r="G964" s="480">
        <f>ROUND($F$964*(1-$G$960),2)</f>
        <v>3512.8</v>
      </c>
      <c r="H964" s="480">
        <f t="shared" si="111"/>
        <v>3512.8</v>
      </c>
      <c r="I964" s="381"/>
    </row>
    <row r="965" spans="1:9">
      <c r="A965" s="365" t="s">
        <v>5650</v>
      </c>
      <c r="B965" s="474"/>
      <c r="C965" s="476" t="s">
        <v>5650</v>
      </c>
      <c r="D965" s="6" t="s">
        <v>72</v>
      </c>
      <c r="E965" s="989" t="s">
        <v>7133</v>
      </c>
      <c r="F965" s="2222">
        <v>3512.8</v>
      </c>
      <c r="G965" s="480">
        <f>ROUND($F$963*(1-$G$960),2)</f>
        <v>4571.21</v>
      </c>
      <c r="H965" s="480">
        <f t="shared" si="111"/>
        <v>4571.21</v>
      </c>
      <c r="I965" s="381"/>
    </row>
    <row r="966" spans="1:9">
      <c r="A966" s="365" t="s">
        <v>6014</v>
      </c>
      <c r="B966" s="474"/>
      <c r="C966" s="476" t="s">
        <v>6014</v>
      </c>
      <c r="D966" s="6" t="s">
        <v>73</v>
      </c>
      <c r="E966" s="989" t="s">
        <v>7134</v>
      </c>
      <c r="F966" s="2222">
        <v>4062.87</v>
      </c>
      <c r="G966" s="480">
        <f>ROUND($F$966*(1-$G$960),2)</f>
        <v>4062.87</v>
      </c>
      <c r="H966" s="480">
        <f t="shared" si="111"/>
        <v>4062.87</v>
      </c>
      <c r="I966" s="381"/>
    </row>
    <row r="967" spans="1:9">
      <c r="A967" s="365" t="s">
        <v>6015</v>
      </c>
      <c r="B967" s="474"/>
      <c r="C967" s="476" t="s">
        <v>6015</v>
      </c>
      <c r="D967" s="6" t="s">
        <v>74</v>
      </c>
      <c r="E967" s="989" t="s">
        <v>7134</v>
      </c>
      <c r="F967" s="2222">
        <v>3457.81</v>
      </c>
      <c r="G967" s="480">
        <f>ROUND($F$967*(1-$G$960),2)</f>
        <v>3457.81</v>
      </c>
      <c r="H967" s="480">
        <f t="shared" si="111"/>
        <v>3457.81</v>
      </c>
      <c r="I967" s="381"/>
    </row>
    <row r="968" spans="1:9" ht="13.5" thickBot="1">
      <c r="A968" s="1884" t="s">
        <v>7136</v>
      </c>
      <c r="B968" s="1885"/>
      <c r="C968" s="1886" t="s">
        <v>7136</v>
      </c>
      <c r="D968" s="1628" t="s">
        <v>3991</v>
      </c>
      <c r="E968" s="1887" t="s">
        <v>7135</v>
      </c>
      <c r="F968" s="2223">
        <v>98.693600000000004</v>
      </c>
      <c r="G968" s="1880">
        <f>ROUND($F$968*(1-$G$960),2)</f>
        <v>98.69</v>
      </c>
      <c r="H968" s="1880">
        <f t="shared" si="111"/>
        <v>98.69</v>
      </c>
      <c r="I968" s="382"/>
    </row>
    <row r="969" spans="1:9" ht="12.75" customHeight="1" thickBot="1"/>
    <row r="970" spans="1:9" ht="12.75" customHeight="1">
      <c r="A970" s="2790" t="s">
        <v>1726</v>
      </c>
      <c r="B970" s="2784"/>
      <c r="C970" s="2784"/>
      <c r="D970" s="2784"/>
      <c r="E970" s="2784"/>
      <c r="F970" s="2784"/>
      <c r="G970" s="2784"/>
      <c r="H970" s="2784"/>
      <c r="I970" s="1890"/>
    </row>
    <row r="971" spans="1:9" ht="12.75" customHeight="1">
      <c r="A971" s="2791"/>
      <c r="B971" s="2792"/>
      <c r="C971" s="2792"/>
      <c r="D971" s="2792"/>
      <c r="E971" s="2792"/>
      <c r="F971" s="2792"/>
      <c r="G971" s="2792"/>
      <c r="H971" s="2792"/>
      <c r="I971" s="1889"/>
    </row>
    <row r="972" spans="1:9" ht="12.75" customHeight="1">
      <c r="A972" s="2791"/>
      <c r="B972" s="2792"/>
      <c r="C972" s="2792"/>
      <c r="D972" s="2792"/>
      <c r="E972" s="2792"/>
      <c r="F972" s="2792"/>
      <c r="G972" s="2792"/>
      <c r="H972" s="2792"/>
      <c r="I972" s="1889"/>
    </row>
    <row r="973" spans="1:9" ht="13.5" customHeight="1">
      <c r="A973" s="2791"/>
      <c r="B973" s="2792"/>
      <c r="C973" s="2792"/>
      <c r="D973" s="2792"/>
      <c r="E973" s="2792"/>
      <c r="F973" s="2792"/>
      <c r="G973" s="2792"/>
      <c r="H973" s="2792"/>
      <c r="I973" s="1889"/>
    </row>
    <row r="974" spans="1:9" ht="20.25">
      <c r="A974" s="2791"/>
      <c r="B974" s="2792"/>
      <c r="C974" s="2792"/>
      <c r="D974" s="2792"/>
      <c r="E974" s="2792"/>
      <c r="F974" s="2792"/>
      <c r="G974" s="2792"/>
      <c r="H974" s="2792"/>
      <c r="I974" s="1889"/>
    </row>
    <row r="975" spans="1:9" ht="21" thickBot="1">
      <c r="A975" s="2793"/>
      <c r="B975" s="2788"/>
      <c r="C975" s="2788"/>
      <c r="D975" s="2788"/>
      <c r="E975" s="2788"/>
      <c r="F975" s="2788"/>
      <c r="G975" s="2788"/>
      <c r="H975" s="2788"/>
      <c r="I975" s="1892"/>
    </row>
    <row r="976" spans="1:9" ht="33.75">
      <c r="A976" s="401" t="s">
        <v>1036</v>
      </c>
      <c r="B976" s="391"/>
      <c r="C976" s="489" t="s">
        <v>1036</v>
      </c>
      <c r="D976" s="566" t="s">
        <v>1037</v>
      </c>
      <c r="E976" s="1660" t="s">
        <v>3147</v>
      </c>
      <c r="F976" s="2343" t="s">
        <v>11251</v>
      </c>
      <c r="G976" s="1847" t="s">
        <v>2796</v>
      </c>
      <c r="H976" s="482" t="s">
        <v>498</v>
      </c>
      <c r="I976" s="206" t="s">
        <v>4274</v>
      </c>
    </row>
    <row r="977" spans="1:9" ht="13.5" thickBot="1">
      <c r="A977" s="221"/>
      <c r="B977" s="300"/>
      <c r="C977" s="221"/>
      <c r="D977" s="223"/>
      <c r="E977" s="438" t="s">
        <v>2645</v>
      </c>
      <c r="F977" s="2331" t="s">
        <v>265</v>
      </c>
      <c r="G977" s="224">
        <f>'Заказ, cкидки и курсы валют'!$I$12</f>
        <v>0</v>
      </c>
      <c r="H977" s="395"/>
      <c r="I977" s="219"/>
    </row>
    <row r="978" spans="1:9">
      <c r="A978" s="1893" t="s">
        <v>9096</v>
      </c>
      <c r="B978" s="1894"/>
      <c r="C978" s="443" t="s">
        <v>9096</v>
      </c>
      <c r="D978" s="672" t="s">
        <v>75</v>
      </c>
      <c r="E978" s="1699">
        <v>50</v>
      </c>
      <c r="F978" s="2305">
        <v>1131.3800000000001</v>
      </c>
      <c r="G978" s="2025">
        <f t="shared" ref="G978:G983" si="112">ROUND(F978*(1-$G$11),2)</f>
        <v>1131.3800000000001</v>
      </c>
      <c r="H978" s="2025">
        <f>G978</f>
        <v>1131.3800000000001</v>
      </c>
      <c r="I978" s="392"/>
    </row>
    <row r="979" spans="1:9">
      <c r="A979" s="2105" t="s">
        <v>11240</v>
      </c>
      <c r="B979" s="474"/>
      <c r="C979" s="2293" t="s">
        <v>11240</v>
      </c>
      <c r="D979" s="2279" t="s">
        <v>75</v>
      </c>
      <c r="E979" s="2091">
        <v>86</v>
      </c>
      <c r="F979" s="2338">
        <v>1945.97</v>
      </c>
      <c r="G979" s="2048">
        <f t="shared" si="112"/>
        <v>1945.97</v>
      </c>
      <c r="H979" s="2048">
        <f>G979</f>
        <v>1945.97</v>
      </c>
      <c r="I979" s="1869"/>
    </row>
    <row r="980" spans="1:9" hidden="1">
      <c r="A980" s="2105" t="s">
        <v>10881</v>
      </c>
      <c r="B980" s="2106"/>
      <c r="C980" s="852" t="s">
        <v>10881</v>
      </c>
      <c r="D980" s="2107" t="s">
        <v>75</v>
      </c>
      <c r="E980" s="2091">
        <v>1</v>
      </c>
      <c r="F980" s="2338">
        <v>36.54</v>
      </c>
      <c r="G980" s="2048">
        <f t="shared" si="112"/>
        <v>36.54</v>
      </c>
      <c r="H980" s="2048">
        <f t="shared" ref="H980:H982" si="113">G980</f>
        <v>36.54</v>
      </c>
      <c r="I980" s="1869"/>
    </row>
    <row r="981" spans="1:9">
      <c r="A981" s="365" t="s">
        <v>11239</v>
      </c>
      <c r="B981" s="474"/>
      <c r="C981" s="2294" t="s">
        <v>9097</v>
      </c>
      <c r="D981" s="6" t="s">
        <v>75</v>
      </c>
      <c r="E981" s="11">
        <v>50</v>
      </c>
      <c r="F981" s="2334">
        <v>721.88</v>
      </c>
      <c r="G981" s="2027">
        <f t="shared" si="112"/>
        <v>721.88</v>
      </c>
      <c r="H981" s="2048">
        <f t="shared" si="113"/>
        <v>721.88</v>
      </c>
      <c r="I981" s="381"/>
    </row>
    <row r="982" spans="1:9" ht="12.75" customHeight="1">
      <c r="A982" s="365" t="s">
        <v>9097</v>
      </c>
      <c r="B982" s="474"/>
      <c r="C982" s="2294" t="s">
        <v>9097</v>
      </c>
      <c r="D982" s="6" t="s">
        <v>75</v>
      </c>
      <c r="E982" s="11">
        <v>86</v>
      </c>
      <c r="F982" s="2334">
        <v>1241.6300000000001</v>
      </c>
      <c r="G982" s="2027">
        <f t="shared" si="112"/>
        <v>1241.6300000000001</v>
      </c>
      <c r="H982" s="2048">
        <f t="shared" si="113"/>
        <v>1241.6300000000001</v>
      </c>
      <c r="I982" s="1846"/>
    </row>
    <row r="983" spans="1:9" ht="12.75" customHeight="1" thickBot="1">
      <c r="A983" s="1884" t="s">
        <v>10882</v>
      </c>
      <c r="B983" s="1885"/>
      <c r="C983" s="2295" t="s">
        <v>10882</v>
      </c>
      <c r="D983" s="2108" t="s">
        <v>75</v>
      </c>
      <c r="E983" s="369">
        <v>50</v>
      </c>
      <c r="F983" s="2329">
        <v>2419.1999999999998</v>
      </c>
      <c r="G983" s="2033">
        <f t="shared" si="112"/>
        <v>2419.1999999999998</v>
      </c>
      <c r="H983" s="2033">
        <f>G983</f>
        <v>2419.1999999999998</v>
      </c>
      <c r="I983" s="382"/>
    </row>
    <row r="984" spans="1:9" ht="12.75" customHeight="1" thickBot="1"/>
    <row r="985" spans="1:9" ht="12.75" customHeight="1">
      <c r="A985" s="2790" t="s">
        <v>4179</v>
      </c>
      <c r="B985" s="2784"/>
      <c r="C985" s="2784"/>
      <c r="D985" s="2784"/>
      <c r="E985" s="2784"/>
      <c r="F985" s="2784"/>
      <c r="G985" s="2784"/>
      <c r="H985" s="472"/>
      <c r="I985" s="1890"/>
    </row>
    <row r="986" spans="1:9" ht="13.5" customHeight="1">
      <c r="A986" s="2791"/>
      <c r="B986" s="2792"/>
      <c r="C986" s="2792"/>
      <c r="D986" s="2792"/>
      <c r="E986" s="2792"/>
      <c r="F986" s="2792"/>
      <c r="G986" s="2792"/>
      <c r="H986" s="1888"/>
      <c r="I986" s="1889"/>
    </row>
    <row r="987" spans="1:9" ht="20.25">
      <c r="A987" s="2791"/>
      <c r="B987" s="2792"/>
      <c r="C987" s="2792"/>
      <c r="D987" s="2792"/>
      <c r="E987" s="2792"/>
      <c r="F987" s="2792"/>
      <c r="G987" s="2792"/>
      <c r="H987" s="1888"/>
      <c r="I987" s="1889"/>
    </row>
    <row r="988" spans="1:9" ht="20.25">
      <c r="A988" s="2791"/>
      <c r="B988" s="2792"/>
      <c r="C988" s="2792"/>
      <c r="D988" s="2792"/>
      <c r="E988" s="2792"/>
      <c r="F988" s="2792"/>
      <c r="G988" s="2792"/>
      <c r="H988" s="1888"/>
      <c r="I988" s="1889"/>
    </row>
    <row r="989" spans="1:9" ht="20.25">
      <c r="A989" s="2791"/>
      <c r="B989" s="2792"/>
      <c r="C989" s="2792"/>
      <c r="D989" s="2792"/>
      <c r="E989" s="2792"/>
      <c r="F989" s="2792"/>
      <c r="G989" s="2792"/>
      <c r="H989" s="1888"/>
      <c r="I989" s="1889"/>
    </row>
    <row r="990" spans="1:9" ht="21" thickBot="1">
      <c r="A990" s="2793"/>
      <c r="B990" s="2788"/>
      <c r="C990" s="2788"/>
      <c r="D990" s="2788"/>
      <c r="E990" s="2788"/>
      <c r="F990" s="2788"/>
      <c r="G990" s="2788"/>
      <c r="H990" s="1891"/>
      <c r="I990" s="1892"/>
    </row>
    <row r="991" spans="1:9" ht="33.75">
      <c r="A991" s="401" t="s">
        <v>1036</v>
      </c>
      <c r="B991" s="391"/>
      <c r="C991" s="489" t="s">
        <v>4180</v>
      </c>
      <c r="D991" s="566" t="s">
        <v>1037</v>
      </c>
      <c r="E991" s="1660" t="s">
        <v>3147</v>
      </c>
      <c r="F991" s="2343" t="s">
        <v>11251</v>
      </c>
      <c r="G991" s="1847" t="s">
        <v>2796</v>
      </c>
      <c r="H991" s="482" t="s">
        <v>498</v>
      </c>
      <c r="I991" s="206" t="s">
        <v>4274</v>
      </c>
    </row>
    <row r="992" spans="1:9" ht="13.5" thickBot="1">
      <c r="A992" s="221"/>
      <c r="B992" s="300"/>
      <c r="C992" s="221" t="s">
        <v>1830</v>
      </c>
      <c r="D992" s="470" t="s">
        <v>1830</v>
      </c>
      <c r="E992" s="438" t="s">
        <v>2645</v>
      </c>
      <c r="F992" s="2331" t="s">
        <v>265</v>
      </c>
      <c r="G992" s="224">
        <f>'Заказ, cкидки и курсы валют'!$I$12</f>
        <v>0</v>
      </c>
      <c r="H992" s="395"/>
      <c r="I992" s="219"/>
    </row>
    <row r="993" spans="1:14" ht="12" customHeight="1">
      <c r="A993" s="389" t="s">
        <v>10883</v>
      </c>
      <c r="B993" s="391"/>
      <c r="C993" s="443">
        <v>0.5</v>
      </c>
      <c r="D993" s="1621" t="s">
        <v>10884</v>
      </c>
      <c r="E993" s="1699">
        <v>50</v>
      </c>
      <c r="F993" s="2305">
        <v>419.32800000000003</v>
      </c>
      <c r="G993" s="2025">
        <f>ROUND(F993*(1-$G$11),2)</f>
        <v>419.33</v>
      </c>
      <c r="H993" s="2025">
        <f>G993</f>
        <v>419.33</v>
      </c>
      <c r="I993" s="1391"/>
      <c r="K993" s="2431"/>
      <c r="L993" s="2401"/>
      <c r="M993" s="2402"/>
      <c r="N993" s="2378"/>
    </row>
    <row r="994" spans="1:14">
      <c r="A994" s="250" t="s">
        <v>10885</v>
      </c>
      <c r="B994" s="16"/>
      <c r="C994" s="158">
        <v>0.5</v>
      </c>
      <c r="D994" s="471" t="s">
        <v>10884</v>
      </c>
      <c r="E994" s="11">
        <v>100</v>
      </c>
      <c r="F994" s="2328">
        <v>838.65600000000006</v>
      </c>
      <c r="G994" s="2027">
        <f>ROUND(F994*(1-$G$11),2)</f>
        <v>838.66</v>
      </c>
      <c r="H994" s="2027">
        <f>G994</f>
        <v>838.66</v>
      </c>
      <c r="I994" s="481"/>
      <c r="K994" s="2431"/>
      <c r="L994" s="2401"/>
      <c r="M994" s="2402"/>
      <c r="N994" s="2378"/>
    </row>
    <row r="995" spans="1:14">
      <c r="A995" s="250" t="s">
        <v>11014</v>
      </c>
      <c r="B995" s="16"/>
      <c r="C995" s="158">
        <v>0.5</v>
      </c>
      <c r="D995" s="471" t="s">
        <v>10884</v>
      </c>
      <c r="E995" s="11">
        <v>200</v>
      </c>
      <c r="F995" s="2328">
        <v>1677.3120000000001</v>
      </c>
      <c r="G995" s="2027">
        <f>ROUND(F995*(1-$G$11),2)</f>
        <v>1677.31</v>
      </c>
      <c r="H995" s="2027">
        <f t="shared" ref="H995:H998" si="114">G995</f>
        <v>1677.31</v>
      </c>
      <c r="I995" s="481"/>
      <c r="K995" s="2431"/>
      <c r="L995" s="2401"/>
    </row>
    <row r="996" spans="1:14" hidden="1">
      <c r="A996" s="250" t="s">
        <v>10886</v>
      </c>
      <c r="B996" s="16"/>
      <c r="C996" s="158">
        <v>0.5</v>
      </c>
      <c r="D996" s="471" t="s">
        <v>10884</v>
      </c>
      <c r="E996" s="11">
        <v>1</v>
      </c>
      <c r="F996" s="2328">
        <v>27.363797999999999</v>
      </c>
      <c r="G996" s="2027">
        <f>ROUND(F996*(1-$G$11),2)</f>
        <v>27.36</v>
      </c>
      <c r="H996" s="2027">
        <f t="shared" si="114"/>
        <v>27.36</v>
      </c>
      <c r="I996" s="481"/>
      <c r="K996" s="2431"/>
      <c r="L996" s="2401"/>
    </row>
    <row r="997" spans="1:14">
      <c r="A997" s="250" t="s">
        <v>9098</v>
      </c>
      <c r="B997" s="16"/>
      <c r="C997" s="158">
        <v>0.7</v>
      </c>
      <c r="D997" s="471" t="s">
        <v>9099</v>
      </c>
      <c r="E997" s="11">
        <v>200</v>
      </c>
      <c r="F997" s="2328">
        <v>3208.2750000000001</v>
      </c>
      <c r="G997" s="2027">
        <f>ROUND(F997*(1-$G$11),2)</f>
        <v>3208.28</v>
      </c>
      <c r="H997" s="2027">
        <f t="shared" si="114"/>
        <v>3208.28</v>
      </c>
      <c r="I997" s="481"/>
      <c r="K997" s="2431"/>
      <c r="L997" s="2401"/>
    </row>
    <row r="998" spans="1:14" hidden="1">
      <c r="A998" s="1944" t="s">
        <v>11010</v>
      </c>
      <c r="B998" s="2205"/>
      <c r="C998" s="2206">
        <v>0.7</v>
      </c>
      <c r="D998" s="2242" t="s">
        <v>9099</v>
      </c>
      <c r="E998" s="2243">
        <v>1</v>
      </c>
      <c r="F998" s="2353">
        <v>15.28015104</v>
      </c>
      <c r="G998" s="2067">
        <f t="shared" ref="G998:G1000" si="115">ROUND(F998*(1-$G$11),2)</f>
        <v>15.28</v>
      </c>
      <c r="H998" s="2027">
        <f t="shared" si="114"/>
        <v>15.28</v>
      </c>
      <c r="I998" s="2244"/>
      <c r="K998" s="2431"/>
      <c r="L998" s="2401"/>
    </row>
    <row r="999" spans="1:14">
      <c r="A999" s="250" t="s">
        <v>11015</v>
      </c>
      <c r="B999" s="16"/>
      <c r="C999" s="158">
        <v>0.8</v>
      </c>
      <c r="D999" s="471" t="s">
        <v>9099</v>
      </c>
      <c r="E999" s="11">
        <v>200</v>
      </c>
      <c r="F999" s="2328">
        <v>3161.9700000000003</v>
      </c>
      <c r="G999" s="2027">
        <f t="shared" si="115"/>
        <v>3161.97</v>
      </c>
      <c r="H999" s="2027">
        <f>G999</f>
        <v>3161.97</v>
      </c>
      <c r="I999" s="381"/>
      <c r="K999" s="2431"/>
      <c r="L999" s="2401"/>
    </row>
    <row r="1000" spans="1:14" ht="13.5" thickBot="1">
      <c r="A1000" s="282" t="s">
        <v>11016</v>
      </c>
      <c r="B1000" s="2183"/>
      <c r="C1000" s="214">
        <v>0.9</v>
      </c>
      <c r="D1000" s="1628" t="s">
        <v>11017</v>
      </c>
      <c r="E1000" s="369">
        <v>100</v>
      </c>
      <c r="F1000" s="2329">
        <v>1746.3600000000001</v>
      </c>
      <c r="G1000" s="2033">
        <f t="shared" si="115"/>
        <v>1746.36</v>
      </c>
      <c r="H1000" s="2033">
        <f>G1000</f>
        <v>1746.36</v>
      </c>
      <c r="I1000" s="382"/>
      <c r="K1000" s="2431"/>
      <c r="L1000" s="2401"/>
    </row>
    <row r="1093" spans="6:6">
      <c r="F1093" s="680">
        <f>$E$1093*(1-$F$1079)</f>
        <v>0</v>
      </c>
    </row>
  </sheetData>
  <mergeCells count="41">
    <mergeCell ref="A1:I1"/>
    <mergeCell ref="H28:H29"/>
    <mergeCell ref="H85:H86"/>
    <mergeCell ref="H10:H11"/>
    <mergeCell ref="H42:H43"/>
    <mergeCell ref="H53:H54"/>
    <mergeCell ref="A4:I9"/>
    <mergeCell ref="A22:I27"/>
    <mergeCell ref="A36:I41"/>
    <mergeCell ref="A48:I52"/>
    <mergeCell ref="A69:I73"/>
    <mergeCell ref="A80:I84"/>
    <mergeCell ref="A970:H975"/>
    <mergeCell ref="A985:G990"/>
    <mergeCell ref="H97:H98"/>
    <mergeCell ref="H115:H116"/>
    <mergeCell ref="H130:H131"/>
    <mergeCell ref="H151:H152"/>
    <mergeCell ref="H165:H166"/>
    <mergeCell ref="H183:H184"/>
    <mergeCell ref="H313:H314"/>
    <mergeCell ref="C177:I182"/>
    <mergeCell ref="C350:I355"/>
    <mergeCell ref="C406:I411"/>
    <mergeCell ref="C437:I442"/>
    <mergeCell ref="C468:I473"/>
    <mergeCell ref="C91:I96"/>
    <mergeCell ref="C124:I129"/>
    <mergeCell ref="C159:I164"/>
    <mergeCell ref="A935:I940"/>
    <mergeCell ref="A953:H957"/>
    <mergeCell ref="C493:I498"/>
    <mergeCell ref="C725:I730"/>
    <mergeCell ref="C754:I759"/>
    <mergeCell ref="C793:I798"/>
    <mergeCell ref="C818:I820"/>
    <mergeCell ref="C827:I832"/>
    <mergeCell ref="A848:I853"/>
    <mergeCell ref="C884:I889"/>
    <mergeCell ref="A909:I914"/>
    <mergeCell ref="A921:I925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K1464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149" sqref="J149"/>
    </sheetView>
  </sheetViews>
  <sheetFormatPr defaultRowHeight="12.75"/>
  <cols>
    <col min="1" max="1" width="13" customWidth="1"/>
    <col min="2" max="2" width="18.28515625" customWidth="1"/>
    <col min="3" max="3" width="12.140625" customWidth="1"/>
    <col min="4" max="4" width="13.7109375" customWidth="1"/>
    <col min="5" max="5" width="17.42578125" style="1951" customWidth="1"/>
    <col min="6" max="6" width="13.42578125" customWidth="1"/>
    <col min="7" max="7" width="14.28515625" customWidth="1"/>
    <col min="8" max="8" width="13.5703125" customWidth="1"/>
    <col min="10" max="10" width="9.140625" style="2424"/>
  </cols>
  <sheetData>
    <row r="1" spans="1:11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826" t="s">
        <v>11726</v>
      </c>
      <c r="J1" s="2826"/>
      <c r="K1" s="2826"/>
    </row>
    <row r="2" spans="1:11" ht="30.75">
      <c r="A2" s="191" t="s">
        <v>3977</v>
      </c>
      <c r="B2" s="191"/>
      <c r="C2" s="191"/>
      <c r="D2" s="191"/>
      <c r="E2" s="2008"/>
      <c r="F2" s="194"/>
      <c r="G2" s="195"/>
      <c r="H2" s="194"/>
    </row>
    <row r="3" spans="1:11" ht="13.5" thickBot="1"/>
    <row r="4" spans="1:11" ht="21.75" customHeight="1">
      <c r="A4" s="291"/>
      <c r="B4" s="2824" t="s">
        <v>4874</v>
      </c>
      <c r="C4" s="2824"/>
      <c r="D4" s="2824"/>
      <c r="E4" s="2824"/>
      <c r="F4" s="2824"/>
      <c r="G4" s="2824"/>
      <c r="H4" s="2825"/>
    </row>
    <row r="5" spans="1:11" ht="18.75">
      <c r="A5" s="292"/>
      <c r="B5" s="17"/>
      <c r="C5" s="2010"/>
      <c r="D5" s="2010"/>
      <c r="E5" s="340" t="s">
        <v>4875</v>
      </c>
      <c r="F5" s="341"/>
      <c r="G5" s="17"/>
      <c r="H5" s="344"/>
    </row>
    <row r="6" spans="1:11">
      <c r="A6" s="292"/>
      <c r="B6" s="17"/>
      <c r="C6" s="216"/>
      <c r="D6" s="216"/>
      <c r="E6" s="1523"/>
      <c r="F6" s="119"/>
      <c r="G6" s="201"/>
      <c r="H6" s="200"/>
    </row>
    <row r="7" spans="1:11">
      <c r="A7" s="292"/>
      <c r="B7" s="17"/>
      <c r="C7" s="216"/>
      <c r="D7" s="216"/>
      <c r="E7" s="1523"/>
      <c r="F7" s="119"/>
      <c r="G7" s="201"/>
      <c r="H7" s="200"/>
    </row>
    <row r="8" spans="1:11">
      <c r="A8" s="292"/>
      <c r="B8" s="17"/>
      <c r="C8" s="216"/>
      <c r="D8" s="216"/>
      <c r="E8" s="1523"/>
      <c r="F8" s="119"/>
      <c r="G8" s="201"/>
      <c r="H8" s="200"/>
    </row>
    <row r="9" spans="1:11" ht="13.5" thickBot="1">
      <c r="A9" s="293"/>
      <c r="B9" s="204"/>
      <c r="C9" s="217"/>
      <c r="D9" s="217"/>
      <c r="E9" s="1524"/>
      <c r="F9" s="122"/>
      <c r="G9" s="203"/>
      <c r="H9" s="205"/>
    </row>
    <row r="10" spans="1:11" ht="31.5" customHeight="1">
      <c r="A10" s="228" t="s">
        <v>1036</v>
      </c>
      <c r="B10" s="445" t="s">
        <v>1037</v>
      </c>
      <c r="C10" s="568" t="s">
        <v>3975</v>
      </c>
      <c r="D10" s="568" t="s">
        <v>3147</v>
      </c>
      <c r="E10" s="599" t="s">
        <v>3974</v>
      </c>
      <c r="F10" s="231" t="s">
        <v>2796</v>
      </c>
      <c r="G10" s="2752" t="s">
        <v>498</v>
      </c>
      <c r="H10" s="232" t="s">
        <v>4274</v>
      </c>
    </row>
    <row r="11" spans="1:11" ht="17.25" customHeight="1" thickBot="1">
      <c r="A11" s="228"/>
      <c r="B11" s="445"/>
      <c r="C11" s="568" t="s">
        <v>3260</v>
      </c>
      <c r="D11" s="569" t="s">
        <v>2645</v>
      </c>
      <c r="E11" s="2011" t="s">
        <v>265</v>
      </c>
      <c r="F11" s="224">
        <f>'Заказ, cкидки и курсы валют'!$I$12</f>
        <v>0</v>
      </c>
      <c r="G11" s="2744"/>
      <c r="H11" s="380"/>
    </row>
    <row r="12" spans="1:11">
      <c r="A12" s="389" t="s">
        <v>4678</v>
      </c>
      <c r="B12" s="672" t="s">
        <v>620</v>
      </c>
      <c r="C12" s="390">
        <v>40</v>
      </c>
      <c r="D12" s="672">
        <v>100</v>
      </c>
      <c r="E12" s="1366">
        <v>295.68</v>
      </c>
      <c r="F12" s="1957">
        <f>ROUND(E12*(1-$F$11),2)</f>
        <v>295.68</v>
      </c>
      <c r="G12" s="1622">
        <f>F12</f>
        <v>295.68</v>
      </c>
      <c r="H12" s="393"/>
    </row>
    <row r="13" spans="1:11" ht="13.5" thickBot="1">
      <c r="A13" s="282" t="s">
        <v>4679</v>
      </c>
      <c r="B13" s="337" t="s">
        <v>621</v>
      </c>
      <c r="C13" s="19">
        <v>20</v>
      </c>
      <c r="D13" s="337">
        <v>100</v>
      </c>
      <c r="E13" s="1367">
        <v>508.22</v>
      </c>
      <c r="F13" s="1960">
        <f>ROUND(E13*(1-$F$11),2)</f>
        <v>508.22</v>
      </c>
      <c r="G13" s="1623">
        <f>F13</f>
        <v>508.22</v>
      </c>
      <c r="H13" s="248"/>
    </row>
    <row r="14" spans="1:11" ht="11.25" customHeight="1" thickBot="1"/>
    <row r="15" spans="1:11" ht="23.25" customHeight="1">
      <c r="A15" s="291"/>
      <c r="B15" s="2824" t="s">
        <v>4874</v>
      </c>
      <c r="C15" s="2824"/>
      <c r="D15" s="2824"/>
      <c r="E15" s="2824"/>
      <c r="F15" s="2824"/>
      <c r="G15" s="2824"/>
      <c r="H15" s="2825"/>
    </row>
    <row r="16" spans="1:11" ht="18.75">
      <c r="A16" s="292"/>
      <c r="B16" s="17"/>
      <c r="C16" s="2010"/>
      <c r="D16" s="2010"/>
      <c r="E16" s="340" t="s">
        <v>4876</v>
      </c>
      <c r="F16" s="341"/>
      <c r="G16" s="17"/>
      <c r="H16" s="344"/>
    </row>
    <row r="17" spans="1:8">
      <c r="A17" s="292"/>
      <c r="B17" s="17"/>
      <c r="C17" s="216"/>
      <c r="D17" s="216"/>
      <c r="E17" s="1523"/>
      <c r="F17" s="119"/>
      <c r="G17" s="201"/>
      <c r="H17" s="200"/>
    </row>
    <row r="18" spans="1:8">
      <c r="A18" s="292"/>
      <c r="B18" s="17"/>
      <c r="C18" s="216"/>
      <c r="D18" s="216"/>
      <c r="E18" s="1523"/>
      <c r="F18" s="119"/>
      <c r="G18" s="201"/>
      <c r="H18" s="200"/>
    </row>
    <row r="19" spans="1:8">
      <c r="A19" s="292"/>
      <c r="B19" s="17"/>
      <c r="C19" s="216"/>
      <c r="D19" s="216"/>
      <c r="E19" s="1523"/>
      <c r="F19" s="119"/>
      <c r="G19" s="201"/>
      <c r="H19" s="200"/>
    </row>
    <row r="20" spans="1:8" ht="13.5" thickBot="1">
      <c r="A20" s="293"/>
      <c r="B20" s="204"/>
      <c r="C20" s="217"/>
      <c r="D20" s="217"/>
      <c r="E20" s="1524"/>
      <c r="F20" s="122"/>
      <c r="G20" s="203"/>
      <c r="H20" s="205"/>
    </row>
    <row r="21" spans="1:8" ht="32.25" customHeight="1">
      <c r="A21" s="228" t="s">
        <v>1036</v>
      </c>
      <c r="B21" s="445" t="s">
        <v>1037</v>
      </c>
      <c r="C21" s="568" t="s">
        <v>3975</v>
      </c>
      <c r="D21" s="568" t="s">
        <v>3147</v>
      </c>
      <c r="E21" s="599" t="s">
        <v>3974</v>
      </c>
      <c r="F21" s="231" t="s">
        <v>2796</v>
      </c>
      <c r="G21" s="2752" t="s">
        <v>498</v>
      </c>
      <c r="H21" s="232" t="s">
        <v>4274</v>
      </c>
    </row>
    <row r="22" spans="1:8" ht="17.25" customHeight="1" thickBot="1">
      <c r="A22" s="228"/>
      <c r="B22" s="445"/>
      <c r="C22" s="568" t="s">
        <v>3260</v>
      </c>
      <c r="D22" s="569" t="s">
        <v>2645</v>
      </c>
      <c r="E22" s="2011" t="s">
        <v>265</v>
      </c>
      <c r="F22" s="224">
        <f>'Заказ, cкидки и курсы валют'!$I$12</f>
        <v>0</v>
      </c>
      <c r="G22" s="2744"/>
      <c r="H22" s="380"/>
    </row>
    <row r="23" spans="1:8">
      <c r="A23" s="389" t="s">
        <v>4680</v>
      </c>
      <c r="B23" s="672" t="s">
        <v>620</v>
      </c>
      <c r="C23" s="390">
        <v>40</v>
      </c>
      <c r="D23" s="672">
        <v>100</v>
      </c>
      <c r="E23" s="1366">
        <v>295.68</v>
      </c>
      <c r="F23" s="1957">
        <f>ROUND(E23*(1-$F$11),2)</f>
        <v>295.68</v>
      </c>
      <c r="G23" s="1622">
        <f>F23</f>
        <v>295.68</v>
      </c>
      <c r="H23" s="393"/>
    </row>
    <row r="24" spans="1:8" ht="13.5" thickBot="1">
      <c r="A24" s="282" t="s">
        <v>4681</v>
      </c>
      <c r="B24" s="337" t="s">
        <v>621</v>
      </c>
      <c r="C24" s="19">
        <v>20</v>
      </c>
      <c r="D24" s="337">
        <v>100</v>
      </c>
      <c r="E24" s="1367">
        <v>508.22</v>
      </c>
      <c r="F24" s="1960">
        <f>ROUND(E24*(1-$F$11),2)</f>
        <v>508.22</v>
      </c>
      <c r="G24" s="1623">
        <f>F24</f>
        <v>508.22</v>
      </c>
      <c r="H24" s="248"/>
    </row>
    <row r="25" spans="1:8" ht="11.25" customHeight="1" thickBot="1"/>
    <row r="26" spans="1:8" ht="18.75">
      <c r="A26" s="291"/>
      <c r="B26" s="196"/>
      <c r="C26" s="2009" t="s">
        <v>4877</v>
      </c>
      <c r="D26" s="2009"/>
      <c r="E26" s="2009"/>
      <c r="F26" s="2009"/>
      <c r="G26" s="2009"/>
      <c r="H26" s="343"/>
    </row>
    <row r="27" spans="1:8" ht="18.75">
      <c r="A27" s="292"/>
      <c r="B27" s="17"/>
      <c r="C27" s="2010"/>
      <c r="D27" s="2010"/>
      <c r="E27" s="340" t="s">
        <v>4875</v>
      </c>
      <c r="F27" s="341"/>
      <c r="G27" s="17"/>
      <c r="H27" s="344"/>
    </row>
    <row r="28" spans="1:8">
      <c r="A28" s="292"/>
      <c r="B28" s="17"/>
      <c r="C28" s="216"/>
      <c r="D28" s="216"/>
      <c r="E28" s="1523"/>
      <c r="F28" s="119"/>
      <c r="G28" s="201"/>
      <c r="H28" s="200"/>
    </row>
    <row r="29" spans="1:8">
      <c r="A29" s="292"/>
      <c r="B29" s="17"/>
      <c r="C29" s="216"/>
      <c r="D29" s="216"/>
      <c r="E29" s="1523"/>
      <c r="F29" s="119"/>
      <c r="G29" s="201"/>
      <c r="H29" s="200"/>
    </row>
    <row r="30" spans="1:8">
      <c r="A30" s="292"/>
      <c r="B30" s="17"/>
      <c r="C30" s="216"/>
      <c r="D30" s="216"/>
      <c r="E30" s="1523"/>
      <c r="F30" s="119"/>
      <c r="G30" s="201"/>
      <c r="H30" s="200"/>
    </row>
    <row r="31" spans="1:8" ht="13.5" thickBot="1">
      <c r="A31" s="293"/>
      <c r="B31" s="204"/>
      <c r="C31" s="217"/>
      <c r="D31" s="217"/>
      <c r="E31" s="1524"/>
      <c r="F31" s="122"/>
      <c r="G31" s="203"/>
      <c r="H31" s="205"/>
    </row>
    <row r="32" spans="1:8" ht="31.5" customHeight="1">
      <c r="A32" s="228" t="s">
        <v>1036</v>
      </c>
      <c r="B32" s="445" t="s">
        <v>1037</v>
      </c>
      <c r="C32" s="568" t="s">
        <v>3975</v>
      </c>
      <c r="D32" s="568" t="s">
        <v>3147</v>
      </c>
      <c r="E32" s="599" t="s">
        <v>3974</v>
      </c>
      <c r="F32" s="231" t="s">
        <v>2796</v>
      </c>
      <c r="G32" s="2752" t="s">
        <v>498</v>
      </c>
      <c r="H32" s="232" t="s">
        <v>4274</v>
      </c>
    </row>
    <row r="33" spans="1:8" ht="17.25" customHeight="1" thickBot="1">
      <c r="A33" s="228"/>
      <c r="B33" s="445"/>
      <c r="C33" s="568" t="s">
        <v>3260</v>
      </c>
      <c r="D33" s="569" t="s">
        <v>2645</v>
      </c>
      <c r="E33" s="2011" t="s">
        <v>4253</v>
      </c>
      <c r="F33" s="224">
        <f>'Заказ, cкидки и курсы валют'!$I$12</f>
        <v>0</v>
      </c>
      <c r="G33" s="2744"/>
      <c r="H33" s="380"/>
    </row>
    <row r="34" spans="1:8">
      <c r="A34" s="389" t="s">
        <v>1293</v>
      </c>
      <c r="B34" s="1964" t="s">
        <v>620</v>
      </c>
      <c r="C34" s="1400">
        <v>40</v>
      </c>
      <c r="D34" s="1964">
        <v>1000</v>
      </c>
      <c r="E34" s="1366">
        <v>1090.3699999999999</v>
      </c>
      <c r="F34" s="1957">
        <f>ROUND(E34*(1-$F$11),2)</f>
        <v>1090.3699999999999</v>
      </c>
      <c r="G34" s="1622">
        <f>F34</f>
        <v>1090.3699999999999</v>
      </c>
      <c r="H34" s="393"/>
    </row>
    <row r="35" spans="1:8">
      <c r="A35" s="250" t="s">
        <v>1294</v>
      </c>
      <c r="B35" s="12" t="s">
        <v>621</v>
      </c>
      <c r="C35" s="20">
        <v>20</v>
      </c>
      <c r="D35" s="12">
        <v>500</v>
      </c>
      <c r="E35" s="1151">
        <v>1266.24</v>
      </c>
      <c r="F35" s="714">
        <f t="shared" ref="F35:F36" si="0">ROUND(E35*(1-$F$11),2)</f>
        <v>1266.24</v>
      </c>
      <c r="G35" s="388">
        <f t="shared" ref="G35:G36" si="1">F35</f>
        <v>1266.24</v>
      </c>
      <c r="H35" s="245"/>
    </row>
    <row r="36" spans="1:8" ht="13.5" thickBot="1">
      <c r="A36" s="282" t="s">
        <v>4682</v>
      </c>
      <c r="B36" s="335" t="s">
        <v>3262</v>
      </c>
      <c r="C36" s="338">
        <v>20</v>
      </c>
      <c r="D36" s="338">
        <v>500</v>
      </c>
      <c r="E36" s="1367">
        <v>973.06</v>
      </c>
      <c r="F36" s="1960">
        <f t="shared" si="0"/>
        <v>973.06</v>
      </c>
      <c r="G36" s="1623">
        <f t="shared" si="1"/>
        <v>973.06</v>
      </c>
      <c r="H36" s="248"/>
    </row>
    <row r="37" spans="1:8" ht="11.25" customHeight="1" thickBot="1"/>
    <row r="38" spans="1:8" ht="18.75">
      <c r="A38" s="291"/>
      <c r="B38" s="196"/>
      <c r="C38" s="2009" t="s">
        <v>4877</v>
      </c>
      <c r="D38" s="2009"/>
      <c r="E38" s="2009"/>
      <c r="F38" s="2009"/>
      <c r="G38" s="2009"/>
      <c r="H38" s="343"/>
    </row>
    <row r="39" spans="1:8" ht="18.75">
      <c r="A39" s="292"/>
      <c r="B39" s="17"/>
      <c r="C39" s="2010"/>
      <c r="D39" s="2010"/>
      <c r="E39" s="340" t="s">
        <v>4672</v>
      </c>
      <c r="F39" s="341"/>
      <c r="G39" s="17"/>
      <c r="H39" s="344"/>
    </row>
    <row r="40" spans="1:8">
      <c r="A40" s="292"/>
      <c r="B40" s="17"/>
      <c r="C40" s="216"/>
      <c r="D40" s="216"/>
      <c r="E40" s="1523"/>
      <c r="F40" s="119"/>
      <c r="G40" s="201"/>
      <c r="H40" s="200"/>
    </row>
    <row r="41" spans="1:8">
      <c r="A41" s="292"/>
      <c r="B41" s="17"/>
      <c r="C41" s="216"/>
      <c r="D41" s="216"/>
      <c r="E41" s="1523"/>
      <c r="F41" s="119"/>
      <c r="G41" s="201"/>
      <c r="H41" s="200"/>
    </row>
    <row r="42" spans="1:8">
      <c r="A42" s="292"/>
      <c r="B42" s="17"/>
      <c r="C42" s="216"/>
      <c r="D42" s="216"/>
      <c r="E42" s="1523"/>
      <c r="F42" s="119"/>
      <c r="G42" s="201"/>
      <c r="H42" s="200"/>
    </row>
    <row r="43" spans="1:8" ht="13.5" thickBot="1">
      <c r="A43" s="293"/>
      <c r="B43" s="204"/>
      <c r="C43" s="217"/>
      <c r="D43" s="217"/>
      <c r="E43" s="1524"/>
      <c r="F43" s="122"/>
      <c r="G43" s="203"/>
      <c r="H43" s="205"/>
    </row>
    <row r="44" spans="1:8" ht="32.25" customHeight="1">
      <c r="A44" s="228" t="s">
        <v>1036</v>
      </c>
      <c r="B44" s="445" t="s">
        <v>1037</v>
      </c>
      <c r="C44" s="568" t="s">
        <v>3975</v>
      </c>
      <c r="D44" s="568" t="s">
        <v>3147</v>
      </c>
      <c r="E44" s="599" t="s">
        <v>3974</v>
      </c>
      <c r="F44" s="231" t="s">
        <v>2796</v>
      </c>
      <c r="G44" s="2752" t="s">
        <v>498</v>
      </c>
      <c r="H44" s="232" t="s">
        <v>4274</v>
      </c>
    </row>
    <row r="45" spans="1:8" ht="15.75" customHeight="1" thickBot="1">
      <c r="A45" s="228"/>
      <c r="B45" s="445"/>
      <c r="C45" s="568" t="s">
        <v>3260</v>
      </c>
      <c r="D45" s="569" t="s">
        <v>2645</v>
      </c>
      <c r="E45" s="2011" t="s">
        <v>265</v>
      </c>
      <c r="F45" s="224">
        <f>'Заказ, cкидки и курсы валют'!$I$12</f>
        <v>0</v>
      </c>
      <c r="G45" s="2744"/>
      <c r="H45" s="380"/>
    </row>
    <row r="46" spans="1:8">
      <c r="A46" s="389" t="s">
        <v>1295</v>
      </c>
      <c r="B46" s="1964" t="s">
        <v>620</v>
      </c>
      <c r="C46" s="1400">
        <v>40</v>
      </c>
      <c r="D46" s="1964">
        <v>1000</v>
      </c>
      <c r="E46" s="1366">
        <v>1090.3699999999999</v>
      </c>
      <c r="F46" s="1957">
        <f>ROUND(E46*(1-$F$11),2)</f>
        <v>1090.3699999999999</v>
      </c>
      <c r="G46" s="1622">
        <f>F46</f>
        <v>1090.3699999999999</v>
      </c>
      <c r="H46" s="393"/>
    </row>
    <row r="47" spans="1:8">
      <c r="A47" s="250" t="s">
        <v>1296</v>
      </c>
      <c r="B47" s="12" t="s">
        <v>621</v>
      </c>
      <c r="C47" s="20">
        <v>20</v>
      </c>
      <c r="D47" s="12">
        <v>500</v>
      </c>
      <c r="E47" s="1151">
        <v>1266.24</v>
      </c>
      <c r="F47" s="714">
        <f t="shared" ref="F47:F48" si="2">ROUND(E47*(1-$F$11),2)</f>
        <v>1266.24</v>
      </c>
      <c r="G47" s="388">
        <f t="shared" ref="G47:G48" si="3">F47</f>
        <v>1266.24</v>
      </c>
      <c r="H47" s="245"/>
    </row>
    <row r="48" spans="1:8" ht="13.5" thickBot="1">
      <c r="A48" s="282" t="s">
        <v>4683</v>
      </c>
      <c r="B48" s="335" t="s">
        <v>3262</v>
      </c>
      <c r="C48" s="338">
        <v>20</v>
      </c>
      <c r="D48" s="338">
        <v>500</v>
      </c>
      <c r="E48" s="1367">
        <v>973.06</v>
      </c>
      <c r="F48" s="1960">
        <f t="shared" si="2"/>
        <v>973.06</v>
      </c>
      <c r="G48" s="1623">
        <f t="shared" si="3"/>
        <v>973.06</v>
      </c>
      <c r="H48" s="248"/>
    </row>
    <row r="49" spans="1:8" ht="11.25" customHeight="1" thickBot="1"/>
    <row r="50" spans="1:8" ht="18.75">
      <c r="A50" s="291"/>
      <c r="B50" s="196"/>
      <c r="C50" s="2009" t="s">
        <v>4878</v>
      </c>
      <c r="D50" s="2009"/>
      <c r="E50" s="2009"/>
      <c r="F50" s="2009"/>
      <c r="G50" s="196"/>
      <c r="H50" s="343"/>
    </row>
    <row r="51" spans="1:8">
      <c r="A51" s="292"/>
      <c r="B51" s="17"/>
      <c r="C51" s="216"/>
      <c r="D51" s="216"/>
      <c r="E51" s="1523"/>
      <c r="F51" s="119"/>
      <c r="G51" s="201"/>
      <c r="H51" s="200"/>
    </row>
    <row r="52" spans="1:8">
      <c r="A52" s="292"/>
      <c r="B52" s="17"/>
      <c r="C52" s="216"/>
      <c r="D52" s="216"/>
      <c r="E52" s="1523"/>
      <c r="F52" s="119"/>
      <c r="G52" s="201"/>
      <c r="H52" s="200"/>
    </row>
    <row r="53" spans="1:8">
      <c r="A53" s="292"/>
      <c r="B53" s="17"/>
      <c r="C53" s="216"/>
      <c r="D53" s="216"/>
      <c r="E53" s="1523"/>
      <c r="F53" s="119"/>
      <c r="G53" s="201"/>
      <c r="H53" s="200"/>
    </row>
    <row r="54" spans="1:8" ht="13.5" thickBot="1">
      <c r="A54" s="293"/>
      <c r="B54" s="204"/>
      <c r="C54" s="217"/>
      <c r="D54" s="217"/>
      <c r="E54" s="1524"/>
      <c r="F54" s="122"/>
      <c r="G54" s="203"/>
      <c r="H54" s="205"/>
    </row>
    <row r="55" spans="1:8" ht="31.5" customHeight="1">
      <c r="A55" s="228" t="s">
        <v>1036</v>
      </c>
      <c r="B55" s="445" t="s">
        <v>1037</v>
      </c>
      <c r="C55" s="568" t="s">
        <v>3975</v>
      </c>
      <c r="D55" s="568" t="s">
        <v>3147</v>
      </c>
      <c r="E55" s="599" t="s">
        <v>3974</v>
      </c>
      <c r="F55" s="231" t="s">
        <v>2796</v>
      </c>
      <c r="G55" s="2752" t="s">
        <v>498</v>
      </c>
      <c r="H55" s="232" t="s">
        <v>4274</v>
      </c>
    </row>
    <row r="56" spans="1:8" ht="16.5" customHeight="1" thickBot="1">
      <c r="A56" s="228"/>
      <c r="B56" s="445"/>
      <c r="C56" s="568" t="s">
        <v>3260</v>
      </c>
      <c r="D56" s="569" t="s">
        <v>2645</v>
      </c>
      <c r="E56" s="2011" t="s">
        <v>265</v>
      </c>
      <c r="F56" s="224">
        <f>'Заказ, cкидки и курсы валют'!$I$12</f>
        <v>0</v>
      </c>
      <c r="G56" s="2744"/>
      <c r="H56" s="380"/>
    </row>
    <row r="57" spans="1:8">
      <c r="A57" s="389" t="s">
        <v>1297</v>
      </c>
      <c r="B57" s="672" t="s">
        <v>617</v>
      </c>
      <c r="C57" s="390">
        <v>20</v>
      </c>
      <c r="D57" s="1964">
        <v>500</v>
      </c>
      <c r="E57" s="1366">
        <v>888.38</v>
      </c>
      <c r="F57" s="1957">
        <f>ROUND(E57*(1-$F$11),2)</f>
        <v>888.38</v>
      </c>
      <c r="G57" s="1622">
        <f>F57</f>
        <v>888.38</v>
      </c>
      <c r="H57" s="393"/>
    </row>
    <row r="58" spans="1:8" ht="13.5" thickBot="1">
      <c r="A58" s="282" t="s">
        <v>1298</v>
      </c>
      <c r="B58" s="337" t="s">
        <v>1341</v>
      </c>
      <c r="C58" s="19">
        <v>12</v>
      </c>
      <c r="D58" s="335">
        <v>500</v>
      </c>
      <c r="E58" s="1367">
        <v>1855.68</v>
      </c>
      <c r="F58" s="1960">
        <f>ROUND(E58*(1-$F$11),2)</f>
        <v>1855.68</v>
      </c>
      <c r="G58" s="1623">
        <f>F58</f>
        <v>1855.68</v>
      </c>
      <c r="H58" s="248"/>
    </row>
    <row r="59" spans="1:8" ht="11.25" customHeight="1" thickBot="1"/>
    <row r="60" spans="1:8" ht="18.75">
      <c r="A60" s="291"/>
      <c r="B60" s="2009" t="s">
        <v>510</v>
      </c>
      <c r="C60" s="2009"/>
      <c r="D60" s="2009"/>
      <c r="E60" s="2009"/>
      <c r="F60" s="2009"/>
      <c r="G60" s="173"/>
      <c r="H60" s="116"/>
    </row>
    <row r="61" spans="1:8" ht="18.75">
      <c r="A61" s="292"/>
      <c r="B61" s="2010"/>
      <c r="C61" s="2010"/>
      <c r="D61" s="2010" t="s">
        <v>511</v>
      </c>
      <c r="E61" s="340"/>
      <c r="F61" s="341"/>
      <c r="G61" s="341"/>
      <c r="H61" s="200"/>
    </row>
    <row r="62" spans="1:8">
      <c r="A62" s="292"/>
      <c r="B62" s="17"/>
      <c r="C62" s="216"/>
      <c r="D62" s="216"/>
      <c r="E62" s="1523"/>
      <c r="F62" s="119"/>
      <c r="G62" s="201"/>
      <c r="H62" s="200"/>
    </row>
    <row r="63" spans="1:8">
      <c r="A63" s="292"/>
      <c r="B63" s="17"/>
      <c r="C63" s="216"/>
      <c r="D63" s="216"/>
      <c r="E63" s="1523"/>
      <c r="F63" s="119"/>
      <c r="G63" s="201"/>
      <c r="H63" s="200"/>
    </row>
    <row r="64" spans="1:8">
      <c r="A64" s="292"/>
      <c r="B64" s="17"/>
      <c r="C64" s="216"/>
      <c r="D64" s="216"/>
      <c r="E64" s="1523"/>
      <c r="F64" s="119"/>
      <c r="G64" s="201"/>
      <c r="H64" s="200"/>
    </row>
    <row r="65" spans="1:8" ht="13.5" thickBot="1">
      <c r="A65" s="293"/>
      <c r="B65" s="204"/>
      <c r="C65" s="217"/>
      <c r="D65" s="217"/>
      <c r="E65" s="1524"/>
      <c r="F65" s="122"/>
      <c r="G65" s="203"/>
      <c r="H65" s="205"/>
    </row>
    <row r="66" spans="1:8" ht="31.5" customHeight="1">
      <c r="A66" s="228" t="s">
        <v>1036</v>
      </c>
      <c r="B66" s="445" t="s">
        <v>1037</v>
      </c>
      <c r="C66" s="568" t="s">
        <v>3975</v>
      </c>
      <c r="D66" s="568" t="s">
        <v>3147</v>
      </c>
      <c r="E66" s="599" t="s">
        <v>3974</v>
      </c>
      <c r="F66" s="231" t="s">
        <v>2796</v>
      </c>
      <c r="G66" s="2752" t="s">
        <v>498</v>
      </c>
      <c r="H66" s="232" t="s">
        <v>4274</v>
      </c>
    </row>
    <row r="67" spans="1:8" ht="15.75" customHeight="1" thickBot="1">
      <c r="A67" s="228"/>
      <c r="B67" s="445"/>
      <c r="C67" s="568" t="s">
        <v>3260</v>
      </c>
      <c r="D67" s="569" t="s">
        <v>2645</v>
      </c>
      <c r="E67" s="2011" t="s">
        <v>265</v>
      </c>
      <c r="F67" s="224">
        <f>'Заказ, cкидки и курсы валют'!$I$12</f>
        <v>0</v>
      </c>
      <c r="G67" s="2744"/>
      <c r="H67" s="380"/>
    </row>
    <row r="68" spans="1:8">
      <c r="A68" s="1234" t="s">
        <v>5548</v>
      </c>
      <c r="B68" s="1624" t="s">
        <v>3263</v>
      </c>
      <c r="C68" s="1400">
        <v>80</v>
      </c>
      <c r="D68" s="1400">
        <v>100</v>
      </c>
      <c r="E68" s="2221">
        <v>78.14</v>
      </c>
      <c r="F68" s="1957">
        <f>ROUND(E68*(1-$F$11),2)</f>
        <v>78.14</v>
      </c>
      <c r="G68" s="1622">
        <f>F68</f>
        <v>78.14</v>
      </c>
      <c r="H68" s="393"/>
    </row>
    <row r="69" spans="1:8">
      <c r="A69" s="770" t="s">
        <v>5549</v>
      </c>
      <c r="B69" s="20" t="s">
        <v>3264</v>
      </c>
      <c r="C69" s="20">
        <v>70</v>
      </c>
      <c r="D69" s="20">
        <v>100</v>
      </c>
      <c r="E69" s="2222">
        <v>88.7</v>
      </c>
      <c r="F69" s="714">
        <f t="shared" ref="F69:F70" si="4">ROUND(E69*(1-$F$11),2)</f>
        <v>88.7</v>
      </c>
      <c r="G69" s="388">
        <f t="shared" ref="G69:G70" si="5">F69</f>
        <v>88.7</v>
      </c>
      <c r="H69" s="245"/>
    </row>
    <row r="70" spans="1:8" ht="13.5" thickBot="1">
      <c r="A70" s="803" t="s">
        <v>5550</v>
      </c>
      <c r="B70" s="338" t="s">
        <v>3265</v>
      </c>
      <c r="C70" s="338">
        <v>50</v>
      </c>
      <c r="D70" s="338">
        <v>100</v>
      </c>
      <c r="E70" s="2223">
        <v>116.16</v>
      </c>
      <c r="F70" s="1960">
        <f t="shared" si="4"/>
        <v>116.16</v>
      </c>
      <c r="G70" s="1623">
        <f t="shared" si="5"/>
        <v>116.16</v>
      </c>
      <c r="H70" s="248"/>
    </row>
    <row r="71" spans="1:8" ht="11.25" customHeight="1" thickBot="1"/>
    <row r="72" spans="1:8" ht="18.75">
      <c r="A72" s="291"/>
      <c r="B72" s="2009" t="s">
        <v>512</v>
      </c>
      <c r="C72" s="2009"/>
      <c r="D72" s="2009"/>
      <c r="E72" s="2009"/>
      <c r="F72" s="2009"/>
      <c r="G72" s="173"/>
      <c r="H72" s="345"/>
    </row>
    <row r="73" spans="1:8" ht="18.75">
      <c r="A73" s="292"/>
      <c r="B73" s="2010"/>
      <c r="C73" s="2010"/>
      <c r="D73" s="2010" t="s">
        <v>511</v>
      </c>
      <c r="E73" s="340"/>
      <c r="F73" s="341"/>
      <c r="G73" s="341"/>
      <c r="H73" s="346"/>
    </row>
    <row r="74" spans="1:8">
      <c r="A74" s="292"/>
      <c r="B74" s="17"/>
      <c r="C74" s="216"/>
      <c r="D74" s="216"/>
      <c r="E74" s="1523"/>
      <c r="F74" s="119"/>
      <c r="G74" s="201"/>
      <c r="H74" s="200"/>
    </row>
    <row r="75" spans="1:8">
      <c r="A75" s="292"/>
      <c r="B75" s="17"/>
      <c r="C75" s="216"/>
      <c r="D75" s="216"/>
      <c r="E75" s="1523"/>
      <c r="F75" s="119"/>
      <c r="G75" s="201"/>
      <c r="H75" s="200"/>
    </row>
    <row r="76" spans="1:8">
      <c r="A76" s="292"/>
      <c r="B76" s="17"/>
      <c r="C76" s="216"/>
      <c r="D76" s="216"/>
      <c r="E76" s="1523"/>
      <c r="F76" s="119"/>
      <c r="G76" s="201"/>
      <c r="H76" s="200"/>
    </row>
    <row r="77" spans="1:8" ht="13.5" thickBot="1">
      <c r="A77" s="293"/>
      <c r="B77" s="204"/>
      <c r="C77" s="217"/>
      <c r="D77" s="217"/>
      <c r="E77" s="1524"/>
      <c r="F77" s="122"/>
      <c r="G77" s="203"/>
      <c r="H77" s="205"/>
    </row>
    <row r="78" spans="1:8" ht="31.5" customHeight="1">
      <c r="A78" s="228" t="s">
        <v>1036</v>
      </c>
      <c r="B78" s="445" t="s">
        <v>1037</v>
      </c>
      <c r="C78" s="568" t="s">
        <v>3975</v>
      </c>
      <c r="D78" s="568" t="s">
        <v>3147</v>
      </c>
      <c r="E78" s="599" t="s">
        <v>3974</v>
      </c>
      <c r="F78" s="231" t="s">
        <v>2796</v>
      </c>
      <c r="G78" s="2752" t="s">
        <v>498</v>
      </c>
      <c r="H78" s="232" t="s">
        <v>4274</v>
      </c>
    </row>
    <row r="79" spans="1:8" ht="16.5" customHeight="1" thickBot="1">
      <c r="A79" s="228"/>
      <c r="B79" s="445"/>
      <c r="C79" s="568" t="s">
        <v>3260</v>
      </c>
      <c r="D79" s="569" t="s">
        <v>2645</v>
      </c>
      <c r="E79" s="2011" t="s">
        <v>265</v>
      </c>
      <c r="F79" s="224">
        <f>'Заказ, cкидки и курсы валют'!$I$12</f>
        <v>0</v>
      </c>
      <c r="G79" s="2744"/>
      <c r="H79" s="380"/>
    </row>
    <row r="80" spans="1:8">
      <c r="A80" s="1234" t="s">
        <v>5551</v>
      </c>
      <c r="B80" s="1624" t="s">
        <v>3263</v>
      </c>
      <c r="C80" s="1400">
        <v>80</v>
      </c>
      <c r="D80" s="1400">
        <v>100</v>
      </c>
      <c r="E80" s="2221">
        <v>78.14</v>
      </c>
      <c r="F80" s="1957">
        <f>ROUND(E80*(1-$F$11),2)</f>
        <v>78.14</v>
      </c>
      <c r="G80" s="1622">
        <f>F80</f>
        <v>78.14</v>
      </c>
      <c r="H80" s="393"/>
    </row>
    <row r="81" spans="1:8">
      <c r="A81" s="770" t="s">
        <v>5552</v>
      </c>
      <c r="B81" s="20" t="s">
        <v>3264</v>
      </c>
      <c r="C81" s="20">
        <v>70</v>
      </c>
      <c r="D81" s="20">
        <v>100</v>
      </c>
      <c r="E81" s="2222">
        <v>88.7</v>
      </c>
      <c r="F81" s="714">
        <f t="shared" ref="F81:F82" si="6">ROUND(E81*(1-$F$11),2)</f>
        <v>88.7</v>
      </c>
      <c r="G81" s="388">
        <f t="shared" ref="G81:G82" si="7">F81</f>
        <v>88.7</v>
      </c>
      <c r="H81" s="245"/>
    </row>
    <row r="82" spans="1:8" ht="13.5" thickBot="1">
      <c r="A82" s="803" t="s">
        <v>5553</v>
      </c>
      <c r="B82" s="338" t="s">
        <v>3265</v>
      </c>
      <c r="C82" s="338">
        <v>50</v>
      </c>
      <c r="D82" s="338">
        <v>100</v>
      </c>
      <c r="E82" s="2223">
        <v>116.6</v>
      </c>
      <c r="F82" s="1960">
        <f t="shared" si="6"/>
        <v>116.6</v>
      </c>
      <c r="G82" s="1623">
        <f t="shared" si="7"/>
        <v>116.6</v>
      </c>
      <c r="H82" s="248"/>
    </row>
    <row r="83" spans="1:8" ht="11.25" customHeight="1" thickBot="1">
      <c r="A83" s="14"/>
      <c r="B83" s="172"/>
      <c r="C83" s="172"/>
      <c r="D83" s="172"/>
      <c r="F83" s="172"/>
      <c r="G83" s="14"/>
      <c r="H83" s="14"/>
    </row>
    <row r="84" spans="1:8" ht="18.75">
      <c r="A84" s="291"/>
      <c r="B84" s="2009" t="s">
        <v>510</v>
      </c>
      <c r="C84" s="2009"/>
      <c r="D84" s="2009"/>
      <c r="E84" s="2009"/>
      <c r="F84" s="2009"/>
      <c r="G84" s="173"/>
      <c r="H84" s="345"/>
    </row>
    <row r="85" spans="1:8" ht="18.75">
      <c r="A85" s="292"/>
      <c r="B85" s="2010"/>
      <c r="C85" s="2010"/>
      <c r="D85" s="2010" t="s">
        <v>3630</v>
      </c>
      <c r="E85" s="340"/>
      <c r="F85" s="341"/>
      <c r="G85" s="341"/>
      <c r="H85" s="346"/>
    </row>
    <row r="86" spans="1:8">
      <c r="A86" s="292"/>
      <c r="B86" s="17"/>
      <c r="C86" s="216"/>
      <c r="D86" s="216"/>
      <c r="E86" s="1523"/>
      <c r="F86" s="119"/>
      <c r="G86" s="201"/>
      <c r="H86" s="200"/>
    </row>
    <row r="87" spans="1:8">
      <c r="A87" s="292"/>
      <c r="B87" s="17"/>
      <c r="C87" s="216"/>
      <c r="D87" s="216"/>
      <c r="E87" s="1523"/>
      <c r="F87" s="119"/>
      <c r="G87" s="201"/>
      <c r="H87" s="200"/>
    </row>
    <row r="88" spans="1:8">
      <c r="A88" s="292"/>
      <c r="B88" s="17"/>
      <c r="C88" s="216"/>
      <c r="D88" s="216"/>
      <c r="E88" s="1523"/>
      <c r="F88" s="119"/>
      <c r="G88" s="201"/>
      <c r="H88" s="200"/>
    </row>
    <row r="89" spans="1:8" ht="13.5" thickBot="1">
      <c r="A89" s="293"/>
      <c r="B89" s="204"/>
      <c r="C89" s="217"/>
      <c r="D89" s="217"/>
      <c r="E89" s="1524"/>
      <c r="F89" s="122"/>
      <c r="G89" s="203"/>
      <c r="H89" s="205"/>
    </row>
    <row r="90" spans="1:8" ht="31.5" customHeight="1">
      <c r="A90" s="228" t="s">
        <v>1036</v>
      </c>
      <c r="B90" s="445" t="s">
        <v>1037</v>
      </c>
      <c r="C90" s="568" t="s">
        <v>3975</v>
      </c>
      <c r="D90" s="568" t="s">
        <v>3147</v>
      </c>
      <c r="E90" s="599" t="s">
        <v>3974</v>
      </c>
      <c r="F90" s="231" t="s">
        <v>2796</v>
      </c>
      <c r="G90" s="2752" t="s">
        <v>498</v>
      </c>
      <c r="H90" s="232" t="s">
        <v>4274</v>
      </c>
    </row>
    <row r="91" spans="1:8" ht="17.25" customHeight="1" thickBot="1">
      <c r="A91" s="228"/>
      <c r="B91" s="445"/>
      <c r="C91" s="568" t="s">
        <v>3260</v>
      </c>
      <c r="D91" s="569" t="s">
        <v>2645</v>
      </c>
      <c r="E91" s="2011" t="s">
        <v>265</v>
      </c>
      <c r="F91" s="224">
        <f>'Заказ, cкидки и курсы валют'!$I$12</f>
        <v>0</v>
      </c>
      <c r="G91" s="2744"/>
      <c r="H91" s="380"/>
    </row>
    <row r="92" spans="1:8">
      <c r="A92" s="389" t="s">
        <v>4684</v>
      </c>
      <c r="B92" s="1624" t="s">
        <v>3631</v>
      </c>
      <c r="C92" s="1400">
        <v>80</v>
      </c>
      <c r="D92" s="1400">
        <v>100</v>
      </c>
      <c r="E92" s="2221">
        <v>78.14</v>
      </c>
      <c r="F92" s="1957">
        <f>ROUND(E92*(1-$F$11),2)</f>
        <v>78.14</v>
      </c>
      <c r="G92" s="1622">
        <f>F92</f>
        <v>78.14</v>
      </c>
      <c r="H92" s="393"/>
    </row>
    <row r="93" spans="1:8">
      <c r="A93" s="250" t="s">
        <v>4685</v>
      </c>
      <c r="B93" s="20" t="s">
        <v>3632</v>
      </c>
      <c r="C93" s="20">
        <v>80</v>
      </c>
      <c r="D93" s="20">
        <v>100</v>
      </c>
      <c r="E93" s="2222">
        <v>78.14</v>
      </c>
      <c r="F93" s="714">
        <f t="shared" ref="F93:F95" si="8">ROUND(E93*(1-$F$11),2)</f>
        <v>78.14</v>
      </c>
      <c r="G93" s="388">
        <f t="shared" ref="G93:G95" si="9">F93</f>
        <v>78.14</v>
      </c>
      <c r="H93" s="245"/>
    </row>
    <row r="94" spans="1:8">
      <c r="A94" s="250" t="s">
        <v>4686</v>
      </c>
      <c r="B94" s="20" t="s">
        <v>3633</v>
      </c>
      <c r="C94" s="20">
        <v>80</v>
      </c>
      <c r="D94" s="20">
        <v>100</v>
      </c>
      <c r="E94" s="2222">
        <v>86.59</v>
      </c>
      <c r="F94" s="714">
        <f t="shared" si="8"/>
        <v>86.59</v>
      </c>
      <c r="G94" s="388">
        <f t="shared" si="9"/>
        <v>86.59</v>
      </c>
      <c r="H94" s="245"/>
    </row>
    <row r="95" spans="1:8" ht="13.5" thickBot="1">
      <c r="A95" s="282" t="s">
        <v>4687</v>
      </c>
      <c r="B95" s="338" t="s">
        <v>3634</v>
      </c>
      <c r="C95" s="338">
        <v>80</v>
      </c>
      <c r="D95" s="338">
        <v>100</v>
      </c>
      <c r="E95" s="2223">
        <v>88.7</v>
      </c>
      <c r="F95" s="1960">
        <f t="shared" si="8"/>
        <v>88.7</v>
      </c>
      <c r="G95" s="1623">
        <f t="shared" si="9"/>
        <v>88.7</v>
      </c>
      <c r="H95" s="248"/>
    </row>
    <row r="96" spans="1:8" ht="11.25" customHeight="1"/>
    <row r="97" spans="1:8" ht="11.25" customHeight="1" thickBot="1">
      <c r="A97" s="14"/>
      <c r="B97" s="172"/>
      <c r="C97" s="172"/>
      <c r="D97" s="172"/>
      <c r="E97" s="172"/>
      <c r="F97" s="172"/>
      <c r="G97" s="14"/>
      <c r="H97" s="14"/>
    </row>
    <row r="98" spans="1:8" ht="18.75">
      <c r="A98" s="291"/>
      <c r="B98" s="196"/>
      <c r="C98" s="2009"/>
      <c r="D98" s="2009" t="s">
        <v>513</v>
      </c>
      <c r="E98" s="2009"/>
      <c r="F98" s="2009"/>
      <c r="G98" s="173"/>
      <c r="H98" s="116"/>
    </row>
    <row r="99" spans="1:8">
      <c r="A99" s="292"/>
      <c r="B99" s="17"/>
      <c r="C99" s="216"/>
      <c r="D99" s="216"/>
      <c r="E99" s="1523"/>
      <c r="F99" s="119"/>
      <c r="G99" s="201"/>
      <c r="H99" s="200"/>
    </row>
    <row r="100" spans="1:8">
      <c r="A100" s="292"/>
      <c r="B100" s="17"/>
      <c r="C100" s="216"/>
      <c r="D100" s="216"/>
      <c r="E100" s="1523"/>
      <c r="F100" s="119"/>
      <c r="G100" s="201"/>
      <c r="H100" s="200"/>
    </row>
    <row r="101" spans="1:8">
      <c r="A101" s="292"/>
      <c r="B101" s="17"/>
      <c r="C101" s="216"/>
      <c r="D101" s="216"/>
      <c r="E101" s="1523"/>
      <c r="F101" s="119"/>
      <c r="G101" s="201"/>
      <c r="H101" s="200"/>
    </row>
    <row r="102" spans="1:8" ht="13.5" thickBot="1">
      <c r="A102" s="293"/>
      <c r="B102" s="204"/>
      <c r="C102" s="217"/>
      <c r="D102" s="217"/>
      <c r="E102" s="1524"/>
      <c r="F102" s="122"/>
      <c r="G102" s="203"/>
      <c r="H102" s="205"/>
    </row>
    <row r="103" spans="1:8" ht="31.5" customHeight="1">
      <c r="A103" s="228" t="s">
        <v>1036</v>
      </c>
      <c r="B103" s="445" t="s">
        <v>1037</v>
      </c>
      <c r="C103" s="568" t="s">
        <v>3975</v>
      </c>
      <c r="D103" s="568" t="s">
        <v>3147</v>
      </c>
      <c r="E103" s="599" t="s">
        <v>3974</v>
      </c>
      <c r="F103" s="231" t="s">
        <v>2796</v>
      </c>
      <c r="G103" s="2752" t="s">
        <v>498</v>
      </c>
      <c r="H103" s="232" t="s">
        <v>4274</v>
      </c>
    </row>
    <row r="104" spans="1:8" ht="17.25" customHeight="1" thickBot="1">
      <c r="A104" s="221"/>
      <c r="B104" s="223"/>
      <c r="C104" s="1485" t="s">
        <v>3260</v>
      </c>
      <c r="D104" s="438" t="s">
        <v>2645</v>
      </c>
      <c r="E104" s="2012" t="s">
        <v>265</v>
      </c>
      <c r="F104" s="224">
        <f>'Заказ, cкидки и курсы валют'!$I$12</f>
        <v>0</v>
      </c>
      <c r="G104" s="2748"/>
      <c r="H104" s="219"/>
    </row>
    <row r="105" spans="1:8" ht="13.5" thickBot="1">
      <c r="A105" s="1237" t="s">
        <v>4688</v>
      </c>
      <c r="B105" s="1402">
        <v>6</v>
      </c>
      <c r="C105" s="1402">
        <v>30</v>
      </c>
      <c r="D105" s="1402">
        <v>500</v>
      </c>
      <c r="E105" s="1410">
        <v>979.01</v>
      </c>
      <c r="F105" s="1972">
        <f>ROUND(E105*(1-$F$11),2)</f>
        <v>979.01</v>
      </c>
      <c r="G105" s="1625">
        <f>F105</f>
        <v>979.01</v>
      </c>
      <c r="H105" s="1230"/>
    </row>
    <row r="106" spans="1:8" ht="11.25" customHeight="1" thickBot="1"/>
    <row r="107" spans="1:8" ht="18.75">
      <c r="A107" s="291"/>
      <c r="B107" s="196"/>
      <c r="C107" s="2009"/>
      <c r="D107" s="2009" t="s">
        <v>3635</v>
      </c>
      <c r="E107" s="2009"/>
      <c r="F107" s="2009"/>
      <c r="G107" s="2009"/>
      <c r="H107" s="343"/>
    </row>
    <row r="108" spans="1:8" ht="18.75">
      <c r="A108" s="292"/>
      <c r="B108" s="17"/>
      <c r="C108" s="2010"/>
      <c r="D108" s="2010"/>
      <c r="E108" s="340" t="s">
        <v>3636</v>
      </c>
      <c r="F108" s="341"/>
      <c r="G108" s="17"/>
      <c r="H108" s="344"/>
    </row>
    <row r="109" spans="1:8">
      <c r="A109" s="292"/>
      <c r="B109" s="17"/>
      <c r="C109" s="216"/>
      <c r="D109" s="216"/>
      <c r="E109" s="1523"/>
      <c r="F109" s="119"/>
      <c r="G109" s="201"/>
      <c r="H109" s="200"/>
    </row>
    <row r="110" spans="1:8">
      <c r="A110" s="292"/>
      <c r="B110" s="17"/>
      <c r="C110" s="216"/>
      <c r="D110" s="216"/>
      <c r="E110" s="1523"/>
      <c r="F110" s="119"/>
      <c r="G110" s="201"/>
      <c r="H110" s="200"/>
    </row>
    <row r="111" spans="1:8">
      <c r="A111" s="292"/>
      <c r="B111" s="17"/>
      <c r="C111" s="216"/>
      <c r="D111" s="216"/>
      <c r="E111" s="1523"/>
      <c r="F111" s="119"/>
      <c r="G111" s="201"/>
      <c r="H111" s="200"/>
    </row>
    <row r="112" spans="1:8" ht="13.5" thickBot="1">
      <c r="A112" s="293"/>
      <c r="B112" s="204"/>
      <c r="C112" s="217"/>
      <c r="D112" s="217"/>
      <c r="E112" s="1524"/>
      <c r="F112" s="122"/>
      <c r="G112" s="203"/>
      <c r="H112" s="205"/>
    </row>
    <row r="113" spans="1:8" ht="31.5" customHeight="1">
      <c r="A113" s="228" t="s">
        <v>1036</v>
      </c>
      <c r="B113" s="445" t="s">
        <v>1037</v>
      </c>
      <c r="C113" s="568" t="s">
        <v>3975</v>
      </c>
      <c r="D113" s="568" t="s">
        <v>3147</v>
      </c>
      <c r="E113" s="599" t="s">
        <v>3974</v>
      </c>
      <c r="F113" s="231" t="s">
        <v>2796</v>
      </c>
      <c r="G113" s="2752" t="s">
        <v>498</v>
      </c>
      <c r="H113" s="232" t="s">
        <v>4274</v>
      </c>
    </row>
    <row r="114" spans="1:8" ht="17.25" customHeight="1" thickBot="1">
      <c r="A114" s="228"/>
      <c r="B114" s="445"/>
      <c r="C114" s="568" t="s">
        <v>3260</v>
      </c>
      <c r="D114" s="569" t="s">
        <v>2645</v>
      </c>
      <c r="E114" s="2011" t="s">
        <v>265</v>
      </c>
      <c r="F114" s="224">
        <f>'Заказ, cкидки и курсы валют'!$I$12</f>
        <v>0</v>
      </c>
      <c r="G114" s="2744"/>
      <c r="H114" s="380"/>
    </row>
    <row r="115" spans="1:8">
      <c r="A115" s="389" t="s">
        <v>4689</v>
      </c>
      <c r="B115" s="1400">
        <v>5</v>
      </c>
      <c r="C115" s="1400">
        <v>20</v>
      </c>
      <c r="D115" s="1400">
        <v>1000</v>
      </c>
      <c r="E115" s="1366">
        <v>993.6</v>
      </c>
      <c r="F115" s="1957">
        <f>ROUND(E115*(1-$F$11),2)</f>
        <v>993.6</v>
      </c>
      <c r="G115" s="1622">
        <f>F115</f>
        <v>993.6</v>
      </c>
      <c r="H115" s="393"/>
    </row>
    <row r="116" spans="1:8">
      <c r="A116" s="250" t="s">
        <v>4690</v>
      </c>
      <c r="B116" s="20">
        <v>6</v>
      </c>
      <c r="C116" s="20">
        <v>20</v>
      </c>
      <c r="D116" s="20">
        <v>1000</v>
      </c>
      <c r="E116" s="1151">
        <v>1537.15</v>
      </c>
      <c r="F116" s="714">
        <f t="shared" ref="F116:F120" si="10">ROUND(E116*(1-$F$11),2)</f>
        <v>1537.15</v>
      </c>
      <c r="G116" s="388">
        <f t="shared" ref="G116:G120" si="11">F116</f>
        <v>1537.15</v>
      </c>
      <c r="H116" s="245"/>
    </row>
    <row r="117" spans="1:8">
      <c r="A117" s="250" t="s">
        <v>4691</v>
      </c>
      <c r="B117" s="20">
        <v>9</v>
      </c>
      <c r="C117" s="20">
        <v>12</v>
      </c>
      <c r="D117" s="20">
        <v>1000</v>
      </c>
      <c r="E117" s="1151">
        <v>1746.05</v>
      </c>
      <c r="F117" s="714">
        <f t="shared" si="10"/>
        <v>1746.05</v>
      </c>
      <c r="G117" s="388">
        <f t="shared" si="11"/>
        <v>1746.05</v>
      </c>
      <c r="H117" s="245"/>
    </row>
    <row r="118" spans="1:8">
      <c r="A118" s="250" t="s">
        <v>4692</v>
      </c>
      <c r="B118" s="20">
        <v>12</v>
      </c>
      <c r="C118" s="20">
        <v>15</v>
      </c>
      <c r="D118" s="20">
        <v>500</v>
      </c>
      <c r="E118" s="1151">
        <v>777.79</v>
      </c>
      <c r="F118" s="714">
        <f t="shared" si="10"/>
        <v>777.79</v>
      </c>
      <c r="G118" s="388">
        <f t="shared" si="11"/>
        <v>777.79</v>
      </c>
      <c r="H118" s="245"/>
    </row>
    <row r="119" spans="1:8">
      <c r="A119" s="250" t="s">
        <v>4693</v>
      </c>
      <c r="B119" s="20">
        <v>16</v>
      </c>
      <c r="C119" s="20">
        <v>12</v>
      </c>
      <c r="D119" s="20">
        <v>500</v>
      </c>
      <c r="E119" s="1151">
        <v>811.58</v>
      </c>
      <c r="F119" s="714">
        <f t="shared" si="10"/>
        <v>811.58</v>
      </c>
      <c r="G119" s="388">
        <f t="shared" si="11"/>
        <v>811.58</v>
      </c>
      <c r="H119" s="245"/>
    </row>
    <row r="120" spans="1:8" ht="13.5" thickBot="1">
      <c r="A120" s="282" t="s">
        <v>4694</v>
      </c>
      <c r="B120" s="338">
        <v>20</v>
      </c>
      <c r="C120" s="338">
        <v>12</v>
      </c>
      <c r="D120" s="338">
        <v>500</v>
      </c>
      <c r="E120" s="1367">
        <v>987.46</v>
      </c>
      <c r="F120" s="1960">
        <f t="shared" si="10"/>
        <v>987.46</v>
      </c>
      <c r="G120" s="1623">
        <f t="shared" si="11"/>
        <v>987.46</v>
      </c>
      <c r="H120" s="248"/>
    </row>
    <row r="121" spans="1:8" ht="13.5" thickBot="1"/>
    <row r="122" spans="1:8" ht="22.5" customHeight="1">
      <c r="A122" s="291"/>
      <c r="B122" s="196"/>
      <c r="C122" s="2009"/>
      <c r="D122" s="2009" t="s">
        <v>3635</v>
      </c>
      <c r="E122" s="2009"/>
      <c r="F122" s="2009"/>
      <c r="G122" s="2009"/>
      <c r="H122" s="343"/>
    </row>
    <row r="123" spans="1:8" ht="18.75">
      <c r="A123" s="292"/>
      <c r="B123" s="17"/>
      <c r="C123" s="2010"/>
      <c r="D123" s="2010"/>
      <c r="E123" s="340" t="s">
        <v>3637</v>
      </c>
      <c r="F123" s="341"/>
      <c r="G123" s="17"/>
      <c r="H123" s="344"/>
    </row>
    <row r="124" spans="1:8">
      <c r="A124" s="292"/>
      <c r="B124" s="17"/>
      <c r="C124" s="216"/>
      <c r="D124" s="216"/>
      <c r="E124" s="1523"/>
      <c r="F124" s="119"/>
      <c r="G124" s="201"/>
      <c r="H124" s="200"/>
    </row>
    <row r="125" spans="1:8">
      <c r="A125" s="292"/>
      <c r="B125" s="17"/>
      <c r="C125" s="216"/>
      <c r="D125" s="216"/>
      <c r="E125" s="1523"/>
      <c r="F125" s="119"/>
      <c r="G125" s="201"/>
      <c r="H125" s="200"/>
    </row>
    <row r="126" spans="1:8" ht="13.5" thickBot="1">
      <c r="A126" s="293"/>
      <c r="B126" s="204"/>
      <c r="C126" s="217"/>
      <c r="D126" s="217"/>
      <c r="E126" s="1524"/>
      <c r="F126" s="122"/>
      <c r="G126" s="203"/>
      <c r="H126" s="205"/>
    </row>
    <row r="127" spans="1:8" ht="31.5" customHeight="1">
      <c r="A127" s="228" t="s">
        <v>1036</v>
      </c>
      <c r="B127" s="445" t="s">
        <v>1037</v>
      </c>
      <c r="C127" s="568" t="s">
        <v>3975</v>
      </c>
      <c r="D127" s="568" t="s">
        <v>3147</v>
      </c>
      <c r="E127" s="599" t="s">
        <v>3974</v>
      </c>
      <c r="F127" s="231" t="s">
        <v>2796</v>
      </c>
      <c r="G127" s="2752" t="s">
        <v>498</v>
      </c>
      <c r="H127" s="232" t="s">
        <v>4274</v>
      </c>
    </row>
    <row r="128" spans="1:8" ht="17.25" customHeight="1" thickBot="1">
      <c r="A128" s="228"/>
      <c r="B128" s="445"/>
      <c r="C128" s="568" t="s">
        <v>3260</v>
      </c>
      <c r="D128" s="569" t="s">
        <v>2645</v>
      </c>
      <c r="E128" s="2011" t="s">
        <v>265</v>
      </c>
      <c r="F128" s="224">
        <f>'Заказ, cкидки и курсы валют'!$I$12</f>
        <v>0</v>
      </c>
      <c r="G128" s="2744"/>
      <c r="H128" s="380"/>
    </row>
    <row r="129" spans="1:8">
      <c r="A129" s="389" t="s">
        <v>4695</v>
      </c>
      <c r="B129" s="1400">
        <v>5</v>
      </c>
      <c r="C129" s="1400">
        <v>20</v>
      </c>
      <c r="D129" s="1400">
        <v>1000</v>
      </c>
      <c r="E129" s="1366">
        <v>993.6</v>
      </c>
      <c r="F129" s="1957">
        <f>ROUND(E129*(1-$F$11),2)</f>
        <v>993.6</v>
      </c>
      <c r="G129" s="1622">
        <f>F129</f>
        <v>993.6</v>
      </c>
      <c r="H129" s="393"/>
    </row>
    <row r="130" spans="1:8">
      <c r="A130" s="250" t="s">
        <v>4696</v>
      </c>
      <c r="B130" s="20">
        <v>6</v>
      </c>
      <c r="C130" s="20">
        <v>20</v>
      </c>
      <c r="D130" s="20">
        <v>1000</v>
      </c>
      <c r="E130" s="1151">
        <v>1537.15</v>
      </c>
      <c r="F130" s="714">
        <f t="shared" ref="F130:F134" si="12">ROUND(E130*(1-$F$11),2)</f>
        <v>1537.15</v>
      </c>
      <c r="G130" s="388">
        <f t="shared" ref="G130:G134" si="13">F130</f>
        <v>1537.15</v>
      </c>
      <c r="H130" s="245"/>
    </row>
    <row r="131" spans="1:8">
      <c r="A131" s="250" t="s">
        <v>4697</v>
      </c>
      <c r="B131" s="20">
        <v>9</v>
      </c>
      <c r="C131" s="20">
        <v>12</v>
      </c>
      <c r="D131" s="20">
        <v>1000</v>
      </c>
      <c r="E131" s="1151">
        <v>1746.05</v>
      </c>
      <c r="F131" s="714">
        <f t="shared" si="12"/>
        <v>1746.05</v>
      </c>
      <c r="G131" s="388">
        <f t="shared" si="13"/>
        <v>1746.05</v>
      </c>
      <c r="H131" s="245"/>
    </row>
    <row r="132" spans="1:8">
      <c r="A132" s="250" t="s">
        <v>946</v>
      </c>
      <c r="B132" s="20">
        <v>12</v>
      </c>
      <c r="C132" s="20">
        <v>15</v>
      </c>
      <c r="D132" s="20">
        <v>500</v>
      </c>
      <c r="E132" s="1151">
        <v>777.79</v>
      </c>
      <c r="F132" s="714">
        <f t="shared" si="12"/>
        <v>777.79</v>
      </c>
      <c r="G132" s="388">
        <f t="shared" si="13"/>
        <v>777.79</v>
      </c>
      <c r="H132" s="245"/>
    </row>
    <row r="133" spans="1:8">
      <c r="A133" s="250" t="s">
        <v>947</v>
      </c>
      <c r="B133" s="20">
        <v>16</v>
      </c>
      <c r="C133" s="20">
        <v>12</v>
      </c>
      <c r="D133" s="20">
        <v>500</v>
      </c>
      <c r="E133" s="1151">
        <v>811.58</v>
      </c>
      <c r="F133" s="714">
        <f t="shared" si="12"/>
        <v>811.58</v>
      </c>
      <c r="G133" s="388">
        <f t="shared" si="13"/>
        <v>811.58</v>
      </c>
      <c r="H133" s="245"/>
    </row>
    <row r="134" spans="1:8" ht="13.5" thickBot="1">
      <c r="A134" s="282" t="s">
        <v>948</v>
      </c>
      <c r="B134" s="338">
        <v>20</v>
      </c>
      <c r="C134" s="338">
        <v>12</v>
      </c>
      <c r="D134" s="338">
        <v>500</v>
      </c>
      <c r="E134" s="1367">
        <v>987.46</v>
      </c>
      <c r="F134" s="1960">
        <f t="shared" si="12"/>
        <v>987.46</v>
      </c>
      <c r="G134" s="1623">
        <f t="shared" si="13"/>
        <v>987.46</v>
      </c>
      <c r="H134" s="248"/>
    </row>
    <row r="135" spans="1:8" ht="13.5" thickBot="1"/>
    <row r="136" spans="1:8" ht="18.75">
      <c r="A136" s="291"/>
      <c r="B136" s="196"/>
      <c r="C136" s="2009" t="s">
        <v>3638</v>
      </c>
      <c r="D136" s="2009"/>
      <c r="E136" s="2009"/>
      <c r="F136" s="2009"/>
      <c r="G136" s="196"/>
      <c r="H136" s="343"/>
    </row>
    <row r="137" spans="1:8" ht="18.75">
      <c r="A137" s="292"/>
      <c r="B137" s="17"/>
      <c r="C137" s="2010"/>
      <c r="D137" s="340" t="s">
        <v>3639</v>
      </c>
      <c r="E137" s="2013"/>
      <c r="F137" s="17"/>
      <c r="G137" s="17"/>
      <c r="H137" s="344"/>
    </row>
    <row r="138" spans="1:8">
      <c r="A138" s="292"/>
      <c r="B138" s="17"/>
      <c r="C138" s="216"/>
      <c r="D138" s="216"/>
      <c r="E138" s="1523"/>
      <c r="F138" s="119"/>
      <c r="G138" s="201"/>
      <c r="H138" s="200"/>
    </row>
    <row r="139" spans="1:8">
      <c r="A139" s="292"/>
      <c r="B139" s="17"/>
      <c r="C139" s="216"/>
      <c r="D139" s="216"/>
      <c r="E139" s="1523"/>
      <c r="F139" s="119"/>
      <c r="G139" s="201"/>
      <c r="H139" s="200"/>
    </row>
    <row r="140" spans="1:8">
      <c r="A140" s="292"/>
      <c r="B140" s="17"/>
      <c r="C140" s="216"/>
      <c r="D140" s="216"/>
      <c r="E140" s="1523"/>
      <c r="F140" s="119"/>
      <c r="G140" s="201"/>
      <c r="H140" s="200"/>
    </row>
    <row r="141" spans="1:8" ht="13.5" thickBot="1">
      <c r="A141" s="293"/>
      <c r="B141" s="204"/>
      <c r="C141" s="217"/>
      <c r="D141" s="217"/>
      <c r="E141" s="1524"/>
      <c r="F141" s="122"/>
      <c r="G141" s="203"/>
      <c r="H141" s="205"/>
    </row>
    <row r="142" spans="1:8" ht="31.5" customHeight="1">
      <c r="A142" s="228" t="s">
        <v>1036</v>
      </c>
      <c r="B142" s="445" t="s">
        <v>1037</v>
      </c>
      <c r="C142" s="568" t="s">
        <v>3975</v>
      </c>
      <c r="D142" s="568" t="s">
        <v>3147</v>
      </c>
      <c r="E142" s="599" t="s">
        <v>3974</v>
      </c>
      <c r="F142" s="231" t="s">
        <v>2796</v>
      </c>
      <c r="G142" s="2752" t="s">
        <v>498</v>
      </c>
      <c r="H142" s="232" t="s">
        <v>4274</v>
      </c>
    </row>
    <row r="143" spans="1:8" ht="17.25" customHeight="1" thickBot="1">
      <c r="A143" s="228"/>
      <c r="B143" s="445"/>
      <c r="C143" s="568" t="s">
        <v>3260</v>
      </c>
      <c r="D143" s="569" t="s">
        <v>2645</v>
      </c>
      <c r="E143" s="2011" t="s">
        <v>265</v>
      </c>
      <c r="F143" s="224">
        <f>'Заказ, cкидки и курсы валют'!$I$12</f>
        <v>0</v>
      </c>
      <c r="G143" s="2744"/>
      <c r="H143" s="380"/>
    </row>
    <row r="144" spans="1:8">
      <c r="A144" s="389" t="s">
        <v>949</v>
      </c>
      <c r="B144" s="1400">
        <v>4</v>
      </c>
      <c r="C144" s="1400">
        <v>60</v>
      </c>
      <c r="D144" s="1400">
        <v>1000</v>
      </c>
      <c r="E144" s="1366">
        <v>316.02999999999997</v>
      </c>
      <c r="F144" s="1957">
        <f>ROUND(E144*(1-$F$11),2)</f>
        <v>316.02999999999997</v>
      </c>
      <c r="G144" s="1622">
        <f>F144</f>
        <v>316.02999999999997</v>
      </c>
      <c r="H144" s="393"/>
    </row>
    <row r="145" spans="1:8">
      <c r="A145" s="250" t="s">
        <v>950</v>
      </c>
      <c r="B145" s="20">
        <v>6</v>
      </c>
      <c r="C145" s="20">
        <v>40</v>
      </c>
      <c r="D145" s="20">
        <v>1000</v>
      </c>
      <c r="E145" s="1151">
        <v>333.12</v>
      </c>
      <c r="F145" s="714">
        <f t="shared" ref="F145:F148" si="14">ROUND(E145*(1-$F$11),2)</f>
        <v>333.12</v>
      </c>
      <c r="G145" s="388">
        <f t="shared" ref="G145:G148" si="15">F145</f>
        <v>333.12</v>
      </c>
      <c r="H145" s="245"/>
    </row>
    <row r="146" spans="1:8">
      <c r="A146" s="250" t="s">
        <v>951</v>
      </c>
      <c r="B146" s="20">
        <v>8</v>
      </c>
      <c r="C146" s="20">
        <v>30</v>
      </c>
      <c r="D146" s="20">
        <v>1000</v>
      </c>
      <c r="E146" s="1151">
        <v>391.1</v>
      </c>
      <c r="F146" s="714">
        <f t="shared" si="14"/>
        <v>391.1</v>
      </c>
      <c r="G146" s="388">
        <f t="shared" si="15"/>
        <v>391.1</v>
      </c>
      <c r="H146" s="245"/>
    </row>
    <row r="147" spans="1:8">
      <c r="A147" s="250" t="s">
        <v>1859</v>
      </c>
      <c r="B147" s="20">
        <v>10</v>
      </c>
      <c r="C147" s="20">
        <v>20</v>
      </c>
      <c r="D147" s="20">
        <v>1000</v>
      </c>
      <c r="E147" s="1151">
        <v>633.02</v>
      </c>
      <c r="F147" s="714">
        <f t="shared" si="14"/>
        <v>633.02</v>
      </c>
      <c r="G147" s="388">
        <f t="shared" si="15"/>
        <v>633.02</v>
      </c>
      <c r="H147" s="245"/>
    </row>
    <row r="148" spans="1:8" ht="13.5" thickBot="1">
      <c r="A148" s="282" t="s">
        <v>1860</v>
      </c>
      <c r="B148" s="338">
        <v>12</v>
      </c>
      <c r="C148" s="338">
        <v>15</v>
      </c>
      <c r="D148" s="338">
        <v>1000</v>
      </c>
      <c r="E148" s="1367">
        <v>633.02</v>
      </c>
      <c r="F148" s="1960">
        <f t="shared" si="14"/>
        <v>633.02</v>
      </c>
      <c r="G148" s="1623">
        <f t="shared" si="15"/>
        <v>633.02</v>
      </c>
      <c r="H148" s="248"/>
    </row>
    <row r="149" spans="1:8" ht="13.5" thickBot="1"/>
    <row r="150" spans="1:8" ht="18.75">
      <c r="A150" s="291"/>
      <c r="B150" s="196"/>
      <c r="C150" s="2009" t="s">
        <v>3640</v>
      </c>
      <c r="D150" s="2009"/>
      <c r="E150" s="2009"/>
      <c r="F150" s="2009"/>
      <c r="G150" s="173"/>
      <c r="H150" s="345"/>
    </row>
    <row r="151" spans="1:8" ht="18.75">
      <c r="A151" s="292"/>
      <c r="B151" s="17"/>
      <c r="C151" s="2010"/>
      <c r="D151" s="2010"/>
      <c r="E151" s="340" t="s">
        <v>3639</v>
      </c>
      <c r="F151" s="341"/>
      <c r="G151" s="341"/>
      <c r="H151" s="346"/>
    </row>
    <row r="152" spans="1:8">
      <c r="A152" s="292"/>
      <c r="B152" s="17"/>
      <c r="C152" s="216"/>
      <c r="D152" s="216"/>
      <c r="E152" s="1523"/>
      <c r="F152" s="119"/>
      <c r="G152" s="201"/>
      <c r="H152" s="200"/>
    </row>
    <row r="153" spans="1:8">
      <c r="A153" s="292"/>
      <c r="B153" s="17"/>
      <c r="C153" s="216"/>
      <c r="D153" s="216"/>
      <c r="E153" s="1523"/>
      <c r="F153" s="119"/>
      <c r="G153" s="201"/>
      <c r="H153" s="200"/>
    </row>
    <row r="154" spans="1:8">
      <c r="A154" s="292"/>
      <c r="B154" s="17"/>
      <c r="C154" s="216"/>
      <c r="D154" s="216"/>
      <c r="E154" s="1523"/>
      <c r="F154" s="119"/>
      <c r="G154" s="201"/>
      <c r="H154" s="200"/>
    </row>
    <row r="155" spans="1:8" ht="13.5" thickBot="1">
      <c r="A155" s="293"/>
      <c r="B155" s="204"/>
      <c r="C155" s="217"/>
      <c r="D155" s="217"/>
      <c r="E155" s="1524"/>
      <c r="F155" s="122"/>
      <c r="G155" s="203"/>
      <c r="H155" s="205"/>
    </row>
    <row r="156" spans="1:8" ht="31.5" customHeight="1">
      <c r="A156" s="228" t="s">
        <v>1036</v>
      </c>
      <c r="B156" s="445" t="s">
        <v>1037</v>
      </c>
      <c r="C156" s="568" t="s">
        <v>3975</v>
      </c>
      <c r="D156" s="568" t="s">
        <v>3147</v>
      </c>
      <c r="E156" s="599" t="s">
        <v>3974</v>
      </c>
      <c r="F156" s="231" t="s">
        <v>2796</v>
      </c>
      <c r="G156" s="2752" t="s">
        <v>498</v>
      </c>
      <c r="H156" s="232" t="s">
        <v>4274</v>
      </c>
    </row>
    <row r="157" spans="1:8" ht="16.5" customHeight="1" thickBot="1">
      <c r="A157" s="228"/>
      <c r="B157" s="445"/>
      <c r="C157" s="568" t="s">
        <v>3260</v>
      </c>
      <c r="D157" s="569" t="s">
        <v>2645</v>
      </c>
      <c r="E157" s="2011" t="s">
        <v>265</v>
      </c>
      <c r="F157" s="224">
        <f>'Заказ, cкидки и курсы валют'!$I$12</f>
        <v>0</v>
      </c>
      <c r="G157" s="2744"/>
      <c r="H157" s="380"/>
    </row>
    <row r="158" spans="1:8">
      <c r="A158" s="389" t="s">
        <v>1861</v>
      </c>
      <c r="B158" s="1400">
        <v>4</v>
      </c>
      <c r="C158" s="1400">
        <v>60</v>
      </c>
      <c r="D158" s="1400">
        <v>1000</v>
      </c>
      <c r="E158" s="1366">
        <v>316.02999999999997</v>
      </c>
      <c r="F158" s="1957">
        <f>ROUND(E158*(1-$F$11),2)</f>
        <v>316.02999999999997</v>
      </c>
      <c r="G158" s="1622">
        <f>F158</f>
        <v>316.02999999999997</v>
      </c>
      <c r="H158" s="393"/>
    </row>
    <row r="159" spans="1:8">
      <c r="A159" s="250" t="s">
        <v>1862</v>
      </c>
      <c r="B159" s="20">
        <v>6</v>
      </c>
      <c r="C159" s="20">
        <v>40</v>
      </c>
      <c r="D159" s="20">
        <v>1000</v>
      </c>
      <c r="E159" s="1151">
        <v>333.12</v>
      </c>
      <c r="F159" s="714">
        <f t="shared" ref="F159:F162" si="16">ROUND(E159*(1-$F$11),2)</f>
        <v>333.12</v>
      </c>
      <c r="G159" s="388">
        <f t="shared" ref="G159:G162" si="17">F159</f>
        <v>333.12</v>
      </c>
      <c r="H159" s="245"/>
    </row>
    <row r="160" spans="1:8">
      <c r="A160" s="250" t="s">
        <v>1863</v>
      </c>
      <c r="B160" s="20">
        <v>8</v>
      </c>
      <c r="C160" s="20">
        <v>30</v>
      </c>
      <c r="D160" s="20">
        <v>1000</v>
      </c>
      <c r="E160" s="1151">
        <v>391.1</v>
      </c>
      <c r="F160" s="714">
        <f t="shared" si="16"/>
        <v>391.1</v>
      </c>
      <c r="G160" s="388">
        <f t="shared" si="17"/>
        <v>391.1</v>
      </c>
      <c r="H160" s="245"/>
    </row>
    <row r="161" spans="1:8">
      <c r="A161" s="250" t="s">
        <v>1864</v>
      </c>
      <c r="B161" s="20">
        <v>10</v>
      </c>
      <c r="C161" s="20">
        <v>20</v>
      </c>
      <c r="D161" s="20">
        <v>1000</v>
      </c>
      <c r="E161" s="1151">
        <v>633.02</v>
      </c>
      <c r="F161" s="714">
        <f t="shared" si="16"/>
        <v>633.02</v>
      </c>
      <c r="G161" s="388">
        <f t="shared" si="17"/>
        <v>633.02</v>
      </c>
      <c r="H161" s="245"/>
    </row>
    <row r="162" spans="1:8" ht="13.5" thickBot="1">
      <c r="A162" s="282" t="s">
        <v>1865</v>
      </c>
      <c r="B162" s="338">
        <v>12</v>
      </c>
      <c r="C162" s="338">
        <v>20</v>
      </c>
      <c r="D162" s="338">
        <v>1000</v>
      </c>
      <c r="E162" s="1367">
        <v>633.02</v>
      </c>
      <c r="F162" s="1960">
        <f t="shared" si="16"/>
        <v>633.02</v>
      </c>
      <c r="G162" s="1623">
        <f t="shared" si="17"/>
        <v>633.02</v>
      </c>
      <c r="H162" s="248"/>
    </row>
    <row r="163" spans="1:8" ht="13.5" thickBot="1"/>
    <row r="164" spans="1:8" ht="18.75">
      <c r="A164" s="291"/>
      <c r="B164" s="196"/>
      <c r="C164" s="2009" t="s">
        <v>3638</v>
      </c>
      <c r="D164" s="2009"/>
      <c r="E164" s="2009"/>
      <c r="F164" s="2009"/>
      <c r="G164" s="196"/>
      <c r="H164" s="343"/>
    </row>
    <row r="165" spans="1:8" ht="18.75">
      <c r="A165" s="292"/>
      <c r="B165" s="17"/>
      <c r="C165" s="2010"/>
      <c r="D165" s="2010" t="s">
        <v>1064</v>
      </c>
      <c r="E165" s="340"/>
      <c r="F165" s="341"/>
      <c r="G165" s="17"/>
      <c r="H165" s="344"/>
    </row>
    <row r="166" spans="1:8">
      <c r="A166" s="292"/>
      <c r="B166" s="17"/>
      <c r="C166" s="216"/>
      <c r="D166" s="216"/>
      <c r="E166" s="1523"/>
      <c r="F166" s="119"/>
      <c r="G166" s="201"/>
      <c r="H166" s="200"/>
    </row>
    <row r="167" spans="1:8">
      <c r="A167" s="292"/>
      <c r="B167" s="17"/>
      <c r="C167" s="216"/>
      <c r="D167" s="216"/>
      <c r="E167" s="1523"/>
      <c r="F167" s="119"/>
      <c r="G167" s="201"/>
      <c r="H167" s="200"/>
    </row>
    <row r="168" spans="1:8">
      <c r="A168" s="292"/>
      <c r="B168" s="17"/>
      <c r="C168" s="216"/>
      <c r="D168" s="216"/>
      <c r="E168" s="1523"/>
      <c r="F168" s="119"/>
      <c r="G168" s="201"/>
      <c r="H168" s="200"/>
    </row>
    <row r="169" spans="1:8" ht="13.5" thickBot="1">
      <c r="A169" s="293"/>
      <c r="B169" s="204"/>
      <c r="C169" s="217"/>
      <c r="D169" s="217"/>
      <c r="E169" s="1524"/>
      <c r="F169" s="122"/>
      <c r="G169" s="203"/>
      <c r="H169" s="205"/>
    </row>
    <row r="170" spans="1:8" ht="31.5" customHeight="1">
      <c r="A170" s="228" t="s">
        <v>1036</v>
      </c>
      <c r="B170" s="445" t="s">
        <v>1037</v>
      </c>
      <c r="C170" s="568" t="s">
        <v>3975</v>
      </c>
      <c r="D170" s="568" t="s">
        <v>3147</v>
      </c>
      <c r="E170" s="599" t="s">
        <v>3974</v>
      </c>
      <c r="F170" s="231" t="s">
        <v>2796</v>
      </c>
      <c r="G170" s="2752" t="s">
        <v>498</v>
      </c>
      <c r="H170" s="232" t="s">
        <v>4274</v>
      </c>
    </row>
    <row r="171" spans="1:8" ht="15.75" customHeight="1" thickBot="1">
      <c r="A171" s="228"/>
      <c r="B171" s="445"/>
      <c r="C171" s="568" t="s">
        <v>3260</v>
      </c>
      <c r="D171" s="569" t="s">
        <v>2645</v>
      </c>
      <c r="E171" s="2011" t="s">
        <v>265</v>
      </c>
      <c r="F171" s="224">
        <f>'Заказ, cкидки и курсы валют'!$I$12</f>
        <v>0</v>
      </c>
      <c r="G171" s="2744"/>
      <c r="H171" s="380"/>
    </row>
    <row r="172" spans="1:8">
      <c r="A172" s="389" t="s">
        <v>1866</v>
      </c>
      <c r="B172" s="1400">
        <v>4</v>
      </c>
      <c r="C172" s="1400">
        <v>100</v>
      </c>
      <c r="D172" s="1400">
        <v>50</v>
      </c>
      <c r="E172" s="1366">
        <v>53.57</v>
      </c>
      <c r="F172" s="1957">
        <f>ROUND(E172*(1-$F$11),2)</f>
        <v>53.57</v>
      </c>
      <c r="G172" s="1622">
        <f>F172</f>
        <v>53.57</v>
      </c>
      <c r="H172" s="393"/>
    </row>
    <row r="173" spans="1:8">
      <c r="A173" s="250" t="s">
        <v>1867</v>
      </c>
      <c r="B173" s="20">
        <v>6</v>
      </c>
      <c r="C173" s="20">
        <v>100</v>
      </c>
      <c r="D173" s="20">
        <v>50</v>
      </c>
      <c r="E173" s="1151">
        <v>53.57</v>
      </c>
      <c r="F173" s="714">
        <f t="shared" ref="F173:F176" si="18">ROUND(E173*(1-$F$11),2)</f>
        <v>53.57</v>
      </c>
      <c r="G173" s="388">
        <f t="shared" ref="G173:G176" si="19">F173</f>
        <v>53.57</v>
      </c>
      <c r="H173" s="245"/>
    </row>
    <row r="174" spans="1:8">
      <c r="A174" s="250" t="s">
        <v>1868</v>
      </c>
      <c r="B174" s="20">
        <v>8</v>
      </c>
      <c r="C174" s="20">
        <v>100</v>
      </c>
      <c r="D174" s="20">
        <v>50</v>
      </c>
      <c r="E174" s="1151">
        <v>53.57</v>
      </c>
      <c r="F174" s="714">
        <f t="shared" si="18"/>
        <v>53.57</v>
      </c>
      <c r="G174" s="388">
        <f t="shared" si="19"/>
        <v>53.57</v>
      </c>
      <c r="H174" s="245"/>
    </row>
    <row r="175" spans="1:8">
      <c r="A175" s="250" t="s">
        <v>1869</v>
      </c>
      <c r="B175" s="20">
        <v>10</v>
      </c>
      <c r="C175" s="20">
        <v>100</v>
      </c>
      <c r="D175" s="20">
        <v>30</v>
      </c>
      <c r="E175" s="1151">
        <v>53.57</v>
      </c>
      <c r="F175" s="714">
        <f t="shared" si="18"/>
        <v>53.57</v>
      </c>
      <c r="G175" s="388">
        <f t="shared" si="19"/>
        <v>53.57</v>
      </c>
      <c r="H175" s="245"/>
    </row>
    <row r="176" spans="1:8" ht="13.5" thickBot="1">
      <c r="A176" s="282" t="s">
        <v>1870</v>
      </c>
      <c r="B176" s="338">
        <v>12</v>
      </c>
      <c r="C176" s="338">
        <v>100</v>
      </c>
      <c r="D176" s="338">
        <v>30</v>
      </c>
      <c r="E176" s="1367">
        <v>53.57</v>
      </c>
      <c r="F176" s="1960">
        <f t="shared" si="18"/>
        <v>53.57</v>
      </c>
      <c r="G176" s="1623">
        <f t="shared" si="19"/>
        <v>53.57</v>
      </c>
      <c r="H176" s="248"/>
    </row>
    <row r="177" spans="1:8" ht="13.5" thickBot="1"/>
    <row r="178" spans="1:8" ht="18.75">
      <c r="A178" s="291"/>
      <c r="B178" s="196"/>
      <c r="C178" s="2009" t="s">
        <v>3640</v>
      </c>
      <c r="D178" s="2009"/>
      <c r="E178" s="2009"/>
      <c r="F178" s="2009"/>
      <c r="G178" s="173"/>
      <c r="H178" s="345"/>
    </row>
    <row r="179" spans="1:8" ht="18.75">
      <c r="A179" s="292"/>
      <c r="B179" s="17"/>
      <c r="C179" s="2010"/>
      <c r="D179" s="2010" t="s">
        <v>1064</v>
      </c>
      <c r="E179" s="340"/>
      <c r="F179" s="341"/>
      <c r="G179" s="341"/>
      <c r="H179" s="346"/>
    </row>
    <row r="180" spans="1:8">
      <c r="A180" s="292"/>
      <c r="B180" s="17"/>
      <c r="C180" s="216"/>
      <c r="D180" s="216"/>
      <c r="E180" s="1523"/>
      <c r="F180" s="119"/>
      <c r="G180" s="201"/>
      <c r="H180" s="200"/>
    </row>
    <row r="181" spans="1:8">
      <c r="A181" s="292"/>
      <c r="B181" s="17"/>
      <c r="C181" s="216"/>
      <c r="D181" s="216"/>
      <c r="E181" s="1523"/>
      <c r="F181" s="119"/>
      <c r="G181" s="201"/>
      <c r="H181" s="200"/>
    </row>
    <row r="182" spans="1:8">
      <c r="A182" s="292"/>
      <c r="B182" s="17"/>
      <c r="C182" s="216"/>
      <c r="D182" s="216"/>
      <c r="E182" s="1523"/>
      <c r="F182" s="119"/>
      <c r="G182" s="201"/>
      <c r="H182" s="200"/>
    </row>
    <row r="183" spans="1:8" ht="13.5" thickBot="1">
      <c r="A183" s="293"/>
      <c r="B183" s="204"/>
      <c r="C183" s="217"/>
      <c r="D183" s="217"/>
      <c r="E183" s="1524"/>
      <c r="F183" s="122"/>
      <c r="G183" s="203"/>
      <c r="H183" s="205"/>
    </row>
    <row r="184" spans="1:8" ht="31.5" customHeight="1">
      <c r="A184" s="228" t="s">
        <v>1036</v>
      </c>
      <c r="B184" s="445" t="s">
        <v>1037</v>
      </c>
      <c r="C184" s="568" t="s">
        <v>3975</v>
      </c>
      <c r="D184" s="568" t="s">
        <v>3147</v>
      </c>
      <c r="E184" s="599" t="s">
        <v>3974</v>
      </c>
      <c r="F184" s="231" t="s">
        <v>2796</v>
      </c>
      <c r="G184" s="2752" t="s">
        <v>498</v>
      </c>
      <c r="H184" s="232" t="s">
        <v>4274</v>
      </c>
    </row>
    <row r="185" spans="1:8" ht="17.25" customHeight="1" thickBot="1">
      <c r="A185" s="228"/>
      <c r="B185" s="445"/>
      <c r="C185" s="568" t="s">
        <v>3260</v>
      </c>
      <c r="D185" s="569" t="s">
        <v>2645</v>
      </c>
      <c r="E185" s="2011" t="s">
        <v>265</v>
      </c>
      <c r="F185" s="224">
        <f>'Заказ, cкидки и курсы валют'!$I$12</f>
        <v>0</v>
      </c>
      <c r="G185" s="2744"/>
      <c r="H185" s="380"/>
    </row>
    <row r="186" spans="1:8">
      <c r="A186" s="389" t="s">
        <v>1871</v>
      </c>
      <c r="B186" s="1400">
        <v>4</v>
      </c>
      <c r="C186" s="1400">
        <v>100</v>
      </c>
      <c r="D186" s="1400">
        <v>50</v>
      </c>
      <c r="E186" s="1366">
        <v>53.57</v>
      </c>
      <c r="F186" s="1957">
        <f>ROUND(E186*(1-$F$11),2)</f>
        <v>53.57</v>
      </c>
      <c r="G186" s="1622">
        <f>F186</f>
        <v>53.57</v>
      </c>
      <c r="H186" s="393"/>
    </row>
    <row r="187" spans="1:8">
      <c r="A187" s="250" t="s">
        <v>1872</v>
      </c>
      <c r="B187" s="20">
        <v>6</v>
      </c>
      <c r="C187" s="20">
        <v>100</v>
      </c>
      <c r="D187" s="20">
        <v>50</v>
      </c>
      <c r="E187" s="1151">
        <v>53.57</v>
      </c>
      <c r="F187" s="714">
        <f t="shared" ref="F187:F190" si="20">ROUND(E187*(1-$F$11),2)</f>
        <v>53.57</v>
      </c>
      <c r="G187" s="388">
        <f t="shared" ref="G187:G190" si="21">F187</f>
        <v>53.57</v>
      </c>
      <c r="H187" s="245"/>
    </row>
    <row r="188" spans="1:8">
      <c r="A188" s="250" t="s">
        <v>1873</v>
      </c>
      <c r="B188" s="20">
        <v>8</v>
      </c>
      <c r="C188" s="20">
        <v>100</v>
      </c>
      <c r="D188" s="20">
        <v>50</v>
      </c>
      <c r="E188" s="1151">
        <v>53.57</v>
      </c>
      <c r="F188" s="714">
        <f t="shared" si="20"/>
        <v>53.57</v>
      </c>
      <c r="G188" s="388">
        <f t="shared" si="21"/>
        <v>53.57</v>
      </c>
      <c r="H188" s="245"/>
    </row>
    <row r="189" spans="1:8">
      <c r="A189" s="250" t="s">
        <v>1874</v>
      </c>
      <c r="B189" s="20">
        <v>10</v>
      </c>
      <c r="C189" s="20">
        <v>100</v>
      </c>
      <c r="D189" s="20">
        <v>30</v>
      </c>
      <c r="E189" s="1151">
        <v>53.57</v>
      </c>
      <c r="F189" s="714">
        <f t="shared" si="20"/>
        <v>53.57</v>
      </c>
      <c r="G189" s="388">
        <f t="shared" si="21"/>
        <v>53.57</v>
      </c>
      <c r="H189" s="245"/>
    </row>
    <row r="190" spans="1:8" ht="13.5" thickBot="1">
      <c r="A190" s="282" t="s">
        <v>1875</v>
      </c>
      <c r="B190" s="338">
        <v>12</v>
      </c>
      <c r="C190" s="338">
        <v>100</v>
      </c>
      <c r="D190" s="338">
        <v>30</v>
      </c>
      <c r="E190" s="1367">
        <v>53.57</v>
      </c>
      <c r="F190" s="1960">
        <f t="shared" si="20"/>
        <v>53.57</v>
      </c>
      <c r="G190" s="1623">
        <f t="shared" si="21"/>
        <v>53.57</v>
      </c>
      <c r="H190" s="248"/>
    </row>
    <row r="191" spans="1:8" ht="13.5" thickBot="1"/>
    <row r="192" spans="1:8" ht="20.25" customHeight="1">
      <c r="A192" s="291"/>
      <c r="B192" s="2824" t="s">
        <v>1065</v>
      </c>
      <c r="C192" s="2824"/>
      <c r="D192" s="2824"/>
      <c r="E192" s="2824"/>
      <c r="F192" s="2824"/>
      <c r="G192" s="2824"/>
      <c r="H192" s="2825"/>
    </row>
    <row r="193" spans="1:8" ht="18.75">
      <c r="A193" s="292"/>
      <c r="B193" s="17"/>
      <c r="C193" s="2010"/>
      <c r="D193" s="2010"/>
      <c r="E193" s="2010"/>
      <c r="F193" s="340" t="s">
        <v>3266</v>
      </c>
      <c r="G193" s="341"/>
      <c r="H193" s="344"/>
    </row>
    <row r="194" spans="1:8">
      <c r="A194" s="292"/>
      <c r="B194" s="17"/>
      <c r="C194" s="216"/>
      <c r="D194" s="216"/>
      <c r="E194" s="1523"/>
      <c r="F194" s="119"/>
      <c r="G194" s="201"/>
      <c r="H194" s="200"/>
    </row>
    <row r="195" spans="1:8">
      <c r="A195" s="292"/>
      <c r="B195" s="17"/>
      <c r="C195" s="216"/>
      <c r="D195" s="216"/>
      <c r="E195" s="1523"/>
      <c r="F195" s="119"/>
      <c r="G195" s="201"/>
      <c r="H195" s="200"/>
    </row>
    <row r="196" spans="1:8">
      <c r="A196" s="292"/>
      <c r="B196" s="17"/>
      <c r="C196" s="216"/>
      <c r="D196" s="216"/>
      <c r="E196" s="1523"/>
      <c r="F196" s="119"/>
      <c r="G196" s="201"/>
      <c r="H196" s="200"/>
    </row>
    <row r="197" spans="1:8" ht="13.5" thickBot="1">
      <c r="A197" s="293"/>
      <c r="B197" s="204"/>
      <c r="C197" s="217"/>
      <c r="D197" s="217"/>
      <c r="E197" s="1524"/>
      <c r="F197" s="122"/>
      <c r="G197" s="203"/>
      <c r="H197" s="205"/>
    </row>
    <row r="198" spans="1:8" ht="31.5" customHeight="1">
      <c r="A198" s="228" t="s">
        <v>1036</v>
      </c>
      <c r="B198" s="445" t="s">
        <v>1037</v>
      </c>
      <c r="C198" s="568" t="s">
        <v>3975</v>
      </c>
      <c r="D198" s="568" t="s">
        <v>3147</v>
      </c>
      <c r="E198" s="599" t="s">
        <v>3974</v>
      </c>
      <c r="F198" s="231" t="s">
        <v>2796</v>
      </c>
      <c r="G198" s="2752" t="s">
        <v>498</v>
      </c>
      <c r="H198" s="232" t="s">
        <v>4274</v>
      </c>
    </row>
    <row r="199" spans="1:8" ht="17.25" customHeight="1" thickBot="1">
      <c r="A199" s="228"/>
      <c r="B199" s="445"/>
      <c r="C199" s="568" t="s">
        <v>3260</v>
      </c>
      <c r="D199" s="569" t="s">
        <v>2645</v>
      </c>
      <c r="E199" s="2011" t="s">
        <v>265</v>
      </c>
      <c r="F199" s="224">
        <f>'Заказ, cкидки и курсы валют'!$I$12</f>
        <v>0</v>
      </c>
      <c r="G199" s="2744"/>
      <c r="H199" s="380"/>
    </row>
    <row r="200" spans="1:8">
      <c r="A200" s="389" t="s">
        <v>1876</v>
      </c>
      <c r="B200" s="1400" t="s">
        <v>3267</v>
      </c>
      <c r="C200" s="1400"/>
      <c r="D200" s="1400">
        <v>160</v>
      </c>
      <c r="E200" s="2221">
        <v>8728.51</v>
      </c>
      <c r="F200" s="1957">
        <f>ROUND(E200*(1-$F$11),2)</f>
        <v>8728.51</v>
      </c>
      <c r="G200" s="1622">
        <f>F200</f>
        <v>8728.51</v>
      </c>
      <c r="H200" s="393"/>
    </row>
    <row r="201" spans="1:8">
      <c r="A201" s="250" t="s">
        <v>1877</v>
      </c>
      <c r="B201" s="20" t="s">
        <v>3268</v>
      </c>
      <c r="C201" s="20"/>
      <c r="D201" s="20">
        <v>120</v>
      </c>
      <c r="E201" s="2222">
        <v>8051.9</v>
      </c>
      <c r="F201" s="714">
        <f t="shared" ref="F201:F202" si="22">ROUND(E201*(1-$F$11),2)</f>
        <v>8051.9</v>
      </c>
      <c r="G201" s="388">
        <f t="shared" ref="G201:G202" si="23">F201</f>
        <v>8051.9</v>
      </c>
      <c r="H201" s="245"/>
    </row>
    <row r="202" spans="1:8" ht="13.5" thickBot="1">
      <c r="A202" s="282" t="s">
        <v>1878</v>
      </c>
      <c r="B202" s="338" t="s">
        <v>3269</v>
      </c>
      <c r="C202" s="338"/>
      <c r="D202" s="338">
        <v>90</v>
      </c>
      <c r="E202" s="2223">
        <v>6791.62</v>
      </c>
      <c r="F202" s="1960">
        <f t="shared" si="22"/>
        <v>6791.62</v>
      </c>
      <c r="G202" s="1623">
        <f t="shared" si="23"/>
        <v>6791.62</v>
      </c>
      <c r="H202" s="248"/>
    </row>
    <row r="203" spans="1:8" ht="13.5" thickBot="1"/>
    <row r="204" spans="1:8" ht="27.75" customHeight="1">
      <c r="A204" s="291"/>
      <c r="B204" s="2824" t="s">
        <v>1065</v>
      </c>
      <c r="C204" s="2824"/>
      <c r="D204" s="2824"/>
      <c r="E204" s="2824"/>
      <c r="F204" s="2824"/>
      <c r="G204" s="2824"/>
      <c r="H204" s="2825"/>
    </row>
    <row r="205" spans="1:8" ht="18.75">
      <c r="A205" s="292"/>
      <c r="B205" s="17"/>
      <c r="C205" s="2010"/>
      <c r="D205" s="2010"/>
      <c r="E205" s="2010"/>
      <c r="F205" s="340" t="s">
        <v>3270</v>
      </c>
      <c r="G205" s="341"/>
      <c r="H205" s="344"/>
    </row>
    <row r="206" spans="1:8">
      <c r="A206" s="292"/>
      <c r="B206" s="17"/>
      <c r="C206" s="216"/>
      <c r="D206" s="216"/>
      <c r="E206" s="1523"/>
      <c r="F206" s="119"/>
      <c r="G206" s="201"/>
      <c r="H206" s="200"/>
    </row>
    <row r="207" spans="1:8">
      <c r="A207" s="292"/>
      <c r="B207" s="17"/>
      <c r="C207" s="216"/>
      <c r="D207" s="216"/>
      <c r="E207" s="1523"/>
      <c r="F207" s="119"/>
      <c r="G207" s="201"/>
      <c r="H207" s="200"/>
    </row>
    <row r="208" spans="1:8">
      <c r="A208" s="292"/>
      <c r="B208" s="17"/>
      <c r="C208" s="216"/>
      <c r="D208" s="216"/>
      <c r="E208" s="1523"/>
      <c r="F208" s="119"/>
      <c r="G208" s="201"/>
      <c r="H208" s="200"/>
    </row>
    <row r="209" spans="1:8" ht="13.5" thickBot="1">
      <c r="A209" s="293"/>
      <c r="B209" s="204"/>
      <c r="C209" s="217"/>
      <c r="D209" s="217"/>
      <c r="E209" s="1524"/>
      <c r="F209" s="122"/>
      <c r="G209" s="203"/>
      <c r="H209" s="205"/>
    </row>
    <row r="210" spans="1:8" ht="31.5" customHeight="1">
      <c r="A210" s="228" t="s">
        <v>1036</v>
      </c>
      <c r="B210" s="445" t="s">
        <v>1037</v>
      </c>
      <c r="C210" s="568" t="s">
        <v>3975</v>
      </c>
      <c r="D210" s="568" t="s">
        <v>3147</v>
      </c>
      <c r="E210" s="599" t="s">
        <v>3974</v>
      </c>
      <c r="F210" s="231" t="s">
        <v>2796</v>
      </c>
      <c r="G210" s="2752" t="s">
        <v>498</v>
      </c>
      <c r="H210" s="232" t="s">
        <v>4274</v>
      </c>
    </row>
    <row r="211" spans="1:8" ht="17.25" customHeight="1" thickBot="1">
      <c r="A211" s="228"/>
      <c r="B211" s="445"/>
      <c r="C211" s="568" t="s">
        <v>3260</v>
      </c>
      <c r="D211" s="569" t="s">
        <v>2645</v>
      </c>
      <c r="E211" s="2011" t="s">
        <v>265</v>
      </c>
      <c r="F211" s="224">
        <f>'Заказ, cкидки и курсы валют'!$I$12</f>
        <v>0</v>
      </c>
      <c r="G211" s="2744"/>
      <c r="H211" s="380"/>
    </row>
    <row r="212" spans="1:8">
      <c r="A212" s="389" t="s">
        <v>1879</v>
      </c>
      <c r="B212" s="1400" t="s">
        <v>3271</v>
      </c>
      <c r="C212" s="1400"/>
      <c r="D212" s="1400">
        <v>120</v>
      </c>
      <c r="E212" s="2221">
        <v>9340.61</v>
      </c>
      <c r="F212" s="1957">
        <f>ROUND(E212*(1-$F$11),2)</f>
        <v>9340.61</v>
      </c>
      <c r="G212" s="1622">
        <f>F212</f>
        <v>9340.61</v>
      </c>
      <c r="H212" s="393"/>
    </row>
    <row r="213" spans="1:8">
      <c r="A213" s="250" t="s">
        <v>1880</v>
      </c>
      <c r="B213" s="20" t="s">
        <v>3272</v>
      </c>
      <c r="C213" s="20"/>
      <c r="D213" s="20">
        <v>90</v>
      </c>
      <c r="E213" s="2222">
        <v>8348.35</v>
      </c>
      <c r="F213" s="714">
        <f t="shared" ref="F213:F214" si="24">ROUND(E213*(1-$F$11),2)</f>
        <v>8348.35</v>
      </c>
      <c r="G213" s="388">
        <f t="shared" ref="G213:G214" si="25">F213</f>
        <v>8348.35</v>
      </c>
      <c r="H213" s="245"/>
    </row>
    <row r="214" spans="1:8" ht="13.5" thickBot="1">
      <c r="A214" s="282" t="s">
        <v>1881</v>
      </c>
      <c r="B214" s="338" t="s">
        <v>3273</v>
      </c>
      <c r="C214" s="338"/>
      <c r="D214" s="338">
        <v>50</v>
      </c>
      <c r="E214" s="2223">
        <v>6548.35</v>
      </c>
      <c r="F214" s="1960">
        <f t="shared" si="24"/>
        <v>6548.35</v>
      </c>
      <c r="G214" s="1623">
        <f t="shared" si="25"/>
        <v>6548.35</v>
      </c>
      <c r="H214" s="248"/>
    </row>
    <row r="215" spans="1:8" ht="13.5" thickBot="1"/>
    <row r="216" spans="1:8" ht="28.5" customHeight="1">
      <c r="A216" s="291"/>
      <c r="B216" s="2824" t="s">
        <v>1066</v>
      </c>
      <c r="C216" s="2824"/>
      <c r="D216" s="2824"/>
      <c r="E216" s="2824"/>
      <c r="F216" s="2824"/>
      <c r="G216" s="2824"/>
      <c r="H216" s="2825"/>
    </row>
    <row r="217" spans="1:8">
      <c r="A217" s="292"/>
      <c r="B217" s="17"/>
      <c r="C217" s="216"/>
      <c r="D217" s="216"/>
      <c r="E217" s="1523"/>
      <c r="F217" s="119"/>
      <c r="G217" s="201"/>
      <c r="H217" s="200"/>
    </row>
    <row r="218" spans="1:8">
      <c r="A218" s="292"/>
      <c r="B218" s="17"/>
      <c r="C218" s="216"/>
      <c r="D218" s="216"/>
      <c r="E218" s="1523"/>
      <c r="F218" s="119"/>
      <c r="G218" s="201"/>
      <c r="H218" s="200"/>
    </row>
    <row r="219" spans="1:8">
      <c r="A219" s="292"/>
      <c r="B219" s="17"/>
      <c r="C219" s="216"/>
      <c r="D219" s="216"/>
      <c r="E219" s="1523"/>
      <c r="F219" s="119"/>
      <c r="G219" s="201"/>
      <c r="H219" s="200"/>
    </row>
    <row r="220" spans="1:8" ht="13.5" thickBot="1">
      <c r="A220" s="293"/>
      <c r="B220" s="204"/>
      <c r="C220" s="217"/>
      <c r="D220" s="217"/>
      <c r="E220" s="1524"/>
      <c r="F220" s="122"/>
      <c r="G220" s="203"/>
      <c r="H220" s="205"/>
    </row>
    <row r="221" spans="1:8" ht="31.5" customHeight="1">
      <c r="A221" s="228" t="s">
        <v>1036</v>
      </c>
      <c r="B221" s="445" t="s">
        <v>1037</v>
      </c>
      <c r="C221" s="568" t="s">
        <v>3975</v>
      </c>
      <c r="D221" s="568" t="s">
        <v>3147</v>
      </c>
      <c r="E221" s="599" t="s">
        <v>3974</v>
      </c>
      <c r="F221" s="231" t="s">
        <v>2796</v>
      </c>
      <c r="G221" s="2752" t="s">
        <v>498</v>
      </c>
      <c r="H221" s="232" t="s">
        <v>4274</v>
      </c>
    </row>
    <row r="222" spans="1:8" ht="17.25" customHeight="1" thickBot="1">
      <c r="A222" s="221"/>
      <c r="B222" s="223"/>
      <c r="C222" s="1485" t="s">
        <v>3260</v>
      </c>
      <c r="D222" s="438" t="s">
        <v>2645</v>
      </c>
      <c r="E222" s="2011" t="s">
        <v>265</v>
      </c>
      <c r="F222" s="224">
        <f>'Заказ, cкидки и курсы валют'!$I$12</f>
        <v>0</v>
      </c>
      <c r="G222" s="2748"/>
      <c r="H222" s="219"/>
    </row>
    <row r="223" spans="1:8" ht="13.5" thickBot="1">
      <c r="A223" s="282" t="s">
        <v>1882</v>
      </c>
      <c r="B223" s="338" t="s">
        <v>3274</v>
      </c>
      <c r="C223" s="338"/>
      <c r="D223" s="338">
        <v>170</v>
      </c>
      <c r="E223" s="2493">
        <v>2606.7800000000002</v>
      </c>
      <c r="F223" s="1960">
        <f>ROUND(E223*(1-$F$11),2)</f>
        <v>2606.7800000000002</v>
      </c>
      <c r="G223" s="1623">
        <f>F223</f>
        <v>2606.7800000000002</v>
      </c>
      <c r="H223" s="248"/>
    </row>
    <row r="224" spans="1:8" ht="13.5" thickBot="1"/>
    <row r="225" spans="1:8" ht="18.75">
      <c r="A225" s="291"/>
      <c r="B225" s="196"/>
      <c r="C225" s="275"/>
      <c r="D225" s="2009" t="s">
        <v>1067</v>
      </c>
      <c r="E225" s="2009"/>
      <c r="F225" s="2009"/>
      <c r="G225" s="173"/>
      <c r="H225" s="116"/>
    </row>
    <row r="226" spans="1:8">
      <c r="A226" s="292"/>
      <c r="B226" s="17"/>
      <c r="C226" s="216"/>
      <c r="D226" s="216"/>
      <c r="E226" s="1523"/>
      <c r="F226" s="119"/>
      <c r="G226" s="201"/>
      <c r="H226" s="200"/>
    </row>
    <row r="227" spans="1:8">
      <c r="A227" s="292"/>
      <c r="B227" s="17"/>
      <c r="C227" s="216"/>
      <c r="D227" s="216"/>
      <c r="E227" s="1523"/>
      <c r="F227" s="119"/>
      <c r="G227" s="201"/>
      <c r="H227" s="200"/>
    </row>
    <row r="228" spans="1:8">
      <c r="A228" s="292"/>
      <c r="B228" s="17"/>
      <c r="C228" s="216"/>
      <c r="D228" s="216"/>
      <c r="E228" s="1523"/>
      <c r="F228" s="119"/>
      <c r="G228" s="201"/>
      <c r="H228" s="200"/>
    </row>
    <row r="229" spans="1:8" ht="13.5" thickBot="1">
      <c r="A229" s="293"/>
      <c r="B229" s="204"/>
      <c r="C229" s="217"/>
      <c r="D229" s="217"/>
      <c r="E229" s="1524"/>
      <c r="F229" s="122"/>
      <c r="G229" s="203"/>
      <c r="H229" s="205"/>
    </row>
    <row r="230" spans="1:8" ht="32.25" customHeight="1">
      <c r="A230" s="228" t="s">
        <v>1036</v>
      </c>
      <c r="B230" s="445" t="s">
        <v>1037</v>
      </c>
      <c r="C230" s="568" t="s">
        <v>3975</v>
      </c>
      <c r="D230" s="568" t="s">
        <v>3147</v>
      </c>
      <c r="E230" s="599" t="s">
        <v>3974</v>
      </c>
      <c r="F230" s="231" t="s">
        <v>2796</v>
      </c>
      <c r="G230" s="2752" t="s">
        <v>498</v>
      </c>
      <c r="H230" s="232" t="s">
        <v>4274</v>
      </c>
    </row>
    <row r="231" spans="1:8" ht="17.25" customHeight="1" thickBot="1">
      <c r="A231" s="228"/>
      <c r="B231" s="445"/>
      <c r="C231" s="568" t="s">
        <v>3260</v>
      </c>
      <c r="D231" s="569" t="s">
        <v>2645</v>
      </c>
      <c r="E231" s="2011" t="s">
        <v>265</v>
      </c>
      <c r="F231" s="224">
        <f>'Заказ, cкидки и курсы валют'!$I$12</f>
        <v>0</v>
      </c>
      <c r="G231" s="2744"/>
      <c r="H231" s="380"/>
    </row>
    <row r="232" spans="1:8" ht="13.5" thickBot="1">
      <c r="A232" s="1237" t="s">
        <v>1883</v>
      </c>
      <c r="B232" s="1402" t="s">
        <v>3274</v>
      </c>
      <c r="C232" s="1402"/>
      <c r="D232" s="1402">
        <v>150</v>
      </c>
      <c r="E232" s="2494">
        <v>3692.74</v>
      </c>
      <c r="F232" s="1972">
        <f>ROUND(E232*(1-$F$11),2)</f>
        <v>3692.74</v>
      </c>
      <c r="G232" s="1625">
        <f>F232</f>
        <v>3692.74</v>
      </c>
      <c r="H232" s="1230"/>
    </row>
    <row r="233" spans="1:8">
      <c r="A233" s="14"/>
      <c r="B233" s="172"/>
      <c r="C233" s="172"/>
      <c r="D233" s="172"/>
      <c r="E233" s="172"/>
      <c r="F233" s="172"/>
      <c r="G233" s="14"/>
      <c r="H233" s="14"/>
    </row>
    <row r="234" spans="1:8" ht="13.5" thickBot="1"/>
    <row r="235" spans="1:8" ht="18.75">
      <c r="A235" s="291"/>
      <c r="B235" s="196"/>
      <c r="C235" s="275"/>
      <c r="D235" s="2009" t="s">
        <v>1068</v>
      </c>
      <c r="E235" s="2009"/>
      <c r="F235" s="2009"/>
      <c r="G235" s="173"/>
      <c r="H235" s="116"/>
    </row>
    <row r="236" spans="1:8">
      <c r="A236" s="292"/>
      <c r="B236" s="17"/>
      <c r="C236" s="216"/>
      <c r="D236" s="216"/>
      <c r="E236" s="1523"/>
      <c r="F236" s="119"/>
      <c r="G236" s="201"/>
      <c r="H236" s="200"/>
    </row>
    <row r="237" spans="1:8">
      <c r="A237" s="292"/>
      <c r="B237" s="17"/>
      <c r="C237" s="216"/>
      <c r="D237" s="216"/>
      <c r="E237" s="1523"/>
      <c r="F237" s="119"/>
      <c r="G237" s="201"/>
      <c r="H237" s="200"/>
    </row>
    <row r="238" spans="1:8">
      <c r="A238" s="292"/>
      <c r="B238" s="17"/>
      <c r="C238" s="216"/>
      <c r="D238" s="216"/>
      <c r="E238" s="1523"/>
      <c r="F238" s="119"/>
      <c r="G238" s="201"/>
      <c r="H238" s="200"/>
    </row>
    <row r="239" spans="1:8" ht="13.5" thickBot="1">
      <c r="A239" s="293"/>
      <c r="B239" s="204"/>
      <c r="C239" s="217"/>
      <c r="D239" s="217"/>
      <c r="E239" s="1524"/>
      <c r="F239" s="122"/>
      <c r="G239" s="203"/>
      <c r="H239" s="205"/>
    </row>
    <row r="240" spans="1:8" ht="31.5" customHeight="1">
      <c r="A240" s="228" t="s">
        <v>1036</v>
      </c>
      <c r="B240" s="445" t="s">
        <v>1037</v>
      </c>
      <c r="C240" s="568" t="s">
        <v>3975</v>
      </c>
      <c r="D240" s="568" t="s">
        <v>3147</v>
      </c>
      <c r="E240" s="599" t="s">
        <v>3974</v>
      </c>
      <c r="F240" s="231" t="s">
        <v>2796</v>
      </c>
      <c r="G240" s="2752" t="s">
        <v>498</v>
      </c>
      <c r="H240" s="232" t="s">
        <v>4274</v>
      </c>
    </row>
    <row r="241" spans="1:8" ht="17.25" customHeight="1" thickBot="1">
      <c r="A241" s="228"/>
      <c r="B241" s="445"/>
      <c r="C241" s="568" t="s">
        <v>3260</v>
      </c>
      <c r="D241" s="569" t="s">
        <v>2645</v>
      </c>
      <c r="E241" s="2011" t="s">
        <v>265</v>
      </c>
      <c r="F241" s="224">
        <f>'Заказ, cкидки и курсы валют'!$I$12</f>
        <v>0</v>
      </c>
      <c r="G241" s="2744"/>
      <c r="H241" s="380"/>
    </row>
    <row r="242" spans="1:8" ht="13.5" thickBot="1">
      <c r="A242" s="1237" t="s">
        <v>1884</v>
      </c>
      <c r="B242" s="2014"/>
      <c r="C242" s="2014"/>
      <c r="D242" s="1402">
        <v>100</v>
      </c>
      <c r="E242" s="2494">
        <v>914.5</v>
      </c>
      <c r="F242" s="1972">
        <f>ROUND(E242*(1-$F$11),2)</f>
        <v>914.5</v>
      </c>
      <c r="G242" s="1625">
        <f>F242</f>
        <v>914.5</v>
      </c>
      <c r="H242" s="1230"/>
    </row>
    <row r="243" spans="1:8">
      <c r="A243" s="14"/>
      <c r="B243" s="2015"/>
      <c r="C243" s="2015"/>
      <c r="D243" s="172"/>
      <c r="E243" s="172"/>
      <c r="F243" s="172"/>
      <c r="G243" s="14"/>
      <c r="H243" s="14"/>
    </row>
    <row r="244" spans="1:8" ht="13.5" thickBot="1"/>
    <row r="245" spans="1:8" ht="18.75">
      <c r="A245" s="291"/>
      <c r="B245" s="196"/>
      <c r="C245" s="2009"/>
      <c r="D245" s="2009" t="s">
        <v>1069</v>
      </c>
      <c r="E245" s="2009"/>
      <c r="F245" s="2009"/>
      <c r="G245" s="173"/>
      <c r="H245" s="116"/>
    </row>
    <row r="246" spans="1:8">
      <c r="A246" s="292"/>
      <c r="B246" s="17"/>
      <c r="C246" s="216"/>
      <c r="D246" s="216"/>
      <c r="E246" s="1523"/>
      <c r="F246" s="119"/>
      <c r="G246" s="201"/>
      <c r="H246" s="200"/>
    </row>
    <row r="247" spans="1:8">
      <c r="A247" s="292"/>
      <c r="B247" s="17"/>
      <c r="C247" s="216"/>
      <c r="D247" s="216"/>
      <c r="E247" s="1523"/>
      <c r="F247" s="119"/>
      <c r="G247" s="201"/>
      <c r="H247" s="200"/>
    </row>
    <row r="248" spans="1:8">
      <c r="A248" s="292"/>
      <c r="B248" s="17"/>
      <c r="C248" s="216"/>
      <c r="D248" s="216"/>
      <c r="E248" s="1523"/>
      <c r="F248" s="119"/>
      <c r="G248" s="201"/>
      <c r="H248" s="200"/>
    </row>
    <row r="249" spans="1:8" ht="13.5" thickBot="1">
      <c r="A249" s="293"/>
      <c r="B249" s="204"/>
      <c r="C249" s="217"/>
      <c r="D249" s="217"/>
      <c r="E249" s="1524"/>
      <c r="F249" s="122"/>
      <c r="G249" s="203"/>
      <c r="H249" s="205"/>
    </row>
    <row r="250" spans="1:8" ht="32.25" customHeight="1">
      <c r="A250" s="228" t="s">
        <v>1036</v>
      </c>
      <c r="B250" s="445" t="s">
        <v>1037</v>
      </c>
      <c r="C250" s="568" t="s">
        <v>3975</v>
      </c>
      <c r="D250" s="568" t="s">
        <v>3147</v>
      </c>
      <c r="E250" s="599" t="s">
        <v>3974</v>
      </c>
      <c r="F250" s="231" t="s">
        <v>2796</v>
      </c>
      <c r="G250" s="2752" t="s">
        <v>498</v>
      </c>
      <c r="H250" s="232" t="s">
        <v>4274</v>
      </c>
    </row>
    <row r="251" spans="1:8" ht="17.25" customHeight="1" thickBot="1">
      <c r="A251" s="228"/>
      <c r="B251" s="445"/>
      <c r="C251" s="568" t="s">
        <v>3260</v>
      </c>
      <c r="D251" s="569" t="s">
        <v>2645</v>
      </c>
      <c r="E251" s="2011" t="s">
        <v>265</v>
      </c>
      <c r="F251" s="224">
        <f>'Заказ, cкидки и курсы валют'!$I$12</f>
        <v>0</v>
      </c>
      <c r="G251" s="2744"/>
      <c r="H251" s="380"/>
    </row>
    <row r="252" spans="1:8" ht="13.5" thickBot="1">
      <c r="A252" s="1237" t="s">
        <v>1885</v>
      </c>
      <c r="B252" s="1402">
        <v>76</v>
      </c>
      <c r="C252" s="1402"/>
      <c r="D252" s="1402">
        <v>50</v>
      </c>
      <c r="E252" s="2495">
        <v>625.54</v>
      </c>
      <c r="F252" s="1972">
        <f>ROUND(E252*(1-$F$11),2)</f>
        <v>625.54</v>
      </c>
      <c r="G252" s="1625">
        <f>F252</f>
        <v>625.54</v>
      </c>
      <c r="H252" s="1230"/>
    </row>
    <row r="253" spans="1:8">
      <c r="A253" s="14"/>
      <c r="B253" s="172"/>
      <c r="C253" s="172"/>
      <c r="D253" s="172"/>
      <c r="E253" s="172"/>
      <c r="F253" s="172"/>
      <c r="G253" s="14"/>
      <c r="H253" s="14"/>
    </row>
    <row r="254" spans="1:8" ht="13.5" thickBot="1"/>
    <row r="255" spans="1:8" ht="18.75">
      <c r="A255" s="291"/>
      <c r="B255" s="196"/>
      <c r="C255" s="2009"/>
      <c r="D255" s="2009" t="s">
        <v>1070</v>
      </c>
      <c r="E255" s="2009"/>
      <c r="F255" s="2009"/>
      <c r="G255" s="173"/>
      <c r="H255" s="116"/>
    </row>
    <row r="256" spans="1:8">
      <c r="A256" s="292"/>
      <c r="B256" s="17"/>
      <c r="C256" s="216"/>
      <c r="D256" s="216"/>
      <c r="E256" s="1523"/>
      <c r="F256" s="119"/>
      <c r="G256" s="201"/>
      <c r="H256" s="200"/>
    </row>
    <row r="257" spans="1:8">
      <c r="A257" s="292"/>
      <c r="B257" s="17"/>
      <c r="C257" s="216"/>
      <c r="D257" s="216"/>
      <c r="E257" s="1523"/>
      <c r="F257" s="119"/>
      <c r="G257" s="201"/>
      <c r="H257" s="200"/>
    </row>
    <row r="258" spans="1:8">
      <c r="A258" s="292"/>
      <c r="B258" s="17"/>
      <c r="C258" s="216"/>
      <c r="D258" s="216"/>
      <c r="E258" s="1523"/>
      <c r="F258" s="119"/>
      <c r="G258" s="201"/>
      <c r="H258" s="200"/>
    </row>
    <row r="259" spans="1:8" ht="13.5" thickBot="1">
      <c r="A259" s="293"/>
      <c r="B259" s="204"/>
      <c r="C259" s="217"/>
      <c r="D259" s="217"/>
      <c r="E259" s="1524"/>
      <c r="F259" s="122"/>
      <c r="G259" s="203"/>
      <c r="H259" s="205"/>
    </row>
    <row r="260" spans="1:8" ht="32.25" customHeight="1">
      <c r="A260" s="228" t="s">
        <v>1036</v>
      </c>
      <c r="B260" s="445" t="s">
        <v>1037</v>
      </c>
      <c r="C260" s="568" t="s">
        <v>3975</v>
      </c>
      <c r="D260" s="568" t="s">
        <v>3147</v>
      </c>
      <c r="E260" s="599" t="s">
        <v>3974</v>
      </c>
      <c r="F260" s="231" t="s">
        <v>2796</v>
      </c>
      <c r="G260" s="2752" t="s">
        <v>498</v>
      </c>
      <c r="H260" s="232" t="s">
        <v>4274</v>
      </c>
    </row>
    <row r="261" spans="1:8" ht="17.25" customHeight="1" thickBot="1">
      <c r="A261" s="228"/>
      <c r="B261" s="445"/>
      <c r="C261" s="568" t="s">
        <v>3260</v>
      </c>
      <c r="D261" s="569" t="s">
        <v>2645</v>
      </c>
      <c r="E261" s="2011" t="s">
        <v>265</v>
      </c>
      <c r="F261" s="224">
        <f>'Заказ, cкидки и курсы валют'!$I$12</f>
        <v>0</v>
      </c>
      <c r="G261" s="2744"/>
      <c r="H261" s="380"/>
    </row>
    <row r="262" spans="1:8" ht="13.5" thickBot="1">
      <c r="A262" s="2496" t="s">
        <v>5554</v>
      </c>
      <c r="B262" s="1917" t="s">
        <v>84</v>
      </c>
      <c r="C262" s="1402">
        <v>30</v>
      </c>
      <c r="D262" s="1402">
        <v>500</v>
      </c>
      <c r="E262" s="2494">
        <v>992.06</v>
      </c>
      <c r="F262" s="1972">
        <f>ROUND(E262*(1-$F$11),2)</f>
        <v>992.06</v>
      </c>
      <c r="G262" s="1625">
        <f>F262</f>
        <v>992.06</v>
      </c>
      <c r="H262" s="1230"/>
    </row>
    <row r="263" spans="1:8">
      <c r="A263" s="987"/>
      <c r="B263" s="988"/>
      <c r="C263" s="172"/>
      <c r="D263" s="172"/>
      <c r="E263" s="2016"/>
      <c r="F263" s="1969"/>
      <c r="G263" s="402"/>
      <c r="H263" s="14"/>
    </row>
    <row r="264" spans="1:8" ht="13.5" thickBot="1"/>
    <row r="265" spans="1:8" ht="18.75">
      <c r="A265" s="291"/>
      <c r="B265" s="196"/>
      <c r="C265" s="2009"/>
      <c r="D265" s="2009" t="s">
        <v>1071</v>
      </c>
      <c r="E265" s="2009"/>
      <c r="F265" s="2009"/>
      <c r="G265" s="173"/>
      <c r="H265" s="345"/>
    </row>
    <row r="266" spans="1:8">
      <c r="A266" s="292"/>
      <c r="B266" s="17"/>
      <c r="C266" s="216"/>
      <c r="D266" s="216"/>
      <c r="E266" s="1523"/>
      <c r="F266" s="119"/>
      <c r="G266" s="201"/>
      <c r="H266" s="200"/>
    </row>
    <row r="267" spans="1:8">
      <c r="A267" s="292"/>
      <c r="B267" s="17"/>
      <c r="C267" s="216"/>
      <c r="D267" s="216"/>
      <c r="E267" s="1523"/>
      <c r="F267" s="119"/>
      <c r="G267" s="201"/>
      <c r="H267" s="200"/>
    </row>
    <row r="268" spans="1:8" ht="13.5" thickBot="1">
      <c r="A268" s="293"/>
      <c r="B268" s="204"/>
      <c r="C268" s="217"/>
      <c r="D268" s="217"/>
      <c r="E268" s="1524"/>
      <c r="F268" s="122"/>
      <c r="G268" s="203"/>
      <c r="H268" s="205"/>
    </row>
    <row r="269" spans="1:8" ht="31.5" customHeight="1">
      <c r="A269" s="228" t="s">
        <v>1036</v>
      </c>
      <c r="B269" s="445" t="s">
        <v>1037</v>
      </c>
      <c r="C269" s="568" t="s">
        <v>3975</v>
      </c>
      <c r="D269" s="568" t="s">
        <v>3147</v>
      </c>
      <c r="E269" s="599" t="s">
        <v>3974</v>
      </c>
      <c r="F269" s="231" t="s">
        <v>2796</v>
      </c>
      <c r="G269" s="2752" t="s">
        <v>498</v>
      </c>
      <c r="H269" s="232" t="s">
        <v>4274</v>
      </c>
    </row>
    <row r="270" spans="1:8" ht="16.5" customHeight="1" thickBot="1">
      <c r="A270" s="221"/>
      <c r="B270" s="223"/>
      <c r="C270" s="1485" t="s">
        <v>3260</v>
      </c>
      <c r="D270" s="438" t="s">
        <v>1062</v>
      </c>
      <c r="E270" s="2011" t="s">
        <v>265</v>
      </c>
      <c r="F270" s="224">
        <f>'Заказ, cкидки и курсы валют'!$I$12</f>
        <v>0</v>
      </c>
      <c r="G270" s="2748"/>
      <c r="H270" s="219"/>
    </row>
    <row r="271" spans="1:8">
      <c r="A271" s="250" t="s">
        <v>1886</v>
      </c>
      <c r="B271" s="20">
        <v>16</v>
      </c>
      <c r="C271" s="20"/>
      <c r="D271" s="20">
        <v>100</v>
      </c>
      <c r="E271" s="2334">
        <v>2152.9</v>
      </c>
      <c r="F271" s="714">
        <f>ROUND(E271*(1-$F$11),2)</f>
        <v>2152.9</v>
      </c>
      <c r="G271" s="388">
        <f>F271</f>
        <v>2152.9</v>
      </c>
      <c r="H271" s="245"/>
    </row>
    <row r="272" spans="1:8">
      <c r="A272" s="250" t="s">
        <v>1887</v>
      </c>
      <c r="B272" s="20">
        <v>20</v>
      </c>
      <c r="C272" s="20"/>
      <c r="D272" s="20">
        <v>100</v>
      </c>
      <c r="E272" s="2334">
        <v>2631.36</v>
      </c>
      <c r="F272" s="714">
        <f t="shared" ref="F272:F274" si="26">ROUND(E272*(1-$F$11),2)</f>
        <v>2631.36</v>
      </c>
      <c r="G272" s="388">
        <f t="shared" ref="G272:G274" si="27">F272</f>
        <v>2631.36</v>
      </c>
      <c r="H272" s="245"/>
    </row>
    <row r="273" spans="1:8">
      <c r="A273" s="250" t="s">
        <v>1888</v>
      </c>
      <c r="B273" s="20">
        <v>25</v>
      </c>
      <c r="C273" s="20"/>
      <c r="D273" s="20">
        <v>50</v>
      </c>
      <c r="E273" s="2334">
        <v>1809.22</v>
      </c>
      <c r="F273" s="714">
        <f t="shared" si="26"/>
        <v>1809.22</v>
      </c>
      <c r="G273" s="388">
        <f t="shared" si="27"/>
        <v>1809.22</v>
      </c>
      <c r="H273" s="245"/>
    </row>
    <row r="274" spans="1:8" ht="13.5" thickBot="1">
      <c r="A274" s="282" t="s">
        <v>1889</v>
      </c>
      <c r="B274" s="338">
        <v>32</v>
      </c>
      <c r="C274" s="338"/>
      <c r="D274" s="338">
        <v>50</v>
      </c>
      <c r="E274" s="2493">
        <v>2722.94</v>
      </c>
      <c r="F274" s="1960">
        <f t="shared" si="26"/>
        <v>2722.94</v>
      </c>
      <c r="G274" s="1623">
        <f t="shared" si="27"/>
        <v>2722.94</v>
      </c>
      <c r="H274" s="248"/>
    </row>
    <row r="276" spans="1:8" ht="13.5" thickBot="1"/>
    <row r="277" spans="1:8" ht="18.75">
      <c r="A277" s="291"/>
      <c r="B277" s="196"/>
      <c r="C277" s="2009"/>
      <c r="D277" s="2009" t="s">
        <v>1072</v>
      </c>
      <c r="E277" s="2009"/>
      <c r="F277" s="2009"/>
      <c r="G277" s="173"/>
      <c r="H277" s="345"/>
    </row>
    <row r="278" spans="1:8">
      <c r="A278" s="292"/>
      <c r="B278" s="17"/>
      <c r="C278" s="216"/>
      <c r="D278" s="216"/>
      <c r="E278" s="1523"/>
      <c r="F278" s="119"/>
      <c r="G278" s="201"/>
      <c r="H278" s="200"/>
    </row>
    <row r="279" spans="1:8">
      <c r="A279" s="292"/>
      <c r="B279" s="17"/>
      <c r="C279" s="216"/>
      <c r="D279" s="216"/>
      <c r="E279" s="1523"/>
      <c r="F279" s="119"/>
      <c r="G279" s="201"/>
      <c r="H279" s="200"/>
    </row>
    <row r="280" spans="1:8">
      <c r="A280" s="292"/>
      <c r="B280" s="17"/>
      <c r="C280" s="216"/>
      <c r="D280" s="216"/>
      <c r="E280" s="1523"/>
      <c r="F280" s="119"/>
      <c r="G280" s="201"/>
      <c r="H280" s="200"/>
    </row>
    <row r="281" spans="1:8" ht="13.5" thickBot="1">
      <c r="A281" s="293"/>
      <c r="B281" s="204"/>
      <c r="C281" s="217"/>
      <c r="D281" s="217"/>
      <c r="E281" s="1524"/>
      <c r="F281" s="122"/>
      <c r="G281" s="203"/>
      <c r="H281" s="205"/>
    </row>
    <row r="282" spans="1:8" ht="31.5" customHeight="1">
      <c r="A282" s="228" t="s">
        <v>1036</v>
      </c>
      <c r="B282" s="445" t="s">
        <v>1037</v>
      </c>
      <c r="C282" s="568" t="s">
        <v>3975</v>
      </c>
      <c r="D282" s="568" t="s">
        <v>3147</v>
      </c>
      <c r="E282" s="599" t="s">
        <v>3974</v>
      </c>
      <c r="F282" s="231" t="s">
        <v>2796</v>
      </c>
      <c r="G282" s="2752" t="s">
        <v>498</v>
      </c>
      <c r="H282" s="232" t="s">
        <v>4274</v>
      </c>
    </row>
    <row r="283" spans="1:8" ht="17.25" customHeight="1" thickBot="1">
      <c r="A283" s="228"/>
      <c r="B283" s="445"/>
      <c r="C283" s="568" t="s">
        <v>3260</v>
      </c>
      <c r="D283" s="569" t="s">
        <v>2645</v>
      </c>
      <c r="E283" s="2011" t="s">
        <v>265</v>
      </c>
      <c r="F283" s="224">
        <f>'Заказ, cкидки и курсы валют'!$I$12</f>
        <v>0</v>
      </c>
      <c r="G283" s="2744"/>
      <c r="H283" s="380"/>
    </row>
    <row r="284" spans="1:8">
      <c r="A284" s="389" t="s">
        <v>1890</v>
      </c>
      <c r="B284" s="1400">
        <v>12</v>
      </c>
      <c r="C284" s="1400">
        <v>12</v>
      </c>
      <c r="D284" s="1400">
        <v>350</v>
      </c>
      <c r="E284" s="2221">
        <v>718.66</v>
      </c>
      <c r="F284" s="1957">
        <f>ROUND(E284*(1-$F$11),2)</f>
        <v>718.66</v>
      </c>
      <c r="G284" s="1622">
        <f>F284</f>
        <v>718.66</v>
      </c>
      <c r="H284" s="393"/>
    </row>
    <row r="285" spans="1:8">
      <c r="A285" s="250" t="s">
        <v>1891</v>
      </c>
      <c r="B285" s="20">
        <v>16</v>
      </c>
      <c r="C285" s="20">
        <v>12</v>
      </c>
      <c r="D285" s="20">
        <v>300</v>
      </c>
      <c r="E285" s="2222">
        <v>710.98</v>
      </c>
      <c r="F285" s="714">
        <f t="shared" ref="F285:F289" si="28">ROUND(E285*(1-$F$11),2)</f>
        <v>710.98</v>
      </c>
      <c r="G285" s="388">
        <f t="shared" ref="G285:G289" si="29">F285</f>
        <v>710.98</v>
      </c>
      <c r="H285" s="245"/>
    </row>
    <row r="286" spans="1:8">
      <c r="A286" s="250" t="s">
        <v>1892</v>
      </c>
      <c r="B286" s="20">
        <v>20</v>
      </c>
      <c r="C286" s="20">
        <v>12</v>
      </c>
      <c r="D286" s="20">
        <v>250</v>
      </c>
      <c r="E286" s="2222">
        <v>800.26</v>
      </c>
      <c r="F286" s="714">
        <f t="shared" si="28"/>
        <v>800.26</v>
      </c>
      <c r="G286" s="388">
        <f t="shared" si="29"/>
        <v>800.26</v>
      </c>
      <c r="H286" s="245"/>
    </row>
    <row r="287" spans="1:8">
      <c r="A287" s="250" t="s">
        <v>1893</v>
      </c>
      <c r="B287" s="20">
        <v>25</v>
      </c>
      <c r="C287" s="20">
        <v>12</v>
      </c>
      <c r="D287" s="20">
        <v>250</v>
      </c>
      <c r="E287" s="2222">
        <v>878.21</v>
      </c>
      <c r="F287" s="714">
        <f t="shared" si="28"/>
        <v>878.21</v>
      </c>
      <c r="G287" s="388">
        <f t="shared" si="29"/>
        <v>878.21</v>
      </c>
      <c r="H287" s="245"/>
    </row>
    <row r="288" spans="1:8">
      <c r="A288" s="250" t="s">
        <v>1894</v>
      </c>
      <c r="B288" s="20">
        <v>32</v>
      </c>
      <c r="C288" s="20">
        <v>12</v>
      </c>
      <c r="D288" s="20">
        <v>150</v>
      </c>
      <c r="E288" s="2222">
        <v>973.25</v>
      </c>
      <c r="F288" s="714">
        <f t="shared" si="28"/>
        <v>973.25</v>
      </c>
      <c r="G288" s="388">
        <f t="shared" si="29"/>
        <v>973.25</v>
      </c>
      <c r="H288" s="245"/>
    </row>
    <row r="289" spans="1:8" ht="13.5" thickBot="1">
      <c r="A289" s="282" t="s">
        <v>1895</v>
      </c>
      <c r="B289" s="338">
        <v>40</v>
      </c>
      <c r="C289" s="338">
        <v>12</v>
      </c>
      <c r="D289" s="338">
        <v>100</v>
      </c>
      <c r="E289" s="2223">
        <v>832.7</v>
      </c>
      <c r="F289" s="1960">
        <f t="shared" si="28"/>
        <v>832.7</v>
      </c>
      <c r="G289" s="1623">
        <f t="shared" si="29"/>
        <v>832.7</v>
      </c>
      <c r="H289" s="248"/>
    </row>
    <row r="292" spans="1:8" ht="13.5" thickBot="1"/>
    <row r="293" spans="1:8" ht="18.75">
      <c r="A293" s="291"/>
      <c r="B293" s="196"/>
      <c r="C293" s="2009" t="s">
        <v>3275</v>
      </c>
      <c r="D293" s="2009"/>
      <c r="E293" s="2009"/>
      <c r="F293" s="2009"/>
      <c r="G293" s="173"/>
      <c r="H293" s="116"/>
    </row>
    <row r="294" spans="1:8">
      <c r="A294" s="292"/>
      <c r="B294" s="17"/>
      <c r="C294" s="216"/>
      <c r="D294" s="216"/>
      <c r="E294" s="1523"/>
      <c r="F294" s="119"/>
      <c r="G294" s="201"/>
      <c r="H294" s="200"/>
    </row>
    <row r="295" spans="1:8">
      <c r="A295" s="292"/>
      <c r="B295" s="17"/>
      <c r="C295" s="216"/>
      <c r="D295" s="216"/>
      <c r="E295" s="1523"/>
      <c r="F295" s="119"/>
      <c r="G295" s="201"/>
      <c r="H295" s="200"/>
    </row>
    <row r="296" spans="1:8">
      <c r="A296" s="292"/>
      <c r="B296" s="17"/>
      <c r="C296" s="216"/>
      <c r="D296" s="216"/>
      <c r="E296" s="1523"/>
      <c r="F296" s="119"/>
      <c r="G296" s="201"/>
      <c r="H296" s="200"/>
    </row>
    <row r="297" spans="1:8" ht="13.5" thickBot="1">
      <c r="A297" s="293"/>
      <c r="B297" s="204"/>
      <c r="C297" s="217"/>
      <c r="D297" s="217"/>
      <c r="E297" s="1524"/>
      <c r="F297" s="122"/>
      <c r="G297" s="203"/>
      <c r="H297" s="205"/>
    </row>
    <row r="298" spans="1:8" ht="32.25" customHeight="1">
      <c r="A298" s="228" t="s">
        <v>1036</v>
      </c>
      <c r="B298" s="445" t="s">
        <v>1037</v>
      </c>
      <c r="C298" s="568" t="s">
        <v>3975</v>
      </c>
      <c r="D298" s="568" t="s">
        <v>3147</v>
      </c>
      <c r="E298" s="599" t="s">
        <v>3974</v>
      </c>
      <c r="F298" s="231" t="s">
        <v>2796</v>
      </c>
      <c r="G298" s="2752" t="s">
        <v>498</v>
      </c>
      <c r="H298" s="232" t="s">
        <v>4274</v>
      </c>
    </row>
    <row r="299" spans="1:8" ht="17.25" customHeight="1" thickBot="1">
      <c r="A299" s="228"/>
      <c r="B299" s="445"/>
      <c r="C299" s="568" t="s">
        <v>3260</v>
      </c>
      <c r="D299" s="569" t="s">
        <v>2645</v>
      </c>
      <c r="E299" s="2011" t="s">
        <v>265</v>
      </c>
      <c r="F299" s="224">
        <f>'Заказ, cкидки и курсы валют'!$I$12</f>
        <v>0</v>
      </c>
      <c r="G299" s="2744"/>
      <c r="H299" s="380"/>
    </row>
    <row r="300" spans="1:8">
      <c r="A300" s="389" t="s">
        <v>1896</v>
      </c>
      <c r="B300" s="1400">
        <v>50</v>
      </c>
      <c r="C300" s="1400">
        <v>1</v>
      </c>
      <c r="D300" s="1400">
        <v>100</v>
      </c>
      <c r="E300" s="2221">
        <v>2043.46</v>
      </c>
      <c r="F300" s="1957">
        <f>ROUND(E300*(1-$F$11),2)</f>
        <v>2043.46</v>
      </c>
      <c r="G300" s="1622">
        <f>F300</f>
        <v>2043.46</v>
      </c>
      <c r="H300" s="393"/>
    </row>
    <row r="301" spans="1:8">
      <c r="A301" s="250" t="s">
        <v>1897</v>
      </c>
      <c r="B301" s="20">
        <v>63</v>
      </c>
      <c r="C301" s="20">
        <v>1</v>
      </c>
      <c r="D301" s="20">
        <v>60</v>
      </c>
      <c r="E301" s="2222">
        <v>1760.26</v>
      </c>
      <c r="F301" s="714">
        <f t="shared" ref="F301:F304" si="30">ROUND(E301*(1-$F$11),2)</f>
        <v>1760.26</v>
      </c>
      <c r="G301" s="388">
        <f t="shared" ref="G301:G304" si="31">F301</f>
        <v>1760.26</v>
      </c>
      <c r="H301" s="245"/>
    </row>
    <row r="302" spans="1:8">
      <c r="A302" s="250" t="s">
        <v>1898</v>
      </c>
      <c r="B302" s="20">
        <v>75</v>
      </c>
      <c r="C302" s="20">
        <v>1</v>
      </c>
      <c r="D302" s="20">
        <v>40</v>
      </c>
      <c r="E302" s="2222">
        <v>2298.2399999999998</v>
      </c>
      <c r="F302" s="714">
        <f t="shared" si="30"/>
        <v>2298.2399999999998</v>
      </c>
      <c r="G302" s="388">
        <f t="shared" si="31"/>
        <v>2298.2399999999998</v>
      </c>
      <c r="H302" s="245"/>
    </row>
    <row r="303" spans="1:8">
      <c r="A303" s="250" t="s">
        <v>1899</v>
      </c>
      <c r="B303" s="20">
        <v>90</v>
      </c>
      <c r="C303" s="20">
        <v>100</v>
      </c>
      <c r="D303" s="20">
        <v>1</v>
      </c>
      <c r="E303" s="2222">
        <v>74.88</v>
      </c>
      <c r="F303" s="714">
        <f t="shared" si="30"/>
        <v>74.88</v>
      </c>
      <c r="G303" s="388">
        <f t="shared" si="31"/>
        <v>74.88</v>
      </c>
      <c r="H303" s="245"/>
    </row>
    <row r="304" spans="1:8" ht="13.5" thickBot="1">
      <c r="A304" s="282" t="s">
        <v>1900</v>
      </c>
      <c r="B304" s="338">
        <v>110</v>
      </c>
      <c r="C304" s="338">
        <v>80</v>
      </c>
      <c r="D304" s="338">
        <v>1</v>
      </c>
      <c r="E304" s="2223">
        <v>118.27</v>
      </c>
      <c r="F304" s="1960">
        <f t="shared" si="30"/>
        <v>118.27</v>
      </c>
      <c r="G304" s="1623">
        <f t="shared" si="31"/>
        <v>118.27</v>
      </c>
      <c r="H304" s="248"/>
    </row>
    <row r="307" spans="1:8" ht="13.5" thickBot="1"/>
    <row r="308" spans="1:8" ht="18.75">
      <c r="A308" s="291"/>
      <c r="B308" s="196"/>
      <c r="C308" s="2009" t="s">
        <v>1073</v>
      </c>
      <c r="D308" s="2009"/>
      <c r="E308" s="2009"/>
      <c r="F308" s="2009"/>
      <c r="G308" s="173"/>
      <c r="H308" s="345"/>
    </row>
    <row r="309" spans="1:8">
      <c r="A309" s="292"/>
      <c r="B309" s="17"/>
      <c r="C309" s="216"/>
      <c r="D309" s="216"/>
      <c r="E309" s="1523"/>
      <c r="F309" s="119"/>
      <c r="G309" s="201"/>
      <c r="H309" s="200"/>
    </row>
    <row r="310" spans="1:8">
      <c r="A310" s="292"/>
      <c r="B310" s="17"/>
      <c r="C310" s="216"/>
      <c r="D310" s="216"/>
      <c r="E310" s="1523"/>
      <c r="F310" s="119"/>
      <c r="G310" s="201"/>
      <c r="H310" s="200"/>
    </row>
    <row r="311" spans="1:8">
      <c r="A311" s="292"/>
      <c r="B311" s="17"/>
      <c r="C311" s="216"/>
      <c r="D311" s="216"/>
      <c r="E311" s="1523"/>
      <c r="F311" s="119"/>
      <c r="G311" s="201"/>
      <c r="H311" s="200"/>
    </row>
    <row r="312" spans="1:8" ht="13.5" thickBot="1">
      <c r="A312" s="293"/>
      <c r="B312" s="204"/>
      <c r="C312" s="217"/>
      <c r="D312" s="217"/>
      <c r="E312" s="1524"/>
      <c r="F312" s="122"/>
      <c r="G312" s="203"/>
      <c r="H312" s="205"/>
    </row>
    <row r="313" spans="1:8" ht="31.5" customHeight="1">
      <c r="A313" s="228" t="s">
        <v>1036</v>
      </c>
      <c r="B313" s="445" t="s">
        <v>1037</v>
      </c>
      <c r="C313" s="568" t="s">
        <v>3975</v>
      </c>
      <c r="D313" s="568" t="s">
        <v>3147</v>
      </c>
      <c r="E313" s="599" t="s">
        <v>3974</v>
      </c>
      <c r="F313" s="231" t="s">
        <v>2796</v>
      </c>
      <c r="G313" s="2752" t="s">
        <v>498</v>
      </c>
      <c r="H313" s="232" t="s">
        <v>4274</v>
      </c>
    </row>
    <row r="314" spans="1:8" ht="17.25" customHeight="1" thickBot="1">
      <c r="A314" s="228"/>
      <c r="B314" s="445"/>
      <c r="C314" s="568" t="s">
        <v>3260</v>
      </c>
      <c r="D314" s="569" t="s">
        <v>2645</v>
      </c>
      <c r="E314" s="2011" t="s">
        <v>265</v>
      </c>
      <c r="F314" s="224">
        <f>'Заказ, cкидки и курсы валют'!$I$12</f>
        <v>0</v>
      </c>
      <c r="G314" s="2744"/>
      <c r="H314" s="380"/>
    </row>
    <row r="315" spans="1:8" ht="13.5" thickBot="1">
      <c r="A315" s="1237" t="s">
        <v>1901</v>
      </c>
      <c r="B315" s="2014"/>
      <c r="C315" s="2017">
        <v>12</v>
      </c>
      <c r="D315" s="2017">
        <v>100</v>
      </c>
      <c r="E315" s="2494">
        <v>1238.4000000000001</v>
      </c>
      <c r="F315" s="1972">
        <f>ROUND(E315*(1-$F$11),2)</f>
        <v>1238.4000000000001</v>
      </c>
      <c r="G315" s="1625">
        <f>F315</f>
        <v>1238.4000000000001</v>
      </c>
      <c r="H315" s="1230"/>
    </row>
    <row r="318" spans="1:8" ht="13.5" thickBot="1"/>
    <row r="319" spans="1:8" ht="18.75">
      <c r="A319" s="291"/>
      <c r="B319" s="196"/>
      <c r="C319" s="2009"/>
      <c r="D319" s="2009" t="s">
        <v>1074</v>
      </c>
      <c r="E319" s="2009"/>
      <c r="F319" s="275"/>
      <c r="G319" s="347"/>
      <c r="H319" s="116"/>
    </row>
    <row r="320" spans="1:8">
      <c r="A320" s="292"/>
      <c r="B320" s="17"/>
      <c r="C320" s="216"/>
      <c r="D320" s="216"/>
      <c r="E320" s="1523"/>
      <c r="F320" s="119"/>
      <c r="G320" s="201"/>
      <c r="H320" s="200"/>
    </row>
    <row r="321" spans="1:8">
      <c r="A321" s="292"/>
      <c r="B321" s="17"/>
      <c r="C321" s="216"/>
      <c r="D321" s="216"/>
      <c r="E321" s="1523"/>
      <c r="F321" s="119"/>
      <c r="G321" s="201"/>
      <c r="H321" s="200"/>
    </row>
    <row r="322" spans="1:8">
      <c r="A322" s="292"/>
      <c r="B322" s="17"/>
      <c r="C322" s="216"/>
      <c r="D322" s="216"/>
      <c r="E322" s="1523"/>
      <c r="F322" s="119"/>
      <c r="G322" s="201"/>
      <c r="H322" s="200"/>
    </row>
    <row r="323" spans="1:8" ht="13.5" thickBot="1">
      <c r="A323" s="293"/>
      <c r="B323" s="204"/>
      <c r="C323" s="217"/>
      <c r="D323" s="217"/>
      <c r="E323" s="1524"/>
      <c r="F323" s="122"/>
      <c r="G323" s="203"/>
      <c r="H323" s="205"/>
    </row>
    <row r="324" spans="1:8" ht="32.25" customHeight="1">
      <c r="A324" s="228" t="s">
        <v>1036</v>
      </c>
      <c r="B324" s="445" t="s">
        <v>1037</v>
      </c>
      <c r="C324" s="568" t="s">
        <v>3975</v>
      </c>
      <c r="D324" s="568" t="s">
        <v>3147</v>
      </c>
      <c r="E324" s="599" t="s">
        <v>3974</v>
      </c>
      <c r="F324" s="231" t="s">
        <v>2796</v>
      </c>
      <c r="G324" s="2752" t="s">
        <v>498</v>
      </c>
      <c r="H324" s="232" t="s">
        <v>4274</v>
      </c>
    </row>
    <row r="325" spans="1:8" ht="16.5" customHeight="1" thickBot="1">
      <c r="A325" s="228"/>
      <c r="B325" s="445"/>
      <c r="C325" s="568" t="s">
        <v>3260</v>
      </c>
      <c r="D325" s="569" t="s">
        <v>2645</v>
      </c>
      <c r="E325" s="2011" t="s">
        <v>265</v>
      </c>
      <c r="F325" s="224">
        <f>'Заказ, cкидки и курсы валют'!$I$12</f>
        <v>0</v>
      </c>
      <c r="G325" s="2744"/>
      <c r="H325" s="380"/>
    </row>
    <row r="326" spans="1:8">
      <c r="A326" s="389" t="s">
        <v>1902</v>
      </c>
      <c r="B326" s="1400" t="s">
        <v>3276</v>
      </c>
      <c r="C326" s="1400">
        <v>60</v>
      </c>
      <c r="D326" s="1400">
        <v>100</v>
      </c>
      <c r="E326" s="2497">
        <v>205.63</v>
      </c>
      <c r="F326" s="1957">
        <f>ROUND(E326*(1-$F$11),2)</f>
        <v>205.63</v>
      </c>
      <c r="G326" s="1622">
        <f>F326</f>
        <v>205.63</v>
      </c>
      <c r="H326" s="393"/>
    </row>
    <row r="327" spans="1:8">
      <c r="A327" s="250" t="s">
        <v>1903</v>
      </c>
      <c r="B327" s="20" t="s">
        <v>3277</v>
      </c>
      <c r="C327" s="20">
        <v>60</v>
      </c>
      <c r="D327" s="20">
        <v>100</v>
      </c>
      <c r="E327" s="2498">
        <v>184.32</v>
      </c>
      <c r="F327" s="714">
        <f t="shared" ref="F327:F329" si="32">ROUND(E327*(1-$F$11),2)</f>
        <v>184.32</v>
      </c>
      <c r="G327" s="388">
        <f t="shared" ref="G327:G329" si="33">F327</f>
        <v>184.32</v>
      </c>
      <c r="H327" s="245"/>
    </row>
    <row r="328" spans="1:8">
      <c r="A328" s="250" t="s">
        <v>1904</v>
      </c>
      <c r="B328" s="20" t="s">
        <v>3278</v>
      </c>
      <c r="C328" s="20">
        <v>60</v>
      </c>
      <c r="D328" s="20">
        <v>100</v>
      </c>
      <c r="E328" s="2498">
        <v>177.79</v>
      </c>
      <c r="F328" s="714">
        <f t="shared" si="32"/>
        <v>177.79</v>
      </c>
      <c r="G328" s="388">
        <f t="shared" si="33"/>
        <v>177.79</v>
      </c>
      <c r="H328" s="245"/>
    </row>
    <row r="329" spans="1:8" ht="13.5" thickBot="1">
      <c r="A329" s="282" t="s">
        <v>1905</v>
      </c>
      <c r="B329" s="338" t="s">
        <v>3279</v>
      </c>
      <c r="C329" s="338">
        <v>60</v>
      </c>
      <c r="D329" s="338">
        <v>250</v>
      </c>
      <c r="E329" s="2499">
        <v>315.07</v>
      </c>
      <c r="F329" s="1960">
        <f t="shared" si="32"/>
        <v>315.07</v>
      </c>
      <c r="G329" s="1623">
        <f t="shared" si="33"/>
        <v>315.07</v>
      </c>
      <c r="H329" s="248"/>
    </row>
    <row r="535" ht="50.25" customHeight="1"/>
    <row r="1464" spans="6:6">
      <c r="F1464">
        <f>$E$1464*(1-$F$1450)</f>
        <v>0</v>
      </c>
    </row>
  </sheetData>
  <mergeCells count="34">
    <mergeCell ref="B216:H216"/>
    <mergeCell ref="I1:K1"/>
    <mergeCell ref="G44:G45"/>
    <mergeCell ref="G55:G56"/>
    <mergeCell ref="G66:G67"/>
    <mergeCell ref="G184:G185"/>
    <mergeCell ref="A1:H1"/>
    <mergeCell ref="G10:G11"/>
    <mergeCell ref="G21:G22"/>
    <mergeCell ref="G32:G33"/>
    <mergeCell ref="G170:G171"/>
    <mergeCell ref="B4:H4"/>
    <mergeCell ref="B15:H15"/>
    <mergeCell ref="G198:G199"/>
    <mergeCell ref="G78:G79"/>
    <mergeCell ref="G90:G91"/>
    <mergeCell ref="G210:G211"/>
    <mergeCell ref="G113:G114"/>
    <mergeCell ref="G127:G128"/>
    <mergeCell ref="G103:G104"/>
    <mergeCell ref="G142:G143"/>
    <mergeCell ref="G156:G157"/>
    <mergeCell ref="B192:H192"/>
    <mergeCell ref="B204:H204"/>
    <mergeCell ref="G324:G325"/>
    <mergeCell ref="G221:G222"/>
    <mergeCell ref="G230:G231"/>
    <mergeCell ref="G240:G241"/>
    <mergeCell ref="G250:G251"/>
    <mergeCell ref="G313:G314"/>
    <mergeCell ref="G269:G270"/>
    <mergeCell ref="G298:G299"/>
    <mergeCell ref="G282:G283"/>
    <mergeCell ref="G260:G261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 tint="-0.499984740745262"/>
    <pageSetUpPr fitToPage="1"/>
  </sheetPr>
  <dimension ref="A1:AB1466"/>
  <sheetViews>
    <sheetView zoomScale="80" zoomScaleNormal="8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E37" sqref="E37"/>
    </sheetView>
  </sheetViews>
  <sheetFormatPr defaultRowHeight="12.75"/>
  <cols>
    <col min="1" max="1" width="14.28515625" customWidth="1"/>
    <col min="2" max="2" width="19.28515625" customWidth="1"/>
    <col min="3" max="3" width="13.140625" customWidth="1"/>
    <col min="4" max="4" width="12.7109375" customWidth="1"/>
    <col min="5" max="5" width="14" style="1951" customWidth="1"/>
    <col min="6" max="6" width="14.5703125" customWidth="1"/>
    <col min="7" max="7" width="14.42578125" customWidth="1"/>
    <col min="8" max="8" width="12" customWidth="1"/>
    <col min="10" max="12" width="9.140625" style="2424"/>
  </cols>
  <sheetData>
    <row r="1" spans="1:12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827" t="s">
        <v>11726</v>
      </c>
      <c r="J1" s="2827"/>
      <c r="K1" s="2827"/>
      <c r="L1" s="2477"/>
    </row>
    <row r="2" spans="1:12" ht="30.75">
      <c r="A2" s="191" t="s">
        <v>953</v>
      </c>
      <c r="B2" s="191"/>
      <c r="C2" s="191"/>
      <c r="D2" s="191"/>
      <c r="E2" s="2008"/>
      <c r="F2" s="194"/>
      <c r="G2" s="195"/>
      <c r="H2" s="194"/>
    </row>
    <row r="3" spans="1:12" ht="13.5" thickBot="1"/>
    <row r="4" spans="1:12" ht="18.75">
      <c r="A4" s="291"/>
      <c r="B4" s="196"/>
      <c r="C4" s="2009" t="s">
        <v>1075</v>
      </c>
      <c r="D4" s="2009"/>
      <c r="E4" s="2009"/>
      <c r="F4" s="275"/>
      <c r="G4" s="196"/>
      <c r="H4" s="343"/>
    </row>
    <row r="5" spans="1:12">
      <c r="A5" s="292"/>
      <c r="B5" s="17"/>
      <c r="C5" s="216"/>
      <c r="D5" s="216"/>
      <c r="E5" s="1523"/>
      <c r="F5" s="1523"/>
      <c r="G5" s="119"/>
      <c r="H5" s="348"/>
    </row>
    <row r="6" spans="1:12">
      <c r="A6" s="292"/>
      <c r="B6" s="17"/>
      <c r="C6" s="216"/>
      <c r="D6" s="216"/>
      <c r="E6" s="1523"/>
      <c r="F6" s="1523"/>
      <c r="G6" s="119"/>
      <c r="H6" s="348"/>
    </row>
    <row r="7" spans="1:12">
      <c r="A7" s="292"/>
      <c r="B7" s="17"/>
      <c r="C7" s="216"/>
      <c r="D7" s="216"/>
      <c r="E7" s="1523"/>
      <c r="F7" s="1523"/>
      <c r="G7" s="119"/>
      <c r="H7" s="348"/>
    </row>
    <row r="8" spans="1:12" ht="13.5" thickBot="1">
      <c r="A8" s="293"/>
      <c r="B8" s="204"/>
      <c r="C8" s="217"/>
      <c r="D8" s="217"/>
      <c r="E8" s="1524"/>
      <c r="F8" s="1524"/>
      <c r="G8" s="122"/>
      <c r="H8" s="349"/>
    </row>
    <row r="9" spans="1:12" ht="35.25" customHeight="1">
      <c r="A9" s="350" t="s">
        <v>1036</v>
      </c>
      <c r="B9" s="522" t="s">
        <v>2733</v>
      </c>
      <c r="C9" s="568" t="s">
        <v>3975</v>
      </c>
      <c r="D9" s="568" t="s">
        <v>3147</v>
      </c>
      <c r="E9" s="599" t="s">
        <v>3974</v>
      </c>
      <c r="F9" s="231" t="s">
        <v>2796</v>
      </c>
      <c r="G9" s="2752" t="s">
        <v>498</v>
      </c>
      <c r="H9" s="232" t="s">
        <v>4274</v>
      </c>
    </row>
    <row r="10" spans="1:12" ht="17.25" customHeight="1" thickBot="1">
      <c r="A10" s="351"/>
      <c r="B10" s="352"/>
      <c r="C10" s="1485" t="s">
        <v>3260</v>
      </c>
      <c r="D10" s="438" t="s">
        <v>2645</v>
      </c>
      <c r="E10" s="2012" t="s">
        <v>265</v>
      </c>
      <c r="F10" s="224">
        <f>'Заказ, cкидки и курсы валют'!$I$12</f>
        <v>0</v>
      </c>
      <c r="G10" s="2748"/>
      <c r="H10" s="219"/>
    </row>
    <row r="11" spans="1:12">
      <c r="A11" s="409" t="s">
        <v>1906</v>
      </c>
      <c r="B11" s="250" t="s">
        <v>1076</v>
      </c>
      <c r="C11" s="20">
        <v>20</v>
      </c>
      <c r="D11" s="20">
        <v>100</v>
      </c>
      <c r="E11" s="2500">
        <v>615.74</v>
      </c>
      <c r="F11" s="20">
        <f>ROUND(E11*(1-$F$10),2)</f>
        <v>615.74</v>
      </c>
      <c r="G11" s="20">
        <f>F11</f>
        <v>615.74</v>
      </c>
      <c r="H11" s="245"/>
    </row>
    <row r="12" spans="1:12">
      <c r="A12" s="409" t="s">
        <v>1907</v>
      </c>
      <c r="B12" s="250" t="s">
        <v>1077</v>
      </c>
      <c r="C12" s="20">
        <v>20</v>
      </c>
      <c r="D12" s="20">
        <v>100</v>
      </c>
      <c r="E12" s="2501">
        <v>615.74</v>
      </c>
      <c r="F12" s="20">
        <f t="shared" ref="F12:F28" si="0">ROUND(E12*(1-$F$10),2)</f>
        <v>615.74</v>
      </c>
      <c r="G12" s="20">
        <f t="shared" ref="G12:G28" si="1">F12</f>
        <v>615.74</v>
      </c>
      <c r="H12" s="245"/>
    </row>
    <row r="13" spans="1:12">
      <c r="A13" s="409" t="s">
        <v>1908</v>
      </c>
      <c r="B13" s="250" t="s">
        <v>1078</v>
      </c>
      <c r="C13" s="20">
        <v>20</v>
      </c>
      <c r="D13" s="20">
        <v>100</v>
      </c>
      <c r="E13" s="2501">
        <v>615.74</v>
      </c>
      <c r="F13" s="20">
        <f t="shared" si="0"/>
        <v>615.74</v>
      </c>
      <c r="G13" s="20">
        <f t="shared" si="1"/>
        <v>615.74</v>
      </c>
      <c r="H13" s="245"/>
    </row>
    <row r="14" spans="1:12">
      <c r="A14" s="409" t="s">
        <v>1909</v>
      </c>
      <c r="B14" s="250" t="s">
        <v>1079</v>
      </c>
      <c r="C14" s="20">
        <v>20</v>
      </c>
      <c r="D14" s="20">
        <v>100</v>
      </c>
      <c r="E14" s="2501">
        <v>615.74</v>
      </c>
      <c r="F14" s="20">
        <f t="shared" si="0"/>
        <v>615.74</v>
      </c>
      <c r="G14" s="20">
        <f t="shared" si="1"/>
        <v>615.74</v>
      </c>
      <c r="H14" s="245"/>
    </row>
    <row r="15" spans="1:12">
      <c r="A15" s="409" t="s">
        <v>1910</v>
      </c>
      <c r="B15" s="250" t="s">
        <v>3117</v>
      </c>
      <c r="C15" s="20">
        <v>20</v>
      </c>
      <c r="D15" s="20">
        <v>100</v>
      </c>
      <c r="E15" s="2501">
        <v>615.74</v>
      </c>
      <c r="F15" s="20">
        <f t="shared" si="0"/>
        <v>615.74</v>
      </c>
      <c r="G15" s="20">
        <f t="shared" si="1"/>
        <v>615.74</v>
      </c>
      <c r="H15" s="245"/>
    </row>
    <row r="16" spans="1:12">
      <c r="A16" s="409" t="s">
        <v>1911</v>
      </c>
      <c r="B16" s="250" t="s">
        <v>1080</v>
      </c>
      <c r="C16" s="20">
        <v>20</v>
      </c>
      <c r="D16" s="20">
        <v>100</v>
      </c>
      <c r="E16" s="2501">
        <v>615.74</v>
      </c>
      <c r="F16" s="20">
        <f t="shared" si="0"/>
        <v>615.74</v>
      </c>
      <c r="G16" s="20">
        <f t="shared" si="1"/>
        <v>615.74</v>
      </c>
      <c r="H16" s="245"/>
    </row>
    <row r="17" spans="1:8">
      <c r="A17" s="409" t="s">
        <v>1912</v>
      </c>
      <c r="B17" s="250" t="s">
        <v>1081</v>
      </c>
      <c r="C17" s="20">
        <v>20</v>
      </c>
      <c r="D17" s="20">
        <v>100</v>
      </c>
      <c r="E17" s="2501">
        <v>615.74</v>
      </c>
      <c r="F17" s="20">
        <f t="shared" si="0"/>
        <v>615.74</v>
      </c>
      <c r="G17" s="20">
        <f t="shared" si="1"/>
        <v>615.74</v>
      </c>
      <c r="H17" s="245"/>
    </row>
    <row r="18" spans="1:8">
      <c r="A18" s="409" t="s">
        <v>1913</v>
      </c>
      <c r="B18" s="250" t="s">
        <v>1083</v>
      </c>
      <c r="C18" s="20">
        <v>20</v>
      </c>
      <c r="D18" s="20">
        <v>100</v>
      </c>
      <c r="E18" s="2501">
        <v>615.74</v>
      </c>
      <c r="F18" s="20">
        <f t="shared" si="0"/>
        <v>615.74</v>
      </c>
      <c r="G18" s="20">
        <f t="shared" si="1"/>
        <v>615.74</v>
      </c>
      <c r="H18" s="245"/>
    </row>
    <row r="19" spans="1:8">
      <c r="A19" s="409" t="s">
        <v>1914</v>
      </c>
      <c r="B19" s="250" t="s">
        <v>1084</v>
      </c>
      <c r="C19" s="20">
        <v>20</v>
      </c>
      <c r="D19" s="20">
        <v>100</v>
      </c>
      <c r="E19" s="2501">
        <v>615.74</v>
      </c>
      <c r="F19" s="20">
        <f t="shared" si="0"/>
        <v>615.74</v>
      </c>
      <c r="G19" s="20">
        <f t="shared" si="1"/>
        <v>615.74</v>
      </c>
      <c r="H19" s="245"/>
    </row>
    <row r="20" spans="1:8">
      <c r="A20" s="409" t="s">
        <v>1915</v>
      </c>
      <c r="B20" s="250" t="s">
        <v>4</v>
      </c>
      <c r="C20" s="20">
        <v>20</v>
      </c>
      <c r="D20" s="20">
        <v>100</v>
      </c>
      <c r="E20" s="2501">
        <v>615.74</v>
      </c>
      <c r="F20" s="20">
        <f t="shared" si="0"/>
        <v>615.74</v>
      </c>
      <c r="G20" s="20">
        <f t="shared" si="1"/>
        <v>615.74</v>
      </c>
      <c r="H20" s="245"/>
    </row>
    <row r="21" spans="1:8">
      <c r="A21" s="409" t="s">
        <v>1916</v>
      </c>
      <c r="B21" s="250" t="s">
        <v>3118</v>
      </c>
      <c r="C21" s="20">
        <v>20</v>
      </c>
      <c r="D21" s="20">
        <v>100</v>
      </c>
      <c r="E21" s="2501">
        <v>615.74</v>
      </c>
      <c r="F21" s="20">
        <f t="shared" si="0"/>
        <v>615.74</v>
      </c>
      <c r="G21" s="20">
        <f t="shared" si="1"/>
        <v>615.74</v>
      </c>
      <c r="H21" s="245"/>
    </row>
    <row r="22" spans="1:8">
      <c r="A22" s="409" t="s">
        <v>1917</v>
      </c>
      <c r="B22" s="250" t="s">
        <v>5</v>
      </c>
      <c r="C22" s="20">
        <v>20</v>
      </c>
      <c r="D22" s="20">
        <v>100</v>
      </c>
      <c r="E22" s="2501">
        <v>615.74</v>
      </c>
      <c r="F22" s="20">
        <f t="shared" si="0"/>
        <v>615.74</v>
      </c>
      <c r="G22" s="20">
        <f t="shared" si="1"/>
        <v>615.74</v>
      </c>
      <c r="H22" s="245"/>
    </row>
    <row r="23" spans="1:8">
      <c r="A23" s="409" t="s">
        <v>1918</v>
      </c>
      <c r="B23" s="250" t="s">
        <v>9</v>
      </c>
      <c r="C23" s="20">
        <v>20</v>
      </c>
      <c r="D23" s="20">
        <v>100</v>
      </c>
      <c r="E23" s="2501">
        <v>615.74</v>
      </c>
      <c r="F23" s="20">
        <f t="shared" si="0"/>
        <v>615.74</v>
      </c>
      <c r="G23" s="20">
        <f t="shared" si="1"/>
        <v>615.74</v>
      </c>
      <c r="H23" s="245"/>
    </row>
    <row r="24" spans="1:8">
      <c r="A24" s="409" t="s">
        <v>1919</v>
      </c>
      <c r="B24" s="250" t="s">
        <v>10</v>
      </c>
      <c r="C24" s="20">
        <v>20</v>
      </c>
      <c r="D24" s="20">
        <v>100</v>
      </c>
      <c r="E24" s="2501">
        <v>615.74</v>
      </c>
      <c r="F24" s="20">
        <f t="shared" si="0"/>
        <v>615.74</v>
      </c>
      <c r="G24" s="20">
        <f t="shared" si="1"/>
        <v>615.74</v>
      </c>
      <c r="H24" s="245"/>
    </row>
    <row r="25" spans="1:8">
      <c r="A25" s="409" t="s">
        <v>1920</v>
      </c>
      <c r="B25" s="250" t="s">
        <v>11</v>
      </c>
      <c r="C25" s="20">
        <v>20</v>
      </c>
      <c r="D25" s="20">
        <v>100</v>
      </c>
      <c r="E25" s="2501">
        <v>615.74</v>
      </c>
      <c r="F25" s="20">
        <f t="shared" si="0"/>
        <v>615.74</v>
      </c>
      <c r="G25" s="20">
        <f t="shared" si="1"/>
        <v>615.74</v>
      </c>
      <c r="H25" s="245"/>
    </row>
    <row r="26" spans="1:8">
      <c r="A26" s="409" t="s">
        <v>1921</v>
      </c>
      <c r="B26" s="250" t="s">
        <v>12</v>
      </c>
      <c r="C26" s="20">
        <v>20</v>
      </c>
      <c r="D26" s="20">
        <v>100</v>
      </c>
      <c r="E26" s="2501">
        <v>615.74</v>
      </c>
      <c r="F26" s="20">
        <f t="shared" si="0"/>
        <v>615.74</v>
      </c>
      <c r="G26" s="20">
        <f t="shared" si="1"/>
        <v>615.74</v>
      </c>
      <c r="H26" s="245"/>
    </row>
    <row r="27" spans="1:8">
      <c r="A27" s="409" t="s">
        <v>1922</v>
      </c>
      <c r="B27" s="250" t="s">
        <v>13</v>
      </c>
      <c r="C27" s="20">
        <v>20</v>
      </c>
      <c r="D27" s="20">
        <v>100</v>
      </c>
      <c r="E27" s="2501">
        <v>615.74</v>
      </c>
      <c r="F27" s="20">
        <f t="shared" si="0"/>
        <v>615.74</v>
      </c>
      <c r="G27" s="20">
        <f t="shared" si="1"/>
        <v>615.74</v>
      </c>
      <c r="H27" s="245"/>
    </row>
    <row r="28" spans="1:8" ht="13.5" thickBot="1">
      <c r="A28" s="410" t="s">
        <v>1923</v>
      </c>
      <c r="B28" s="282" t="s">
        <v>14</v>
      </c>
      <c r="C28" s="338">
        <v>20</v>
      </c>
      <c r="D28" s="338">
        <v>100</v>
      </c>
      <c r="E28" s="2502">
        <v>615.74</v>
      </c>
      <c r="F28" s="338">
        <f t="shared" si="0"/>
        <v>615.74</v>
      </c>
      <c r="G28" s="338">
        <f t="shared" si="1"/>
        <v>615.74</v>
      </c>
      <c r="H28" s="248"/>
    </row>
    <row r="29" spans="1:8" ht="13.5" thickBot="1"/>
    <row r="30" spans="1:8" ht="18.75">
      <c r="A30" s="291"/>
      <c r="B30" s="196"/>
      <c r="C30" s="2009" t="s">
        <v>15</v>
      </c>
      <c r="D30" s="2009"/>
      <c r="E30" s="2009"/>
      <c r="F30" s="196"/>
      <c r="G30" s="173"/>
      <c r="H30" s="345"/>
    </row>
    <row r="31" spans="1:8" ht="18.75">
      <c r="A31" s="292"/>
      <c r="B31" s="17"/>
      <c r="C31" s="2010"/>
      <c r="D31" s="340" t="s">
        <v>16</v>
      </c>
      <c r="E31" s="2013"/>
      <c r="F31" s="17"/>
      <c r="G31" s="341"/>
      <c r="H31" s="346"/>
    </row>
    <row r="32" spans="1:8">
      <c r="A32" s="292"/>
      <c r="B32" s="17"/>
      <c r="C32" s="216"/>
      <c r="D32" s="216"/>
      <c r="E32" s="1523"/>
      <c r="F32" s="1523"/>
      <c r="G32" s="119"/>
      <c r="H32" s="348"/>
    </row>
    <row r="33" spans="1:8">
      <c r="A33" s="292"/>
      <c r="B33" s="17"/>
      <c r="C33" s="216"/>
      <c r="D33" s="216"/>
      <c r="E33" s="1523"/>
      <c r="F33" s="1523"/>
      <c r="G33" s="119"/>
      <c r="H33" s="348"/>
    </row>
    <row r="34" spans="1:8">
      <c r="A34" s="292"/>
      <c r="B34" s="17"/>
      <c r="C34" s="216"/>
      <c r="D34" s="216"/>
      <c r="E34" s="1523"/>
      <c r="F34" s="1523"/>
      <c r="G34" s="119"/>
      <c r="H34" s="348"/>
    </row>
    <row r="35" spans="1:8" ht="13.5" thickBot="1">
      <c r="A35" s="293"/>
      <c r="B35" s="204"/>
      <c r="C35" s="217"/>
      <c r="D35" s="217"/>
      <c r="E35" s="1524"/>
      <c r="F35" s="1524"/>
      <c r="G35" s="122"/>
      <c r="H35" s="349"/>
    </row>
    <row r="36" spans="1:8" ht="33.75" customHeight="1">
      <c r="A36" s="350" t="s">
        <v>1036</v>
      </c>
      <c r="B36" s="522" t="s">
        <v>2733</v>
      </c>
      <c r="C36" s="568" t="s">
        <v>3975</v>
      </c>
      <c r="D36" s="568" t="s">
        <v>3147</v>
      </c>
      <c r="E36" s="599" t="s">
        <v>3974</v>
      </c>
      <c r="F36" s="231" t="s">
        <v>2796</v>
      </c>
      <c r="G36" s="2752" t="s">
        <v>498</v>
      </c>
      <c r="H36" s="232" t="s">
        <v>4274</v>
      </c>
    </row>
    <row r="37" spans="1:8" ht="17.25" customHeight="1" thickBot="1">
      <c r="A37" s="351"/>
      <c r="B37" s="352"/>
      <c r="C37" s="1485" t="s">
        <v>3260</v>
      </c>
      <c r="D37" s="438" t="s">
        <v>2645</v>
      </c>
      <c r="E37" s="2012" t="s">
        <v>265</v>
      </c>
      <c r="F37" s="224">
        <f>'Заказ, cкидки и курсы валют'!$I$12</f>
        <v>0</v>
      </c>
      <c r="G37" s="2748"/>
      <c r="H37" s="219"/>
    </row>
    <row r="38" spans="1:8">
      <c r="A38" s="250" t="s">
        <v>1924</v>
      </c>
      <c r="B38" s="15" t="s">
        <v>1076</v>
      </c>
      <c r="C38" s="20">
        <v>20</v>
      </c>
      <c r="D38" s="20">
        <v>1000</v>
      </c>
      <c r="E38" s="2500">
        <v>313.73</v>
      </c>
      <c r="F38" s="20">
        <f>ROUND(E38*(1-$F$10),2)</f>
        <v>313.73</v>
      </c>
      <c r="G38" s="20">
        <f>F38</f>
        <v>313.73</v>
      </c>
      <c r="H38" s="245"/>
    </row>
    <row r="39" spans="1:8">
      <c r="A39" s="250" t="s">
        <v>1925</v>
      </c>
      <c r="B39" s="15" t="s">
        <v>1077</v>
      </c>
      <c r="C39" s="20">
        <v>20</v>
      </c>
      <c r="D39" s="20">
        <v>1000</v>
      </c>
      <c r="E39" s="2501">
        <v>313.73</v>
      </c>
      <c r="F39" s="20">
        <f t="shared" ref="F39:F59" si="2">ROUND(E39*(1-$F$10),2)</f>
        <v>313.73</v>
      </c>
      <c r="G39" s="20">
        <f t="shared" ref="G39:G59" si="3">F39</f>
        <v>313.73</v>
      </c>
      <c r="H39" s="245"/>
    </row>
    <row r="40" spans="1:8">
      <c r="A40" s="250" t="s">
        <v>1926</v>
      </c>
      <c r="B40" s="15" t="s">
        <v>1078</v>
      </c>
      <c r="C40" s="20">
        <v>20</v>
      </c>
      <c r="D40" s="20">
        <v>1000</v>
      </c>
      <c r="E40" s="2501">
        <v>313.73</v>
      </c>
      <c r="F40" s="20">
        <f t="shared" si="2"/>
        <v>313.73</v>
      </c>
      <c r="G40" s="20">
        <f t="shared" si="3"/>
        <v>313.73</v>
      </c>
      <c r="H40" s="245"/>
    </row>
    <row r="41" spans="1:8">
      <c r="A41" s="250" t="s">
        <v>1927</v>
      </c>
      <c r="B41" s="15" t="s">
        <v>1079</v>
      </c>
      <c r="C41" s="20">
        <v>20</v>
      </c>
      <c r="D41" s="20">
        <v>1000</v>
      </c>
      <c r="E41" s="2501">
        <v>313.73</v>
      </c>
      <c r="F41" s="20">
        <f t="shared" si="2"/>
        <v>313.73</v>
      </c>
      <c r="G41" s="20">
        <f t="shared" si="3"/>
        <v>313.73</v>
      </c>
      <c r="H41" s="245"/>
    </row>
    <row r="42" spans="1:8">
      <c r="A42" s="250" t="s">
        <v>5565</v>
      </c>
      <c r="B42" s="15" t="s">
        <v>3117</v>
      </c>
      <c r="C42" s="20">
        <v>20</v>
      </c>
      <c r="D42" s="20">
        <v>1000</v>
      </c>
      <c r="E42" s="2501">
        <v>313.73</v>
      </c>
      <c r="F42" s="20">
        <f t="shared" si="2"/>
        <v>313.73</v>
      </c>
      <c r="G42" s="20">
        <f t="shared" si="3"/>
        <v>313.73</v>
      </c>
      <c r="H42" s="245"/>
    </row>
    <row r="43" spans="1:8">
      <c r="A43" s="250" t="s">
        <v>1928</v>
      </c>
      <c r="B43" s="15" t="s">
        <v>1080</v>
      </c>
      <c r="C43" s="20">
        <v>20</v>
      </c>
      <c r="D43" s="20">
        <v>1000</v>
      </c>
      <c r="E43" s="2501">
        <v>313.73</v>
      </c>
      <c r="F43" s="20">
        <f t="shared" si="2"/>
        <v>313.73</v>
      </c>
      <c r="G43" s="20">
        <f t="shared" si="3"/>
        <v>313.73</v>
      </c>
      <c r="H43" s="245"/>
    </row>
    <row r="44" spans="1:8">
      <c r="A44" s="250" t="s">
        <v>1929</v>
      </c>
      <c r="B44" s="15" t="s">
        <v>1081</v>
      </c>
      <c r="C44" s="20">
        <v>20</v>
      </c>
      <c r="D44" s="20">
        <v>1000</v>
      </c>
      <c r="E44" s="2501">
        <v>313.73</v>
      </c>
      <c r="F44" s="20">
        <f t="shared" si="2"/>
        <v>313.73</v>
      </c>
      <c r="G44" s="20">
        <f t="shared" si="3"/>
        <v>313.73</v>
      </c>
      <c r="H44" s="245"/>
    </row>
    <row r="45" spans="1:8">
      <c r="A45" s="250" t="s">
        <v>1930</v>
      </c>
      <c r="B45" s="15" t="s">
        <v>1082</v>
      </c>
      <c r="C45" s="20">
        <v>20</v>
      </c>
      <c r="D45" s="20">
        <v>1000</v>
      </c>
      <c r="E45" s="2501">
        <v>313.73</v>
      </c>
      <c r="F45" s="20">
        <f t="shared" si="2"/>
        <v>313.73</v>
      </c>
      <c r="G45" s="20">
        <f t="shared" si="3"/>
        <v>313.73</v>
      </c>
      <c r="H45" s="245"/>
    </row>
    <row r="46" spans="1:8">
      <c r="A46" s="250" t="s">
        <v>1931</v>
      </c>
      <c r="B46" s="15" t="s">
        <v>1083</v>
      </c>
      <c r="C46" s="20">
        <v>20</v>
      </c>
      <c r="D46" s="20">
        <v>1000</v>
      </c>
      <c r="E46" s="2501">
        <v>313.73</v>
      </c>
      <c r="F46" s="20">
        <f t="shared" si="2"/>
        <v>313.73</v>
      </c>
      <c r="G46" s="20">
        <f t="shared" si="3"/>
        <v>313.73</v>
      </c>
      <c r="H46" s="245"/>
    </row>
    <row r="47" spans="1:8">
      <c r="A47" s="250" t="s">
        <v>1932</v>
      </c>
      <c r="B47" s="15" t="s">
        <v>1084</v>
      </c>
      <c r="C47" s="20">
        <v>20</v>
      </c>
      <c r="D47" s="20">
        <v>1000</v>
      </c>
      <c r="E47" s="2501">
        <v>313.73</v>
      </c>
      <c r="F47" s="20">
        <f t="shared" si="2"/>
        <v>313.73</v>
      </c>
      <c r="G47" s="20">
        <f t="shared" si="3"/>
        <v>313.73</v>
      </c>
      <c r="H47" s="245"/>
    </row>
    <row r="48" spans="1:8">
      <c r="A48" s="250" t="s">
        <v>1933</v>
      </c>
      <c r="B48" s="15" t="s">
        <v>4</v>
      </c>
      <c r="C48" s="20">
        <v>20</v>
      </c>
      <c r="D48" s="20">
        <v>1000</v>
      </c>
      <c r="E48" s="2501">
        <v>313.73</v>
      </c>
      <c r="F48" s="20">
        <f t="shared" si="2"/>
        <v>313.73</v>
      </c>
      <c r="G48" s="20">
        <f t="shared" si="3"/>
        <v>313.73</v>
      </c>
      <c r="H48" s="245"/>
    </row>
    <row r="49" spans="1:9">
      <c r="A49" s="250" t="s">
        <v>1934</v>
      </c>
      <c r="B49" s="15" t="s">
        <v>3118</v>
      </c>
      <c r="C49" s="20">
        <v>20</v>
      </c>
      <c r="D49" s="20">
        <v>1000</v>
      </c>
      <c r="E49" s="2501">
        <v>313.73</v>
      </c>
      <c r="F49" s="20">
        <f t="shared" si="2"/>
        <v>313.73</v>
      </c>
      <c r="G49" s="20">
        <f t="shared" si="3"/>
        <v>313.73</v>
      </c>
      <c r="H49" s="245"/>
    </row>
    <row r="50" spans="1:9">
      <c r="A50" s="250" t="s">
        <v>1935</v>
      </c>
      <c r="B50" s="15" t="s">
        <v>5</v>
      </c>
      <c r="C50" s="20">
        <v>20</v>
      </c>
      <c r="D50" s="20">
        <v>1000</v>
      </c>
      <c r="E50" s="2501">
        <v>313.73</v>
      </c>
      <c r="F50" s="20">
        <f t="shared" si="2"/>
        <v>313.73</v>
      </c>
      <c r="G50" s="20">
        <f t="shared" si="3"/>
        <v>313.73</v>
      </c>
      <c r="H50" s="245"/>
      <c r="I50" s="1633"/>
    </row>
    <row r="51" spans="1:9">
      <c r="A51" s="250" t="s">
        <v>1936</v>
      </c>
      <c r="B51" s="15" t="s">
        <v>6</v>
      </c>
      <c r="C51" s="20">
        <v>20</v>
      </c>
      <c r="D51" s="20">
        <v>1000</v>
      </c>
      <c r="E51" s="2501">
        <v>313.73</v>
      </c>
      <c r="F51" s="20">
        <f t="shared" si="2"/>
        <v>313.73</v>
      </c>
      <c r="G51" s="20">
        <f t="shared" si="3"/>
        <v>313.73</v>
      </c>
      <c r="H51" s="245"/>
    </row>
    <row r="52" spans="1:9">
      <c r="A52" s="250" t="s">
        <v>1937</v>
      </c>
      <c r="B52" s="15" t="s">
        <v>7</v>
      </c>
      <c r="C52" s="20">
        <v>20</v>
      </c>
      <c r="D52" s="20">
        <v>1000</v>
      </c>
      <c r="E52" s="2501">
        <v>313.73</v>
      </c>
      <c r="F52" s="20">
        <f t="shared" si="2"/>
        <v>313.73</v>
      </c>
      <c r="G52" s="20">
        <f t="shared" si="3"/>
        <v>313.73</v>
      </c>
      <c r="H52" s="245"/>
    </row>
    <row r="53" spans="1:9">
      <c r="A53" s="250" t="s">
        <v>1938</v>
      </c>
      <c r="B53" s="15" t="s">
        <v>8</v>
      </c>
      <c r="C53" s="20">
        <v>20</v>
      </c>
      <c r="D53" s="20">
        <v>1000</v>
      </c>
      <c r="E53" s="2501">
        <v>313.73</v>
      </c>
      <c r="F53" s="20">
        <f t="shared" si="2"/>
        <v>313.73</v>
      </c>
      <c r="G53" s="20">
        <f t="shared" si="3"/>
        <v>313.73</v>
      </c>
      <c r="H53" s="245"/>
    </row>
    <row r="54" spans="1:9">
      <c r="A54" s="250" t="s">
        <v>1939</v>
      </c>
      <c r="B54" s="15" t="s">
        <v>9</v>
      </c>
      <c r="C54" s="20">
        <v>20</v>
      </c>
      <c r="D54" s="20">
        <v>1000</v>
      </c>
      <c r="E54" s="2501">
        <v>313.73</v>
      </c>
      <c r="F54" s="20">
        <f t="shared" si="2"/>
        <v>313.73</v>
      </c>
      <c r="G54" s="20">
        <f t="shared" si="3"/>
        <v>313.73</v>
      </c>
      <c r="H54" s="245"/>
    </row>
    <row r="55" spans="1:9">
      <c r="A55" s="250" t="s">
        <v>1940</v>
      </c>
      <c r="B55" s="15" t="s">
        <v>10</v>
      </c>
      <c r="C55" s="20">
        <v>20</v>
      </c>
      <c r="D55" s="20">
        <v>1000</v>
      </c>
      <c r="E55" s="2501">
        <v>313.73</v>
      </c>
      <c r="F55" s="20">
        <f t="shared" si="2"/>
        <v>313.73</v>
      </c>
      <c r="G55" s="20">
        <f t="shared" si="3"/>
        <v>313.73</v>
      </c>
      <c r="H55" s="245"/>
    </row>
    <row r="56" spans="1:9">
      <c r="A56" s="250" t="s">
        <v>4886</v>
      </c>
      <c r="B56" s="15" t="s">
        <v>11</v>
      </c>
      <c r="C56" s="20">
        <v>20</v>
      </c>
      <c r="D56" s="20">
        <v>1000</v>
      </c>
      <c r="E56" s="2501">
        <v>313.73</v>
      </c>
      <c r="F56" s="20">
        <f t="shared" si="2"/>
        <v>313.73</v>
      </c>
      <c r="G56" s="20">
        <f t="shared" si="3"/>
        <v>313.73</v>
      </c>
      <c r="H56" s="245"/>
    </row>
    <row r="57" spans="1:9">
      <c r="A57" s="250" t="s">
        <v>4887</v>
      </c>
      <c r="B57" s="15" t="s">
        <v>12</v>
      </c>
      <c r="C57" s="20">
        <v>20</v>
      </c>
      <c r="D57" s="20">
        <v>1000</v>
      </c>
      <c r="E57" s="2501">
        <v>313.73</v>
      </c>
      <c r="F57" s="20">
        <f t="shared" si="2"/>
        <v>313.73</v>
      </c>
      <c r="G57" s="20">
        <f t="shared" si="3"/>
        <v>313.73</v>
      </c>
      <c r="H57" s="245"/>
    </row>
    <row r="58" spans="1:9">
      <c r="A58" s="250" t="s">
        <v>4888</v>
      </c>
      <c r="B58" s="15" t="s">
        <v>13</v>
      </c>
      <c r="C58" s="20">
        <v>20</v>
      </c>
      <c r="D58" s="20">
        <v>1000</v>
      </c>
      <c r="E58" s="2501">
        <v>313.73</v>
      </c>
      <c r="F58" s="20">
        <f t="shared" si="2"/>
        <v>313.73</v>
      </c>
      <c r="G58" s="20">
        <f t="shared" si="3"/>
        <v>313.73</v>
      </c>
      <c r="H58" s="245"/>
    </row>
    <row r="59" spans="1:9" ht="13.5" thickBot="1">
      <c r="A59" s="282" t="s">
        <v>4889</v>
      </c>
      <c r="B59" s="19" t="s">
        <v>14</v>
      </c>
      <c r="C59" s="338">
        <v>20</v>
      </c>
      <c r="D59" s="338">
        <v>1000</v>
      </c>
      <c r="E59" s="2502">
        <v>313.73</v>
      </c>
      <c r="F59" s="338">
        <f t="shared" si="2"/>
        <v>313.73</v>
      </c>
      <c r="G59" s="338">
        <f t="shared" si="3"/>
        <v>313.73</v>
      </c>
      <c r="H59" s="248"/>
    </row>
    <row r="60" spans="1:9" ht="13.5" thickBot="1"/>
    <row r="61" spans="1:9" ht="18.75">
      <c r="A61" s="291"/>
      <c r="B61" s="196"/>
      <c r="C61" s="2009" t="s">
        <v>15</v>
      </c>
      <c r="D61" s="2009"/>
      <c r="E61" s="2009"/>
      <c r="F61" s="173"/>
      <c r="G61" s="174"/>
      <c r="H61" s="175"/>
    </row>
    <row r="62" spans="1:9" ht="18.75">
      <c r="A62" s="292"/>
      <c r="B62" s="17"/>
      <c r="C62" s="2010"/>
      <c r="D62" s="340" t="s">
        <v>17</v>
      </c>
      <c r="E62" s="2013"/>
      <c r="F62" s="341"/>
      <c r="G62" s="342"/>
      <c r="H62" s="346"/>
    </row>
    <row r="63" spans="1:9">
      <c r="A63" s="292"/>
      <c r="B63" s="17"/>
      <c r="C63" s="216"/>
      <c r="D63" s="216"/>
      <c r="E63" s="1523"/>
      <c r="F63" s="1523"/>
      <c r="G63" s="119"/>
      <c r="H63" s="348"/>
    </row>
    <row r="64" spans="1:9">
      <c r="A64" s="292"/>
      <c r="B64" s="17"/>
      <c r="C64" s="216"/>
      <c r="D64" s="216"/>
      <c r="E64" s="1523"/>
      <c r="F64" s="1523"/>
      <c r="G64" s="119"/>
      <c r="H64" s="348"/>
    </row>
    <row r="65" spans="1:8">
      <c r="A65" s="292"/>
      <c r="B65" s="17"/>
      <c r="C65" s="216"/>
      <c r="D65" s="216"/>
      <c r="E65" s="1523"/>
      <c r="F65" s="1523"/>
      <c r="G65" s="119"/>
      <c r="H65" s="348"/>
    </row>
    <row r="66" spans="1:8" ht="13.5" thickBot="1">
      <c r="A66" s="293"/>
      <c r="B66" s="204"/>
      <c r="C66" s="217"/>
      <c r="D66" s="217"/>
      <c r="E66" s="1524"/>
      <c r="F66" s="1524"/>
      <c r="G66" s="122"/>
      <c r="H66" s="349"/>
    </row>
    <row r="67" spans="1:8" ht="33.75" customHeight="1">
      <c r="A67" s="350" t="s">
        <v>1036</v>
      </c>
      <c r="B67" s="522" t="s">
        <v>2733</v>
      </c>
      <c r="C67" s="568" t="s">
        <v>3975</v>
      </c>
      <c r="D67" s="568" t="s">
        <v>3147</v>
      </c>
      <c r="E67" s="599" t="s">
        <v>3974</v>
      </c>
      <c r="F67" s="231" t="s">
        <v>2796</v>
      </c>
      <c r="G67" s="2752" t="s">
        <v>498</v>
      </c>
      <c r="H67" s="232" t="s">
        <v>4274</v>
      </c>
    </row>
    <row r="68" spans="1:8" ht="17.25" customHeight="1" thickBot="1">
      <c r="A68" s="351"/>
      <c r="B68" s="352"/>
      <c r="C68" s="1485" t="s">
        <v>3260</v>
      </c>
      <c r="D68" s="438" t="s">
        <v>2645</v>
      </c>
      <c r="E68" s="2012" t="s">
        <v>265</v>
      </c>
      <c r="F68" s="224">
        <f>'Заказ, cкидки и курсы валют'!$I$12</f>
        <v>0</v>
      </c>
      <c r="G68" s="2748"/>
      <c r="H68" s="219"/>
    </row>
    <row r="69" spans="1:8" ht="13.5" customHeight="1">
      <c r="A69" s="770" t="s">
        <v>4935</v>
      </c>
      <c r="B69" s="15" t="s">
        <v>1076</v>
      </c>
      <c r="C69" s="20">
        <v>20</v>
      </c>
      <c r="D69" s="20">
        <v>1000</v>
      </c>
      <c r="E69" s="2503">
        <v>392.64</v>
      </c>
      <c r="F69" s="20">
        <f>ROUND(E69*(1-$F$10),2)</f>
        <v>392.64</v>
      </c>
      <c r="G69" s="20">
        <f>F69</f>
        <v>392.64</v>
      </c>
      <c r="H69" s="245"/>
    </row>
    <row r="70" spans="1:8" ht="13.5" customHeight="1">
      <c r="A70" s="770" t="s">
        <v>4936</v>
      </c>
      <c r="B70" s="15" t="s">
        <v>1077</v>
      </c>
      <c r="C70" s="20">
        <v>20</v>
      </c>
      <c r="D70" s="20">
        <v>1000</v>
      </c>
      <c r="E70" s="2334">
        <v>392.64</v>
      </c>
      <c r="F70" s="20">
        <f t="shared" ref="F70:F89" si="4">ROUND(E70*(1-$F$10),2)</f>
        <v>392.64</v>
      </c>
      <c r="G70" s="20">
        <f t="shared" ref="G70:G89" si="5">F70</f>
        <v>392.64</v>
      </c>
      <c r="H70" s="245"/>
    </row>
    <row r="71" spans="1:8" ht="13.5" customHeight="1">
      <c r="A71" s="770" t="s">
        <v>4937</v>
      </c>
      <c r="B71" s="15" t="s">
        <v>1078</v>
      </c>
      <c r="C71" s="20">
        <v>20</v>
      </c>
      <c r="D71" s="20">
        <v>1000</v>
      </c>
      <c r="E71" s="2334">
        <v>392.64</v>
      </c>
      <c r="F71" s="20">
        <f t="shared" si="4"/>
        <v>392.64</v>
      </c>
      <c r="G71" s="20">
        <f t="shared" si="5"/>
        <v>392.64</v>
      </c>
      <c r="H71" s="245"/>
    </row>
    <row r="72" spans="1:8" ht="13.5" customHeight="1">
      <c r="A72" s="770" t="s">
        <v>4938</v>
      </c>
      <c r="B72" s="15" t="s">
        <v>1079</v>
      </c>
      <c r="C72" s="20">
        <v>20</v>
      </c>
      <c r="D72" s="20">
        <v>1000</v>
      </c>
      <c r="E72" s="2334">
        <v>392.64</v>
      </c>
      <c r="F72" s="20">
        <f t="shared" si="4"/>
        <v>392.64</v>
      </c>
      <c r="G72" s="20">
        <f t="shared" si="5"/>
        <v>392.64</v>
      </c>
      <c r="H72" s="245"/>
    </row>
    <row r="73" spans="1:8" ht="13.5" customHeight="1">
      <c r="A73" s="770" t="s">
        <v>4939</v>
      </c>
      <c r="B73" s="15" t="s">
        <v>3117</v>
      </c>
      <c r="C73" s="20">
        <v>20</v>
      </c>
      <c r="D73" s="20">
        <v>1000</v>
      </c>
      <c r="E73" s="2334">
        <v>392.64</v>
      </c>
      <c r="F73" s="20">
        <f t="shared" si="4"/>
        <v>392.64</v>
      </c>
      <c r="G73" s="20">
        <f t="shared" si="5"/>
        <v>392.64</v>
      </c>
      <c r="H73" s="245"/>
    </row>
    <row r="74" spans="1:8" ht="13.5" customHeight="1">
      <c r="A74" s="770" t="s">
        <v>11728</v>
      </c>
      <c r="B74" s="15" t="s">
        <v>1080</v>
      </c>
      <c r="C74" s="20">
        <v>20</v>
      </c>
      <c r="D74" s="20">
        <v>1000</v>
      </c>
      <c r="E74" s="2334">
        <v>392.64</v>
      </c>
      <c r="F74" s="20">
        <f t="shared" si="4"/>
        <v>392.64</v>
      </c>
      <c r="G74" s="20">
        <f t="shared" si="5"/>
        <v>392.64</v>
      </c>
      <c r="H74" s="245"/>
    </row>
    <row r="75" spans="1:8" ht="13.5" customHeight="1">
      <c r="A75" s="770" t="s">
        <v>11729</v>
      </c>
      <c r="B75" s="15" t="s">
        <v>1081</v>
      </c>
      <c r="C75" s="20">
        <v>20</v>
      </c>
      <c r="D75" s="20">
        <v>1000</v>
      </c>
      <c r="E75" s="2334">
        <v>392.64</v>
      </c>
      <c r="F75" s="20">
        <f t="shared" si="4"/>
        <v>392.64</v>
      </c>
      <c r="G75" s="20">
        <f t="shared" si="5"/>
        <v>392.64</v>
      </c>
      <c r="H75" s="245"/>
    </row>
    <row r="76" spans="1:8" ht="13.5" customHeight="1">
      <c r="A76" s="770" t="s">
        <v>4940</v>
      </c>
      <c r="B76" s="15" t="s">
        <v>1083</v>
      </c>
      <c r="C76" s="20">
        <v>20</v>
      </c>
      <c r="D76" s="20">
        <v>1000</v>
      </c>
      <c r="E76" s="2334">
        <v>392.64</v>
      </c>
      <c r="F76" s="20">
        <f t="shared" si="4"/>
        <v>392.64</v>
      </c>
      <c r="G76" s="20">
        <f t="shared" si="5"/>
        <v>392.64</v>
      </c>
      <c r="H76" s="245"/>
    </row>
    <row r="77" spans="1:8" ht="13.5" customHeight="1">
      <c r="A77" s="770" t="s">
        <v>4941</v>
      </c>
      <c r="B77" s="15" t="s">
        <v>1084</v>
      </c>
      <c r="C77" s="20">
        <v>20</v>
      </c>
      <c r="D77" s="20">
        <v>1000</v>
      </c>
      <c r="E77" s="2334">
        <v>392.64</v>
      </c>
      <c r="F77" s="20">
        <f t="shared" si="4"/>
        <v>392.64</v>
      </c>
      <c r="G77" s="20">
        <f t="shared" si="5"/>
        <v>392.64</v>
      </c>
      <c r="H77" s="245"/>
    </row>
    <row r="78" spans="1:8" ht="13.5" customHeight="1">
      <c r="A78" s="770" t="s">
        <v>4942</v>
      </c>
      <c r="B78" s="15" t="s">
        <v>4</v>
      </c>
      <c r="C78" s="20">
        <v>20</v>
      </c>
      <c r="D78" s="20">
        <v>1000</v>
      </c>
      <c r="E78" s="2334">
        <v>392.64</v>
      </c>
      <c r="F78" s="20">
        <f t="shared" si="4"/>
        <v>392.64</v>
      </c>
      <c r="G78" s="20">
        <f t="shared" si="5"/>
        <v>392.64</v>
      </c>
      <c r="H78" s="245"/>
    </row>
    <row r="79" spans="1:8" ht="13.5" customHeight="1">
      <c r="A79" s="770" t="s">
        <v>4943</v>
      </c>
      <c r="B79" s="15" t="s">
        <v>3118</v>
      </c>
      <c r="C79" s="20">
        <v>20</v>
      </c>
      <c r="D79" s="20">
        <v>1000</v>
      </c>
      <c r="E79" s="2334">
        <v>392.64</v>
      </c>
      <c r="F79" s="20">
        <f t="shared" si="4"/>
        <v>392.64</v>
      </c>
      <c r="G79" s="20">
        <f t="shared" si="5"/>
        <v>392.64</v>
      </c>
      <c r="H79" s="245"/>
    </row>
    <row r="80" spans="1:8" ht="13.5" customHeight="1">
      <c r="A80" s="770" t="s">
        <v>4944</v>
      </c>
      <c r="B80" s="15" t="s">
        <v>5</v>
      </c>
      <c r="C80" s="20">
        <v>20</v>
      </c>
      <c r="D80" s="20">
        <v>1000</v>
      </c>
      <c r="E80" s="2334">
        <v>392.64</v>
      </c>
      <c r="F80" s="20">
        <f t="shared" si="4"/>
        <v>392.64</v>
      </c>
      <c r="G80" s="20">
        <f t="shared" si="5"/>
        <v>392.64</v>
      </c>
      <c r="H80" s="245"/>
    </row>
    <row r="81" spans="1:8" ht="13.5" customHeight="1">
      <c r="A81" s="770" t="s">
        <v>5566</v>
      </c>
      <c r="B81" s="15" t="s">
        <v>6</v>
      </c>
      <c r="C81" s="20">
        <v>20</v>
      </c>
      <c r="D81" s="20">
        <v>1000</v>
      </c>
      <c r="E81" s="2334">
        <v>392.64</v>
      </c>
      <c r="F81" s="20">
        <f t="shared" si="4"/>
        <v>392.64</v>
      </c>
      <c r="G81" s="20">
        <f t="shared" si="5"/>
        <v>392.64</v>
      </c>
      <c r="H81" s="245"/>
    </row>
    <row r="82" spans="1:8" ht="13.5" customHeight="1">
      <c r="A82" s="770" t="s">
        <v>11730</v>
      </c>
      <c r="B82" s="15" t="s">
        <v>7</v>
      </c>
      <c r="C82" s="20">
        <v>20</v>
      </c>
      <c r="D82" s="20">
        <v>1000</v>
      </c>
      <c r="E82" s="2334">
        <v>392.64</v>
      </c>
      <c r="F82" s="20">
        <f t="shared" si="4"/>
        <v>392.64</v>
      </c>
      <c r="G82" s="20">
        <f t="shared" si="5"/>
        <v>392.64</v>
      </c>
      <c r="H82" s="245"/>
    </row>
    <row r="83" spans="1:8" ht="13.5" customHeight="1">
      <c r="A83" s="770" t="s">
        <v>2508</v>
      </c>
      <c r="B83" s="15" t="s">
        <v>8</v>
      </c>
      <c r="C83" s="20">
        <v>20</v>
      </c>
      <c r="D83" s="20">
        <v>1000</v>
      </c>
      <c r="E83" s="2334">
        <v>392.64</v>
      </c>
      <c r="F83" s="20">
        <f t="shared" si="4"/>
        <v>392.64</v>
      </c>
      <c r="G83" s="20">
        <f t="shared" si="5"/>
        <v>392.64</v>
      </c>
      <c r="H83" s="245"/>
    </row>
    <row r="84" spans="1:8" ht="13.5" customHeight="1">
      <c r="A84" s="805" t="s">
        <v>5567</v>
      </c>
      <c r="B84" s="15" t="s">
        <v>9</v>
      </c>
      <c r="C84" s="20">
        <v>20</v>
      </c>
      <c r="D84" s="20">
        <v>1000</v>
      </c>
      <c r="E84" s="2334">
        <v>392.64</v>
      </c>
      <c r="F84" s="20">
        <f t="shared" si="4"/>
        <v>392.64</v>
      </c>
      <c r="G84" s="20">
        <f t="shared" si="5"/>
        <v>392.64</v>
      </c>
      <c r="H84" s="245"/>
    </row>
    <row r="85" spans="1:8" ht="13.5" customHeight="1">
      <c r="A85" s="770" t="s">
        <v>5568</v>
      </c>
      <c r="B85" s="723" t="s">
        <v>10</v>
      </c>
      <c r="C85" s="20">
        <v>20</v>
      </c>
      <c r="D85" s="20">
        <v>1000</v>
      </c>
      <c r="E85" s="2334">
        <v>392.64</v>
      </c>
      <c r="F85" s="20">
        <f t="shared" si="4"/>
        <v>392.64</v>
      </c>
      <c r="G85" s="20">
        <f t="shared" si="5"/>
        <v>392.64</v>
      </c>
      <c r="H85" s="245"/>
    </row>
    <row r="86" spans="1:8" ht="13.5" customHeight="1">
      <c r="A86" s="770" t="s">
        <v>2509</v>
      </c>
      <c r="B86" s="15" t="s">
        <v>11</v>
      </c>
      <c r="C86" s="20">
        <v>20</v>
      </c>
      <c r="D86" s="20">
        <v>1000</v>
      </c>
      <c r="E86" s="2334">
        <v>392.64</v>
      </c>
      <c r="F86" s="20">
        <f t="shared" si="4"/>
        <v>392.64</v>
      </c>
      <c r="G86" s="20">
        <f t="shared" si="5"/>
        <v>392.64</v>
      </c>
      <c r="H86" s="245"/>
    </row>
    <row r="87" spans="1:8" ht="13.5" customHeight="1">
      <c r="A87" s="805" t="s">
        <v>5569</v>
      </c>
      <c r="B87" s="15" t="s">
        <v>12</v>
      </c>
      <c r="C87" s="20">
        <v>20</v>
      </c>
      <c r="D87" s="20">
        <v>1000</v>
      </c>
      <c r="E87" s="2334">
        <v>392.64</v>
      </c>
      <c r="F87" s="20">
        <f t="shared" si="4"/>
        <v>392.64</v>
      </c>
      <c r="G87" s="20">
        <f t="shared" si="5"/>
        <v>392.64</v>
      </c>
      <c r="H87" s="245"/>
    </row>
    <row r="88" spans="1:8" ht="13.5" customHeight="1">
      <c r="A88" s="250" t="s">
        <v>2510</v>
      </c>
      <c r="B88" s="15" t="s">
        <v>13</v>
      </c>
      <c r="C88" s="20">
        <v>20</v>
      </c>
      <c r="D88" s="20">
        <v>1000</v>
      </c>
      <c r="E88" s="2334">
        <v>392.64</v>
      </c>
      <c r="F88" s="20">
        <f t="shared" si="4"/>
        <v>392.64</v>
      </c>
      <c r="G88" s="20">
        <f t="shared" si="5"/>
        <v>392.64</v>
      </c>
      <c r="H88" s="245"/>
    </row>
    <row r="89" spans="1:8" ht="13.5" customHeight="1" thickBot="1">
      <c r="A89" s="282" t="s">
        <v>4014</v>
      </c>
      <c r="B89" s="19" t="s">
        <v>14</v>
      </c>
      <c r="C89" s="338">
        <v>20</v>
      </c>
      <c r="D89" s="338">
        <v>1000</v>
      </c>
      <c r="E89" s="2493">
        <v>392.64</v>
      </c>
      <c r="F89" s="338">
        <f t="shared" si="4"/>
        <v>392.64</v>
      </c>
      <c r="G89" s="338">
        <f t="shared" si="5"/>
        <v>392.64</v>
      </c>
      <c r="H89" s="248"/>
    </row>
    <row r="90" spans="1:8" ht="13.5" thickBot="1"/>
    <row r="91" spans="1:8" ht="18.75">
      <c r="A91" s="291"/>
      <c r="B91" s="196"/>
      <c r="C91" s="2009" t="s">
        <v>15</v>
      </c>
      <c r="D91" s="2009"/>
      <c r="E91" s="2009"/>
      <c r="F91" s="196"/>
      <c r="G91" s="173"/>
      <c r="H91" s="345"/>
    </row>
    <row r="92" spans="1:8" ht="18.75">
      <c r="A92" s="292"/>
      <c r="B92" s="17"/>
      <c r="C92" s="2010"/>
      <c r="D92" s="340" t="s">
        <v>18</v>
      </c>
      <c r="E92" s="2013"/>
      <c r="F92" s="17"/>
      <c r="G92" s="341"/>
      <c r="H92" s="346"/>
    </row>
    <row r="93" spans="1:8">
      <c r="A93" s="292"/>
      <c r="B93" s="17"/>
      <c r="C93" s="216"/>
      <c r="D93" s="216"/>
      <c r="E93" s="1523"/>
      <c r="F93" s="1523"/>
      <c r="G93" s="119"/>
      <c r="H93" s="348"/>
    </row>
    <row r="94" spans="1:8">
      <c r="A94" s="292"/>
      <c r="B94" s="17"/>
      <c r="C94" s="216"/>
      <c r="D94" s="216"/>
      <c r="E94" s="1523"/>
      <c r="F94" s="1523"/>
      <c r="G94" s="119"/>
      <c r="H94" s="348"/>
    </row>
    <row r="95" spans="1:8">
      <c r="A95" s="292"/>
      <c r="B95" s="17"/>
      <c r="C95" s="216"/>
      <c r="D95" s="216"/>
      <c r="E95" s="1523"/>
      <c r="F95" s="1523"/>
      <c r="G95" s="119"/>
      <c r="H95" s="348"/>
    </row>
    <row r="96" spans="1:8" ht="13.5" thickBot="1">
      <c r="A96" s="293"/>
      <c r="B96" s="204"/>
      <c r="C96" s="217"/>
      <c r="D96" s="217"/>
      <c r="E96" s="1524"/>
      <c r="F96" s="1524"/>
      <c r="G96" s="122"/>
      <c r="H96" s="349"/>
    </row>
    <row r="97" spans="1:9" ht="33.75" customHeight="1">
      <c r="A97" s="350" t="s">
        <v>1036</v>
      </c>
      <c r="B97" s="522" t="s">
        <v>2733</v>
      </c>
      <c r="C97" s="568" t="s">
        <v>3975</v>
      </c>
      <c r="D97" s="568" t="s">
        <v>3147</v>
      </c>
      <c r="E97" s="599" t="s">
        <v>3974</v>
      </c>
      <c r="F97" s="231" t="s">
        <v>2796</v>
      </c>
      <c r="G97" s="2752" t="s">
        <v>498</v>
      </c>
      <c r="H97" s="232" t="s">
        <v>4274</v>
      </c>
    </row>
    <row r="98" spans="1:9" ht="17.25" customHeight="1" thickBot="1">
      <c r="A98" s="351"/>
      <c r="B98" s="352"/>
      <c r="C98" s="1485" t="s">
        <v>3260</v>
      </c>
      <c r="D98" s="438" t="s">
        <v>2645</v>
      </c>
      <c r="E98" s="2012" t="s">
        <v>265</v>
      </c>
      <c r="F98" s="224">
        <f>'Заказ, cкидки и курсы валют'!$I$12</f>
        <v>0</v>
      </c>
      <c r="G98" s="2748"/>
      <c r="H98" s="219"/>
    </row>
    <row r="99" spans="1:9">
      <c r="A99" s="250" t="s">
        <v>4913</v>
      </c>
      <c r="B99" s="15" t="s">
        <v>1076</v>
      </c>
      <c r="C99" s="20">
        <v>10</v>
      </c>
      <c r="D99" s="20">
        <v>1000</v>
      </c>
      <c r="E99" s="2503">
        <v>336.58</v>
      </c>
      <c r="F99" s="20">
        <f>ROUND(E99*(1-$F$10),2)</f>
        <v>336.58</v>
      </c>
      <c r="G99" s="20">
        <f>F99</f>
        <v>336.58</v>
      </c>
      <c r="H99" s="245"/>
    </row>
    <row r="100" spans="1:9">
      <c r="A100" s="250" t="s">
        <v>4914</v>
      </c>
      <c r="B100" s="15" t="s">
        <v>1077</v>
      </c>
      <c r="C100" s="20">
        <v>10</v>
      </c>
      <c r="D100" s="20">
        <v>1000</v>
      </c>
      <c r="E100" s="2334">
        <v>336.58</v>
      </c>
      <c r="F100" s="20">
        <f t="shared" ref="F100:F120" si="6">ROUND(E100*(1-$F$10),2)</f>
        <v>336.58</v>
      </c>
      <c r="G100" s="20">
        <f t="shared" ref="G100:G120" si="7">F100</f>
        <v>336.58</v>
      </c>
      <c r="H100" s="245"/>
    </row>
    <row r="101" spans="1:9">
      <c r="A101" s="250" t="s">
        <v>4915</v>
      </c>
      <c r="B101" s="15" t="s">
        <v>1078</v>
      </c>
      <c r="C101" s="20">
        <v>10</v>
      </c>
      <c r="D101" s="20">
        <v>1000</v>
      </c>
      <c r="E101" s="2334">
        <v>336.58</v>
      </c>
      <c r="F101" s="20">
        <f t="shared" si="6"/>
        <v>336.58</v>
      </c>
      <c r="G101" s="20">
        <f t="shared" si="7"/>
        <v>336.58</v>
      </c>
      <c r="H101" s="245"/>
    </row>
    <row r="102" spans="1:9">
      <c r="A102" s="250" t="s">
        <v>4916</v>
      </c>
      <c r="B102" s="15" t="s">
        <v>1079</v>
      </c>
      <c r="C102" s="20">
        <v>10</v>
      </c>
      <c r="D102" s="20">
        <v>1000</v>
      </c>
      <c r="E102" s="2334">
        <v>336.58</v>
      </c>
      <c r="F102" s="20">
        <f t="shared" si="6"/>
        <v>336.58</v>
      </c>
      <c r="G102" s="20">
        <f t="shared" si="7"/>
        <v>336.58</v>
      </c>
      <c r="H102" s="245"/>
    </row>
    <row r="103" spans="1:9">
      <c r="A103" s="250" t="s">
        <v>4917</v>
      </c>
      <c r="B103" s="15" t="s">
        <v>3117</v>
      </c>
      <c r="C103" s="20">
        <v>10</v>
      </c>
      <c r="D103" s="20">
        <v>1000</v>
      </c>
      <c r="E103" s="2334">
        <v>336.58</v>
      </c>
      <c r="F103" s="20">
        <f t="shared" si="6"/>
        <v>336.58</v>
      </c>
      <c r="G103" s="20">
        <f t="shared" si="7"/>
        <v>336.58</v>
      </c>
      <c r="H103" s="245"/>
    </row>
    <row r="104" spans="1:9">
      <c r="A104" s="250" t="s">
        <v>4918</v>
      </c>
      <c r="B104" s="15" t="s">
        <v>1080</v>
      </c>
      <c r="C104" s="20">
        <v>10</v>
      </c>
      <c r="D104" s="20">
        <v>1000</v>
      </c>
      <c r="E104" s="2334">
        <v>336.58</v>
      </c>
      <c r="F104" s="20">
        <f t="shared" si="6"/>
        <v>336.58</v>
      </c>
      <c r="G104" s="20">
        <f t="shared" si="7"/>
        <v>336.58</v>
      </c>
      <c r="H104" s="245"/>
    </row>
    <row r="105" spans="1:9">
      <c r="A105" s="250" t="s">
        <v>4919</v>
      </c>
      <c r="B105" s="15" t="s">
        <v>1081</v>
      </c>
      <c r="C105" s="20">
        <v>10</v>
      </c>
      <c r="D105" s="20">
        <v>1000</v>
      </c>
      <c r="E105" s="2334">
        <v>336.58</v>
      </c>
      <c r="F105" s="20">
        <f t="shared" si="6"/>
        <v>336.58</v>
      </c>
      <c r="G105" s="20">
        <f t="shared" si="7"/>
        <v>336.58</v>
      </c>
      <c r="H105" s="245"/>
    </row>
    <row r="106" spans="1:9">
      <c r="A106" s="250" t="s">
        <v>4920</v>
      </c>
      <c r="B106" s="15" t="s">
        <v>1082</v>
      </c>
      <c r="C106" s="20">
        <v>10</v>
      </c>
      <c r="D106" s="20">
        <v>1000</v>
      </c>
      <c r="E106" s="2334">
        <v>336.58</v>
      </c>
      <c r="F106" s="20">
        <f t="shared" si="6"/>
        <v>336.58</v>
      </c>
      <c r="G106" s="20">
        <f t="shared" si="7"/>
        <v>336.58</v>
      </c>
      <c r="H106" s="245"/>
    </row>
    <row r="107" spans="1:9">
      <c r="A107" s="250" t="s">
        <v>4921</v>
      </c>
      <c r="B107" s="15" t="s">
        <v>1083</v>
      </c>
      <c r="C107" s="20">
        <v>10</v>
      </c>
      <c r="D107" s="20">
        <v>1000</v>
      </c>
      <c r="E107" s="2334">
        <v>336.58</v>
      </c>
      <c r="F107" s="20">
        <f t="shared" si="6"/>
        <v>336.58</v>
      </c>
      <c r="G107" s="20">
        <f t="shared" si="7"/>
        <v>336.58</v>
      </c>
      <c r="H107" s="245"/>
    </row>
    <row r="108" spans="1:9">
      <c r="A108" s="250" t="s">
        <v>4922</v>
      </c>
      <c r="B108" s="15" t="s">
        <v>1084</v>
      </c>
      <c r="C108" s="20">
        <v>10</v>
      </c>
      <c r="D108" s="20">
        <v>1000</v>
      </c>
      <c r="E108" s="2334">
        <v>336.58</v>
      </c>
      <c r="F108" s="20">
        <f t="shared" si="6"/>
        <v>336.58</v>
      </c>
      <c r="G108" s="20">
        <f t="shared" si="7"/>
        <v>336.58</v>
      </c>
      <c r="H108" s="245"/>
    </row>
    <row r="109" spans="1:9">
      <c r="A109" s="250" t="s">
        <v>4923</v>
      </c>
      <c r="B109" s="15" t="s">
        <v>4</v>
      </c>
      <c r="C109" s="20">
        <v>10</v>
      </c>
      <c r="D109" s="20">
        <v>1000</v>
      </c>
      <c r="E109" s="2334">
        <v>336.58</v>
      </c>
      <c r="F109" s="20">
        <f t="shared" si="6"/>
        <v>336.58</v>
      </c>
      <c r="G109" s="20">
        <f t="shared" si="7"/>
        <v>336.58</v>
      </c>
      <c r="H109" s="245"/>
    </row>
    <row r="110" spans="1:9">
      <c r="A110" s="250" t="s">
        <v>4924</v>
      </c>
      <c r="B110" s="15" t="s">
        <v>3118</v>
      </c>
      <c r="C110" s="20">
        <v>10</v>
      </c>
      <c r="D110" s="20">
        <v>1000</v>
      </c>
      <c r="E110" s="2334">
        <v>336.58</v>
      </c>
      <c r="F110" s="20">
        <f t="shared" si="6"/>
        <v>336.58</v>
      </c>
      <c r="G110" s="20">
        <f t="shared" si="7"/>
        <v>336.58</v>
      </c>
      <c r="H110" s="245"/>
      <c r="I110" s="721"/>
    </row>
    <row r="111" spans="1:9">
      <c r="A111" s="250" t="s">
        <v>4925</v>
      </c>
      <c r="B111" s="15" t="s">
        <v>5</v>
      </c>
      <c r="C111" s="20">
        <v>10</v>
      </c>
      <c r="D111" s="20">
        <v>1000</v>
      </c>
      <c r="E111" s="2334">
        <v>336.58</v>
      </c>
      <c r="F111" s="20">
        <f t="shared" si="6"/>
        <v>336.58</v>
      </c>
      <c r="G111" s="20">
        <f t="shared" si="7"/>
        <v>336.58</v>
      </c>
      <c r="H111" s="245"/>
    </row>
    <row r="112" spans="1:9">
      <c r="A112" s="250" t="s">
        <v>4926</v>
      </c>
      <c r="B112" s="15" t="s">
        <v>6</v>
      </c>
      <c r="C112" s="20">
        <v>10</v>
      </c>
      <c r="D112" s="20">
        <v>1000</v>
      </c>
      <c r="E112" s="2334">
        <v>336.58</v>
      </c>
      <c r="F112" s="20">
        <f t="shared" si="6"/>
        <v>336.58</v>
      </c>
      <c r="G112" s="20">
        <f t="shared" si="7"/>
        <v>336.58</v>
      </c>
      <c r="H112" s="245"/>
    </row>
    <row r="113" spans="1:8">
      <c r="A113" s="250" t="s">
        <v>4927</v>
      </c>
      <c r="B113" s="15" t="s">
        <v>7</v>
      </c>
      <c r="C113" s="20">
        <v>10</v>
      </c>
      <c r="D113" s="20">
        <v>1000</v>
      </c>
      <c r="E113" s="2334">
        <v>336.58</v>
      </c>
      <c r="F113" s="20">
        <f t="shared" si="6"/>
        <v>336.58</v>
      </c>
      <c r="G113" s="20">
        <f t="shared" si="7"/>
        <v>336.58</v>
      </c>
      <c r="H113" s="245"/>
    </row>
    <row r="114" spans="1:8">
      <c r="A114" s="250" t="s">
        <v>4928</v>
      </c>
      <c r="B114" s="15" t="s">
        <v>8</v>
      </c>
      <c r="C114" s="20">
        <v>10</v>
      </c>
      <c r="D114" s="20">
        <v>1000</v>
      </c>
      <c r="E114" s="2334">
        <v>336.58</v>
      </c>
      <c r="F114" s="20">
        <f t="shared" si="6"/>
        <v>336.58</v>
      </c>
      <c r="G114" s="20">
        <f t="shared" si="7"/>
        <v>336.58</v>
      </c>
      <c r="H114" s="245"/>
    </row>
    <row r="115" spans="1:8">
      <c r="A115" s="250" t="s">
        <v>4929</v>
      </c>
      <c r="B115" s="15" t="s">
        <v>9</v>
      </c>
      <c r="C115" s="20">
        <v>10</v>
      </c>
      <c r="D115" s="20">
        <v>1000</v>
      </c>
      <c r="E115" s="2334">
        <v>336.58</v>
      </c>
      <c r="F115" s="20">
        <f t="shared" si="6"/>
        <v>336.58</v>
      </c>
      <c r="G115" s="20">
        <f t="shared" si="7"/>
        <v>336.58</v>
      </c>
      <c r="H115" s="245"/>
    </row>
    <row r="116" spans="1:8">
      <c r="A116" s="250" t="s">
        <v>4930</v>
      </c>
      <c r="B116" s="15" t="s">
        <v>10</v>
      </c>
      <c r="C116" s="20">
        <v>10</v>
      </c>
      <c r="D116" s="20">
        <v>1000</v>
      </c>
      <c r="E116" s="2334">
        <v>336.58</v>
      </c>
      <c r="F116" s="20">
        <f t="shared" si="6"/>
        <v>336.58</v>
      </c>
      <c r="G116" s="20">
        <f t="shared" si="7"/>
        <v>336.58</v>
      </c>
      <c r="H116" s="245"/>
    </row>
    <row r="117" spans="1:8">
      <c r="A117" s="250" t="s">
        <v>4931</v>
      </c>
      <c r="B117" s="15" t="s">
        <v>11</v>
      </c>
      <c r="C117" s="20">
        <v>10</v>
      </c>
      <c r="D117" s="20">
        <v>1000</v>
      </c>
      <c r="E117" s="2334">
        <v>336.58</v>
      </c>
      <c r="F117" s="20">
        <f t="shared" si="6"/>
        <v>336.58</v>
      </c>
      <c r="G117" s="20">
        <f t="shared" si="7"/>
        <v>336.58</v>
      </c>
      <c r="H117" s="245"/>
    </row>
    <row r="118" spans="1:8">
      <c r="A118" s="250" t="s">
        <v>4932</v>
      </c>
      <c r="B118" s="15" t="s">
        <v>12</v>
      </c>
      <c r="C118" s="20">
        <v>10</v>
      </c>
      <c r="D118" s="20">
        <v>1000</v>
      </c>
      <c r="E118" s="2334">
        <v>336.58</v>
      </c>
      <c r="F118" s="20">
        <f t="shared" si="6"/>
        <v>336.58</v>
      </c>
      <c r="G118" s="20">
        <f t="shared" si="7"/>
        <v>336.58</v>
      </c>
      <c r="H118" s="245"/>
    </row>
    <row r="119" spans="1:8">
      <c r="A119" s="250" t="s">
        <v>4933</v>
      </c>
      <c r="B119" s="15" t="s">
        <v>13</v>
      </c>
      <c r="C119" s="20">
        <v>10</v>
      </c>
      <c r="D119" s="20">
        <v>1000</v>
      </c>
      <c r="E119" s="2334">
        <v>336.58</v>
      </c>
      <c r="F119" s="20">
        <f t="shared" si="6"/>
        <v>336.58</v>
      </c>
      <c r="G119" s="20">
        <f t="shared" si="7"/>
        <v>336.58</v>
      </c>
      <c r="H119" s="245"/>
    </row>
    <row r="120" spans="1:8" ht="13.5" thickBot="1">
      <c r="A120" s="282" t="s">
        <v>4934</v>
      </c>
      <c r="B120" s="19" t="s">
        <v>14</v>
      </c>
      <c r="C120" s="338">
        <v>10</v>
      </c>
      <c r="D120" s="338">
        <v>1000</v>
      </c>
      <c r="E120" s="2493">
        <v>336.58</v>
      </c>
      <c r="F120" s="338">
        <f t="shared" si="6"/>
        <v>336.58</v>
      </c>
      <c r="G120" s="338">
        <f t="shared" si="7"/>
        <v>336.58</v>
      </c>
      <c r="H120" s="248"/>
    </row>
    <row r="121" spans="1:8" ht="13.5" thickBot="1"/>
    <row r="122" spans="1:8" ht="18.75">
      <c r="A122" s="291"/>
      <c r="B122" s="196"/>
      <c r="C122" s="2009" t="s">
        <v>15</v>
      </c>
      <c r="D122" s="2009"/>
      <c r="E122" s="2009"/>
      <c r="F122" s="173"/>
      <c r="G122" s="174"/>
      <c r="H122" s="175"/>
    </row>
    <row r="123" spans="1:8" ht="18.75">
      <c r="A123" s="292"/>
      <c r="B123" s="17"/>
      <c r="C123" s="2010"/>
      <c r="D123" s="340" t="s">
        <v>19</v>
      </c>
      <c r="E123" s="2013"/>
      <c r="F123" s="341"/>
      <c r="G123" s="342"/>
      <c r="H123" s="346"/>
    </row>
    <row r="124" spans="1:8">
      <c r="A124" s="292"/>
      <c r="B124" s="17"/>
      <c r="C124" s="216"/>
      <c r="D124" s="216"/>
      <c r="E124" s="1523"/>
      <c r="F124" s="1523"/>
      <c r="G124" s="119"/>
      <c r="H124" s="348"/>
    </row>
    <row r="125" spans="1:8">
      <c r="A125" s="292"/>
      <c r="B125" s="17"/>
      <c r="C125" s="216"/>
      <c r="D125" s="216"/>
      <c r="E125" s="1523"/>
      <c r="F125" s="1523"/>
      <c r="G125" s="119"/>
      <c r="H125" s="348"/>
    </row>
    <row r="126" spans="1:8">
      <c r="A126" s="292"/>
      <c r="B126" s="17"/>
      <c r="C126" s="216"/>
      <c r="D126" s="216"/>
      <c r="E126" s="1523"/>
      <c r="F126" s="1523"/>
      <c r="G126" s="119"/>
      <c r="H126" s="348"/>
    </row>
    <row r="127" spans="1:8" ht="13.5" thickBot="1">
      <c r="A127" s="293"/>
      <c r="B127" s="204"/>
      <c r="C127" s="217"/>
      <c r="D127" s="217"/>
      <c r="E127" s="1524"/>
      <c r="F127" s="1524"/>
      <c r="G127" s="122"/>
      <c r="H127" s="349"/>
    </row>
    <row r="128" spans="1:8" ht="33.75" customHeight="1">
      <c r="A128" s="350" t="s">
        <v>1036</v>
      </c>
      <c r="B128" s="522" t="s">
        <v>2733</v>
      </c>
      <c r="C128" s="568" t="s">
        <v>3975</v>
      </c>
      <c r="D128" s="568" t="s">
        <v>3147</v>
      </c>
      <c r="E128" s="599" t="s">
        <v>3974</v>
      </c>
      <c r="F128" s="231" t="s">
        <v>2796</v>
      </c>
      <c r="G128" s="2752" t="s">
        <v>498</v>
      </c>
      <c r="H128" s="232" t="s">
        <v>4274</v>
      </c>
    </row>
    <row r="129" spans="1:8" ht="17.25" customHeight="1" thickBot="1">
      <c r="A129" s="351"/>
      <c r="B129" s="352"/>
      <c r="C129" s="1485" t="s">
        <v>3260</v>
      </c>
      <c r="D129" s="438" t="s">
        <v>2645</v>
      </c>
      <c r="E129" s="2012" t="s">
        <v>265</v>
      </c>
      <c r="F129" s="224">
        <f>'Заказ, cкидки и курсы валют'!$I$12</f>
        <v>0</v>
      </c>
      <c r="G129" s="2748"/>
      <c r="H129" s="219"/>
    </row>
    <row r="130" spans="1:8">
      <c r="A130" s="250" t="s">
        <v>4890</v>
      </c>
      <c r="B130" s="15" t="s">
        <v>1076</v>
      </c>
      <c r="C130" s="20">
        <v>20</v>
      </c>
      <c r="D130" s="20">
        <v>1000</v>
      </c>
      <c r="E130" s="2503">
        <v>464.64</v>
      </c>
      <c r="F130" s="20">
        <f>ROUND(E130*(1-$F$10),2)</f>
        <v>464.64</v>
      </c>
      <c r="G130" s="20">
        <f>F130</f>
        <v>464.64</v>
      </c>
      <c r="H130" s="245"/>
    </row>
    <row r="131" spans="1:8">
      <c r="A131" s="250" t="s">
        <v>4891</v>
      </c>
      <c r="B131" s="15" t="s">
        <v>1077</v>
      </c>
      <c r="C131" s="20">
        <v>20</v>
      </c>
      <c r="D131" s="20">
        <v>1000</v>
      </c>
      <c r="E131" s="2334">
        <v>464.64</v>
      </c>
      <c r="F131" s="20">
        <f t="shared" ref="F131:F152" si="8">ROUND(E131*(1-$F$10),2)</f>
        <v>464.64</v>
      </c>
      <c r="G131" s="20">
        <f t="shared" ref="G131:G152" si="9">F131</f>
        <v>464.64</v>
      </c>
      <c r="H131" s="245"/>
    </row>
    <row r="132" spans="1:8">
      <c r="A132" s="250" t="s">
        <v>4892</v>
      </c>
      <c r="B132" s="15" t="s">
        <v>1078</v>
      </c>
      <c r="C132" s="20">
        <v>20</v>
      </c>
      <c r="D132" s="20">
        <v>1000</v>
      </c>
      <c r="E132" s="2334">
        <v>464.64</v>
      </c>
      <c r="F132" s="20">
        <f t="shared" si="8"/>
        <v>464.64</v>
      </c>
      <c r="G132" s="20">
        <f t="shared" si="9"/>
        <v>464.64</v>
      </c>
      <c r="H132" s="245"/>
    </row>
    <row r="133" spans="1:8">
      <c r="A133" s="250" t="s">
        <v>4893</v>
      </c>
      <c r="B133" s="15" t="s">
        <v>1079</v>
      </c>
      <c r="C133" s="20">
        <v>20</v>
      </c>
      <c r="D133" s="20">
        <v>1000</v>
      </c>
      <c r="E133" s="2334">
        <v>464.64</v>
      </c>
      <c r="F133" s="20">
        <f t="shared" si="8"/>
        <v>464.64</v>
      </c>
      <c r="G133" s="20">
        <f t="shared" si="9"/>
        <v>464.64</v>
      </c>
      <c r="H133" s="245"/>
    </row>
    <row r="134" spans="1:8">
      <c r="A134" s="250" t="s">
        <v>4894</v>
      </c>
      <c r="B134" s="15" t="s">
        <v>3117</v>
      </c>
      <c r="C134" s="20">
        <v>20</v>
      </c>
      <c r="D134" s="20">
        <v>1000</v>
      </c>
      <c r="E134" s="2334">
        <v>464.64</v>
      </c>
      <c r="F134" s="20">
        <f t="shared" si="8"/>
        <v>464.64</v>
      </c>
      <c r="G134" s="20">
        <f t="shared" si="9"/>
        <v>464.64</v>
      </c>
      <c r="H134" s="245"/>
    </row>
    <row r="135" spans="1:8">
      <c r="A135" s="250" t="s">
        <v>4895</v>
      </c>
      <c r="B135" s="15" t="s">
        <v>3119</v>
      </c>
      <c r="C135" s="20">
        <v>20</v>
      </c>
      <c r="D135" s="20">
        <v>1000</v>
      </c>
      <c r="E135" s="2334">
        <v>464.64</v>
      </c>
      <c r="F135" s="20">
        <f t="shared" si="8"/>
        <v>464.64</v>
      </c>
      <c r="G135" s="20">
        <f t="shared" si="9"/>
        <v>464.64</v>
      </c>
      <c r="H135" s="245"/>
    </row>
    <row r="136" spans="1:8">
      <c r="A136" s="250" t="s">
        <v>4896</v>
      </c>
      <c r="B136" s="15" t="s">
        <v>1080</v>
      </c>
      <c r="C136" s="20">
        <v>20</v>
      </c>
      <c r="D136" s="20">
        <v>1000</v>
      </c>
      <c r="E136" s="2334">
        <v>464.64</v>
      </c>
      <c r="F136" s="20">
        <f t="shared" si="8"/>
        <v>464.64</v>
      </c>
      <c r="G136" s="20">
        <f t="shared" si="9"/>
        <v>464.64</v>
      </c>
      <c r="H136" s="245"/>
    </row>
    <row r="137" spans="1:8">
      <c r="A137" s="250" t="s">
        <v>4897</v>
      </c>
      <c r="B137" s="15" t="s">
        <v>1081</v>
      </c>
      <c r="C137" s="20">
        <v>20</v>
      </c>
      <c r="D137" s="20">
        <v>1000</v>
      </c>
      <c r="E137" s="2334">
        <v>464.64</v>
      </c>
      <c r="F137" s="20">
        <f t="shared" si="8"/>
        <v>464.64</v>
      </c>
      <c r="G137" s="20">
        <f t="shared" si="9"/>
        <v>464.64</v>
      </c>
      <c r="H137" s="245"/>
    </row>
    <row r="138" spans="1:8">
      <c r="A138" s="250" t="s">
        <v>4898</v>
      </c>
      <c r="B138" s="15" t="s">
        <v>1082</v>
      </c>
      <c r="C138" s="20">
        <v>20</v>
      </c>
      <c r="D138" s="20">
        <v>1000</v>
      </c>
      <c r="E138" s="2334">
        <v>464.64</v>
      </c>
      <c r="F138" s="20">
        <f t="shared" si="8"/>
        <v>464.64</v>
      </c>
      <c r="G138" s="20">
        <f t="shared" si="9"/>
        <v>464.64</v>
      </c>
      <c r="H138" s="245"/>
    </row>
    <row r="139" spans="1:8">
      <c r="A139" s="250" t="s">
        <v>4900</v>
      </c>
      <c r="B139" s="15" t="s">
        <v>1083</v>
      </c>
      <c r="C139" s="20">
        <v>20</v>
      </c>
      <c r="D139" s="20">
        <v>1000</v>
      </c>
      <c r="E139" s="2334">
        <v>464.64</v>
      </c>
      <c r="F139" s="20">
        <f t="shared" si="8"/>
        <v>464.64</v>
      </c>
      <c r="G139" s="20">
        <f t="shared" si="9"/>
        <v>464.64</v>
      </c>
      <c r="H139" s="245"/>
    </row>
    <row r="140" spans="1:8">
      <c r="A140" s="250" t="s">
        <v>4899</v>
      </c>
      <c r="B140" s="15" t="s">
        <v>1084</v>
      </c>
      <c r="C140" s="20">
        <v>20</v>
      </c>
      <c r="D140" s="20">
        <v>1000</v>
      </c>
      <c r="E140" s="2334">
        <v>464.64</v>
      </c>
      <c r="F140" s="20">
        <f t="shared" si="8"/>
        <v>464.64</v>
      </c>
      <c r="G140" s="20">
        <f t="shared" si="9"/>
        <v>464.64</v>
      </c>
      <c r="H140" s="245"/>
    </row>
    <row r="141" spans="1:8">
      <c r="A141" s="250" t="s">
        <v>4901</v>
      </c>
      <c r="B141" s="15" t="s">
        <v>4</v>
      </c>
      <c r="C141" s="20">
        <v>20</v>
      </c>
      <c r="D141" s="20">
        <v>1000</v>
      </c>
      <c r="E141" s="2334">
        <v>464.64</v>
      </c>
      <c r="F141" s="20">
        <f t="shared" si="8"/>
        <v>464.64</v>
      </c>
      <c r="G141" s="20">
        <f t="shared" si="9"/>
        <v>464.64</v>
      </c>
      <c r="H141" s="245"/>
    </row>
    <row r="142" spans="1:8">
      <c r="A142" s="250" t="s">
        <v>4902</v>
      </c>
      <c r="B142" s="15" t="s">
        <v>3118</v>
      </c>
      <c r="C142" s="20">
        <v>20</v>
      </c>
      <c r="D142" s="20">
        <v>1000</v>
      </c>
      <c r="E142" s="2334">
        <v>464.64</v>
      </c>
      <c r="F142" s="20">
        <f t="shared" si="8"/>
        <v>464.64</v>
      </c>
      <c r="G142" s="20">
        <f t="shared" si="9"/>
        <v>464.64</v>
      </c>
      <c r="H142" s="245"/>
    </row>
    <row r="143" spans="1:8">
      <c r="A143" s="250" t="s">
        <v>4903</v>
      </c>
      <c r="B143" s="15" t="s">
        <v>5</v>
      </c>
      <c r="C143" s="20">
        <v>20</v>
      </c>
      <c r="D143" s="20">
        <v>1000</v>
      </c>
      <c r="E143" s="2334">
        <v>464.64</v>
      </c>
      <c r="F143" s="20">
        <f t="shared" si="8"/>
        <v>464.64</v>
      </c>
      <c r="G143" s="20">
        <f t="shared" si="9"/>
        <v>464.64</v>
      </c>
      <c r="H143" s="245"/>
    </row>
    <row r="144" spans="1:8">
      <c r="A144" s="250" t="s">
        <v>4904</v>
      </c>
      <c r="B144" s="15" t="s">
        <v>6</v>
      </c>
      <c r="C144" s="20">
        <v>20</v>
      </c>
      <c r="D144" s="20">
        <v>1000</v>
      </c>
      <c r="E144" s="2334">
        <v>464.64</v>
      </c>
      <c r="F144" s="20">
        <f t="shared" si="8"/>
        <v>464.64</v>
      </c>
      <c r="G144" s="20">
        <f t="shared" si="9"/>
        <v>464.64</v>
      </c>
      <c r="H144" s="245"/>
    </row>
    <row r="145" spans="1:8">
      <c r="A145" s="250" t="s">
        <v>4905</v>
      </c>
      <c r="B145" s="15" t="s">
        <v>7</v>
      </c>
      <c r="C145" s="20">
        <v>20</v>
      </c>
      <c r="D145" s="20">
        <v>1000</v>
      </c>
      <c r="E145" s="2334">
        <v>464.64</v>
      </c>
      <c r="F145" s="20">
        <f t="shared" si="8"/>
        <v>464.64</v>
      </c>
      <c r="G145" s="20">
        <f t="shared" si="9"/>
        <v>464.64</v>
      </c>
      <c r="H145" s="245"/>
    </row>
    <row r="146" spans="1:8">
      <c r="A146" s="250" t="s">
        <v>4906</v>
      </c>
      <c r="B146" s="15" t="s">
        <v>8</v>
      </c>
      <c r="C146" s="20">
        <v>20</v>
      </c>
      <c r="D146" s="20">
        <v>1000</v>
      </c>
      <c r="E146" s="2334">
        <v>464.64</v>
      </c>
      <c r="F146" s="20">
        <f t="shared" si="8"/>
        <v>464.64</v>
      </c>
      <c r="G146" s="20">
        <f t="shared" si="9"/>
        <v>464.64</v>
      </c>
      <c r="H146" s="245"/>
    </row>
    <row r="147" spans="1:8">
      <c r="A147" s="250" t="s">
        <v>4907</v>
      </c>
      <c r="B147" s="15" t="s">
        <v>9</v>
      </c>
      <c r="C147" s="20">
        <v>20</v>
      </c>
      <c r="D147" s="20">
        <v>1000</v>
      </c>
      <c r="E147" s="2334">
        <v>464.64</v>
      </c>
      <c r="F147" s="20">
        <f t="shared" si="8"/>
        <v>464.64</v>
      </c>
      <c r="G147" s="20">
        <f t="shared" si="9"/>
        <v>464.64</v>
      </c>
      <c r="H147" s="245"/>
    </row>
    <row r="148" spans="1:8">
      <c r="A148" s="250" t="s">
        <v>4908</v>
      </c>
      <c r="B148" s="15" t="s">
        <v>10</v>
      </c>
      <c r="C148" s="20">
        <v>20</v>
      </c>
      <c r="D148" s="20">
        <v>1000</v>
      </c>
      <c r="E148" s="2334">
        <v>464.64</v>
      </c>
      <c r="F148" s="20">
        <f t="shared" si="8"/>
        <v>464.64</v>
      </c>
      <c r="G148" s="20">
        <f t="shared" si="9"/>
        <v>464.64</v>
      </c>
      <c r="H148" s="245"/>
    </row>
    <row r="149" spans="1:8">
      <c r="A149" s="250" t="s">
        <v>4909</v>
      </c>
      <c r="B149" s="15" t="s">
        <v>11</v>
      </c>
      <c r="C149" s="20">
        <v>20</v>
      </c>
      <c r="D149" s="20">
        <v>1000</v>
      </c>
      <c r="E149" s="2334">
        <v>464.64</v>
      </c>
      <c r="F149" s="20">
        <f t="shared" si="8"/>
        <v>464.64</v>
      </c>
      <c r="G149" s="20">
        <f t="shared" si="9"/>
        <v>464.64</v>
      </c>
      <c r="H149" s="245"/>
    </row>
    <row r="150" spans="1:8">
      <c r="A150" s="250" t="s">
        <v>4910</v>
      </c>
      <c r="B150" s="15" t="s">
        <v>12</v>
      </c>
      <c r="C150" s="20">
        <v>20</v>
      </c>
      <c r="D150" s="20">
        <v>1000</v>
      </c>
      <c r="E150" s="2334">
        <v>464.64</v>
      </c>
      <c r="F150" s="20">
        <f t="shared" si="8"/>
        <v>464.64</v>
      </c>
      <c r="G150" s="20">
        <f t="shared" si="9"/>
        <v>464.64</v>
      </c>
      <c r="H150" s="245"/>
    </row>
    <row r="151" spans="1:8">
      <c r="A151" s="250" t="s">
        <v>4911</v>
      </c>
      <c r="B151" s="15" t="s">
        <v>13</v>
      </c>
      <c r="C151" s="20">
        <v>20</v>
      </c>
      <c r="D151" s="20">
        <v>1000</v>
      </c>
      <c r="E151" s="2334">
        <v>464.64</v>
      </c>
      <c r="F151" s="20">
        <f t="shared" si="8"/>
        <v>464.64</v>
      </c>
      <c r="G151" s="20">
        <f t="shared" si="9"/>
        <v>464.64</v>
      </c>
      <c r="H151" s="245"/>
    </row>
    <row r="152" spans="1:8" ht="13.5" thickBot="1">
      <c r="A152" s="282" t="s">
        <v>4912</v>
      </c>
      <c r="B152" s="19" t="s">
        <v>14</v>
      </c>
      <c r="C152" s="338">
        <v>20</v>
      </c>
      <c r="D152" s="338">
        <v>1000</v>
      </c>
      <c r="E152" s="2493">
        <v>464.64</v>
      </c>
      <c r="F152" s="338">
        <f t="shared" si="8"/>
        <v>464.64</v>
      </c>
      <c r="G152" s="338">
        <f t="shared" si="9"/>
        <v>464.64</v>
      </c>
      <c r="H152" s="248"/>
    </row>
    <row r="153" spans="1:8" ht="13.5" thickBot="1"/>
    <row r="154" spans="1:8" ht="18.75">
      <c r="A154" s="291"/>
      <c r="B154" s="196"/>
      <c r="C154" s="2009" t="s">
        <v>15</v>
      </c>
      <c r="D154" s="2009"/>
      <c r="E154" s="2009"/>
      <c r="F154" s="173"/>
      <c r="G154" s="174"/>
      <c r="H154" s="175"/>
    </row>
    <row r="155" spans="1:8" ht="18.75">
      <c r="A155" s="292"/>
      <c r="B155" s="17"/>
      <c r="C155" s="2010"/>
      <c r="D155" s="340" t="s">
        <v>20</v>
      </c>
      <c r="E155" s="2013"/>
      <c r="F155" s="341"/>
      <c r="G155" s="342"/>
      <c r="H155" s="346"/>
    </row>
    <row r="156" spans="1:8">
      <c r="A156" s="292"/>
      <c r="B156" s="17"/>
      <c r="C156" s="216"/>
      <c r="D156" s="216"/>
      <c r="E156" s="1523"/>
      <c r="F156" s="1523"/>
      <c r="G156" s="119"/>
      <c r="H156" s="348"/>
    </row>
    <row r="157" spans="1:8">
      <c r="A157" s="292"/>
      <c r="B157" s="17"/>
      <c r="C157" s="216"/>
      <c r="D157" s="216"/>
      <c r="E157" s="1523"/>
      <c r="F157" s="1523"/>
      <c r="G157" s="119"/>
      <c r="H157" s="348"/>
    </row>
    <row r="158" spans="1:8">
      <c r="A158" s="292"/>
      <c r="B158" s="17"/>
      <c r="C158" s="216"/>
      <c r="D158" s="216"/>
      <c r="E158" s="1523"/>
      <c r="F158" s="1523"/>
      <c r="G158" s="119"/>
      <c r="H158" s="348"/>
    </row>
    <row r="159" spans="1:8" ht="13.5" thickBot="1">
      <c r="A159" s="293"/>
      <c r="B159" s="204"/>
      <c r="C159" s="217"/>
      <c r="D159" s="217"/>
      <c r="E159" s="1524"/>
      <c r="F159" s="1524"/>
      <c r="G159" s="122"/>
      <c r="H159" s="349"/>
    </row>
    <row r="160" spans="1:8" ht="33.75" customHeight="1">
      <c r="A160" s="350" t="s">
        <v>1036</v>
      </c>
      <c r="B160" s="522" t="s">
        <v>2733</v>
      </c>
      <c r="C160" s="568" t="s">
        <v>3975</v>
      </c>
      <c r="D160" s="568" t="s">
        <v>3147</v>
      </c>
      <c r="E160" s="599" t="s">
        <v>3974</v>
      </c>
      <c r="F160" s="231" t="s">
        <v>2796</v>
      </c>
      <c r="G160" s="2752" t="s">
        <v>498</v>
      </c>
      <c r="H160" s="232" t="s">
        <v>4274</v>
      </c>
    </row>
    <row r="161" spans="1:8" ht="16.5" customHeight="1" thickBot="1">
      <c r="A161" s="351"/>
      <c r="B161" s="352"/>
      <c r="C161" s="1485" t="s">
        <v>3260</v>
      </c>
      <c r="D161" s="438" t="s">
        <v>2645</v>
      </c>
      <c r="E161" s="2012" t="s">
        <v>265</v>
      </c>
      <c r="F161" s="224">
        <f>'Заказ, cкидки и курсы валют'!$I$12</f>
        <v>0</v>
      </c>
      <c r="G161" s="2748"/>
      <c r="H161" s="219"/>
    </row>
    <row r="162" spans="1:8">
      <c r="A162" s="250" t="s">
        <v>4015</v>
      </c>
      <c r="B162" s="15" t="s">
        <v>1076</v>
      </c>
      <c r="C162" s="20">
        <v>15</v>
      </c>
      <c r="D162" s="20">
        <v>500</v>
      </c>
      <c r="E162" s="2503">
        <v>357.89</v>
      </c>
      <c r="F162" s="20">
        <f>ROUND(E162*(1-$F$10),2)</f>
        <v>357.89</v>
      </c>
      <c r="G162" s="20">
        <f>F162</f>
        <v>357.89</v>
      </c>
      <c r="H162" s="245"/>
    </row>
    <row r="163" spans="1:8">
      <c r="A163" s="250" t="s">
        <v>4016</v>
      </c>
      <c r="B163" s="15" t="s">
        <v>1077</v>
      </c>
      <c r="C163" s="20">
        <v>15</v>
      </c>
      <c r="D163" s="20">
        <v>500</v>
      </c>
      <c r="E163" s="2334">
        <v>357.89</v>
      </c>
      <c r="F163" s="20">
        <f t="shared" ref="F163:F184" si="10">ROUND(E163*(1-$F$10),2)</f>
        <v>357.89</v>
      </c>
      <c r="G163" s="20">
        <f t="shared" ref="G163:G184" si="11">F163</f>
        <v>357.89</v>
      </c>
      <c r="H163" s="245"/>
    </row>
    <row r="164" spans="1:8">
      <c r="A164" s="250" t="s">
        <v>4017</v>
      </c>
      <c r="B164" s="15" t="s">
        <v>1078</v>
      </c>
      <c r="C164" s="20">
        <v>15</v>
      </c>
      <c r="D164" s="20">
        <v>500</v>
      </c>
      <c r="E164" s="2334">
        <v>357.89</v>
      </c>
      <c r="F164" s="20">
        <f t="shared" si="10"/>
        <v>357.89</v>
      </c>
      <c r="G164" s="20">
        <f t="shared" si="11"/>
        <v>357.89</v>
      </c>
      <c r="H164" s="245"/>
    </row>
    <row r="165" spans="1:8">
      <c r="A165" s="250" t="s">
        <v>4018</v>
      </c>
      <c r="B165" s="15" t="s">
        <v>1079</v>
      </c>
      <c r="C165" s="20">
        <v>15</v>
      </c>
      <c r="D165" s="20">
        <v>500</v>
      </c>
      <c r="E165" s="2334">
        <v>357.89</v>
      </c>
      <c r="F165" s="20">
        <f t="shared" si="10"/>
        <v>357.89</v>
      </c>
      <c r="G165" s="20">
        <f t="shared" si="11"/>
        <v>357.89</v>
      </c>
      <c r="H165" s="245"/>
    </row>
    <row r="166" spans="1:8">
      <c r="A166" s="250" t="s">
        <v>4019</v>
      </c>
      <c r="B166" s="15" t="s">
        <v>3117</v>
      </c>
      <c r="C166" s="20">
        <v>15</v>
      </c>
      <c r="D166" s="20">
        <v>500</v>
      </c>
      <c r="E166" s="2334">
        <v>357.89</v>
      </c>
      <c r="F166" s="20">
        <f t="shared" si="10"/>
        <v>357.89</v>
      </c>
      <c r="G166" s="20">
        <f t="shared" si="11"/>
        <v>357.89</v>
      </c>
      <c r="H166" s="245"/>
    </row>
    <row r="167" spans="1:8">
      <c r="A167" s="250" t="s">
        <v>4020</v>
      </c>
      <c r="B167" s="15" t="s">
        <v>3119</v>
      </c>
      <c r="C167" s="20">
        <v>15</v>
      </c>
      <c r="D167" s="20">
        <v>500</v>
      </c>
      <c r="E167" s="2334">
        <v>357.89</v>
      </c>
      <c r="F167" s="20">
        <f t="shared" si="10"/>
        <v>357.89</v>
      </c>
      <c r="G167" s="20">
        <f t="shared" si="11"/>
        <v>357.89</v>
      </c>
      <c r="H167" s="245"/>
    </row>
    <row r="168" spans="1:8">
      <c r="A168" s="250" t="s">
        <v>4021</v>
      </c>
      <c r="B168" s="15" t="s">
        <v>1080</v>
      </c>
      <c r="C168" s="20">
        <v>15</v>
      </c>
      <c r="D168" s="20">
        <v>500</v>
      </c>
      <c r="E168" s="2334">
        <v>357.89</v>
      </c>
      <c r="F168" s="20">
        <f t="shared" si="10"/>
        <v>357.89</v>
      </c>
      <c r="G168" s="20">
        <f t="shared" si="11"/>
        <v>357.89</v>
      </c>
      <c r="H168" s="245"/>
    </row>
    <row r="169" spans="1:8">
      <c r="A169" s="250" t="s">
        <v>4022</v>
      </c>
      <c r="B169" s="15" t="s">
        <v>1081</v>
      </c>
      <c r="C169" s="20">
        <v>15</v>
      </c>
      <c r="D169" s="20">
        <v>500</v>
      </c>
      <c r="E169" s="2334">
        <v>357.89</v>
      </c>
      <c r="F169" s="20">
        <f t="shared" si="10"/>
        <v>357.89</v>
      </c>
      <c r="G169" s="20">
        <f t="shared" si="11"/>
        <v>357.89</v>
      </c>
      <c r="H169" s="245"/>
    </row>
    <row r="170" spans="1:8">
      <c r="A170" s="250" t="s">
        <v>4023</v>
      </c>
      <c r="B170" s="15" t="s">
        <v>1082</v>
      </c>
      <c r="C170" s="20">
        <v>15</v>
      </c>
      <c r="D170" s="20">
        <v>500</v>
      </c>
      <c r="E170" s="2334">
        <v>357.89</v>
      </c>
      <c r="F170" s="20">
        <f t="shared" si="10"/>
        <v>357.89</v>
      </c>
      <c r="G170" s="20">
        <f t="shared" si="11"/>
        <v>357.89</v>
      </c>
      <c r="H170" s="245"/>
    </row>
    <row r="171" spans="1:8">
      <c r="A171" s="250" t="s">
        <v>4024</v>
      </c>
      <c r="B171" s="15" t="s">
        <v>1083</v>
      </c>
      <c r="C171" s="20">
        <v>15</v>
      </c>
      <c r="D171" s="20">
        <v>500</v>
      </c>
      <c r="E171" s="2334">
        <v>357.89</v>
      </c>
      <c r="F171" s="20">
        <f t="shared" si="10"/>
        <v>357.89</v>
      </c>
      <c r="G171" s="20">
        <f t="shared" si="11"/>
        <v>357.89</v>
      </c>
      <c r="H171" s="245"/>
    </row>
    <row r="172" spans="1:8">
      <c r="A172" s="250" t="s">
        <v>4025</v>
      </c>
      <c r="B172" s="15" t="s">
        <v>1084</v>
      </c>
      <c r="C172" s="20">
        <v>15</v>
      </c>
      <c r="D172" s="20">
        <v>500</v>
      </c>
      <c r="E172" s="2334">
        <v>357.89</v>
      </c>
      <c r="F172" s="20">
        <f t="shared" si="10"/>
        <v>357.89</v>
      </c>
      <c r="G172" s="20">
        <f t="shared" si="11"/>
        <v>357.89</v>
      </c>
      <c r="H172" s="245"/>
    </row>
    <row r="173" spans="1:8">
      <c r="A173" s="250" t="s">
        <v>4026</v>
      </c>
      <c r="B173" s="15" t="s">
        <v>4</v>
      </c>
      <c r="C173" s="20">
        <v>15</v>
      </c>
      <c r="D173" s="20">
        <v>500</v>
      </c>
      <c r="E173" s="2334">
        <v>357.89</v>
      </c>
      <c r="F173" s="20">
        <f t="shared" si="10"/>
        <v>357.89</v>
      </c>
      <c r="G173" s="20">
        <f t="shared" si="11"/>
        <v>357.89</v>
      </c>
      <c r="H173" s="245"/>
    </row>
    <row r="174" spans="1:8">
      <c r="A174" s="250" t="s">
        <v>4027</v>
      </c>
      <c r="B174" s="15" t="s">
        <v>3118</v>
      </c>
      <c r="C174" s="20">
        <v>15</v>
      </c>
      <c r="D174" s="20">
        <v>500</v>
      </c>
      <c r="E174" s="2334">
        <v>357.89</v>
      </c>
      <c r="F174" s="20">
        <f t="shared" si="10"/>
        <v>357.89</v>
      </c>
      <c r="G174" s="20">
        <f t="shared" si="11"/>
        <v>357.89</v>
      </c>
      <c r="H174" s="245"/>
    </row>
    <row r="175" spans="1:8">
      <c r="A175" s="250" t="s">
        <v>4028</v>
      </c>
      <c r="B175" s="15" t="s">
        <v>5</v>
      </c>
      <c r="C175" s="20">
        <v>15</v>
      </c>
      <c r="D175" s="20">
        <v>500</v>
      </c>
      <c r="E175" s="2334">
        <v>357.89</v>
      </c>
      <c r="F175" s="20">
        <f t="shared" si="10"/>
        <v>357.89</v>
      </c>
      <c r="G175" s="20">
        <f t="shared" si="11"/>
        <v>357.89</v>
      </c>
      <c r="H175" s="245"/>
    </row>
    <row r="176" spans="1:8">
      <c r="A176" s="250" t="s">
        <v>4029</v>
      </c>
      <c r="B176" s="15" t="s">
        <v>6</v>
      </c>
      <c r="C176" s="20">
        <v>15</v>
      </c>
      <c r="D176" s="20">
        <v>500</v>
      </c>
      <c r="E176" s="2334">
        <v>357.89</v>
      </c>
      <c r="F176" s="20">
        <f t="shared" si="10"/>
        <v>357.89</v>
      </c>
      <c r="G176" s="20">
        <f t="shared" si="11"/>
        <v>357.89</v>
      </c>
      <c r="H176" s="245"/>
    </row>
    <row r="177" spans="1:8">
      <c r="A177" s="250" t="s">
        <v>4030</v>
      </c>
      <c r="B177" s="15" t="s">
        <v>7</v>
      </c>
      <c r="C177" s="20">
        <v>15</v>
      </c>
      <c r="D177" s="20">
        <v>500</v>
      </c>
      <c r="E177" s="2334">
        <v>357.89</v>
      </c>
      <c r="F177" s="20">
        <f t="shared" si="10"/>
        <v>357.89</v>
      </c>
      <c r="G177" s="20">
        <f t="shared" si="11"/>
        <v>357.89</v>
      </c>
      <c r="H177" s="245"/>
    </row>
    <row r="178" spans="1:8">
      <c r="A178" s="250" t="s">
        <v>4031</v>
      </c>
      <c r="B178" s="15" t="s">
        <v>8</v>
      </c>
      <c r="C178" s="20">
        <v>15</v>
      </c>
      <c r="D178" s="20">
        <v>500</v>
      </c>
      <c r="E178" s="2334">
        <v>357.89</v>
      </c>
      <c r="F178" s="20">
        <f t="shared" si="10"/>
        <v>357.89</v>
      </c>
      <c r="G178" s="20">
        <f t="shared" si="11"/>
        <v>357.89</v>
      </c>
      <c r="H178" s="245"/>
    </row>
    <row r="179" spans="1:8">
      <c r="A179" s="250" t="s">
        <v>4032</v>
      </c>
      <c r="B179" s="15" t="s">
        <v>9</v>
      </c>
      <c r="C179" s="20">
        <v>15</v>
      </c>
      <c r="D179" s="20">
        <v>500</v>
      </c>
      <c r="E179" s="2334">
        <v>357.89</v>
      </c>
      <c r="F179" s="20">
        <f t="shared" si="10"/>
        <v>357.89</v>
      </c>
      <c r="G179" s="20">
        <f t="shared" si="11"/>
        <v>357.89</v>
      </c>
      <c r="H179" s="245"/>
    </row>
    <row r="180" spans="1:8">
      <c r="A180" s="250" t="s">
        <v>4033</v>
      </c>
      <c r="B180" s="15" t="s">
        <v>10</v>
      </c>
      <c r="C180" s="20">
        <v>15</v>
      </c>
      <c r="D180" s="20">
        <v>500</v>
      </c>
      <c r="E180" s="2334">
        <v>357.89</v>
      </c>
      <c r="F180" s="20">
        <f t="shared" si="10"/>
        <v>357.89</v>
      </c>
      <c r="G180" s="20">
        <f t="shared" si="11"/>
        <v>357.89</v>
      </c>
      <c r="H180" s="245"/>
    </row>
    <row r="181" spans="1:8">
      <c r="A181" s="250" t="s">
        <v>4034</v>
      </c>
      <c r="B181" s="15" t="s">
        <v>11</v>
      </c>
      <c r="C181" s="20">
        <v>15</v>
      </c>
      <c r="D181" s="20">
        <v>500</v>
      </c>
      <c r="E181" s="2334">
        <v>357.89</v>
      </c>
      <c r="F181" s="20">
        <f t="shared" si="10"/>
        <v>357.89</v>
      </c>
      <c r="G181" s="20">
        <f t="shared" si="11"/>
        <v>357.89</v>
      </c>
      <c r="H181" s="245"/>
    </row>
    <row r="182" spans="1:8">
      <c r="A182" s="250" t="s">
        <v>4035</v>
      </c>
      <c r="B182" s="15" t="s">
        <v>12</v>
      </c>
      <c r="C182" s="20">
        <v>15</v>
      </c>
      <c r="D182" s="20">
        <v>500</v>
      </c>
      <c r="E182" s="2334">
        <v>357.89</v>
      </c>
      <c r="F182" s="20">
        <f t="shared" si="10"/>
        <v>357.89</v>
      </c>
      <c r="G182" s="20">
        <f t="shared" si="11"/>
        <v>357.89</v>
      </c>
      <c r="H182" s="245"/>
    </row>
    <row r="183" spans="1:8">
      <c r="A183" s="250" t="s">
        <v>4036</v>
      </c>
      <c r="B183" s="15" t="s">
        <v>13</v>
      </c>
      <c r="C183" s="20">
        <v>15</v>
      </c>
      <c r="D183" s="20">
        <v>500</v>
      </c>
      <c r="E183" s="2334">
        <v>357.89</v>
      </c>
      <c r="F183" s="20">
        <f t="shared" si="10"/>
        <v>357.89</v>
      </c>
      <c r="G183" s="20">
        <f t="shared" si="11"/>
        <v>357.89</v>
      </c>
      <c r="H183" s="245"/>
    </row>
    <row r="184" spans="1:8" ht="13.5" thickBot="1">
      <c r="A184" s="282" t="s">
        <v>4037</v>
      </c>
      <c r="B184" s="19" t="s">
        <v>14</v>
      </c>
      <c r="C184" s="338">
        <v>15</v>
      </c>
      <c r="D184" s="338">
        <v>500</v>
      </c>
      <c r="E184" s="2493">
        <v>357.89</v>
      </c>
      <c r="F184" s="338">
        <f t="shared" si="10"/>
        <v>357.89</v>
      </c>
      <c r="G184" s="338">
        <f t="shared" si="11"/>
        <v>357.89</v>
      </c>
      <c r="H184" s="248"/>
    </row>
    <row r="185" spans="1:8" ht="13.5" thickBot="1"/>
    <row r="186" spans="1:8" ht="18.75">
      <c r="A186" s="291"/>
      <c r="B186" s="196"/>
      <c r="C186" s="2009" t="s">
        <v>15</v>
      </c>
      <c r="D186" s="2009"/>
      <c r="E186" s="2009"/>
      <c r="F186" s="173"/>
      <c r="G186" s="174"/>
      <c r="H186" s="116"/>
    </row>
    <row r="187" spans="1:8" ht="18.75">
      <c r="A187" s="292"/>
      <c r="B187" s="17"/>
      <c r="C187" s="2010"/>
      <c r="D187" s="340" t="s">
        <v>21</v>
      </c>
      <c r="E187" s="2013"/>
      <c r="F187" s="341"/>
      <c r="G187" s="341" t="s">
        <v>3991</v>
      </c>
      <c r="H187" s="133"/>
    </row>
    <row r="188" spans="1:8">
      <c r="A188" s="292"/>
      <c r="B188" s="17"/>
      <c r="C188" s="216"/>
      <c r="D188" s="216"/>
      <c r="E188" s="1523"/>
      <c r="F188" s="1523"/>
      <c r="G188" s="119"/>
      <c r="H188" s="348"/>
    </row>
    <row r="189" spans="1:8">
      <c r="A189" s="292"/>
      <c r="B189" s="17"/>
      <c r="C189" s="216"/>
      <c r="D189" s="216"/>
      <c r="E189" s="1523"/>
      <c r="F189" s="1523"/>
      <c r="G189" s="119"/>
      <c r="H189" s="348"/>
    </row>
    <row r="190" spans="1:8">
      <c r="A190" s="292"/>
      <c r="B190" s="17"/>
      <c r="C190" s="216"/>
      <c r="D190" s="216"/>
      <c r="E190" s="1523"/>
      <c r="F190" s="1523"/>
      <c r="G190" s="119"/>
      <c r="H190" s="348"/>
    </row>
    <row r="191" spans="1:8" ht="13.5" thickBot="1">
      <c r="A191" s="293"/>
      <c r="B191" s="204"/>
      <c r="C191" s="217"/>
      <c r="D191" s="217"/>
      <c r="E191" s="1524"/>
      <c r="F191" s="1524"/>
      <c r="G191" s="122"/>
      <c r="H191" s="349"/>
    </row>
    <row r="192" spans="1:8" ht="33.75" customHeight="1">
      <c r="A192" s="350" t="s">
        <v>1036</v>
      </c>
      <c r="B192" s="522" t="s">
        <v>2733</v>
      </c>
      <c r="C192" s="568" t="s">
        <v>3975</v>
      </c>
      <c r="D192" s="568" t="s">
        <v>3147</v>
      </c>
      <c r="E192" s="599" t="s">
        <v>3974</v>
      </c>
      <c r="F192" s="231" t="s">
        <v>2796</v>
      </c>
      <c r="G192" s="2752" t="s">
        <v>498</v>
      </c>
      <c r="H192" s="232" t="s">
        <v>4274</v>
      </c>
    </row>
    <row r="193" spans="1:8" ht="17.25" customHeight="1" thickBot="1">
      <c r="A193" s="351"/>
      <c r="B193" s="352"/>
      <c r="C193" s="1485" t="s">
        <v>3260</v>
      </c>
      <c r="D193" s="438" t="s">
        <v>2645</v>
      </c>
      <c r="E193" s="2012" t="s">
        <v>265</v>
      </c>
      <c r="F193" s="224">
        <f>'Заказ, cкидки и курсы валют'!$I$12</f>
        <v>0</v>
      </c>
      <c r="G193" s="2748"/>
      <c r="H193" s="219"/>
    </row>
    <row r="194" spans="1:8">
      <c r="A194" s="250" t="s">
        <v>4038</v>
      </c>
      <c r="B194" s="15" t="s">
        <v>1076</v>
      </c>
      <c r="C194" s="20">
        <v>20</v>
      </c>
      <c r="D194" s="20">
        <v>1000</v>
      </c>
      <c r="E194" s="2503">
        <v>592.51</v>
      </c>
      <c r="F194" s="20">
        <f>ROUND(E194*(1-$F$10),2)</f>
        <v>592.51</v>
      </c>
      <c r="G194" s="20">
        <f>F194</f>
        <v>592.51</v>
      </c>
      <c r="H194" s="245"/>
    </row>
    <row r="195" spans="1:8">
      <c r="A195" s="250" t="s">
        <v>4039</v>
      </c>
      <c r="B195" s="15" t="s">
        <v>1077</v>
      </c>
      <c r="C195" s="20">
        <v>20</v>
      </c>
      <c r="D195" s="20">
        <v>1000</v>
      </c>
      <c r="E195" s="2334">
        <v>592.51</v>
      </c>
      <c r="F195" s="20">
        <f t="shared" ref="F195:F216" si="12">ROUND(E195*(1-$F$10),2)</f>
        <v>592.51</v>
      </c>
      <c r="G195" s="20">
        <f t="shared" ref="G195:G216" si="13">F195</f>
        <v>592.51</v>
      </c>
      <c r="H195" s="245"/>
    </row>
    <row r="196" spans="1:8">
      <c r="A196" s="250" t="s">
        <v>4040</v>
      </c>
      <c r="B196" s="15" t="s">
        <v>1078</v>
      </c>
      <c r="C196" s="20">
        <v>20</v>
      </c>
      <c r="D196" s="20">
        <v>1000</v>
      </c>
      <c r="E196" s="2334">
        <v>592.51</v>
      </c>
      <c r="F196" s="20">
        <f t="shared" si="12"/>
        <v>592.51</v>
      </c>
      <c r="G196" s="20">
        <f t="shared" si="13"/>
        <v>592.51</v>
      </c>
      <c r="H196" s="245"/>
    </row>
    <row r="197" spans="1:8">
      <c r="A197" s="250" t="s">
        <v>4041</v>
      </c>
      <c r="B197" s="15" t="s">
        <v>1079</v>
      </c>
      <c r="C197" s="20">
        <v>20</v>
      </c>
      <c r="D197" s="20">
        <v>1000</v>
      </c>
      <c r="E197" s="2334">
        <v>592.51</v>
      </c>
      <c r="F197" s="20">
        <f t="shared" si="12"/>
        <v>592.51</v>
      </c>
      <c r="G197" s="20">
        <f t="shared" si="13"/>
        <v>592.51</v>
      </c>
      <c r="H197" s="245"/>
    </row>
    <row r="198" spans="1:8">
      <c r="A198" s="250" t="s">
        <v>4042</v>
      </c>
      <c r="B198" s="15" t="s">
        <v>3117</v>
      </c>
      <c r="C198" s="20">
        <v>20</v>
      </c>
      <c r="D198" s="20">
        <v>1000</v>
      </c>
      <c r="E198" s="2334">
        <v>592.51</v>
      </c>
      <c r="F198" s="20">
        <f t="shared" si="12"/>
        <v>592.51</v>
      </c>
      <c r="G198" s="20">
        <f t="shared" si="13"/>
        <v>592.51</v>
      </c>
      <c r="H198" s="245"/>
    </row>
    <row r="199" spans="1:8">
      <c r="A199" s="250" t="s">
        <v>4043</v>
      </c>
      <c r="B199" s="15" t="s">
        <v>3119</v>
      </c>
      <c r="C199" s="20">
        <v>20</v>
      </c>
      <c r="D199" s="20">
        <v>1000</v>
      </c>
      <c r="E199" s="2334">
        <v>592.51</v>
      </c>
      <c r="F199" s="20">
        <f t="shared" si="12"/>
        <v>592.51</v>
      </c>
      <c r="G199" s="20">
        <f t="shared" si="13"/>
        <v>592.51</v>
      </c>
      <c r="H199" s="245"/>
    </row>
    <row r="200" spans="1:8">
      <c r="A200" s="250" t="s">
        <v>4044</v>
      </c>
      <c r="B200" s="15" t="s">
        <v>1080</v>
      </c>
      <c r="C200" s="20">
        <v>20</v>
      </c>
      <c r="D200" s="20">
        <v>1000</v>
      </c>
      <c r="E200" s="2334">
        <v>592.51</v>
      </c>
      <c r="F200" s="20">
        <f t="shared" si="12"/>
        <v>592.51</v>
      </c>
      <c r="G200" s="20">
        <f t="shared" si="13"/>
        <v>592.51</v>
      </c>
      <c r="H200" s="245"/>
    </row>
    <row r="201" spans="1:8">
      <c r="A201" s="250" t="s">
        <v>4045</v>
      </c>
      <c r="B201" s="15" t="s">
        <v>1081</v>
      </c>
      <c r="C201" s="20">
        <v>20</v>
      </c>
      <c r="D201" s="20">
        <v>1000</v>
      </c>
      <c r="E201" s="2334">
        <v>592.51</v>
      </c>
      <c r="F201" s="20">
        <f t="shared" si="12"/>
        <v>592.51</v>
      </c>
      <c r="G201" s="20">
        <f t="shared" si="13"/>
        <v>592.51</v>
      </c>
      <c r="H201" s="245"/>
    </row>
    <row r="202" spans="1:8">
      <c r="A202" s="250" t="s">
        <v>4046</v>
      </c>
      <c r="B202" s="15" t="s">
        <v>1082</v>
      </c>
      <c r="C202" s="20">
        <v>20</v>
      </c>
      <c r="D202" s="20">
        <v>1000</v>
      </c>
      <c r="E202" s="2334">
        <v>592.51</v>
      </c>
      <c r="F202" s="20">
        <f t="shared" si="12"/>
        <v>592.51</v>
      </c>
      <c r="G202" s="20">
        <f t="shared" si="13"/>
        <v>592.51</v>
      </c>
      <c r="H202" s="245"/>
    </row>
    <row r="203" spans="1:8">
      <c r="A203" s="250" t="s">
        <v>4047</v>
      </c>
      <c r="B203" s="15" t="s">
        <v>1083</v>
      </c>
      <c r="C203" s="20">
        <v>20</v>
      </c>
      <c r="D203" s="20">
        <v>1000</v>
      </c>
      <c r="E203" s="2334">
        <v>592.51</v>
      </c>
      <c r="F203" s="20">
        <f t="shared" si="12"/>
        <v>592.51</v>
      </c>
      <c r="G203" s="20">
        <f t="shared" si="13"/>
        <v>592.51</v>
      </c>
      <c r="H203" s="245"/>
    </row>
    <row r="204" spans="1:8">
      <c r="A204" s="250" t="s">
        <v>4048</v>
      </c>
      <c r="B204" s="15" t="s">
        <v>1084</v>
      </c>
      <c r="C204" s="20">
        <v>20</v>
      </c>
      <c r="D204" s="20">
        <v>1000</v>
      </c>
      <c r="E204" s="2334">
        <v>592.51</v>
      </c>
      <c r="F204" s="20">
        <f t="shared" si="12"/>
        <v>592.51</v>
      </c>
      <c r="G204" s="20">
        <f t="shared" si="13"/>
        <v>592.51</v>
      </c>
      <c r="H204" s="245"/>
    </row>
    <row r="205" spans="1:8">
      <c r="A205" s="250" t="s">
        <v>4049</v>
      </c>
      <c r="B205" s="15" t="s">
        <v>4</v>
      </c>
      <c r="C205" s="20">
        <v>20</v>
      </c>
      <c r="D205" s="20">
        <v>1000</v>
      </c>
      <c r="E205" s="2334">
        <v>592.51</v>
      </c>
      <c r="F205" s="20">
        <f t="shared" si="12"/>
        <v>592.51</v>
      </c>
      <c r="G205" s="20">
        <f t="shared" si="13"/>
        <v>592.51</v>
      </c>
      <c r="H205" s="245"/>
    </row>
    <row r="206" spans="1:8">
      <c r="A206" s="250" t="s">
        <v>4050</v>
      </c>
      <c r="B206" s="15" t="s">
        <v>3118</v>
      </c>
      <c r="C206" s="20">
        <v>20</v>
      </c>
      <c r="D206" s="20">
        <v>1000</v>
      </c>
      <c r="E206" s="2334">
        <v>592.51</v>
      </c>
      <c r="F206" s="20">
        <f t="shared" si="12"/>
        <v>592.51</v>
      </c>
      <c r="G206" s="20">
        <f t="shared" si="13"/>
        <v>592.51</v>
      </c>
      <c r="H206" s="245"/>
    </row>
    <row r="207" spans="1:8">
      <c r="A207" s="250" t="s">
        <v>4051</v>
      </c>
      <c r="B207" s="15" t="s">
        <v>5</v>
      </c>
      <c r="C207" s="20">
        <v>20</v>
      </c>
      <c r="D207" s="20">
        <v>1000</v>
      </c>
      <c r="E207" s="2334">
        <v>592.51</v>
      </c>
      <c r="F207" s="20">
        <f t="shared" si="12"/>
        <v>592.51</v>
      </c>
      <c r="G207" s="20">
        <f t="shared" si="13"/>
        <v>592.51</v>
      </c>
      <c r="H207" s="245"/>
    </row>
    <row r="208" spans="1:8">
      <c r="A208" s="250" t="s">
        <v>4052</v>
      </c>
      <c r="B208" s="15" t="s">
        <v>6</v>
      </c>
      <c r="C208" s="20">
        <v>20</v>
      </c>
      <c r="D208" s="20">
        <v>1000</v>
      </c>
      <c r="E208" s="2334">
        <v>592.51</v>
      </c>
      <c r="F208" s="20">
        <f t="shared" si="12"/>
        <v>592.51</v>
      </c>
      <c r="G208" s="20">
        <f t="shared" si="13"/>
        <v>592.51</v>
      </c>
      <c r="H208" s="245"/>
    </row>
    <row r="209" spans="1:8">
      <c r="A209" s="250" t="s">
        <v>4053</v>
      </c>
      <c r="B209" s="15" t="s">
        <v>7</v>
      </c>
      <c r="C209" s="20">
        <v>20</v>
      </c>
      <c r="D209" s="20">
        <v>1000</v>
      </c>
      <c r="E209" s="2334">
        <v>592.51</v>
      </c>
      <c r="F209" s="20">
        <f t="shared" si="12"/>
        <v>592.51</v>
      </c>
      <c r="G209" s="20">
        <f t="shared" si="13"/>
        <v>592.51</v>
      </c>
      <c r="H209" s="245"/>
    </row>
    <row r="210" spans="1:8">
      <c r="A210" s="250" t="s">
        <v>4054</v>
      </c>
      <c r="B210" s="15" t="s">
        <v>8</v>
      </c>
      <c r="C210" s="20">
        <v>20</v>
      </c>
      <c r="D210" s="20">
        <v>1000</v>
      </c>
      <c r="E210" s="2334">
        <v>592.51</v>
      </c>
      <c r="F210" s="20">
        <f t="shared" si="12"/>
        <v>592.51</v>
      </c>
      <c r="G210" s="20">
        <f t="shared" si="13"/>
        <v>592.51</v>
      </c>
      <c r="H210" s="245"/>
    </row>
    <row r="211" spans="1:8">
      <c r="A211" s="250" t="s">
        <v>4055</v>
      </c>
      <c r="B211" s="15" t="s">
        <v>9</v>
      </c>
      <c r="C211" s="20">
        <v>20</v>
      </c>
      <c r="D211" s="20">
        <v>1000</v>
      </c>
      <c r="E211" s="2334">
        <v>592.51</v>
      </c>
      <c r="F211" s="20">
        <f t="shared" si="12"/>
        <v>592.51</v>
      </c>
      <c r="G211" s="20">
        <f t="shared" si="13"/>
        <v>592.51</v>
      </c>
      <c r="H211" s="245"/>
    </row>
    <row r="212" spans="1:8">
      <c r="A212" s="250" t="s">
        <v>4056</v>
      </c>
      <c r="B212" s="15" t="s">
        <v>10</v>
      </c>
      <c r="C212" s="20">
        <v>20</v>
      </c>
      <c r="D212" s="20">
        <v>1000</v>
      </c>
      <c r="E212" s="2334">
        <v>592.51</v>
      </c>
      <c r="F212" s="20">
        <f t="shared" si="12"/>
        <v>592.51</v>
      </c>
      <c r="G212" s="20">
        <f t="shared" si="13"/>
        <v>592.51</v>
      </c>
      <c r="H212" s="245"/>
    </row>
    <row r="213" spans="1:8">
      <c r="A213" s="250" t="s">
        <v>4057</v>
      </c>
      <c r="B213" s="15" t="s">
        <v>11</v>
      </c>
      <c r="C213" s="20">
        <v>20</v>
      </c>
      <c r="D213" s="20">
        <v>1000</v>
      </c>
      <c r="E213" s="2334">
        <v>592.51</v>
      </c>
      <c r="F213" s="20">
        <f t="shared" si="12"/>
        <v>592.51</v>
      </c>
      <c r="G213" s="20">
        <f t="shared" si="13"/>
        <v>592.51</v>
      </c>
      <c r="H213" s="245"/>
    </row>
    <row r="214" spans="1:8">
      <c r="A214" s="250" t="s">
        <v>4058</v>
      </c>
      <c r="B214" s="15" t="s">
        <v>12</v>
      </c>
      <c r="C214" s="20">
        <v>20</v>
      </c>
      <c r="D214" s="20">
        <v>1000</v>
      </c>
      <c r="E214" s="2334">
        <v>592.51</v>
      </c>
      <c r="F214" s="20">
        <f t="shared" si="12"/>
        <v>592.51</v>
      </c>
      <c r="G214" s="20">
        <f t="shared" si="13"/>
        <v>592.51</v>
      </c>
      <c r="H214" s="245"/>
    </row>
    <row r="215" spans="1:8">
      <c r="A215" s="250" t="s">
        <v>4059</v>
      </c>
      <c r="B215" s="15" t="s">
        <v>13</v>
      </c>
      <c r="C215" s="20">
        <v>20</v>
      </c>
      <c r="D215" s="20">
        <v>1000</v>
      </c>
      <c r="E215" s="2334">
        <v>592.51</v>
      </c>
      <c r="F215" s="20">
        <f t="shared" si="12"/>
        <v>592.51</v>
      </c>
      <c r="G215" s="20">
        <f t="shared" si="13"/>
        <v>592.51</v>
      </c>
      <c r="H215" s="245"/>
    </row>
    <row r="216" spans="1:8" ht="13.5" thickBot="1">
      <c r="A216" s="282" t="s">
        <v>4060</v>
      </c>
      <c r="B216" s="19" t="s">
        <v>14</v>
      </c>
      <c r="C216" s="338">
        <v>20</v>
      </c>
      <c r="D216" s="338">
        <v>1000</v>
      </c>
      <c r="E216" s="2493">
        <v>592.51</v>
      </c>
      <c r="F216" s="338">
        <f t="shared" si="12"/>
        <v>592.51</v>
      </c>
      <c r="G216" s="338">
        <f t="shared" si="13"/>
        <v>592.51</v>
      </c>
      <c r="H216" s="248"/>
    </row>
    <row r="217" spans="1:8" ht="13.5" thickBot="1"/>
    <row r="218" spans="1:8" ht="18.75">
      <c r="A218" s="291"/>
      <c r="B218" s="196"/>
      <c r="C218" s="2009" t="s">
        <v>15</v>
      </c>
      <c r="D218" s="2009"/>
      <c r="E218" s="2009"/>
      <c r="F218" s="173"/>
      <c r="G218" s="174"/>
      <c r="H218" s="116"/>
    </row>
    <row r="219" spans="1:8" ht="18.75">
      <c r="A219" s="292"/>
      <c r="B219" s="17"/>
      <c r="C219" s="2010"/>
      <c r="D219" s="340" t="s">
        <v>21</v>
      </c>
      <c r="E219" s="2013"/>
      <c r="F219" s="341"/>
      <c r="G219" s="341" t="s">
        <v>22</v>
      </c>
      <c r="H219" s="200"/>
    </row>
    <row r="220" spans="1:8">
      <c r="A220" s="292"/>
      <c r="B220" s="17"/>
      <c r="C220" s="216"/>
      <c r="D220" s="216"/>
      <c r="E220" s="1523"/>
      <c r="F220" s="1523"/>
      <c r="G220" s="119"/>
      <c r="H220" s="348"/>
    </row>
    <row r="221" spans="1:8">
      <c r="A221" s="292"/>
      <c r="B221" s="17"/>
      <c r="C221" s="216"/>
      <c r="D221" s="216"/>
      <c r="E221" s="1523"/>
      <c r="F221" s="1523"/>
      <c r="G221" s="119"/>
      <c r="H221" s="348"/>
    </row>
    <row r="222" spans="1:8">
      <c r="A222" s="292"/>
      <c r="B222" s="17"/>
      <c r="C222" s="216"/>
      <c r="D222" s="216"/>
      <c r="E222" s="1523"/>
      <c r="F222" s="1523"/>
      <c r="G222" s="119"/>
      <c r="H222" s="348"/>
    </row>
    <row r="223" spans="1:8" ht="13.5" thickBot="1">
      <c r="A223" s="293"/>
      <c r="B223" s="204"/>
      <c r="C223" s="217"/>
      <c r="D223" s="217"/>
      <c r="E223" s="1524"/>
      <c r="F223" s="1524"/>
      <c r="G223" s="122"/>
      <c r="H223" s="349"/>
    </row>
    <row r="224" spans="1:8" ht="33.75" customHeight="1">
      <c r="A224" s="350" t="s">
        <v>1036</v>
      </c>
      <c r="B224" s="522" t="s">
        <v>2733</v>
      </c>
      <c r="C224" s="568" t="s">
        <v>3975</v>
      </c>
      <c r="D224" s="568" t="s">
        <v>3147</v>
      </c>
      <c r="E224" s="599" t="s">
        <v>3974</v>
      </c>
      <c r="F224" s="231" t="s">
        <v>2796</v>
      </c>
      <c r="G224" s="2752" t="s">
        <v>498</v>
      </c>
      <c r="H224" s="232" t="s">
        <v>4274</v>
      </c>
    </row>
    <row r="225" spans="1:8" ht="18" customHeight="1" thickBot="1">
      <c r="A225" s="351"/>
      <c r="B225" s="352"/>
      <c r="C225" s="1485" t="s">
        <v>3260</v>
      </c>
      <c r="D225" s="438" t="s">
        <v>2645</v>
      </c>
      <c r="E225" s="2012" t="s">
        <v>265</v>
      </c>
      <c r="F225" s="224">
        <f>'Заказ, cкидки и курсы валют'!$I$12</f>
        <v>0</v>
      </c>
      <c r="G225" s="2748"/>
      <c r="H225" s="219"/>
    </row>
    <row r="226" spans="1:8">
      <c r="A226" s="250" t="s">
        <v>4061</v>
      </c>
      <c r="B226" s="15" t="s">
        <v>1076</v>
      </c>
      <c r="C226" s="20">
        <v>10</v>
      </c>
      <c r="D226" s="20">
        <v>1000</v>
      </c>
      <c r="E226" s="2503">
        <v>592.51</v>
      </c>
      <c r="F226" s="20">
        <f>ROUND(E226*(1-$F$10),2)</f>
        <v>592.51</v>
      </c>
      <c r="G226" s="20">
        <f>F226</f>
        <v>592.51</v>
      </c>
      <c r="H226" s="245"/>
    </row>
    <row r="227" spans="1:8">
      <c r="A227" s="250" t="s">
        <v>4062</v>
      </c>
      <c r="B227" s="15" t="s">
        <v>1077</v>
      </c>
      <c r="C227" s="20">
        <v>10</v>
      </c>
      <c r="D227" s="20">
        <v>1000</v>
      </c>
      <c r="E227" s="2334">
        <v>592.51</v>
      </c>
      <c r="F227" s="20">
        <f t="shared" ref="F227:F248" si="14">ROUND(E227*(1-$F$10),2)</f>
        <v>592.51</v>
      </c>
      <c r="G227" s="20">
        <f t="shared" ref="G227:G248" si="15">F227</f>
        <v>592.51</v>
      </c>
      <c r="H227" s="245"/>
    </row>
    <row r="228" spans="1:8">
      <c r="A228" s="250" t="s">
        <v>4063</v>
      </c>
      <c r="B228" s="15" t="s">
        <v>1078</v>
      </c>
      <c r="C228" s="20">
        <v>10</v>
      </c>
      <c r="D228" s="20">
        <v>1000</v>
      </c>
      <c r="E228" s="2334">
        <v>592.51</v>
      </c>
      <c r="F228" s="20">
        <f t="shared" si="14"/>
        <v>592.51</v>
      </c>
      <c r="G228" s="20">
        <f t="shared" si="15"/>
        <v>592.51</v>
      </c>
      <c r="H228" s="245"/>
    </row>
    <row r="229" spans="1:8">
      <c r="A229" s="250" t="s">
        <v>4064</v>
      </c>
      <c r="B229" s="15" t="s">
        <v>1079</v>
      </c>
      <c r="C229" s="20">
        <v>10</v>
      </c>
      <c r="D229" s="20">
        <v>1000</v>
      </c>
      <c r="E229" s="2334">
        <v>592.51</v>
      </c>
      <c r="F229" s="20">
        <f t="shared" si="14"/>
        <v>592.51</v>
      </c>
      <c r="G229" s="20">
        <f t="shared" si="15"/>
        <v>592.51</v>
      </c>
      <c r="H229" s="245"/>
    </row>
    <row r="230" spans="1:8">
      <c r="A230" s="250" t="s">
        <v>4065</v>
      </c>
      <c r="B230" s="15" t="s">
        <v>3117</v>
      </c>
      <c r="C230" s="20">
        <v>10</v>
      </c>
      <c r="D230" s="20">
        <v>1000</v>
      </c>
      <c r="E230" s="2334">
        <v>592.51</v>
      </c>
      <c r="F230" s="20">
        <f t="shared" si="14"/>
        <v>592.51</v>
      </c>
      <c r="G230" s="20">
        <f t="shared" si="15"/>
        <v>592.51</v>
      </c>
      <c r="H230" s="245"/>
    </row>
    <row r="231" spans="1:8">
      <c r="A231" s="250" t="s">
        <v>4066</v>
      </c>
      <c r="B231" s="15" t="s">
        <v>3119</v>
      </c>
      <c r="C231" s="20">
        <v>10</v>
      </c>
      <c r="D231" s="20">
        <v>1000</v>
      </c>
      <c r="E231" s="2334">
        <v>592.51</v>
      </c>
      <c r="F231" s="20">
        <f t="shared" si="14"/>
        <v>592.51</v>
      </c>
      <c r="G231" s="20">
        <f t="shared" si="15"/>
        <v>592.51</v>
      </c>
      <c r="H231" s="245"/>
    </row>
    <row r="232" spans="1:8">
      <c r="A232" s="250" t="s">
        <v>4067</v>
      </c>
      <c r="B232" s="15" t="s">
        <v>1080</v>
      </c>
      <c r="C232" s="20">
        <v>10</v>
      </c>
      <c r="D232" s="20">
        <v>1000</v>
      </c>
      <c r="E232" s="2334">
        <v>592.51</v>
      </c>
      <c r="F232" s="20">
        <f t="shared" si="14"/>
        <v>592.51</v>
      </c>
      <c r="G232" s="20">
        <f t="shared" si="15"/>
        <v>592.51</v>
      </c>
      <c r="H232" s="245"/>
    </row>
    <row r="233" spans="1:8">
      <c r="A233" s="250" t="s">
        <v>4068</v>
      </c>
      <c r="B233" s="15" t="s">
        <v>1081</v>
      </c>
      <c r="C233" s="20">
        <v>10</v>
      </c>
      <c r="D233" s="20">
        <v>1000</v>
      </c>
      <c r="E233" s="2334">
        <v>592.51</v>
      </c>
      <c r="F233" s="20">
        <f t="shared" si="14"/>
        <v>592.51</v>
      </c>
      <c r="G233" s="20">
        <f t="shared" si="15"/>
        <v>592.51</v>
      </c>
      <c r="H233" s="245"/>
    </row>
    <row r="234" spans="1:8">
      <c r="A234" s="250" t="s">
        <v>4069</v>
      </c>
      <c r="B234" s="15" t="s">
        <v>1082</v>
      </c>
      <c r="C234" s="20">
        <v>10</v>
      </c>
      <c r="D234" s="20">
        <v>1000</v>
      </c>
      <c r="E234" s="2334">
        <v>592.51</v>
      </c>
      <c r="F234" s="20">
        <f t="shared" si="14"/>
        <v>592.51</v>
      </c>
      <c r="G234" s="20">
        <f t="shared" si="15"/>
        <v>592.51</v>
      </c>
      <c r="H234" s="245"/>
    </row>
    <row r="235" spans="1:8">
      <c r="A235" s="250" t="s">
        <v>4070</v>
      </c>
      <c r="B235" s="15" t="s">
        <v>1083</v>
      </c>
      <c r="C235" s="20">
        <v>10</v>
      </c>
      <c r="D235" s="20">
        <v>1000</v>
      </c>
      <c r="E235" s="2334">
        <v>592.51</v>
      </c>
      <c r="F235" s="20">
        <f t="shared" si="14"/>
        <v>592.51</v>
      </c>
      <c r="G235" s="20">
        <f t="shared" si="15"/>
        <v>592.51</v>
      </c>
      <c r="H235" s="245"/>
    </row>
    <row r="236" spans="1:8">
      <c r="A236" s="250" t="s">
        <v>4071</v>
      </c>
      <c r="B236" s="15" t="s">
        <v>1084</v>
      </c>
      <c r="C236" s="20">
        <v>10</v>
      </c>
      <c r="D236" s="20">
        <v>1000</v>
      </c>
      <c r="E236" s="2334">
        <v>592.51</v>
      </c>
      <c r="F236" s="20">
        <f t="shared" si="14"/>
        <v>592.51</v>
      </c>
      <c r="G236" s="20">
        <f t="shared" si="15"/>
        <v>592.51</v>
      </c>
      <c r="H236" s="245"/>
    </row>
    <row r="237" spans="1:8">
      <c r="A237" s="250" t="s">
        <v>4072</v>
      </c>
      <c r="B237" s="15" t="s">
        <v>4</v>
      </c>
      <c r="C237" s="20">
        <v>10</v>
      </c>
      <c r="D237" s="20">
        <v>1000</v>
      </c>
      <c r="E237" s="2334">
        <v>592.51</v>
      </c>
      <c r="F237" s="20">
        <f t="shared" si="14"/>
        <v>592.51</v>
      </c>
      <c r="G237" s="20">
        <f t="shared" si="15"/>
        <v>592.51</v>
      </c>
      <c r="H237" s="245"/>
    </row>
    <row r="238" spans="1:8">
      <c r="A238" s="250" t="s">
        <v>4073</v>
      </c>
      <c r="B238" s="15" t="s">
        <v>3118</v>
      </c>
      <c r="C238" s="20">
        <v>10</v>
      </c>
      <c r="D238" s="20">
        <v>1000</v>
      </c>
      <c r="E238" s="2334">
        <v>592.51</v>
      </c>
      <c r="F238" s="20">
        <f t="shared" si="14"/>
        <v>592.51</v>
      </c>
      <c r="G238" s="20">
        <f t="shared" si="15"/>
        <v>592.51</v>
      </c>
      <c r="H238" s="245"/>
    </row>
    <row r="239" spans="1:8">
      <c r="A239" s="250" t="s">
        <v>4074</v>
      </c>
      <c r="B239" s="15" t="s">
        <v>5</v>
      </c>
      <c r="C239" s="20">
        <v>10</v>
      </c>
      <c r="D239" s="20">
        <v>1000</v>
      </c>
      <c r="E239" s="2334">
        <v>592.51</v>
      </c>
      <c r="F239" s="20">
        <f t="shared" si="14"/>
        <v>592.51</v>
      </c>
      <c r="G239" s="20">
        <f t="shared" si="15"/>
        <v>592.51</v>
      </c>
      <c r="H239" s="245"/>
    </row>
    <row r="240" spans="1:8">
      <c r="A240" s="250" t="s">
        <v>4075</v>
      </c>
      <c r="B240" s="15" t="s">
        <v>6</v>
      </c>
      <c r="C240" s="20">
        <v>10</v>
      </c>
      <c r="D240" s="20">
        <v>1000</v>
      </c>
      <c r="E240" s="2334">
        <v>592.51</v>
      </c>
      <c r="F240" s="20">
        <f t="shared" si="14"/>
        <v>592.51</v>
      </c>
      <c r="G240" s="20">
        <f t="shared" si="15"/>
        <v>592.51</v>
      </c>
      <c r="H240" s="245"/>
    </row>
    <row r="241" spans="1:8">
      <c r="A241" s="250" t="s">
        <v>4076</v>
      </c>
      <c r="B241" s="15" t="s">
        <v>7</v>
      </c>
      <c r="C241" s="20">
        <v>10</v>
      </c>
      <c r="D241" s="20">
        <v>1000</v>
      </c>
      <c r="E241" s="2334">
        <v>592.51</v>
      </c>
      <c r="F241" s="20">
        <f t="shared" si="14"/>
        <v>592.51</v>
      </c>
      <c r="G241" s="20">
        <f t="shared" si="15"/>
        <v>592.51</v>
      </c>
      <c r="H241" s="245"/>
    </row>
    <row r="242" spans="1:8">
      <c r="A242" s="250" t="s">
        <v>4077</v>
      </c>
      <c r="B242" s="15" t="s">
        <v>8</v>
      </c>
      <c r="C242" s="20">
        <v>10</v>
      </c>
      <c r="D242" s="20">
        <v>1000</v>
      </c>
      <c r="E242" s="2334">
        <v>592.51</v>
      </c>
      <c r="F242" s="20">
        <f t="shared" si="14"/>
        <v>592.51</v>
      </c>
      <c r="G242" s="20">
        <f t="shared" si="15"/>
        <v>592.51</v>
      </c>
      <c r="H242" s="245"/>
    </row>
    <row r="243" spans="1:8">
      <c r="A243" s="250" t="s">
        <v>4078</v>
      </c>
      <c r="B243" s="15" t="s">
        <v>9</v>
      </c>
      <c r="C243" s="20">
        <v>10</v>
      </c>
      <c r="D243" s="20">
        <v>1000</v>
      </c>
      <c r="E243" s="2334">
        <v>592.51</v>
      </c>
      <c r="F243" s="20">
        <f t="shared" si="14"/>
        <v>592.51</v>
      </c>
      <c r="G243" s="20">
        <f t="shared" si="15"/>
        <v>592.51</v>
      </c>
      <c r="H243" s="245"/>
    </row>
    <row r="244" spans="1:8">
      <c r="A244" s="250" t="s">
        <v>4079</v>
      </c>
      <c r="B244" s="15" t="s">
        <v>10</v>
      </c>
      <c r="C244" s="20">
        <v>10</v>
      </c>
      <c r="D244" s="20">
        <v>1000</v>
      </c>
      <c r="E244" s="2334">
        <v>592.51</v>
      </c>
      <c r="F244" s="20">
        <f t="shared" si="14"/>
        <v>592.51</v>
      </c>
      <c r="G244" s="20">
        <f t="shared" si="15"/>
        <v>592.51</v>
      </c>
      <c r="H244" s="245"/>
    </row>
    <row r="245" spans="1:8">
      <c r="A245" s="250" t="s">
        <v>4080</v>
      </c>
      <c r="B245" s="15" t="s">
        <v>11</v>
      </c>
      <c r="C245" s="20">
        <v>10</v>
      </c>
      <c r="D245" s="20">
        <v>1000</v>
      </c>
      <c r="E245" s="2334">
        <v>592.51</v>
      </c>
      <c r="F245" s="20">
        <f t="shared" si="14"/>
        <v>592.51</v>
      </c>
      <c r="G245" s="20">
        <f t="shared" si="15"/>
        <v>592.51</v>
      </c>
      <c r="H245" s="245"/>
    </row>
    <row r="246" spans="1:8">
      <c r="A246" s="250" t="s">
        <v>4081</v>
      </c>
      <c r="B246" s="15" t="s">
        <v>12</v>
      </c>
      <c r="C246" s="20">
        <v>10</v>
      </c>
      <c r="D246" s="20">
        <v>1000</v>
      </c>
      <c r="E246" s="2334">
        <v>592.51</v>
      </c>
      <c r="F246" s="20">
        <f t="shared" si="14"/>
        <v>592.51</v>
      </c>
      <c r="G246" s="20">
        <f t="shared" si="15"/>
        <v>592.51</v>
      </c>
      <c r="H246" s="245"/>
    </row>
    <row r="247" spans="1:8">
      <c r="A247" s="250" t="s">
        <v>4082</v>
      </c>
      <c r="B247" s="15" t="s">
        <v>13</v>
      </c>
      <c r="C247" s="20">
        <v>10</v>
      </c>
      <c r="D247" s="20">
        <v>1000</v>
      </c>
      <c r="E247" s="2334">
        <v>592.51</v>
      </c>
      <c r="F247" s="20">
        <f t="shared" si="14"/>
        <v>592.51</v>
      </c>
      <c r="G247" s="20">
        <f t="shared" si="15"/>
        <v>592.51</v>
      </c>
      <c r="H247" s="245"/>
    </row>
    <row r="248" spans="1:8" ht="13.5" thickBot="1">
      <c r="A248" s="282" t="s">
        <v>4083</v>
      </c>
      <c r="B248" s="19" t="s">
        <v>14</v>
      </c>
      <c r="C248" s="338">
        <v>10</v>
      </c>
      <c r="D248" s="338">
        <v>1000</v>
      </c>
      <c r="E248" s="2493">
        <v>592.51</v>
      </c>
      <c r="F248" s="338">
        <f t="shared" si="14"/>
        <v>592.51</v>
      </c>
      <c r="G248" s="338">
        <f t="shared" si="15"/>
        <v>592.51</v>
      </c>
      <c r="H248" s="248"/>
    </row>
    <row r="249" spans="1:8" ht="13.5" thickBot="1"/>
    <row r="250" spans="1:8" ht="18.75">
      <c r="A250" s="291"/>
      <c r="B250" s="196"/>
      <c r="C250" s="2009" t="s">
        <v>15</v>
      </c>
      <c r="D250" s="2009"/>
      <c r="E250" s="2009"/>
      <c r="F250" s="173"/>
      <c r="G250" s="174"/>
      <c r="H250" s="116"/>
    </row>
    <row r="251" spans="1:8" ht="18.75">
      <c r="A251" s="292"/>
      <c r="B251" s="17"/>
      <c r="C251" s="2010"/>
      <c r="D251" s="340" t="s">
        <v>21</v>
      </c>
      <c r="E251" s="2013"/>
      <c r="F251" s="341"/>
      <c r="G251" s="341" t="s">
        <v>23</v>
      </c>
      <c r="H251" s="133"/>
    </row>
    <row r="252" spans="1:8">
      <c r="A252" s="292"/>
      <c r="B252" s="17"/>
      <c r="C252" s="216"/>
      <c r="D252" s="216"/>
      <c r="E252" s="1523"/>
      <c r="F252" s="1523"/>
      <c r="G252" s="119"/>
      <c r="H252" s="348"/>
    </row>
    <row r="253" spans="1:8">
      <c r="A253" s="292"/>
      <c r="B253" s="17"/>
      <c r="C253" s="216"/>
      <c r="D253" s="216"/>
      <c r="E253" s="1523"/>
      <c r="F253" s="1523"/>
      <c r="G253" s="119"/>
      <c r="H253" s="348"/>
    </row>
    <row r="254" spans="1:8">
      <c r="A254" s="292"/>
      <c r="B254" s="17"/>
      <c r="C254" s="216"/>
      <c r="D254" s="216"/>
      <c r="E254" s="1523"/>
      <c r="F254" s="1523"/>
      <c r="G254" s="119"/>
      <c r="H254" s="348"/>
    </row>
    <row r="255" spans="1:8" ht="13.5" thickBot="1">
      <c r="A255" s="293"/>
      <c r="B255" s="204"/>
      <c r="C255" s="217"/>
      <c r="D255" s="217"/>
      <c r="E255" s="1524"/>
      <c r="F255" s="1524"/>
      <c r="G255" s="122"/>
      <c r="H255" s="349"/>
    </row>
    <row r="256" spans="1:8" ht="33.75" customHeight="1">
      <c r="A256" s="350" t="s">
        <v>1036</v>
      </c>
      <c r="B256" s="522" t="s">
        <v>2733</v>
      </c>
      <c r="C256" s="568" t="s">
        <v>3975</v>
      </c>
      <c r="D256" s="568" t="s">
        <v>3147</v>
      </c>
      <c r="E256" s="599" t="s">
        <v>3974</v>
      </c>
      <c r="F256" s="231" t="s">
        <v>2796</v>
      </c>
      <c r="G256" s="2752" t="s">
        <v>498</v>
      </c>
      <c r="H256" s="232" t="s">
        <v>4274</v>
      </c>
    </row>
    <row r="257" spans="1:8" ht="17.25" customHeight="1" thickBot="1">
      <c r="A257" s="351"/>
      <c r="B257" s="352"/>
      <c r="C257" s="1485" t="s">
        <v>3260</v>
      </c>
      <c r="D257" s="438" t="s">
        <v>2645</v>
      </c>
      <c r="E257" s="2012" t="s">
        <v>265</v>
      </c>
      <c r="F257" s="224">
        <f>'Заказ, cкидки и курсы валют'!$I$12</f>
        <v>0</v>
      </c>
      <c r="G257" s="2748"/>
      <c r="H257" s="219"/>
    </row>
    <row r="258" spans="1:8">
      <c r="A258" s="250" t="s">
        <v>4084</v>
      </c>
      <c r="B258" s="15" t="s">
        <v>1076</v>
      </c>
      <c r="C258" s="20">
        <v>8</v>
      </c>
      <c r="D258" s="20">
        <v>1000</v>
      </c>
      <c r="E258" s="2503">
        <v>662.21</v>
      </c>
      <c r="F258" s="20">
        <f>ROUND(E258*(1-$F$10),2)</f>
        <v>662.21</v>
      </c>
      <c r="G258" s="20">
        <f>F258</f>
        <v>662.21</v>
      </c>
      <c r="H258" s="245"/>
    </row>
    <row r="259" spans="1:8">
      <c r="A259" s="250" t="s">
        <v>4085</v>
      </c>
      <c r="B259" s="15" t="s">
        <v>1077</v>
      </c>
      <c r="C259" s="20">
        <v>8</v>
      </c>
      <c r="D259" s="20">
        <v>1000</v>
      </c>
      <c r="E259" s="2334">
        <v>662.21</v>
      </c>
      <c r="F259" s="20">
        <f t="shared" ref="F259:F280" si="16">ROUND(E259*(1-$F$10),2)</f>
        <v>662.21</v>
      </c>
      <c r="G259" s="20">
        <f t="shared" ref="G259:G280" si="17">F259</f>
        <v>662.21</v>
      </c>
      <c r="H259" s="245"/>
    </row>
    <row r="260" spans="1:8">
      <c r="A260" s="250" t="s">
        <v>4086</v>
      </c>
      <c r="B260" s="15" t="s">
        <v>1078</v>
      </c>
      <c r="C260" s="20">
        <v>8</v>
      </c>
      <c r="D260" s="20">
        <v>1000</v>
      </c>
      <c r="E260" s="2334">
        <v>662.21</v>
      </c>
      <c r="F260" s="20">
        <f t="shared" si="16"/>
        <v>662.21</v>
      </c>
      <c r="G260" s="20">
        <f t="shared" si="17"/>
        <v>662.21</v>
      </c>
      <c r="H260" s="245"/>
    </row>
    <row r="261" spans="1:8">
      <c r="A261" s="250" t="s">
        <v>4087</v>
      </c>
      <c r="B261" s="15" t="s">
        <v>1079</v>
      </c>
      <c r="C261" s="20">
        <v>8</v>
      </c>
      <c r="D261" s="20">
        <v>1000</v>
      </c>
      <c r="E261" s="2334">
        <v>662.21</v>
      </c>
      <c r="F261" s="20">
        <f t="shared" si="16"/>
        <v>662.21</v>
      </c>
      <c r="G261" s="20">
        <f t="shared" si="17"/>
        <v>662.21</v>
      </c>
      <c r="H261" s="245"/>
    </row>
    <row r="262" spans="1:8">
      <c r="A262" s="250" t="s">
        <v>4088</v>
      </c>
      <c r="B262" s="15" t="s">
        <v>3117</v>
      </c>
      <c r="C262" s="20">
        <v>8</v>
      </c>
      <c r="D262" s="20">
        <v>1000</v>
      </c>
      <c r="E262" s="2334">
        <v>662.21</v>
      </c>
      <c r="F262" s="20">
        <f t="shared" si="16"/>
        <v>662.21</v>
      </c>
      <c r="G262" s="20">
        <f t="shared" si="17"/>
        <v>662.21</v>
      </c>
      <c r="H262" s="245"/>
    </row>
    <row r="263" spans="1:8">
      <c r="A263" s="250" t="s">
        <v>4089</v>
      </c>
      <c r="B263" s="15" t="s">
        <v>3119</v>
      </c>
      <c r="C263" s="20">
        <v>8</v>
      </c>
      <c r="D263" s="20">
        <v>1000</v>
      </c>
      <c r="E263" s="2334">
        <v>662.21</v>
      </c>
      <c r="F263" s="20">
        <f t="shared" si="16"/>
        <v>662.21</v>
      </c>
      <c r="G263" s="20">
        <f t="shared" si="17"/>
        <v>662.21</v>
      </c>
      <c r="H263" s="245"/>
    </row>
    <row r="264" spans="1:8">
      <c r="A264" s="250" t="s">
        <v>4090</v>
      </c>
      <c r="B264" s="15" t="s">
        <v>1080</v>
      </c>
      <c r="C264" s="20">
        <v>8</v>
      </c>
      <c r="D264" s="20">
        <v>1000</v>
      </c>
      <c r="E264" s="2334">
        <v>662.21</v>
      </c>
      <c r="F264" s="20">
        <f t="shared" si="16"/>
        <v>662.21</v>
      </c>
      <c r="G264" s="20">
        <f t="shared" si="17"/>
        <v>662.21</v>
      </c>
      <c r="H264" s="245"/>
    </row>
    <row r="265" spans="1:8">
      <c r="A265" s="250" t="s">
        <v>4091</v>
      </c>
      <c r="B265" s="15" t="s">
        <v>1081</v>
      </c>
      <c r="C265" s="20">
        <v>8</v>
      </c>
      <c r="D265" s="20">
        <v>1000</v>
      </c>
      <c r="E265" s="2334">
        <v>662.21</v>
      </c>
      <c r="F265" s="20">
        <f t="shared" si="16"/>
        <v>662.21</v>
      </c>
      <c r="G265" s="20">
        <f t="shared" si="17"/>
        <v>662.21</v>
      </c>
      <c r="H265" s="245"/>
    </row>
    <row r="266" spans="1:8">
      <c r="A266" s="250" t="s">
        <v>4092</v>
      </c>
      <c r="B266" s="15" t="s">
        <v>1082</v>
      </c>
      <c r="C266" s="20">
        <v>8</v>
      </c>
      <c r="D266" s="20">
        <v>1000</v>
      </c>
      <c r="E266" s="2334">
        <v>662.21</v>
      </c>
      <c r="F266" s="20">
        <f t="shared" si="16"/>
        <v>662.21</v>
      </c>
      <c r="G266" s="20">
        <f t="shared" si="17"/>
        <v>662.21</v>
      </c>
      <c r="H266" s="245"/>
    </row>
    <row r="267" spans="1:8">
      <c r="A267" s="250" t="s">
        <v>4093</v>
      </c>
      <c r="B267" s="15" t="s">
        <v>1083</v>
      </c>
      <c r="C267" s="20">
        <v>8</v>
      </c>
      <c r="D267" s="20">
        <v>1000</v>
      </c>
      <c r="E267" s="2334">
        <v>662.21</v>
      </c>
      <c r="F267" s="20">
        <f t="shared" si="16"/>
        <v>662.21</v>
      </c>
      <c r="G267" s="20">
        <f t="shared" si="17"/>
        <v>662.21</v>
      </c>
      <c r="H267" s="245"/>
    </row>
    <row r="268" spans="1:8">
      <c r="A268" s="250" t="s">
        <v>4094</v>
      </c>
      <c r="B268" s="15" t="s">
        <v>1084</v>
      </c>
      <c r="C268" s="20">
        <v>8</v>
      </c>
      <c r="D268" s="20">
        <v>1000</v>
      </c>
      <c r="E268" s="2334">
        <v>662.21</v>
      </c>
      <c r="F268" s="20">
        <f t="shared" si="16"/>
        <v>662.21</v>
      </c>
      <c r="G268" s="20">
        <f t="shared" si="17"/>
        <v>662.21</v>
      </c>
      <c r="H268" s="245"/>
    </row>
    <row r="269" spans="1:8">
      <c r="A269" s="250" t="s">
        <v>4095</v>
      </c>
      <c r="B269" s="15" t="s">
        <v>4</v>
      </c>
      <c r="C269" s="20">
        <v>8</v>
      </c>
      <c r="D269" s="20">
        <v>1000</v>
      </c>
      <c r="E269" s="2334">
        <v>662.21</v>
      </c>
      <c r="F269" s="20">
        <f t="shared" si="16"/>
        <v>662.21</v>
      </c>
      <c r="G269" s="20">
        <f t="shared" si="17"/>
        <v>662.21</v>
      </c>
      <c r="H269" s="245"/>
    </row>
    <row r="270" spans="1:8">
      <c r="A270" s="250" t="s">
        <v>4096</v>
      </c>
      <c r="B270" s="15" t="s">
        <v>3118</v>
      </c>
      <c r="C270" s="20">
        <v>8</v>
      </c>
      <c r="D270" s="20">
        <v>1000</v>
      </c>
      <c r="E270" s="2334">
        <v>662.21</v>
      </c>
      <c r="F270" s="20">
        <f t="shared" si="16"/>
        <v>662.21</v>
      </c>
      <c r="G270" s="20">
        <f t="shared" si="17"/>
        <v>662.21</v>
      </c>
      <c r="H270" s="245"/>
    </row>
    <row r="271" spans="1:8">
      <c r="A271" s="250" t="s">
        <v>4097</v>
      </c>
      <c r="B271" s="15" t="s">
        <v>5</v>
      </c>
      <c r="C271" s="20">
        <v>8</v>
      </c>
      <c r="D271" s="20">
        <v>1000</v>
      </c>
      <c r="E271" s="2334">
        <v>662.21</v>
      </c>
      <c r="F271" s="20">
        <f t="shared" si="16"/>
        <v>662.21</v>
      </c>
      <c r="G271" s="20">
        <f t="shared" si="17"/>
        <v>662.21</v>
      </c>
      <c r="H271" s="245"/>
    </row>
    <row r="272" spans="1:8">
      <c r="A272" s="250" t="s">
        <v>4098</v>
      </c>
      <c r="B272" s="15" t="s">
        <v>6</v>
      </c>
      <c r="C272" s="20">
        <v>8</v>
      </c>
      <c r="D272" s="20">
        <v>1000</v>
      </c>
      <c r="E272" s="2334">
        <v>662.21</v>
      </c>
      <c r="F272" s="20">
        <f t="shared" si="16"/>
        <v>662.21</v>
      </c>
      <c r="G272" s="20">
        <f t="shared" si="17"/>
        <v>662.21</v>
      </c>
      <c r="H272" s="245"/>
    </row>
    <row r="273" spans="1:8">
      <c r="A273" s="250" t="s">
        <v>4099</v>
      </c>
      <c r="B273" s="15" t="s">
        <v>7</v>
      </c>
      <c r="C273" s="20">
        <v>8</v>
      </c>
      <c r="D273" s="20">
        <v>1000</v>
      </c>
      <c r="E273" s="2334">
        <v>662.21</v>
      </c>
      <c r="F273" s="20">
        <f t="shared" si="16"/>
        <v>662.21</v>
      </c>
      <c r="G273" s="20">
        <f t="shared" si="17"/>
        <v>662.21</v>
      </c>
      <c r="H273" s="245"/>
    </row>
    <row r="274" spans="1:8">
      <c r="A274" s="250" t="s">
        <v>4100</v>
      </c>
      <c r="B274" s="15" t="s">
        <v>8</v>
      </c>
      <c r="C274" s="20">
        <v>8</v>
      </c>
      <c r="D274" s="20">
        <v>1000</v>
      </c>
      <c r="E274" s="2334">
        <v>662.21</v>
      </c>
      <c r="F274" s="20">
        <f t="shared" si="16"/>
        <v>662.21</v>
      </c>
      <c r="G274" s="20">
        <f t="shared" si="17"/>
        <v>662.21</v>
      </c>
      <c r="H274" s="245"/>
    </row>
    <row r="275" spans="1:8">
      <c r="A275" s="250" t="s">
        <v>4101</v>
      </c>
      <c r="B275" s="15" t="s">
        <v>9</v>
      </c>
      <c r="C275" s="20">
        <v>8</v>
      </c>
      <c r="D275" s="20">
        <v>1000</v>
      </c>
      <c r="E275" s="2334">
        <v>662.21</v>
      </c>
      <c r="F275" s="20">
        <f t="shared" si="16"/>
        <v>662.21</v>
      </c>
      <c r="G275" s="20">
        <f t="shared" si="17"/>
        <v>662.21</v>
      </c>
      <c r="H275" s="245"/>
    </row>
    <row r="276" spans="1:8">
      <c r="A276" s="250" t="s">
        <v>4102</v>
      </c>
      <c r="B276" s="15" t="s">
        <v>10</v>
      </c>
      <c r="C276" s="20">
        <v>8</v>
      </c>
      <c r="D276" s="20">
        <v>1000</v>
      </c>
      <c r="E276" s="2334">
        <v>662.21</v>
      </c>
      <c r="F276" s="20">
        <f t="shared" si="16"/>
        <v>662.21</v>
      </c>
      <c r="G276" s="20">
        <f t="shared" si="17"/>
        <v>662.21</v>
      </c>
      <c r="H276" s="245"/>
    </row>
    <row r="277" spans="1:8">
      <c r="A277" s="250" t="s">
        <v>4103</v>
      </c>
      <c r="B277" s="15" t="s">
        <v>11</v>
      </c>
      <c r="C277" s="20">
        <v>8</v>
      </c>
      <c r="D277" s="20">
        <v>1000</v>
      </c>
      <c r="E277" s="2334">
        <v>662.21</v>
      </c>
      <c r="F277" s="20">
        <f t="shared" si="16"/>
        <v>662.21</v>
      </c>
      <c r="G277" s="20">
        <f t="shared" si="17"/>
        <v>662.21</v>
      </c>
      <c r="H277" s="245"/>
    </row>
    <row r="278" spans="1:8">
      <c r="A278" s="250" t="s">
        <v>4104</v>
      </c>
      <c r="B278" s="15" t="s">
        <v>12</v>
      </c>
      <c r="C278" s="20">
        <v>8</v>
      </c>
      <c r="D278" s="20">
        <v>1000</v>
      </c>
      <c r="E278" s="2334">
        <v>662.21</v>
      </c>
      <c r="F278" s="20">
        <f t="shared" si="16"/>
        <v>662.21</v>
      </c>
      <c r="G278" s="20">
        <f t="shared" si="17"/>
        <v>662.21</v>
      </c>
      <c r="H278" s="245"/>
    </row>
    <row r="279" spans="1:8">
      <c r="A279" s="250" t="s">
        <v>4105</v>
      </c>
      <c r="B279" s="15" t="s">
        <v>13</v>
      </c>
      <c r="C279" s="20">
        <v>8</v>
      </c>
      <c r="D279" s="20">
        <v>1000</v>
      </c>
      <c r="E279" s="2334">
        <v>662.21</v>
      </c>
      <c r="F279" s="20">
        <f t="shared" si="16"/>
        <v>662.21</v>
      </c>
      <c r="G279" s="20">
        <f t="shared" si="17"/>
        <v>662.21</v>
      </c>
      <c r="H279" s="245"/>
    </row>
    <row r="280" spans="1:8" ht="13.5" thickBot="1">
      <c r="A280" s="282" t="s">
        <v>4106</v>
      </c>
      <c r="B280" s="19" t="s">
        <v>14</v>
      </c>
      <c r="C280" s="338">
        <v>8</v>
      </c>
      <c r="D280" s="338">
        <v>1000</v>
      </c>
      <c r="E280" s="2493">
        <v>662.21</v>
      </c>
      <c r="F280" s="338">
        <f t="shared" si="16"/>
        <v>662.21</v>
      </c>
      <c r="G280" s="338">
        <f t="shared" si="17"/>
        <v>662.21</v>
      </c>
      <c r="H280" s="248"/>
    </row>
    <row r="281" spans="1:8" ht="13.5" thickBot="1"/>
    <row r="282" spans="1:8" ht="18.75">
      <c r="A282" s="291"/>
      <c r="B282" s="196"/>
      <c r="C282" s="2009" t="s">
        <v>15</v>
      </c>
      <c r="D282" s="2009"/>
      <c r="E282" s="2009"/>
      <c r="F282" s="173"/>
      <c r="G282" s="174"/>
      <c r="H282" s="116"/>
    </row>
    <row r="283" spans="1:8" ht="18.75">
      <c r="A283" s="292"/>
      <c r="B283" s="17"/>
      <c r="C283" s="2010"/>
      <c r="D283" s="340" t="s">
        <v>21</v>
      </c>
      <c r="E283" s="2013"/>
      <c r="F283" s="341"/>
      <c r="G283" s="341" t="s">
        <v>24</v>
      </c>
      <c r="H283" s="133"/>
    </row>
    <row r="284" spans="1:8">
      <c r="A284" s="292"/>
      <c r="B284" s="17"/>
      <c r="C284" s="216"/>
      <c r="D284" s="216"/>
      <c r="E284" s="1523"/>
      <c r="F284" s="1523"/>
      <c r="G284" s="119"/>
      <c r="H284" s="348"/>
    </row>
    <row r="285" spans="1:8">
      <c r="A285" s="292"/>
      <c r="B285" s="17"/>
      <c r="C285" s="216"/>
      <c r="D285" s="216"/>
      <c r="E285" s="1523"/>
      <c r="F285" s="1523"/>
      <c r="G285" s="119"/>
      <c r="H285" s="348"/>
    </row>
    <row r="286" spans="1:8">
      <c r="A286" s="292"/>
      <c r="B286" s="17"/>
      <c r="C286" s="216"/>
      <c r="D286" s="216"/>
      <c r="E286" s="1523"/>
      <c r="F286" s="1523"/>
      <c r="G286" s="119"/>
      <c r="H286" s="348"/>
    </row>
    <row r="287" spans="1:8" ht="13.5" thickBot="1">
      <c r="A287" s="293"/>
      <c r="B287" s="204"/>
      <c r="C287" s="217"/>
      <c r="D287" s="217"/>
      <c r="E287" s="1524"/>
      <c r="F287" s="1524"/>
      <c r="G287" s="122"/>
      <c r="H287" s="349"/>
    </row>
    <row r="288" spans="1:8" ht="33.75" customHeight="1">
      <c r="A288" s="350" t="s">
        <v>1036</v>
      </c>
      <c r="B288" s="522" t="s">
        <v>2733</v>
      </c>
      <c r="C288" s="568" t="s">
        <v>3975</v>
      </c>
      <c r="D288" s="568" t="s">
        <v>3147</v>
      </c>
      <c r="E288" s="599" t="s">
        <v>3974</v>
      </c>
      <c r="F288" s="231" t="s">
        <v>2796</v>
      </c>
      <c r="G288" s="2752" t="s">
        <v>498</v>
      </c>
      <c r="H288" s="232" t="s">
        <v>4274</v>
      </c>
    </row>
    <row r="289" spans="1:8" ht="16.5" customHeight="1" thickBot="1">
      <c r="A289" s="351"/>
      <c r="B289" s="352"/>
      <c r="C289" s="1485" t="s">
        <v>3260</v>
      </c>
      <c r="D289" s="438" t="s">
        <v>2645</v>
      </c>
      <c r="E289" s="2012" t="s">
        <v>265</v>
      </c>
      <c r="F289" s="224">
        <f>'Заказ, cкидки и курсы валют'!$I$12</f>
        <v>0</v>
      </c>
      <c r="G289" s="2748"/>
      <c r="H289" s="219"/>
    </row>
    <row r="290" spans="1:8">
      <c r="A290" s="250" t="s">
        <v>4107</v>
      </c>
      <c r="B290" s="15" t="s">
        <v>1076</v>
      </c>
      <c r="C290" s="20">
        <v>6</v>
      </c>
      <c r="D290" s="20">
        <v>1000</v>
      </c>
      <c r="E290" s="2503">
        <v>987.46</v>
      </c>
      <c r="F290" s="20">
        <f>ROUND(E290*(1-$F$10),2)</f>
        <v>987.46</v>
      </c>
      <c r="G290" s="20">
        <f>F290</f>
        <v>987.46</v>
      </c>
      <c r="H290" s="245"/>
    </row>
    <row r="291" spans="1:8">
      <c r="A291" s="250" t="s">
        <v>4108</v>
      </c>
      <c r="B291" s="15" t="s">
        <v>1077</v>
      </c>
      <c r="C291" s="20">
        <v>6</v>
      </c>
      <c r="D291" s="20">
        <v>1000</v>
      </c>
      <c r="E291" s="2334">
        <v>987.46</v>
      </c>
      <c r="F291" s="20">
        <f t="shared" ref="F291:F312" si="18">ROUND(E291*(1-$F$10),2)</f>
        <v>987.46</v>
      </c>
      <c r="G291" s="20">
        <f t="shared" ref="G291:G312" si="19">F291</f>
        <v>987.46</v>
      </c>
      <c r="H291" s="245"/>
    </row>
    <row r="292" spans="1:8">
      <c r="A292" s="250" t="s">
        <v>4109</v>
      </c>
      <c r="B292" s="15" t="s">
        <v>1078</v>
      </c>
      <c r="C292" s="20">
        <v>6</v>
      </c>
      <c r="D292" s="20">
        <v>1000</v>
      </c>
      <c r="E292" s="2334">
        <v>987.46</v>
      </c>
      <c r="F292" s="20">
        <f t="shared" si="18"/>
        <v>987.46</v>
      </c>
      <c r="G292" s="20">
        <f t="shared" si="19"/>
        <v>987.46</v>
      </c>
      <c r="H292" s="245"/>
    </row>
    <row r="293" spans="1:8">
      <c r="A293" s="250" t="s">
        <v>4110</v>
      </c>
      <c r="B293" s="15" t="s">
        <v>1079</v>
      </c>
      <c r="C293" s="20">
        <v>6</v>
      </c>
      <c r="D293" s="20">
        <v>1000</v>
      </c>
      <c r="E293" s="2334">
        <v>987.46</v>
      </c>
      <c r="F293" s="20">
        <f t="shared" si="18"/>
        <v>987.46</v>
      </c>
      <c r="G293" s="20">
        <f t="shared" si="19"/>
        <v>987.46</v>
      </c>
      <c r="H293" s="245"/>
    </row>
    <row r="294" spans="1:8">
      <c r="A294" s="250" t="s">
        <v>4111</v>
      </c>
      <c r="B294" s="15" t="s">
        <v>3117</v>
      </c>
      <c r="C294" s="20">
        <v>6</v>
      </c>
      <c r="D294" s="20">
        <v>1000</v>
      </c>
      <c r="E294" s="2334">
        <v>987.46</v>
      </c>
      <c r="F294" s="20">
        <f t="shared" si="18"/>
        <v>987.46</v>
      </c>
      <c r="G294" s="20">
        <f t="shared" si="19"/>
        <v>987.46</v>
      </c>
      <c r="H294" s="245"/>
    </row>
    <row r="295" spans="1:8">
      <c r="A295" s="250" t="s">
        <v>4112</v>
      </c>
      <c r="B295" s="15" t="s">
        <v>3119</v>
      </c>
      <c r="C295" s="20">
        <v>6</v>
      </c>
      <c r="D295" s="20">
        <v>1000</v>
      </c>
      <c r="E295" s="2334">
        <v>987.46</v>
      </c>
      <c r="F295" s="20">
        <f t="shared" si="18"/>
        <v>987.46</v>
      </c>
      <c r="G295" s="20">
        <f t="shared" si="19"/>
        <v>987.46</v>
      </c>
      <c r="H295" s="245"/>
    </row>
    <row r="296" spans="1:8">
      <c r="A296" s="250" t="s">
        <v>4113</v>
      </c>
      <c r="B296" s="15" t="s">
        <v>1080</v>
      </c>
      <c r="C296" s="20">
        <v>6</v>
      </c>
      <c r="D296" s="20">
        <v>1000</v>
      </c>
      <c r="E296" s="2334">
        <v>987.46</v>
      </c>
      <c r="F296" s="20">
        <f t="shared" si="18"/>
        <v>987.46</v>
      </c>
      <c r="G296" s="20">
        <f t="shared" si="19"/>
        <v>987.46</v>
      </c>
      <c r="H296" s="245"/>
    </row>
    <row r="297" spans="1:8">
      <c r="A297" s="250" t="s">
        <v>4114</v>
      </c>
      <c r="B297" s="15" t="s">
        <v>1081</v>
      </c>
      <c r="C297" s="20">
        <v>6</v>
      </c>
      <c r="D297" s="20">
        <v>1000</v>
      </c>
      <c r="E297" s="2334">
        <v>987.46</v>
      </c>
      <c r="F297" s="20">
        <f t="shared" si="18"/>
        <v>987.46</v>
      </c>
      <c r="G297" s="20">
        <f t="shared" si="19"/>
        <v>987.46</v>
      </c>
      <c r="H297" s="245"/>
    </row>
    <row r="298" spans="1:8">
      <c r="A298" s="250" t="s">
        <v>4115</v>
      </c>
      <c r="B298" s="15" t="s">
        <v>1082</v>
      </c>
      <c r="C298" s="20">
        <v>6</v>
      </c>
      <c r="D298" s="20">
        <v>1000</v>
      </c>
      <c r="E298" s="2334">
        <v>987.46</v>
      </c>
      <c r="F298" s="20">
        <f t="shared" si="18"/>
        <v>987.46</v>
      </c>
      <c r="G298" s="20">
        <f t="shared" si="19"/>
        <v>987.46</v>
      </c>
      <c r="H298" s="245"/>
    </row>
    <row r="299" spans="1:8">
      <c r="A299" s="250" t="s">
        <v>4116</v>
      </c>
      <c r="B299" s="15" t="s">
        <v>1083</v>
      </c>
      <c r="C299" s="20">
        <v>6</v>
      </c>
      <c r="D299" s="20">
        <v>1000</v>
      </c>
      <c r="E299" s="2334">
        <v>987.46</v>
      </c>
      <c r="F299" s="20">
        <f t="shared" si="18"/>
        <v>987.46</v>
      </c>
      <c r="G299" s="20">
        <f t="shared" si="19"/>
        <v>987.46</v>
      </c>
      <c r="H299" s="245"/>
    </row>
    <row r="300" spans="1:8">
      <c r="A300" s="250" t="s">
        <v>4117</v>
      </c>
      <c r="B300" s="15" t="s">
        <v>1084</v>
      </c>
      <c r="C300" s="20">
        <v>6</v>
      </c>
      <c r="D300" s="20">
        <v>1000</v>
      </c>
      <c r="E300" s="2334">
        <v>987.46</v>
      </c>
      <c r="F300" s="20">
        <f t="shared" si="18"/>
        <v>987.46</v>
      </c>
      <c r="G300" s="20">
        <f t="shared" si="19"/>
        <v>987.46</v>
      </c>
      <c r="H300" s="245"/>
    </row>
    <row r="301" spans="1:8">
      <c r="A301" s="250" t="s">
        <v>4118</v>
      </c>
      <c r="B301" s="15" t="s">
        <v>4</v>
      </c>
      <c r="C301" s="20">
        <v>6</v>
      </c>
      <c r="D301" s="20">
        <v>1000</v>
      </c>
      <c r="E301" s="2334">
        <v>987.46</v>
      </c>
      <c r="F301" s="20">
        <f t="shared" si="18"/>
        <v>987.46</v>
      </c>
      <c r="G301" s="20">
        <f t="shared" si="19"/>
        <v>987.46</v>
      </c>
      <c r="H301" s="245"/>
    </row>
    <row r="302" spans="1:8">
      <c r="A302" s="250" t="s">
        <v>4119</v>
      </c>
      <c r="B302" s="15" t="s">
        <v>3118</v>
      </c>
      <c r="C302" s="20">
        <v>6</v>
      </c>
      <c r="D302" s="20">
        <v>1000</v>
      </c>
      <c r="E302" s="2334">
        <v>987.46</v>
      </c>
      <c r="F302" s="20">
        <f t="shared" si="18"/>
        <v>987.46</v>
      </c>
      <c r="G302" s="20">
        <f t="shared" si="19"/>
        <v>987.46</v>
      </c>
      <c r="H302" s="245"/>
    </row>
    <row r="303" spans="1:8">
      <c r="A303" s="250" t="s">
        <v>4120</v>
      </c>
      <c r="B303" s="15" t="s">
        <v>5</v>
      </c>
      <c r="C303" s="20">
        <v>6</v>
      </c>
      <c r="D303" s="20">
        <v>1000</v>
      </c>
      <c r="E303" s="2334">
        <v>987.46</v>
      </c>
      <c r="F303" s="20">
        <f t="shared" si="18"/>
        <v>987.46</v>
      </c>
      <c r="G303" s="20">
        <f t="shared" si="19"/>
        <v>987.46</v>
      </c>
      <c r="H303" s="245"/>
    </row>
    <row r="304" spans="1:8">
      <c r="A304" s="250" t="s">
        <v>4121</v>
      </c>
      <c r="B304" s="15" t="s">
        <v>6</v>
      </c>
      <c r="C304" s="20">
        <v>6</v>
      </c>
      <c r="D304" s="20">
        <v>1000</v>
      </c>
      <c r="E304" s="2334">
        <v>987.46</v>
      </c>
      <c r="F304" s="20">
        <f t="shared" si="18"/>
        <v>987.46</v>
      </c>
      <c r="G304" s="20">
        <f t="shared" si="19"/>
        <v>987.46</v>
      </c>
      <c r="H304" s="245"/>
    </row>
    <row r="305" spans="1:8">
      <c r="A305" s="250" t="s">
        <v>4122</v>
      </c>
      <c r="B305" s="15" t="s">
        <v>7</v>
      </c>
      <c r="C305" s="20">
        <v>6</v>
      </c>
      <c r="D305" s="20">
        <v>1000</v>
      </c>
      <c r="E305" s="2334">
        <v>987.46</v>
      </c>
      <c r="F305" s="20">
        <f t="shared" si="18"/>
        <v>987.46</v>
      </c>
      <c r="G305" s="20">
        <f t="shared" si="19"/>
        <v>987.46</v>
      </c>
      <c r="H305" s="245"/>
    </row>
    <row r="306" spans="1:8">
      <c r="A306" s="250" t="s">
        <v>4123</v>
      </c>
      <c r="B306" s="15" t="s">
        <v>8</v>
      </c>
      <c r="C306" s="20">
        <v>6</v>
      </c>
      <c r="D306" s="20">
        <v>1000</v>
      </c>
      <c r="E306" s="2334">
        <v>987.46</v>
      </c>
      <c r="F306" s="20">
        <f t="shared" si="18"/>
        <v>987.46</v>
      </c>
      <c r="G306" s="20">
        <f t="shared" si="19"/>
        <v>987.46</v>
      </c>
      <c r="H306" s="245"/>
    </row>
    <row r="307" spans="1:8">
      <c r="A307" s="250" t="s">
        <v>4124</v>
      </c>
      <c r="B307" s="15" t="s">
        <v>9</v>
      </c>
      <c r="C307" s="20">
        <v>6</v>
      </c>
      <c r="D307" s="20">
        <v>1000</v>
      </c>
      <c r="E307" s="2334">
        <v>987.46</v>
      </c>
      <c r="F307" s="20">
        <f t="shared" si="18"/>
        <v>987.46</v>
      </c>
      <c r="G307" s="20">
        <f t="shared" si="19"/>
        <v>987.46</v>
      </c>
      <c r="H307" s="245"/>
    </row>
    <row r="308" spans="1:8">
      <c r="A308" s="250" t="s">
        <v>4125</v>
      </c>
      <c r="B308" s="15" t="s">
        <v>10</v>
      </c>
      <c r="C308" s="20">
        <v>6</v>
      </c>
      <c r="D308" s="20">
        <v>1000</v>
      </c>
      <c r="E308" s="2334">
        <v>987.46</v>
      </c>
      <c r="F308" s="20">
        <f t="shared" si="18"/>
        <v>987.46</v>
      </c>
      <c r="G308" s="20">
        <f t="shared" si="19"/>
        <v>987.46</v>
      </c>
      <c r="H308" s="245"/>
    </row>
    <row r="309" spans="1:8">
      <c r="A309" s="250" t="s">
        <v>4126</v>
      </c>
      <c r="B309" s="15" t="s">
        <v>11</v>
      </c>
      <c r="C309" s="20">
        <v>6</v>
      </c>
      <c r="D309" s="20">
        <v>1000</v>
      </c>
      <c r="E309" s="2334">
        <v>987.46</v>
      </c>
      <c r="F309" s="20">
        <f t="shared" si="18"/>
        <v>987.46</v>
      </c>
      <c r="G309" s="20">
        <f t="shared" si="19"/>
        <v>987.46</v>
      </c>
      <c r="H309" s="245"/>
    </row>
    <row r="310" spans="1:8">
      <c r="A310" s="250" t="s">
        <v>4127</v>
      </c>
      <c r="B310" s="15" t="s">
        <v>12</v>
      </c>
      <c r="C310" s="20">
        <v>6</v>
      </c>
      <c r="D310" s="20">
        <v>1000</v>
      </c>
      <c r="E310" s="2334">
        <v>987.46</v>
      </c>
      <c r="F310" s="20">
        <f t="shared" si="18"/>
        <v>987.46</v>
      </c>
      <c r="G310" s="20">
        <f t="shared" si="19"/>
        <v>987.46</v>
      </c>
      <c r="H310" s="245"/>
    </row>
    <row r="311" spans="1:8">
      <c r="A311" s="250" t="s">
        <v>4128</v>
      </c>
      <c r="B311" s="15" t="s">
        <v>13</v>
      </c>
      <c r="C311" s="20">
        <v>6</v>
      </c>
      <c r="D311" s="20">
        <v>1000</v>
      </c>
      <c r="E311" s="2334">
        <v>987.46</v>
      </c>
      <c r="F311" s="20">
        <f t="shared" si="18"/>
        <v>987.46</v>
      </c>
      <c r="G311" s="20">
        <f t="shared" si="19"/>
        <v>987.46</v>
      </c>
      <c r="H311" s="245"/>
    </row>
    <row r="312" spans="1:8" ht="13.5" thickBot="1">
      <c r="A312" s="282" t="s">
        <v>4129</v>
      </c>
      <c r="B312" s="19" t="s">
        <v>14</v>
      </c>
      <c r="C312" s="338">
        <v>6</v>
      </c>
      <c r="D312" s="338">
        <v>1000</v>
      </c>
      <c r="E312" s="2493">
        <v>987.46</v>
      </c>
      <c r="F312" s="338">
        <f t="shared" si="18"/>
        <v>987.46</v>
      </c>
      <c r="G312" s="338">
        <f t="shared" si="19"/>
        <v>987.46</v>
      </c>
      <c r="H312" s="248"/>
    </row>
    <row r="313" spans="1:8" ht="13.5" thickBot="1"/>
    <row r="314" spans="1:8" ht="18.75">
      <c r="A314" s="291"/>
      <c r="B314" s="196"/>
      <c r="C314" s="2009" t="s">
        <v>15</v>
      </c>
      <c r="D314" s="2009"/>
      <c r="E314" s="2009"/>
      <c r="F314" s="173"/>
      <c r="G314" s="174"/>
      <c r="H314" s="116"/>
    </row>
    <row r="315" spans="1:8" ht="18.75">
      <c r="A315" s="292"/>
      <c r="B315" s="17"/>
      <c r="C315" s="2010"/>
      <c r="D315" s="340" t="s">
        <v>21</v>
      </c>
      <c r="E315" s="2013"/>
      <c r="F315" s="341"/>
      <c r="G315" s="341" t="s">
        <v>25</v>
      </c>
      <c r="H315" s="133"/>
    </row>
    <row r="316" spans="1:8">
      <c r="A316" s="292"/>
      <c r="B316" s="17"/>
      <c r="C316" s="216"/>
      <c r="D316" s="216"/>
      <c r="E316" s="1523"/>
      <c r="F316" s="1523"/>
      <c r="G316" s="119"/>
      <c r="H316" s="348"/>
    </row>
    <row r="317" spans="1:8">
      <c r="A317" s="292"/>
      <c r="B317" s="17"/>
      <c r="C317" s="216"/>
      <c r="D317" s="216"/>
      <c r="E317" s="1523"/>
      <c r="F317" s="1523"/>
      <c r="G317" s="119"/>
      <c r="H317" s="348"/>
    </row>
    <row r="318" spans="1:8">
      <c r="A318" s="292"/>
      <c r="B318" s="17"/>
      <c r="C318" s="216"/>
      <c r="D318" s="216"/>
      <c r="E318" s="1523"/>
      <c r="F318" s="1523"/>
      <c r="G318" s="119"/>
      <c r="H318" s="348"/>
    </row>
    <row r="319" spans="1:8" ht="13.5" thickBot="1">
      <c r="A319" s="293"/>
      <c r="B319" s="204"/>
      <c r="C319" s="217"/>
      <c r="D319" s="217"/>
      <c r="E319" s="1524"/>
      <c r="F319" s="1524"/>
      <c r="G319" s="122"/>
      <c r="H319" s="349"/>
    </row>
    <row r="320" spans="1:8" ht="33.75" customHeight="1">
      <c r="A320" s="350" t="s">
        <v>1036</v>
      </c>
      <c r="B320" s="522" t="s">
        <v>2733</v>
      </c>
      <c r="C320" s="568" t="s">
        <v>3975</v>
      </c>
      <c r="D320" s="568" t="s">
        <v>3147</v>
      </c>
      <c r="E320" s="599" t="s">
        <v>3974</v>
      </c>
      <c r="F320" s="231" t="s">
        <v>2796</v>
      </c>
      <c r="G320" s="2752" t="s">
        <v>498</v>
      </c>
      <c r="H320" s="232" t="s">
        <v>4274</v>
      </c>
    </row>
    <row r="321" spans="1:8" ht="17.25" customHeight="1" thickBot="1">
      <c r="A321" s="351"/>
      <c r="B321" s="352"/>
      <c r="C321" s="1485" t="s">
        <v>3260</v>
      </c>
      <c r="D321" s="438" t="s">
        <v>2645</v>
      </c>
      <c r="E321" s="2012" t="s">
        <v>265</v>
      </c>
      <c r="F321" s="224">
        <f>'Заказ, cкидки и курсы валют'!$I$12</f>
        <v>0</v>
      </c>
      <c r="G321" s="2748"/>
      <c r="H321" s="219"/>
    </row>
    <row r="322" spans="1:8">
      <c r="A322" s="250" t="s">
        <v>4130</v>
      </c>
      <c r="B322" s="15" t="s">
        <v>1076</v>
      </c>
      <c r="C322" s="20">
        <v>5</v>
      </c>
      <c r="D322" s="20">
        <v>1000</v>
      </c>
      <c r="E322" s="2503">
        <v>1068.67</v>
      </c>
      <c r="F322" s="20">
        <f>ROUND(E322*(1-$F$10),2)</f>
        <v>1068.67</v>
      </c>
      <c r="G322" s="20">
        <f>F322</f>
        <v>1068.67</v>
      </c>
      <c r="H322" s="245"/>
    </row>
    <row r="323" spans="1:8">
      <c r="A323" s="250" t="s">
        <v>4131</v>
      </c>
      <c r="B323" s="15" t="s">
        <v>1077</v>
      </c>
      <c r="C323" s="20">
        <v>5</v>
      </c>
      <c r="D323" s="20">
        <v>1000</v>
      </c>
      <c r="E323" s="2334">
        <v>1068.67</v>
      </c>
      <c r="F323" s="20">
        <f t="shared" ref="F323:F344" si="20">ROUND(E323*(1-$F$10),2)</f>
        <v>1068.67</v>
      </c>
      <c r="G323" s="20">
        <f t="shared" ref="G323:G344" si="21">F323</f>
        <v>1068.67</v>
      </c>
      <c r="H323" s="245"/>
    </row>
    <row r="324" spans="1:8">
      <c r="A324" s="250" t="s">
        <v>4132</v>
      </c>
      <c r="B324" s="15" t="s">
        <v>1078</v>
      </c>
      <c r="C324" s="20">
        <v>5</v>
      </c>
      <c r="D324" s="20">
        <v>1000</v>
      </c>
      <c r="E324" s="2334">
        <v>1068.67</v>
      </c>
      <c r="F324" s="20">
        <f t="shared" si="20"/>
        <v>1068.67</v>
      </c>
      <c r="G324" s="20">
        <f t="shared" si="21"/>
        <v>1068.67</v>
      </c>
      <c r="H324" s="245"/>
    </row>
    <row r="325" spans="1:8">
      <c r="A325" s="250" t="s">
        <v>4133</v>
      </c>
      <c r="B325" s="15" t="s">
        <v>1079</v>
      </c>
      <c r="C325" s="20">
        <v>5</v>
      </c>
      <c r="D325" s="20">
        <v>1000</v>
      </c>
      <c r="E325" s="2334">
        <v>1068.67</v>
      </c>
      <c r="F325" s="20">
        <f t="shared" si="20"/>
        <v>1068.67</v>
      </c>
      <c r="G325" s="20">
        <f t="shared" si="21"/>
        <v>1068.67</v>
      </c>
      <c r="H325" s="245"/>
    </row>
    <row r="326" spans="1:8">
      <c r="A326" s="250" t="s">
        <v>4134</v>
      </c>
      <c r="B326" s="15" t="s">
        <v>3117</v>
      </c>
      <c r="C326" s="20">
        <v>5</v>
      </c>
      <c r="D326" s="20">
        <v>1000</v>
      </c>
      <c r="E326" s="2334">
        <v>1068.67</v>
      </c>
      <c r="F326" s="20">
        <f t="shared" si="20"/>
        <v>1068.67</v>
      </c>
      <c r="G326" s="20">
        <f t="shared" si="21"/>
        <v>1068.67</v>
      </c>
      <c r="H326" s="245"/>
    </row>
    <row r="327" spans="1:8">
      <c r="A327" s="250" t="s">
        <v>4135</v>
      </c>
      <c r="B327" s="15" t="s">
        <v>3119</v>
      </c>
      <c r="C327" s="20">
        <v>5</v>
      </c>
      <c r="D327" s="20">
        <v>1000</v>
      </c>
      <c r="E327" s="2334">
        <v>1068.67</v>
      </c>
      <c r="F327" s="20">
        <f t="shared" si="20"/>
        <v>1068.67</v>
      </c>
      <c r="G327" s="20">
        <f t="shared" si="21"/>
        <v>1068.67</v>
      </c>
      <c r="H327" s="245"/>
    </row>
    <row r="328" spans="1:8">
      <c r="A328" s="250" t="s">
        <v>4136</v>
      </c>
      <c r="B328" s="15" t="s">
        <v>1080</v>
      </c>
      <c r="C328" s="20">
        <v>5</v>
      </c>
      <c r="D328" s="20">
        <v>1000</v>
      </c>
      <c r="E328" s="2334">
        <v>1068.67</v>
      </c>
      <c r="F328" s="20">
        <f t="shared" si="20"/>
        <v>1068.67</v>
      </c>
      <c r="G328" s="20">
        <f t="shared" si="21"/>
        <v>1068.67</v>
      </c>
      <c r="H328" s="245"/>
    </row>
    <row r="329" spans="1:8">
      <c r="A329" s="250" t="s">
        <v>4137</v>
      </c>
      <c r="B329" s="15" t="s">
        <v>1081</v>
      </c>
      <c r="C329" s="20">
        <v>5</v>
      </c>
      <c r="D329" s="20">
        <v>1000</v>
      </c>
      <c r="E329" s="2334">
        <v>1068.67</v>
      </c>
      <c r="F329" s="20">
        <f t="shared" si="20"/>
        <v>1068.67</v>
      </c>
      <c r="G329" s="20">
        <f t="shared" si="21"/>
        <v>1068.67</v>
      </c>
      <c r="H329" s="245"/>
    </row>
    <row r="330" spans="1:8">
      <c r="A330" s="250" t="s">
        <v>4138</v>
      </c>
      <c r="B330" s="15" t="s">
        <v>1082</v>
      </c>
      <c r="C330" s="20">
        <v>5</v>
      </c>
      <c r="D330" s="20">
        <v>1000</v>
      </c>
      <c r="E330" s="2334">
        <v>1068.67</v>
      </c>
      <c r="F330" s="20">
        <f t="shared" si="20"/>
        <v>1068.67</v>
      </c>
      <c r="G330" s="20">
        <f t="shared" si="21"/>
        <v>1068.67</v>
      </c>
      <c r="H330" s="245"/>
    </row>
    <row r="331" spans="1:8">
      <c r="A331" s="250" t="s">
        <v>4139</v>
      </c>
      <c r="B331" s="15" t="s">
        <v>1083</v>
      </c>
      <c r="C331" s="20">
        <v>5</v>
      </c>
      <c r="D331" s="20">
        <v>1000</v>
      </c>
      <c r="E331" s="2334">
        <v>1068.67</v>
      </c>
      <c r="F331" s="20">
        <f t="shared" si="20"/>
        <v>1068.67</v>
      </c>
      <c r="G331" s="20">
        <f t="shared" si="21"/>
        <v>1068.67</v>
      </c>
      <c r="H331" s="245"/>
    </row>
    <row r="332" spans="1:8">
      <c r="A332" s="250" t="s">
        <v>4140</v>
      </c>
      <c r="B332" s="15" t="s">
        <v>1084</v>
      </c>
      <c r="C332" s="20">
        <v>5</v>
      </c>
      <c r="D332" s="20">
        <v>1000</v>
      </c>
      <c r="E332" s="2334">
        <v>1068.67</v>
      </c>
      <c r="F332" s="20">
        <f t="shared" si="20"/>
        <v>1068.67</v>
      </c>
      <c r="G332" s="20">
        <f t="shared" si="21"/>
        <v>1068.67</v>
      </c>
      <c r="H332" s="245"/>
    </row>
    <row r="333" spans="1:8">
      <c r="A333" s="250" t="s">
        <v>4141</v>
      </c>
      <c r="B333" s="15" t="s">
        <v>4</v>
      </c>
      <c r="C333" s="20">
        <v>5</v>
      </c>
      <c r="D333" s="20">
        <v>1000</v>
      </c>
      <c r="E333" s="2334">
        <v>1068.67</v>
      </c>
      <c r="F333" s="20">
        <f t="shared" si="20"/>
        <v>1068.67</v>
      </c>
      <c r="G333" s="20">
        <f t="shared" si="21"/>
        <v>1068.67</v>
      </c>
      <c r="H333" s="245"/>
    </row>
    <row r="334" spans="1:8">
      <c r="A334" s="250" t="s">
        <v>4142</v>
      </c>
      <c r="B334" s="15" t="s">
        <v>3118</v>
      </c>
      <c r="C334" s="20">
        <v>5</v>
      </c>
      <c r="D334" s="20">
        <v>1000</v>
      </c>
      <c r="E334" s="2334">
        <v>1068.67</v>
      </c>
      <c r="F334" s="20">
        <f t="shared" si="20"/>
        <v>1068.67</v>
      </c>
      <c r="G334" s="20">
        <f t="shared" si="21"/>
        <v>1068.67</v>
      </c>
      <c r="H334" s="245"/>
    </row>
    <row r="335" spans="1:8">
      <c r="A335" s="250" t="s">
        <v>4143</v>
      </c>
      <c r="B335" s="15" t="s">
        <v>5</v>
      </c>
      <c r="C335" s="20">
        <v>5</v>
      </c>
      <c r="D335" s="20">
        <v>1000</v>
      </c>
      <c r="E335" s="2334">
        <v>1068.67</v>
      </c>
      <c r="F335" s="20">
        <f t="shared" si="20"/>
        <v>1068.67</v>
      </c>
      <c r="G335" s="20">
        <f t="shared" si="21"/>
        <v>1068.67</v>
      </c>
      <c r="H335" s="245"/>
    </row>
    <row r="336" spans="1:8">
      <c r="A336" s="250" t="s">
        <v>4144</v>
      </c>
      <c r="B336" s="15" t="s">
        <v>6</v>
      </c>
      <c r="C336" s="20">
        <v>5</v>
      </c>
      <c r="D336" s="20">
        <v>1000</v>
      </c>
      <c r="E336" s="2334">
        <v>1068.67</v>
      </c>
      <c r="F336" s="20">
        <f t="shared" si="20"/>
        <v>1068.67</v>
      </c>
      <c r="G336" s="20">
        <f t="shared" si="21"/>
        <v>1068.67</v>
      </c>
      <c r="H336" s="245"/>
    </row>
    <row r="337" spans="1:8">
      <c r="A337" s="250" t="s">
        <v>4145</v>
      </c>
      <c r="B337" s="15" t="s">
        <v>7</v>
      </c>
      <c r="C337" s="20">
        <v>5</v>
      </c>
      <c r="D337" s="20">
        <v>1000</v>
      </c>
      <c r="E337" s="2334">
        <v>1068.67</v>
      </c>
      <c r="F337" s="20">
        <f t="shared" si="20"/>
        <v>1068.67</v>
      </c>
      <c r="G337" s="20">
        <f t="shared" si="21"/>
        <v>1068.67</v>
      </c>
      <c r="H337" s="245"/>
    </row>
    <row r="338" spans="1:8">
      <c r="A338" s="250" t="s">
        <v>4146</v>
      </c>
      <c r="B338" s="15" t="s">
        <v>8</v>
      </c>
      <c r="C338" s="20">
        <v>5</v>
      </c>
      <c r="D338" s="20">
        <v>1000</v>
      </c>
      <c r="E338" s="2334">
        <v>1068.67</v>
      </c>
      <c r="F338" s="20">
        <f t="shared" si="20"/>
        <v>1068.67</v>
      </c>
      <c r="G338" s="20">
        <f t="shared" si="21"/>
        <v>1068.67</v>
      </c>
      <c r="H338" s="245"/>
    </row>
    <row r="339" spans="1:8">
      <c r="A339" s="250" t="s">
        <v>4147</v>
      </c>
      <c r="B339" s="15" t="s">
        <v>9</v>
      </c>
      <c r="C339" s="20">
        <v>5</v>
      </c>
      <c r="D339" s="20">
        <v>1000</v>
      </c>
      <c r="E339" s="2334">
        <v>1068.67</v>
      </c>
      <c r="F339" s="20">
        <f t="shared" si="20"/>
        <v>1068.67</v>
      </c>
      <c r="G339" s="20">
        <f t="shared" si="21"/>
        <v>1068.67</v>
      </c>
      <c r="H339" s="245"/>
    </row>
    <row r="340" spans="1:8">
      <c r="A340" s="250" t="s">
        <v>4148</v>
      </c>
      <c r="B340" s="15" t="s">
        <v>10</v>
      </c>
      <c r="C340" s="20">
        <v>5</v>
      </c>
      <c r="D340" s="20">
        <v>1000</v>
      </c>
      <c r="E340" s="2334">
        <v>1068.67</v>
      </c>
      <c r="F340" s="20">
        <f t="shared" si="20"/>
        <v>1068.67</v>
      </c>
      <c r="G340" s="20">
        <f t="shared" si="21"/>
        <v>1068.67</v>
      </c>
      <c r="H340" s="245"/>
    </row>
    <row r="341" spans="1:8">
      <c r="A341" s="250" t="s">
        <v>4149</v>
      </c>
      <c r="B341" s="15" t="s">
        <v>11</v>
      </c>
      <c r="C341" s="20">
        <v>5</v>
      </c>
      <c r="D341" s="20">
        <v>1000</v>
      </c>
      <c r="E341" s="2334">
        <v>1068.67</v>
      </c>
      <c r="F341" s="20">
        <f t="shared" si="20"/>
        <v>1068.67</v>
      </c>
      <c r="G341" s="20">
        <f t="shared" si="21"/>
        <v>1068.67</v>
      </c>
      <c r="H341" s="245"/>
    </row>
    <row r="342" spans="1:8">
      <c r="A342" s="250" t="s">
        <v>4150</v>
      </c>
      <c r="B342" s="15" t="s">
        <v>12</v>
      </c>
      <c r="C342" s="20">
        <v>5</v>
      </c>
      <c r="D342" s="20">
        <v>1000</v>
      </c>
      <c r="E342" s="2334">
        <v>1068.67</v>
      </c>
      <c r="F342" s="20">
        <f t="shared" si="20"/>
        <v>1068.67</v>
      </c>
      <c r="G342" s="20">
        <f t="shared" si="21"/>
        <v>1068.67</v>
      </c>
      <c r="H342" s="245"/>
    </row>
    <row r="343" spans="1:8">
      <c r="A343" s="250" t="s">
        <v>4151</v>
      </c>
      <c r="B343" s="15" t="s">
        <v>13</v>
      </c>
      <c r="C343" s="20">
        <v>5</v>
      </c>
      <c r="D343" s="20">
        <v>1000</v>
      </c>
      <c r="E343" s="2334">
        <v>1068.67</v>
      </c>
      <c r="F343" s="20">
        <f t="shared" si="20"/>
        <v>1068.67</v>
      </c>
      <c r="G343" s="20">
        <f t="shared" si="21"/>
        <v>1068.67</v>
      </c>
      <c r="H343" s="245"/>
    </row>
    <row r="344" spans="1:8" ht="13.5" thickBot="1">
      <c r="A344" s="282" t="s">
        <v>4152</v>
      </c>
      <c r="B344" s="19" t="s">
        <v>14</v>
      </c>
      <c r="C344" s="338">
        <v>5</v>
      </c>
      <c r="D344" s="338">
        <v>1000</v>
      </c>
      <c r="E344" s="2493">
        <v>1068.67</v>
      </c>
      <c r="F344" s="338">
        <f t="shared" si="20"/>
        <v>1068.67</v>
      </c>
      <c r="G344" s="338">
        <f t="shared" si="21"/>
        <v>1068.67</v>
      </c>
      <c r="H344" s="248"/>
    </row>
    <row r="345" spans="1:8">
      <c r="A345" s="14"/>
      <c r="B345" s="14"/>
      <c r="C345" s="172"/>
      <c r="D345" s="172"/>
      <c r="E345" s="172"/>
      <c r="F345" s="172"/>
      <c r="G345" s="172"/>
      <c r="H345" s="14"/>
    </row>
    <row r="346" spans="1:8" ht="13.5" thickBot="1"/>
    <row r="347" spans="1:8" ht="18.75">
      <c r="A347" s="291"/>
      <c r="B347" s="196"/>
      <c r="C347" s="2009" t="s">
        <v>26</v>
      </c>
      <c r="D347" s="173"/>
      <c r="E347" s="173"/>
      <c r="F347" s="174"/>
      <c r="G347" s="196"/>
      <c r="H347" s="116"/>
    </row>
    <row r="348" spans="1:8">
      <c r="A348" s="292"/>
      <c r="B348" s="17"/>
      <c r="C348" s="216"/>
      <c r="D348" s="216"/>
      <c r="E348" s="1523"/>
      <c r="F348" s="1523"/>
      <c r="G348" s="119"/>
      <c r="H348" s="348"/>
    </row>
    <row r="349" spans="1:8">
      <c r="A349" s="292"/>
      <c r="B349" s="17"/>
      <c r="C349" s="216"/>
      <c r="D349" s="216"/>
      <c r="E349" s="1523"/>
      <c r="F349" s="1523"/>
      <c r="G349" s="119"/>
      <c r="H349" s="348"/>
    </row>
    <row r="350" spans="1:8">
      <c r="A350" s="292"/>
      <c r="B350" s="17"/>
      <c r="C350" s="216"/>
      <c r="D350" s="216"/>
      <c r="E350" s="1523"/>
      <c r="F350" s="1523"/>
      <c r="G350" s="119"/>
      <c r="H350" s="348"/>
    </row>
    <row r="351" spans="1:8" ht="13.5" thickBot="1">
      <c r="A351" s="293"/>
      <c r="B351" s="204"/>
      <c r="C351" s="217"/>
      <c r="D351" s="217"/>
      <c r="E351" s="1524"/>
      <c r="F351" s="1524"/>
      <c r="G351" s="122"/>
      <c r="H351" s="349"/>
    </row>
    <row r="352" spans="1:8" ht="33.75" customHeight="1">
      <c r="A352" s="350" t="s">
        <v>1036</v>
      </c>
      <c r="B352" s="522" t="s">
        <v>2733</v>
      </c>
      <c r="C352" s="568" t="s">
        <v>3975</v>
      </c>
      <c r="D352" s="568" t="s">
        <v>3147</v>
      </c>
      <c r="E352" s="599" t="s">
        <v>3974</v>
      </c>
      <c r="F352" s="231" t="s">
        <v>2796</v>
      </c>
      <c r="G352" s="2752" t="s">
        <v>498</v>
      </c>
      <c r="H352" s="232" t="s">
        <v>4274</v>
      </c>
    </row>
    <row r="353" spans="1:8" ht="17.25" customHeight="1" thickBot="1">
      <c r="A353" s="351"/>
      <c r="B353" s="352"/>
      <c r="C353" s="1485" t="s">
        <v>3260</v>
      </c>
      <c r="D353" s="438" t="s">
        <v>2645</v>
      </c>
      <c r="E353" s="2012" t="s">
        <v>265</v>
      </c>
      <c r="F353" s="224">
        <f>'Заказ, cкидки и курсы валют'!$I$12</f>
        <v>0</v>
      </c>
      <c r="G353" s="2748"/>
      <c r="H353" s="219"/>
    </row>
    <row r="354" spans="1:8">
      <c r="A354" s="1234" t="s">
        <v>5555</v>
      </c>
      <c r="B354" s="1400">
        <v>1.5</v>
      </c>
      <c r="C354" s="1400">
        <v>100</v>
      </c>
      <c r="D354" s="1400">
        <v>100</v>
      </c>
      <c r="E354" s="2504">
        <v>55.3</v>
      </c>
      <c r="F354" s="1400">
        <f>ROUND(E354*(1-$F$10),2)</f>
        <v>55.3</v>
      </c>
      <c r="G354" s="1400">
        <f>F354</f>
        <v>55.3</v>
      </c>
      <c r="H354" s="393"/>
    </row>
    <row r="355" spans="1:8">
      <c r="A355" s="770" t="s">
        <v>5556</v>
      </c>
      <c r="B355" s="20" t="s">
        <v>4155</v>
      </c>
      <c r="C355" s="20">
        <v>100</v>
      </c>
      <c r="D355" s="20">
        <v>100</v>
      </c>
      <c r="E355" s="2505">
        <v>55.3</v>
      </c>
      <c r="F355" s="20">
        <f t="shared" ref="F355:F359" si="22">ROUND(E355*(1-$F$10),2)</f>
        <v>55.3</v>
      </c>
      <c r="G355" s="20">
        <f t="shared" ref="G355:G359" si="23">F355</f>
        <v>55.3</v>
      </c>
      <c r="H355" s="245"/>
    </row>
    <row r="356" spans="1:8">
      <c r="A356" s="770" t="s">
        <v>5557</v>
      </c>
      <c r="B356" s="20">
        <v>2.5</v>
      </c>
      <c r="C356" s="20">
        <v>100</v>
      </c>
      <c r="D356" s="20">
        <v>100</v>
      </c>
      <c r="E356" s="2505">
        <v>55.3</v>
      </c>
      <c r="F356" s="20">
        <f t="shared" si="22"/>
        <v>55.3</v>
      </c>
      <c r="G356" s="20">
        <f t="shared" si="23"/>
        <v>55.3</v>
      </c>
      <c r="H356" s="245"/>
    </row>
    <row r="357" spans="1:8">
      <c r="A357" s="770" t="s">
        <v>5558</v>
      </c>
      <c r="B357" s="20" t="s">
        <v>3280</v>
      </c>
      <c r="C357" s="20">
        <v>100</v>
      </c>
      <c r="D357" s="20">
        <v>75</v>
      </c>
      <c r="E357" s="2505">
        <v>51.46</v>
      </c>
      <c r="F357" s="20">
        <f t="shared" si="22"/>
        <v>51.46</v>
      </c>
      <c r="G357" s="20">
        <f t="shared" si="23"/>
        <v>51.46</v>
      </c>
      <c r="H357" s="245"/>
    </row>
    <row r="358" spans="1:8">
      <c r="A358" s="770" t="s">
        <v>5559</v>
      </c>
      <c r="B358" s="20" t="s">
        <v>4153</v>
      </c>
      <c r="C358" s="20">
        <v>100</v>
      </c>
      <c r="D358" s="20">
        <v>50</v>
      </c>
      <c r="E358" s="2505">
        <v>41.86</v>
      </c>
      <c r="F358" s="20">
        <f t="shared" si="22"/>
        <v>41.86</v>
      </c>
      <c r="G358" s="20">
        <f t="shared" si="23"/>
        <v>41.86</v>
      </c>
      <c r="H358" s="245"/>
    </row>
    <row r="359" spans="1:8" ht="13.5" thickBot="1">
      <c r="A359" s="803" t="s">
        <v>5560</v>
      </c>
      <c r="B359" s="338" t="s">
        <v>4154</v>
      </c>
      <c r="C359" s="338">
        <v>100</v>
      </c>
      <c r="D359" s="338">
        <v>50</v>
      </c>
      <c r="E359" s="2506">
        <v>41.86</v>
      </c>
      <c r="F359" s="338">
        <f t="shared" si="22"/>
        <v>41.86</v>
      </c>
      <c r="G359" s="338">
        <f t="shared" si="23"/>
        <v>41.86</v>
      </c>
      <c r="H359" s="248"/>
    </row>
    <row r="362" spans="1:8" ht="13.5" thickBot="1"/>
    <row r="363" spans="1:8" ht="18.75">
      <c r="A363" s="291"/>
      <c r="B363" s="196"/>
      <c r="C363" s="2009" t="s">
        <v>3283</v>
      </c>
      <c r="D363" s="2009"/>
      <c r="E363" s="2009"/>
      <c r="F363" s="173"/>
      <c r="G363" s="174"/>
      <c r="H363" s="116"/>
    </row>
    <row r="364" spans="1:8">
      <c r="A364" s="292"/>
      <c r="B364" s="17"/>
      <c r="C364" s="216"/>
      <c r="D364" s="216"/>
      <c r="E364" s="1523"/>
      <c r="F364" s="1523"/>
      <c r="G364" s="119"/>
      <c r="H364" s="348"/>
    </row>
    <row r="365" spans="1:8">
      <c r="A365" s="292"/>
      <c r="B365" s="17"/>
      <c r="C365" s="216"/>
      <c r="D365" s="216"/>
      <c r="E365" s="1523"/>
      <c r="F365" s="1523"/>
      <c r="G365" s="119"/>
      <c r="H365" s="348"/>
    </row>
    <row r="366" spans="1:8">
      <c r="A366" s="292"/>
      <c r="B366" s="17"/>
      <c r="C366" s="216"/>
      <c r="D366" s="216"/>
      <c r="E366" s="1523"/>
      <c r="F366" s="1523"/>
      <c r="G366" s="119"/>
      <c r="H366" s="348"/>
    </row>
    <row r="367" spans="1:8" ht="13.5" thickBot="1">
      <c r="A367" s="293"/>
      <c r="B367" s="204"/>
      <c r="C367" s="217"/>
      <c r="D367" s="217"/>
      <c r="E367" s="1524"/>
      <c r="F367" s="1524"/>
      <c r="G367" s="122"/>
      <c r="H367" s="349"/>
    </row>
    <row r="368" spans="1:8" ht="33.75" customHeight="1">
      <c r="A368" s="350" t="s">
        <v>1036</v>
      </c>
      <c r="B368" s="522" t="s">
        <v>2733</v>
      </c>
      <c r="C368" s="568" t="s">
        <v>3975</v>
      </c>
      <c r="D368" s="568" t="s">
        <v>3147</v>
      </c>
      <c r="E368" s="599" t="s">
        <v>3974</v>
      </c>
      <c r="F368" s="231" t="s">
        <v>2796</v>
      </c>
      <c r="G368" s="2752" t="s">
        <v>498</v>
      </c>
      <c r="H368" s="232" t="s">
        <v>4274</v>
      </c>
    </row>
    <row r="369" spans="1:28" ht="17.25" customHeight="1" thickBot="1">
      <c r="A369" s="351"/>
      <c r="B369" s="352"/>
      <c r="C369" s="1485" t="s">
        <v>3260</v>
      </c>
      <c r="D369" s="438" t="s">
        <v>2645</v>
      </c>
      <c r="E369" s="2012" t="s">
        <v>265</v>
      </c>
      <c r="F369" s="224">
        <f>'Заказ, cкидки и курсы валют'!$I$12</f>
        <v>0</v>
      </c>
      <c r="G369" s="2748"/>
      <c r="H369" s="219"/>
    </row>
    <row r="370" spans="1:28">
      <c r="A370" s="389" t="s">
        <v>4156</v>
      </c>
      <c r="B370" s="390" t="s">
        <v>8</v>
      </c>
      <c r="C370" s="1400">
        <v>20</v>
      </c>
      <c r="D370" s="1400">
        <v>250</v>
      </c>
      <c r="E370" s="2504">
        <v>493.82</v>
      </c>
      <c r="F370" s="1400">
        <f>ROUND(E370*(1-$F$10),2)</f>
        <v>493.82</v>
      </c>
      <c r="G370" s="1400">
        <f>F370</f>
        <v>493.82</v>
      </c>
      <c r="H370" s="393"/>
    </row>
    <row r="371" spans="1:28">
      <c r="A371" s="250" t="s">
        <v>4157</v>
      </c>
      <c r="B371" s="15" t="s">
        <v>3119</v>
      </c>
      <c r="C371" s="20">
        <v>20</v>
      </c>
      <c r="D371" s="20">
        <v>250</v>
      </c>
      <c r="E371" s="2505">
        <v>493.82</v>
      </c>
      <c r="F371" s="20">
        <f t="shared" ref="F371:F376" si="24">ROUND(E371*(1-$F$10),2)</f>
        <v>493.82</v>
      </c>
      <c r="G371" s="20">
        <f t="shared" ref="G371:G376" si="25">F371</f>
        <v>493.82</v>
      </c>
      <c r="H371" s="245"/>
    </row>
    <row r="372" spans="1:28">
      <c r="A372" s="770" t="s">
        <v>5561</v>
      </c>
      <c r="B372" s="644" t="s">
        <v>5562</v>
      </c>
      <c r="C372" s="20">
        <v>20</v>
      </c>
      <c r="D372" s="20">
        <v>250</v>
      </c>
      <c r="E372" s="2505">
        <v>493.82</v>
      </c>
      <c r="F372" s="20">
        <f t="shared" si="24"/>
        <v>493.82</v>
      </c>
      <c r="G372" s="20">
        <f t="shared" si="25"/>
        <v>493.82</v>
      </c>
      <c r="H372" s="245"/>
    </row>
    <row r="373" spans="1:28">
      <c r="A373" s="250" t="s">
        <v>4158</v>
      </c>
      <c r="B373" s="15" t="s">
        <v>4</v>
      </c>
      <c r="C373" s="20">
        <v>20</v>
      </c>
      <c r="D373" s="20">
        <v>250</v>
      </c>
      <c r="E373" s="2505">
        <v>493.82</v>
      </c>
      <c r="F373" s="20">
        <f t="shared" si="24"/>
        <v>493.82</v>
      </c>
      <c r="G373" s="20">
        <f t="shared" si="25"/>
        <v>493.82</v>
      </c>
      <c r="H373" s="245"/>
    </row>
    <row r="374" spans="1:28">
      <c r="A374" s="250" t="s">
        <v>4159</v>
      </c>
      <c r="B374" s="15" t="s">
        <v>3118</v>
      </c>
      <c r="C374" s="20">
        <v>20</v>
      </c>
      <c r="D374" s="20">
        <v>250</v>
      </c>
      <c r="E374" s="2505">
        <v>493.82</v>
      </c>
      <c r="F374" s="20">
        <f t="shared" si="24"/>
        <v>493.82</v>
      </c>
      <c r="G374" s="20">
        <f t="shared" si="25"/>
        <v>493.82</v>
      </c>
      <c r="H374" s="245"/>
    </row>
    <row r="375" spans="1:28">
      <c r="A375" s="250" t="s">
        <v>4160</v>
      </c>
      <c r="B375" s="15" t="s">
        <v>28</v>
      </c>
      <c r="C375" s="20">
        <v>20</v>
      </c>
      <c r="D375" s="20">
        <v>250</v>
      </c>
      <c r="E375" s="2505">
        <v>493.82</v>
      </c>
      <c r="F375" s="20">
        <f t="shared" si="24"/>
        <v>493.82</v>
      </c>
      <c r="G375" s="20">
        <f t="shared" si="25"/>
        <v>493.82</v>
      </c>
      <c r="H375" s="245"/>
    </row>
    <row r="376" spans="1:28" ht="13.5" thickBot="1">
      <c r="A376" s="282" t="s">
        <v>11727</v>
      </c>
      <c r="B376" s="19" t="s">
        <v>29</v>
      </c>
      <c r="C376" s="338">
        <v>20</v>
      </c>
      <c r="D376" s="338">
        <v>250</v>
      </c>
      <c r="E376" s="2506">
        <v>493.82</v>
      </c>
      <c r="F376" s="338">
        <f t="shared" si="24"/>
        <v>493.82</v>
      </c>
      <c r="G376" s="338">
        <f t="shared" si="25"/>
        <v>493.82</v>
      </c>
      <c r="H376" s="248"/>
    </row>
    <row r="378" spans="1:28" ht="13.5" thickBot="1">
      <c r="I378" s="721"/>
    </row>
    <row r="379" spans="1:28" ht="18" customHeight="1">
      <c r="A379" s="2009" t="s">
        <v>2683</v>
      </c>
      <c r="B379" s="2021"/>
      <c r="C379" s="2009"/>
      <c r="D379" s="173"/>
      <c r="E379" s="601"/>
      <c r="F379" s="116"/>
      <c r="G379" s="275"/>
      <c r="H379" s="100"/>
    </row>
    <row r="380" spans="1:28" ht="24.75" customHeight="1">
      <c r="A380" s="292"/>
      <c r="B380" s="292"/>
      <c r="C380" s="216"/>
      <c r="D380" s="216"/>
      <c r="E380" s="1523"/>
      <c r="F380" s="1523"/>
      <c r="G380" s="119"/>
      <c r="H380" s="348"/>
    </row>
    <row r="381" spans="1:28">
      <c r="A381" s="292"/>
      <c r="B381" s="292"/>
      <c r="C381" s="216"/>
      <c r="D381" s="216"/>
      <c r="E381" s="1523"/>
      <c r="F381" s="1523"/>
      <c r="G381" s="119"/>
      <c r="H381" s="348"/>
    </row>
    <row r="382" spans="1:28">
      <c r="A382" s="292"/>
      <c r="B382" s="292"/>
      <c r="C382" s="216"/>
      <c r="D382" s="216"/>
      <c r="E382" s="1523"/>
      <c r="F382" s="1523"/>
      <c r="G382" s="119"/>
      <c r="H382" s="348"/>
    </row>
    <row r="383" spans="1:28" ht="13.5" thickBot="1">
      <c r="A383" s="293"/>
      <c r="B383" s="293"/>
      <c r="C383" s="217"/>
      <c r="D383" s="217"/>
      <c r="E383" s="1524"/>
      <c r="F383" s="1524"/>
      <c r="G383" s="122"/>
      <c r="H383" s="349"/>
    </row>
    <row r="384" spans="1:28" ht="33.75">
      <c r="A384" s="350" t="s">
        <v>1036</v>
      </c>
      <c r="B384" s="522" t="s">
        <v>2733</v>
      </c>
      <c r="C384" s="568" t="s">
        <v>3975</v>
      </c>
      <c r="D384" s="568" t="s">
        <v>3147</v>
      </c>
      <c r="E384" s="599" t="s">
        <v>3974</v>
      </c>
      <c r="F384" s="231" t="s">
        <v>2796</v>
      </c>
      <c r="G384" s="2752" t="s">
        <v>498</v>
      </c>
      <c r="H384" s="232" t="s">
        <v>4274</v>
      </c>
      <c r="M384" s="2424"/>
      <c r="N384" s="2424"/>
      <c r="O384" s="2424"/>
      <c r="P384" s="2424"/>
      <c r="Q384" s="2424"/>
      <c r="R384" s="2424"/>
      <c r="S384" s="2424"/>
      <c r="T384" s="2424"/>
      <c r="U384" s="2424"/>
      <c r="V384" s="2424"/>
      <c r="W384" s="2424"/>
      <c r="X384" s="2424"/>
      <c r="Y384" s="2424"/>
      <c r="Z384" s="2424"/>
      <c r="AA384" s="2424"/>
      <c r="AB384" s="2424"/>
    </row>
    <row r="385" spans="1:28" ht="13.5" thickBot="1">
      <c r="A385" s="350"/>
      <c r="B385" s="522"/>
      <c r="C385" s="568" t="s">
        <v>3260</v>
      </c>
      <c r="D385" s="569" t="s">
        <v>2645</v>
      </c>
      <c r="E385" s="2011" t="s">
        <v>265</v>
      </c>
      <c r="F385" s="224">
        <f>'Заказ, cкидки и курсы валют'!$I$12</f>
        <v>0</v>
      </c>
      <c r="G385" s="2744"/>
      <c r="H385" s="380"/>
      <c r="M385" s="2412"/>
      <c r="N385" s="2412"/>
      <c r="O385" s="2412"/>
      <c r="P385" s="2412"/>
      <c r="Q385" s="2412"/>
      <c r="R385" s="2412"/>
      <c r="S385" s="2412"/>
      <c r="T385" s="2412"/>
      <c r="U385" s="2412"/>
      <c r="V385" s="2412"/>
      <c r="W385" s="2412"/>
      <c r="X385" s="2412"/>
      <c r="Y385" s="2412"/>
      <c r="Z385" s="2412"/>
      <c r="AA385" s="2412"/>
      <c r="AB385" s="2412"/>
    </row>
    <row r="386" spans="1:28" s="17" customFormat="1">
      <c r="A386" s="1248" t="s">
        <v>2685</v>
      </c>
      <c r="B386" s="1919" t="s">
        <v>8</v>
      </c>
      <c r="C386" s="2018">
        <v>20</v>
      </c>
      <c r="D386" s="1922">
        <v>500</v>
      </c>
      <c r="E386" s="2507">
        <v>708.67</v>
      </c>
      <c r="F386" s="1400">
        <f>ROUND(E386*(1-$F$10),2)</f>
        <v>708.67</v>
      </c>
      <c r="G386" s="1400">
        <f>F386</f>
        <v>708.67</v>
      </c>
      <c r="H386" s="1923"/>
      <c r="I386"/>
      <c r="J386" s="2424"/>
      <c r="K386" s="2424"/>
      <c r="L386" s="2424"/>
      <c r="M386" s="2412"/>
      <c r="N386" s="2412"/>
      <c r="O386" s="2412"/>
      <c r="P386" s="2412"/>
      <c r="Q386" s="2412"/>
      <c r="R386" s="2412"/>
      <c r="S386" s="2412"/>
      <c r="T386" s="2412"/>
      <c r="U386" s="2412"/>
      <c r="V386" s="2412"/>
      <c r="W386" s="2412"/>
      <c r="X386" s="2412"/>
      <c r="Y386" s="2412"/>
      <c r="Z386" s="2412"/>
      <c r="AA386" s="2412"/>
      <c r="AB386" s="2412"/>
    </row>
    <row r="387" spans="1:28" s="17" customFormat="1">
      <c r="A387" s="770" t="s">
        <v>5563</v>
      </c>
      <c r="B387" s="644" t="s">
        <v>3117</v>
      </c>
      <c r="C387" s="802">
        <v>20</v>
      </c>
      <c r="D387" s="806">
        <v>500</v>
      </c>
      <c r="E387" s="2508">
        <v>708.67</v>
      </c>
      <c r="F387" s="20">
        <f t="shared" ref="F387:F396" si="26">ROUND(E387*(1-$F$10),2)</f>
        <v>708.67</v>
      </c>
      <c r="G387" s="20">
        <f t="shared" ref="G387:G396" si="27">F387</f>
        <v>708.67</v>
      </c>
      <c r="H387" s="1790"/>
      <c r="I387" s="721"/>
      <c r="J387" s="2430"/>
      <c r="K387" s="2424"/>
      <c r="L387" s="2424"/>
      <c r="M387" s="2412"/>
      <c r="N387" s="2412"/>
      <c r="O387" s="2412"/>
      <c r="P387" s="2412"/>
      <c r="Q387" s="2412"/>
      <c r="R387" s="2412"/>
      <c r="S387" s="2412"/>
      <c r="T387" s="2412"/>
      <c r="U387" s="2412"/>
      <c r="V387" s="2412"/>
      <c r="W387" s="2412"/>
      <c r="X387" s="2412"/>
      <c r="Y387" s="2412"/>
      <c r="Z387" s="2412"/>
      <c r="AA387" s="2412"/>
      <c r="AB387" s="2412"/>
    </row>
    <row r="388" spans="1:28" s="17" customFormat="1">
      <c r="A388" s="770" t="s">
        <v>5564</v>
      </c>
      <c r="B388" s="644" t="s">
        <v>1083</v>
      </c>
      <c r="C388" s="802">
        <v>20</v>
      </c>
      <c r="D388" s="806">
        <v>500</v>
      </c>
      <c r="E388" s="2508">
        <v>708.67</v>
      </c>
      <c r="F388" s="20">
        <f t="shared" si="26"/>
        <v>708.67</v>
      </c>
      <c r="G388" s="20">
        <f t="shared" si="27"/>
        <v>708.67</v>
      </c>
      <c r="H388" s="1790"/>
      <c r="I388" s="721"/>
      <c r="J388" s="2430"/>
      <c r="K388" s="2424"/>
      <c r="L388" s="2424"/>
      <c r="M388" s="2412"/>
      <c r="N388" s="2412"/>
      <c r="O388" s="2412"/>
      <c r="P388" s="2412"/>
      <c r="Q388" s="2412"/>
      <c r="R388" s="2412"/>
      <c r="S388" s="2412"/>
      <c r="T388" s="2412"/>
      <c r="U388" s="2412"/>
      <c r="V388" s="2412"/>
      <c r="W388" s="2412"/>
      <c r="X388" s="2412"/>
      <c r="Y388" s="2412"/>
      <c r="Z388" s="2412"/>
      <c r="AA388" s="2412"/>
      <c r="AB388" s="2412"/>
    </row>
    <row r="389" spans="1:28" s="17" customFormat="1" ht="15">
      <c r="A389" s="531" t="s">
        <v>2686</v>
      </c>
      <c r="B389" s="526" t="s">
        <v>3119</v>
      </c>
      <c r="C389" s="2019">
        <v>20</v>
      </c>
      <c r="D389" s="527">
        <v>500</v>
      </c>
      <c r="E389" s="2508">
        <v>708.67</v>
      </c>
      <c r="F389" s="20">
        <f t="shared" si="26"/>
        <v>708.67</v>
      </c>
      <c r="G389" s="20">
        <f t="shared" si="27"/>
        <v>708.67</v>
      </c>
      <c r="H389" s="1197"/>
      <c r="I389" s="1634"/>
      <c r="J389" s="2424"/>
      <c r="K389" s="2424"/>
      <c r="L389" s="2424"/>
      <c r="M389" s="2412"/>
      <c r="N389" s="2412"/>
      <c r="O389" s="2412"/>
      <c r="P389" s="2412"/>
      <c r="Q389" s="2412"/>
      <c r="R389" s="2412"/>
      <c r="S389" s="2412"/>
      <c r="T389" s="2412"/>
      <c r="U389" s="2412"/>
      <c r="V389" s="2412"/>
      <c r="W389" s="2412"/>
      <c r="X389" s="2412"/>
      <c r="Y389" s="2412"/>
      <c r="Z389" s="2412"/>
      <c r="AA389" s="2412"/>
      <c r="AB389" s="2412"/>
    </row>
    <row r="390" spans="1:28" s="17" customFormat="1">
      <c r="A390" s="531" t="s">
        <v>2687</v>
      </c>
      <c r="B390" s="526" t="s">
        <v>10</v>
      </c>
      <c r="C390" s="2019">
        <v>20</v>
      </c>
      <c r="D390" s="527">
        <v>500</v>
      </c>
      <c r="E390" s="2508">
        <v>708.67</v>
      </c>
      <c r="F390" s="20">
        <f t="shared" si="26"/>
        <v>708.67</v>
      </c>
      <c r="G390" s="20">
        <f t="shared" si="27"/>
        <v>708.67</v>
      </c>
      <c r="H390" s="1197"/>
      <c r="I390" s="1635"/>
      <c r="J390" s="2424"/>
      <c r="K390" s="2424"/>
      <c r="L390" s="2424"/>
      <c r="M390" s="2412"/>
      <c r="N390" s="2412"/>
      <c r="O390" s="2412"/>
      <c r="P390" s="2412"/>
      <c r="Q390" s="2412"/>
      <c r="R390" s="2412"/>
      <c r="S390" s="2412"/>
      <c r="T390" s="2412"/>
      <c r="U390" s="2412"/>
      <c r="V390" s="2412"/>
      <c r="W390" s="2412"/>
      <c r="X390" s="2412"/>
      <c r="Y390" s="2412"/>
      <c r="Z390" s="2412"/>
      <c r="AA390" s="2412"/>
      <c r="AB390" s="2412"/>
    </row>
    <row r="391" spans="1:28" s="17" customFormat="1">
      <c r="A391" s="531" t="s">
        <v>2688</v>
      </c>
      <c r="B391" s="526" t="s">
        <v>4</v>
      </c>
      <c r="C391" s="2019">
        <v>20</v>
      </c>
      <c r="D391" s="527">
        <v>500</v>
      </c>
      <c r="E391" s="2508">
        <v>708.67</v>
      </c>
      <c r="F391" s="20">
        <f t="shared" si="26"/>
        <v>708.67</v>
      </c>
      <c r="G391" s="20">
        <f t="shared" si="27"/>
        <v>708.67</v>
      </c>
      <c r="H391" s="1197"/>
      <c r="I391"/>
      <c r="J391" s="2424"/>
      <c r="K391" s="2424"/>
      <c r="L391" s="2424"/>
      <c r="M391" s="2412"/>
      <c r="N391" s="2412"/>
      <c r="O391" s="2412"/>
      <c r="P391" s="2412"/>
      <c r="Q391" s="2412"/>
      <c r="R391" s="2412"/>
      <c r="S391" s="2412"/>
      <c r="T391" s="2412"/>
      <c r="U391" s="2412"/>
      <c r="V391" s="2412"/>
      <c r="W391" s="2412"/>
      <c r="X391" s="2412"/>
      <c r="Y391" s="2412"/>
      <c r="Z391" s="2412"/>
      <c r="AA391" s="2412"/>
      <c r="AB391" s="2412"/>
    </row>
    <row r="392" spans="1:28" s="17" customFormat="1">
      <c r="A392" s="531" t="s">
        <v>2689</v>
      </c>
      <c r="B392" s="526" t="s">
        <v>3118</v>
      </c>
      <c r="C392" s="2019">
        <v>20</v>
      </c>
      <c r="D392" s="527">
        <v>500</v>
      </c>
      <c r="E392" s="2508">
        <v>708.67</v>
      </c>
      <c r="F392" s="20">
        <f t="shared" si="26"/>
        <v>708.67</v>
      </c>
      <c r="G392" s="20">
        <f t="shared" si="27"/>
        <v>708.67</v>
      </c>
      <c r="H392" s="1197"/>
      <c r="I392"/>
      <c r="J392" s="2424"/>
      <c r="K392" s="2424"/>
      <c r="L392" s="2424"/>
      <c r="M392" s="2412"/>
      <c r="N392" s="2412"/>
      <c r="O392" s="2412"/>
      <c r="P392" s="2412"/>
      <c r="Q392" s="2412"/>
      <c r="R392" s="2412"/>
      <c r="S392" s="2412"/>
      <c r="T392" s="2412"/>
      <c r="U392" s="2412"/>
      <c r="V392" s="2412"/>
      <c r="W392" s="2412"/>
      <c r="X392" s="2412"/>
      <c r="Y392" s="2412"/>
      <c r="Z392" s="2412"/>
      <c r="AA392" s="2412"/>
      <c r="AB392" s="2412"/>
    </row>
    <row r="393" spans="1:28" s="17" customFormat="1">
      <c r="A393" s="531" t="s">
        <v>2690</v>
      </c>
      <c r="B393" s="526" t="s">
        <v>28</v>
      </c>
      <c r="C393" s="2019">
        <v>20</v>
      </c>
      <c r="D393" s="527">
        <v>500</v>
      </c>
      <c r="E393" s="2508">
        <v>708.67</v>
      </c>
      <c r="F393" s="20">
        <f t="shared" si="26"/>
        <v>708.67</v>
      </c>
      <c r="G393" s="20">
        <f t="shared" si="27"/>
        <v>708.67</v>
      </c>
      <c r="H393" s="1197"/>
      <c r="I393"/>
      <c r="J393" s="2424"/>
      <c r="K393" s="2424"/>
      <c r="L393" s="2424"/>
      <c r="M393" s="2412"/>
      <c r="N393" s="2412"/>
      <c r="O393" s="2412"/>
      <c r="P393" s="2412"/>
      <c r="Q393" s="2412"/>
      <c r="R393" s="2412"/>
      <c r="S393" s="2412"/>
      <c r="T393" s="2412"/>
      <c r="U393" s="2412"/>
      <c r="V393" s="2412"/>
      <c r="W393" s="2412"/>
      <c r="X393" s="2412"/>
      <c r="Y393" s="2412"/>
      <c r="Z393" s="2412"/>
      <c r="AA393" s="2412"/>
      <c r="AB393" s="2412"/>
    </row>
    <row r="394" spans="1:28" s="17" customFormat="1">
      <c r="A394" s="531" t="s">
        <v>2691</v>
      </c>
      <c r="B394" s="526" t="s">
        <v>29</v>
      </c>
      <c r="C394" s="2019">
        <v>20</v>
      </c>
      <c r="D394" s="527">
        <v>500</v>
      </c>
      <c r="E394" s="2508">
        <v>708.67</v>
      </c>
      <c r="F394" s="20">
        <f t="shared" si="26"/>
        <v>708.67</v>
      </c>
      <c r="G394" s="20">
        <f t="shared" si="27"/>
        <v>708.67</v>
      </c>
      <c r="H394" s="1197"/>
      <c r="I394"/>
      <c r="J394" s="2424"/>
      <c r="K394" s="2424"/>
      <c r="L394" s="2424"/>
      <c r="M394" s="2412"/>
      <c r="N394" s="2412"/>
      <c r="O394" s="2412"/>
      <c r="P394" s="2412"/>
      <c r="Q394" s="2412"/>
      <c r="R394" s="2412"/>
      <c r="S394" s="2412"/>
      <c r="T394" s="2412"/>
      <c r="U394" s="2412"/>
      <c r="V394" s="2412"/>
      <c r="W394" s="2412"/>
      <c r="X394" s="2412"/>
      <c r="Y394" s="2412"/>
      <c r="Z394" s="2412"/>
      <c r="AA394" s="2412"/>
      <c r="AB394" s="2412"/>
    </row>
    <row r="395" spans="1:28" s="17" customFormat="1">
      <c r="A395" s="531" t="s">
        <v>2692</v>
      </c>
      <c r="B395" s="526" t="s">
        <v>7</v>
      </c>
      <c r="C395" s="2019">
        <v>20</v>
      </c>
      <c r="D395" s="527">
        <v>500</v>
      </c>
      <c r="E395" s="2508">
        <v>708.67</v>
      </c>
      <c r="F395" s="20">
        <f t="shared" si="26"/>
        <v>708.67</v>
      </c>
      <c r="G395" s="20">
        <f t="shared" si="27"/>
        <v>708.67</v>
      </c>
      <c r="H395" s="1197"/>
      <c r="I395"/>
      <c r="J395" s="2424"/>
      <c r="K395" s="2424"/>
      <c r="L395" s="2424"/>
      <c r="M395" s="2412"/>
      <c r="N395" s="2412"/>
      <c r="O395" s="2412"/>
      <c r="P395" s="2412"/>
      <c r="Q395" s="2412"/>
      <c r="R395" s="2412"/>
      <c r="S395" s="2412"/>
      <c r="T395" s="2412"/>
      <c r="U395" s="2412"/>
      <c r="V395" s="2412"/>
      <c r="W395" s="2412"/>
      <c r="X395" s="2412"/>
      <c r="Y395" s="2412"/>
      <c r="Z395" s="2412"/>
      <c r="AA395" s="2412"/>
      <c r="AB395" s="2412"/>
    </row>
    <row r="396" spans="1:28" s="17" customFormat="1" ht="13.5" thickBot="1">
      <c r="A396" s="399" t="s">
        <v>2693</v>
      </c>
      <c r="B396" s="1924" t="s">
        <v>2684</v>
      </c>
      <c r="C396" s="2020">
        <v>20</v>
      </c>
      <c r="D396" s="1925">
        <v>500</v>
      </c>
      <c r="E396" s="2509">
        <v>708.67</v>
      </c>
      <c r="F396" s="338">
        <f t="shared" si="26"/>
        <v>708.67</v>
      </c>
      <c r="G396" s="338">
        <f t="shared" si="27"/>
        <v>708.67</v>
      </c>
      <c r="H396" s="1259"/>
      <c r="I396"/>
      <c r="J396" s="2424"/>
      <c r="K396" s="2424"/>
      <c r="L396" s="2424"/>
      <c r="M396" s="2412"/>
      <c r="N396" s="2412"/>
      <c r="O396" s="2412"/>
      <c r="P396" s="2412"/>
      <c r="Q396" s="2412"/>
      <c r="R396" s="2412"/>
      <c r="S396" s="2412"/>
      <c r="T396" s="2412"/>
      <c r="U396" s="2412"/>
      <c r="V396" s="2412"/>
      <c r="W396" s="2412"/>
      <c r="X396" s="2412"/>
      <c r="Y396" s="2412"/>
      <c r="Z396" s="2412"/>
      <c r="AA396" s="2412"/>
      <c r="AB396" s="2412"/>
    </row>
    <row r="397" spans="1:28" ht="13.5" thickBot="1">
      <c r="M397" s="2412"/>
      <c r="N397" s="2412"/>
      <c r="O397" s="2412"/>
      <c r="P397" s="2412"/>
      <c r="Q397" s="2412"/>
      <c r="R397" s="2412"/>
      <c r="S397" s="2412"/>
      <c r="T397" s="2412"/>
      <c r="U397" s="2412"/>
      <c r="V397" s="2412"/>
      <c r="W397" s="2412"/>
      <c r="X397" s="2412"/>
      <c r="Y397" s="2412"/>
      <c r="Z397" s="2412"/>
      <c r="AA397" s="2412"/>
      <c r="AB397" s="2412"/>
    </row>
    <row r="398" spans="1:28" ht="18.75">
      <c r="A398" s="2021" t="s">
        <v>2694</v>
      </c>
      <c r="B398" s="2009"/>
      <c r="C398" s="2009"/>
      <c r="D398" s="173"/>
      <c r="E398" s="601"/>
      <c r="F398" s="116"/>
      <c r="G398" s="275"/>
      <c r="H398" s="100"/>
      <c r="M398" s="2424"/>
      <c r="N398" s="2424"/>
      <c r="O398" s="2424"/>
      <c r="P398" s="2424"/>
      <c r="Q398" s="2424"/>
      <c r="R398" s="2424"/>
      <c r="S398" s="2424"/>
      <c r="T398" s="2424"/>
      <c r="U398" s="2424"/>
      <c r="V398" s="2424"/>
      <c r="W398" s="2424"/>
      <c r="X398" s="2424"/>
      <c r="Y398" s="2424"/>
      <c r="Z398" s="2424"/>
      <c r="AA398" s="2424"/>
      <c r="AB398" s="2424"/>
    </row>
    <row r="399" spans="1:28">
      <c r="A399" s="292"/>
      <c r="B399" s="17"/>
      <c r="C399" s="216"/>
      <c r="D399" s="216"/>
      <c r="E399" s="1523"/>
      <c r="F399" s="1523"/>
      <c r="G399" s="119"/>
      <c r="H399" s="348"/>
      <c r="M399" s="2424"/>
      <c r="N399" s="2424"/>
      <c r="O399" s="2424"/>
      <c r="P399" s="2424"/>
      <c r="Q399" s="2424"/>
      <c r="R399" s="2424"/>
      <c r="S399" s="2424"/>
      <c r="T399" s="2424"/>
      <c r="U399" s="2424"/>
      <c r="V399" s="2424"/>
      <c r="W399" s="2424"/>
      <c r="X399" s="2424"/>
      <c r="Y399" s="2424"/>
      <c r="Z399" s="2424"/>
      <c r="AA399" s="2424"/>
      <c r="AB399" s="2424"/>
    </row>
    <row r="400" spans="1:28">
      <c r="A400" s="292"/>
      <c r="B400" s="17"/>
      <c r="C400" s="216"/>
      <c r="D400" s="216"/>
      <c r="E400" s="1523"/>
      <c r="F400" s="1523"/>
      <c r="G400" s="119"/>
      <c r="H400" s="348"/>
    </row>
    <row r="401" spans="1:12">
      <c r="A401" s="292"/>
      <c r="B401" s="17"/>
      <c r="C401" s="216"/>
      <c r="D401" s="216"/>
      <c r="E401" s="1523"/>
      <c r="F401" s="1523"/>
      <c r="G401" s="119"/>
      <c r="H401" s="348"/>
    </row>
    <row r="402" spans="1:12" ht="31.5" customHeight="1" thickBot="1">
      <c r="A402" s="293"/>
      <c r="B402" s="204"/>
      <c r="C402" s="217"/>
      <c r="D402" s="217"/>
      <c r="E402" s="1524"/>
      <c r="F402" s="1524"/>
      <c r="G402" s="122"/>
      <c r="H402" s="349"/>
    </row>
    <row r="403" spans="1:12" ht="33.75">
      <c r="A403" s="350" t="s">
        <v>1036</v>
      </c>
      <c r="B403" s="522" t="s">
        <v>2733</v>
      </c>
      <c r="C403" s="568" t="s">
        <v>3975</v>
      </c>
      <c r="D403" s="568" t="s">
        <v>3147</v>
      </c>
      <c r="E403" s="599" t="s">
        <v>3974</v>
      </c>
      <c r="F403" s="231" t="s">
        <v>2796</v>
      </c>
      <c r="G403" s="2752" t="s">
        <v>498</v>
      </c>
      <c r="H403" s="232" t="s">
        <v>4274</v>
      </c>
    </row>
    <row r="404" spans="1:12" ht="13.5" thickBot="1">
      <c r="A404" s="350"/>
      <c r="B404" s="522"/>
      <c r="C404" s="568" t="s">
        <v>3260</v>
      </c>
      <c r="D404" s="569" t="s">
        <v>2645</v>
      </c>
      <c r="E404" s="2011" t="s">
        <v>265</v>
      </c>
      <c r="F404" s="224">
        <f>'Заказ, cкидки и курсы валют'!$I$12</f>
        <v>0</v>
      </c>
      <c r="G404" s="2744"/>
      <c r="H404" s="380"/>
    </row>
    <row r="405" spans="1:12" s="17" customFormat="1">
      <c r="A405" s="1918" t="s">
        <v>2696</v>
      </c>
      <c r="B405" s="1919" t="s">
        <v>2695</v>
      </c>
      <c r="C405" s="1919">
        <v>20</v>
      </c>
      <c r="D405" s="1919">
        <v>1000</v>
      </c>
      <c r="E405" s="2497">
        <v>6319.1</v>
      </c>
      <c r="F405" s="1400">
        <f>ROUND(E405*(1-$F$10),2)</f>
        <v>6319.1</v>
      </c>
      <c r="G405" s="1400">
        <f>F405</f>
        <v>6319.1</v>
      </c>
      <c r="H405" s="570"/>
      <c r="I405"/>
      <c r="J405" s="2424"/>
      <c r="K405" s="2424"/>
      <c r="L405" s="2424"/>
    </row>
    <row r="406" spans="1:12">
      <c r="A406" s="1920" t="s">
        <v>5526</v>
      </c>
      <c r="B406" s="158" t="s">
        <v>5527</v>
      </c>
      <c r="C406" s="15">
        <v>20</v>
      </c>
      <c r="D406" s="15">
        <v>1000</v>
      </c>
      <c r="E406" s="2510">
        <v>6319.1</v>
      </c>
      <c r="F406" s="20">
        <f t="shared" ref="F406:F407" si="28">ROUND(E406*(1-$F$10),2)</f>
        <v>6319.1</v>
      </c>
      <c r="G406" s="20">
        <f t="shared" ref="G406:G407" si="29">F406</f>
        <v>6319.1</v>
      </c>
      <c r="H406" s="381"/>
    </row>
    <row r="407" spans="1:12" ht="13.5" thickBot="1">
      <c r="A407" s="1921" t="s">
        <v>5528</v>
      </c>
      <c r="B407" s="19" t="s">
        <v>5529</v>
      </c>
      <c r="C407" s="19">
        <v>20</v>
      </c>
      <c r="D407" s="19">
        <v>1000</v>
      </c>
      <c r="E407" s="2511">
        <v>6319.1</v>
      </c>
      <c r="F407" s="338">
        <f t="shared" si="28"/>
        <v>6319.1</v>
      </c>
      <c r="G407" s="338">
        <f t="shared" si="29"/>
        <v>6319.1</v>
      </c>
      <c r="H407" s="382"/>
    </row>
    <row r="1466" spans="6:6">
      <c r="F1466">
        <f>$E$1466*(1-$F$1452)</f>
        <v>0</v>
      </c>
    </row>
  </sheetData>
  <mergeCells count="17">
    <mergeCell ref="G320:G321"/>
    <mergeCell ref="G352:G353"/>
    <mergeCell ref="G128:G129"/>
    <mergeCell ref="G160:G161"/>
    <mergeCell ref="I1:K1"/>
    <mergeCell ref="G403:G404"/>
    <mergeCell ref="A1:H1"/>
    <mergeCell ref="G368:G369"/>
    <mergeCell ref="G192:G193"/>
    <mergeCell ref="G224:G225"/>
    <mergeCell ref="G256:G257"/>
    <mergeCell ref="G288:G289"/>
    <mergeCell ref="G9:G10"/>
    <mergeCell ref="G36:G37"/>
    <mergeCell ref="G67:G68"/>
    <mergeCell ref="G384:G385"/>
    <mergeCell ref="G97:G98"/>
  </mergeCells>
  <phoneticPr fontId="0" type="noConversion"/>
  <hyperlinks>
    <hyperlink ref="A1:H1" location="ОГЛАВЛЕНИЕ!R1C1" display="Нажмите ЗДЕСЬ для возврата в оглавление "/>
  </hyperlinks>
  <pageMargins left="0.70866141732283472" right="0.70866141732283472" top="0.74803149606299213" bottom="0.74803149606299213" header="0.31496062992125984" footer="0.31496062992125984"/>
  <pageSetup paperSize="9" scale="10" fitToWidth="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7"/>
  </sheetPr>
  <dimension ref="A1:K1364"/>
  <sheetViews>
    <sheetView workbookViewId="0">
      <pane xSplit="8" ySplit="1" topLeftCell="I2" activePane="bottomRight" state="frozen"/>
      <selection pane="topRight" activeCell="J1" sqref="J1"/>
      <selection pane="bottomLeft" activeCell="A2" sqref="A2"/>
      <selection pane="bottomRight" activeCell="J166" sqref="J166"/>
    </sheetView>
  </sheetViews>
  <sheetFormatPr defaultRowHeight="12.75"/>
  <cols>
    <col min="1" max="1" width="12.85546875" customWidth="1"/>
    <col min="2" max="2" width="18.5703125" customWidth="1"/>
    <col min="3" max="3" width="11.28515625" customWidth="1"/>
    <col min="4" max="4" width="10.5703125" customWidth="1"/>
    <col min="5" max="5" width="8.85546875" customWidth="1"/>
    <col min="6" max="6" width="9.42578125" style="22" customWidth="1"/>
    <col min="7" max="7" width="13.140625" style="22" customWidth="1"/>
    <col min="8" max="8" width="13.5703125" customWidth="1"/>
    <col min="10" max="10" width="9.140625" style="2424"/>
  </cols>
  <sheetData>
    <row r="1" spans="1:11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824" t="s">
        <v>11725</v>
      </c>
      <c r="J1" s="824"/>
      <c r="K1" s="1030"/>
    </row>
    <row r="2" spans="1:11" s="166" customFormat="1" ht="36" customHeight="1">
      <c r="A2" s="191" t="s">
        <v>3978</v>
      </c>
      <c r="B2" s="191"/>
      <c r="C2" s="191"/>
      <c r="D2" s="191"/>
      <c r="E2" s="193"/>
      <c r="F2" s="194"/>
      <c r="G2" s="195"/>
      <c r="H2" s="194"/>
      <c r="J2" s="2481"/>
    </row>
    <row r="3" spans="1:11" s="166" customFormat="1" ht="23.25" customHeight="1" thickBot="1">
      <c r="C3" s="167"/>
      <c r="D3" s="167"/>
      <c r="E3" s="170"/>
      <c r="G3" s="171"/>
      <c r="J3" s="2481"/>
    </row>
    <row r="4" spans="1:11" s="166" customFormat="1" ht="27" customHeight="1">
      <c r="A4" s="353"/>
      <c r="B4" s="322" t="s">
        <v>11033</v>
      </c>
      <c r="C4" s="1022"/>
      <c r="D4" s="1023"/>
      <c r="E4" s="1023"/>
      <c r="F4" s="1023"/>
      <c r="G4" s="1024"/>
      <c r="H4" s="174"/>
      <c r="J4" s="2481"/>
    </row>
    <row r="5" spans="1:11" s="166" customFormat="1" ht="16.5" customHeight="1">
      <c r="A5" s="356"/>
      <c r="B5" s="1025" t="s">
        <v>11051</v>
      </c>
      <c r="C5" s="1025"/>
      <c r="D5" s="1025"/>
      <c r="E5" s="1025"/>
      <c r="F5" s="1026"/>
      <c r="G5" s="1026"/>
      <c r="H5" s="364"/>
      <c r="J5" s="2481"/>
    </row>
    <row r="6" spans="1:11">
      <c r="A6" s="360"/>
      <c r="B6" s="361"/>
      <c r="C6" s="216"/>
      <c r="D6" s="216"/>
      <c r="E6" s="1523"/>
      <c r="F6" s="201"/>
      <c r="G6" s="359"/>
      <c r="H6" s="364"/>
    </row>
    <row r="7" spans="1:11" ht="13.5" thickBot="1">
      <c r="A7" s="362"/>
      <c r="B7" s="363"/>
      <c r="C7" s="217"/>
      <c r="D7" s="217"/>
      <c r="E7" s="1524"/>
      <c r="F7" s="122"/>
      <c r="G7" s="203"/>
      <c r="H7" s="204"/>
    </row>
    <row r="8" spans="1:11" ht="35.25" customHeight="1">
      <c r="A8" s="228" t="s">
        <v>1036</v>
      </c>
      <c r="B8" s="445" t="s">
        <v>1037</v>
      </c>
      <c r="C8" s="568" t="s">
        <v>679</v>
      </c>
      <c r="D8" s="568" t="s">
        <v>3147</v>
      </c>
      <c r="E8" s="2022" t="s">
        <v>11273</v>
      </c>
      <c r="F8" s="502" t="s">
        <v>2796</v>
      </c>
      <c r="G8" s="1948" t="s">
        <v>498</v>
      </c>
      <c r="H8" s="232" t="s">
        <v>4274</v>
      </c>
    </row>
    <row r="9" spans="1:11" ht="18.75" customHeight="1" thickBot="1">
      <c r="A9" s="228"/>
      <c r="B9" s="445"/>
      <c r="C9" s="568" t="s">
        <v>11044</v>
      </c>
      <c r="D9" s="569" t="s">
        <v>2645</v>
      </c>
      <c r="E9" s="2011" t="s">
        <v>265</v>
      </c>
      <c r="F9" s="398">
        <f>'Заказ, cкидки и курсы валют'!$I$12</f>
        <v>0</v>
      </c>
      <c r="G9" s="1949"/>
      <c r="H9" s="380"/>
    </row>
    <row r="10" spans="1:11" ht="13.5" thickBot="1">
      <c r="A10" s="2292">
        <v>21030</v>
      </c>
      <c r="B10" s="2230" t="s">
        <v>11034</v>
      </c>
      <c r="C10" s="1409">
        <v>590</v>
      </c>
      <c r="D10" s="2291">
        <v>1</v>
      </c>
      <c r="E10" s="2512">
        <v>930.24</v>
      </c>
      <c r="F10" s="1972">
        <f>ROUND(E10*(1-$F$41),2)</f>
        <v>930.24</v>
      </c>
      <c r="G10" s="1972">
        <f>F10</f>
        <v>930.24</v>
      </c>
      <c r="H10" s="1230"/>
    </row>
    <row r="11" spans="1:11" s="166" customFormat="1" ht="23.25" customHeight="1" thickBot="1">
      <c r="C11" s="167"/>
      <c r="D11" s="167"/>
      <c r="E11" s="170"/>
      <c r="G11" s="171"/>
      <c r="J11" s="2481"/>
    </row>
    <row r="12" spans="1:11" s="166" customFormat="1" ht="27" customHeight="1">
      <c r="A12" s="353"/>
      <c r="B12" s="322" t="s">
        <v>11035</v>
      </c>
      <c r="C12" s="1022"/>
      <c r="D12" s="1023"/>
      <c r="E12" s="1023"/>
      <c r="F12" s="1023"/>
      <c r="G12" s="1024"/>
      <c r="H12" s="174"/>
      <c r="J12" s="2481"/>
    </row>
    <row r="13" spans="1:11" s="166" customFormat="1" ht="16.5" customHeight="1">
      <c r="A13" s="356"/>
      <c r="B13" s="1025" t="s">
        <v>11036</v>
      </c>
      <c r="C13" s="1025"/>
      <c r="D13" s="1025"/>
      <c r="E13" s="1025"/>
      <c r="F13" s="1026"/>
      <c r="G13" s="1026"/>
      <c r="H13" s="364"/>
      <c r="J13" s="2481"/>
    </row>
    <row r="14" spans="1:11">
      <c r="A14" s="360"/>
      <c r="B14" s="361"/>
      <c r="C14" s="216"/>
      <c r="D14" s="216"/>
      <c r="E14" s="1523"/>
      <c r="F14" s="201"/>
      <c r="G14" s="359"/>
      <c r="H14" s="364"/>
    </row>
    <row r="15" spans="1:11" ht="13.5" thickBot="1">
      <c r="A15" s="362"/>
      <c r="B15" s="363"/>
      <c r="C15" s="217"/>
      <c r="D15" s="217"/>
      <c r="E15" s="1524"/>
      <c r="F15" s="122"/>
      <c r="G15" s="203"/>
      <c r="H15" s="204"/>
    </row>
    <row r="16" spans="1:11" ht="35.25" customHeight="1">
      <c r="A16" s="228" t="s">
        <v>1036</v>
      </c>
      <c r="B16" s="445" t="s">
        <v>1037</v>
      </c>
      <c r="C16" s="568" t="s">
        <v>679</v>
      </c>
      <c r="D16" s="568" t="s">
        <v>3147</v>
      </c>
      <c r="E16" s="2022" t="s">
        <v>11273</v>
      </c>
      <c r="F16" s="502" t="s">
        <v>2796</v>
      </c>
      <c r="G16" s="1948" t="s">
        <v>498</v>
      </c>
      <c r="H16" s="232" t="s">
        <v>4274</v>
      </c>
    </row>
    <row r="17" spans="1:10" ht="18.75" customHeight="1" thickBot="1">
      <c r="A17" s="228"/>
      <c r="B17" s="445"/>
      <c r="C17" s="568" t="s">
        <v>11044</v>
      </c>
      <c r="D17" s="569" t="s">
        <v>2645</v>
      </c>
      <c r="E17" s="2011" t="s">
        <v>265</v>
      </c>
      <c r="F17" s="398">
        <f>'Заказ, cкидки и курсы валют'!$I$12</f>
        <v>0</v>
      </c>
      <c r="G17" s="1949"/>
      <c r="H17" s="380"/>
    </row>
    <row r="18" spans="1:10" ht="13.5" thickBot="1">
      <c r="A18" s="2292">
        <v>20050</v>
      </c>
      <c r="B18" s="2230" t="s">
        <v>11037</v>
      </c>
      <c r="C18" s="1409">
        <v>587</v>
      </c>
      <c r="D18" s="2291">
        <v>1</v>
      </c>
      <c r="E18" s="2512">
        <v>1147.2</v>
      </c>
      <c r="F18" s="1972">
        <f>ROUND(E18*(1-$F$41),2)</f>
        <v>1147.2</v>
      </c>
      <c r="G18" s="1972">
        <f>F18</f>
        <v>1147.2</v>
      </c>
      <c r="H18" s="1230"/>
    </row>
    <row r="19" spans="1:10" s="166" customFormat="1" ht="23.25" customHeight="1" thickBot="1">
      <c r="C19" s="167"/>
      <c r="D19" s="167"/>
      <c r="E19" s="170"/>
      <c r="G19" s="171"/>
      <c r="J19" s="2481"/>
    </row>
    <row r="20" spans="1:10" s="166" customFormat="1" ht="27" customHeight="1">
      <c r="A20" s="353"/>
      <c r="B20" s="322" t="s">
        <v>11038</v>
      </c>
      <c r="C20" s="1022"/>
      <c r="D20" s="1023"/>
      <c r="E20" s="1023"/>
      <c r="F20" s="1023"/>
      <c r="G20" s="1024"/>
      <c r="H20" s="174"/>
      <c r="J20" s="2481"/>
    </row>
    <row r="21" spans="1:10" s="166" customFormat="1" ht="16.5" customHeight="1">
      <c r="A21" s="356"/>
      <c r="B21" s="1025" t="s">
        <v>11039</v>
      </c>
      <c r="C21" s="1025"/>
      <c r="D21" s="1025"/>
      <c r="E21" s="1025"/>
      <c r="F21" s="1026"/>
      <c r="G21" s="1026"/>
      <c r="H21" s="364"/>
      <c r="J21" s="2481"/>
    </row>
    <row r="22" spans="1:10">
      <c r="A22" s="360"/>
      <c r="B22" s="361"/>
      <c r="C22" s="216"/>
      <c r="D22" s="216"/>
      <c r="E22" s="1523"/>
      <c r="F22" s="201"/>
      <c r="G22" s="359"/>
      <c r="H22" s="364"/>
    </row>
    <row r="23" spans="1:10" ht="13.5" thickBot="1">
      <c r="A23" s="362"/>
      <c r="B23" s="363"/>
      <c r="C23" s="217"/>
      <c r="D23" s="217"/>
      <c r="E23" s="1524"/>
      <c r="F23" s="122"/>
      <c r="G23" s="203"/>
      <c r="H23" s="204"/>
    </row>
    <row r="24" spans="1:10" ht="35.25" customHeight="1">
      <c r="A24" s="228" t="s">
        <v>1036</v>
      </c>
      <c r="B24" s="445" t="s">
        <v>1037</v>
      </c>
      <c r="C24" s="568" t="s">
        <v>679</v>
      </c>
      <c r="D24" s="568" t="s">
        <v>3147</v>
      </c>
      <c r="E24" s="2022" t="s">
        <v>11273</v>
      </c>
      <c r="F24" s="502" t="s">
        <v>2796</v>
      </c>
      <c r="G24" s="1948" t="s">
        <v>498</v>
      </c>
      <c r="H24" s="232" t="s">
        <v>4274</v>
      </c>
    </row>
    <row r="25" spans="1:10" ht="18.75" customHeight="1" thickBot="1">
      <c r="A25" s="228"/>
      <c r="B25" s="445"/>
      <c r="C25" s="568" t="s">
        <v>11044</v>
      </c>
      <c r="D25" s="569" t="s">
        <v>2645</v>
      </c>
      <c r="E25" s="2011" t="s">
        <v>265</v>
      </c>
      <c r="F25" s="398">
        <f>'Заказ, cкидки и курсы валют'!$I$12</f>
        <v>0</v>
      </c>
      <c r="G25" s="1949"/>
      <c r="H25" s="380"/>
    </row>
    <row r="26" spans="1:10" ht="13.5" thickBot="1">
      <c r="A26" s="2292">
        <v>20031</v>
      </c>
      <c r="B26" s="2230" t="s">
        <v>11040</v>
      </c>
      <c r="C26" s="1409">
        <v>590</v>
      </c>
      <c r="D26" s="2291">
        <v>1</v>
      </c>
      <c r="E26" s="2512">
        <v>1235.52</v>
      </c>
      <c r="F26" s="1972">
        <f>ROUND(E26*(1-$F$41),2)</f>
        <v>1235.52</v>
      </c>
      <c r="G26" s="1972">
        <f>F26</f>
        <v>1235.52</v>
      </c>
      <c r="H26" s="1230"/>
    </row>
    <row r="27" spans="1:10" s="166" customFormat="1" ht="23.25" customHeight="1" thickBot="1">
      <c r="C27" s="167"/>
      <c r="D27" s="167"/>
      <c r="E27" s="170"/>
      <c r="G27" s="171"/>
      <c r="J27" s="2481"/>
    </row>
    <row r="28" spans="1:10" s="166" customFormat="1" ht="27" customHeight="1">
      <c r="A28" s="353"/>
      <c r="B28" s="322" t="s">
        <v>11041</v>
      </c>
      <c r="C28" s="1022"/>
      <c r="D28" s="1023"/>
      <c r="E28" s="1023"/>
      <c r="F28" s="1023"/>
      <c r="G28" s="1024"/>
      <c r="H28" s="174"/>
      <c r="J28" s="2481"/>
    </row>
    <row r="29" spans="1:10" s="166" customFormat="1" ht="16.5" customHeight="1">
      <c r="A29" s="356"/>
      <c r="B29" s="1025" t="s">
        <v>11042</v>
      </c>
      <c r="C29" s="1025"/>
      <c r="D29" s="1025"/>
      <c r="E29" s="1025"/>
      <c r="F29" s="1026"/>
      <c r="G29" s="1026"/>
      <c r="H29" s="364"/>
      <c r="J29" s="2481"/>
    </row>
    <row r="30" spans="1:10">
      <c r="A30" s="360"/>
      <c r="B30" s="361"/>
      <c r="C30" s="216"/>
      <c r="D30" s="216"/>
      <c r="E30" s="1523"/>
      <c r="F30" s="201"/>
      <c r="G30" s="359"/>
      <c r="H30" s="364"/>
    </row>
    <row r="31" spans="1:10" ht="13.5" thickBot="1">
      <c r="A31" s="362"/>
      <c r="B31" s="363"/>
      <c r="C31" s="217"/>
      <c r="D31" s="217"/>
      <c r="E31" s="1524"/>
      <c r="F31" s="122"/>
      <c r="G31" s="203"/>
      <c r="H31" s="204"/>
    </row>
    <row r="32" spans="1:10" ht="35.25" customHeight="1">
      <c r="A32" s="228" t="s">
        <v>1036</v>
      </c>
      <c r="B32" s="445" t="s">
        <v>1037</v>
      </c>
      <c r="C32" s="568" t="s">
        <v>679</v>
      </c>
      <c r="D32" s="568" t="s">
        <v>3147</v>
      </c>
      <c r="E32" s="2022" t="s">
        <v>11273</v>
      </c>
      <c r="F32" s="502" t="s">
        <v>2796</v>
      </c>
      <c r="G32" s="1948" t="s">
        <v>498</v>
      </c>
      <c r="H32" s="232" t="s">
        <v>4274</v>
      </c>
    </row>
    <row r="33" spans="1:10" ht="18.75" customHeight="1" thickBot="1">
      <c r="A33" s="228"/>
      <c r="B33" s="445"/>
      <c r="C33" s="568" t="s">
        <v>11044</v>
      </c>
      <c r="D33" s="569" t="s">
        <v>2645</v>
      </c>
      <c r="E33" s="2011" t="s">
        <v>265</v>
      </c>
      <c r="F33" s="398">
        <f>'Заказ, cкидки и курсы валют'!$I$12</f>
        <v>0</v>
      </c>
      <c r="G33" s="1949"/>
      <c r="H33" s="380"/>
    </row>
    <row r="34" spans="1:10" ht="13.5" thickBot="1">
      <c r="A34" s="2292">
        <v>21030</v>
      </c>
      <c r="B34" s="2230" t="s">
        <v>11043</v>
      </c>
      <c r="C34" s="1409">
        <v>600</v>
      </c>
      <c r="D34" s="2291">
        <v>1</v>
      </c>
      <c r="E34" s="2512">
        <v>836.52</v>
      </c>
      <c r="F34" s="1972">
        <f>ROUND(E34*(1-$F$41),2)</f>
        <v>836.52</v>
      </c>
      <c r="G34" s="1972">
        <f>F34</f>
        <v>836.52</v>
      </c>
      <c r="H34" s="1230"/>
    </row>
    <row r="35" spans="1:10" s="166" customFormat="1" ht="23.25" customHeight="1" thickBot="1">
      <c r="C35" s="167"/>
      <c r="D35" s="167"/>
      <c r="E35" s="170"/>
      <c r="G35" s="171"/>
      <c r="J35" s="2481"/>
    </row>
    <row r="36" spans="1:10" s="166" customFormat="1" ht="27" customHeight="1">
      <c r="A36" s="353"/>
      <c r="B36" s="322" t="s">
        <v>6266</v>
      </c>
      <c r="C36" s="1022"/>
      <c r="D36" s="1023"/>
      <c r="E36" s="1023"/>
      <c r="F36" s="1023"/>
      <c r="G36" s="1024"/>
      <c r="H36" s="174"/>
      <c r="J36" s="2481"/>
    </row>
    <row r="37" spans="1:10" s="166" customFormat="1" ht="16.5" customHeight="1">
      <c r="A37" s="356"/>
      <c r="B37" s="1025" t="s">
        <v>6265</v>
      </c>
      <c r="C37" s="1025"/>
      <c r="D37" s="1025"/>
      <c r="E37" s="1025"/>
      <c r="F37" s="1026"/>
      <c r="G37" s="1026"/>
      <c r="H37" s="364"/>
      <c r="J37" s="2481"/>
    </row>
    <row r="38" spans="1:10">
      <c r="A38" s="360"/>
      <c r="B38" s="361"/>
      <c r="C38" s="216"/>
      <c r="D38" s="216"/>
      <c r="E38" s="1523"/>
      <c r="F38" s="201"/>
      <c r="G38" s="359"/>
      <c r="H38" s="364"/>
    </row>
    <row r="39" spans="1:10" ht="13.5" thickBot="1">
      <c r="A39" s="362"/>
      <c r="B39" s="363"/>
      <c r="C39" s="217"/>
      <c r="D39" s="217"/>
      <c r="E39" s="1524"/>
      <c r="F39" s="122"/>
      <c r="G39" s="203"/>
      <c r="H39" s="204"/>
    </row>
    <row r="40" spans="1:10" ht="35.25" customHeight="1">
      <c r="A40" s="228" t="s">
        <v>1036</v>
      </c>
      <c r="B40" s="445" t="s">
        <v>1037</v>
      </c>
      <c r="C40" s="568" t="s">
        <v>679</v>
      </c>
      <c r="D40" s="568" t="s">
        <v>3147</v>
      </c>
      <c r="E40" s="2022" t="s">
        <v>11273</v>
      </c>
      <c r="F40" s="502" t="s">
        <v>2796</v>
      </c>
      <c r="G40" s="1948" t="s">
        <v>498</v>
      </c>
      <c r="H40" s="232" t="s">
        <v>4274</v>
      </c>
    </row>
    <row r="41" spans="1:10" ht="18.75" customHeight="1" thickBot="1">
      <c r="A41" s="228"/>
      <c r="B41" s="445"/>
      <c r="C41" s="568" t="s">
        <v>11044</v>
      </c>
      <c r="D41" s="569" t="s">
        <v>2645</v>
      </c>
      <c r="E41" s="2011" t="s">
        <v>265</v>
      </c>
      <c r="F41" s="398">
        <f>'Заказ, cкидки и курсы валют'!$I$12</f>
        <v>0</v>
      </c>
      <c r="G41" s="1949"/>
      <c r="H41" s="380"/>
    </row>
    <row r="42" spans="1:10">
      <c r="A42" s="1893" t="s">
        <v>6267</v>
      </c>
      <c r="B42" s="1621" t="s">
        <v>6269</v>
      </c>
      <c r="C42" s="672">
        <v>580</v>
      </c>
      <c r="D42" s="2288">
        <v>1</v>
      </c>
      <c r="E42" s="2513">
        <v>1445.76</v>
      </c>
      <c r="F42" s="1957">
        <f>ROUND(E42*(1-$F$41),2)</f>
        <v>1445.76</v>
      </c>
      <c r="G42" s="1957">
        <f>F42</f>
        <v>1445.76</v>
      </c>
      <c r="H42" s="393"/>
    </row>
    <row r="43" spans="1:10" ht="13.5" thickBot="1">
      <c r="A43" s="1884" t="s">
        <v>6268</v>
      </c>
      <c r="B43" s="1628" t="s">
        <v>6270</v>
      </c>
      <c r="C43" s="337">
        <v>702</v>
      </c>
      <c r="D43" s="2289">
        <v>1</v>
      </c>
      <c r="E43" s="2514">
        <v>1747.2</v>
      </c>
      <c r="F43" s="1960">
        <f>ROUND(E43*(1-$F$41),2)</f>
        <v>1747.2</v>
      </c>
      <c r="G43" s="1960">
        <f>F43</f>
        <v>1747.2</v>
      </c>
      <c r="H43" s="248"/>
    </row>
    <row r="44" spans="1:10" ht="21" thickBot="1">
      <c r="A44" s="176"/>
      <c r="B44" s="176"/>
      <c r="C44" s="176"/>
      <c r="D44" s="176"/>
      <c r="E44" s="176"/>
      <c r="F44" s="176"/>
      <c r="G44" s="176"/>
      <c r="H44" s="176"/>
    </row>
    <row r="45" spans="1:10" ht="30.75">
      <c r="A45" s="353"/>
      <c r="B45" s="322" t="s">
        <v>6271</v>
      </c>
      <c r="C45" s="1022"/>
      <c r="D45" s="1023"/>
      <c r="E45" s="1023"/>
      <c r="F45" s="1023"/>
      <c r="G45" s="1024"/>
      <c r="H45" s="174"/>
    </row>
    <row r="46" spans="1:10" ht="30.75">
      <c r="A46" s="356"/>
      <c r="B46" s="1025" t="s">
        <v>6272</v>
      </c>
      <c r="C46" s="1025"/>
      <c r="D46" s="1025"/>
      <c r="E46" s="1025"/>
      <c r="F46" s="1026"/>
      <c r="G46" s="1026"/>
      <c r="H46" s="364"/>
    </row>
    <row r="47" spans="1:10">
      <c r="A47" s="360"/>
      <c r="B47" s="361"/>
      <c r="C47" s="216"/>
      <c r="D47" s="216"/>
      <c r="E47" s="1523"/>
      <c r="F47" s="201"/>
      <c r="G47" s="359"/>
      <c r="H47" s="364"/>
    </row>
    <row r="48" spans="1:10" ht="13.5" thickBot="1">
      <c r="A48" s="362"/>
      <c r="B48" s="363"/>
      <c r="C48" s="217"/>
      <c r="D48" s="217"/>
      <c r="E48" s="1524"/>
      <c r="F48" s="122"/>
      <c r="G48" s="203"/>
      <c r="H48" s="204"/>
    </row>
    <row r="49" spans="1:10" ht="42.75" thickBot="1">
      <c r="A49" s="228" t="s">
        <v>1036</v>
      </c>
      <c r="B49" s="445" t="s">
        <v>1037</v>
      </c>
      <c r="C49" s="568" t="s">
        <v>679</v>
      </c>
      <c r="D49" s="568" t="s">
        <v>3147</v>
      </c>
      <c r="E49" s="2259" t="s">
        <v>11273</v>
      </c>
      <c r="F49" s="502" t="s">
        <v>2796</v>
      </c>
      <c r="G49" s="1948" t="s">
        <v>498</v>
      </c>
      <c r="H49" s="232" t="s">
        <v>4274</v>
      </c>
    </row>
    <row r="50" spans="1:10" ht="13.5" thickBot="1">
      <c r="A50" s="221"/>
      <c r="B50" s="223"/>
      <c r="C50" s="1485" t="s">
        <v>11044</v>
      </c>
      <c r="D50" s="438" t="s">
        <v>2645</v>
      </c>
      <c r="E50" s="2260" t="s">
        <v>265</v>
      </c>
      <c r="F50" s="224">
        <f>'Заказ, cкидки и курсы валют'!$I$12</f>
        <v>0</v>
      </c>
      <c r="G50" s="1161"/>
      <c r="H50" s="219"/>
    </row>
    <row r="51" spans="1:10" ht="18.75" customHeight="1" thickBot="1">
      <c r="A51" s="2290" t="s">
        <v>6273</v>
      </c>
      <c r="B51" s="2230" t="s">
        <v>6274</v>
      </c>
      <c r="C51" s="1409">
        <v>702</v>
      </c>
      <c r="D51" s="2291">
        <v>1</v>
      </c>
      <c r="E51" s="2512">
        <v>2334.7199999999998</v>
      </c>
      <c r="F51" s="1972">
        <f>ROUND(E51*(1-$F$41),2)</f>
        <v>2334.7199999999998</v>
      </c>
      <c r="G51" s="1972">
        <f>F51</f>
        <v>2334.7199999999998</v>
      </c>
      <c r="H51" s="1230"/>
    </row>
    <row r="52" spans="1:10" ht="16.5" customHeight="1" thickBot="1"/>
    <row r="53" spans="1:10" ht="21.75" customHeight="1">
      <c r="A53" s="353"/>
      <c r="B53" s="322" t="s">
        <v>6275</v>
      </c>
      <c r="C53" s="1022"/>
      <c r="D53" s="1023"/>
      <c r="E53" s="1023"/>
      <c r="F53" s="1023"/>
      <c r="G53" s="1024"/>
      <c r="H53" s="174"/>
    </row>
    <row r="54" spans="1:10" ht="30.75">
      <c r="A54" s="356"/>
      <c r="B54" s="1025" t="s">
        <v>6276</v>
      </c>
      <c r="C54" s="1025"/>
      <c r="D54" s="1025"/>
      <c r="E54" s="1025"/>
      <c r="F54" s="1026"/>
      <c r="G54" s="1026"/>
      <c r="H54" s="364"/>
    </row>
    <row r="55" spans="1:10" ht="27" customHeight="1">
      <c r="A55" s="360"/>
      <c r="B55" s="361"/>
      <c r="C55" s="216"/>
      <c r="D55" s="216"/>
      <c r="E55" s="1523"/>
      <c r="F55" s="201"/>
      <c r="G55" s="359"/>
      <c r="H55" s="364"/>
    </row>
    <row r="56" spans="1:10" ht="18.75" customHeight="1" thickBot="1">
      <c r="A56" s="362"/>
      <c r="B56" s="363"/>
      <c r="C56" s="217"/>
      <c r="D56" s="217"/>
      <c r="E56" s="1524"/>
      <c r="F56" s="122"/>
      <c r="G56" s="203"/>
      <c r="H56" s="204"/>
    </row>
    <row r="57" spans="1:10" ht="36" customHeight="1" thickBot="1">
      <c r="A57" s="228" t="s">
        <v>1036</v>
      </c>
      <c r="B57" s="445" t="s">
        <v>1037</v>
      </c>
      <c r="C57" s="568" t="s">
        <v>679</v>
      </c>
      <c r="D57" s="568" t="s">
        <v>3147</v>
      </c>
      <c r="E57" s="2259" t="s">
        <v>11273</v>
      </c>
      <c r="F57" s="502" t="s">
        <v>2796</v>
      </c>
      <c r="G57" s="1948" t="s">
        <v>498</v>
      </c>
      <c r="H57" s="232" t="s">
        <v>4274</v>
      </c>
    </row>
    <row r="58" spans="1:10" ht="13.5" thickBot="1">
      <c r="A58" s="221"/>
      <c r="B58" s="223"/>
      <c r="C58" s="1485" t="s">
        <v>11044</v>
      </c>
      <c r="D58" s="438" t="s">
        <v>2645</v>
      </c>
      <c r="E58" s="2260" t="s">
        <v>265</v>
      </c>
      <c r="F58" s="224">
        <f>'Заказ, cкидки и курсы валют'!$I$12</f>
        <v>0</v>
      </c>
      <c r="G58" s="1161"/>
      <c r="H58" s="219"/>
    </row>
    <row r="59" spans="1:10" ht="13.5" thickBot="1">
      <c r="A59" s="2290" t="s">
        <v>6277</v>
      </c>
      <c r="B59" s="2230" t="s">
        <v>6278</v>
      </c>
      <c r="C59" s="1409">
        <v>580</v>
      </c>
      <c r="D59" s="2291">
        <v>1</v>
      </c>
      <c r="E59" s="2512">
        <v>1599.36</v>
      </c>
      <c r="F59" s="1972">
        <f>ROUND(E59*(1-$F$41),2)</f>
        <v>1599.36</v>
      </c>
      <c r="G59" s="1972">
        <f>F59</f>
        <v>1599.36</v>
      </c>
      <c r="H59" s="1230"/>
    </row>
    <row r="60" spans="1:10" ht="13.5" thickBot="1"/>
    <row r="61" spans="1:10" s="181" customFormat="1" ht="30.75">
      <c r="A61" s="353"/>
      <c r="B61" s="322" t="s">
        <v>6279</v>
      </c>
      <c r="C61" s="1022"/>
      <c r="D61" s="1023"/>
      <c r="E61" s="1023"/>
      <c r="F61" s="1023"/>
      <c r="G61" s="1024"/>
      <c r="H61" s="174"/>
      <c r="J61" s="2482"/>
    </row>
    <row r="62" spans="1:10" ht="15.75" customHeight="1">
      <c r="A62" s="356"/>
      <c r="B62" s="1025" t="s">
        <v>6280</v>
      </c>
      <c r="C62" s="1025"/>
      <c r="D62" s="1025"/>
      <c r="E62" s="1025"/>
      <c r="F62" s="1026"/>
      <c r="G62" s="1026"/>
      <c r="H62" s="364"/>
    </row>
    <row r="63" spans="1:10" ht="21" customHeight="1">
      <c r="A63" s="360"/>
      <c r="B63" s="361"/>
      <c r="C63" s="216"/>
      <c r="D63" s="216"/>
      <c r="E63" s="1523"/>
      <c r="F63" s="201"/>
      <c r="G63" s="359"/>
      <c r="H63" s="364"/>
    </row>
    <row r="64" spans="1:10" ht="14.25" customHeight="1" thickBot="1">
      <c r="A64" s="362"/>
      <c r="B64" s="363"/>
      <c r="C64" s="217"/>
      <c r="D64" s="217"/>
      <c r="E64" s="1524"/>
      <c r="F64" s="122"/>
      <c r="G64" s="203"/>
      <c r="H64" s="204"/>
    </row>
    <row r="65" spans="1:10" ht="33" customHeight="1" thickBot="1">
      <c r="A65" s="228" t="s">
        <v>1036</v>
      </c>
      <c r="B65" s="445" t="s">
        <v>1037</v>
      </c>
      <c r="C65" s="568" t="s">
        <v>679</v>
      </c>
      <c r="D65" s="568" t="s">
        <v>3147</v>
      </c>
      <c r="E65" s="2259" t="s">
        <v>11273</v>
      </c>
      <c r="F65" s="502" t="s">
        <v>2796</v>
      </c>
      <c r="G65" s="1948" t="s">
        <v>498</v>
      </c>
      <c r="H65" s="232" t="s">
        <v>4274</v>
      </c>
    </row>
    <row r="66" spans="1:10" ht="18.75" customHeight="1" thickBot="1">
      <c r="A66" s="221"/>
      <c r="B66" s="223"/>
      <c r="C66" s="1485" t="s">
        <v>11044</v>
      </c>
      <c r="D66" s="438" t="s">
        <v>2645</v>
      </c>
      <c r="E66" s="2260" t="s">
        <v>265</v>
      </c>
      <c r="F66" s="224">
        <f>'Заказ, cкидки и курсы валют'!$I$12</f>
        <v>0</v>
      </c>
      <c r="G66" s="1161"/>
      <c r="H66" s="219"/>
    </row>
    <row r="67" spans="1:10" ht="17.25" customHeight="1" thickBot="1">
      <c r="A67" s="2290" t="s">
        <v>6281</v>
      </c>
      <c r="B67" s="2230" t="s">
        <v>6282</v>
      </c>
      <c r="C67" s="1409">
        <v>580</v>
      </c>
      <c r="D67" s="2291">
        <v>1</v>
      </c>
      <c r="E67" s="2512">
        <v>944.64</v>
      </c>
      <c r="F67" s="1972">
        <f>ROUND(E67*(1-$F$41),2)</f>
        <v>944.64</v>
      </c>
      <c r="G67" s="1972">
        <f>F67</f>
        <v>944.64</v>
      </c>
      <c r="H67" s="1230"/>
    </row>
    <row r="68" spans="1:10" ht="13.5" customHeight="1" thickBot="1"/>
    <row r="69" spans="1:10" ht="30.75">
      <c r="A69" s="353"/>
      <c r="B69" s="322" t="s">
        <v>6283</v>
      </c>
      <c r="C69" s="1022"/>
      <c r="D69" s="1023"/>
      <c r="E69" s="1023"/>
      <c r="F69" s="1023"/>
      <c r="G69" s="1024"/>
      <c r="H69" s="174"/>
    </row>
    <row r="70" spans="1:10" ht="30.75">
      <c r="A70" s="356"/>
      <c r="B70" s="1025" t="s">
        <v>6284</v>
      </c>
      <c r="C70" s="1025"/>
      <c r="D70" s="1025"/>
      <c r="E70" s="1025"/>
      <c r="F70" s="1026"/>
      <c r="G70" s="1026"/>
      <c r="H70" s="364"/>
    </row>
    <row r="71" spans="1:10">
      <c r="A71" s="360"/>
      <c r="B71" s="361"/>
      <c r="C71" s="216"/>
      <c r="D71" s="216"/>
      <c r="E71" s="1523"/>
      <c r="F71" s="201"/>
      <c r="G71" s="359"/>
      <c r="H71" s="364"/>
    </row>
    <row r="72" spans="1:10" ht="13.5" thickBot="1">
      <c r="A72" s="362"/>
      <c r="B72" s="363"/>
      <c r="C72" s="217"/>
      <c r="D72" s="217"/>
      <c r="E72" s="1524"/>
      <c r="F72" s="122"/>
      <c r="G72" s="203"/>
      <c r="H72" s="204"/>
    </row>
    <row r="73" spans="1:10" s="181" customFormat="1" ht="42">
      <c r="A73" s="228" t="s">
        <v>1036</v>
      </c>
      <c r="B73" s="445" t="s">
        <v>1037</v>
      </c>
      <c r="C73" s="568" t="s">
        <v>679</v>
      </c>
      <c r="D73" s="568" t="s">
        <v>3147</v>
      </c>
      <c r="E73" s="2022" t="s">
        <v>11273</v>
      </c>
      <c r="F73" s="502" t="s">
        <v>2796</v>
      </c>
      <c r="G73" s="1948" t="s">
        <v>498</v>
      </c>
      <c r="H73" s="232" t="s">
        <v>4274</v>
      </c>
      <c r="J73" s="2482"/>
    </row>
    <row r="74" spans="1:10" ht="18.75" customHeight="1" thickBot="1">
      <c r="A74" s="228"/>
      <c r="B74" s="445"/>
      <c r="C74" s="568" t="s">
        <v>11044</v>
      </c>
      <c r="D74" s="569" t="s">
        <v>2645</v>
      </c>
      <c r="E74" s="2011" t="s">
        <v>265</v>
      </c>
      <c r="F74" s="398">
        <f>'Заказ, cкидки и курсы валют'!$I$12</f>
        <v>0</v>
      </c>
      <c r="G74" s="1949"/>
      <c r="H74" s="380"/>
    </row>
    <row r="75" spans="1:10" ht="13.5" customHeight="1">
      <c r="A75" s="1893" t="s">
        <v>6285</v>
      </c>
      <c r="B75" s="1621" t="s">
        <v>6287</v>
      </c>
      <c r="C75" s="672">
        <v>580</v>
      </c>
      <c r="D75" s="2288">
        <v>1</v>
      </c>
      <c r="E75" s="2513">
        <v>3573.12</v>
      </c>
      <c r="F75" s="1957">
        <f>ROUND(E75*(1-$F$41),2)</f>
        <v>3573.12</v>
      </c>
      <c r="G75" s="1957">
        <f>F75</f>
        <v>3573.12</v>
      </c>
      <c r="H75" s="393"/>
    </row>
    <row r="76" spans="1:10" ht="14.25" customHeight="1" thickBot="1">
      <c r="A76" s="1884" t="s">
        <v>6286</v>
      </c>
      <c r="B76" s="1628" t="s">
        <v>6288</v>
      </c>
      <c r="C76" s="337">
        <v>702</v>
      </c>
      <c r="D76" s="2289">
        <v>1</v>
      </c>
      <c r="E76" s="2514">
        <v>5207.04</v>
      </c>
      <c r="F76" s="1960">
        <f>ROUND(E76*(1-$F$41),2)</f>
        <v>5207.04</v>
      </c>
      <c r="G76" s="1960">
        <f>F76</f>
        <v>5207.04</v>
      </c>
      <c r="H76" s="248"/>
    </row>
    <row r="77" spans="1:10" ht="18.75" customHeight="1" thickBot="1"/>
    <row r="78" spans="1:10" ht="16.5" customHeight="1">
      <c r="A78" s="353"/>
      <c r="B78" s="322" t="s">
        <v>6289</v>
      </c>
      <c r="C78" s="1022"/>
      <c r="D78" s="1023"/>
      <c r="E78" s="1023"/>
      <c r="F78" s="1023"/>
      <c r="G78" s="1024"/>
      <c r="H78" s="174"/>
    </row>
    <row r="79" spans="1:10" ht="30.75">
      <c r="A79" s="356"/>
      <c r="B79" s="1025" t="s">
        <v>6290</v>
      </c>
      <c r="C79" s="1025"/>
      <c r="D79" s="1025"/>
      <c r="E79" s="1025"/>
      <c r="F79" s="1026"/>
      <c r="G79" s="1026"/>
      <c r="H79" s="364"/>
    </row>
    <row r="80" spans="1:10">
      <c r="A80" s="360"/>
      <c r="B80" s="361"/>
      <c r="C80" s="216"/>
      <c r="D80" s="216"/>
      <c r="E80" s="1523"/>
      <c r="F80" s="201"/>
      <c r="G80" s="359"/>
      <c r="H80" s="364"/>
    </row>
    <row r="81" spans="1:8" ht="13.5" thickBot="1">
      <c r="A81" s="362"/>
      <c r="B81" s="363"/>
      <c r="C81" s="217"/>
      <c r="D81" s="217"/>
      <c r="E81" s="1524"/>
      <c r="F81" s="122"/>
      <c r="G81" s="203"/>
      <c r="H81" s="204"/>
    </row>
    <row r="82" spans="1:8" ht="42">
      <c r="A82" s="228" t="s">
        <v>1036</v>
      </c>
      <c r="B82" s="445" t="s">
        <v>1037</v>
      </c>
      <c r="C82" s="568" t="s">
        <v>679</v>
      </c>
      <c r="D82" s="568" t="s">
        <v>3147</v>
      </c>
      <c r="E82" s="2022" t="s">
        <v>11273</v>
      </c>
      <c r="F82" s="502" t="s">
        <v>2796</v>
      </c>
      <c r="G82" s="1948" t="s">
        <v>498</v>
      </c>
      <c r="H82" s="232" t="s">
        <v>4274</v>
      </c>
    </row>
    <row r="83" spans="1:8" ht="13.5" thickBot="1">
      <c r="A83" s="228"/>
      <c r="B83" s="445"/>
      <c r="C83" s="568" t="s">
        <v>11044</v>
      </c>
      <c r="D83" s="569" t="s">
        <v>2645</v>
      </c>
      <c r="E83" s="2011" t="s">
        <v>265</v>
      </c>
      <c r="F83" s="398">
        <f>'Заказ, cкидки и курсы валют'!$I$12</f>
        <v>0</v>
      </c>
      <c r="G83" s="1949"/>
      <c r="H83" s="380"/>
    </row>
    <row r="84" spans="1:8">
      <c r="A84" s="1893" t="s">
        <v>6291</v>
      </c>
      <c r="B84" s="1621" t="s">
        <v>6292</v>
      </c>
      <c r="C84" s="672">
        <v>580</v>
      </c>
      <c r="D84" s="2288">
        <v>1</v>
      </c>
      <c r="E84" s="2513">
        <v>2597.7600000000002</v>
      </c>
      <c r="F84" s="1957">
        <f>ROUND(E84*(1-$F$41),2)</f>
        <v>2597.7600000000002</v>
      </c>
      <c r="G84" s="1957">
        <f>F84</f>
        <v>2597.7600000000002</v>
      </c>
      <c r="H84" s="393"/>
    </row>
    <row r="85" spans="1:8" ht="13.5" thickBot="1">
      <c r="A85" s="1884" t="s">
        <v>11252</v>
      </c>
      <c r="B85" s="1628" t="s">
        <v>6293</v>
      </c>
      <c r="C85" s="337">
        <v>702</v>
      </c>
      <c r="D85" s="2289">
        <v>1</v>
      </c>
      <c r="E85" s="2514">
        <v>3168</v>
      </c>
      <c r="F85" s="1960">
        <f>ROUND(E85*(1-$F$41),2)</f>
        <v>3168</v>
      </c>
      <c r="G85" s="1960">
        <f>F85</f>
        <v>3168</v>
      </c>
      <c r="H85" s="248"/>
    </row>
    <row r="86" spans="1:8" ht="12" customHeight="1"/>
    <row r="87" spans="1:8" ht="15.75" customHeight="1" thickBot="1"/>
    <row r="88" spans="1:8" ht="17.25" customHeight="1">
      <c r="A88" s="353"/>
      <c r="B88" s="1023" t="s">
        <v>11253</v>
      </c>
      <c r="C88" s="1023"/>
      <c r="D88" s="1023"/>
      <c r="E88" s="1024"/>
      <c r="F88" s="1023"/>
      <c r="G88" s="1024"/>
      <c r="H88" s="174"/>
    </row>
    <row r="89" spans="1:8" ht="24.75" customHeight="1">
      <c r="A89" s="356"/>
      <c r="B89" s="1025"/>
      <c r="C89" s="1025"/>
      <c r="D89" s="1025"/>
      <c r="E89" s="1025"/>
      <c r="F89" s="1026"/>
      <c r="G89" s="1026"/>
      <c r="H89" s="364"/>
    </row>
    <row r="90" spans="1:8" ht="18.75" customHeight="1">
      <c r="A90" s="360"/>
      <c r="B90" s="361"/>
      <c r="C90" s="216"/>
      <c r="D90" s="216"/>
      <c r="E90" s="1523"/>
      <c r="F90" s="201"/>
      <c r="G90" s="359"/>
      <c r="H90" s="364"/>
    </row>
    <row r="91" spans="1:8" ht="17.25" customHeight="1" thickBot="1">
      <c r="A91" s="362"/>
      <c r="B91" s="363"/>
      <c r="C91" s="217"/>
      <c r="D91" s="217"/>
      <c r="E91" s="1524"/>
      <c r="F91" s="122"/>
      <c r="G91" s="203"/>
      <c r="H91" s="204"/>
    </row>
    <row r="92" spans="1:8" ht="42">
      <c r="A92" s="228" t="s">
        <v>1036</v>
      </c>
      <c r="B92" s="445" t="s">
        <v>1037</v>
      </c>
      <c r="C92" s="568" t="s">
        <v>679</v>
      </c>
      <c r="D92" s="568" t="s">
        <v>3147</v>
      </c>
      <c r="E92" s="2022" t="s">
        <v>11273</v>
      </c>
      <c r="F92" s="502" t="s">
        <v>2796</v>
      </c>
      <c r="G92" s="1948" t="s">
        <v>498</v>
      </c>
      <c r="H92" s="232" t="s">
        <v>4274</v>
      </c>
    </row>
    <row r="93" spans="1:8" ht="13.5" thickBot="1">
      <c r="A93" s="228"/>
      <c r="B93" s="445"/>
      <c r="C93" s="568" t="s">
        <v>11044</v>
      </c>
      <c r="D93" s="569" t="s">
        <v>2645</v>
      </c>
      <c r="E93" s="2011" t="s">
        <v>265</v>
      </c>
      <c r="F93" s="398">
        <f>'Заказ, cкидки и курсы валют'!$I$12</f>
        <v>0</v>
      </c>
      <c r="G93" s="1949"/>
      <c r="H93" s="380"/>
    </row>
    <row r="94" spans="1:8">
      <c r="A94" s="389" t="s">
        <v>4161</v>
      </c>
      <c r="B94" s="672">
        <v>280</v>
      </c>
      <c r="C94" s="672">
        <v>775</v>
      </c>
      <c r="D94" s="672">
        <v>1</v>
      </c>
      <c r="E94" s="2513">
        <v>2408.8680000000004</v>
      </c>
      <c r="F94" s="1957">
        <f>ROUND(E94*(1-$F$41),2)</f>
        <v>2408.87</v>
      </c>
      <c r="G94" s="1957">
        <f>F94</f>
        <v>2408.87</v>
      </c>
      <c r="H94" s="393"/>
    </row>
    <row r="95" spans="1:8">
      <c r="A95" s="250" t="s">
        <v>6294</v>
      </c>
      <c r="B95" s="6">
        <v>300</v>
      </c>
      <c r="C95" s="6">
        <v>775</v>
      </c>
      <c r="D95" s="6">
        <v>1</v>
      </c>
      <c r="E95" s="2515">
        <v>2828.16</v>
      </c>
      <c r="F95" s="714">
        <f t="shared" ref="F95:F98" si="0">ROUND(E95*(1-$F$41),2)</f>
        <v>2828.16</v>
      </c>
      <c r="G95" s="714">
        <f t="shared" ref="G95:G98" si="1">F95</f>
        <v>2828.16</v>
      </c>
      <c r="H95" s="245"/>
    </row>
    <row r="96" spans="1:8">
      <c r="A96" s="250" t="s">
        <v>6295</v>
      </c>
      <c r="B96" s="6">
        <v>385</v>
      </c>
      <c r="C96" s="6">
        <v>775</v>
      </c>
      <c r="D96" s="6">
        <v>1</v>
      </c>
      <c r="E96" s="2515">
        <v>6481.92</v>
      </c>
      <c r="F96" s="714">
        <f t="shared" si="0"/>
        <v>6481.92</v>
      </c>
      <c r="G96" s="714">
        <f t="shared" si="1"/>
        <v>6481.92</v>
      </c>
      <c r="H96" s="245"/>
    </row>
    <row r="97" spans="1:8">
      <c r="A97" s="250" t="s">
        <v>6296</v>
      </c>
      <c r="B97" s="6">
        <v>585</v>
      </c>
      <c r="C97" s="6">
        <v>775</v>
      </c>
      <c r="D97" s="6">
        <v>1</v>
      </c>
      <c r="E97" s="2515">
        <v>7008</v>
      </c>
      <c r="F97" s="714">
        <f t="shared" si="0"/>
        <v>7008</v>
      </c>
      <c r="G97" s="714">
        <f t="shared" si="1"/>
        <v>7008</v>
      </c>
      <c r="H97" s="245"/>
    </row>
    <row r="98" spans="1:8" ht="13.5" thickBot="1">
      <c r="A98" s="282" t="s">
        <v>10845</v>
      </c>
      <c r="B98" s="337">
        <v>410</v>
      </c>
      <c r="C98" s="337">
        <v>775</v>
      </c>
      <c r="D98" s="337">
        <v>1</v>
      </c>
      <c r="E98" s="2516">
        <v>4984.32</v>
      </c>
      <c r="F98" s="1960">
        <f t="shared" si="0"/>
        <v>4984.32</v>
      </c>
      <c r="G98" s="1960">
        <f t="shared" si="1"/>
        <v>4984.32</v>
      </c>
      <c r="H98" s="248"/>
    </row>
    <row r="100" spans="1:8" ht="13.5" thickBot="1"/>
    <row r="101" spans="1:8" ht="30.75">
      <c r="A101" s="353"/>
      <c r="B101" s="1023" t="s">
        <v>6297</v>
      </c>
      <c r="C101" s="1023"/>
      <c r="D101" s="1023"/>
      <c r="E101" s="1024"/>
      <c r="F101" s="1023"/>
      <c r="G101" s="1024"/>
      <c r="H101" s="174"/>
    </row>
    <row r="102" spans="1:8" ht="30.75">
      <c r="A102" s="356"/>
      <c r="B102" s="1025"/>
      <c r="C102" s="1025"/>
      <c r="D102" s="1025"/>
      <c r="E102" s="1025"/>
      <c r="F102" s="1026"/>
      <c r="G102" s="1026"/>
      <c r="H102" s="364"/>
    </row>
    <row r="103" spans="1:8">
      <c r="A103" s="360"/>
      <c r="B103" s="361"/>
      <c r="C103" s="216"/>
      <c r="D103" s="216"/>
      <c r="E103" s="1523"/>
      <c r="F103" s="201"/>
      <c r="G103" s="359"/>
      <c r="H103" s="364"/>
    </row>
    <row r="104" spans="1:8" ht="13.5" thickBot="1">
      <c r="A104" s="362"/>
      <c r="B104" s="363"/>
      <c r="C104" s="217"/>
      <c r="D104" s="217"/>
      <c r="E104" s="1524"/>
      <c r="F104" s="122"/>
      <c r="G104" s="203"/>
      <c r="H104" s="204"/>
    </row>
    <row r="105" spans="1:8" ht="42">
      <c r="A105" s="228" t="s">
        <v>1036</v>
      </c>
      <c r="B105" s="445" t="s">
        <v>1037</v>
      </c>
      <c r="C105" s="568" t="s">
        <v>679</v>
      </c>
      <c r="D105" s="568" t="s">
        <v>3147</v>
      </c>
      <c r="E105" s="2022" t="s">
        <v>11273</v>
      </c>
      <c r="F105" s="502" t="s">
        <v>2796</v>
      </c>
      <c r="G105" s="1948" t="s">
        <v>498</v>
      </c>
      <c r="H105" s="232" t="s">
        <v>4274</v>
      </c>
    </row>
    <row r="106" spans="1:8" ht="33.75" customHeight="1" thickBot="1">
      <c r="A106" s="228"/>
      <c r="B106" s="445"/>
      <c r="C106" s="1485" t="s">
        <v>11044</v>
      </c>
      <c r="D106" s="569" t="s">
        <v>2645</v>
      </c>
      <c r="E106" s="2011" t="s">
        <v>265</v>
      </c>
      <c r="F106" s="224">
        <f>'Заказ, cкидки и курсы валют'!$I$12</f>
        <v>0</v>
      </c>
      <c r="G106" s="1949"/>
      <c r="H106" s="380"/>
    </row>
    <row r="107" spans="1:8" ht="13.5" thickBot="1">
      <c r="A107" s="1237" t="s">
        <v>6299</v>
      </c>
      <c r="B107" s="2230" t="s">
        <v>6298</v>
      </c>
      <c r="C107" s="1409">
        <v>10</v>
      </c>
      <c r="D107" s="1409">
        <v>1</v>
      </c>
      <c r="E107" s="2512">
        <v>65.28</v>
      </c>
      <c r="F107" s="1972">
        <f>ROUND(E107*(1-$F$41),2)</f>
        <v>65.28</v>
      </c>
      <c r="G107" s="1972">
        <f>F107</f>
        <v>65.28</v>
      </c>
      <c r="H107" s="1230"/>
    </row>
    <row r="109" spans="1:8" ht="13.5" thickBot="1"/>
    <row r="110" spans="1:8" ht="30.75">
      <c r="A110" s="353"/>
      <c r="B110" s="1023" t="s">
        <v>6300</v>
      </c>
      <c r="C110" s="1023"/>
      <c r="D110" s="1023"/>
      <c r="E110" s="1024"/>
      <c r="F110" s="1023"/>
      <c r="G110" s="1024"/>
      <c r="H110" s="174"/>
    </row>
    <row r="111" spans="1:8" ht="30.75">
      <c r="A111" s="356"/>
      <c r="B111" s="1025"/>
      <c r="C111" s="1025"/>
      <c r="D111" s="1025"/>
      <c r="E111" s="1025"/>
      <c r="F111" s="1026"/>
      <c r="G111" s="1026"/>
      <c r="H111" s="364"/>
    </row>
    <row r="112" spans="1:8">
      <c r="A112" s="360"/>
      <c r="B112" s="361"/>
      <c r="C112" s="216"/>
      <c r="D112" s="216"/>
      <c r="E112" s="1523"/>
      <c r="F112" s="201"/>
      <c r="G112" s="359"/>
      <c r="H112" s="364"/>
    </row>
    <row r="113" spans="1:8" ht="13.5" thickBot="1">
      <c r="A113" s="362"/>
      <c r="B113" s="363"/>
      <c r="C113" s="217"/>
      <c r="D113" s="217"/>
      <c r="E113" s="1524"/>
      <c r="F113" s="122"/>
      <c r="G113" s="203"/>
      <c r="H113" s="204"/>
    </row>
    <row r="114" spans="1:8" ht="42">
      <c r="A114" s="228" t="s">
        <v>1036</v>
      </c>
      <c r="B114" s="445" t="s">
        <v>1037</v>
      </c>
      <c r="C114" s="568" t="s">
        <v>679</v>
      </c>
      <c r="D114" s="568" t="s">
        <v>3147</v>
      </c>
      <c r="E114" s="2022" t="s">
        <v>11273</v>
      </c>
      <c r="F114" s="502" t="s">
        <v>2796</v>
      </c>
      <c r="G114" s="1948" t="s">
        <v>498</v>
      </c>
      <c r="H114" s="232" t="s">
        <v>4274</v>
      </c>
    </row>
    <row r="115" spans="1:8" ht="13.5" thickBot="1">
      <c r="A115" s="228"/>
      <c r="B115" s="445"/>
      <c r="C115" s="568" t="s">
        <v>11044</v>
      </c>
      <c r="D115" s="569" t="s">
        <v>2645</v>
      </c>
      <c r="E115" s="2011" t="s">
        <v>265</v>
      </c>
      <c r="F115" s="398">
        <f>'Заказ, cкидки и курсы валют'!$I$12</f>
        <v>0</v>
      </c>
      <c r="G115" s="1949"/>
      <c r="H115" s="380"/>
    </row>
    <row r="116" spans="1:8" ht="13.5" thickBot="1">
      <c r="A116" s="1237" t="s">
        <v>6302</v>
      </c>
      <c r="B116" s="2230" t="s">
        <v>6301</v>
      </c>
      <c r="C116" s="1409">
        <v>20</v>
      </c>
      <c r="D116" s="1409">
        <v>1</v>
      </c>
      <c r="E116" s="2512">
        <v>72.58</v>
      </c>
      <c r="F116" s="1972">
        <f>ROUND(E116*(1-$F$41),2)</f>
        <v>72.58</v>
      </c>
      <c r="G116" s="1972">
        <f>F116</f>
        <v>72.58</v>
      </c>
      <c r="H116" s="1230"/>
    </row>
    <row r="118" spans="1:8" ht="13.5" thickBot="1"/>
    <row r="119" spans="1:8" ht="30.75">
      <c r="A119" s="353"/>
      <c r="B119" s="1023" t="s">
        <v>6310</v>
      </c>
      <c r="C119" s="1023"/>
      <c r="D119" s="1023"/>
      <c r="E119" s="1024"/>
      <c r="F119" s="1023"/>
      <c r="G119" s="1024"/>
      <c r="H119" s="174"/>
    </row>
    <row r="120" spans="1:8" ht="30.75">
      <c r="A120" s="356"/>
      <c r="B120" s="1025"/>
      <c r="C120" s="1025"/>
      <c r="D120" s="1025"/>
      <c r="E120" s="1025"/>
      <c r="F120" s="1026"/>
      <c r="G120" s="1026"/>
      <c r="H120" s="364"/>
    </row>
    <row r="121" spans="1:8">
      <c r="A121" s="360"/>
      <c r="B121" s="361"/>
      <c r="C121" s="216"/>
      <c r="D121" s="216"/>
      <c r="E121" s="1523"/>
      <c r="F121" s="201"/>
      <c r="G121" s="359"/>
      <c r="H121" s="364"/>
    </row>
    <row r="122" spans="1:8" ht="13.5" thickBot="1">
      <c r="A122" s="362"/>
      <c r="B122" s="363"/>
      <c r="C122" s="217"/>
      <c r="D122" s="217"/>
      <c r="E122" s="1524"/>
      <c r="F122" s="122"/>
      <c r="G122" s="203"/>
      <c r="H122" s="204"/>
    </row>
    <row r="123" spans="1:8" ht="42">
      <c r="A123" s="228" t="s">
        <v>1036</v>
      </c>
      <c r="B123" s="445" t="s">
        <v>1037</v>
      </c>
      <c r="C123" s="568" t="s">
        <v>679</v>
      </c>
      <c r="D123" s="568" t="s">
        <v>3147</v>
      </c>
      <c r="E123" s="2022" t="s">
        <v>3974</v>
      </c>
      <c r="F123" s="502" t="s">
        <v>2796</v>
      </c>
      <c r="G123" s="1948" t="s">
        <v>498</v>
      </c>
      <c r="H123" s="232" t="s">
        <v>4274</v>
      </c>
    </row>
    <row r="124" spans="1:8" ht="13.5" thickBot="1">
      <c r="A124" s="228"/>
      <c r="B124" s="445"/>
      <c r="C124" s="568" t="s">
        <v>11045</v>
      </c>
      <c r="D124" s="569" t="s">
        <v>2645</v>
      </c>
      <c r="E124" s="2011" t="s">
        <v>265</v>
      </c>
      <c r="F124" s="398">
        <f>'Заказ, cкидки и курсы валют'!$I$12</f>
        <v>0</v>
      </c>
      <c r="G124" s="1949"/>
      <c r="H124" s="380"/>
    </row>
    <row r="125" spans="1:8">
      <c r="A125" s="389" t="s">
        <v>6303</v>
      </c>
      <c r="B125" s="1621" t="s">
        <v>6305</v>
      </c>
      <c r="C125" s="672"/>
      <c r="D125" s="672">
        <v>50</v>
      </c>
      <c r="E125" s="2513">
        <v>1344</v>
      </c>
      <c r="F125" s="1957">
        <f>ROUND(E125*(1-$F$41),2)</f>
        <v>1344</v>
      </c>
      <c r="G125" s="1957">
        <f>F125</f>
        <v>1344</v>
      </c>
      <c r="H125" s="393"/>
    </row>
    <row r="126" spans="1:8">
      <c r="A126" s="250" t="s">
        <v>11046</v>
      </c>
      <c r="B126" s="471" t="s">
        <v>6305</v>
      </c>
      <c r="C126" s="6"/>
      <c r="D126" s="6">
        <v>1</v>
      </c>
      <c r="E126" s="2515">
        <v>53.76</v>
      </c>
      <c r="F126" s="714">
        <f>ROUND(E126*(1-$F$41),2)</f>
        <v>53.76</v>
      </c>
      <c r="G126" s="714">
        <f>F126</f>
        <v>53.76</v>
      </c>
      <c r="H126" s="245"/>
    </row>
    <row r="127" spans="1:8">
      <c r="A127" s="250" t="s">
        <v>6304</v>
      </c>
      <c r="B127" s="471" t="s">
        <v>6306</v>
      </c>
      <c r="C127" s="6"/>
      <c r="D127" s="6">
        <v>50</v>
      </c>
      <c r="E127" s="2515">
        <v>1344</v>
      </c>
      <c r="F127" s="714">
        <f t="shared" ref="F127:F134" si="2">ROUND(E127*(1-$F$41),2)</f>
        <v>1344</v>
      </c>
      <c r="G127" s="714">
        <f t="shared" ref="G127:G134" si="3">F127</f>
        <v>1344</v>
      </c>
      <c r="H127" s="245"/>
    </row>
    <row r="128" spans="1:8">
      <c r="A128" s="250" t="s">
        <v>11047</v>
      </c>
      <c r="B128" s="471" t="s">
        <v>6306</v>
      </c>
      <c r="C128" s="6"/>
      <c r="D128" s="6">
        <v>1</v>
      </c>
      <c r="E128" s="2515">
        <v>53.76</v>
      </c>
      <c r="F128" s="714">
        <f t="shared" si="2"/>
        <v>53.76</v>
      </c>
      <c r="G128" s="714">
        <f t="shared" si="3"/>
        <v>53.76</v>
      </c>
      <c r="H128" s="245"/>
    </row>
    <row r="129" spans="1:8">
      <c r="A129" s="250" t="s">
        <v>4162</v>
      </c>
      <c r="B129" s="471" t="s">
        <v>6307</v>
      </c>
      <c r="C129" s="6"/>
      <c r="D129" s="6">
        <v>50</v>
      </c>
      <c r="E129" s="2515">
        <v>1344</v>
      </c>
      <c r="F129" s="714">
        <f t="shared" si="2"/>
        <v>1344</v>
      </c>
      <c r="G129" s="714">
        <f t="shared" si="3"/>
        <v>1344</v>
      </c>
      <c r="H129" s="245"/>
    </row>
    <row r="130" spans="1:8">
      <c r="A130" s="250" t="s">
        <v>11048</v>
      </c>
      <c r="B130" s="471" t="s">
        <v>6307</v>
      </c>
      <c r="C130" s="6"/>
      <c r="D130" s="6">
        <v>1</v>
      </c>
      <c r="E130" s="2515">
        <v>53.86</v>
      </c>
      <c r="F130" s="714">
        <f t="shared" si="2"/>
        <v>53.86</v>
      </c>
      <c r="G130" s="714">
        <f t="shared" si="3"/>
        <v>53.86</v>
      </c>
      <c r="H130" s="245"/>
    </row>
    <row r="131" spans="1:8">
      <c r="A131" s="250" t="s">
        <v>4163</v>
      </c>
      <c r="B131" s="471" t="s">
        <v>6308</v>
      </c>
      <c r="C131" s="6"/>
      <c r="D131" s="6">
        <v>50</v>
      </c>
      <c r="E131" s="2515">
        <v>1536</v>
      </c>
      <c r="F131" s="714">
        <f t="shared" si="2"/>
        <v>1536</v>
      </c>
      <c r="G131" s="714">
        <f t="shared" si="3"/>
        <v>1536</v>
      </c>
      <c r="H131" s="245"/>
    </row>
    <row r="132" spans="1:8">
      <c r="A132" s="250" t="s">
        <v>11049</v>
      </c>
      <c r="B132" s="471" t="s">
        <v>6308</v>
      </c>
      <c r="C132" s="6"/>
      <c r="D132" s="6">
        <v>1</v>
      </c>
      <c r="E132" s="2515">
        <v>61.44</v>
      </c>
      <c r="F132" s="714">
        <f t="shared" si="2"/>
        <v>61.44</v>
      </c>
      <c r="G132" s="714">
        <f t="shared" si="3"/>
        <v>61.44</v>
      </c>
      <c r="H132" s="245"/>
    </row>
    <row r="133" spans="1:8">
      <c r="A133" s="250" t="s">
        <v>11254</v>
      </c>
      <c r="B133" s="471" t="s">
        <v>6309</v>
      </c>
      <c r="C133" s="6"/>
      <c r="D133" s="6">
        <v>50</v>
      </c>
      <c r="E133" s="2515">
        <v>1536</v>
      </c>
      <c r="F133" s="714">
        <f t="shared" ref="F133" si="4">ROUND(E133*(1-$F$41),2)</f>
        <v>1536</v>
      </c>
      <c r="G133" s="714">
        <f t="shared" ref="G133" si="5">F133</f>
        <v>1536</v>
      </c>
      <c r="H133" s="245"/>
    </row>
    <row r="134" spans="1:8" ht="13.5" thickBot="1">
      <c r="A134" s="282" t="s">
        <v>11050</v>
      </c>
      <c r="B134" s="1628" t="s">
        <v>6309</v>
      </c>
      <c r="C134" s="337"/>
      <c r="D134" s="337">
        <v>1</v>
      </c>
      <c r="E134" s="2516">
        <v>61.44</v>
      </c>
      <c r="F134" s="1960">
        <f t="shared" si="2"/>
        <v>61.44</v>
      </c>
      <c r="G134" s="1960">
        <f t="shared" si="3"/>
        <v>61.44</v>
      </c>
      <c r="H134" s="248"/>
    </row>
    <row r="138" spans="1:8" ht="13.5" thickBot="1"/>
    <row r="139" spans="1:8" ht="30.75">
      <c r="A139" s="353"/>
      <c r="B139" s="1023" t="s">
        <v>6311</v>
      </c>
      <c r="C139" s="1023"/>
      <c r="D139" s="1023"/>
      <c r="E139" s="1024"/>
      <c r="F139" s="1023"/>
      <c r="G139" s="1024"/>
      <c r="H139" s="174"/>
    </row>
    <row r="140" spans="1:8" ht="30.75">
      <c r="A140" s="356"/>
      <c r="B140" s="1025"/>
      <c r="C140" s="1025"/>
      <c r="D140" s="1025"/>
      <c r="E140" s="1025"/>
      <c r="F140" s="1026"/>
      <c r="G140" s="1026"/>
      <c r="H140" s="364"/>
    </row>
    <row r="141" spans="1:8">
      <c r="A141" s="360"/>
      <c r="B141" s="361"/>
      <c r="C141" s="216"/>
      <c r="D141" s="216"/>
      <c r="E141" s="1523"/>
      <c r="F141" s="201"/>
      <c r="G141" s="359"/>
      <c r="H141" s="364"/>
    </row>
    <row r="142" spans="1:8" ht="13.5" thickBot="1">
      <c r="A142" s="362"/>
      <c r="B142" s="363"/>
      <c r="C142" s="217"/>
      <c r="D142" s="217"/>
      <c r="E142" s="1524"/>
      <c r="F142" s="122"/>
      <c r="G142" s="203"/>
      <c r="H142" s="204"/>
    </row>
    <row r="143" spans="1:8" ht="42">
      <c r="A143" s="228" t="s">
        <v>1036</v>
      </c>
      <c r="B143" s="445" t="s">
        <v>1037</v>
      </c>
      <c r="C143" s="568" t="s">
        <v>679</v>
      </c>
      <c r="D143" s="568" t="s">
        <v>3147</v>
      </c>
      <c r="E143" s="2022" t="s">
        <v>3974</v>
      </c>
      <c r="F143" s="502" t="s">
        <v>2796</v>
      </c>
      <c r="G143" s="1948" t="s">
        <v>498</v>
      </c>
      <c r="H143" s="232" t="s">
        <v>4274</v>
      </c>
    </row>
    <row r="144" spans="1:8" ht="13.5" thickBot="1">
      <c r="A144" s="228"/>
      <c r="B144" s="445"/>
      <c r="C144" s="568" t="s">
        <v>11045</v>
      </c>
      <c r="D144" s="569" t="s">
        <v>2645</v>
      </c>
      <c r="E144" s="2011" t="s">
        <v>265</v>
      </c>
      <c r="F144" s="398">
        <f>'Заказ, cкидки и курсы валют'!$I$12</f>
        <v>0</v>
      </c>
      <c r="G144" s="1949"/>
      <c r="H144" s="380"/>
    </row>
    <row r="145" spans="1:8">
      <c r="A145" s="389" t="s">
        <v>6312</v>
      </c>
      <c r="B145" s="1621" t="s">
        <v>3296</v>
      </c>
      <c r="C145" s="672"/>
      <c r="D145" s="672">
        <v>1</v>
      </c>
      <c r="E145" s="2513">
        <v>38.4</v>
      </c>
      <c r="F145" s="1957">
        <f>ROUND(E145*(1-$F$41),2)</f>
        <v>38.4</v>
      </c>
      <c r="G145" s="1957">
        <f>F145</f>
        <v>38.4</v>
      </c>
      <c r="H145" s="393"/>
    </row>
    <row r="146" spans="1:8">
      <c r="A146" s="250" t="s">
        <v>11009</v>
      </c>
      <c r="B146" s="471" t="s">
        <v>3296</v>
      </c>
      <c r="C146" s="6"/>
      <c r="D146" s="6">
        <v>10</v>
      </c>
      <c r="E146" s="2515">
        <v>384</v>
      </c>
      <c r="F146" s="714">
        <f>ROUND(E146*(1-$F$41),2)</f>
        <v>384</v>
      </c>
      <c r="G146" s="714">
        <f>F146</f>
        <v>384</v>
      </c>
      <c r="H146" s="245"/>
    </row>
    <row r="147" spans="1:8">
      <c r="A147" s="250" t="s">
        <v>6313</v>
      </c>
      <c r="B147" s="471" t="s">
        <v>3297</v>
      </c>
      <c r="C147" s="6"/>
      <c r="D147" s="6">
        <v>1</v>
      </c>
      <c r="E147" s="2515">
        <v>38.4</v>
      </c>
      <c r="F147" s="714">
        <f t="shared" ref="F147:F149" si="6">ROUND(E147*(1-$F$41),2)</f>
        <v>38.4</v>
      </c>
      <c r="G147" s="714">
        <f t="shared" ref="G147:G149" si="7">F147</f>
        <v>38.4</v>
      </c>
      <c r="H147" s="245"/>
    </row>
    <row r="148" spans="1:8">
      <c r="A148" s="250" t="s">
        <v>6314</v>
      </c>
      <c r="B148" s="471" t="s">
        <v>3299</v>
      </c>
      <c r="C148" s="6"/>
      <c r="D148" s="6">
        <v>1</v>
      </c>
      <c r="E148" s="2515">
        <v>44.16</v>
      </c>
      <c r="F148" s="714">
        <f t="shared" si="6"/>
        <v>44.16</v>
      </c>
      <c r="G148" s="714">
        <f t="shared" si="7"/>
        <v>44.16</v>
      </c>
      <c r="H148" s="245"/>
    </row>
    <row r="149" spans="1:8" ht="13.5" thickBot="1">
      <c r="A149" s="282" t="s">
        <v>6315</v>
      </c>
      <c r="B149" s="1628" t="s">
        <v>6316</v>
      </c>
      <c r="C149" s="337"/>
      <c r="D149" s="337">
        <v>1</v>
      </c>
      <c r="E149" s="2516">
        <v>46.08</v>
      </c>
      <c r="F149" s="1960">
        <f t="shared" si="6"/>
        <v>46.08</v>
      </c>
      <c r="G149" s="1960">
        <f t="shared" si="7"/>
        <v>46.08</v>
      </c>
      <c r="H149" s="248"/>
    </row>
    <row r="151" spans="1:8" ht="13.5" thickBot="1"/>
    <row r="152" spans="1:8" ht="30.75">
      <c r="A152" s="353"/>
      <c r="B152" s="1023" t="s">
        <v>6317</v>
      </c>
      <c r="C152" s="1023"/>
      <c r="D152" s="1023"/>
      <c r="E152" s="1024"/>
      <c r="F152" s="1023"/>
      <c r="G152" s="1024"/>
      <c r="H152" s="174"/>
    </row>
    <row r="153" spans="1:8" ht="30.75">
      <c r="A153" s="356"/>
      <c r="B153" s="1025"/>
      <c r="C153" s="1025"/>
      <c r="D153" s="1025"/>
      <c r="E153" s="1025"/>
      <c r="F153" s="1026"/>
      <c r="G153" s="1026"/>
      <c r="H153" s="364"/>
    </row>
    <row r="154" spans="1:8">
      <c r="A154" s="360"/>
      <c r="B154" s="361"/>
      <c r="C154" s="216"/>
      <c r="D154" s="216"/>
      <c r="E154" s="1523"/>
      <c r="F154" s="201"/>
      <c r="G154" s="359"/>
      <c r="H154" s="364"/>
    </row>
    <row r="155" spans="1:8" ht="13.5" thickBot="1">
      <c r="A155" s="362"/>
      <c r="B155" s="363"/>
      <c r="C155" s="217"/>
      <c r="D155" s="217"/>
      <c r="E155" s="1524"/>
      <c r="F155" s="122"/>
      <c r="G155" s="203"/>
      <c r="H155" s="204"/>
    </row>
    <row r="156" spans="1:8" ht="42">
      <c r="A156" s="228" t="s">
        <v>1036</v>
      </c>
      <c r="B156" s="445" t="s">
        <v>1037</v>
      </c>
      <c r="C156" s="568" t="s">
        <v>679</v>
      </c>
      <c r="D156" s="568" t="s">
        <v>3147</v>
      </c>
      <c r="E156" s="2022" t="s">
        <v>11273</v>
      </c>
      <c r="F156" s="502" t="s">
        <v>2796</v>
      </c>
      <c r="G156" s="1948" t="s">
        <v>498</v>
      </c>
      <c r="H156" s="232" t="s">
        <v>4274</v>
      </c>
    </row>
    <row r="157" spans="1:8" ht="13.5" thickBot="1">
      <c r="A157" s="228"/>
      <c r="B157" s="445"/>
      <c r="C157" s="568" t="s">
        <v>11044</v>
      </c>
      <c r="D157" s="569" t="s">
        <v>2645</v>
      </c>
      <c r="E157" s="2011" t="s">
        <v>265</v>
      </c>
      <c r="F157" s="398">
        <f>'Заказ, cкидки и курсы валют'!$I$12</f>
        <v>0</v>
      </c>
      <c r="G157" s="1949"/>
      <c r="H157" s="380"/>
    </row>
    <row r="158" spans="1:8">
      <c r="A158" s="389">
        <v>9800131</v>
      </c>
      <c r="B158" s="1621" t="s">
        <v>6318</v>
      </c>
      <c r="C158" s="672"/>
      <c r="D158" s="672">
        <v>1</v>
      </c>
      <c r="E158" s="2513">
        <v>1144.32</v>
      </c>
      <c r="F158" s="1957">
        <f>ROUND(E158*(1-$F$41),2)</f>
        <v>1144.32</v>
      </c>
      <c r="G158" s="1957">
        <f>F158</f>
        <v>1144.32</v>
      </c>
      <c r="H158" s="393"/>
    </row>
    <row r="159" spans="1:8" ht="13.5" thickBot="1">
      <c r="A159" s="282">
        <v>9800132</v>
      </c>
      <c r="B159" s="1628" t="s">
        <v>6319</v>
      </c>
      <c r="C159" s="337"/>
      <c r="D159" s="337">
        <v>1</v>
      </c>
      <c r="E159" s="2516">
        <v>1975.68</v>
      </c>
      <c r="F159" s="1960">
        <f>ROUND(E159*(1-$F$41),2)</f>
        <v>1975.68</v>
      </c>
      <c r="G159" s="1960">
        <f>F159</f>
        <v>1975.68</v>
      </c>
      <c r="H159" s="248"/>
    </row>
    <row r="161" spans="1:8" ht="13.5" thickBot="1"/>
    <row r="162" spans="1:8" ht="30.75">
      <c r="A162" s="353"/>
      <c r="B162" s="1023" t="s">
        <v>6320</v>
      </c>
      <c r="C162" s="1023"/>
      <c r="D162" s="1023"/>
      <c r="E162" s="1024"/>
      <c r="F162" s="1023"/>
      <c r="G162" s="1024"/>
      <c r="H162" s="174"/>
    </row>
    <row r="163" spans="1:8" ht="30.75">
      <c r="A163" s="356"/>
      <c r="B163" s="1025"/>
      <c r="C163" s="1025"/>
      <c r="D163" s="1025"/>
      <c r="E163" s="1025"/>
      <c r="F163" s="1026"/>
      <c r="G163" s="1026"/>
      <c r="H163" s="364"/>
    </row>
    <row r="164" spans="1:8">
      <c r="A164" s="360"/>
      <c r="B164" s="361"/>
      <c r="C164" s="216"/>
      <c r="D164" s="216"/>
      <c r="E164" s="1523"/>
      <c r="F164" s="201"/>
      <c r="G164" s="359"/>
      <c r="H164" s="364"/>
    </row>
    <row r="165" spans="1:8" ht="13.5" thickBot="1">
      <c r="A165" s="362"/>
      <c r="B165" s="363"/>
      <c r="C165" s="217"/>
      <c r="D165" s="217"/>
      <c r="E165" s="1524"/>
      <c r="F165" s="122"/>
      <c r="G165" s="203"/>
      <c r="H165" s="204"/>
    </row>
    <row r="166" spans="1:8" ht="42">
      <c r="A166" s="228" t="s">
        <v>1036</v>
      </c>
      <c r="B166" s="445" t="s">
        <v>1037</v>
      </c>
      <c r="C166" s="568" t="s">
        <v>679</v>
      </c>
      <c r="D166" s="568" t="s">
        <v>3147</v>
      </c>
      <c r="E166" s="2022" t="s">
        <v>11273</v>
      </c>
      <c r="F166" s="502" t="s">
        <v>2796</v>
      </c>
      <c r="G166" s="1948" t="s">
        <v>498</v>
      </c>
      <c r="H166" s="232" t="s">
        <v>4274</v>
      </c>
    </row>
    <row r="167" spans="1:8" ht="13.5" thickBot="1">
      <c r="A167" s="228"/>
      <c r="B167" s="445"/>
      <c r="C167" s="568" t="s">
        <v>11044</v>
      </c>
      <c r="D167" s="569" t="s">
        <v>2645</v>
      </c>
      <c r="E167" s="2011" t="s">
        <v>265</v>
      </c>
      <c r="F167" s="398">
        <f>'Заказ, cкидки и курсы валют'!$I$12</f>
        <v>0</v>
      </c>
      <c r="G167" s="1949"/>
      <c r="H167" s="380"/>
    </row>
    <row r="168" spans="1:8">
      <c r="A168" s="389" t="s">
        <v>6328</v>
      </c>
      <c r="B168" s="1621" t="s">
        <v>6321</v>
      </c>
      <c r="C168" s="672"/>
      <c r="D168" s="672">
        <v>1</v>
      </c>
      <c r="E168" s="2513">
        <v>355.2</v>
      </c>
      <c r="F168" s="1957">
        <f>ROUND(E168*(1-$F$41),2)</f>
        <v>355.2</v>
      </c>
      <c r="G168" s="1957">
        <f>F168</f>
        <v>355.2</v>
      </c>
      <c r="H168" s="393"/>
    </row>
    <row r="169" spans="1:8">
      <c r="A169" s="250" t="s">
        <v>6329</v>
      </c>
      <c r="B169" s="471" t="s">
        <v>6322</v>
      </c>
      <c r="C169" s="6"/>
      <c r="D169" s="6">
        <v>1</v>
      </c>
      <c r="E169" s="2515">
        <v>1125.1199999999999</v>
      </c>
      <c r="F169" s="714">
        <f t="shared" ref="F169:F174" si="8">ROUND(E169*(1-$F$41),2)</f>
        <v>1125.1199999999999</v>
      </c>
      <c r="G169" s="714">
        <f t="shared" ref="G169:G174" si="9">F169</f>
        <v>1125.1199999999999</v>
      </c>
      <c r="H169" s="245"/>
    </row>
    <row r="170" spans="1:8">
      <c r="A170" s="250" t="s">
        <v>6330</v>
      </c>
      <c r="B170" s="471" t="s">
        <v>6323</v>
      </c>
      <c r="C170" s="6"/>
      <c r="D170" s="6">
        <v>1</v>
      </c>
      <c r="E170" s="2515">
        <v>355.2</v>
      </c>
      <c r="F170" s="714">
        <f t="shared" si="8"/>
        <v>355.2</v>
      </c>
      <c r="G170" s="714">
        <f t="shared" si="9"/>
        <v>355.2</v>
      </c>
      <c r="H170" s="245"/>
    </row>
    <row r="171" spans="1:8">
      <c r="A171" s="250" t="s">
        <v>6331</v>
      </c>
      <c r="B171" s="471" t="s">
        <v>6324</v>
      </c>
      <c r="C171" s="6"/>
      <c r="D171" s="6">
        <v>1</v>
      </c>
      <c r="E171" s="2515">
        <v>432</v>
      </c>
      <c r="F171" s="714">
        <f t="shared" si="8"/>
        <v>432</v>
      </c>
      <c r="G171" s="714">
        <f t="shared" si="9"/>
        <v>432</v>
      </c>
      <c r="H171" s="245"/>
    </row>
    <row r="172" spans="1:8">
      <c r="A172" s="250" t="s">
        <v>6332</v>
      </c>
      <c r="B172" s="471" t="s">
        <v>6325</v>
      </c>
      <c r="C172" s="6"/>
      <c r="D172" s="6">
        <v>1</v>
      </c>
      <c r="E172" s="2515">
        <v>1342.08</v>
      </c>
      <c r="F172" s="714">
        <f t="shared" si="8"/>
        <v>1342.08</v>
      </c>
      <c r="G172" s="714">
        <f t="shared" si="9"/>
        <v>1342.08</v>
      </c>
      <c r="H172" s="245"/>
    </row>
    <row r="173" spans="1:8">
      <c r="A173" s="250" t="s">
        <v>6333</v>
      </c>
      <c r="B173" s="471" t="s">
        <v>6326</v>
      </c>
      <c r="C173" s="6"/>
      <c r="D173" s="6">
        <v>1</v>
      </c>
      <c r="E173" s="2515">
        <v>520.32000000000005</v>
      </c>
      <c r="F173" s="714">
        <f t="shared" si="8"/>
        <v>520.32000000000005</v>
      </c>
      <c r="G173" s="714">
        <f t="shared" si="9"/>
        <v>520.32000000000005</v>
      </c>
      <c r="H173" s="245"/>
    </row>
    <row r="174" spans="1:8" ht="13.5" thickBot="1">
      <c r="A174" s="282" t="s">
        <v>6334</v>
      </c>
      <c r="B174" s="1628" t="s">
        <v>6327</v>
      </c>
      <c r="C174" s="337"/>
      <c r="D174" s="337">
        <v>1</v>
      </c>
      <c r="E174" s="2516">
        <v>1559.04</v>
      </c>
      <c r="F174" s="1960">
        <f t="shared" si="8"/>
        <v>1559.04</v>
      </c>
      <c r="G174" s="1960">
        <f t="shared" si="9"/>
        <v>1559.04</v>
      </c>
      <c r="H174" s="248"/>
    </row>
    <row r="177" spans="1:8">
      <c r="A177" s="14"/>
      <c r="B177" s="9"/>
      <c r="C177" s="9"/>
      <c r="D177" s="9"/>
      <c r="E177" s="2023"/>
      <c r="F177" s="1969"/>
      <c r="G177" s="1962"/>
      <c r="H177" s="14"/>
    </row>
    <row r="1364" spans="6:6">
      <c r="F1364" s="22">
        <f>$E$1364*(1-$F$1350)</f>
        <v>0</v>
      </c>
    </row>
  </sheetData>
  <mergeCells count="1">
    <mergeCell ref="A1:H1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C32"/>
  <sheetViews>
    <sheetView workbookViewId="0">
      <selection activeCell="A22" sqref="A22"/>
    </sheetView>
  </sheetViews>
  <sheetFormatPr defaultColWidth="8" defaultRowHeight="11.25"/>
  <cols>
    <col min="1" max="1" width="122.140625" style="422" customWidth="1"/>
    <col min="2" max="2" width="4.28515625" style="422" customWidth="1"/>
    <col min="3" max="3" width="6.42578125" style="422" customWidth="1"/>
    <col min="4" max="16384" width="8" style="422"/>
  </cols>
  <sheetData>
    <row r="1" spans="1:3" ht="15">
      <c r="A1" s="421" t="s">
        <v>1845</v>
      </c>
    </row>
    <row r="2" spans="1:3" ht="15">
      <c r="A2" s="423" t="s">
        <v>2965</v>
      </c>
    </row>
    <row r="3" spans="1:3" ht="15">
      <c r="A3" s="423" t="s">
        <v>1648</v>
      </c>
      <c r="C3" s="421"/>
    </row>
    <row r="4" spans="1:3" ht="15">
      <c r="A4" s="423" t="s">
        <v>1649</v>
      </c>
      <c r="C4" s="423"/>
    </row>
    <row r="5" spans="1:3" ht="15">
      <c r="A5" s="423" t="s">
        <v>1650</v>
      </c>
      <c r="C5" s="423"/>
    </row>
    <row r="6" spans="1:3" ht="15">
      <c r="A6" s="423" t="s">
        <v>1846</v>
      </c>
    </row>
    <row r="7" spans="1:3" ht="15">
      <c r="A7" s="423"/>
    </row>
    <row r="8" spans="1:3" ht="15">
      <c r="A8" s="423" t="s">
        <v>711</v>
      </c>
    </row>
    <row r="9" spans="1:3" ht="15">
      <c r="A9" s="423" t="s">
        <v>1858</v>
      </c>
    </row>
    <row r="10" spans="1:3" ht="15">
      <c r="A10" s="423" t="s">
        <v>256</v>
      </c>
    </row>
    <row r="11" spans="1:3" ht="15">
      <c r="A11" s="423" t="s">
        <v>1847</v>
      </c>
    </row>
    <row r="12" spans="1:3" ht="15">
      <c r="A12" s="423"/>
    </row>
    <row r="13" spans="1:3" ht="15">
      <c r="A13" s="421" t="s">
        <v>1848</v>
      </c>
    </row>
    <row r="14" spans="1:3" ht="15">
      <c r="A14" s="421" t="s">
        <v>1849</v>
      </c>
    </row>
    <row r="15" spans="1:3" ht="15">
      <c r="A15" s="421" t="s">
        <v>1850</v>
      </c>
    </row>
    <row r="16" spans="1:3" ht="15">
      <c r="A16" s="421" t="s">
        <v>1851</v>
      </c>
    </row>
    <row r="17" spans="1:1" ht="15">
      <c r="A17" s="424" t="s">
        <v>1852</v>
      </c>
    </row>
    <row r="18" spans="1:1" ht="15">
      <c r="A18" s="421" t="s">
        <v>708</v>
      </c>
    </row>
    <row r="19" spans="1:1" ht="15">
      <c r="A19" s="421" t="s">
        <v>709</v>
      </c>
    </row>
    <row r="20" spans="1:1" ht="15">
      <c r="A20" s="421" t="s">
        <v>1853</v>
      </c>
    </row>
    <row r="21" spans="1:1" ht="15">
      <c r="A21" s="421" t="s">
        <v>1854</v>
      </c>
    </row>
    <row r="22" spans="1:1" ht="15">
      <c r="A22" s="421"/>
    </row>
    <row r="23" spans="1:1" ht="15">
      <c r="A23" s="421" t="s">
        <v>1855</v>
      </c>
    </row>
    <row r="25" spans="1:1" ht="24">
      <c r="A25" s="425" t="s">
        <v>1856</v>
      </c>
    </row>
    <row r="26" spans="1:1" ht="173.25" customHeight="1">
      <c r="A26" s="425"/>
    </row>
    <row r="28" spans="1:1" ht="36">
      <c r="A28" s="425" t="s">
        <v>2964</v>
      </c>
    </row>
    <row r="30" spans="1:1" ht="15.75">
      <c r="A30" s="426" t="s">
        <v>1857</v>
      </c>
    </row>
    <row r="31" spans="1:1" ht="15.75">
      <c r="A31" s="426" t="s">
        <v>710</v>
      </c>
    </row>
    <row r="32" spans="1:1" ht="15.75">
      <c r="A32" s="426" t="s">
        <v>3363</v>
      </c>
    </row>
  </sheetData>
  <phoneticPr fontId="43" type="noConversion"/>
  <pageMargins left="0.7" right="0.7" top="0.75" bottom="0.75" header="0.3" footer="0.3"/>
  <pageSetup paperSize="9" scale="7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4" tint="-0.499984740745262"/>
  </sheetPr>
  <dimension ref="A1:L129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00" sqref="A100:H114"/>
    </sheetView>
  </sheetViews>
  <sheetFormatPr defaultRowHeight="12.75"/>
  <cols>
    <col min="1" max="1" width="14" customWidth="1"/>
    <col min="2" max="2" width="15.5703125" customWidth="1"/>
    <col min="3" max="3" width="13.42578125" customWidth="1"/>
    <col min="4" max="4" width="12.28515625" customWidth="1"/>
    <col min="5" max="5" width="8.28515625" style="898" hidden="1" customWidth="1"/>
    <col min="6" max="6" width="7.85546875" customWidth="1"/>
    <col min="7" max="7" width="14" customWidth="1"/>
    <col min="8" max="8" width="13.28515625" customWidth="1"/>
    <col min="9" max="9" width="33.28515625" customWidth="1"/>
  </cols>
  <sheetData>
    <row r="1" spans="1:12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ht="30.75">
      <c r="A2" s="191" t="s">
        <v>3979</v>
      </c>
      <c r="B2" s="191"/>
      <c r="C2" s="191"/>
      <c r="D2" s="191"/>
      <c r="E2" s="1091"/>
      <c r="F2" s="194"/>
      <c r="G2" s="195"/>
      <c r="H2" s="194"/>
      <c r="I2" s="195"/>
    </row>
    <row r="3" spans="1:12" ht="13.5" customHeight="1">
      <c r="A3" s="166"/>
      <c r="B3" s="166"/>
      <c r="C3" s="167"/>
      <c r="D3" s="167"/>
      <c r="E3" s="1092"/>
      <c r="F3" s="166"/>
      <c r="G3" s="171"/>
      <c r="H3" s="166"/>
      <c r="I3" s="166"/>
    </row>
    <row r="4" spans="1:12" ht="13.5" thickBot="1">
      <c r="E4" s="1093"/>
      <c r="F4" s="32"/>
      <c r="G4" s="33"/>
      <c r="H4" s="14"/>
      <c r="I4" s="14"/>
    </row>
    <row r="5" spans="1:12" ht="20.25">
      <c r="A5" s="367"/>
      <c r="B5" s="368"/>
      <c r="C5" s="472" t="s">
        <v>3876</v>
      </c>
      <c r="D5" s="177"/>
      <c r="E5" s="1094"/>
      <c r="F5" s="179"/>
      <c r="G5" s="370"/>
      <c r="H5" s="368"/>
      <c r="I5" s="182"/>
    </row>
    <row r="6" spans="1:12" ht="30.75">
      <c r="A6" s="356"/>
      <c r="B6" s="357"/>
      <c r="C6" s="129"/>
      <c r="D6" s="129" t="s">
        <v>4669</v>
      </c>
      <c r="E6" s="1095"/>
      <c r="F6" s="131"/>
      <c r="G6" s="131"/>
      <c r="H6" s="357"/>
      <c r="I6" s="358"/>
    </row>
    <row r="7" spans="1:12" ht="30.75">
      <c r="A7" s="356"/>
      <c r="B7" s="357"/>
      <c r="C7" s="118"/>
      <c r="D7" s="118"/>
      <c r="E7" s="781"/>
      <c r="F7" s="364"/>
      <c r="G7" s="359"/>
      <c r="H7" s="357"/>
      <c r="I7" s="358"/>
    </row>
    <row r="8" spans="1:12">
      <c r="A8" s="360"/>
      <c r="B8" s="361"/>
      <c r="C8" s="118"/>
      <c r="D8" s="118"/>
      <c r="E8" s="781"/>
      <c r="F8" s="364"/>
      <c r="G8" s="359"/>
      <c r="H8" s="17"/>
      <c r="I8" s="200"/>
    </row>
    <row r="9" spans="1:12" ht="13.5" thickBot="1">
      <c r="A9" s="362"/>
      <c r="B9" s="363"/>
      <c r="C9" s="120"/>
      <c r="D9" s="120"/>
      <c r="E9" s="782"/>
      <c r="F9" s="122"/>
      <c r="G9" s="203"/>
      <c r="H9" s="204"/>
      <c r="I9" s="205"/>
    </row>
    <row r="10" spans="1:12" ht="33.75" customHeight="1">
      <c r="A10" s="228" t="s">
        <v>1036</v>
      </c>
      <c r="B10" s="229" t="s">
        <v>1037</v>
      </c>
      <c r="C10" s="230" t="s">
        <v>679</v>
      </c>
      <c r="D10" s="230" t="s">
        <v>3147</v>
      </c>
      <c r="E10" s="691" t="s">
        <v>11554</v>
      </c>
      <c r="F10" s="231" t="s">
        <v>2796</v>
      </c>
      <c r="G10" s="2752" t="s">
        <v>2644</v>
      </c>
      <c r="H10" s="2752" t="s">
        <v>498</v>
      </c>
      <c r="I10" s="232" t="s">
        <v>4274</v>
      </c>
    </row>
    <row r="11" spans="1:12" ht="18.75" customHeight="1" thickBot="1">
      <c r="A11" s="221"/>
      <c r="B11" s="223"/>
      <c r="C11" s="226" t="s">
        <v>3648</v>
      </c>
      <c r="D11" s="227" t="s">
        <v>2645</v>
      </c>
      <c r="E11" s="692" t="s">
        <v>265</v>
      </c>
      <c r="F11" s="224">
        <f>'Заказ, cкидки и курсы валют'!$I$12</f>
        <v>0</v>
      </c>
      <c r="G11" s="2748"/>
      <c r="H11" s="2748"/>
      <c r="I11" s="219"/>
    </row>
    <row r="12" spans="1:12" ht="15">
      <c r="A12" s="242" t="s">
        <v>3877</v>
      </c>
      <c r="B12" s="6" t="s">
        <v>204</v>
      </c>
      <c r="C12" s="6">
        <v>27</v>
      </c>
      <c r="D12" s="6">
        <v>50</v>
      </c>
      <c r="E12" s="706">
        <v>1210.5</v>
      </c>
      <c r="F12" s="656">
        <f>ROUND(E12*(1-$F$11),2)</f>
        <v>1210.5</v>
      </c>
      <c r="G12" s="648">
        <f>'Заказ, cкидки и курсы валют'!$J$24*F12</f>
        <v>15355.192500000001</v>
      </c>
      <c r="H12" s="655">
        <f>ROUND((D12/1000)*G12,2)</f>
        <v>767.76</v>
      </c>
      <c r="I12" s="245"/>
      <c r="K12" s="707"/>
    </row>
    <row r="13" spans="1:12" ht="15">
      <c r="A13" s="242" t="s">
        <v>3878</v>
      </c>
      <c r="B13" s="471" t="s">
        <v>205</v>
      </c>
      <c r="C13" s="6">
        <v>33.200000000000003</v>
      </c>
      <c r="D13" s="6">
        <v>50</v>
      </c>
      <c r="E13" s="706">
        <v>1405.59</v>
      </c>
      <c r="F13" s="656">
        <f>ROUND($E$13*(1-$F$11),2)</f>
        <v>1405.59</v>
      </c>
      <c r="G13" s="648">
        <f>'Заказ, cкидки и курсы валют'!$J$24*F13</f>
        <v>17829.909149999999</v>
      </c>
      <c r="H13" s="655">
        <f t="shared" ref="H13:H15" si="0">ROUND((D13/1000)*G13,2)</f>
        <v>891.5</v>
      </c>
      <c r="I13" s="245"/>
      <c r="K13" s="707"/>
    </row>
    <row r="14" spans="1:12" ht="15">
      <c r="A14" s="242" t="s">
        <v>3879</v>
      </c>
      <c r="B14" s="471" t="s">
        <v>206</v>
      </c>
      <c r="C14" s="6">
        <v>37.700000000000003</v>
      </c>
      <c r="D14" s="6">
        <v>50</v>
      </c>
      <c r="E14" s="706">
        <v>1534.5</v>
      </c>
      <c r="F14" s="656">
        <f>ROUND($E$14*(1-$F$11),2)</f>
        <v>1534.5</v>
      </c>
      <c r="G14" s="648">
        <f>'Заказ, cкидки и курсы валют'!$J$24*F14</f>
        <v>19465.1325</v>
      </c>
      <c r="H14" s="655">
        <f t="shared" si="0"/>
        <v>973.26</v>
      </c>
      <c r="I14" s="245"/>
      <c r="K14" s="707"/>
    </row>
    <row r="15" spans="1:12" ht="15">
      <c r="A15" s="242" t="s">
        <v>3880</v>
      </c>
      <c r="B15" s="6" t="s">
        <v>207</v>
      </c>
      <c r="C15" s="6">
        <v>44.2</v>
      </c>
      <c r="D15" s="6">
        <v>50</v>
      </c>
      <c r="E15" s="706">
        <v>1749.43</v>
      </c>
      <c r="F15" s="656">
        <f>ROUND($E$15*(1-$F$11),2)</f>
        <v>1749.43</v>
      </c>
      <c r="G15" s="648">
        <f>'Заказ, cкидки и курсы валют'!$J$24*F15</f>
        <v>22191.519550000001</v>
      </c>
      <c r="H15" s="655">
        <f t="shared" si="0"/>
        <v>1109.58</v>
      </c>
      <c r="I15" s="245"/>
      <c r="K15" s="707"/>
    </row>
    <row r="16" spans="1:12">
      <c r="A16" s="13"/>
      <c r="B16" s="9"/>
      <c r="C16" s="9"/>
      <c r="D16" s="9"/>
      <c r="E16" s="1096"/>
      <c r="F16" s="32"/>
      <c r="G16" s="33"/>
      <c r="H16" s="14"/>
      <c r="I16" s="14"/>
      <c r="K16" s="707"/>
    </row>
    <row r="17" spans="1:11">
      <c r="A17" s="13"/>
      <c r="B17" s="9"/>
      <c r="C17" s="9"/>
      <c r="D17" s="9"/>
      <c r="E17" s="1096"/>
      <c r="F17" s="32"/>
      <c r="G17" s="33"/>
      <c r="H17" s="14"/>
      <c r="I17" s="14"/>
      <c r="K17" s="707"/>
    </row>
    <row r="18" spans="1:11" ht="13.5" thickBot="1">
      <c r="A18" s="13"/>
      <c r="B18" s="9"/>
      <c r="C18" s="9"/>
      <c r="D18" s="9"/>
      <c r="E18" s="1096"/>
      <c r="F18" s="32"/>
      <c r="G18" s="33"/>
      <c r="H18" s="14"/>
      <c r="I18" s="14"/>
      <c r="K18" s="707"/>
    </row>
    <row r="19" spans="1:11" ht="30.75">
      <c r="A19" s="353"/>
      <c r="B19" s="354"/>
      <c r="C19" s="472" t="s">
        <v>3882</v>
      </c>
      <c r="D19" s="177"/>
      <c r="E19" s="1094"/>
      <c r="F19" s="179"/>
      <c r="G19" s="370"/>
      <c r="H19" s="354"/>
      <c r="I19" s="355"/>
      <c r="K19" s="707"/>
    </row>
    <row r="20" spans="1:11" ht="26.25" customHeight="1">
      <c r="A20" s="356"/>
      <c r="B20" s="357"/>
      <c r="C20" s="129" t="s">
        <v>3881</v>
      </c>
      <c r="D20" s="598"/>
      <c r="E20" s="1097"/>
      <c r="F20" s="131"/>
      <c r="G20" s="357"/>
      <c r="H20" s="358"/>
      <c r="K20" s="707"/>
    </row>
    <row r="21" spans="1:11" ht="14.25" customHeight="1">
      <c r="A21" s="356"/>
      <c r="B21" s="357"/>
      <c r="C21" s="118"/>
      <c r="D21" s="118"/>
      <c r="E21" s="781"/>
      <c r="F21" s="364"/>
      <c r="G21" s="359"/>
      <c r="H21" s="357"/>
      <c r="I21" s="358"/>
      <c r="K21" s="707"/>
    </row>
    <row r="22" spans="1:11" ht="27.75" customHeight="1">
      <c r="A22" s="360"/>
      <c r="B22" s="361"/>
      <c r="C22" s="118"/>
      <c r="D22" s="118"/>
      <c r="E22" s="781"/>
      <c r="F22" s="364"/>
      <c r="G22" s="359"/>
      <c r="H22" s="17"/>
      <c r="I22" s="200"/>
      <c r="K22" s="707"/>
    </row>
    <row r="23" spans="1:11" ht="13.5" thickBot="1">
      <c r="A23" s="362"/>
      <c r="B23" s="363"/>
      <c r="C23" s="120"/>
      <c r="D23" s="120"/>
      <c r="E23" s="782"/>
      <c r="F23" s="122"/>
      <c r="G23" s="203"/>
      <c r="H23" s="204"/>
      <c r="I23" s="205"/>
      <c r="K23" s="707"/>
    </row>
    <row r="24" spans="1:11" ht="38.25" customHeight="1">
      <c r="A24" s="228" t="s">
        <v>1036</v>
      </c>
      <c r="B24" s="229" t="s">
        <v>1037</v>
      </c>
      <c r="C24" s="230" t="s">
        <v>679</v>
      </c>
      <c r="D24" s="230" t="s">
        <v>3147</v>
      </c>
      <c r="E24" s="691" t="s">
        <v>11554</v>
      </c>
      <c r="F24" s="231" t="s">
        <v>2796</v>
      </c>
      <c r="G24" s="2752" t="s">
        <v>2644</v>
      </c>
      <c r="H24" s="2752" t="s">
        <v>498</v>
      </c>
      <c r="I24" s="232" t="s">
        <v>4274</v>
      </c>
      <c r="K24" s="707"/>
    </row>
    <row r="25" spans="1:11" ht="33.75" customHeight="1" thickBot="1">
      <c r="A25" s="221"/>
      <c r="B25" s="223"/>
      <c r="C25" s="226" t="s">
        <v>3648</v>
      </c>
      <c r="D25" s="227" t="s">
        <v>2645</v>
      </c>
      <c r="E25" s="692" t="s">
        <v>265</v>
      </c>
      <c r="F25" s="224">
        <f>'Заказ, cкидки и курсы валют'!$I$12</f>
        <v>0</v>
      </c>
      <c r="G25" s="2748"/>
      <c r="H25" s="2748"/>
      <c r="I25" s="219"/>
      <c r="K25" s="707"/>
    </row>
    <row r="26" spans="1:11" ht="15">
      <c r="A26" s="242" t="s">
        <v>3884</v>
      </c>
      <c r="B26" s="6" t="s">
        <v>203</v>
      </c>
      <c r="C26" s="6">
        <v>22.5</v>
      </c>
      <c r="D26" s="6">
        <v>50</v>
      </c>
      <c r="E26" s="706">
        <v>1679.49</v>
      </c>
      <c r="F26" s="656">
        <f>ROUND($E$26*(1-$F$25),2)</f>
        <v>1679.49</v>
      </c>
      <c r="G26" s="648">
        <f>'Заказ, cкидки и курсы валют'!$J$24*F26</f>
        <v>21304.33065</v>
      </c>
      <c r="H26" s="655">
        <f>ROUND((D26/1000)*G26,2)</f>
        <v>1065.22</v>
      </c>
      <c r="I26" s="245"/>
      <c r="K26" s="707"/>
    </row>
    <row r="27" spans="1:11" ht="15">
      <c r="A27" s="242" t="s">
        <v>3885</v>
      </c>
      <c r="B27" s="6" t="s">
        <v>204</v>
      </c>
      <c r="C27" s="6">
        <v>27</v>
      </c>
      <c r="D27" s="6">
        <v>50</v>
      </c>
      <c r="E27" s="706">
        <v>2057.8000000000002</v>
      </c>
      <c r="F27" s="656">
        <f>ROUND($E$27*(1-$F$25),2)</f>
        <v>2057.8000000000002</v>
      </c>
      <c r="G27" s="648">
        <f>'Заказ, cкидки и курсы валют'!$J$24*F27</f>
        <v>26103.193000000003</v>
      </c>
      <c r="H27" s="655">
        <f t="shared" ref="H27:H28" si="1">ROUND((D27/1000)*G27,2)</f>
        <v>1305.1600000000001</v>
      </c>
      <c r="I27" s="245"/>
      <c r="K27" s="707"/>
    </row>
    <row r="28" spans="1:11" ht="15">
      <c r="A28" s="242" t="s">
        <v>3886</v>
      </c>
      <c r="B28" s="471" t="s">
        <v>205</v>
      </c>
      <c r="C28" s="6">
        <v>33.200000000000003</v>
      </c>
      <c r="D28" s="6">
        <v>50</v>
      </c>
      <c r="E28" s="706">
        <v>2115.13</v>
      </c>
      <c r="F28" s="656">
        <f>ROUND($E$28*(1-$F$25),2)</f>
        <v>2115.13</v>
      </c>
      <c r="G28" s="648">
        <f>'Заказ, cкидки и курсы валют'!$J$24*F28</f>
        <v>26830.424050000001</v>
      </c>
      <c r="H28" s="655">
        <f t="shared" si="1"/>
        <v>1341.52</v>
      </c>
      <c r="I28" s="245"/>
      <c r="K28" s="707"/>
    </row>
    <row r="29" spans="1:11" ht="13.5" thickBot="1">
      <c r="K29" s="707"/>
    </row>
    <row r="30" spans="1:11" ht="30.75">
      <c r="A30" s="367"/>
      <c r="B30" s="368"/>
      <c r="C30" s="472" t="s">
        <v>3882</v>
      </c>
      <c r="D30" s="177"/>
      <c r="E30" s="1094"/>
      <c r="F30" s="179"/>
      <c r="G30" s="370"/>
      <c r="H30" s="354"/>
      <c r="I30" s="182"/>
      <c r="K30" s="707"/>
    </row>
    <row r="31" spans="1:11" ht="18.75" customHeight="1">
      <c r="A31" s="356"/>
      <c r="B31" s="357"/>
      <c r="C31" s="129"/>
      <c r="D31" s="129" t="s">
        <v>4669</v>
      </c>
      <c r="E31" s="1095"/>
      <c r="F31" s="131"/>
      <c r="G31" s="131"/>
      <c r="H31" s="357"/>
      <c r="I31" s="358"/>
      <c r="K31" s="707"/>
    </row>
    <row r="32" spans="1:11" ht="20.25" customHeight="1">
      <c r="A32" s="356"/>
      <c r="B32" s="357"/>
      <c r="C32" s="118"/>
      <c r="D32" s="118"/>
      <c r="E32" s="781"/>
      <c r="F32" s="364"/>
      <c r="G32" s="359"/>
      <c r="H32" s="357"/>
      <c r="I32" s="358"/>
      <c r="K32" s="707"/>
    </row>
    <row r="33" spans="1:11">
      <c r="A33" s="360"/>
      <c r="B33" s="361"/>
      <c r="C33" s="118"/>
      <c r="D33" s="118"/>
      <c r="E33" s="781"/>
      <c r="F33" s="364"/>
      <c r="G33" s="359"/>
      <c r="H33" s="17"/>
      <c r="I33" s="200"/>
      <c r="K33" s="707"/>
    </row>
    <row r="34" spans="1:11" ht="22.5" customHeight="1" thickBot="1">
      <c r="A34" s="362"/>
      <c r="B34" s="363"/>
      <c r="C34" s="120"/>
      <c r="D34" s="120"/>
      <c r="E34" s="782"/>
      <c r="F34" s="122"/>
      <c r="G34" s="203"/>
      <c r="H34" s="204"/>
      <c r="I34" s="205"/>
      <c r="K34" s="707"/>
    </row>
    <row r="35" spans="1:11" ht="33.75" customHeight="1">
      <c r="A35" s="228" t="s">
        <v>1036</v>
      </c>
      <c r="B35" s="229" t="s">
        <v>1037</v>
      </c>
      <c r="C35" s="230" t="s">
        <v>679</v>
      </c>
      <c r="D35" s="230" t="s">
        <v>3147</v>
      </c>
      <c r="E35" s="691" t="s">
        <v>11554</v>
      </c>
      <c r="F35" s="231" t="s">
        <v>2796</v>
      </c>
      <c r="G35" s="394" t="s">
        <v>2644</v>
      </c>
      <c r="H35" s="394" t="s">
        <v>498</v>
      </c>
      <c r="I35" s="232" t="s">
        <v>4274</v>
      </c>
      <c r="K35" s="707"/>
    </row>
    <row r="36" spans="1:11" ht="20.25" customHeight="1" thickBot="1">
      <c r="A36" s="221"/>
      <c r="B36" s="223"/>
      <c r="C36" s="226" t="s">
        <v>3648</v>
      </c>
      <c r="D36" s="227" t="s">
        <v>2645</v>
      </c>
      <c r="E36" s="692" t="s">
        <v>265</v>
      </c>
      <c r="F36" s="224">
        <f>'Заказ, cкидки и курсы валют'!$I$12</f>
        <v>0</v>
      </c>
      <c r="G36" s="395"/>
      <c r="H36" s="395"/>
      <c r="I36" s="219"/>
      <c r="K36" s="707"/>
    </row>
    <row r="37" spans="1:11" ht="15">
      <c r="A37" s="242" t="s">
        <v>3883</v>
      </c>
      <c r="B37" s="471" t="s">
        <v>203</v>
      </c>
      <c r="C37" s="6">
        <v>22.5</v>
      </c>
      <c r="D37" s="6">
        <v>100</v>
      </c>
      <c r="E37" s="706">
        <v>1564.97</v>
      </c>
      <c r="F37" s="656">
        <f>ROUND($E$37*(1-$F$36),2)</f>
        <v>1564.97</v>
      </c>
      <c r="G37" s="648">
        <f>'Заказ, cкидки и курсы валют'!$J$24*F37</f>
        <v>19851.64445</v>
      </c>
      <c r="H37" s="655">
        <f>ROUND((D37/1000)*G37,2)</f>
        <v>1985.16</v>
      </c>
      <c r="I37" s="245"/>
      <c r="K37" s="707"/>
    </row>
    <row r="38" spans="1:11" ht="15">
      <c r="A38" s="242" t="s">
        <v>3887</v>
      </c>
      <c r="B38" s="471" t="s">
        <v>204</v>
      </c>
      <c r="C38" s="6">
        <v>27</v>
      </c>
      <c r="D38" s="6">
        <v>50</v>
      </c>
      <c r="E38" s="706">
        <v>1930.17</v>
      </c>
      <c r="F38" s="656">
        <f>ROUND($E$38*(1-$F$36),2)</f>
        <v>1930.17</v>
      </c>
      <c r="G38" s="648">
        <f>'Заказ, cкидки и курсы валют'!$J$24*F38</f>
        <v>24484.206450000001</v>
      </c>
      <c r="H38" s="655">
        <f t="shared" ref="H38:H42" si="2">ROUND((D38/1000)*G38,2)</f>
        <v>1224.21</v>
      </c>
      <c r="I38" s="245"/>
      <c r="K38" s="707"/>
    </row>
    <row r="39" spans="1:11" ht="15">
      <c r="A39" s="242" t="s">
        <v>3888</v>
      </c>
      <c r="B39" s="471" t="s">
        <v>205</v>
      </c>
      <c r="C39" s="6">
        <v>33.200000000000003</v>
      </c>
      <c r="D39" s="6">
        <v>50</v>
      </c>
      <c r="E39" s="706">
        <v>2087.8000000000002</v>
      </c>
      <c r="F39" s="656">
        <f>ROUND($E$39*(1-$F$36),2)</f>
        <v>2087.8000000000002</v>
      </c>
      <c r="G39" s="648">
        <f>'Заказ, cкидки и курсы валют'!$J$24*F39</f>
        <v>26483.743000000002</v>
      </c>
      <c r="H39" s="655">
        <f t="shared" si="2"/>
        <v>1324.19</v>
      </c>
      <c r="I39" s="245"/>
      <c r="K39" s="707"/>
    </row>
    <row r="40" spans="1:11" ht="15">
      <c r="A40" s="242" t="s">
        <v>3889</v>
      </c>
      <c r="B40" s="471" t="s">
        <v>206</v>
      </c>
      <c r="C40" s="6">
        <v>37.700000000000003</v>
      </c>
      <c r="D40" s="6">
        <v>50</v>
      </c>
      <c r="E40" s="706">
        <v>2251.9299999999998</v>
      </c>
      <c r="F40" s="656">
        <f>ROUND($E$40*(1-$F$36),2)</f>
        <v>2251.9299999999998</v>
      </c>
      <c r="G40" s="648">
        <f>'Заказ, cкидки и курсы валют'!$J$24*F40</f>
        <v>28565.732049999999</v>
      </c>
      <c r="H40" s="655">
        <f t="shared" si="2"/>
        <v>1428.29</v>
      </c>
      <c r="I40" s="245"/>
      <c r="K40" s="707"/>
    </row>
    <row r="41" spans="1:11" ht="15">
      <c r="A41" s="242" t="s">
        <v>3890</v>
      </c>
      <c r="B41" s="471" t="s">
        <v>207</v>
      </c>
      <c r="C41" s="6">
        <v>44.2</v>
      </c>
      <c r="D41" s="6">
        <v>50</v>
      </c>
      <c r="E41" s="706">
        <v>2460.11</v>
      </c>
      <c r="F41" s="656">
        <f>ROUND($E$41*(1-$F$36),2)</f>
        <v>2460.11</v>
      </c>
      <c r="G41" s="648">
        <f>'Заказ, cкидки и курсы валют'!$J$24*F41</f>
        <v>31206.495350000001</v>
      </c>
      <c r="H41" s="655">
        <f t="shared" si="2"/>
        <v>1560.32</v>
      </c>
      <c r="I41" s="245"/>
      <c r="K41" s="707"/>
    </row>
    <row r="42" spans="1:11" ht="15.75" thickBot="1">
      <c r="A42" s="242" t="s">
        <v>3891</v>
      </c>
      <c r="B42" s="471" t="s">
        <v>209</v>
      </c>
      <c r="C42" s="337">
        <v>58</v>
      </c>
      <c r="D42" s="6">
        <v>50</v>
      </c>
      <c r="E42" s="706">
        <v>2931.97</v>
      </c>
      <c r="F42" s="656">
        <f>ROUND($E$42*(1-$F$36),2)</f>
        <v>2931.97</v>
      </c>
      <c r="G42" s="648">
        <f>'Заказ, cкидки и курсы валют'!$J$24*F42</f>
        <v>37192.039449999997</v>
      </c>
      <c r="H42" s="655">
        <f t="shared" si="2"/>
        <v>1859.6</v>
      </c>
      <c r="I42" s="245"/>
      <c r="K42" s="707"/>
    </row>
    <row r="43" spans="1:11" ht="13.5" thickBot="1"/>
    <row r="44" spans="1:11" ht="20.25">
      <c r="A44" s="367"/>
      <c r="B44" s="368"/>
      <c r="C44" s="177" t="s">
        <v>4670</v>
      </c>
      <c r="D44" s="177"/>
      <c r="E44" s="1098"/>
      <c r="F44" s="177"/>
      <c r="G44" s="178"/>
      <c r="H44" s="275"/>
      <c r="I44" s="371"/>
    </row>
    <row r="45" spans="1:11" ht="30.75">
      <c r="A45" s="356"/>
      <c r="B45" s="357"/>
      <c r="C45" s="129"/>
      <c r="D45" s="129"/>
      <c r="E45" s="1099" t="s">
        <v>4671</v>
      </c>
      <c r="F45" s="132"/>
      <c r="G45" s="132"/>
      <c r="I45" s="133"/>
    </row>
    <row r="46" spans="1:11" ht="30.75">
      <c r="A46" s="356"/>
      <c r="B46" s="357"/>
      <c r="C46" s="118"/>
      <c r="D46" s="118"/>
      <c r="E46" s="781"/>
      <c r="F46" s="119"/>
      <c r="G46" s="201"/>
      <c r="H46" s="357"/>
      <c r="I46" s="358"/>
    </row>
    <row r="47" spans="1:11" ht="30.75">
      <c r="A47" s="356"/>
      <c r="B47" s="357"/>
      <c r="C47" s="118"/>
      <c r="D47" s="118"/>
      <c r="E47" s="781"/>
      <c r="F47" s="364"/>
      <c r="G47" s="359"/>
      <c r="H47" s="357"/>
      <c r="I47" s="358"/>
    </row>
    <row r="48" spans="1:11">
      <c r="A48" s="360"/>
      <c r="B48" s="361"/>
      <c r="C48" s="118"/>
      <c r="D48" s="118"/>
      <c r="E48" s="781"/>
      <c r="F48" s="364"/>
      <c r="G48" s="359"/>
      <c r="H48" s="17"/>
      <c r="I48" s="200"/>
    </row>
    <row r="49" spans="1:11" ht="13.5" thickBot="1">
      <c r="A49" s="362"/>
      <c r="B49" s="363"/>
      <c r="C49" s="120"/>
      <c r="D49" s="120"/>
      <c r="E49" s="782"/>
      <c r="F49" s="122"/>
      <c r="G49" s="203"/>
      <c r="H49" s="204"/>
      <c r="I49" s="205"/>
    </row>
    <row r="50" spans="1:11" ht="31.5" customHeight="1">
      <c r="A50" s="228" t="s">
        <v>1036</v>
      </c>
      <c r="B50" s="229" t="s">
        <v>1037</v>
      </c>
      <c r="C50" s="230" t="s">
        <v>679</v>
      </c>
      <c r="D50" s="230" t="s">
        <v>3147</v>
      </c>
      <c r="E50" s="691" t="s">
        <v>11554</v>
      </c>
      <c r="F50" s="231" t="s">
        <v>2796</v>
      </c>
      <c r="G50" s="394" t="s">
        <v>2644</v>
      </c>
      <c r="H50" s="394" t="s">
        <v>498</v>
      </c>
      <c r="I50" s="609" t="s">
        <v>4274</v>
      </c>
    </row>
    <row r="51" spans="1:11" ht="13.5" thickBot="1">
      <c r="A51" s="228"/>
      <c r="B51" s="445"/>
      <c r="C51" s="230" t="s">
        <v>3648</v>
      </c>
      <c r="D51" s="446" t="s">
        <v>2645</v>
      </c>
      <c r="E51" s="696" t="s">
        <v>265</v>
      </c>
      <c r="F51" s="398">
        <f>'Заказ, cкидки и курсы валют'!$I$12</f>
        <v>0</v>
      </c>
      <c r="G51" s="545"/>
      <c r="H51" s="545"/>
      <c r="I51" s="671"/>
    </row>
    <row r="52" spans="1:11" ht="15">
      <c r="A52" s="447" t="s">
        <v>6103</v>
      </c>
      <c r="B52" s="672" t="s">
        <v>2660</v>
      </c>
      <c r="C52" s="672">
        <v>0.5</v>
      </c>
      <c r="D52" s="672">
        <v>100</v>
      </c>
      <c r="E52" s="2472">
        <v>87.64</v>
      </c>
      <c r="F52" s="673">
        <f>ROUND($E$52*(1-$F$51),2)</f>
        <v>87.64</v>
      </c>
      <c r="G52" s="648">
        <f>'Заказ, cкидки и курсы валют'!$J$24*F52</f>
        <v>1111.7134000000001</v>
      </c>
      <c r="H52" s="655">
        <f>ROUND((D52/1000)*G52,2)</f>
        <v>111.17</v>
      </c>
      <c r="I52" s="393"/>
      <c r="K52" s="402"/>
    </row>
    <row r="53" spans="1:11" ht="15">
      <c r="A53" s="242" t="s">
        <v>6104</v>
      </c>
      <c r="B53" s="6" t="s">
        <v>191</v>
      </c>
      <c r="C53" s="6">
        <v>1.1499999999999999</v>
      </c>
      <c r="D53" s="6">
        <v>100</v>
      </c>
      <c r="E53" s="2472">
        <v>138.12</v>
      </c>
      <c r="F53" s="29">
        <f>ROUND($E$53*(1-$F$51),2)</f>
        <v>138.12</v>
      </c>
      <c r="G53" s="648">
        <f>'Заказ, cкидки и курсы валют'!$J$24*F53</f>
        <v>1752.0522000000001</v>
      </c>
      <c r="H53" s="655">
        <f t="shared" ref="H53:H56" si="3">ROUND((D53/1000)*G53,2)</f>
        <v>175.21</v>
      </c>
      <c r="I53" s="245"/>
      <c r="K53" s="402"/>
    </row>
    <row r="54" spans="1:11" ht="15">
      <c r="A54" s="242" t="s">
        <v>6105</v>
      </c>
      <c r="B54" s="6" t="s">
        <v>202</v>
      </c>
      <c r="C54" s="6">
        <v>2.25</v>
      </c>
      <c r="D54" s="6">
        <v>100</v>
      </c>
      <c r="E54" s="2472">
        <v>372.07</v>
      </c>
      <c r="F54" s="29">
        <f>ROUND($E$54*(1-$F$51),2)</f>
        <v>372.07</v>
      </c>
      <c r="G54" s="648">
        <f>'Заказ, cкидки и курсы валют'!$J$24*F54</f>
        <v>4719.70795</v>
      </c>
      <c r="H54" s="655">
        <f t="shared" si="3"/>
        <v>471.97</v>
      </c>
      <c r="I54" s="245"/>
      <c r="K54" s="402"/>
    </row>
    <row r="55" spans="1:11" ht="15">
      <c r="A55" s="1015" t="s">
        <v>6106</v>
      </c>
      <c r="B55" s="12" t="s">
        <v>995</v>
      </c>
      <c r="C55" s="12">
        <v>4</v>
      </c>
      <c r="D55" s="12">
        <v>100</v>
      </c>
      <c r="E55" s="2472">
        <v>388.31</v>
      </c>
      <c r="F55" s="29">
        <f>ROUND($E$55*(1-$F$51),2)</f>
        <v>388.31</v>
      </c>
      <c r="G55" s="648">
        <f>'Заказ, cкидки и курсы валют'!$J$24*F55</f>
        <v>4925.7123499999998</v>
      </c>
      <c r="H55" s="655">
        <f t="shared" si="3"/>
        <v>492.57</v>
      </c>
      <c r="I55" s="245"/>
      <c r="K55" s="402"/>
    </row>
    <row r="56" spans="1:11" ht="15.75" thickBot="1">
      <c r="A56" s="674" t="s">
        <v>6107</v>
      </c>
      <c r="B56" s="335" t="s">
        <v>996</v>
      </c>
      <c r="C56" s="335">
        <v>4.8</v>
      </c>
      <c r="D56" s="335">
        <v>50</v>
      </c>
      <c r="E56" s="2472">
        <v>500.43</v>
      </c>
      <c r="F56" s="336">
        <f>ROUND($E$56*(1-$F$51),2)</f>
        <v>500.43</v>
      </c>
      <c r="G56" s="648">
        <f>'Заказ, cкидки и курсы валют'!$J$24*F56</f>
        <v>6347.9545500000004</v>
      </c>
      <c r="H56" s="655">
        <f t="shared" si="3"/>
        <v>317.39999999999998</v>
      </c>
      <c r="I56" s="248"/>
      <c r="K56" s="402"/>
    </row>
    <row r="57" spans="1:11" ht="13.5" thickBot="1"/>
    <row r="58" spans="1:11" ht="33.75" customHeight="1">
      <c r="A58" s="367"/>
      <c r="B58" s="368"/>
      <c r="C58" s="177" t="s">
        <v>4673</v>
      </c>
      <c r="D58" s="177"/>
      <c r="E58" s="1098"/>
      <c r="F58" s="177"/>
      <c r="G58" s="177"/>
      <c r="H58" s="178"/>
      <c r="I58" s="371"/>
    </row>
    <row r="59" spans="1:11" ht="30.75">
      <c r="A59" s="356"/>
      <c r="B59" s="357"/>
      <c r="C59" s="339"/>
      <c r="D59" s="339"/>
      <c r="E59" s="1100" t="s">
        <v>3892</v>
      </c>
      <c r="F59" s="17"/>
      <c r="G59" s="341"/>
      <c r="H59" s="341"/>
      <c r="I59" s="346"/>
    </row>
    <row r="60" spans="1:11" ht="30.75">
      <c r="A60" s="356"/>
      <c r="B60" s="357"/>
      <c r="C60" s="118"/>
      <c r="D60" s="118"/>
      <c r="E60" s="781"/>
      <c r="F60" s="119"/>
      <c r="G60" s="201"/>
      <c r="H60" s="357"/>
      <c r="I60" s="358"/>
    </row>
    <row r="61" spans="1:11" ht="30.75">
      <c r="A61" s="356"/>
      <c r="B61" s="357"/>
      <c r="C61" s="118"/>
      <c r="D61" s="118"/>
      <c r="E61" s="781"/>
      <c r="F61" s="364"/>
      <c r="G61" s="359"/>
      <c r="H61" s="357"/>
      <c r="I61" s="358"/>
    </row>
    <row r="62" spans="1:11">
      <c r="A62" s="360"/>
      <c r="B62" s="361"/>
      <c r="C62" s="118"/>
      <c r="D62" s="118"/>
      <c r="E62" s="781"/>
      <c r="F62" s="364"/>
      <c r="G62" s="359"/>
      <c r="H62" s="17"/>
      <c r="I62" s="200"/>
    </row>
    <row r="63" spans="1:11" ht="13.5" thickBot="1">
      <c r="A63" s="362"/>
      <c r="B63" s="363"/>
      <c r="C63" s="120"/>
      <c r="D63" s="120"/>
      <c r="E63" s="782"/>
      <c r="F63" s="122"/>
      <c r="G63" s="203"/>
      <c r="H63" s="204"/>
      <c r="I63" s="205"/>
    </row>
    <row r="64" spans="1:11" ht="49.5" customHeight="1">
      <c r="A64" s="228" t="s">
        <v>1036</v>
      </c>
      <c r="B64" s="229" t="s">
        <v>1037</v>
      </c>
      <c r="C64" s="230" t="s">
        <v>679</v>
      </c>
      <c r="D64" s="230" t="s">
        <v>3147</v>
      </c>
      <c r="E64" s="691" t="s">
        <v>11554</v>
      </c>
      <c r="F64" s="231" t="s">
        <v>2796</v>
      </c>
      <c r="G64" s="394" t="s">
        <v>2644</v>
      </c>
      <c r="H64" s="394" t="s">
        <v>498</v>
      </c>
      <c r="I64" s="232" t="s">
        <v>4274</v>
      </c>
    </row>
    <row r="65" spans="1:9">
      <c r="A65" s="228"/>
      <c r="B65" s="445"/>
      <c r="C65" s="230" t="s">
        <v>3648</v>
      </c>
      <c r="D65" s="446" t="s">
        <v>2645</v>
      </c>
      <c r="E65" s="696" t="s">
        <v>265</v>
      </c>
      <c r="F65" s="398">
        <f>'Заказ, cкидки и курсы валют'!$I$12</f>
        <v>0</v>
      </c>
      <c r="G65" s="545"/>
      <c r="H65" s="545"/>
      <c r="I65" s="380"/>
    </row>
    <row r="66" spans="1:9" ht="15">
      <c r="A66" s="491" t="s">
        <v>5264</v>
      </c>
      <c r="B66" s="670" t="s">
        <v>2651</v>
      </c>
      <c r="C66" s="613">
        <v>7.6</v>
      </c>
      <c r="D66" s="615">
        <v>50</v>
      </c>
      <c r="E66" s="2472">
        <v>1184.71</v>
      </c>
      <c r="F66" s="29">
        <f>ROUND($E$66*(1-$F$65),2)</f>
        <v>1184.71</v>
      </c>
      <c r="G66" s="648">
        <f>'Заказ, cкидки и курсы валют'!$J$24*F66</f>
        <v>15028.046350000001</v>
      </c>
      <c r="H66" s="655">
        <f>ROUND((D66/1000)*G66,2)</f>
        <v>751.4</v>
      </c>
      <c r="I66" s="528"/>
    </row>
    <row r="67" spans="1:9" ht="15">
      <c r="A67" s="15" t="s">
        <v>1292</v>
      </c>
      <c r="B67" s="12" t="s">
        <v>997</v>
      </c>
      <c r="C67" s="12">
        <v>9</v>
      </c>
      <c r="D67" s="12">
        <v>50</v>
      </c>
      <c r="E67" s="2472">
        <v>1520.04</v>
      </c>
      <c r="F67" s="29">
        <f>ROUND($E$67*(1-$F$65),2)</f>
        <v>1520.04</v>
      </c>
      <c r="G67" s="648">
        <f>'Заказ, cкидки и курсы валют'!$J$24*F67</f>
        <v>19281.707399999999</v>
      </c>
      <c r="H67" s="655">
        <f>ROUND((D67/1000)*G67,2)</f>
        <v>964.09</v>
      </c>
      <c r="I67" s="15"/>
    </row>
    <row r="69" spans="1:9" ht="13.5" thickBot="1"/>
    <row r="70" spans="1:9" ht="20.25">
      <c r="A70" s="367"/>
      <c r="B70" s="368"/>
      <c r="C70" s="183" t="s">
        <v>2836</v>
      </c>
      <c r="D70" s="177"/>
      <c r="E70" s="1098"/>
      <c r="F70" s="177"/>
      <c r="G70" s="177"/>
      <c r="H70" s="178"/>
      <c r="I70" s="371"/>
    </row>
    <row r="71" spans="1:9" ht="30.75">
      <c r="A71" s="356"/>
      <c r="B71" s="357"/>
      <c r="C71" s="129"/>
      <c r="D71" s="129"/>
      <c r="E71" s="1099" t="s">
        <v>4875</v>
      </c>
      <c r="F71" s="132"/>
      <c r="H71" s="132"/>
      <c r="I71" s="133"/>
    </row>
    <row r="72" spans="1:9" ht="30.75">
      <c r="A72" s="356"/>
      <c r="B72" s="357"/>
      <c r="C72" s="118"/>
      <c r="D72" s="118"/>
      <c r="E72" s="781"/>
      <c r="F72" s="364"/>
      <c r="G72" s="359"/>
      <c r="H72" s="357"/>
      <c r="I72" s="358"/>
    </row>
    <row r="73" spans="1:9">
      <c r="A73" s="360"/>
      <c r="B73" s="361"/>
      <c r="C73" s="118"/>
      <c r="D73" s="118"/>
      <c r="E73" s="781"/>
      <c r="F73" s="364"/>
      <c r="G73" s="359"/>
      <c r="H73" s="17"/>
      <c r="I73" s="200"/>
    </row>
    <row r="74" spans="1:9" ht="13.5" thickBot="1">
      <c r="A74" s="362"/>
      <c r="B74" s="363"/>
      <c r="C74" s="120"/>
      <c r="D74" s="120"/>
      <c r="E74" s="782"/>
      <c r="F74" s="122"/>
      <c r="G74" s="203"/>
      <c r="H74" s="204"/>
      <c r="I74" s="205"/>
    </row>
    <row r="75" spans="1:9" ht="37.5" customHeight="1">
      <c r="A75" s="228" t="s">
        <v>1036</v>
      </c>
      <c r="B75" s="229" t="s">
        <v>1037</v>
      </c>
      <c r="C75" s="230" t="s">
        <v>679</v>
      </c>
      <c r="D75" s="230" t="s">
        <v>3147</v>
      </c>
      <c r="E75" s="691" t="s">
        <v>11555</v>
      </c>
      <c r="F75" s="231" t="s">
        <v>2796</v>
      </c>
      <c r="G75" s="394" t="s">
        <v>498</v>
      </c>
      <c r="H75" s="394" t="s">
        <v>498</v>
      </c>
      <c r="I75" s="232" t="s">
        <v>4274</v>
      </c>
    </row>
    <row r="76" spans="1:9" ht="13.5" thickBot="1">
      <c r="A76" s="221"/>
      <c r="B76" s="223"/>
      <c r="C76" s="226" t="s">
        <v>3648</v>
      </c>
      <c r="D76" s="227" t="s">
        <v>2645</v>
      </c>
      <c r="E76" s="696" t="s">
        <v>265</v>
      </c>
      <c r="F76" s="224">
        <f>'Заказ, cкидки и курсы валют'!$I$12</f>
        <v>0</v>
      </c>
      <c r="G76" s="395"/>
      <c r="H76" s="395"/>
      <c r="I76" s="219"/>
    </row>
    <row r="77" spans="1:9" ht="15">
      <c r="A77" s="560" t="s">
        <v>4500</v>
      </c>
      <c r="B77" s="561" t="s">
        <v>4499</v>
      </c>
      <c r="C77" s="561">
        <v>0.04</v>
      </c>
      <c r="D77" s="561">
        <v>100</v>
      </c>
      <c r="E77" s="2472">
        <v>5.66</v>
      </c>
      <c r="F77" s="562">
        <f>ROUND(E77*(1-F76),2)</f>
        <v>5.66</v>
      </c>
      <c r="G77" s="648">
        <f>'Заказ, cкидки и курсы валют'!$J$24*F77</f>
        <v>71.7971</v>
      </c>
      <c r="H77" s="648">
        <f>G77</f>
        <v>71.7971</v>
      </c>
      <c r="I77" s="555"/>
    </row>
    <row r="78" spans="1:9" ht="15">
      <c r="A78" s="560" t="s">
        <v>4501</v>
      </c>
      <c r="B78" s="561" t="s">
        <v>2837</v>
      </c>
      <c r="C78" s="561">
        <v>0.08</v>
      </c>
      <c r="D78" s="561">
        <v>100</v>
      </c>
      <c r="E78" s="2472">
        <v>13.41</v>
      </c>
      <c r="F78" s="562">
        <f>ROUND(E78*(1-F76),2)</f>
        <v>13.41</v>
      </c>
      <c r="G78" s="648">
        <f>'Заказ, cкидки и курсы валют'!$J$24*F78</f>
        <v>170.10585</v>
      </c>
      <c r="H78" s="648">
        <f t="shared" ref="H78:H82" si="4">G78</f>
        <v>170.10585</v>
      </c>
      <c r="I78" s="555"/>
    </row>
    <row r="79" spans="1:9" ht="15">
      <c r="A79" s="560" t="s">
        <v>4502</v>
      </c>
      <c r="B79" s="561" t="s">
        <v>2838</v>
      </c>
      <c r="C79" s="561">
        <v>7.0000000000000007E-2</v>
      </c>
      <c r="D79" s="561">
        <v>100</v>
      </c>
      <c r="E79" s="2472">
        <v>14.13</v>
      </c>
      <c r="F79" s="562">
        <f>ROUND(E79*(1-F76),2)</f>
        <v>14.13</v>
      </c>
      <c r="G79" s="648">
        <f>'Заказ, cкидки и курсы валют'!$J$24*F79</f>
        <v>179.23905000000002</v>
      </c>
      <c r="H79" s="648">
        <f t="shared" si="4"/>
        <v>179.23905000000002</v>
      </c>
      <c r="I79" s="555"/>
    </row>
    <row r="80" spans="1:9" ht="15">
      <c r="A80" s="560" t="s">
        <v>4503</v>
      </c>
      <c r="B80" s="561" t="s">
        <v>2839</v>
      </c>
      <c r="C80" s="561">
        <v>0.11</v>
      </c>
      <c r="D80" s="561">
        <v>100</v>
      </c>
      <c r="E80" s="2472">
        <v>18.739999999999998</v>
      </c>
      <c r="F80" s="562">
        <f>ROUND(E80*(1-F76),2)</f>
        <v>18.739999999999998</v>
      </c>
      <c r="G80" s="648">
        <f>'Заказ, cкидки и курсы валют'!$J$24*F80</f>
        <v>237.71689999999998</v>
      </c>
      <c r="H80" s="648">
        <f t="shared" si="4"/>
        <v>237.71689999999998</v>
      </c>
      <c r="I80" s="555"/>
    </row>
    <row r="81" spans="1:9" ht="15">
      <c r="A81" s="560" t="s">
        <v>4504</v>
      </c>
      <c r="B81" s="561" t="s">
        <v>2840</v>
      </c>
      <c r="C81" s="561">
        <v>0.15</v>
      </c>
      <c r="D81" s="561">
        <v>100</v>
      </c>
      <c r="E81" s="2472">
        <v>31.95</v>
      </c>
      <c r="F81" s="562">
        <f>ROUND(E81*(1-F76),2)</f>
        <v>31.95</v>
      </c>
      <c r="G81" s="648">
        <f>'Заказ, cкидки и курсы валют'!$J$24*F81</f>
        <v>405.28575000000001</v>
      </c>
      <c r="H81" s="648">
        <f t="shared" si="4"/>
        <v>405.28575000000001</v>
      </c>
      <c r="I81" s="555"/>
    </row>
    <row r="82" spans="1:9" ht="15">
      <c r="A82" s="560" t="s">
        <v>4505</v>
      </c>
      <c r="B82" s="561" t="s">
        <v>2841</v>
      </c>
      <c r="C82" s="561">
        <v>0.2</v>
      </c>
      <c r="D82" s="561">
        <v>100</v>
      </c>
      <c r="E82" s="2472">
        <v>41.12</v>
      </c>
      <c r="F82" s="562">
        <f>ROUND(E82*(1-F76),2)</f>
        <v>41.12</v>
      </c>
      <c r="G82" s="648">
        <f>'Заказ, cкидки и курсы валют'!$J$24*F82</f>
        <v>521.60720000000003</v>
      </c>
      <c r="H82" s="648">
        <f t="shared" si="4"/>
        <v>521.60720000000003</v>
      </c>
      <c r="I82" s="555"/>
    </row>
    <row r="83" spans="1:9" ht="15">
      <c r="A83" s="560" t="s">
        <v>4506</v>
      </c>
      <c r="B83" s="561" t="s">
        <v>2842</v>
      </c>
      <c r="C83" s="561">
        <v>0.13</v>
      </c>
      <c r="D83" s="561">
        <v>100</v>
      </c>
      <c r="E83" s="2472">
        <v>25.64</v>
      </c>
      <c r="F83" s="562">
        <f>ROUND(E83*(1-F76),2)</f>
        <v>25.64</v>
      </c>
      <c r="G83" s="648">
        <f>'Заказ, cкидки и курсы валют'!$J$24*F83</f>
        <v>325.24340000000001</v>
      </c>
      <c r="H83" s="648">
        <f t="shared" ref="H83:H91" si="5">G83</f>
        <v>325.24340000000001</v>
      </c>
      <c r="I83" s="555"/>
    </row>
    <row r="84" spans="1:9" ht="15">
      <c r="A84" s="553" t="s">
        <v>4507</v>
      </c>
      <c r="B84" s="561" t="s">
        <v>2843</v>
      </c>
      <c r="C84" s="561">
        <v>0.14000000000000001</v>
      </c>
      <c r="D84" s="561">
        <v>100</v>
      </c>
      <c r="E84" s="2472">
        <v>37.71</v>
      </c>
      <c r="F84" s="562">
        <f>ROUND(E84*(1-F76),2)</f>
        <v>37.71</v>
      </c>
      <c r="G84" s="648">
        <f>'Заказ, cкидки и курсы валют'!$J$24*F84</f>
        <v>478.35135000000002</v>
      </c>
      <c r="H84" s="648">
        <f t="shared" si="5"/>
        <v>478.35135000000002</v>
      </c>
      <c r="I84" s="555"/>
    </row>
    <row r="85" spans="1:9" ht="15">
      <c r="A85" s="553" t="s">
        <v>4508</v>
      </c>
      <c r="B85" s="561" t="s">
        <v>2844</v>
      </c>
      <c r="C85" s="561">
        <v>0.19</v>
      </c>
      <c r="D85" s="561">
        <v>100</v>
      </c>
      <c r="E85" s="2472">
        <v>52.14</v>
      </c>
      <c r="F85" s="562">
        <f>ROUND(E85*(1-F76),2)</f>
        <v>52.14</v>
      </c>
      <c r="G85" s="648">
        <f>'Заказ, cкидки и курсы валют'!$J$24*F85</f>
        <v>661.39589999999998</v>
      </c>
      <c r="H85" s="648">
        <f t="shared" si="5"/>
        <v>661.39589999999998</v>
      </c>
      <c r="I85" s="555"/>
    </row>
    <row r="86" spans="1:9" ht="15">
      <c r="A86" s="553" t="s">
        <v>4509</v>
      </c>
      <c r="B86" s="561" t="s">
        <v>2845</v>
      </c>
      <c r="C86" s="561">
        <v>0.22</v>
      </c>
      <c r="D86" s="561">
        <v>100</v>
      </c>
      <c r="E86" s="2472">
        <v>73.489999999999995</v>
      </c>
      <c r="F86" s="562">
        <f>ROUND(E86*(1-F76),2)</f>
        <v>73.489999999999995</v>
      </c>
      <c r="G86" s="648">
        <f>'Заказ, cкидки и курсы валют'!$J$24*F86</f>
        <v>932.22064999999998</v>
      </c>
      <c r="H86" s="648">
        <f t="shared" si="5"/>
        <v>932.22064999999998</v>
      </c>
      <c r="I86" s="555"/>
    </row>
    <row r="87" spans="1:9" ht="15">
      <c r="A87" s="553" t="s">
        <v>4510</v>
      </c>
      <c r="B87" s="561" t="s">
        <v>2846</v>
      </c>
      <c r="C87" s="561">
        <v>0.24</v>
      </c>
      <c r="D87" s="561">
        <v>100</v>
      </c>
      <c r="E87" s="2472">
        <v>84.32</v>
      </c>
      <c r="F87" s="562">
        <f>ROUND(E87*(1-F76),2)</f>
        <v>84.32</v>
      </c>
      <c r="G87" s="648">
        <f>'Заказ, cкидки и курсы валют'!$J$24*F87</f>
        <v>1069.5991999999999</v>
      </c>
      <c r="H87" s="648">
        <f t="shared" si="5"/>
        <v>1069.5991999999999</v>
      </c>
      <c r="I87" s="555"/>
    </row>
    <row r="88" spans="1:9" ht="15">
      <c r="A88" s="553" t="s">
        <v>4511</v>
      </c>
      <c r="B88" s="561" t="s">
        <v>2847</v>
      </c>
      <c r="C88" s="561">
        <v>0.31</v>
      </c>
      <c r="D88" s="561">
        <v>100</v>
      </c>
      <c r="E88" s="2472">
        <v>90.65</v>
      </c>
      <c r="F88" s="562">
        <f>ROUND(E88*(1-F76),2)</f>
        <v>90.65</v>
      </c>
      <c r="G88" s="648">
        <f>'Заказ, cкидки и курсы валют'!$J$24*F88</f>
        <v>1149.89525</v>
      </c>
      <c r="H88" s="648">
        <f t="shared" si="5"/>
        <v>1149.89525</v>
      </c>
      <c r="I88" s="555"/>
    </row>
    <row r="89" spans="1:9" ht="15">
      <c r="A89" s="553" t="s">
        <v>4512</v>
      </c>
      <c r="B89" s="561" t="s">
        <v>2848</v>
      </c>
      <c r="C89" s="561">
        <v>0.4</v>
      </c>
      <c r="D89" s="561">
        <v>100</v>
      </c>
      <c r="E89" s="2472">
        <v>95.98</v>
      </c>
      <c r="F89" s="562">
        <f>ROUND(E89*(1-F76),2)</f>
        <v>95.98</v>
      </c>
      <c r="G89" s="648">
        <f>'Заказ, cкидки и курсы валют'!$J$24*F89</f>
        <v>1217.5063</v>
      </c>
      <c r="H89" s="648">
        <f t="shared" si="5"/>
        <v>1217.5063</v>
      </c>
      <c r="I89" s="555"/>
    </row>
    <row r="90" spans="1:9" ht="15">
      <c r="A90" s="553" t="s">
        <v>4514</v>
      </c>
      <c r="B90" s="561" t="s">
        <v>4513</v>
      </c>
      <c r="C90" s="561">
        <v>0.4</v>
      </c>
      <c r="D90" s="561">
        <v>100</v>
      </c>
      <c r="E90" s="2472">
        <v>159.54</v>
      </c>
      <c r="F90" s="562">
        <f>ROUND(E90*(1-F76),2)</f>
        <v>159.54</v>
      </c>
      <c r="G90" s="648">
        <f>'Заказ, cкидки и курсы валют'!$J$24*F90</f>
        <v>2023.7648999999999</v>
      </c>
      <c r="H90" s="648">
        <f t="shared" si="5"/>
        <v>2023.7648999999999</v>
      </c>
      <c r="I90" s="555"/>
    </row>
    <row r="91" spans="1:9" ht="15">
      <c r="A91" s="553" t="s">
        <v>4530</v>
      </c>
      <c r="B91" s="561" t="s">
        <v>4498</v>
      </c>
      <c r="C91" s="561">
        <v>0.44</v>
      </c>
      <c r="D91" s="561">
        <v>100</v>
      </c>
      <c r="E91" s="2472">
        <v>172.09</v>
      </c>
      <c r="F91" s="562">
        <f>ROUND(E91*(1-F76),2)</f>
        <v>172.09</v>
      </c>
      <c r="G91" s="648">
        <f>'Заказ, cкидки и курсы валют'!$J$24*F91</f>
        <v>2182.9616500000002</v>
      </c>
      <c r="H91" s="648">
        <f t="shared" si="5"/>
        <v>2182.9616500000002</v>
      </c>
      <c r="I91" s="555"/>
    </row>
    <row r="92" spans="1:9" ht="13.5" thickBot="1">
      <c r="A92" s="551"/>
      <c r="B92" s="563"/>
      <c r="C92" s="563"/>
      <c r="D92" s="563"/>
      <c r="E92" s="1101"/>
      <c r="F92" s="552"/>
      <c r="G92" s="564"/>
      <c r="H92" s="551"/>
      <c r="I92" s="551"/>
    </row>
    <row r="93" spans="1:9" ht="20.25">
      <c r="A93" s="367"/>
      <c r="B93" s="368"/>
      <c r="C93" s="183" t="s">
        <v>2836</v>
      </c>
      <c r="D93" s="177"/>
      <c r="E93" s="1098"/>
      <c r="F93" s="177"/>
      <c r="G93" s="177"/>
      <c r="H93" s="178"/>
      <c r="I93" s="371"/>
    </row>
    <row r="94" spans="1:9" ht="30.75">
      <c r="A94" s="356"/>
      <c r="B94" s="357"/>
      <c r="C94" s="129"/>
      <c r="D94" s="129"/>
      <c r="E94" s="1099" t="s">
        <v>4672</v>
      </c>
      <c r="F94" s="132"/>
      <c r="G94" s="17"/>
      <c r="H94" s="132"/>
      <c r="I94" s="133"/>
    </row>
    <row r="95" spans="1:9" ht="30.75">
      <c r="A95" s="356"/>
      <c r="B95" s="357"/>
      <c r="C95" s="118"/>
      <c r="D95" s="118"/>
      <c r="E95" s="781"/>
      <c r="F95" s="364"/>
      <c r="G95" s="359"/>
      <c r="H95" s="357"/>
      <c r="I95" s="358"/>
    </row>
    <row r="96" spans="1:9">
      <c r="A96" s="360"/>
      <c r="B96" s="361"/>
      <c r="C96" s="118"/>
      <c r="D96" s="118"/>
      <c r="E96" s="781"/>
      <c r="F96" s="364"/>
      <c r="G96" s="359"/>
      <c r="H96" s="17"/>
      <c r="I96" s="200"/>
    </row>
    <row r="97" spans="1:9" ht="36" customHeight="1" thickBot="1">
      <c r="A97" s="362"/>
      <c r="B97" s="363"/>
      <c r="C97" s="120"/>
      <c r="D97" s="120"/>
      <c r="E97" s="782"/>
      <c r="F97" s="122"/>
      <c r="G97" s="203"/>
      <c r="H97" s="204"/>
      <c r="I97" s="205"/>
    </row>
    <row r="98" spans="1:9" ht="45">
      <c r="A98" s="228" t="s">
        <v>1036</v>
      </c>
      <c r="B98" s="229" t="s">
        <v>1037</v>
      </c>
      <c r="C98" s="230" t="s">
        <v>679</v>
      </c>
      <c r="D98" s="230" t="s">
        <v>3147</v>
      </c>
      <c r="E98" s="691" t="s">
        <v>11555</v>
      </c>
      <c r="F98" s="231" t="s">
        <v>2796</v>
      </c>
      <c r="G98" s="394" t="s">
        <v>498</v>
      </c>
      <c r="H98" s="394" t="s">
        <v>498</v>
      </c>
      <c r="I98" s="232" t="s">
        <v>4274</v>
      </c>
    </row>
    <row r="99" spans="1:9" ht="13.5" thickBot="1">
      <c r="A99" s="221"/>
      <c r="B99" s="223"/>
      <c r="C99" s="226" t="s">
        <v>3648</v>
      </c>
      <c r="D99" s="227" t="s">
        <v>2645</v>
      </c>
      <c r="E99" s="696" t="s">
        <v>265</v>
      </c>
      <c r="F99" s="224">
        <f>'Заказ, cкидки и курсы валют'!$I$12</f>
        <v>0</v>
      </c>
      <c r="G99" s="395"/>
      <c r="H99" s="395"/>
      <c r="I99" s="219"/>
    </row>
    <row r="100" spans="1:9" ht="15">
      <c r="A100" s="560" t="s">
        <v>4515</v>
      </c>
      <c r="B100" s="561" t="s">
        <v>4499</v>
      </c>
      <c r="C100" s="561">
        <v>0.04</v>
      </c>
      <c r="D100" s="561">
        <v>100</v>
      </c>
      <c r="E100" s="2472">
        <v>5.66</v>
      </c>
      <c r="F100" s="562">
        <f>ROUND(E100*(1-F99),2)</f>
        <v>5.66</v>
      </c>
      <c r="G100" s="648">
        <f>'Заказ, cкидки и курсы валют'!$J$24*F100</f>
        <v>71.7971</v>
      </c>
      <c r="H100" s="648">
        <f>G100</f>
        <v>71.7971</v>
      </c>
      <c r="I100" s="555"/>
    </row>
    <row r="101" spans="1:9" ht="15">
      <c r="A101" s="560" t="s">
        <v>4516</v>
      </c>
      <c r="B101" s="561" t="s">
        <v>2837</v>
      </c>
      <c r="C101" s="561">
        <v>0.08</v>
      </c>
      <c r="D101" s="561">
        <v>100</v>
      </c>
      <c r="E101" s="2472">
        <v>13.41</v>
      </c>
      <c r="F101" s="562">
        <f>ROUND(E101*(1-F99),2)</f>
        <v>13.41</v>
      </c>
      <c r="G101" s="648">
        <f>'Заказ, cкидки и курсы валют'!$J$24*F101</f>
        <v>170.10585</v>
      </c>
      <c r="H101" s="648">
        <f t="shared" ref="H101:H105" si="6">G101</f>
        <v>170.10585</v>
      </c>
      <c r="I101" s="555"/>
    </row>
    <row r="102" spans="1:9" ht="15">
      <c r="A102" s="560" t="s">
        <v>4517</v>
      </c>
      <c r="B102" s="561" t="s">
        <v>2838</v>
      </c>
      <c r="C102" s="561">
        <v>7.0000000000000007E-2</v>
      </c>
      <c r="D102" s="561">
        <v>100</v>
      </c>
      <c r="E102" s="2472">
        <v>14.13</v>
      </c>
      <c r="F102" s="562">
        <f>ROUND(E102*(1-F99),2)</f>
        <v>14.13</v>
      </c>
      <c r="G102" s="648">
        <f>'Заказ, cкидки и курсы валют'!$J$24*F102</f>
        <v>179.23905000000002</v>
      </c>
      <c r="H102" s="648">
        <f t="shared" si="6"/>
        <v>179.23905000000002</v>
      </c>
      <c r="I102" s="555"/>
    </row>
    <row r="103" spans="1:9" ht="15">
      <c r="A103" s="560" t="s">
        <v>4518</v>
      </c>
      <c r="B103" s="561" t="s">
        <v>2839</v>
      </c>
      <c r="C103" s="561">
        <v>0.11</v>
      </c>
      <c r="D103" s="561">
        <v>100</v>
      </c>
      <c r="E103" s="2472">
        <v>18.739999999999998</v>
      </c>
      <c r="F103" s="562">
        <f>ROUND(E103*(1-F99),2)</f>
        <v>18.739999999999998</v>
      </c>
      <c r="G103" s="648">
        <f>'Заказ, cкидки и курсы валют'!$J$24*F103</f>
        <v>237.71689999999998</v>
      </c>
      <c r="H103" s="648">
        <f t="shared" si="6"/>
        <v>237.71689999999998</v>
      </c>
      <c r="I103" s="555"/>
    </row>
    <row r="104" spans="1:9" ht="15">
      <c r="A104" s="560" t="s">
        <v>4519</v>
      </c>
      <c r="B104" s="561" t="s">
        <v>2840</v>
      </c>
      <c r="C104" s="561">
        <v>0.15</v>
      </c>
      <c r="D104" s="561">
        <v>100</v>
      </c>
      <c r="E104" s="2472">
        <v>31.95</v>
      </c>
      <c r="F104" s="562">
        <f>ROUND(E104*(1-F99),2)</f>
        <v>31.95</v>
      </c>
      <c r="G104" s="648">
        <f>'Заказ, cкидки и курсы валют'!$J$24*F104</f>
        <v>405.28575000000001</v>
      </c>
      <c r="H104" s="648">
        <f t="shared" si="6"/>
        <v>405.28575000000001</v>
      </c>
      <c r="I104" s="555"/>
    </row>
    <row r="105" spans="1:9" ht="15">
      <c r="A105" s="560" t="s">
        <v>4520</v>
      </c>
      <c r="B105" s="561" t="s">
        <v>2841</v>
      </c>
      <c r="C105" s="561">
        <v>0.2</v>
      </c>
      <c r="D105" s="561">
        <v>100</v>
      </c>
      <c r="E105" s="2472">
        <v>41.12</v>
      </c>
      <c r="F105" s="562">
        <f>ROUND(E105*(1-F99),2)</f>
        <v>41.12</v>
      </c>
      <c r="G105" s="648">
        <f>'Заказ, cкидки и курсы валют'!$J$24*F105</f>
        <v>521.60720000000003</v>
      </c>
      <c r="H105" s="648">
        <f t="shared" si="6"/>
        <v>521.60720000000003</v>
      </c>
      <c r="I105" s="555"/>
    </row>
    <row r="106" spans="1:9" ht="15">
      <c r="A106" s="560" t="s">
        <v>4521</v>
      </c>
      <c r="B106" s="561" t="s">
        <v>2842</v>
      </c>
      <c r="C106" s="561">
        <v>0.13</v>
      </c>
      <c r="D106" s="561">
        <v>100</v>
      </c>
      <c r="E106" s="2472">
        <v>25.64</v>
      </c>
      <c r="F106" s="562">
        <f>ROUND(E106*(1-F99),2)</f>
        <v>25.64</v>
      </c>
      <c r="G106" s="648">
        <f>'Заказ, cкидки и курсы валют'!$J$24*F106</f>
        <v>325.24340000000001</v>
      </c>
      <c r="H106" s="648">
        <f t="shared" ref="H106:H114" si="7">G106</f>
        <v>325.24340000000001</v>
      </c>
      <c r="I106" s="555"/>
    </row>
    <row r="107" spans="1:9" ht="15">
      <c r="A107" s="553" t="s">
        <v>4522</v>
      </c>
      <c r="B107" s="561" t="s">
        <v>2843</v>
      </c>
      <c r="C107" s="561">
        <v>0.14000000000000001</v>
      </c>
      <c r="D107" s="561">
        <v>100</v>
      </c>
      <c r="E107" s="2472">
        <v>37.71</v>
      </c>
      <c r="F107" s="562">
        <f>ROUND(E107*(1-F99),2)</f>
        <v>37.71</v>
      </c>
      <c r="G107" s="648">
        <f>'Заказ, cкидки и курсы валют'!$J$24*F107</f>
        <v>478.35135000000002</v>
      </c>
      <c r="H107" s="648">
        <f t="shared" si="7"/>
        <v>478.35135000000002</v>
      </c>
      <c r="I107" s="555"/>
    </row>
    <row r="108" spans="1:9" ht="15">
      <c r="A108" s="553" t="s">
        <v>4523</v>
      </c>
      <c r="B108" s="561" t="s">
        <v>2844</v>
      </c>
      <c r="C108" s="561">
        <v>0.19</v>
      </c>
      <c r="D108" s="561">
        <v>100</v>
      </c>
      <c r="E108" s="2472">
        <v>52.14</v>
      </c>
      <c r="F108" s="562">
        <f>ROUND(E108*(1-F99),2)</f>
        <v>52.14</v>
      </c>
      <c r="G108" s="648">
        <f>'Заказ, cкидки и курсы валют'!$J$24*F108</f>
        <v>661.39589999999998</v>
      </c>
      <c r="H108" s="648">
        <f t="shared" si="7"/>
        <v>661.39589999999998</v>
      </c>
      <c r="I108" s="555"/>
    </row>
    <row r="109" spans="1:9" ht="15">
      <c r="A109" s="553" t="s">
        <v>4524</v>
      </c>
      <c r="B109" s="561" t="s">
        <v>2845</v>
      </c>
      <c r="C109" s="561">
        <v>0.22</v>
      </c>
      <c r="D109" s="561">
        <v>100</v>
      </c>
      <c r="E109" s="2472">
        <v>73.489999999999995</v>
      </c>
      <c r="F109" s="562">
        <f>ROUND(E109*(1-F99),2)</f>
        <v>73.489999999999995</v>
      </c>
      <c r="G109" s="648">
        <f>'Заказ, cкидки и курсы валют'!$J$24*F109</f>
        <v>932.22064999999998</v>
      </c>
      <c r="H109" s="648">
        <f t="shared" si="7"/>
        <v>932.22064999999998</v>
      </c>
      <c r="I109" s="555"/>
    </row>
    <row r="110" spans="1:9" ht="15">
      <c r="A110" s="553" t="s">
        <v>4525</v>
      </c>
      <c r="B110" s="561" t="s">
        <v>2846</v>
      </c>
      <c r="C110" s="561">
        <v>0.24</v>
      </c>
      <c r="D110" s="561">
        <v>100</v>
      </c>
      <c r="E110" s="2472">
        <v>84.32</v>
      </c>
      <c r="F110" s="562">
        <f>ROUND(E110*(1-F99),2)</f>
        <v>84.32</v>
      </c>
      <c r="G110" s="648">
        <f>'Заказ, cкидки и курсы валют'!$J$24*F110</f>
        <v>1069.5991999999999</v>
      </c>
      <c r="H110" s="648">
        <f t="shared" si="7"/>
        <v>1069.5991999999999</v>
      </c>
      <c r="I110" s="555"/>
    </row>
    <row r="111" spans="1:9" ht="15">
      <c r="A111" s="553" t="s">
        <v>4526</v>
      </c>
      <c r="B111" s="561" t="s">
        <v>2847</v>
      </c>
      <c r="C111" s="561">
        <v>0.31</v>
      </c>
      <c r="D111" s="561">
        <v>100</v>
      </c>
      <c r="E111" s="2472">
        <v>90.65</v>
      </c>
      <c r="F111" s="562">
        <f>ROUND(E111*(1-F99),2)</f>
        <v>90.65</v>
      </c>
      <c r="G111" s="648">
        <f>'Заказ, cкидки и курсы валют'!$J$24*F111</f>
        <v>1149.89525</v>
      </c>
      <c r="H111" s="648">
        <f t="shared" si="7"/>
        <v>1149.89525</v>
      </c>
      <c r="I111" s="555"/>
    </row>
    <row r="112" spans="1:9" ht="15">
      <c r="A112" s="553" t="s">
        <v>4527</v>
      </c>
      <c r="B112" s="561" t="s">
        <v>2848</v>
      </c>
      <c r="C112" s="561">
        <v>0.4</v>
      </c>
      <c r="D112" s="561">
        <v>100</v>
      </c>
      <c r="E112" s="2472">
        <v>95.98</v>
      </c>
      <c r="F112" s="562">
        <f>ROUND(E112*(1-F99),2)</f>
        <v>95.98</v>
      </c>
      <c r="G112" s="648">
        <f>'Заказ, cкидки и курсы валют'!$J$24*F112</f>
        <v>1217.5063</v>
      </c>
      <c r="H112" s="648">
        <f t="shared" si="7"/>
        <v>1217.5063</v>
      </c>
      <c r="I112" s="555"/>
    </row>
    <row r="113" spans="1:9" ht="15">
      <c r="A113" s="553" t="s">
        <v>4528</v>
      </c>
      <c r="B113" s="561" t="s">
        <v>4513</v>
      </c>
      <c r="C113" s="561">
        <v>0.4</v>
      </c>
      <c r="D113" s="561">
        <v>100</v>
      </c>
      <c r="E113" s="2472">
        <v>159.54</v>
      </c>
      <c r="F113" s="562">
        <f>ROUND(E113*(1-F99),2)</f>
        <v>159.54</v>
      </c>
      <c r="G113" s="648">
        <f>'Заказ, cкидки и курсы валют'!$J$24*F113</f>
        <v>2023.7648999999999</v>
      </c>
      <c r="H113" s="648">
        <f t="shared" si="7"/>
        <v>2023.7648999999999</v>
      </c>
      <c r="I113" s="555"/>
    </row>
    <row r="114" spans="1:9" ht="15">
      <c r="A114" s="553" t="s">
        <v>4529</v>
      </c>
      <c r="B114" s="561" t="s">
        <v>4498</v>
      </c>
      <c r="C114" s="561">
        <v>0.44</v>
      </c>
      <c r="D114" s="561">
        <v>100</v>
      </c>
      <c r="E114" s="2472">
        <v>172.09</v>
      </c>
      <c r="F114" s="562">
        <f>ROUND(E114*(1-F99),2)</f>
        <v>172.09</v>
      </c>
      <c r="G114" s="648">
        <f>'Заказ, cкидки и курсы валют'!$J$24*F114</f>
        <v>2182.9616500000002</v>
      </c>
      <c r="H114" s="648">
        <f t="shared" si="7"/>
        <v>2182.9616500000002</v>
      </c>
      <c r="I114" s="555"/>
    </row>
    <row r="1291" spans="6:6">
      <c r="F1291">
        <f>$E$1291*(1-$F$1277)</f>
        <v>0</v>
      </c>
    </row>
  </sheetData>
  <mergeCells count="5">
    <mergeCell ref="A1:I1"/>
    <mergeCell ref="G10:G11"/>
    <mergeCell ref="H10:H11"/>
    <mergeCell ref="G24:G25"/>
    <mergeCell ref="H24:H25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225"/>
  <sheetViews>
    <sheetView workbookViewId="0">
      <selection activeCell="B220" sqref="B220:H225"/>
    </sheetView>
  </sheetViews>
  <sheetFormatPr defaultRowHeight="12.75"/>
  <cols>
    <col min="1" max="1" width="16.28515625" customWidth="1"/>
    <col min="2" max="2" width="9.140625" customWidth="1"/>
    <col min="3" max="3" width="78.28515625" style="680" customWidth="1"/>
    <col min="4" max="4" width="10.85546875" customWidth="1"/>
    <col min="5" max="5" width="11.5703125" style="680" hidden="1" customWidth="1"/>
    <col min="6" max="6" width="11.7109375" style="916" customWidth="1"/>
    <col min="8" max="8" width="10.28515625" customWidth="1"/>
  </cols>
  <sheetData>
    <row r="1" spans="1:13" ht="26.25">
      <c r="A1" s="858" t="s">
        <v>5683</v>
      </c>
      <c r="B1" s="924"/>
      <c r="C1" s="883"/>
      <c r="D1" s="859"/>
      <c r="E1" s="1102"/>
      <c r="F1" s="911"/>
      <c r="J1" s="824" t="s">
        <v>11870</v>
      </c>
      <c r="K1" s="824"/>
      <c r="L1" s="824"/>
    </row>
    <row r="2" spans="1:13">
      <c r="A2" s="862"/>
      <c r="B2" s="925"/>
      <c r="C2" s="884"/>
      <c r="D2" s="863"/>
      <c r="E2" s="884"/>
      <c r="F2" s="912"/>
    </row>
    <row r="3" spans="1:13" ht="18">
      <c r="A3" s="864" t="s">
        <v>5684</v>
      </c>
      <c r="B3" s="926"/>
      <c r="C3" s="885"/>
      <c r="D3" s="863"/>
      <c r="E3" s="884"/>
      <c r="F3" s="912"/>
    </row>
    <row r="4" spans="1:13" ht="18">
      <c r="A4" s="864" t="s">
        <v>5685</v>
      </c>
      <c r="B4" s="926"/>
      <c r="C4" s="885"/>
      <c r="D4" s="863"/>
      <c r="E4" s="884"/>
      <c r="F4" s="912"/>
    </row>
    <row r="5" spans="1:13" ht="18.75" thickBot="1">
      <c r="A5" s="864"/>
      <c r="B5" s="926"/>
      <c r="C5" s="885"/>
      <c r="D5" s="863"/>
      <c r="E5" s="884"/>
      <c r="F5" s="912"/>
    </row>
    <row r="6" spans="1:13" ht="19.5" customHeight="1" thickBot="1">
      <c r="A6" s="835" t="s">
        <v>5686</v>
      </c>
      <c r="B6" s="927"/>
      <c r="C6" s="886"/>
      <c r="D6" s="836"/>
      <c r="E6" s="2828" t="s">
        <v>11556</v>
      </c>
      <c r="F6" s="913"/>
    </row>
    <row r="7" spans="1:13" ht="28.5" customHeight="1" thickBot="1">
      <c r="A7" s="865"/>
      <c r="B7" s="928"/>
      <c r="C7" s="887"/>
      <c r="D7" s="866"/>
      <c r="E7" s="2829"/>
      <c r="F7" s="914" t="s">
        <v>2796</v>
      </c>
      <c r="G7" s="2830" t="s">
        <v>5654</v>
      </c>
      <c r="H7" s="2757" t="s">
        <v>498</v>
      </c>
      <c r="I7" s="909" t="s">
        <v>4274</v>
      </c>
      <c r="K7" s="903"/>
      <c r="L7" s="905"/>
      <c r="M7" s="906"/>
    </row>
    <row r="8" spans="1:13" ht="24" customHeight="1" thickBot="1">
      <c r="A8" s="867" t="s">
        <v>1038</v>
      </c>
      <c r="B8" s="844" t="s">
        <v>1036</v>
      </c>
      <c r="C8" s="888" t="s">
        <v>2268</v>
      </c>
      <c r="D8" s="845" t="s">
        <v>5687</v>
      </c>
      <c r="E8" s="1103" t="s">
        <v>265</v>
      </c>
      <c r="F8" s="915">
        <f>'Заказ, cкидки и курсы валют'!$I$12</f>
        <v>0</v>
      </c>
      <c r="G8" s="2831"/>
      <c r="H8" s="2832"/>
      <c r="I8" s="910"/>
      <c r="K8" s="904"/>
      <c r="L8" s="907"/>
      <c r="M8" s="908"/>
    </row>
    <row r="9" spans="1:13" ht="12.75" customHeight="1">
      <c r="A9" s="869"/>
      <c r="B9" s="852" t="s">
        <v>5688</v>
      </c>
      <c r="C9" s="889" t="s">
        <v>5689</v>
      </c>
      <c r="D9" s="852">
        <v>1</v>
      </c>
      <c r="E9" s="706">
        <v>5.1100000000000003</v>
      </c>
      <c r="F9" s="902">
        <f t="shared" ref="F9:F16" si="0">ROUND(E9*(1-$F$8),2)</f>
        <v>5.1100000000000003</v>
      </c>
      <c r="G9" s="1107">
        <f>'Заказ, cкидки и курсы валют'!$J$24*F9</f>
        <v>64.820350000000005</v>
      </c>
      <c r="H9" s="1108">
        <f>G9</f>
        <v>64.820350000000005</v>
      </c>
      <c r="I9" s="391"/>
      <c r="K9" s="706"/>
    </row>
    <row r="10" spans="1:13" ht="12.75" customHeight="1">
      <c r="A10" s="869"/>
      <c r="B10" s="852" t="s">
        <v>5690</v>
      </c>
      <c r="C10" s="889" t="s">
        <v>5691</v>
      </c>
      <c r="D10" s="852">
        <v>1</v>
      </c>
      <c r="E10" s="706">
        <v>5.28</v>
      </c>
      <c r="F10" s="902">
        <f t="shared" si="0"/>
        <v>5.28</v>
      </c>
      <c r="G10" s="1107">
        <f>'Заказ, cкидки и курсы валют'!$J$24*F10</f>
        <v>66.976800000000011</v>
      </c>
      <c r="H10" s="1108">
        <f t="shared" ref="H10:H16" si="1">G10</f>
        <v>66.976800000000011</v>
      </c>
      <c r="I10" s="720"/>
      <c r="K10" s="706"/>
    </row>
    <row r="11" spans="1:13" ht="12.75" customHeight="1">
      <c r="A11" s="869"/>
      <c r="B11" s="852" t="s">
        <v>5692</v>
      </c>
      <c r="C11" s="889" t="s">
        <v>5693</v>
      </c>
      <c r="D11" s="852">
        <v>1</v>
      </c>
      <c r="E11" s="706">
        <v>6.01</v>
      </c>
      <c r="F11" s="902">
        <f t="shared" si="0"/>
        <v>6.01</v>
      </c>
      <c r="G11" s="1107">
        <f>'Заказ, cкидки и курсы валют'!$J$24*F11</f>
        <v>76.236850000000004</v>
      </c>
      <c r="H11" s="1108">
        <f t="shared" si="1"/>
        <v>76.236850000000004</v>
      </c>
      <c r="I11" s="720"/>
      <c r="K11" s="706"/>
    </row>
    <row r="12" spans="1:13" ht="12.75" customHeight="1">
      <c r="A12" s="869"/>
      <c r="B12" s="852" t="s">
        <v>5694</v>
      </c>
      <c r="C12" s="889" t="s">
        <v>5695</v>
      </c>
      <c r="D12" s="852">
        <v>1</v>
      </c>
      <c r="E12" s="706">
        <v>7.56</v>
      </c>
      <c r="F12" s="902">
        <f t="shared" si="0"/>
        <v>7.56</v>
      </c>
      <c r="G12" s="1107">
        <f>'Заказ, cкидки и курсы валют'!$J$24*F12</f>
        <v>95.898600000000002</v>
      </c>
      <c r="H12" s="1108">
        <f t="shared" si="1"/>
        <v>95.898600000000002</v>
      </c>
      <c r="I12" s="720"/>
      <c r="K12" s="706"/>
    </row>
    <row r="13" spans="1:13" ht="12.75" customHeight="1">
      <c r="A13" s="869"/>
      <c r="B13" s="852" t="s">
        <v>5696</v>
      </c>
      <c r="C13" s="889" t="s">
        <v>5697</v>
      </c>
      <c r="D13" s="852">
        <v>1</v>
      </c>
      <c r="E13" s="706">
        <v>5.31</v>
      </c>
      <c r="F13" s="902">
        <f t="shared" si="0"/>
        <v>5.31</v>
      </c>
      <c r="G13" s="1107">
        <f>'Заказ, cкидки и курсы валют'!$J$24*F13</f>
        <v>67.357349999999997</v>
      </c>
      <c r="H13" s="1108">
        <f t="shared" si="1"/>
        <v>67.357349999999997</v>
      </c>
      <c r="I13" s="720"/>
      <c r="K13" s="706"/>
    </row>
    <row r="14" spans="1:13" ht="12.75" customHeight="1">
      <c r="A14" s="869"/>
      <c r="B14" s="852" t="s">
        <v>5698</v>
      </c>
      <c r="C14" s="889" t="s">
        <v>5699</v>
      </c>
      <c r="D14" s="852">
        <v>1</v>
      </c>
      <c r="E14" s="706">
        <v>5.94</v>
      </c>
      <c r="F14" s="902">
        <f t="shared" si="0"/>
        <v>5.94</v>
      </c>
      <c r="G14" s="1107">
        <f>'Заказ, cкидки и курсы валют'!$J$24*F14</f>
        <v>75.348900000000015</v>
      </c>
      <c r="H14" s="1108">
        <f t="shared" si="1"/>
        <v>75.348900000000015</v>
      </c>
      <c r="I14" s="720"/>
      <c r="K14" s="706"/>
    </row>
    <row r="15" spans="1:13" ht="12.75" customHeight="1">
      <c r="A15" s="869"/>
      <c r="B15" s="852" t="s">
        <v>5700</v>
      </c>
      <c r="C15" s="889" t="s">
        <v>5701</v>
      </c>
      <c r="D15" s="852">
        <v>1</v>
      </c>
      <c r="E15" s="706">
        <v>8.6300000000000008</v>
      </c>
      <c r="F15" s="902">
        <f t="shared" si="0"/>
        <v>8.6300000000000008</v>
      </c>
      <c r="G15" s="1107">
        <f>'Заказ, cкидки и курсы валют'!$J$24*F15</f>
        <v>109.47155000000001</v>
      </c>
      <c r="H15" s="1108">
        <f t="shared" si="1"/>
        <v>109.47155000000001</v>
      </c>
      <c r="I15" s="720"/>
      <c r="K15" s="706"/>
    </row>
    <row r="16" spans="1:13" ht="12.75" customHeight="1">
      <c r="A16" s="869"/>
      <c r="B16" s="852" t="s">
        <v>5702</v>
      </c>
      <c r="C16" s="889" t="s">
        <v>5703</v>
      </c>
      <c r="D16" s="852">
        <v>1</v>
      </c>
      <c r="E16" s="706">
        <v>8.91</v>
      </c>
      <c r="F16" s="902">
        <f t="shared" si="0"/>
        <v>8.91</v>
      </c>
      <c r="G16" s="1107">
        <f>'Заказ, cкидки и курсы валют'!$J$24*F16</f>
        <v>113.02335000000001</v>
      </c>
      <c r="H16" s="1108">
        <f t="shared" si="1"/>
        <v>113.02335000000001</v>
      </c>
      <c r="I16" s="720"/>
      <c r="K16" s="706"/>
    </row>
    <row r="17" spans="1:11" ht="12.75" customHeight="1">
      <c r="B17" s="852" t="s">
        <v>9783</v>
      </c>
      <c r="C17" s="889" t="s">
        <v>9782</v>
      </c>
      <c r="D17" s="852">
        <v>1</v>
      </c>
      <c r="E17" s="706">
        <v>11.68</v>
      </c>
      <c r="F17" s="902">
        <f t="shared" ref="F17" si="2">ROUND(E17*(1-$F$8),2)</f>
        <v>11.68</v>
      </c>
      <c r="G17" s="1107">
        <f>'Заказ, cкидки и курсы валют'!$J$24*F17</f>
        <v>148.16079999999999</v>
      </c>
      <c r="H17" s="1108">
        <f t="shared" ref="H17" si="3">G17</f>
        <v>148.16079999999999</v>
      </c>
      <c r="I17" s="720"/>
      <c r="K17" s="706"/>
    </row>
    <row r="18" spans="1:11" ht="12.75" customHeight="1">
      <c r="A18" s="869"/>
      <c r="B18" s="852" t="s">
        <v>5704</v>
      </c>
      <c r="C18" s="889" t="s">
        <v>5705</v>
      </c>
      <c r="D18" s="852">
        <v>1</v>
      </c>
      <c r="E18" s="706">
        <v>6.45</v>
      </c>
      <c r="F18" s="902">
        <f t="shared" ref="F18:F41" si="4">ROUND(E18*(1-$F$8),2)</f>
        <v>6.45</v>
      </c>
      <c r="G18" s="1107">
        <f>'Заказ, cкидки и курсы валют'!$J$24*F18</f>
        <v>81.818250000000006</v>
      </c>
      <c r="H18" s="1108">
        <f t="shared" ref="H18:H49" si="5">G18</f>
        <v>81.818250000000006</v>
      </c>
      <c r="I18" s="720"/>
      <c r="K18" s="706"/>
    </row>
    <row r="19" spans="1:11" ht="12.75" customHeight="1">
      <c r="A19" s="869"/>
      <c r="B19" s="852" t="s">
        <v>5706</v>
      </c>
      <c r="C19" s="889" t="s">
        <v>5707</v>
      </c>
      <c r="D19" s="852">
        <v>1</v>
      </c>
      <c r="E19" s="706">
        <v>6.06</v>
      </c>
      <c r="F19" s="902">
        <f t="shared" si="4"/>
        <v>6.06</v>
      </c>
      <c r="G19" s="1107">
        <f>'Заказ, cкидки и курсы валют'!$J$24*F19</f>
        <v>76.871099999999998</v>
      </c>
      <c r="H19" s="1108">
        <f t="shared" si="5"/>
        <v>76.871099999999998</v>
      </c>
      <c r="I19" s="720"/>
      <c r="K19" s="706"/>
    </row>
    <row r="20" spans="1:11" ht="12.75" customHeight="1">
      <c r="A20" s="869"/>
      <c r="B20" s="852" t="s">
        <v>5708</v>
      </c>
      <c r="C20" s="889" t="s">
        <v>5709</v>
      </c>
      <c r="D20" s="852">
        <v>1</v>
      </c>
      <c r="E20" s="706">
        <v>9.31</v>
      </c>
      <c r="F20" s="902">
        <f t="shared" si="4"/>
        <v>9.31</v>
      </c>
      <c r="G20" s="1107">
        <f>'Заказ, cкидки и курсы валют'!$J$24*F20</f>
        <v>118.09735000000001</v>
      </c>
      <c r="H20" s="1108">
        <f t="shared" si="5"/>
        <v>118.09735000000001</v>
      </c>
      <c r="I20" s="720"/>
      <c r="K20" s="706"/>
    </row>
    <row r="21" spans="1:11" ht="12.75" customHeight="1">
      <c r="A21" s="869"/>
      <c r="B21" s="852" t="s">
        <v>5710</v>
      </c>
      <c r="C21" s="889" t="s">
        <v>5711</v>
      </c>
      <c r="D21" s="852">
        <v>1</v>
      </c>
      <c r="E21" s="706">
        <v>10.56</v>
      </c>
      <c r="F21" s="902">
        <f t="shared" si="4"/>
        <v>10.56</v>
      </c>
      <c r="G21" s="1107">
        <f>'Заказ, cкидки и курсы валют'!$J$24*F21</f>
        <v>133.95360000000002</v>
      </c>
      <c r="H21" s="1108">
        <f t="shared" si="5"/>
        <v>133.95360000000002</v>
      </c>
      <c r="I21" s="720"/>
      <c r="K21" s="706"/>
    </row>
    <row r="22" spans="1:11" ht="12.75" customHeight="1">
      <c r="A22" s="869"/>
      <c r="B22" s="852" t="s">
        <v>5712</v>
      </c>
      <c r="C22" s="889" t="s">
        <v>5713</v>
      </c>
      <c r="D22" s="852">
        <v>1</v>
      </c>
      <c r="E22" s="706">
        <v>13.29</v>
      </c>
      <c r="F22" s="902">
        <f t="shared" si="4"/>
        <v>13.29</v>
      </c>
      <c r="G22" s="1107">
        <f>'Заказ, cкидки и курсы валют'!$J$24*F22</f>
        <v>168.58365000000001</v>
      </c>
      <c r="H22" s="1108">
        <f t="shared" si="5"/>
        <v>168.58365000000001</v>
      </c>
      <c r="I22" s="720"/>
      <c r="K22" s="706"/>
    </row>
    <row r="23" spans="1:11" ht="15">
      <c r="A23" s="869"/>
      <c r="B23" s="852" t="s">
        <v>5714</v>
      </c>
      <c r="C23" s="889" t="s">
        <v>5715</v>
      </c>
      <c r="D23" s="852">
        <v>1</v>
      </c>
      <c r="E23" s="706">
        <v>12.34</v>
      </c>
      <c r="F23" s="902">
        <f t="shared" si="4"/>
        <v>12.34</v>
      </c>
      <c r="G23" s="1107">
        <f>'Заказ, cкидки и курсы валют'!$J$24*F23</f>
        <v>156.53290000000001</v>
      </c>
      <c r="H23" s="1108">
        <f t="shared" si="5"/>
        <v>156.53290000000001</v>
      </c>
      <c r="I23" s="720"/>
      <c r="K23" s="706"/>
    </row>
    <row r="24" spans="1:11" ht="15">
      <c r="A24" s="869"/>
      <c r="B24" s="852" t="s">
        <v>5716</v>
      </c>
      <c r="C24" s="889" t="s">
        <v>5717</v>
      </c>
      <c r="D24" s="852">
        <v>1</v>
      </c>
      <c r="E24" s="706">
        <v>17.37</v>
      </c>
      <c r="F24" s="902">
        <f t="shared" si="4"/>
        <v>17.37</v>
      </c>
      <c r="G24" s="1107">
        <f>'Заказ, cкидки и курсы валют'!$J$24*F24</f>
        <v>220.33845000000002</v>
      </c>
      <c r="H24" s="1108">
        <f t="shared" si="5"/>
        <v>220.33845000000002</v>
      </c>
      <c r="I24" s="720"/>
      <c r="K24" s="706"/>
    </row>
    <row r="25" spans="1:11" ht="15">
      <c r="A25" s="869"/>
      <c r="B25" s="852" t="s">
        <v>5718</v>
      </c>
      <c r="C25" s="889" t="s">
        <v>5719</v>
      </c>
      <c r="D25" s="852">
        <v>1</v>
      </c>
      <c r="E25" s="706">
        <v>18.29</v>
      </c>
      <c r="F25" s="902">
        <f t="shared" si="4"/>
        <v>18.29</v>
      </c>
      <c r="G25" s="1107">
        <f>'Заказ, cкидки и курсы валют'!$J$24*F25</f>
        <v>232.00864999999999</v>
      </c>
      <c r="H25" s="1108">
        <f t="shared" si="5"/>
        <v>232.00864999999999</v>
      </c>
      <c r="I25" s="720"/>
      <c r="K25" s="706"/>
    </row>
    <row r="26" spans="1:11" ht="15">
      <c r="A26" s="869"/>
      <c r="B26" s="852" t="s">
        <v>5720</v>
      </c>
      <c r="C26" s="889" t="s">
        <v>5721</v>
      </c>
      <c r="D26" s="852">
        <v>1</v>
      </c>
      <c r="E26" s="706">
        <v>7.16</v>
      </c>
      <c r="F26" s="902">
        <f t="shared" si="4"/>
        <v>7.16</v>
      </c>
      <c r="G26" s="1107">
        <f>'Заказ, cкидки и курсы валют'!$J$24*F26</f>
        <v>90.824600000000004</v>
      </c>
      <c r="H26" s="1108">
        <f t="shared" si="5"/>
        <v>90.824600000000004</v>
      </c>
      <c r="I26" s="720"/>
      <c r="K26" s="706"/>
    </row>
    <row r="27" spans="1:11" ht="15">
      <c r="A27" s="869"/>
      <c r="B27" s="852" t="s">
        <v>5722</v>
      </c>
      <c r="C27" s="889" t="s">
        <v>5723</v>
      </c>
      <c r="D27" s="852">
        <v>1</v>
      </c>
      <c r="E27" s="706">
        <v>7.85</v>
      </c>
      <c r="F27" s="902">
        <f t="shared" si="4"/>
        <v>7.85</v>
      </c>
      <c r="G27" s="1107">
        <f>'Заказ, cкидки и курсы валют'!$J$24*F27</f>
        <v>99.577250000000006</v>
      </c>
      <c r="H27" s="1108">
        <f t="shared" si="5"/>
        <v>99.577250000000006</v>
      </c>
      <c r="I27" s="720"/>
      <c r="K27" s="706"/>
    </row>
    <row r="28" spans="1:11" ht="15">
      <c r="A28" s="869"/>
      <c r="B28" s="852" t="s">
        <v>5724</v>
      </c>
      <c r="C28" s="889" t="s">
        <v>5725</v>
      </c>
      <c r="D28" s="852">
        <v>1</v>
      </c>
      <c r="E28" s="706">
        <v>9.6999999999999993</v>
      </c>
      <c r="F28" s="902">
        <f t="shared" si="4"/>
        <v>9.6999999999999993</v>
      </c>
      <c r="G28" s="1107">
        <f>'Заказ, cкидки и курсы валют'!$J$24*F28</f>
        <v>123.0445</v>
      </c>
      <c r="H28" s="1108">
        <f t="shared" si="5"/>
        <v>123.0445</v>
      </c>
      <c r="I28" s="720"/>
      <c r="K28" s="706"/>
    </row>
    <row r="29" spans="1:11" ht="15">
      <c r="A29" s="869"/>
      <c r="B29" s="852" t="s">
        <v>5726</v>
      </c>
      <c r="C29" s="889" t="s">
        <v>5727</v>
      </c>
      <c r="D29" s="852">
        <v>1</v>
      </c>
      <c r="E29" s="706">
        <v>11.39</v>
      </c>
      <c r="F29" s="902">
        <f t="shared" si="4"/>
        <v>11.39</v>
      </c>
      <c r="G29" s="1107">
        <f>'Заказ, cкидки и курсы валют'!$J$24*F29</f>
        <v>144.48215000000002</v>
      </c>
      <c r="H29" s="1108">
        <f t="shared" si="5"/>
        <v>144.48215000000002</v>
      </c>
      <c r="I29" s="720"/>
      <c r="K29" s="706"/>
    </row>
    <row r="30" spans="1:11" ht="15">
      <c r="A30" s="869"/>
      <c r="B30" s="852" t="s">
        <v>5728</v>
      </c>
      <c r="C30" s="889" t="s">
        <v>5729</v>
      </c>
      <c r="D30" s="852">
        <v>1</v>
      </c>
      <c r="E30" s="706">
        <v>12.43</v>
      </c>
      <c r="F30" s="902">
        <f t="shared" si="4"/>
        <v>12.43</v>
      </c>
      <c r="G30" s="1107">
        <f>'Заказ, cкидки и курсы валют'!$J$24*F30</f>
        <v>157.67455000000001</v>
      </c>
      <c r="H30" s="1108">
        <f t="shared" si="5"/>
        <v>157.67455000000001</v>
      </c>
      <c r="I30" s="720"/>
      <c r="K30" s="706"/>
    </row>
    <row r="31" spans="1:11" ht="15">
      <c r="A31" s="869"/>
      <c r="B31" s="852" t="s">
        <v>5730</v>
      </c>
      <c r="C31" s="889" t="s">
        <v>5731</v>
      </c>
      <c r="D31" s="852">
        <v>1</v>
      </c>
      <c r="E31" s="706">
        <v>13.41</v>
      </c>
      <c r="F31" s="902">
        <f t="shared" si="4"/>
        <v>13.41</v>
      </c>
      <c r="G31" s="1107">
        <f>'Заказ, cкидки и курсы валют'!$J$24*F31</f>
        <v>170.10585</v>
      </c>
      <c r="H31" s="1108">
        <f t="shared" si="5"/>
        <v>170.10585</v>
      </c>
      <c r="I31" s="720"/>
      <c r="K31" s="706"/>
    </row>
    <row r="32" spans="1:11" ht="15">
      <c r="A32" s="869"/>
      <c r="B32" s="852" t="s">
        <v>5732</v>
      </c>
      <c r="C32" s="889" t="s">
        <v>5733</v>
      </c>
      <c r="D32" s="852">
        <v>1</v>
      </c>
      <c r="E32" s="706">
        <v>17.71</v>
      </c>
      <c r="F32" s="902">
        <f t="shared" si="4"/>
        <v>17.71</v>
      </c>
      <c r="G32" s="1107">
        <f>'Заказ, cкидки и курсы валют'!$J$24*F32</f>
        <v>224.65135000000001</v>
      </c>
      <c r="H32" s="1108">
        <f t="shared" si="5"/>
        <v>224.65135000000001</v>
      </c>
      <c r="I32" s="720"/>
      <c r="K32" s="706"/>
    </row>
    <row r="33" spans="1:11" ht="15">
      <c r="A33" s="869"/>
      <c r="B33" s="852" t="s">
        <v>5734</v>
      </c>
      <c r="C33" s="889" t="s">
        <v>5735</v>
      </c>
      <c r="D33" s="852">
        <v>1</v>
      </c>
      <c r="E33" s="706">
        <v>20.18</v>
      </c>
      <c r="F33" s="902">
        <f t="shared" si="4"/>
        <v>20.18</v>
      </c>
      <c r="G33" s="1107">
        <f>'Заказ, cкидки и курсы валют'!$J$24*F33</f>
        <v>255.98330000000001</v>
      </c>
      <c r="H33" s="1108">
        <f t="shared" si="5"/>
        <v>255.98330000000001</v>
      </c>
      <c r="I33" s="720"/>
      <c r="K33" s="706"/>
    </row>
    <row r="34" spans="1:11" ht="15">
      <c r="A34" s="869"/>
      <c r="B34" s="852" t="s">
        <v>5736</v>
      </c>
      <c r="C34" s="889" t="s">
        <v>5737</v>
      </c>
      <c r="D34" s="852">
        <v>1</v>
      </c>
      <c r="E34" s="706">
        <v>31.41</v>
      </c>
      <c r="F34" s="902">
        <f t="shared" si="4"/>
        <v>31.41</v>
      </c>
      <c r="G34" s="1107">
        <f>'Заказ, cкидки и курсы валют'!$J$24*F34</f>
        <v>398.43585000000002</v>
      </c>
      <c r="H34" s="1108">
        <f t="shared" si="5"/>
        <v>398.43585000000002</v>
      </c>
      <c r="I34" s="720"/>
      <c r="K34" s="706"/>
    </row>
    <row r="35" spans="1:11" ht="15">
      <c r="A35" s="869"/>
      <c r="B35" s="852" t="s">
        <v>5738</v>
      </c>
      <c r="C35" s="889" t="s">
        <v>5739</v>
      </c>
      <c r="D35" s="852">
        <v>1</v>
      </c>
      <c r="E35" s="706">
        <v>37.92</v>
      </c>
      <c r="F35" s="902">
        <f t="shared" si="4"/>
        <v>37.92</v>
      </c>
      <c r="G35" s="1107">
        <f>'Заказ, cкидки и курсы валют'!$J$24*F35</f>
        <v>481.01520000000005</v>
      </c>
      <c r="H35" s="1108">
        <f t="shared" si="5"/>
        <v>481.01520000000005</v>
      </c>
      <c r="I35" s="720"/>
      <c r="K35" s="706"/>
    </row>
    <row r="36" spans="1:11" ht="15">
      <c r="A36" s="869"/>
      <c r="B36" s="852" t="s">
        <v>5740</v>
      </c>
      <c r="C36" s="889" t="s">
        <v>5741</v>
      </c>
      <c r="D36" s="852">
        <v>1</v>
      </c>
      <c r="E36" s="706">
        <v>8.2100000000000009</v>
      </c>
      <c r="F36" s="902">
        <f t="shared" si="4"/>
        <v>8.2100000000000009</v>
      </c>
      <c r="G36" s="1107">
        <f>'Заказ, cкидки и курсы валют'!$J$24*F36</f>
        <v>104.14385000000001</v>
      </c>
      <c r="H36" s="1108">
        <f t="shared" si="5"/>
        <v>104.14385000000001</v>
      </c>
      <c r="I36" s="720"/>
      <c r="K36" s="706"/>
    </row>
    <row r="37" spans="1:11" ht="15">
      <c r="A37" s="869"/>
      <c r="B37" s="852" t="s">
        <v>5742</v>
      </c>
      <c r="C37" s="889" t="s">
        <v>5743</v>
      </c>
      <c r="D37" s="852">
        <v>1</v>
      </c>
      <c r="E37" s="706">
        <v>10.72</v>
      </c>
      <c r="F37" s="902">
        <f t="shared" si="4"/>
        <v>10.72</v>
      </c>
      <c r="G37" s="1107">
        <f>'Заказ, cкидки и курсы валют'!$J$24*F37</f>
        <v>135.98320000000001</v>
      </c>
      <c r="H37" s="1108">
        <f t="shared" si="5"/>
        <v>135.98320000000001</v>
      </c>
      <c r="I37" s="720"/>
      <c r="K37" s="706"/>
    </row>
    <row r="38" spans="1:11" ht="15">
      <c r="A38" s="869"/>
      <c r="B38" s="852" t="s">
        <v>5744</v>
      </c>
      <c r="C38" s="889" t="s">
        <v>5745</v>
      </c>
      <c r="D38" s="852">
        <v>1</v>
      </c>
      <c r="E38" s="706">
        <v>11.94</v>
      </c>
      <c r="F38" s="902">
        <f t="shared" si="4"/>
        <v>11.94</v>
      </c>
      <c r="G38" s="1107">
        <f>'Заказ, cкидки и курсы валют'!$J$24*F38</f>
        <v>151.4589</v>
      </c>
      <c r="H38" s="1108">
        <f t="shared" si="5"/>
        <v>151.4589</v>
      </c>
      <c r="I38" s="720"/>
      <c r="K38" s="706"/>
    </row>
    <row r="39" spans="1:11" ht="15">
      <c r="A39" s="869"/>
      <c r="B39" s="852" t="s">
        <v>5746</v>
      </c>
      <c r="C39" s="889" t="s">
        <v>5747</v>
      </c>
      <c r="D39" s="852">
        <v>1</v>
      </c>
      <c r="E39" s="706">
        <v>13.03</v>
      </c>
      <c r="F39" s="902">
        <f t="shared" si="4"/>
        <v>13.03</v>
      </c>
      <c r="G39" s="1107">
        <f>'Заказ, cкидки и курсы валют'!$J$24*F39</f>
        <v>165.28555</v>
      </c>
      <c r="H39" s="1108">
        <f t="shared" si="5"/>
        <v>165.28555</v>
      </c>
      <c r="I39" s="720"/>
      <c r="K39" s="706"/>
    </row>
    <row r="40" spans="1:11" ht="15">
      <c r="A40" s="869"/>
      <c r="B40" s="852" t="s">
        <v>5748</v>
      </c>
      <c r="C40" s="889" t="s">
        <v>5749</v>
      </c>
      <c r="D40" s="852">
        <v>1</v>
      </c>
      <c r="E40" s="706">
        <v>17.03</v>
      </c>
      <c r="F40" s="902">
        <f t="shared" si="4"/>
        <v>17.03</v>
      </c>
      <c r="G40" s="1107">
        <f>'Заказ, cкидки и курсы валют'!$J$24*F40</f>
        <v>216.02555000000001</v>
      </c>
      <c r="H40" s="1108">
        <f t="shared" si="5"/>
        <v>216.02555000000001</v>
      </c>
      <c r="I40" s="720"/>
      <c r="K40" s="706"/>
    </row>
    <row r="41" spans="1:11" ht="15">
      <c r="A41" s="869"/>
      <c r="B41" s="852" t="s">
        <v>5750</v>
      </c>
      <c r="C41" s="889" t="s">
        <v>5751</v>
      </c>
      <c r="D41" s="852">
        <v>1</v>
      </c>
      <c r="E41" s="706">
        <v>20.14</v>
      </c>
      <c r="F41" s="902">
        <f t="shared" si="4"/>
        <v>20.14</v>
      </c>
      <c r="G41" s="1107">
        <f>'Заказ, cкидки и курсы валют'!$J$24*F41</f>
        <v>255.47590000000002</v>
      </c>
      <c r="H41" s="1108">
        <f t="shared" si="5"/>
        <v>255.47590000000002</v>
      </c>
      <c r="I41" s="720"/>
      <c r="K41" s="706"/>
    </row>
    <row r="42" spans="1:11" ht="15">
      <c r="A42" s="869"/>
      <c r="B42" s="852" t="s">
        <v>5752</v>
      </c>
      <c r="C42" s="889" t="s">
        <v>5753</v>
      </c>
      <c r="D42" s="852">
        <v>1</v>
      </c>
      <c r="E42" s="706">
        <v>24.81</v>
      </c>
      <c r="F42" s="902">
        <f t="shared" ref="F42:F73" si="6">ROUND(E42*(1-$F$8),2)</f>
        <v>24.81</v>
      </c>
      <c r="G42" s="1107">
        <f>'Заказ, cкидки и курсы валют'!$J$24*F42</f>
        <v>314.71485000000001</v>
      </c>
      <c r="H42" s="1108">
        <f t="shared" si="5"/>
        <v>314.71485000000001</v>
      </c>
      <c r="I42" s="720"/>
      <c r="K42" s="706"/>
    </row>
    <row r="43" spans="1:11" ht="15">
      <c r="A43" s="869"/>
      <c r="B43" s="852" t="s">
        <v>5754</v>
      </c>
      <c r="C43" s="889" t="s">
        <v>5755</v>
      </c>
      <c r="D43" s="852">
        <v>1</v>
      </c>
      <c r="E43" s="706">
        <v>37.79</v>
      </c>
      <c r="F43" s="902">
        <f t="shared" si="6"/>
        <v>37.79</v>
      </c>
      <c r="G43" s="1107">
        <f>'Заказ, cкидки и курсы валют'!$J$24*F43</f>
        <v>479.36615</v>
      </c>
      <c r="H43" s="1108">
        <f t="shared" si="5"/>
        <v>479.36615</v>
      </c>
      <c r="I43" s="720"/>
      <c r="K43" s="706"/>
    </row>
    <row r="44" spans="1:11" ht="15">
      <c r="A44" s="869"/>
      <c r="B44" s="852" t="s">
        <v>5756</v>
      </c>
      <c r="C44" s="889" t="s">
        <v>5757</v>
      </c>
      <c r="D44" s="852">
        <v>1</v>
      </c>
      <c r="E44" s="706">
        <v>45.53</v>
      </c>
      <c r="F44" s="902">
        <f t="shared" si="6"/>
        <v>45.53</v>
      </c>
      <c r="G44" s="1107">
        <f>'Заказ, cкидки и курсы валют'!$J$24*F44</f>
        <v>577.54804999999999</v>
      </c>
      <c r="H44" s="1108">
        <f t="shared" si="5"/>
        <v>577.54804999999999</v>
      </c>
      <c r="I44" s="720"/>
      <c r="K44" s="706"/>
    </row>
    <row r="45" spans="1:11" ht="12.75" customHeight="1">
      <c r="A45" s="869"/>
      <c r="B45" s="852" t="s">
        <v>5758</v>
      </c>
      <c r="C45" s="889" t="s">
        <v>5759</v>
      </c>
      <c r="D45" s="852">
        <v>1</v>
      </c>
      <c r="E45" s="706">
        <v>13.16</v>
      </c>
      <c r="F45" s="902">
        <f t="shared" si="6"/>
        <v>13.16</v>
      </c>
      <c r="G45" s="1107">
        <f>'Заказ, cкидки и курсы валют'!$J$24*F45</f>
        <v>166.93460000000002</v>
      </c>
      <c r="H45" s="1108">
        <f t="shared" si="5"/>
        <v>166.93460000000002</v>
      </c>
      <c r="I45" s="720"/>
      <c r="K45" s="706"/>
    </row>
    <row r="46" spans="1:11" ht="15">
      <c r="A46" s="869"/>
      <c r="B46" s="852" t="s">
        <v>5760</v>
      </c>
      <c r="C46" s="889" t="s">
        <v>5761</v>
      </c>
      <c r="D46" s="852">
        <v>1</v>
      </c>
      <c r="E46" s="706">
        <v>16.809999999999999</v>
      </c>
      <c r="F46" s="902">
        <f t="shared" si="6"/>
        <v>16.809999999999999</v>
      </c>
      <c r="G46" s="1107">
        <f>'Заказ, cкидки и курсы валют'!$J$24*F46</f>
        <v>213.23484999999999</v>
      </c>
      <c r="H46" s="1108">
        <f t="shared" si="5"/>
        <v>213.23484999999999</v>
      </c>
      <c r="I46" s="720"/>
      <c r="K46" s="706"/>
    </row>
    <row r="47" spans="1:11" ht="15">
      <c r="A47" s="869"/>
      <c r="B47" s="852" t="s">
        <v>5762</v>
      </c>
      <c r="C47" s="889" t="s">
        <v>5763</v>
      </c>
      <c r="D47" s="852">
        <v>1</v>
      </c>
      <c r="E47" s="706">
        <v>16.7</v>
      </c>
      <c r="F47" s="902">
        <f t="shared" si="6"/>
        <v>16.7</v>
      </c>
      <c r="G47" s="1107">
        <f>'Заказ, cкидки и курсы валют'!$J$24*F47</f>
        <v>211.83949999999999</v>
      </c>
      <c r="H47" s="1108">
        <f t="shared" si="5"/>
        <v>211.83949999999999</v>
      </c>
      <c r="I47" s="720"/>
      <c r="K47" s="706"/>
    </row>
    <row r="48" spans="1:11" ht="15">
      <c r="A48" s="869"/>
      <c r="B48" s="852" t="s">
        <v>5764</v>
      </c>
      <c r="C48" s="889" t="s">
        <v>5765</v>
      </c>
      <c r="D48" s="852">
        <v>1</v>
      </c>
      <c r="E48" s="706">
        <v>25.83</v>
      </c>
      <c r="F48" s="902">
        <f t="shared" si="6"/>
        <v>25.83</v>
      </c>
      <c r="G48" s="1107">
        <f>'Заказ, cкидки и курсы валют'!$J$24*F48</f>
        <v>327.65355</v>
      </c>
      <c r="H48" s="1108">
        <f t="shared" si="5"/>
        <v>327.65355</v>
      </c>
      <c r="I48" s="720"/>
      <c r="K48" s="706"/>
    </row>
    <row r="49" spans="1:11" ht="15">
      <c r="A49" s="869"/>
      <c r="B49" s="852" t="s">
        <v>5766</v>
      </c>
      <c r="C49" s="889" t="s">
        <v>5767</v>
      </c>
      <c r="D49" s="852">
        <v>1</v>
      </c>
      <c r="E49" s="706">
        <v>28.07</v>
      </c>
      <c r="F49" s="902">
        <f t="shared" si="6"/>
        <v>28.07</v>
      </c>
      <c r="G49" s="1107">
        <f>'Заказ, cкидки и курсы валют'!$J$24*F49</f>
        <v>356.06795</v>
      </c>
      <c r="H49" s="1108">
        <f t="shared" si="5"/>
        <v>356.06795</v>
      </c>
      <c r="I49" s="720"/>
      <c r="K49" s="706"/>
    </row>
    <row r="50" spans="1:11" ht="15">
      <c r="A50" s="869"/>
      <c r="B50" s="852" t="s">
        <v>5768</v>
      </c>
      <c r="C50" s="889" t="s">
        <v>5769</v>
      </c>
      <c r="D50" s="852">
        <v>1</v>
      </c>
      <c r="E50" s="706">
        <v>43.98</v>
      </c>
      <c r="F50" s="902">
        <f t="shared" si="6"/>
        <v>43.98</v>
      </c>
      <c r="G50" s="1107">
        <f>'Заказ, cкидки и курсы валют'!$J$24*F50</f>
        <v>557.88630000000001</v>
      </c>
      <c r="H50" s="1108">
        <f t="shared" ref="H50:H75" si="7">G50</f>
        <v>557.88630000000001</v>
      </c>
      <c r="I50" s="720"/>
      <c r="K50" s="706"/>
    </row>
    <row r="51" spans="1:11" ht="15">
      <c r="A51" s="869"/>
      <c r="B51" s="852" t="s">
        <v>5770</v>
      </c>
      <c r="C51" s="889" t="s">
        <v>5771</v>
      </c>
      <c r="D51" s="852">
        <v>1</v>
      </c>
      <c r="E51" s="706">
        <v>49.31</v>
      </c>
      <c r="F51" s="902">
        <f t="shared" si="6"/>
        <v>49.31</v>
      </c>
      <c r="G51" s="1107">
        <f>'Заказ, cкидки и курсы валют'!$J$24*F51</f>
        <v>625.4973500000001</v>
      </c>
      <c r="H51" s="1108">
        <f t="shared" si="7"/>
        <v>625.4973500000001</v>
      </c>
      <c r="I51" s="720"/>
      <c r="K51" s="706"/>
    </row>
    <row r="52" spans="1:11" ht="15">
      <c r="A52" s="869"/>
      <c r="B52" s="852" t="s">
        <v>5772</v>
      </c>
      <c r="C52" s="889" t="s">
        <v>5773</v>
      </c>
      <c r="D52" s="852">
        <v>1</v>
      </c>
      <c r="E52" s="706">
        <v>15.68</v>
      </c>
      <c r="F52" s="902">
        <f t="shared" si="6"/>
        <v>15.68</v>
      </c>
      <c r="G52" s="1107">
        <f>'Заказ, cкидки и курсы валют'!$J$24*F52</f>
        <v>198.9008</v>
      </c>
      <c r="H52" s="1108">
        <f t="shared" si="7"/>
        <v>198.9008</v>
      </c>
      <c r="I52" s="720"/>
      <c r="K52" s="706"/>
    </row>
    <row r="53" spans="1:11" ht="15">
      <c r="A53" s="869"/>
      <c r="B53" s="852" t="s">
        <v>5774</v>
      </c>
      <c r="C53" s="889" t="s">
        <v>5775</v>
      </c>
      <c r="D53" s="852">
        <v>1</v>
      </c>
      <c r="E53" s="706">
        <v>19.04</v>
      </c>
      <c r="F53" s="902">
        <f t="shared" si="6"/>
        <v>19.04</v>
      </c>
      <c r="G53" s="1107">
        <f>'Заказ, cкидки и курсы валют'!$J$24*F53</f>
        <v>241.5224</v>
      </c>
      <c r="H53" s="1108">
        <f t="shared" si="7"/>
        <v>241.5224</v>
      </c>
      <c r="I53" s="720"/>
      <c r="K53" s="706"/>
    </row>
    <row r="54" spans="1:11" ht="15">
      <c r="A54" s="869"/>
      <c r="B54" s="852" t="s">
        <v>5776</v>
      </c>
      <c r="C54" s="889" t="s">
        <v>5777</v>
      </c>
      <c r="D54" s="852">
        <v>1</v>
      </c>
      <c r="E54" s="706">
        <v>31.16</v>
      </c>
      <c r="F54" s="902">
        <f t="shared" si="6"/>
        <v>31.16</v>
      </c>
      <c r="G54" s="1107">
        <f>'Заказ, cкидки и курсы валют'!$J$24*F54</f>
        <v>395.26460000000003</v>
      </c>
      <c r="H54" s="1108">
        <f t="shared" si="7"/>
        <v>395.26460000000003</v>
      </c>
      <c r="I54" s="720"/>
      <c r="K54" s="706"/>
    </row>
    <row r="55" spans="1:11" ht="15">
      <c r="A55" s="869"/>
      <c r="B55" s="852" t="s">
        <v>5778</v>
      </c>
      <c r="C55" s="889" t="s">
        <v>5779</v>
      </c>
      <c r="D55" s="852">
        <v>1</v>
      </c>
      <c r="E55" s="706">
        <v>36.5</v>
      </c>
      <c r="F55" s="902">
        <f t="shared" si="6"/>
        <v>36.5</v>
      </c>
      <c r="G55" s="1107">
        <f>'Заказ, cкидки и курсы валют'!$J$24*F55</f>
        <v>463.0025</v>
      </c>
      <c r="H55" s="1108">
        <f t="shared" si="7"/>
        <v>463.0025</v>
      </c>
      <c r="I55" s="720"/>
      <c r="K55" s="706"/>
    </row>
    <row r="56" spans="1:11" ht="15">
      <c r="A56" s="869"/>
      <c r="B56" s="852" t="s">
        <v>5780</v>
      </c>
      <c r="C56" s="889" t="s">
        <v>5781</v>
      </c>
      <c r="D56" s="852">
        <v>1</v>
      </c>
      <c r="E56" s="706">
        <v>54.51</v>
      </c>
      <c r="F56" s="902">
        <f t="shared" si="6"/>
        <v>54.51</v>
      </c>
      <c r="G56" s="1107">
        <f>'Заказ, cкидки и курсы валют'!$J$24*F56</f>
        <v>691.45934999999997</v>
      </c>
      <c r="H56" s="1108">
        <f t="shared" si="7"/>
        <v>691.45934999999997</v>
      </c>
      <c r="I56" s="720"/>
      <c r="K56" s="706"/>
    </row>
    <row r="57" spans="1:11" ht="15">
      <c r="A57" s="869"/>
      <c r="B57" s="852" t="s">
        <v>6108</v>
      </c>
      <c r="C57" s="889" t="s">
        <v>5782</v>
      </c>
      <c r="D57" s="852">
        <v>1</v>
      </c>
      <c r="E57" s="706">
        <v>60.76</v>
      </c>
      <c r="F57" s="902">
        <f t="shared" si="6"/>
        <v>60.76</v>
      </c>
      <c r="G57" s="1107">
        <f>'Заказ, cкидки и курсы валют'!$J$24*F57</f>
        <v>770.74059999999997</v>
      </c>
      <c r="H57" s="1108">
        <f t="shared" si="7"/>
        <v>770.74059999999997</v>
      </c>
      <c r="I57" s="720"/>
      <c r="K57" s="706"/>
    </row>
    <row r="58" spans="1:11" ht="15">
      <c r="A58" s="869"/>
      <c r="B58" s="852" t="s">
        <v>5783</v>
      </c>
      <c r="C58" s="889" t="s">
        <v>5784</v>
      </c>
      <c r="D58" s="852">
        <v>1</v>
      </c>
      <c r="E58" s="706">
        <v>26.35</v>
      </c>
      <c r="F58" s="902">
        <f t="shared" si="6"/>
        <v>26.35</v>
      </c>
      <c r="G58" s="1107">
        <f>'Заказ, cкидки и курсы валют'!$J$24*F58</f>
        <v>334.24975000000001</v>
      </c>
      <c r="H58" s="1108">
        <f t="shared" si="7"/>
        <v>334.24975000000001</v>
      </c>
      <c r="I58" s="720"/>
      <c r="K58" s="706"/>
    </row>
    <row r="59" spans="1:11" ht="15">
      <c r="A59" s="869"/>
      <c r="B59" s="852" t="s">
        <v>5785</v>
      </c>
      <c r="C59" s="889" t="s">
        <v>5786</v>
      </c>
      <c r="D59" s="852">
        <v>1</v>
      </c>
      <c r="E59" s="706">
        <v>33.270000000000003</v>
      </c>
      <c r="F59" s="902">
        <f t="shared" si="6"/>
        <v>33.270000000000003</v>
      </c>
      <c r="G59" s="1107">
        <f>'Заказ, cкидки и курсы валют'!$J$24*F59</f>
        <v>422.02995000000004</v>
      </c>
      <c r="H59" s="1108">
        <f t="shared" si="7"/>
        <v>422.02995000000004</v>
      </c>
      <c r="I59" s="720"/>
      <c r="K59" s="706"/>
    </row>
    <row r="60" spans="1:11" ht="15">
      <c r="A60" s="869"/>
      <c r="B60" s="852" t="s">
        <v>5787</v>
      </c>
      <c r="C60" s="889" t="s">
        <v>5788</v>
      </c>
      <c r="D60" s="852">
        <v>1</v>
      </c>
      <c r="E60" s="706">
        <v>44.15</v>
      </c>
      <c r="F60" s="902">
        <f t="shared" si="6"/>
        <v>44.15</v>
      </c>
      <c r="G60" s="1107">
        <f>'Заказ, cкидки и курсы валют'!$J$24*F60</f>
        <v>560.04274999999996</v>
      </c>
      <c r="H60" s="1108">
        <f t="shared" si="7"/>
        <v>560.04274999999996</v>
      </c>
      <c r="I60" s="720"/>
      <c r="K60" s="706"/>
    </row>
    <row r="61" spans="1:11" ht="15">
      <c r="A61" s="869"/>
      <c r="B61" s="852" t="s">
        <v>5789</v>
      </c>
      <c r="C61" s="889" t="s">
        <v>5790</v>
      </c>
      <c r="D61" s="852">
        <v>1</v>
      </c>
      <c r="E61" s="706">
        <v>61.13</v>
      </c>
      <c r="F61" s="902">
        <f t="shared" si="6"/>
        <v>61.13</v>
      </c>
      <c r="G61" s="1107">
        <f>'Заказ, cкидки и курсы валют'!$J$24*F61</f>
        <v>775.43405000000007</v>
      </c>
      <c r="H61" s="1108">
        <f t="shared" si="7"/>
        <v>775.43405000000007</v>
      </c>
      <c r="I61" s="720"/>
      <c r="K61" s="706"/>
    </row>
    <row r="62" spans="1:11" ht="15">
      <c r="A62" s="869"/>
      <c r="B62" s="852" t="s">
        <v>6109</v>
      </c>
      <c r="C62" s="889" t="s">
        <v>5791</v>
      </c>
      <c r="D62" s="852">
        <v>1</v>
      </c>
      <c r="E62" s="706">
        <v>72.260000000000005</v>
      </c>
      <c r="F62" s="902">
        <f t="shared" si="6"/>
        <v>72.260000000000005</v>
      </c>
      <c r="G62" s="1107">
        <f>'Заказ, cкидки и курсы валют'!$J$24*F62</f>
        <v>916.61810000000014</v>
      </c>
      <c r="H62" s="1108">
        <f t="shared" si="7"/>
        <v>916.61810000000014</v>
      </c>
      <c r="I62" s="720"/>
      <c r="K62" s="706"/>
    </row>
    <row r="63" spans="1:11" ht="15">
      <c r="A63" s="869"/>
      <c r="B63" s="852" t="s">
        <v>5792</v>
      </c>
      <c r="C63" s="889" t="s">
        <v>5793</v>
      </c>
      <c r="D63" s="852">
        <v>1</v>
      </c>
      <c r="E63" s="706">
        <v>30.2</v>
      </c>
      <c r="F63" s="902">
        <f t="shared" si="6"/>
        <v>30.2</v>
      </c>
      <c r="G63" s="1107">
        <f>'Заказ, cкидки и курсы валют'!$J$24*F63</f>
        <v>383.08699999999999</v>
      </c>
      <c r="H63" s="1108">
        <f t="shared" si="7"/>
        <v>383.08699999999999</v>
      </c>
      <c r="I63" s="720"/>
      <c r="K63" s="706"/>
    </row>
    <row r="64" spans="1:11" ht="15">
      <c r="A64" s="869"/>
      <c r="B64" s="852" t="s">
        <v>5794</v>
      </c>
      <c r="C64" s="889" t="s">
        <v>5795</v>
      </c>
      <c r="D64" s="852">
        <v>1</v>
      </c>
      <c r="E64" s="706">
        <v>39.96</v>
      </c>
      <c r="F64" s="902">
        <f t="shared" si="6"/>
        <v>39.96</v>
      </c>
      <c r="G64" s="1107">
        <f>'Заказ, cкидки и курсы валют'!$J$24*F64</f>
        <v>506.89260000000002</v>
      </c>
      <c r="H64" s="1108">
        <f t="shared" si="7"/>
        <v>506.89260000000002</v>
      </c>
      <c r="I64" s="720"/>
      <c r="K64" s="706"/>
    </row>
    <row r="65" spans="1:11" ht="15">
      <c r="A65" s="869"/>
      <c r="B65" s="852" t="s">
        <v>5796</v>
      </c>
      <c r="C65" s="889" t="s">
        <v>5797</v>
      </c>
      <c r="D65" s="852">
        <v>1</v>
      </c>
      <c r="E65" s="706">
        <v>72.08</v>
      </c>
      <c r="F65" s="902">
        <f t="shared" si="6"/>
        <v>72.08</v>
      </c>
      <c r="G65" s="1107">
        <f>'Заказ, cкидки и курсы валют'!$J$24*F65</f>
        <v>914.33479999999997</v>
      </c>
      <c r="H65" s="1108">
        <f t="shared" si="7"/>
        <v>914.33479999999997</v>
      </c>
      <c r="I65" s="720"/>
      <c r="K65" s="706"/>
    </row>
    <row r="66" spans="1:11" ht="15">
      <c r="A66" s="869"/>
      <c r="B66" s="852" t="s">
        <v>5798</v>
      </c>
      <c r="C66" s="889" t="s">
        <v>5799</v>
      </c>
      <c r="D66" s="852">
        <v>1</v>
      </c>
      <c r="E66" s="706">
        <v>72.95</v>
      </c>
      <c r="F66" s="902">
        <f t="shared" si="6"/>
        <v>72.95</v>
      </c>
      <c r="G66" s="1107">
        <f>'Заказ, cкидки и курсы валют'!$J$24*F66</f>
        <v>925.37075000000004</v>
      </c>
      <c r="H66" s="1108">
        <f t="shared" si="7"/>
        <v>925.37075000000004</v>
      </c>
      <c r="I66" s="720"/>
      <c r="K66" s="706"/>
    </row>
    <row r="67" spans="1:11" ht="15">
      <c r="A67" s="869"/>
      <c r="B67" s="852" t="s">
        <v>5800</v>
      </c>
      <c r="C67" s="889" t="s">
        <v>5801</v>
      </c>
      <c r="D67" s="852">
        <v>1</v>
      </c>
      <c r="E67" s="706">
        <v>84.06</v>
      </c>
      <c r="F67" s="902">
        <f t="shared" si="6"/>
        <v>84.06</v>
      </c>
      <c r="G67" s="1107">
        <f>'Заказ, cкидки и курсы валют'!$J$24*F67</f>
        <v>1066.3011000000001</v>
      </c>
      <c r="H67" s="1108">
        <f t="shared" si="7"/>
        <v>1066.3011000000001</v>
      </c>
      <c r="I67" s="720"/>
      <c r="K67" s="706"/>
    </row>
    <row r="68" spans="1:11" ht="15">
      <c r="A68" s="869"/>
      <c r="B68" s="852" t="s">
        <v>5802</v>
      </c>
      <c r="C68" s="889" t="s">
        <v>5803</v>
      </c>
      <c r="D68" s="852">
        <v>1</v>
      </c>
      <c r="E68" s="706">
        <v>47.48</v>
      </c>
      <c r="F68" s="902">
        <f t="shared" si="6"/>
        <v>47.48</v>
      </c>
      <c r="G68" s="1107">
        <f>'Заказ, cкидки и курсы валют'!$J$24*F68</f>
        <v>602.28379999999993</v>
      </c>
      <c r="H68" s="1108">
        <f t="shared" si="7"/>
        <v>602.28379999999993</v>
      </c>
      <c r="I68" s="720"/>
      <c r="K68" s="706"/>
    </row>
    <row r="69" spans="1:11" ht="15">
      <c r="A69" s="869"/>
      <c r="B69" s="852" t="s">
        <v>5804</v>
      </c>
      <c r="C69" s="889" t="s">
        <v>5805</v>
      </c>
      <c r="D69" s="852">
        <v>1</v>
      </c>
      <c r="E69" s="706">
        <v>59.3</v>
      </c>
      <c r="F69" s="902">
        <f t="shared" si="6"/>
        <v>59.3</v>
      </c>
      <c r="G69" s="1107">
        <f>'Заказ, cкидки и курсы валют'!$J$24*F69</f>
        <v>752.22050000000002</v>
      </c>
      <c r="H69" s="1108">
        <f t="shared" si="7"/>
        <v>752.22050000000002</v>
      </c>
      <c r="I69" s="720"/>
      <c r="K69" s="706"/>
    </row>
    <row r="70" spans="1:11" ht="15">
      <c r="A70" s="869"/>
      <c r="B70" s="852" t="s">
        <v>5806</v>
      </c>
      <c r="C70" s="889" t="s">
        <v>5807</v>
      </c>
      <c r="D70" s="852">
        <v>1</v>
      </c>
      <c r="E70" s="706">
        <v>82.99</v>
      </c>
      <c r="F70" s="902">
        <f t="shared" si="6"/>
        <v>82.99</v>
      </c>
      <c r="G70" s="1107">
        <f>'Заказ, cкидки и курсы валют'!$J$24*F70</f>
        <v>1052.7281499999999</v>
      </c>
      <c r="H70" s="1108">
        <f t="shared" si="7"/>
        <v>1052.7281499999999</v>
      </c>
      <c r="I70" s="720"/>
      <c r="K70" s="706"/>
    </row>
    <row r="71" spans="1:11" ht="15">
      <c r="A71" s="869"/>
      <c r="B71" s="852" t="s">
        <v>5808</v>
      </c>
      <c r="C71" s="889" t="s">
        <v>5809</v>
      </c>
      <c r="D71" s="852">
        <v>1</v>
      </c>
      <c r="E71" s="706">
        <v>89.62</v>
      </c>
      <c r="F71" s="902">
        <f t="shared" si="6"/>
        <v>89.62</v>
      </c>
      <c r="G71" s="1107">
        <f>'Заказ, cкидки и курсы валют'!$J$24*F71</f>
        <v>1136.8297</v>
      </c>
      <c r="H71" s="1108">
        <f t="shared" si="7"/>
        <v>1136.8297</v>
      </c>
      <c r="I71" s="720"/>
      <c r="K71" s="706"/>
    </row>
    <row r="72" spans="1:11" ht="15">
      <c r="A72" s="869"/>
      <c r="B72" s="852" t="s">
        <v>5810</v>
      </c>
      <c r="C72" s="889" t="s">
        <v>5811</v>
      </c>
      <c r="D72" s="852">
        <v>1</v>
      </c>
      <c r="E72" s="706">
        <v>88.82</v>
      </c>
      <c r="F72" s="902">
        <f t="shared" si="6"/>
        <v>88.82</v>
      </c>
      <c r="G72" s="1107">
        <f>'Заказ, cкидки и курсы валют'!$J$24*F72</f>
        <v>1126.6816999999999</v>
      </c>
      <c r="H72" s="1108">
        <f t="shared" si="7"/>
        <v>1126.6816999999999</v>
      </c>
      <c r="I72" s="720"/>
      <c r="K72" s="706"/>
    </row>
    <row r="73" spans="1:11" ht="15">
      <c r="A73" s="869"/>
      <c r="B73" s="852" t="s">
        <v>5812</v>
      </c>
      <c r="C73" s="889" t="s">
        <v>5813</v>
      </c>
      <c r="D73" s="852">
        <v>1</v>
      </c>
      <c r="E73" s="706">
        <v>101.18</v>
      </c>
      <c r="F73" s="902">
        <f t="shared" si="6"/>
        <v>101.18</v>
      </c>
      <c r="G73" s="1107">
        <f>'Заказ, cкидки и курсы валют'!$J$24*F73</f>
        <v>1283.4683000000002</v>
      </c>
      <c r="H73" s="1108">
        <f t="shared" si="7"/>
        <v>1283.4683000000002</v>
      </c>
      <c r="I73" s="720"/>
      <c r="K73" s="706"/>
    </row>
    <row r="74" spans="1:11" ht="15">
      <c r="A74" s="869"/>
      <c r="B74" s="852" t="s">
        <v>5814</v>
      </c>
      <c r="C74" s="889" t="s">
        <v>5815</v>
      </c>
      <c r="D74" s="852">
        <v>1</v>
      </c>
      <c r="E74" s="706">
        <v>100.76</v>
      </c>
      <c r="F74" s="902">
        <f>ROUND(E74*(1-$F$8),2)</f>
        <v>100.76</v>
      </c>
      <c r="G74" s="1107">
        <f>'Заказ, cкидки и курсы валют'!$J$24*F74</f>
        <v>1278.1406000000002</v>
      </c>
      <c r="H74" s="1108">
        <f t="shared" si="7"/>
        <v>1278.1406000000002</v>
      </c>
      <c r="I74" s="720"/>
      <c r="K74" s="706"/>
    </row>
    <row r="75" spans="1:11" ht="15.75" thickBot="1">
      <c r="A75" s="870"/>
      <c r="B75" s="852" t="s">
        <v>5816</v>
      </c>
      <c r="C75" s="890" t="s">
        <v>5817</v>
      </c>
      <c r="D75" s="871">
        <v>1</v>
      </c>
      <c r="E75" s="706">
        <v>108.56</v>
      </c>
      <c r="F75" s="902">
        <f>ROUND(E75*(1-$F$8),2)</f>
        <v>108.56</v>
      </c>
      <c r="G75" s="1107">
        <f>'Заказ, cкидки и курсы валют'!$J$24*F75</f>
        <v>1377.0836000000002</v>
      </c>
      <c r="H75" s="1108">
        <f t="shared" si="7"/>
        <v>1377.0836000000002</v>
      </c>
      <c r="I75" s="720"/>
      <c r="K75" s="706"/>
    </row>
    <row r="76" spans="1:11" ht="13.5" thickBot="1">
      <c r="K76" s="1106"/>
    </row>
    <row r="77" spans="1:11" ht="26.25">
      <c r="A77" s="858" t="s">
        <v>5818</v>
      </c>
      <c r="B77" s="924"/>
      <c r="C77" s="883"/>
      <c r="D77" s="859"/>
      <c r="E77" s="1102"/>
      <c r="F77" s="911"/>
      <c r="K77" s="1106"/>
    </row>
    <row r="78" spans="1:11" ht="19.5" customHeight="1" thickBot="1">
      <c r="A78" s="872"/>
      <c r="B78" s="830"/>
      <c r="C78" s="891"/>
      <c r="D78" s="830"/>
      <c r="E78" s="891"/>
      <c r="K78" s="1106"/>
    </row>
    <row r="79" spans="1:11" ht="39" customHeight="1" thickBot="1">
      <c r="A79" s="835" t="s">
        <v>5819</v>
      </c>
      <c r="B79" s="927"/>
      <c r="C79" s="886"/>
      <c r="D79" s="873"/>
      <c r="E79" s="2828" t="s">
        <v>11556</v>
      </c>
      <c r="F79" s="913"/>
      <c r="K79" s="1106"/>
    </row>
    <row r="80" spans="1:11" ht="53.25" thickBot="1">
      <c r="A80" s="865"/>
      <c r="B80" s="929"/>
      <c r="C80" s="887"/>
      <c r="D80" s="874"/>
      <c r="E80" s="2829"/>
      <c r="F80" s="914" t="s">
        <v>2796</v>
      </c>
      <c r="G80" s="1717" t="s">
        <v>5654</v>
      </c>
      <c r="H80" s="1719" t="s">
        <v>498</v>
      </c>
      <c r="I80" s="842" t="s">
        <v>4274</v>
      </c>
      <c r="K80" s="1106"/>
    </row>
    <row r="81" spans="1:11" ht="13.5" thickBot="1">
      <c r="A81" s="856" t="s">
        <v>1038</v>
      </c>
      <c r="B81" s="875" t="s">
        <v>1036</v>
      </c>
      <c r="C81" s="892" t="s">
        <v>2268</v>
      </c>
      <c r="D81" s="876" t="s">
        <v>5687</v>
      </c>
      <c r="E81" s="1104" t="s">
        <v>265</v>
      </c>
      <c r="F81" s="1730">
        <f>'Заказ, cкидки и курсы валют'!$I$12</f>
        <v>0</v>
      </c>
      <c r="G81" s="1731"/>
      <c r="H81" s="1732"/>
      <c r="I81" s="847"/>
      <c r="K81" s="1106"/>
    </row>
    <row r="82" spans="1:11" ht="15">
      <c r="A82" s="1728"/>
      <c r="B82" s="1737" t="s">
        <v>5820</v>
      </c>
      <c r="C82" s="1738" t="s">
        <v>5821</v>
      </c>
      <c r="D82" s="1739">
        <v>1</v>
      </c>
      <c r="E82" s="706">
        <v>6.29</v>
      </c>
      <c r="F82" s="999">
        <f t="shared" ref="F82:F113" si="8">ROUND(E82*(1-$F$8),2)</f>
        <v>6.29</v>
      </c>
      <c r="G82" s="999">
        <f>'Заказ, cкидки и курсы валют'!$J$24*F82</f>
        <v>79.788650000000004</v>
      </c>
      <c r="H82" s="999">
        <f t="shared" ref="H82:H97" si="9">G82</f>
        <v>79.788650000000004</v>
      </c>
      <c r="I82" s="392"/>
      <c r="K82" s="706"/>
    </row>
    <row r="83" spans="1:11" ht="15">
      <c r="A83" s="1729"/>
      <c r="B83" s="1740" t="s">
        <v>5822</v>
      </c>
      <c r="C83" s="1733" t="s">
        <v>5823</v>
      </c>
      <c r="D83" s="1734">
        <v>1</v>
      </c>
      <c r="E83" s="706">
        <v>6.53</v>
      </c>
      <c r="F83" s="1735">
        <f t="shared" si="8"/>
        <v>6.53</v>
      </c>
      <c r="G83" s="1735">
        <f>'Заказ, cкидки и курсы валют'!$J$24*F83</f>
        <v>82.83305</v>
      </c>
      <c r="H83" s="1735">
        <f t="shared" si="9"/>
        <v>82.83305</v>
      </c>
      <c r="I83" s="381"/>
      <c r="K83" s="706"/>
    </row>
    <row r="84" spans="1:11" ht="15">
      <c r="A84" s="1729"/>
      <c r="B84" s="1740" t="s">
        <v>5824</v>
      </c>
      <c r="C84" s="1733" t="s">
        <v>5825</v>
      </c>
      <c r="D84" s="1734">
        <v>1</v>
      </c>
      <c r="E84" s="706">
        <v>6.91</v>
      </c>
      <c r="F84" s="1735">
        <f t="shared" si="8"/>
        <v>6.91</v>
      </c>
      <c r="G84" s="1735">
        <f>'Заказ, cкидки и курсы валют'!$J$24*F84</f>
        <v>87.653350000000003</v>
      </c>
      <c r="H84" s="1735">
        <f t="shared" si="9"/>
        <v>87.653350000000003</v>
      </c>
      <c r="I84" s="381"/>
      <c r="K84" s="706"/>
    </row>
    <row r="85" spans="1:11" ht="15">
      <c r="A85" s="1729"/>
      <c r="B85" s="1740" t="s">
        <v>5826</v>
      </c>
      <c r="C85" s="1733" t="s">
        <v>5827</v>
      </c>
      <c r="D85" s="1734">
        <v>1</v>
      </c>
      <c r="E85" s="706">
        <v>8.23</v>
      </c>
      <c r="F85" s="1735">
        <f t="shared" si="8"/>
        <v>8.23</v>
      </c>
      <c r="G85" s="1735">
        <f>'Заказ, cкидки и курсы валют'!$J$24*F85</f>
        <v>104.39755000000001</v>
      </c>
      <c r="H85" s="1735">
        <f t="shared" si="9"/>
        <v>104.39755000000001</v>
      </c>
      <c r="I85" s="381"/>
      <c r="K85" s="706"/>
    </row>
    <row r="86" spans="1:11" ht="15">
      <c r="A86" s="1729"/>
      <c r="B86" s="1740" t="s">
        <v>5828</v>
      </c>
      <c r="C86" s="1733" t="s">
        <v>5829</v>
      </c>
      <c r="D86" s="1734">
        <v>1</v>
      </c>
      <c r="E86" s="706">
        <v>6.9</v>
      </c>
      <c r="F86" s="1735">
        <f t="shared" si="8"/>
        <v>6.9</v>
      </c>
      <c r="G86" s="1735">
        <f>'Заказ, cкидки и курсы валют'!$J$24*F86</f>
        <v>87.526500000000013</v>
      </c>
      <c r="H86" s="1735">
        <f t="shared" si="9"/>
        <v>87.526500000000013</v>
      </c>
      <c r="I86" s="381"/>
      <c r="K86" s="706"/>
    </row>
    <row r="87" spans="1:11" ht="15">
      <c r="A87" s="1729"/>
      <c r="B87" s="1740" t="s">
        <v>5830</v>
      </c>
      <c r="C87" s="1733" t="s">
        <v>5831</v>
      </c>
      <c r="D87" s="1734">
        <v>1</v>
      </c>
      <c r="E87" s="706">
        <v>7.55</v>
      </c>
      <c r="F87" s="1735">
        <f t="shared" si="8"/>
        <v>7.55</v>
      </c>
      <c r="G87" s="1735">
        <f>'Заказ, cкидки и курсы валют'!$J$24*F87</f>
        <v>95.771749999999997</v>
      </c>
      <c r="H87" s="1735">
        <f t="shared" si="9"/>
        <v>95.771749999999997</v>
      </c>
      <c r="I87" s="381"/>
      <c r="K87" s="706"/>
    </row>
    <row r="88" spans="1:11" ht="15">
      <c r="A88" s="1729"/>
      <c r="B88" s="1740" t="s">
        <v>5832</v>
      </c>
      <c r="C88" s="1733" t="s">
        <v>5833</v>
      </c>
      <c r="D88" s="1734">
        <v>1</v>
      </c>
      <c r="E88" s="706">
        <v>9.57</v>
      </c>
      <c r="F88" s="1735">
        <f t="shared" si="8"/>
        <v>9.57</v>
      </c>
      <c r="G88" s="1735">
        <f>'Заказ, cкидки и курсы валют'!$J$24*F88</f>
        <v>121.39545000000001</v>
      </c>
      <c r="H88" s="1735">
        <f t="shared" si="9"/>
        <v>121.39545000000001</v>
      </c>
      <c r="I88" s="381"/>
      <c r="K88" s="706"/>
    </row>
    <row r="89" spans="1:11" ht="15">
      <c r="A89" s="1729"/>
      <c r="B89" s="1740" t="s">
        <v>5834</v>
      </c>
      <c r="C89" s="1736" t="s">
        <v>5835</v>
      </c>
      <c r="D89" s="1734">
        <v>1</v>
      </c>
      <c r="E89" s="706">
        <v>11.27</v>
      </c>
      <c r="F89" s="1735">
        <f t="shared" si="8"/>
        <v>11.27</v>
      </c>
      <c r="G89" s="1735">
        <f>'Заказ, cкидки и курсы валют'!$J$24*F89</f>
        <v>142.95994999999999</v>
      </c>
      <c r="H89" s="1735">
        <f t="shared" si="9"/>
        <v>142.95994999999999</v>
      </c>
      <c r="I89" s="381"/>
      <c r="K89" s="706"/>
    </row>
    <row r="90" spans="1:11" ht="15">
      <c r="A90" s="1729"/>
      <c r="B90" s="1740" t="s">
        <v>5836</v>
      </c>
      <c r="C90" s="1733" t="s">
        <v>5837</v>
      </c>
      <c r="D90" s="1734">
        <v>1</v>
      </c>
      <c r="E90" s="706">
        <v>7.37</v>
      </c>
      <c r="F90" s="1735">
        <f t="shared" si="8"/>
        <v>7.37</v>
      </c>
      <c r="G90" s="1735">
        <f>'Заказ, cкидки и курсы валют'!$J$24*F90</f>
        <v>93.48845</v>
      </c>
      <c r="H90" s="1735">
        <f t="shared" si="9"/>
        <v>93.48845</v>
      </c>
      <c r="I90" s="381"/>
      <c r="K90" s="706"/>
    </row>
    <row r="91" spans="1:11" ht="15">
      <c r="A91" s="1729"/>
      <c r="B91" s="1740" t="s">
        <v>5838</v>
      </c>
      <c r="C91" s="1733" t="s">
        <v>5839</v>
      </c>
      <c r="D91" s="1734">
        <v>1</v>
      </c>
      <c r="E91" s="706">
        <v>8.2799999999999994</v>
      </c>
      <c r="F91" s="1735">
        <f t="shared" si="8"/>
        <v>8.2799999999999994</v>
      </c>
      <c r="G91" s="1735">
        <f>'Заказ, cкидки и курсы валют'!$J$24*F91</f>
        <v>105.03179999999999</v>
      </c>
      <c r="H91" s="1735">
        <f t="shared" si="9"/>
        <v>105.03179999999999</v>
      </c>
      <c r="I91" s="381"/>
      <c r="K91" s="706"/>
    </row>
    <row r="92" spans="1:11" ht="15">
      <c r="A92" s="1729"/>
      <c r="B92" s="1740" t="s">
        <v>5840</v>
      </c>
      <c r="C92" s="1733" t="s">
        <v>5841</v>
      </c>
      <c r="D92" s="1734">
        <v>1</v>
      </c>
      <c r="E92" s="706">
        <v>9.7200000000000006</v>
      </c>
      <c r="F92" s="1735">
        <f t="shared" si="8"/>
        <v>9.7200000000000006</v>
      </c>
      <c r="G92" s="1735">
        <f>'Заказ, cкидки и курсы валют'!$J$24*F92</f>
        <v>123.29820000000001</v>
      </c>
      <c r="H92" s="1735">
        <f t="shared" si="9"/>
        <v>123.29820000000001</v>
      </c>
      <c r="I92" s="381"/>
      <c r="K92" s="706"/>
    </row>
    <row r="93" spans="1:11" ht="15">
      <c r="A93" s="1729"/>
      <c r="B93" s="1740" t="s">
        <v>5842</v>
      </c>
      <c r="C93" s="1733" t="s">
        <v>5843</v>
      </c>
      <c r="D93" s="1734">
        <v>1</v>
      </c>
      <c r="E93" s="706">
        <v>11.12</v>
      </c>
      <c r="F93" s="1735">
        <f t="shared" si="8"/>
        <v>11.12</v>
      </c>
      <c r="G93" s="1735">
        <f>'Заказ, cкидки и курсы валют'!$J$24*F93</f>
        <v>141.05719999999999</v>
      </c>
      <c r="H93" s="1735">
        <f t="shared" si="9"/>
        <v>141.05719999999999</v>
      </c>
      <c r="I93" s="381"/>
      <c r="K93" s="706"/>
    </row>
    <row r="94" spans="1:11" ht="15">
      <c r="A94" s="1729"/>
      <c r="B94" s="1740" t="s">
        <v>5844</v>
      </c>
      <c r="C94" s="1733" t="s">
        <v>5845</v>
      </c>
      <c r="D94" s="1734">
        <v>1</v>
      </c>
      <c r="E94" s="706">
        <v>14.74</v>
      </c>
      <c r="F94" s="1735">
        <f t="shared" si="8"/>
        <v>14.74</v>
      </c>
      <c r="G94" s="1735">
        <f>'Заказ, cкидки и курсы валют'!$J$24*F94</f>
        <v>186.9769</v>
      </c>
      <c r="H94" s="1735">
        <f t="shared" si="9"/>
        <v>186.9769</v>
      </c>
      <c r="I94" s="381"/>
      <c r="K94" s="706"/>
    </row>
    <row r="95" spans="1:11" ht="15">
      <c r="A95" s="1729"/>
      <c r="B95" s="1740" t="s">
        <v>5846</v>
      </c>
      <c r="C95" s="1733" t="s">
        <v>5847</v>
      </c>
      <c r="D95" s="1734">
        <v>1</v>
      </c>
      <c r="E95" s="706">
        <v>15.65</v>
      </c>
      <c r="F95" s="1735">
        <f t="shared" si="8"/>
        <v>15.65</v>
      </c>
      <c r="G95" s="1735">
        <f>'Заказ, cкидки и курсы валют'!$J$24*F95</f>
        <v>198.52025</v>
      </c>
      <c r="H95" s="1735">
        <f t="shared" si="9"/>
        <v>198.52025</v>
      </c>
      <c r="I95" s="381"/>
      <c r="K95" s="706"/>
    </row>
    <row r="96" spans="1:11" ht="15">
      <c r="A96" s="1729"/>
      <c r="B96" s="1740" t="s">
        <v>5848</v>
      </c>
      <c r="C96" s="1733" t="s">
        <v>5849</v>
      </c>
      <c r="D96" s="1734">
        <v>1</v>
      </c>
      <c r="E96" s="706">
        <v>23.05</v>
      </c>
      <c r="F96" s="1735">
        <f t="shared" si="8"/>
        <v>23.05</v>
      </c>
      <c r="G96" s="1735">
        <f>'Заказ, cкидки и курсы валют'!$J$24*F96</f>
        <v>292.38925</v>
      </c>
      <c r="H96" s="1735">
        <f t="shared" si="9"/>
        <v>292.38925</v>
      </c>
      <c r="I96" s="381"/>
      <c r="K96" s="706"/>
    </row>
    <row r="97" spans="1:11" ht="15">
      <c r="A97" s="1729"/>
      <c r="B97" s="1740" t="s">
        <v>5850</v>
      </c>
      <c r="C97" s="1733" t="s">
        <v>5851</v>
      </c>
      <c r="D97" s="1734">
        <v>1</v>
      </c>
      <c r="E97" s="706">
        <v>27.27</v>
      </c>
      <c r="F97" s="1735">
        <f t="shared" si="8"/>
        <v>27.27</v>
      </c>
      <c r="G97" s="1735">
        <f>'Заказ, cкидки и курсы валют'!$J$24*F97</f>
        <v>345.91995000000003</v>
      </c>
      <c r="H97" s="1735">
        <f t="shared" si="9"/>
        <v>345.91995000000003</v>
      </c>
      <c r="I97" s="381"/>
      <c r="K97" s="706"/>
    </row>
    <row r="98" spans="1:11" ht="15">
      <c r="A98" s="1729"/>
      <c r="B98" s="1740" t="s">
        <v>5854</v>
      </c>
      <c r="C98" s="1733" t="s">
        <v>5855</v>
      </c>
      <c r="D98" s="1734">
        <v>1</v>
      </c>
      <c r="E98" s="706">
        <v>7.83</v>
      </c>
      <c r="F98" s="1735">
        <f t="shared" si="8"/>
        <v>7.83</v>
      </c>
      <c r="G98" s="1735">
        <f>'Заказ, cкидки и курсы валют'!$J$24*F98</f>
        <v>99.323550000000012</v>
      </c>
      <c r="H98" s="1735">
        <f t="shared" ref="H98:H129" si="10">G98</f>
        <v>99.323550000000012</v>
      </c>
      <c r="I98" s="381"/>
      <c r="K98" s="706"/>
    </row>
    <row r="99" spans="1:11" ht="15">
      <c r="A99" s="1729"/>
      <c r="B99" s="1740" t="s">
        <v>5856</v>
      </c>
      <c r="C99" s="1733" t="s">
        <v>5857</v>
      </c>
      <c r="D99" s="1734">
        <v>1</v>
      </c>
      <c r="E99" s="706">
        <v>8.81</v>
      </c>
      <c r="F99" s="1735">
        <f t="shared" si="8"/>
        <v>8.81</v>
      </c>
      <c r="G99" s="1735">
        <f>'Заказ, cкидки и курсы валют'!$J$24*F99</f>
        <v>111.75485</v>
      </c>
      <c r="H99" s="1735">
        <f t="shared" si="10"/>
        <v>111.75485</v>
      </c>
      <c r="I99" s="381"/>
      <c r="K99" s="706"/>
    </row>
    <row r="100" spans="1:11" ht="15">
      <c r="A100" s="1729"/>
      <c r="B100" s="1740" t="s">
        <v>5858</v>
      </c>
      <c r="C100" s="1733" t="s">
        <v>5859</v>
      </c>
      <c r="D100" s="1734">
        <v>1</v>
      </c>
      <c r="E100" s="706">
        <v>11.32</v>
      </c>
      <c r="F100" s="1735">
        <f t="shared" si="8"/>
        <v>11.32</v>
      </c>
      <c r="G100" s="1735">
        <f>'Заказ, cкидки и курсы валют'!$J$24*F100</f>
        <v>143.5942</v>
      </c>
      <c r="H100" s="1735">
        <f t="shared" si="10"/>
        <v>143.5942</v>
      </c>
      <c r="I100" s="381"/>
      <c r="K100" s="706"/>
    </row>
    <row r="101" spans="1:11" ht="15">
      <c r="A101" s="1729"/>
      <c r="B101" s="1740" t="s">
        <v>5860</v>
      </c>
      <c r="C101" s="1733" t="s">
        <v>5861</v>
      </c>
      <c r="D101" s="1734">
        <v>1</v>
      </c>
      <c r="E101" s="706">
        <v>12.28</v>
      </c>
      <c r="F101" s="1735">
        <f t="shared" si="8"/>
        <v>12.28</v>
      </c>
      <c r="G101" s="1735">
        <f>'Заказ, cкидки и курсы валют'!$J$24*F101</f>
        <v>155.77179999999998</v>
      </c>
      <c r="H101" s="1735">
        <f t="shared" si="10"/>
        <v>155.77179999999998</v>
      </c>
      <c r="I101" s="381"/>
      <c r="K101" s="706"/>
    </row>
    <row r="102" spans="1:11" ht="15">
      <c r="A102" s="1729"/>
      <c r="B102" s="1740" t="s">
        <v>5862</v>
      </c>
      <c r="C102" s="1733" t="s">
        <v>5863</v>
      </c>
      <c r="D102" s="1734">
        <v>1</v>
      </c>
      <c r="E102" s="706">
        <v>15.08</v>
      </c>
      <c r="F102" s="1735">
        <f t="shared" si="8"/>
        <v>15.08</v>
      </c>
      <c r="G102" s="1735">
        <f>'Заказ, cкидки и курсы валют'!$J$24*F102</f>
        <v>191.28980000000001</v>
      </c>
      <c r="H102" s="1735">
        <f t="shared" si="10"/>
        <v>191.28980000000001</v>
      </c>
      <c r="I102" s="381"/>
      <c r="K102" s="706"/>
    </row>
    <row r="103" spans="1:11" ht="15">
      <c r="A103" s="1729"/>
      <c r="B103" s="1740" t="s">
        <v>5864</v>
      </c>
      <c r="C103" s="1733" t="s">
        <v>5865</v>
      </c>
      <c r="D103" s="1734">
        <v>1</v>
      </c>
      <c r="E103" s="706">
        <v>16.059999999999999</v>
      </c>
      <c r="F103" s="1735">
        <f t="shared" si="8"/>
        <v>16.059999999999999</v>
      </c>
      <c r="G103" s="1735">
        <f>'Заказ, cкидки и курсы валют'!$J$24*F103</f>
        <v>203.72109999999998</v>
      </c>
      <c r="H103" s="1735">
        <f t="shared" si="10"/>
        <v>203.72109999999998</v>
      </c>
      <c r="I103" s="381"/>
      <c r="K103" s="706"/>
    </row>
    <row r="104" spans="1:11" ht="15">
      <c r="A104" s="1729"/>
      <c r="B104" s="1740" t="s">
        <v>5866</v>
      </c>
      <c r="C104" s="1733" t="s">
        <v>5867</v>
      </c>
      <c r="D104" s="1734">
        <v>1</v>
      </c>
      <c r="E104" s="706">
        <v>24.05</v>
      </c>
      <c r="F104" s="1735">
        <f t="shared" si="8"/>
        <v>24.05</v>
      </c>
      <c r="G104" s="1735">
        <f>'Заказ, cкидки и курсы валют'!$J$24*F104</f>
        <v>305.07425000000001</v>
      </c>
      <c r="H104" s="1735">
        <f t="shared" si="10"/>
        <v>305.07425000000001</v>
      </c>
      <c r="I104" s="381"/>
      <c r="K104" s="706"/>
    </row>
    <row r="105" spans="1:11" ht="15">
      <c r="A105" s="1729"/>
      <c r="B105" s="1740" t="s">
        <v>5868</v>
      </c>
      <c r="C105" s="1733" t="s">
        <v>5869</v>
      </c>
      <c r="D105" s="1734">
        <v>1</v>
      </c>
      <c r="E105" s="706">
        <v>26.4</v>
      </c>
      <c r="F105" s="1735">
        <f t="shared" si="8"/>
        <v>26.4</v>
      </c>
      <c r="G105" s="1735">
        <f>'Заказ, cкидки и курсы валют'!$J$24*F105</f>
        <v>334.88400000000001</v>
      </c>
      <c r="H105" s="1735">
        <f t="shared" si="10"/>
        <v>334.88400000000001</v>
      </c>
      <c r="I105" s="381"/>
      <c r="K105" s="706"/>
    </row>
    <row r="106" spans="1:11" ht="15">
      <c r="A106" s="1729"/>
      <c r="B106" s="1740" t="s">
        <v>5870</v>
      </c>
      <c r="C106" s="1733" t="s">
        <v>5871</v>
      </c>
      <c r="D106" s="1734">
        <v>1</v>
      </c>
      <c r="E106" s="706">
        <v>31.04</v>
      </c>
      <c r="F106" s="1735">
        <f t="shared" si="8"/>
        <v>31.04</v>
      </c>
      <c r="G106" s="1735">
        <f>'Заказ, cкидки и курсы валют'!$J$24*F106</f>
        <v>393.74240000000003</v>
      </c>
      <c r="H106" s="1735">
        <f t="shared" si="10"/>
        <v>393.74240000000003</v>
      </c>
      <c r="I106" s="381"/>
      <c r="K106" s="706"/>
    </row>
    <row r="107" spans="1:11" ht="15">
      <c r="A107" s="1729"/>
      <c r="B107" s="1740" t="s">
        <v>5852</v>
      </c>
      <c r="C107" s="1733" t="s">
        <v>5853</v>
      </c>
      <c r="D107" s="1734">
        <v>1</v>
      </c>
      <c r="E107" s="706">
        <v>41.88</v>
      </c>
      <c r="F107" s="1735">
        <f t="shared" si="8"/>
        <v>41.88</v>
      </c>
      <c r="G107" s="1735">
        <f>'Заказ, cкидки и курсы валют'!$J$24*F107</f>
        <v>531.2478000000001</v>
      </c>
      <c r="H107" s="1735">
        <f t="shared" si="10"/>
        <v>531.2478000000001</v>
      </c>
      <c r="I107" s="381"/>
      <c r="K107" s="706"/>
    </row>
    <row r="108" spans="1:11" ht="15">
      <c r="B108" s="1740" t="s">
        <v>5874</v>
      </c>
      <c r="C108" s="1733" t="s">
        <v>5875</v>
      </c>
      <c r="D108" s="1734">
        <v>1</v>
      </c>
      <c r="E108" s="706">
        <v>8.86</v>
      </c>
      <c r="F108" s="1735">
        <f t="shared" si="8"/>
        <v>8.86</v>
      </c>
      <c r="G108" s="1735">
        <f>'Заказ, cкидки и курсы валют'!$J$24*F108</f>
        <v>112.3891</v>
      </c>
      <c r="H108" s="1735">
        <f t="shared" si="10"/>
        <v>112.3891</v>
      </c>
      <c r="I108" s="381"/>
      <c r="K108" s="706"/>
    </row>
    <row r="109" spans="1:11" ht="15">
      <c r="A109" s="1729"/>
      <c r="B109" s="1740" t="s">
        <v>5876</v>
      </c>
      <c r="C109" s="1733" t="s">
        <v>5877</v>
      </c>
      <c r="D109" s="1734">
        <v>1</v>
      </c>
      <c r="E109" s="706">
        <v>10.98</v>
      </c>
      <c r="F109" s="1735">
        <f t="shared" si="8"/>
        <v>10.98</v>
      </c>
      <c r="G109" s="1735">
        <f>'Заказ, cкидки и курсы валют'!$J$24*F109</f>
        <v>139.28130000000002</v>
      </c>
      <c r="H109" s="1735">
        <f t="shared" si="10"/>
        <v>139.28130000000002</v>
      </c>
      <c r="I109" s="381"/>
      <c r="K109" s="706"/>
    </row>
    <row r="110" spans="1:11" ht="15">
      <c r="A110" s="1729"/>
      <c r="B110" s="1740" t="s">
        <v>5878</v>
      </c>
      <c r="C110" s="1733" t="s">
        <v>5879</v>
      </c>
      <c r="D110" s="1734">
        <v>1</v>
      </c>
      <c r="E110" s="706">
        <v>12.59</v>
      </c>
      <c r="F110" s="1735">
        <f t="shared" si="8"/>
        <v>12.59</v>
      </c>
      <c r="G110" s="1735">
        <f>'Заказ, cкидки и курсы валют'!$J$24*F110</f>
        <v>159.70415</v>
      </c>
      <c r="H110" s="1735">
        <f t="shared" si="10"/>
        <v>159.70415</v>
      </c>
      <c r="I110" s="381"/>
      <c r="K110" s="706"/>
    </row>
    <row r="111" spans="1:11" ht="15">
      <c r="A111" s="1729"/>
      <c r="B111" s="1740" t="s">
        <v>5880</v>
      </c>
      <c r="C111" s="1733" t="s">
        <v>5881</v>
      </c>
      <c r="D111" s="1734">
        <v>1</v>
      </c>
      <c r="E111" s="706">
        <v>15.39</v>
      </c>
      <c r="F111" s="1735">
        <f t="shared" si="8"/>
        <v>15.39</v>
      </c>
      <c r="G111" s="1735">
        <f>'Заказ, cкидки и курсы валют'!$J$24*F111</f>
        <v>195.22215000000003</v>
      </c>
      <c r="H111" s="1735">
        <f t="shared" si="10"/>
        <v>195.22215000000003</v>
      </c>
      <c r="I111" s="381"/>
      <c r="K111" s="706"/>
    </row>
    <row r="112" spans="1:11" ht="15">
      <c r="A112" s="1729"/>
      <c r="B112" s="1740" t="s">
        <v>5882</v>
      </c>
      <c r="C112" s="1733" t="s">
        <v>5883</v>
      </c>
      <c r="D112" s="1734">
        <v>1</v>
      </c>
      <c r="E112" s="706">
        <v>17.52</v>
      </c>
      <c r="F112" s="1735">
        <f t="shared" si="8"/>
        <v>17.52</v>
      </c>
      <c r="G112" s="1735">
        <f>'Заказ, cкидки и курсы валют'!$J$24*F112</f>
        <v>222.24119999999999</v>
      </c>
      <c r="H112" s="1735">
        <f t="shared" si="10"/>
        <v>222.24119999999999</v>
      </c>
      <c r="I112" s="381"/>
      <c r="K112" s="706"/>
    </row>
    <row r="113" spans="1:11" ht="15">
      <c r="A113" s="1729"/>
      <c r="B113" s="1740" t="s">
        <v>5884</v>
      </c>
      <c r="C113" s="1733" t="s">
        <v>5885</v>
      </c>
      <c r="D113" s="1734">
        <v>1</v>
      </c>
      <c r="E113" s="706">
        <v>26.81</v>
      </c>
      <c r="F113" s="1735">
        <f t="shared" si="8"/>
        <v>26.81</v>
      </c>
      <c r="G113" s="1735">
        <f>'Заказ, cкидки и курсы валют'!$J$24*F113</f>
        <v>340.08485000000002</v>
      </c>
      <c r="H113" s="1735">
        <f t="shared" si="10"/>
        <v>340.08485000000002</v>
      </c>
      <c r="I113" s="381"/>
      <c r="K113" s="706"/>
    </row>
    <row r="114" spans="1:11" ht="15">
      <c r="A114" s="1729"/>
      <c r="B114" s="1740" t="s">
        <v>5886</v>
      </c>
      <c r="C114" s="1733" t="s">
        <v>5887</v>
      </c>
      <c r="D114" s="1734">
        <v>1</v>
      </c>
      <c r="E114" s="706">
        <v>31.11</v>
      </c>
      <c r="F114" s="1735">
        <f t="shared" ref="F114:F145" si="11">ROUND(E114*(1-$F$8),2)</f>
        <v>31.11</v>
      </c>
      <c r="G114" s="1735">
        <f>'Заказ, cкидки и курсы валют'!$J$24*F114</f>
        <v>394.63035000000002</v>
      </c>
      <c r="H114" s="1735">
        <f t="shared" si="10"/>
        <v>394.63035000000002</v>
      </c>
      <c r="I114" s="381"/>
      <c r="K114" s="706"/>
    </row>
    <row r="115" spans="1:11" ht="15">
      <c r="A115" s="1729"/>
      <c r="B115" s="1740" t="s">
        <v>5888</v>
      </c>
      <c r="C115" s="1733" t="s">
        <v>5889</v>
      </c>
      <c r="D115" s="1734">
        <v>1</v>
      </c>
      <c r="E115" s="706">
        <v>39.86</v>
      </c>
      <c r="F115" s="1735">
        <f t="shared" si="11"/>
        <v>39.86</v>
      </c>
      <c r="G115" s="1735">
        <f>'Заказ, cкидки и курсы валют'!$J$24*F115</f>
        <v>505.6241</v>
      </c>
      <c r="H115" s="1735">
        <f t="shared" si="10"/>
        <v>505.6241</v>
      </c>
      <c r="I115" s="381"/>
      <c r="K115" s="706"/>
    </row>
    <row r="116" spans="1:11" ht="15">
      <c r="A116" s="1729"/>
      <c r="B116" s="1740" t="s">
        <v>5872</v>
      </c>
      <c r="C116" s="1733" t="s">
        <v>5873</v>
      </c>
      <c r="D116" s="1734">
        <v>1</v>
      </c>
      <c r="E116" s="706">
        <v>47.29</v>
      </c>
      <c r="F116" s="1735">
        <f t="shared" si="11"/>
        <v>47.29</v>
      </c>
      <c r="G116" s="1735">
        <f>'Заказ, cкидки и курсы валют'!$J$24*F116</f>
        <v>599.87365</v>
      </c>
      <c r="H116" s="1735">
        <f t="shared" si="10"/>
        <v>599.87365</v>
      </c>
      <c r="I116" s="381"/>
      <c r="K116" s="706"/>
    </row>
    <row r="117" spans="1:11" ht="15">
      <c r="A117" s="1729"/>
      <c r="B117" s="1740" t="s">
        <v>5892</v>
      </c>
      <c r="C117" s="1733" t="s">
        <v>5893</v>
      </c>
      <c r="D117" s="1734">
        <v>1</v>
      </c>
      <c r="E117" s="706">
        <v>13.8</v>
      </c>
      <c r="F117" s="1735">
        <f t="shared" si="11"/>
        <v>13.8</v>
      </c>
      <c r="G117" s="1735">
        <f>'Заказ, cкидки и курсы валют'!$J$24*F117</f>
        <v>175.05300000000003</v>
      </c>
      <c r="H117" s="1735">
        <f t="shared" si="10"/>
        <v>175.05300000000003</v>
      </c>
      <c r="I117" s="381"/>
      <c r="K117" s="706"/>
    </row>
    <row r="118" spans="1:11" ht="15">
      <c r="A118" s="1729"/>
      <c r="B118" s="1740" t="s">
        <v>5894</v>
      </c>
      <c r="C118" s="1733" t="s">
        <v>5895</v>
      </c>
      <c r="D118" s="1734">
        <v>1</v>
      </c>
      <c r="E118" s="706">
        <v>17.46</v>
      </c>
      <c r="F118" s="1735">
        <f t="shared" si="11"/>
        <v>17.46</v>
      </c>
      <c r="G118" s="1735">
        <f>'Заказ, cкидки и курсы валют'!$J$24*F118</f>
        <v>221.48010000000002</v>
      </c>
      <c r="H118" s="1735">
        <f t="shared" si="10"/>
        <v>221.48010000000002</v>
      </c>
      <c r="I118" s="381"/>
      <c r="K118" s="706"/>
    </row>
    <row r="119" spans="1:11" ht="15">
      <c r="A119" s="1729"/>
      <c r="B119" s="1740" t="s">
        <v>5896</v>
      </c>
      <c r="C119" s="1733" t="s">
        <v>5897</v>
      </c>
      <c r="D119" s="1734">
        <v>1</v>
      </c>
      <c r="E119" s="706">
        <v>19.11</v>
      </c>
      <c r="F119" s="1735">
        <f t="shared" si="11"/>
        <v>19.11</v>
      </c>
      <c r="G119" s="1735">
        <f>'Заказ, cкидки и курсы валют'!$J$24*F119</f>
        <v>242.41034999999999</v>
      </c>
      <c r="H119" s="1735">
        <f t="shared" si="10"/>
        <v>242.41034999999999</v>
      </c>
      <c r="I119" s="381"/>
      <c r="K119" s="706"/>
    </row>
    <row r="120" spans="1:11" ht="15">
      <c r="A120" s="1729"/>
      <c r="B120" s="1740" t="s">
        <v>5898</v>
      </c>
      <c r="C120" s="1733" t="s">
        <v>5899</v>
      </c>
      <c r="D120" s="1734">
        <v>1</v>
      </c>
      <c r="E120" s="706">
        <v>33.659999999999997</v>
      </c>
      <c r="F120" s="1735">
        <f t="shared" si="11"/>
        <v>33.659999999999997</v>
      </c>
      <c r="G120" s="1735">
        <f>'Заказ, cкидки и курсы валют'!$J$24*F120</f>
        <v>426.97709999999995</v>
      </c>
      <c r="H120" s="1735">
        <f t="shared" si="10"/>
        <v>426.97709999999995</v>
      </c>
      <c r="I120" s="381"/>
      <c r="K120" s="706"/>
    </row>
    <row r="121" spans="1:11" ht="15">
      <c r="A121" s="1729"/>
      <c r="B121" s="1740" t="s">
        <v>5900</v>
      </c>
      <c r="C121" s="1733" t="s">
        <v>5901</v>
      </c>
      <c r="D121" s="1734">
        <v>1</v>
      </c>
      <c r="E121" s="706">
        <v>35.97</v>
      </c>
      <c r="F121" s="1735">
        <f t="shared" si="11"/>
        <v>35.97</v>
      </c>
      <c r="G121" s="1735">
        <f>'Заказ, cкидки и курсы валют'!$J$24*F121</f>
        <v>456.27945</v>
      </c>
      <c r="H121" s="1735">
        <f t="shared" si="10"/>
        <v>456.27945</v>
      </c>
      <c r="I121" s="381"/>
      <c r="K121" s="706"/>
    </row>
    <row r="122" spans="1:11" ht="15">
      <c r="A122" s="1729"/>
      <c r="B122" s="1740" t="s">
        <v>5902</v>
      </c>
      <c r="C122" s="1733" t="s">
        <v>5903</v>
      </c>
      <c r="D122" s="1734">
        <v>1</v>
      </c>
      <c r="E122" s="706">
        <v>46.3</v>
      </c>
      <c r="F122" s="1735">
        <f t="shared" si="11"/>
        <v>46.3</v>
      </c>
      <c r="G122" s="1735">
        <f>'Заказ, cкидки и курсы валют'!$J$24*F122</f>
        <v>587.31550000000004</v>
      </c>
      <c r="H122" s="1735">
        <f t="shared" si="10"/>
        <v>587.31550000000004</v>
      </c>
      <c r="I122" s="381"/>
      <c r="K122" s="706"/>
    </row>
    <row r="123" spans="1:11" ht="15">
      <c r="A123" s="1729"/>
      <c r="B123" s="1740" t="s">
        <v>5890</v>
      </c>
      <c r="C123" s="1733" t="s">
        <v>5891</v>
      </c>
      <c r="D123" s="1734">
        <v>1</v>
      </c>
      <c r="E123" s="706">
        <v>51.95</v>
      </c>
      <c r="F123" s="1735">
        <f t="shared" si="11"/>
        <v>51.95</v>
      </c>
      <c r="G123" s="1735">
        <f>'Заказ, cкидки и курсы валют'!$J$24*F123</f>
        <v>658.98575000000005</v>
      </c>
      <c r="H123" s="1735">
        <f t="shared" si="10"/>
        <v>658.98575000000005</v>
      </c>
      <c r="I123" s="381"/>
      <c r="K123" s="706"/>
    </row>
    <row r="124" spans="1:11" ht="15">
      <c r="A124" s="1729"/>
      <c r="B124" s="1740" t="s">
        <v>5906</v>
      </c>
      <c r="C124" s="1733" t="s">
        <v>5907</v>
      </c>
      <c r="D124" s="1734">
        <v>1</v>
      </c>
      <c r="E124" s="706">
        <v>16.39</v>
      </c>
      <c r="F124" s="1735">
        <f t="shared" si="11"/>
        <v>16.39</v>
      </c>
      <c r="G124" s="1735">
        <f>'Заказ, cкидки и курсы валют'!$J$24*F124</f>
        <v>207.90715</v>
      </c>
      <c r="H124" s="1735">
        <f t="shared" si="10"/>
        <v>207.90715</v>
      </c>
      <c r="I124" s="381"/>
      <c r="K124" s="706"/>
    </row>
    <row r="125" spans="1:11" ht="15">
      <c r="A125" s="1729"/>
      <c r="B125" s="1740" t="s">
        <v>5908</v>
      </c>
      <c r="C125" s="1733" t="s">
        <v>5909</v>
      </c>
      <c r="D125" s="1734">
        <v>1</v>
      </c>
      <c r="E125" s="706">
        <v>20.399999999999999</v>
      </c>
      <c r="F125" s="1735">
        <f t="shared" si="11"/>
        <v>20.399999999999999</v>
      </c>
      <c r="G125" s="1735">
        <f>'Заказ, cкидки и курсы валют'!$J$24*F125</f>
        <v>258.774</v>
      </c>
      <c r="H125" s="1735">
        <f t="shared" si="10"/>
        <v>258.774</v>
      </c>
      <c r="I125" s="381"/>
      <c r="K125" s="706"/>
    </row>
    <row r="126" spans="1:11" ht="15">
      <c r="A126" s="1729"/>
      <c r="B126" s="1740" t="s">
        <v>5910</v>
      </c>
      <c r="C126" s="1733" t="s">
        <v>5911</v>
      </c>
      <c r="D126" s="1734">
        <v>1</v>
      </c>
      <c r="E126" s="706">
        <v>37.46</v>
      </c>
      <c r="F126" s="1735">
        <f t="shared" si="11"/>
        <v>37.46</v>
      </c>
      <c r="G126" s="1735">
        <f>'Заказ, cкидки и курсы валют'!$J$24*F126</f>
        <v>475.18010000000004</v>
      </c>
      <c r="H126" s="1735">
        <f t="shared" si="10"/>
        <v>475.18010000000004</v>
      </c>
      <c r="I126" s="381"/>
      <c r="K126" s="706"/>
    </row>
    <row r="127" spans="1:11" ht="15">
      <c r="A127" s="1729"/>
      <c r="B127" s="1740" t="s">
        <v>5912</v>
      </c>
      <c r="C127" s="1733" t="s">
        <v>5913</v>
      </c>
      <c r="D127" s="1734">
        <v>1</v>
      </c>
      <c r="E127" s="706">
        <v>42.45</v>
      </c>
      <c r="F127" s="1735">
        <f t="shared" si="11"/>
        <v>42.45</v>
      </c>
      <c r="G127" s="1735">
        <f>'Заказ, cкидки и курсы валют'!$J$24*F127</f>
        <v>538.47825</v>
      </c>
      <c r="H127" s="1735">
        <f t="shared" si="10"/>
        <v>538.47825</v>
      </c>
      <c r="I127" s="381"/>
      <c r="K127" s="706"/>
    </row>
    <row r="128" spans="1:11" ht="15">
      <c r="A128" s="1729"/>
      <c r="B128" s="1740" t="s">
        <v>5914</v>
      </c>
      <c r="C128" s="1733" t="s">
        <v>5915</v>
      </c>
      <c r="D128" s="1734">
        <v>1</v>
      </c>
      <c r="E128" s="706">
        <v>57.48</v>
      </c>
      <c r="F128" s="1735">
        <f t="shared" si="11"/>
        <v>57.48</v>
      </c>
      <c r="G128" s="1735">
        <f>'Заказ, cкидки и курсы валют'!$J$24*F128</f>
        <v>729.13379999999995</v>
      </c>
      <c r="H128" s="1735">
        <f t="shared" si="10"/>
        <v>729.13379999999995</v>
      </c>
      <c r="I128" s="381"/>
      <c r="K128" s="706"/>
    </row>
    <row r="129" spans="1:11" ht="15">
      <c r="A129" s="1729"/>
      <c r="B129" s="1740" t="s">
        <v>5904</v>
      </c>
      <c r="C129" s="1733" t="s">
        <v>5905</v>
      </c>
      <c r="D129" s="1734">
        <v>1</v>
      </c>
      <c r="E129" s="706">
        <v>63.99</v>
      </c>
      <c r="F129" s="1735">
        <f t="shared" si="11"/>
        <v>63.99</v>
      </c>
      <c r="G129" s="1735">
        <f>'Заказ, cкидки и курсы валют'!$J$24*F129</f>
        <v>811.71315000000004</v>
      </c>
      <c r="H129" s="1735">
        <f t="shared" si="10"/>
        <v>811.71315000000004</v>
      </c>
      <c r="I129" s="381"/>
      <c r="K129" s="706"/>
    </row>
    <row r="130" spans="1:11" ht="15">
      <c r="A130" s="1729"/>
      <c r="B130" s="1740" t="s">
        <v>5918</v>
      </c>
      <c r="C130" s="1733" t="s">
        <v>5919</v>
      </c>
      <c r="D130" s="1734">
        <v>1</v>
      </c>
      <c r="E130" s="706">
        <v>30.09</v>
      </c>
      <c r="F130" s="1735">
        <f t="shared" si="11"/>
        <v>30.09</v>
      </c>
      <c r="G130" s="1735">
        <f>'Заказ, cкидки и курсы валют'!$J$24*F130</f>
        <v>381.69165000000004</v>
      </c>
      <c r="H130" s="1735">
        <f t="shared" ref="H130:H147" si="12">G130</f>
        <v>381.69165000000004</v>
      </c>
      <c r="I130" s="381"/>
      <c r="K130" s="706"/>
    </row>
    <row r="131" spans="1:11" ht="15">
      <c r="A131" s="1729"/>
      <c r="B131" s="1740" t="s">
        <v>5920</v>
      </c>
      <c r="C131" s="1733" t="s">
        <v>5921</v>
      </c>
      <c r="D131" s="1734">
        <v>1</v>
      </c>
      <c r="E131" s="706">
        <v>42.91</v>
      </c>
      <c r="F131" s="1735">
        <f t="shared" si="11"/>
        <v>42.91</v>
      </c>
      <c r="G131" s="1735">
        <f>'Заказ, cкидки и курсы валют'!$J$24*F131</f>
        <v>544.31335000000001</v>
      </c>
      <c r="H131" s="1735">
        <f t="shared" si="12"/>
        <v>544.31335000000001</v>
      </c>
      <c r="I131" s="381"/>
      <c r="K131" s="706"/>
    </row>
    <row r="132" spans="1:11" ht="15">
      <c r="A132" s="1729"/>
      <c r="B132" s="1740" t="s">
        <v>5922</v>
      </c>
      <c r="C132" s="1733" t="s">
        <v>5923</v>
      </c>
      <c r="D132" s="1734">
        <v>1</v>
      </c>
      <c r="E132" s="706">
        <v>54.04</v>
      </c>
      <c r="F132" s="1735">
        <f t="shared" si="11"/>
        <v>54.04</v>
      </c>
      <c r="G132" s="1735">
        <f>'Заказ, cкидки и курсы валют'!$J$24*F132</f>
        <v>685.49739999999997</v>
      </c>
      <c r="H132" s="1735">
        <f t="shared" si="12"/>
        <v>685.49739999999997</v>
      </c>
      <c r="I132" s="381"/>
      <c r="K132" s="706"/>
    </row>
    <row r="133" spans="1:11" ht="15">
      <c r="A133" s="1729"/>
      <c r="B133" s="1740" t="s">
        <v>5924</v>
      </c>
      <c r="C133" s="1733" t="s">
        <v>5925</v>
      </c>
      <c r="D133" s="1734">
        <v>1</v>
      </c>
      <c r="E133" s="706">
        <v>70.61</v>
      </c>
      <c r="F133" s="1735">
        <f t="shared" si="11"/>
        <v>70.61</v>
      </c>
      <c r="G133" s="1735">
        <f>'Заказ, cкидки и курсы валют'!$J$24*F133</f>
        <v>895.68785000000003</v>
      </c>
      <c r="H133" s="1735">
        <f t="shared" si="12"/>
        <v>895.68785000000003</v>
      </c>
      <c r="I133" s="381"/>
      <c r="K133" s="706"/>
    </row>
    <row r="134" spans="1:11" ht="15">
      <c r="A134" s="1729"/>
      <c r="B134" s="1740" t="s">
        <v>5916</v>
      </c>
      <c r="C134" s="1733" t="s">
        <v>5917</v>
      </c>
      <c r="D134" s="1734">
        <v>1</v>
      </c>
      <c r="E134" s="706">
        <v>77.64</v>
      </c>
      <c r="F134" s="1735">
        <f t="shared" si="11"/>
        <v>77.64</v>
      </c>
      <c r="G134" s="1735">
        <f>'Заказ, cкидки и курсы валют'!$J$24*F134</f>
        <v>984.86340000000007</v>
      </c>
      <c r="H134" s="1735">
        <f t="shared" si="12"/>
        <v>984.86340000000007</v>
      </c>
      <c r="I134" s="381"/>
      <c r="K134" s="706"/>
    </row>
    <row r="135" spans="1:11" ht="15">
      <c r="A135" s="1729"/>
      <c r="B135" s="1740" t="s">
        <v>5928</v>
      </c>
      <c r="C135" s="1733" t="s">
        <v>5929</v>
      </c>
      <c r="D135" s="1734">
        <v>1</v>
      </c>
      <c r="E135" s="706">
        <v>33.020000000000003</v>
      </c>
      <c r="F135" s="1735">
        <f t="shared" si="11"/>
        <v>33.020000000000003</v>
      </c>
      <c r="G135" s="1735">
        <f>'Заказ, cкидки и курсы валют'!$J$24*F135</f>
        <v>418.85870000000006</v>
      </c>
      <c r="H135" s="1735">
        <f t="shared" si="12"/>
        <v>418.85870000000006</v>
      </c>
      <c r="I135" s="381"/>
      <c r="K135" s="706"/>
    </row>
    <row r="136" spans="1:11" ht="15">
      <c r="A136" s="1729"/>
      <c r="B136" s="1740" t="s">
        <v>5930</v>
      </c>
      <c r="C136" s="1733" t="s">
        <v>5931</v>
      </c>
      <c r="D136" s="1734">
        <v>1</v>
      </c>
      <c r="E136" s="706">
        <v>48.63</v>
      </c>
      <c r="F136" s="1735">
        <f t="shared" si="11"/>
        <v>48.63</v>
      </c>
      <c r="G136" s="1735">
        <f>'Заказ, cкидки и курсы валют'!$J$24*F136</f>
        <v>616.87155000000007</v>
      </c>
      <c r="H136" s="1735">
        <f t="shared" si="12"/>
        <v>616.87155000000007</v>
      </c>
      <c r="I136" s="381"/>
      <c r="K136" s="706"/>
    </row>
    <row r="137" spans="1:11" ht="15">
      <c r="A137" s="1729"/>
      <c r="B137" s="1740" t="s">
        <v>5932</v>
      </c>
      <c r="C137" s="1733" t="s">
        <v>5933</v>
      </c>
      <c r="D137" s="1734">
        <v>1</v>
      </c>
      <c r="E137" s="706">
        <v>60.12</v>
      </c>
      <c r="F137" s="1735">
        <f t="shared" si="11"/>
        <v>60.12</v>
      </c>
      <c r="G137" s="1735">
        <f>'Заказ, cкидки и курсы валют'!$J$24*F137</f>
        <v>762.62220000000002</v>
      </c>
      <c r="H137" s="1735">
        <f t="shared" si="12"/>
        <v>762.62220000000002</v>
      </c>
      <c r="I137" s="381"/>
      <c r="K137" s="706"/>
    </row>
    <row r="138" spans="1:11" ht="15">
      <c r="A138" s="1729"/>
      <c r="B138" s="1740" t="s">
        <v>5934</v>
      </c>
      <c r="C138" s="1733" t="s">
        <v>5935</v>
      </c>
      <c r="D138" s="1734">
        <v>1</v>
      </c>
      <c r="E138" s="706">
        <v>82.48</v>
      </c>
      <c r="F138" s="1735">
        <f t="shared" si="11"/>
        <v>82.48</v>
      </c>
      <c r="G138" s="1735">
        <f>'Заказ, cкидки и курсы валют'!$J$24*F138</f>
        <v>1046.2588000000001</v>
      </c>
      <c r="H138" s="1735">
        <f t="shared" si="12"/>
        <v>1046.2588000000001</v>
      </c>
      <c r="I138" s="381"/>
      <c r="K138" s="706"/>
    </row>
    <row r="139" spans="1:11" ht="15">
      <c r="A139" s="1729"/>
      <c r="B139" s="1740" t="s">
        <v>5926</v>
      </c>
      <c r="C139" s="1733" t="s">
        <v>5927</v>
      </c>
      <c r="D139" s="1734">
        <v>1</v>
      </c>
      <c r="E139" s="706">
        <v>94.7</v>
      </c>
      <c r="F139" s="1735">
        <f t="shared" si="11"/>
        <v>94.7</v>
      </c>
      <c r="G139" s="1735">
        <f>'Заказ, cкидки и курсы валют'!$J$24*F139</f>
        <v>1201.2695000000001</v>
      </c>
      <c r="H139" s="1735">
        <f t="shared" si="12"/>
        <v>1201.2695000000001</v>
      </c>
      <c r="I139" s="381"/>
      <c r="K139" s="706"/>
    </row>
    <row r="140" spans="1:11" ht="15">
      <c r="A140" s="1729"/>
      <c r="B140" s="1740" t="s">
        <v>5938</v>
      </c>
      <c r="C140" s="1733" t="s">
        <v>5939</v>
      </c>
      <c r="D140" s="1734">
        <v>1</v>
      </c>
      <c r="E140" s="706">
        <v>57.01</v>
      </c>
      <c r="F140" s="1735">
        <f t="shared" si="11"/>
        <v>57.01</v>
      </c>
      <c r="G140" s="1735">
        <f>'Заказ, cкидки и курсы валют'!$J$24*F140</f>
        <v>723.17184999999995</v>
      </c>
      <c r="H140" s="1735">
        <f t="shared" si="12"/>
        <v>723.17184999999995</v>
      </c>
      <c r="I140" s="381"/>
      <c r="K140" s="706"/>
    </row>
    <row r="141" spans="1:11" ht="15">
      <c r="A141" s="1729"/>
      <c r="B141" s="1740" t="s">
        <v>5940</v>
      </c>
      <c r="C141" s="1733" t="s">
        <v>5941</v>
      </c>
      <c r="D141" s="1734">
        <v>1</v>
      </c>
      <c r="E141" s="706">
        <v>69.28</v>
      </c>
      <c r="F141" s="1735">
        <f t="shared" si="11"/>
        <v>69.28</v>
      </c>
      <c r="G141" s="1735">
        <f>'Заказ, cкидки и курсы валют'!$J$24*F141</f>
        <v>878.81680000000006</v>
      </c>
      <c r="H141" s="1735">
        <f t="shared" si="12"/>
        <v>878.81680000000006</v>
      </c>
      <c r="I141" s="381"/>
      <c r="K141" s="706"/>
    </row>
    <row r="142" spans="1:11" ht="15">
      <c r="A142" s="1729"/>
      <c r="B142" s="1740" t="s">
        <v>5942</v>
      </c>
      <c r="C142" s="1733" t="s">
        <v>5943</v>
      </c>
      <c r="D142" s="1734">
        <v>1</v>
      </c>
      <c r="E142" s="706">
        <v>94.73</v>
      </c>
      <c r="F142" s="1735">
        <f t="shared" si="11"/>
        <v>94.73</v>
      </c>
      <c r="G142" s="1735">
        <f>'Заказ, cкидки и курсы валют'!$J$24*F142</f>
        <v>1201.6500500000002</v>
      </c>
      <c r="H142" s="1735">
        <f t="shared" si="12"/>
        <v>1201.6500500000002</v>
      </c>
      <c r="I142" s="381"/>
      <c r="K142" s="706"/>
    </row>
    <row r="143" spans="1:11" ht="15">
      <c r="A143" s="1729"/>
      <c r="B143" s="1740" t="s">
        <v>5936</v>
      </c>
      <c r="C143" s="1733" t="s">
        <v>5937</v>
      </c>
      <c r="D143" s="1734">
        <v>1</v>
      </c>
      <c r="E143" s="706">
        <v>96.94</v>
      </c>
      <c r="F143" s="1735">
        <f t="shared" si="11"/>
        <v>96.94</v>
      </c>
      <c r="G143" s="1735">
        <f>'Заказ, cкидки и курсы валют'!$J$24*F143</f>
        <v>1229.6839</v>
      </c>
      <c r="H143" s="1735">
        <f t="shared" si="12"/>
        <v>1229.6839</v>
      </c>
      <c r="I143" s="381"/>
      <c r="K143" s="706"/>
    </row>
    <row r="144" spans="1:11" ht="15">
      <c r="A144" s="1729"/>
      <c r="B144" s="1740" t="s">
        <v>5946</v>
      </c>
      <c r="C144" s="1733" t="s">
        <v>5947</v>
      </c>
      <c r="D144" s="1734">
        <v>1</v>
      </c>
      <c r="E144" s="706">
        <v>108.27</v>
      </c>
      <c r="F144" s="1735">
        <f t="shared" si="11"/>
        <v>108.27</v>
      </c>
      <c r="G144" s="1735">
        <f>'Заказ, cкидки и курсы валют'!$J$24*F144</f>
        <v>1373.4049500000001</v>
      </c>
      <c r="H144" s="1735">
        <f t="shared" si="12"/>
        <v>1373.4049500000001</v>
      </c>
      <c r="I144" s="381"/>
      <c r="K144" s="706"/>
    </row>
    <row r="145" spans="1:11" ht="15">
      <c r="A145" s="1729"/>
      <c r="B145" s="1740" t="s">
        <v>5944</v>
      </c>
      <c r="C145" s="1733" t="s">
        <v>5945</v>
      </c>
      <c r="D145" s="1734">
        <v>1</v>
      </c>
      <c r="E145" s="706">
        <v>109.4</v>
      </c>
      <c r="F145" s="1735">
        <f t="shared" si="11"/>
        <v>109.4</v>
      </c>
      <c r="G145" s="1735">
        <f>'Заказ, cкидки и курсы валют'!$J$24*F145</f>
        <v>1387.739</v>
      </c>
      <c r="H145" s="1735">
        <f t="shared" si="12"/>
        <v>1387.739</v>
      </c>
      <c r="I145" s="381"/>
      <c r="K145" s="706"/>
    </row>
    <row r="146" spans="1:11" ht="15">
      <c r="A146" s="1729"/>
      <c r="B146" s="1740" t="s">
        <v>5950</v>
      </c>
      <c r="C146" s="1733" t="s">
        <v>5951</v>
      </c>
      <c r="D146" s="1734">
        <v>1</v>
      </c>
      <c r="E146" s="706">
        <v>108.97</v>
      </c>
      <c r="F146" s="1735">
        <f t="shared" ref="F146:F147" si="13">ROUND(E146*(1-$F$8),2)</f>
        <v>108.97</v>
      </c>
      <c r="G146" s="1735">
        <f>'Заказ, cкидки и курсы валют'!$J$24*F146</f>
        <v>1382.2844500000001</v>
      </c>
      <c r="H146" s="1735">
        <f t="shared" si="12"/>
        <v>1382.2844500000001</v>
      </c>
      <c r="I146" s="381"/>
      <c r="K146" s="706"/>
    </row>
    <row r="147" spans="1:11" ht="15.75" thickBot="1">
      <c r="A147" s="1729"/>
      <c r="B147" s="1741" t="s">
        <v>5948</v>
      </c>
      <c r="C147" s="1742" t="s">
        <v>5949</v>
      </c>
      <c r="D147" s="1743">
        <v>1</v>
      </c>
      <c r="E147" s="706">
        <v>109.57</v>
      </c>
      <c r="F147" s="1744">
        <f t="shared" si="13"/>
        <v>109.57</v>
      </c>
      <c r="G147" s="1744">
        <f>'Заказ, cкидки и курсы валют'!$J$24*F147</f>
        <v>1389.89545</v>
      </c>
      <c r="H147" s="1744">
        <f t="shared" si="12"/>
        <v>1389.89545</v>
      </c>
      <c r="I147" s="382"/>
      <c r="K147" s="706"/>
    </row>
    <row r="148" spans="1:11" ht="13.5" thickBot="1">
      <c r="A148" s="869"/>
      <c r="K148" s="1106"/>
    </row>
    <row r="149" spans="1:11" ht="26.25">
      <c r="A149" s="858" t="s">
        <v>9785</v>
      </c>
      <c r="B149" s="924"/>
      <c r="C149" s="883"/>
      <c r="D149" s="859"/>
      <c r="E149" s="1102"/>
      <c r="F149" s="911"/>
    </row>
    <row r="150" spans="1:11" ht="13.5" thickBot="1">
      <c r="A150" s="872"/>
      <c r="B150" s="830"/>
      <c r="C150" s="891"/>
      <c r="D150" s="830"/>
      <c r="E150" s="891"/>
    </row>
    <row r="151" spans="1:11" ht="18.95" customHeight="1" thickBot="1">
      <c r="A151" s="835" t="s">
        <v>9784</v>
      </c>
      <c r="B151" s="927"/>
      <c r="C151" s="886"/>
      <c r="D151" s="873"/>
      <c r="E151" s="2828" t="s">
        <v>11556</v>
      </c>
      <c r="F151" s="913"/>
    </row>
    <row r="152" spans="1:11" ht="53.25" thickBot="1">
      <c r="A152" s="865"/>
      <c r="B152" s="929"/>
      <c r="C152" s="887"/>
      <c r="D152" s="874"/>
      <c r="E152" s="2829"/>
      <c r="F152" s="914" t="s">
        <v>2796</v>
      </c>
      <c r="G152" s="1717" t="s">
        <v>5654</v>
      </c>
      <c r="H152" s="1719" t="s">
        <v>498</v>
      </c>
      <c r="I152" s="842" t="s">
        <v>4274</v>
      </c>
    </row>
    <row r="153" spans="1:11" ht="13.5" thickBot="1">
      <c r="A153" s="856" t="s">
        <v>1038</v>
      </c>
      <c r="B153" s="875" t="s">
        <v>1036</v>
      </c>
      <c r="C153" s="892" t="s">
        <v>2268</v>
      </c>
      <c r="D153" s="876" t="s">
        <v>5687</v>
      </c>
      <c r="E153" s="1104" t="s">
        <v>265</v>
      </c>
      <c r="F153" s="1730">
        <f>'Заказ, cкидки и курсы валют'!$I$12</f>
        <v>0</v>
      </c>
      <c r="G153" s="1731"/>
      <c r="H153" s="1732"/>
      <c r="I153" s="847"/>
    </row>
    <row r="154" spans="1:11" ht="17.25" customHeight="1">
      <c r="A154" s="1728"/>
      <c r="B154" s="1737" t="s">
        <v>9792</v>
      </c>
      <c r="C154" s="1738" t="s">
        <v>9786</v>
      </c>
      <c r="D154" s="1739">
        <v>1</v>
      </c>
      <c r="E154" s="706">
        <v>2.74</v>
      </c>
      <c r="F154" s="999">
        <f t="shared" ref="F154:F159" si="14">ROUND(E154*(1-$F$8),2)</f>
        <v>2.74</v>
      </c>
      <c r="G154" s="999">
        <f>'Заказ, cкидки и курсы валют'!$J$24*F154</f>
        <v>34.756900000000002</v>
      </c>
      <c r="H154" s="999">
        <f t="shared" ref="H154:H159" si="15">G154</f>
        <v>34.756900000000002</v>
      </c>
      <c r="I154" s="392"/>
    </row>
    <row r="155" spans="1:11" ht="12.75" customHeight="1">
      <c r="A155" s="1729"/>
      <c r="B155" s="1740" t="s">
        <v>9793</v>
      </c>
      <c r="C155" s="1733" t="s">
        <v>9787</v>
      </c>
      <c r="D155" s="1734">
        <v>1</v>
      </c>
      <c r="E155" s="706">
        <v>3.46</v>
      </c>
      <c r="F155" s="1735">
        <f t="shared" si="14"/>
        <v>3.46</v>
      </c>
      <c r="G155" s="1735">
        <f>'Заказ, cкидки и курсы валют'!$J$24*F155</f>
        <v>43.890100000000004</v>
      </c>
      <c r="H155" s="1735">
        <f t="shared" si="15"/>
        <v>43.890100000000004</v>
      </c>
      <c r="I155" s="381"/>
    </row>
    <row r="156" spans="1:11" ht="12.75" customHeight="1">
      <c r="A156" s="1729"/>
      <c r="B156" s="1740" t="s">
        <v>9794</v>
      </c>
      <c r="C156" s="1733" t="s">
        <v>9788</v>
      </c>
      <c r="D156" s="1734">
        <v>1</v>
      </c>
      <c r="E156" s="706">
        <v>3.69</v>
      </c>
      <c r="F156" s="1735">
        <f t="shared" si="14"/>
        <v>3.69</v>
      </c>
      <c r="G156" s="1735">
        <f>'Заказ, cкидки и курсы валют'!$J$24*F156</f>
        <v>46.807650000000002</v>
      </c>
      <c r="H156" s="1735">
        <f t="shared" si="15"/>
        <v>46.807650000000002</v>
      </c>
      <c r="I156" s="381"/>
    </row>
    <row r="157" spans="1:11" ht="12.75" customHeight="1">
      <c r="A157" s="1729"/>
      <c r="B157" s="1740" t="s">
        <v>9795</v>
      </c>
      <c r="C157" s="1733" t="s">
        <v>9789</v>
      </c>
      <c r="D157" s="1734">
        <v>1</v>
      </c>
      <c r="E157" s="706">
        <v>5.37</v>
      </c>
      <c r="F157" s="1735">
        <f t="shared" si="14"/>
        <v>5.37</v>
      </c>
      <c r="G157" s="1735">
        <f>'Заказ, cкидки и курсы валют'!$J$24*F157</f>
        <v>68.11845000000001</v>
      </c>
      <c r="H157" s="1735">
        <f t="shared" si="15"/>
        <v>68.11845000000001</v>
      </c>
      <c r="I157" s="381"/>
    </row>
    <row r="158" spans="1:11" ht="12.75" customHeight="1">
      <c r="A158" s="1729"/>
      <c r="B158" s="1740" t="s">
        <v>9796</v>
      </c>
      <c r="C158" s="1733" t="s">
        <v>9790</v>
      </c>
      <c r="D158" s="1734">
        <v>1</v>
      </c>
      <c r="E158" s="706">
        <v>6.53</v>
      </c>
      <c r="F158" s="1735">
        <f t="shared" si="14"/>
        <v>6.53</v>
      </c>
      <c r="G158" s="1735">
        <f>'Заказ, cкидки и курсы валют'!$J$24*F158</f>
        <v>82.83305</v>
      </c>
      <c r="H158" s="1735">
        <f t="shared" si="15"/>
        <v>82.83305</v>
      </c>
      <c r="I158" s="381"/>
    </row>
    <row r="159" spans="1:11" ht="12.75" customHeight="1" thickBot="1">
      <c r="A159" s="1729"/>
      <c r="B159" s="1741" t="s">
        <v>9797</v>
      </c>
      <c r="C159" s="1742" t="s">
        <v>9791</v>
      </c>
      <c r="D159" s="1743">
        <v>1</v>
      </c>
      <c r="E159" s="706">
        <v>9.18</v>
      </c>
      <c r="F159" s="1744">
        <f t="shared" si="14"/>
        <v>9.18</v>
      </c>
      <c r="G159" s="1744">
        <f>'Заказ, cкидки и курсы валют'!$J$24*F159</f>
        <v>116.4483</v>
      </c>
      <c r="H159" s="1744">
        <f t="shared" si="15"/>
        <v>116.4483</v>
      </c>
      <c r="I159" s="382"/>
    </row>
    <row r="160" spans="1:11" ht="12.75" customHeight="1" thickBot="1"/>
    <row r="161" spans="1:11" ht="34.5">
      <c r="A161" s="831" t="s">
        <v>5651</v>
      </c>
      <c r="B161" s="930"/>
      <c r="C161" s="893"/>
      <c r="D161" s="832"/>
      <c r="E161" s="893"/>
      <c r="F161" s="917"/>
      <c r="K161" s="1106"/>
    </row>
    <row r="162" spans="1:11" ht="19.5" customHeight="1" thickBot="1">
      <c r="A162" s="833"/>
      <c r="B162" s="830"/>
      <c r="C162" s="894"/>
      <c r="D162" s="834"/>
      <c r="E162" s="894"/>
      <c r="F162" s="918"/>
      <c r="K162" s="1106"/>
    </row>
    <row r="163" spans="1:11" ht="39" customHeight="1" thickBot="1">
      <c r="A163" s="835" t="s">
        <v>5652</v>
      </c>
      <c r="B163" s="927"/>
      <c r="C163" s="886"/>
      <c r="D163" s="837"/>
      <c r="E163" s="2828" t="s">
        <v>11557</v>
      </c>
      <c r="F163" s="913"/>
      <c r="K163" s="1106"/>
    </row>
    <row r="164" spans="1:11" ht="53.25" thickBot="1">
      <c r="A164" s="838" t="s">
        <v>5653</v>
      </c>
      <c r="B164" s="931"/>
      <c r="C164" s="895"/>
      <c r="D164" s="839"/>
      <c r="E164" s="2829"/>
      <c r="F164" s="914" t="s">
        <v>2796</v>
      </c>
      <c r="G164" s="840" t="s">
        <v>5654</v>
      </c>
      <c r="H164" s="841" t="s">
        <v>498</v>
      </c>
      <c r="I164" s="842" t="s">
        <v>4274</v>
      </c>
      <c r="K164" s="1106"/>
    </row>
    <row r="165" spans="1:11" ht="13.5" thickBot="1">
      <c r="A165" s="843" t="s">
        <v>1038</v>
      </c>
      <c r="B165" s="844" t="s">
        <v>1036</v>
      </c>
      <c r="C165" s="888" t="s">
        <v>2268</v>
      </c>
      <c r="D165" s="845" t="s">
        <v>5655</v>
      </c>
      <c r="E165" s="1104" t="s">
        <v>265</v>
      </c>
      <c r="F165" s="915">
        <f>'Заказ, cкидки и курсы валют'!$I$12</f>
        <v>0</v>
      </c>
      <c r="G165" s="846"/>
      <c r="H165" s="846"/>
      <c r="I165" s="847"/>
      <c r="J165" s="985"/>
      <c r="K165" s="1106"/>
    </row>
    <row r="166" spans="1:11" ht="15">
      <c r="A166" s="843"/>
      <c r="B166" s="932" t="s">
        <v>5656</v>
      </c>
      <c r="C166" s="896" t="s">
        <v>5657</v>
      </c>
      <c r="D166" s="848">
        <v>20</v>
      </c>
      <c r="E166" s="706">
        <v>18.579999999999998</v>
      </c>
      <c r="F166" s="902">
        <f t="shared" ref="F166:F181" si="16">ROUND(E166*(1-$F$8),2)</f>
        <v>18.579999999999998</v>
      </c>
      <c r="G166" s="1107">
        <f>'Заказ, cкидки и курсы валют'!$J$24*F166</f>
        <v>235.68729999999999</v>
      </c>
      <c r="H166" s="1108">
        <f t="shared" ref="H166:H181" si="17">G166</f>
        <v>235.68729999999999</v>
      </c>
      <c r="I166" s="849"/>
      <c r="J166" s="985"/>
    </row>
    <row r="167" spans="1:11" ht="25.5">
      <c r="A167" s="843"/>
      <c r="B167" s="932" t="s">
        <v>5658</v>
      </c>
      <c r="C167" s="897" t="s">
        <v>5659</v>
      </c>
      <c r="D167" s="848">
        <v>20</v>
      </c>
      <c r="E167" s="706">
        <v>22.9</v>
      </c>
      <c r="F167" s="902">
        <f t="shared" si="16"/>
        <v>22.9</v>
      </c>
      <c r="G167" s="1107">
        <f>'Заказ, cкидки и курсы валют'!$J$24*F167</f>
        <v>290.48649999999998</v>
      </c>
      <c r="H167" s="1108">
        <f t="shared" si="17"/>
        <v>290.48649999999998</v>
      </c>
      <c r="I167" s="850"/>
      <c r="J167" s="985"/>
    </row>
    <row r="168" spans="1:11" ht="25.5">
      <c r="A168" s="843"/>
      <c r="B168" s="932" t="s">
        <v>5660</v>
      </c>
      <c r="C168" s="897" t="s">
        <v>5661</v>
      </c>
      <c r="D168" s="848">
        <v>20</v>
      </c>
      <c r="E168" s="706">
        <v>28.95</v>
      </c>
      <c r="F168" s="902">
        <f t="shared" si="16"/>
        <v>28.95</v>
      </c>
      <c r="G168" s="1107">
        <f>'Заказ, cкидки и курсы валют'!$J$24*F168</f>
        <v>367.23075</v>
      </c>
      <c r="H168" s="1108">
        <f t="shared" si="17"/>
        <v>367.23075</v>
      </c>
      <c r="I168" s="850"/>
      <c r="J168" s="985"/>
    </row>
    <row r="169" spans="1:11" ht="25.5">
      <c r="A169" s="843"/>
      <c r="B169" s="932" t="s">
        <v>5662</v>
      </c>
      <c r="C169" s="897" t="s">
        <v>5663</v>
      </c>
      <c r="D169" s="848">
        <v>20</v>
      </c>
      <c r="E169" s="706">
        <v>41.06</v>
      </c>
      <c r="F169" s="902">
        <f t="shared" si="16"/>
        <v>41.06</v>
      </c>
      <c r="G169" s="1107">
        <f>'Заказ, cкидки и курсы валют'!$J$24*F169</f>
        <v>520.84610000000009</v>
      </c>
      <c r="H169" s="1108">
        <f t="shared" si="17"/>
        <v>520.84610000000009</v>
      </c>
      <c r="I169" s="850"/>
      <c r="J169" s="985"/>
    </row>
    <row r="170" spans="1:11" ht="25.5">
      <c r="A170" s="843"/>
      <c r="B170" s="932" t="s">
        <v>5664</v>
      </c>
      <c r="C170" s="897" t="s">
        <v>5665</v>
      </c>
      <c r="D170" s="848">
        <v>10</v>
      </c>
      <c r="E170" s="706">
        <v>25.51</v>
      </c>
      <c r="F170" s="902">
        <f t="shared" si="16"/>
        <v>25.51</v>
      </c>
      <c r="G170" s="1107">
        <f>'Заказ, cкидки и курсы валют'!$J$24*F170</f>
        <v>323.59435000000002</v>
      </c>
      <c r="H170" s="1108">
        <f t="shared" si="17"/>
        <v>323.59435000000002</v>
      </c>
      <c r="I170" s="850"/>
      <c r="J170" s="985"/>
    </row>
    <row r="171" spans="1:11" ht="25.5">
      <c r="A171" s="843"/>
      <c r="B171" s="932" t="s">
        <v>5666</v>
      </c>
      <c r="C171" s="897" t="s">
        <v>5667</v>
      </c>
      <c r="D171" s="848">
        <v>10</v>
      </c>
      <c r="E171" s="706">
        <v>34.85</v>
      </c>
      <c r="F171" s="902">
        <f t="shared" si="16"/>
        <v>34.85</v>
      </c>
      <c r="G171" s="1107">
        <f>'Заказ, cкидки и курсы валют'!$J$24*F171</f>
        <v>442.07225000000005</v>
      </c>
      <c r="H171" s="1108">
        <f t="shared" si="17"/>
        <v>442.07225000000005</v>
      </c>
      <c r="I171" s="850"/>
      <c r="J171" s="985"/>
    </row>
    <row r="172" spans="1:11" ht="25.5">
      <c r="A172" s="843"/>
      <c r="B172" s="932" t="s">
        <v>5668</v>
      </c>
      <c r="C172" s="897" t="s">
        <v>5667</v>
      </c>
      <c r="D172" s="848">
        <v>10</v>
      </c>
      <c r="E172" s="706">
        <v>44.85</v>
      </c>
      <c r="F172" s="902">
        <f t="shared" si="16"/>
        <v>44.85</v>
      </c>
      <c r="G172" s="1107">
        <f>'Заказ, cкидки и курсы валют'!$J$24*F172</f>
        <v>568.92225000000008</v>
      </c>
      <c r="H172" s="1108">
        <f t="shared" si="17"/>
        <v>568.92225000000008</v>
      </c>
      <c r="I172" s="850"/>
      <c r="J172" s="985"/>
    </row>
    <row r="173" spans="1:11" ht="25.5">
      <c r="A173" s="843"/>
      <c r="B173" s="932" t="s">
        <v>5669</v>
      </c>
      <c r="C173" s="897" t="s">
        <v>5670</v>
      </c>
      <c r="D173" s="848">
        <v>10</v>
      </c>
      <c r="E173" s="706">
        <v>51.59</v>
      </c>
      <c r="F173" s="902">
        <f t="shared" si="16"/>
        <v>51.59</v>
      </c>
      <c r="G173" s="1107">
        <f>'Заказ, cкидки и курсы валют'!$J$24*F173</f>
        <v>654.41915000000006</v>
      </c>
      <c r="H173" s="1108">
        <f t="shared" si="17"/>
        <v>654.41915000000006</v>
      </c>
      <c r="I173" s="850"/>
      <c r="J173" s="985"/>
    </row>
    <row r="174" spans="1:11" ht="25.5">
      <c r="A174" s="843"/>
      <c r="B174" s="932" t="s">
        <v>5671</v>
      </c>
      <c r="C174" s="897" t="s">
        <v>5672</v>
      </c>
      <c r="D174" s="848">
        <v>10</v>
      </c>
      <c r="E174" s="706">
        <v>76.56</v>
      </c>
      <c r="F174" s="902">
        <f t="shared" si="16"/>
        <v>76.56</v>
      </c>
      <c r="G174" s="1107">
        <f>'Заказ, cкидки и курсы валют'!$J$24*F174</f>
        <v>971.16360000000009</v>
      </c>
      <c r="H174" s="1108">
        <f t="shared" si="17"/>
        <v>971.16360000000009</v>
      </c>
      <c r="I174" s="850"/>
      <c r="J174" s="985"/>
    </row>
    <row r="175" spans="1:11" ht="25.5">
      <c r="A175" s="843"/>
      <c r="B175" s="932" t="s">
        <v>5673</v>
      </c>
      <c r="C175" s="897" t="s">
        <v>5674</v>
      </c>
      <c r="D175" s="848">
        <v>10</v>
      </c>
      <c r="E175" s="706">
        <v>91.34</v>
      </c>
      <c r="F175" s="902">
        <f t="shared" si="16"/>
        <v>91.34</v>
      </c>
      <c r="G175" s="1107">
        <f>'Заказ, cкидки и курсы валют'!$J$24*F175</f>
        <v>1158.6479000000002</v>
      </c>
      <c r="H175" s="1108">
        <f t="shared" si="17"/>
        <v>1158.6479000000002</v>
      </c>
      <c r="I175" s="850"/>
      <c r="J175" s="985"/>
    </row>
    <row r="176" spans="1:11" ht="25.5">
      <c r="A176" s="843"/>
      <c r="B176" s="932" t="s">
        <v>5675</v>
      </c>
      <c r="C176" s="897" t="s">
        <v>5676</v>
      </c>
      <c r="D176" s="848">
        <v>10</v>
      </c>
      <c r="E176" s="706">
        <v>116.38</v>
      </c>
      <c r="F176" s="902">
        <f t="shared" si="16"/>
        <v>116.38</v>
      </c>
      <c r="G176" s="1107">
        <f>'Заказ, cкидки и курсы валют'!$J$24*F176</f>
        <v>1476.2802999999999</v>
      </c>
      <c r="H176" s="1108">
        <f t="shared" si="17"/>
        <v>1476.2802999999999</v>
      </c>
      <c r="I176" s="850"/>
      <c r="J176" s="985"/>
    </row>
    <row r="177" spans="1:11" ht="25.5">
      <c r="A177" s="843"/>
      <c r="B177" s="932" t="s">
        <v>5677</v>
      </c>
      <c r="C177" s="897" t="s">
        <v>5678</v>
      </c>
      <c r="D177" s="848">
        <v>10</v>
      </c>
      <c r="E177" s="706">
        <v>94.74</v>
      </c>
      <c r="F177" s="902">
        <f t="shared" si="16"/>
        <v>94.74</v>
      </c>
      <c r="G177" s="1107">
        <f>'Заказ, cкидки и курсы валют'!$J$24*F177</f>
        <v>1201.7769000000001</v>
      </c>
      <c r="H177" s="1108">
        <f t="shared" si="17"/>
        <v>1201.7769000000001</v>
      </c>
      <c r="I177" s="850"/>
      <c r="J177" s="985"/>
    </row>
    <row r="178" spans="1:11" ht="25.5">
      <c r="A178" s="843"/>
      <c r="B178" s="932" t="s">
        <v>6110</v>
      </c>
      <c r="C178" s="897" t="s">
        <v>5679</v>
      </c>
      <c r="D178" s="848">
        <v>10</v>
      </c>
      <c r="E178" s="706">
        <v>195.66</v>
      </c>
      <c r="F178" s="902">
        <f t="shared" si="16"/>
        <v>195.66</v>
      </c>
      <c r="G178" s="1107">
        <f>'Заказ, cкидки и курсы валют'!$J$24*F178</f>
        <v>2481.9470999999999</v>
      </c>
      <c r="H178" s="1108">
        <f t="shared" si="17"/>
        <v>2481.9470999999999</v>
      </c>
      <c r="I178" s="850"/>
      <c r="J178" s="985"/>
    </row>
    <row r="179" spans="1:11" ht="25.5">
      <c r="A179" s="843"/>
      <c r="B179" s="932" t="s">
        <v>6111</v>
      </c>
      <c r="C179" s="897" t="s">
        <v>5680</v>
      </c>
      <c r="D179" s="848">
        <v>5</v>
      </c>
      <c r="E179" s="706">
        <v>120.33</v>
      </c>
      <c r="F179" s="902">
        <f t="shared" si="16"/>
        <v>120.33</v>
      </c>
      <c r="G179" s="1107">
        <f>'Заказ, cкидки и курсы валют'!$J$24*F179</f>
        <v>1526.3860500000001</v>
      </c>
      <c r="H179" s="1108">
        <f t="shared" si="17"/>
        <v>1526.3860500000001</v>
      </c>
      <c r="I179" s="850"/>
      <c r="J179" s="985"/>
    </row>
    <row r="180" spans="1:11" ht="19.5" customHeight="1">
      <c r="A180" s="843"/>
      <c r="B180" s="932" t="s">
        <v>6112</v>
      </c>
      <c r="C180" s="897" t="s">
        <v>5681</v>
      </c>
      <c r="D180" s="848">
        <v>5</v>
      </c>
      <c r="E180" s="706">
        <v>146.88</v>
      </c>
      <c r="F180" s="902">
        <f t="shared" si="16"/>
        <v>146.88</v>
      </c>
      <c r="G180" s="1107">
        <f>'Заказ, cкидки и курсы валют'!$J$24*F180</f>
        <v>1863.1728000000001</v>
      </c>
      <c r="H180" s="1108">
        <f t="shared" si="17"/>
        <v>1863.1728000000001</v>
      </c>
      <c r="I180" s="850"/>
      <c r="J180" s="985"/>
    </row>
    <row r="181" spans="1:11" ht="39" customHeight="1">
      <c r="A181" s="843"/>
      <c r="B181" s="932" t="s">
        <v>6113</v>
      </c>
      <c r="C181" s="897" t="s">
        <v>5682</v>
      </c>
      <c r="D181" s="848">
        <v>5</v>
      </c>
      <c r="E181" s="706">
        <v>178.79</v>
      </c>
      <c r="F181" s="902">
        <f t="shared" si="16"/>
        <v>178.79</v>
      </c>
      <c r="G181" s="1107">
        <f>'Заказ, cкидки и курсы валют'!$J$24*F181</f>
        <v>2267.9511499999999</v>
      </c>
      <c r="H181" s="1108">
        <f t="shared" si="17"/>
        <v>2267.9511499999999</v>
      </c>
      <c r="I181" s="850"/>
    </row>
    <row r="182" spans="1:11">
      <c r="A182" s="854"/>
      <c r="C182" s="898"/>
      <c r="D182" s="855"/>
      <c r="E182" s="704"/>
      <c r="F182" s="919"/>
      <c r="K182" s="1106"/>
    </row>
    <row r="183" spans="1:11" ht="34.5">
      <c r="A183" s="1721" t="s">
        <v>11581</v>
      </c>
      <c r="B183" s="1722"/>
      <c r="C183" s="1722"/>
      <c r="D183" s="1722"/>
      <c r="E183" s="1935"/>
      <c r="F183" s="1722"/>
      <c r="G183" s="1722"/>
      <c r="H183" s="1722"/>
      <c r="I183" s="1722"/>
    </row>
    <row r="184" spans="1:11">
      <c r="A184" s="861"/>
      <c r="B184" s="935"/>
      <c r="C184" s="899"/>
    </row>
    <row r="185" spans="1:11">
      <c r="A185" s="854"/>
      <c r="C185" s="898"/>
      <c r="D185" s="855"/>
      <c r="E185" s="898"/>
      <c r="F185" s="918"/>
    </row>
    <row r="186" spans="1:11" ht="25.5">
      <c r="A186" s="881" t="s">
        <v>5952</v>
      </c>
      <c r="B186" s="936"/>
      <c r="C186" s="901"/>
      <c r="D186" s="860"/>
      <c r="E186" s="901"/>
      <c r="F186" s="920"/>
    </row>
    <row r="187" spans="1:11" ht="25.5">
      <c r="A187" s="881" t="s">
        <v>5956</v>
      </c>
      <c r="B187" s="936"/>
      <c r="C187" s="901"/>
      <c r="D187" s="860"/>
      <c r="E187" s="901"/>
      <c r="F187" s="920"/>
    </row>
    <row r="188" spans="1:11" ht="13.5" thickBot="1">
      <c r="A188" s="854"/>
      <c r="C188" s="898"/>
      <c r="D188" s="855"/>
      <c r="E188" s="898"/>
      <c r="F188" s="918"/>
    </row>
    <row r="189" spans="1:11" ht="18.95" customHeight="1" thickBot="1">
      <c r="A189" s="835" t="s">
        <v>5953</v>
      </c>
      <c r="B189" s="927"/>
      <c r="C189" s="886"/>
      <c r="D189" s="837"/>
      <c r="E189" s="2828" t="s">
        <v>11557</v>
      </c>
      <c r="F189" s="913"/>
    </row>
    <row r="190" spans="1:11" ht="53.25" thickBot="1">
      <c r="A190" s="838" t="s">
        <v>5954</v>
      </c>
      <c r="B190" s="931"/>
      <c r="C190" s="895"/>
      <c r="D190" s="839"/>
      <c r="E190" s="2829"/>
      <c r="F190" s="914" t="s">
        <v>2796</v>
      </c>
      <c r="G190" s="1717" t="s">
        <v>5654</v>
      </c>
      <c r="H190" s="1719" t="s">
        <v>498</v>
      </c>
      <c r="I190" s="842" t="s">
        <v>4274</v>
      </c>
    </row>
    <row r="191" spans="1:11" ht="13.5" thickBot="1">
      <c r="A191" s="856" t="s">
        <v>1038</v>
      </c>
      <c r="B191" s="844" t="s">
        <v>1036</v>
      </c>
      <c r="C191" s="888" t="s">
        <v>2268</v>
      </c>
      <c r="D191" s="845" t="s">
        <v>5655</v>
      </c>
      <c r="E191" s="1103" t="s">
        <v>265</v>
      </c>
      <c r="F191" s="915">
        <f>'Заказ, cкидки и курсы валют'!$I$12</f>
        <v>0</v>
      </c>
      <c r="G191" s="1718"/>
      <c r="H191" s="1720"/>
      <c r="I191" s="868"/>
    </row>
    <row r="192" spans="1:11" ht="15">
      <c r="A192" s="851"/>
      <c r="B192" s="933">
        <v>220125</v>
      </c>
      <c r="C192" s="900" t="s">
        <v>5957</v>
      </c>
      <c r="D192" s="878">
        <v>10</v>
      </c>
      <c r="E192" s="706">
        <v>6.93</v>
      </c>
      <c r="F192" s="902">
        <f t="shared" ref="F192:F211" si="18">ROUND(E192*(1-$F$8),2)</f>
        <v>6.93</v>
      </c>
      <c r="G192" s="1107">
        <f>'Заказ, cкидки и курсы валют'!$J$24*F192</f>
        <v>87.907049999999998</v>
      </c>
      <c r="H192" s="1108">
        <f t="shared" ref="H192:H211" si="19">G192</f>
        <v>87.907049999999998</v>
      </c>
      <c r="I192" s="877"/>
    </row>
    <row r="193" spans="1:9" ht="15">
      <c r="A193" s="853"/>
      <c r="B193" s="933">
        <v>220225</v>
      </c>
      <c r="C193" s="900" t="s">
        <v>5958</v>
      </c>
      <c r="D193" s="878">
        <v>10</v>
      </c>
      <c r="E193" s="706">
        <v>6.93</v>
      </c>
      <c r="F193" s="902">
        <f t="shared" si="18"/>
        <v>6.93</v>
      </c>
      <c r="G193" s="1107">
        <f>'Заказ, cкидки и курсы валют'!$J$24*F193</f>
        <v>87.907049999999998</v>
      </c>
      <c r="H193" s="1108">
        <f t="shared" si="19"/>
        <v>87.907049999999998</v>
      </c>
      <c r="I193" s="877"/>
    </row>
    <row r="194" spans="1:9" ht="15">
      <c r="A194" s="853"/>
      <c r="B194" s="933">
        <v>220325</v>
      </c>
      <c r="C194" s="900" t="s">
        <v>5959</v>
      </c>
      <c r="D194" s="878">
        <v>10</v>
      </c>
      <c r="E194" s="706">
        <v>6.93</v>
      </c>
      <c r="F194" s="902">
        <f t="shared" si="18"/>
        <v>6.93</v>
      </c>
      <c r="G194" s="1107">
        <f>'Заказ, cкидки и курсы валют'!$J$24*F194</f>
        <v>87.907049999999998</v>
      </c>
      <c r="H194" s="1108">
        <f t="shared" si="19"/>
        <v>87.907049999999998</v>
      </c>
      <c r="I194" s="877"/>
    </row>
    <row r="195" spans="1:9" ht="15">
      <c r="A195" s="853"/>
      <c r="B195" s="933">
        <v>230125</v>
      </c>
      <c r="C195" s="900" t="s">
        <v>5960</v>
      </c>
      <c r="D195" s="878">
        <v>10</v>
      </c>
      <c r="E195" s="706">
        <v>6.93</v>
      </c>
      <c r="F195" s="902">
        <f t="shared" si="18"/>
        <v>6.93</v>
      </c>
      <c r="G195" s="1107">
        <f>'Заказ, cкидки и курсы валют'!$J$24*F195</f>
        <v>87.907049999999998</v>
      </c>
      <c r="H195" s="1108">
        <f t="shared" si="19"/>
        <v>87.907049999999998</v>
      </c>
      <c r="I195" s="877"/>
    </row>
    <row r="196" spans="1:9" ht="15">
      <c r="A196" s="853"/>
      <c r="B196" s="933">
        <v>230225</v>
      </c>
      <c r="C196" s="900" t="s">
        <v>5961</v>
      </c>
      <c r="D196" s="878">
        <v>10</v>
      </c>
      <c r="E196" s="706">
        <v>6.93</v>
      </c>
      <c r="F196" s="902">
        <f t="shared" si="18"/>
        <v>6.93</v>
      </c>
      <c r="G196" s="1107">
        <f>'Заказ, cкидки и курсы валют'!$J$24*F196</f>
        <v>87.907049999999998</v>
      </c>
      <c r="H196" s="1108">
        <f t="shared" si="19"/>
        <v>87.907049999999998</v>
      </c>
      <c r="I196" s="877"/>
    </row>
    <row r="197" spans="1:9" ht="15">
      <c r="A197" s="853"/>
      <c r="B197" s="933">
        <v>230325</v>
      </c>
      <c r="C197" s="900" t="s">
        <v>5962</v>
      </c>
      <c r="D197" s="878">
        <v>10</v>
      </c>
      <c r="E197" s="706">
        <v>6.93</v>
      </c>
      <c r="F197" s="902">
        <f t="shared" si="18"/>
        <v>6.93</v>
      </c>
      <c r="G197" s="1107">
        <f>'Заказ, cкидки и курсы валют'!$J$24*F197</f>
        <v>87.907049999999998</v>
      </c>
      <c r="H197" s="1108">
        <f t="shared" si="19"/>
        <v>87.907049999999998</v>
      </c>
      <c r="I197" s="877"/>
    </row>
    <row r="198" spans="1:9" ht="15">
      <c r="A198" s="853"/>
      <c r="B198" s="933">
        <v>220150</v>
      </c>
      <c r="C198" s="900" t="s">
        <v>5963</v>
      </c>
      <c r="D198" s="878">
        <v>10</v>
      </c>
      <c r="E198" s="706">
        <v>14.61</v>
      </c>
      <c r="F198" s="902">
        <f t="shared" si="18"/>
        <v>14.61</v>
      </c>
      <c r="G198" s="1107">
        <f>'Заказ, cкидки и курсы валют'!$J$24*F198</f>
        <v>185.32785000000001</v>
      </c>
      <c r="H198" s="1108">
        <f t="shared" si="19"/>
        <v>185.32785000000001</v>
      </c>
      <c r="I198" s="877"/>
    </row>
    <row r="199" spans="1:9" ht="15">
      <c r="A199" s="853"/>
      <c r="B199" s="933">
        <v>220250</v>
      </c>
      <c r="C199" s="900" t="s">
        <v>5964</v>
      </c>
      <c r="D199" s="878">
        <v>10</v>
      </c>
      <c r="E199" s="706">
        <v>14.61</v>
      </c>
      <c r="F199" s="902">
        <f t="shared" si="18"/>
        <v>14.61</v>
      </c>
      <c r="G199" s="1107">
        <f>'Заказ, cкидки и курсы валют'!$J$24*F199</f>
        <v>185.32785000000001</v>
      </c>
      <c r="H199" s="1108">
        <f t="shared" si="19"/>
        <v>185.32785000000001</v>
      </c>
      <c r="I199" s="877"/>
    </row>
    <row r="200" spans="1:9" ht="15">
      <c r="A200" s="853"/>
      <c r="B200" s="933">
        <v>220350</v>
      </c>
      <c r="C200" s="900" t="s">
        <v>5965</v>
      </c>
      <c r="D200" s="878">
        <v>10</v>
      </c>
      <c r="E200" s="706">
        <v>14.61</v>
      </c>
      <c r="F200" s="902">
        <f t="shared" si="18"/>
        <v>14.61</v>
      </c>
      <c r="G200" s="1107">
        <f>'Заказ, cкидки и курсы валют'!$J$24*F200</f>
        <v>185.32785000000001</v>
      </c>
      <c r="H200" s="1108">
        <f t="shared" si="19"/>
        <v>185.32785000000001</v>
      </c>
      <c r="I200" s="877"/>
    </row>
    <row r="201" spans="1:9" ht="15">
      <c r="A201" s="853"/>
      <c r="B201" s="933">
        <v>230150</v>
      </c>
      <c r="C201" s="900" t="s">
        <v>5966</v>
      </c>
      <c r="D201" s="878">
        <v>10</v>
      </c>
      <c r="E201" s="706">
        <v>13.53</v>
      </c>
      <c r="F201" s="902">
        <f t="shared" si="18"/>
        <v>13.53</v>
      </c>
      <c r="G201" s="1107">
        <f>'Заказ, cкидки и курсы валют'!$J$24*F201</f>
        <v>171.62805</v>
      </c>
      <c r="H201" s="1108">
        <f t="shared" si="19"/>
        <v>171.62805</v>
      </c>
      <c r="I201" s="877"/>
    </row>
    <row r="202" spans="1:9" ht="15">
      <c r="A202" s="853"/>
      <c r="B202" s="933">
        <v>230250</v>
      </c>
      <c r="C202" s="900" t="s">
        <v>5967</v>
      </c>
      <c r="D202" s="878">
        <v>10</v>
      </c>
      <c r="E202" s="706">
        <v>13.53</v>
      </c>
      <c r="F202" s="902">
        <f t="shared" si="18"/>
        <v>13.53</v>
      </c>
      <c r="G202" s="1107">
        <f>'Заказ, cкидки и курсы валют'!$J$24*F202</f>
        <v>171.62805</v>
      </c>
      <c r="H202" s="1108">
        <f t="shared" si="19"/>
        <v>171.62805</v>
      </c>
      <c r="I202" s="877"/>
    </row>
    <row r="203" spans="1:9" ht="15">
      <c r="A203" s="853"/>
      <c r="B203" s="933">
        <v>230350</v>
      </c>
      <c r="C203" s="900" t="s">
        <v>5968</v>
      </c>
      <c r="D203" s="878">
        <v>10</v>
      </c>
      <c r="E203" s="706">
        <v>13.53</v>
      </c>
      <c r="F203" s="902">
        <f t="shared" si="18"/>
        <v>13.53</v>
      </c>
      <c r="G203" s="1107">
        <f>'Заказ, cкидки и курсы валют'!$J$24*F203</f>
        <v>171.62805</v>
      </c>
      <c r="H203" s="1108">
        <f t="shared" si="19"/>
        <v>171.62805</v>
      </c>
      <c r="I203" s="877"/>
    </row>
    <row r="204" spans="1:9" ht="15">
      <c r="A204" s="853"/>
      <c r="B204" s="933">
        <v>220270</v>
      </c>
      <c r="C204" s="900" t="s">
        <v>5969</v>
      </c>
      <c r="D204" s="878">
        <v>10</v>
      </c>
      <c r="E204" s="706">
        <v>26.49</v>
      </c>
      <c r="F204" s="902">
        <f t="shared" si="18"/>
        <v>26.49</v>
      </c>
      <c r="G204" s="1107">
        <f>'Заказ, cкидки и курсы валют'!$J$24*F204</f>
        <v>336.02564999999998</v>
      </c>
      <c r="H204" s="1108">
        <f t="shared" si="19"/>
        <v>336.02564999999998</v>
      </c>
      <c r="I204" s="877"/>
    </row>
    <row r="205" spans="1:9" ht="15">
      <c r="A205" s="853"/>
      <c r="B205" s="933">
        <v>220370</v>
      </c>
      <c r="C205" s="900" t="s">
        <v>5970</v>
      </c>
      <c r="D205" s="878">
        <v>10</v>
      </c>
      <c r="E205" s="706">
        <v>26.49</v>
      </c>
      <c r="F205" s="902">
        <f t="shared" si="18"/>
        <v>26.49</v>
      </c>
      <c r="G205" s="1107">
        <f>'Заказ, cкидки и курсы валют'!$J$24*F205</f>
        <v>336.02564999999998</v>
      </c>
      <c r="H205" s="1108">
        <f t="shared" si="19"/>
        <v>336.02564999999998</v>
      </c>
      <c r="I205" s="877"/>
    </row>
    <row r="206" spans="1:9" ht="15">
      <c r="A206" s="853"/>
      <c r="B206" s="933">
        <v>230270</v>
      </c>
      <c r="C206" s="900" t="s">
        <v>5971</v>
      </c>
      <c r="D206" s="878">
        <v>10</v>
      </c>
      <c r="E206" s="706">
        <v>26.49</v>
      </c>
      <c r="F206" s="902">
        <f t="shared" si="18"/>
        <v>26.49</v>
      </c>
      <c r="G206" s="1107">
        <f>'Заказ, cкидки и курсы валют'!$J$24*F206</f>
        <v>336.02564999999998</v>
      </c>
      <c r="H206" s="1108">
        <f t="shared" si="19"/>
        <v>336.02564999999998</v>
      </c>
      <c r="I206" s="877"/>
    </row>
    <row r="207" spans="1:9" ht="15">
      <c r="A207" s="853"/>
      <c r="B207" s="933">
        <v>230370</v>
      </c>
      <c r="C207" s="900" t="s">
        <v>5972</v>
      </c>
      <c r="D207" s="878">
        <v>10</v>
      </c>
      <c r="E207" s="706">
        <v>26.49</v>
      </c>
      <c r="F207" s="902">
        <f t="shared" si="18"/>
        <v>26.49</v>
      </c>
      <c r="G207" s="1107">
        <f>'Заказ, cкидки и курсы валют'!$J$24*F207</f>
        <v>336.02564999999998</v>
      </c>
      <c r="H207" s="1108">
        <f t="shared" si="19"/>
        <v>336.02564999999998</v>
      </c>
      <c r="I207" s="877"/>
    </row>
    <row r="208" spans="1:9" ht="15">
      <c r="A208" s="853"/>
      <c r="B208" s="933">
        <v>220210</v>
      </c>
      <c r="C208" s="900" t="s">
        <v>5973</v>
      </c>
      <c r="D208" s="878">
        <v>10</v>
      </c>
      <c r="E208" s="706">
        <v>33.020000000000003</v>
      </c>
      <c r="F208" s="902">
        <f t="shared" si="18"/>
        <v>33.020000000000003</v>
      </c>
      <c r="G208" s="1107">
        <f>'Заказ, cкидки и курсы валют'!$J$24*F208</f>
        <v>418.85870000000006</v>
      </c>
      <c r="H208" s="1108">
        <f t="shared" si="19"/>
        <v>418.85870000000006</v>
      </c>
      <c r="I208" s="877"/>
    </row>
    <row r="209" spans="1:9" ht="15">
      <c r="A209" s="853"/>
      <c r="B209" s="933">
        <v>230210</v>
      </c>
      <c r="C209" s="900" t="s">
        <v>5974</v>
      </c>
      <c r="D209" s="878">
        <v>10</v>
      </c>
      <c r="E209" s="706">
        <v>33.020000000000003</v>
      </c>
      <c r="F209" s="902">
        <f t="shared" si="18"/>
        <v>33.020000000000003</v>
      </c>
      <c r="G209" s="1107">
        <f>'Заказ, cкидки и курсы валют'!$J$24*F209</f>
        <v>418.85870000000006</v>
      </c>
      <c r="H209" s="1108">
        <f t="shared" si="19"/>
        <v>418.85870000000006</v>
      </c>
      <c r="I209" s="877"/>
    </row>
    <row r="210" spans="1:9" ht="15">
      <c r="A210" s="853"/>
      <c r="B210" s="933">
        <v>243050</v>
      </c>
      <c r="C210" s="900" t="s">
        <v>5975</v>
      </c>
      <c r="D210" s="878">
        <v>10</v>
      </c>
      <c r="E210" s="706">
        <v>14.61</v>
      </c>
      <c r="F210" s="902">
        <f t="shared" si="18"/>
        <v>14.61</v>
      </c>
      <c r="G210" s="1107">
        <f>'Заказ, cкидки и курсы валют'!$J$24*F210</f>
        <v>185.32785000000001</v>
      </c>
      <c r="H210" s="1108">
        <f t="shared" si="19"/>
        <v>185.32785000000001</v>
      </c>
      <c r="I210" s="877"/>
    </row>
    <row r="211" spans="1:9" ht="15.75" thickBot="1">
      <c r="A211" s="857"/>
      <c r="B211" s="934">
        <v>243070</v>
      </c>
      <c r="C211" s="900" t="s">
        <v>5976</v>
      </c>
      <c r="D211" s="879">
        <v>10</v>
      </c>
      <c r="E211" s="706">
        <v>18.53</v>
      </c>
      <c r="F211" s="902">
        <f t="shared" si="18"/>
        <v>18.53</v>
      </c>
      <c r="G211" s="1107">
        <f>'Заказ, cкидки и курсы валют'!$J$24*F211</f>
        <v>235.05305000000001</v>
      </c>
      <c r="H211" s="1108">
        <f t="shared" si="19"/>
        <v>235.05305000000001</v>
      </c>
      <c r="I211" s="279"/>
    </row>
    <row r="212" spans="1:9">
      <c r="A212" s="854"/>
      <c r="C212" s="898"/>
      <c r="D212" s="855"/>
      <c r="E212" s="898"/>
      <c r="F212" s="918"/>
    </row>
    <row r="213" spans="1:9">
      <c r="A213" s="854"/>
      <c r="C213" s="898"/>
      <c r="D213" s="855"/>
      <c r="E213" s="898"/>
      <c r="F213" s="918"/>
    </row>
    <row r="214" spans="1:9" ht="25.5">
      <c r="A214" s="881" t="s">
        <v>5955</v>
      </c>
      <c r="B214" s="936"/>
      <c r="C214" s="901"/>
      <c r="D214" s="860"/>
      <c r="E214" s="901"/>
      <c r="F214" s="920"/>
    </row>
    <row r="215" spans="1:9" ht="25.5">
      <c r="A215" s="881" t="s">
        <v>5956</v>
      </c>
      <c r="B215" s="936"/>
      <c r="C215" s="901"/>
      <c r="D215" s="882"/>
      <c r="E215" s="1105"/>
      <c r="F215" s="922"/>
    </row>
    <row r="216" spans="1:9" ht="13.5" thickBot="1">
      <c r="A216" s="854"/>
      <c r="C216" s="898"/>
      <c r="D216" s="855"/>
      <c r="E216" s="898"/>
      <c r="F216" s="923"/>
    </row>
    <row r="217" spans="1:9" ht="18.95" customHeight="1" thickBot="1">
      <c r="A217" s="835" t="s">
        <v>5953</v>
      </c>
      <c r="B217" s="927"/>
      <c r="C217" s="886"/>
      <c r="D217" s="837"/>
      <c r="E217" s="2828" t="s">
        <v>11557</v>
      </c>
      <c r="F217" s="921"/>
    </row>
    <row r="218" spans="1:9" ht="53.25" thickBot="1">
      <c r="A218" s="838" t="s">
        <v>5954</v>
      </c>
      <c r="B218" s="931"/>
      <c r="C218" s="895"/>
      <c r="D218" s="839"/>
      <c r="E218" s="2829"/>
      <c r="F218" s="914" t="s">
        <v>2796</v>
      </c>
      <c r="G218" s="1717" t="s">
        <v>5654</v>
      </c>
      <c r="H218" s="1719" t="s">
        <v>498</v>
      </c>
      <c r="I218" s="842" t="s">
        <v>4274</v>
      </c>
    </row>
    <row r="219" spans="1:9" ht="13.5" thickBot="1">
      <c r="A219" s="856" t="s">
        <v>1038</v>
      </c>
      <c r="B219" s="844" t="s">
        <v>1036</v>
      </c>
      <c r="C219" s="888" t="s">
        <v>2268</v>
      </c>
      <c r="D219" s="845" t="s">
        <v>5655</v>
      </c>
      <c r="E219" s="1103" t="s">
        <v>265</v>
      </c>
      <c r="F219" s="915">
        <f>'Заказ, cкидки и курсы валют'!$I$12</f>
        <v>0</v>
      </c>
      <c r="G219" s="1718"/>
      <c r="H219" s="1720"/>
      <c r="I219" s="868"/>
    </row>
    <row r="220" spans="1:9" ht="15">
      <c r="A220" s="851"/>
      <c r="B220" s="933">
        <v>270175</v>
      </c>
      <c r="C220" s="900" t="s">
        <v>5977</v>
      </c>
      <c r="D220" s="878">
        <v>10</v>
      </c>
      <c r="E220" s="706">
        <v>26.9</v>
      </c>
      <c r="F220" s="902">
        <f t="shared" ref="F220:F225" si="20">ROUND(E220*(1-$F$8),2)</f>
        <v>26.9</v>
      </c>
      <c r="G220" s="1107">
        <f>'Заказ, cкидки и курсы валют'!$J$24*F220</f>
        <v>341.22649999999999</v>
      </c>
      <c r="H220" s="1108">
        <f t="shared" ref="H220:H225" si="21">G220</f>
        <v>341.22649999999999</v>
      </c>
      <c r="I220" s="877"/>
    </row>
    <row r="221" spans="1:9" ht="15">
      <c r="A221" s="853"/>
      <c r="B221" s="933">
        <v>270275</v>
      </c>
      <c r="C221" s="900" t="s">
        <v>5978</v>
      </c>
      <c r="D221" s="878">
        <v>10</v>
      </c>
      <c r="E221" s="706">
        <v>26.9</v>
      </c>
      <c r="F221" s="902">
        <f t="shared" si="20"/>
        <v>26.9</v>
      </c>
      <c r="G221" s="1107">
        <f>'Заказ, cкидки и курсы валют'!$J$24*F221</f>
        <v>341.22649999999999</v>
      </c>
      <c r="H221" s="1108">
        <f t="shared" si="21"/>
        <v>341.22649999999999</v>
      </c>
      <c r="I221" s="877"/>
    </row>
    <row r="222" spans="1:9" ht="15">
      <c r="A222" s="853"/>
      <c r="B222" s="933">
        <v>270375</v>
      </c>
      <c r="C222" s="900" t="s">
        <v>5979</v>
      </c>
      <c r="D222" s="878">
        <v>10</v>
      </c>
      <c r="E222" s="706">
        <v>26.9</v>
      </c>
      <c r="F222" s="902">
        <f t="shared" si="20"/>
        <v>26.9</v>
      </c>
      <c r="G222" s="1107">
        <f>'Заказ, cкидки и курсы валют'!$J$24*F222</f>
        <v>341.22649999999999</v>
      </c>
      <c r="H222" s="1108">
        <f t="shared" si="21"/>
        <v>341.22649999999999</v>
      </c>
      <c r="I222" s="877"/>
    </row>
    <row r="223" spans="1:9" ht="15">
      <c r="A223" s="853"/>
      <c r="B223" s="933">
        <v>280175</v>
      </c>
      <c r="C223" s="900" t="s">
        <v>5980</v>
      </c>
      <c r="D223" s="878">
        <v>10</v>
      </c>
      <c r="E223" s="706">
        <v>26.9</v>
      </c>
      <c r="F223" s="902">
        <f t="shared" si="20"/>
        <v>26.9</v>
      </c>
      <c r="G223" s="1107">
        <f>'Заказ, cкидки и курсы валют'!$J$24*F223</f>
        <v>341.22649999999999</v>
      </c>
      <c r="H223" s="1108">
        <f t="shared" si="21"/>
        <v>341.22649999999999</v>
      </c>
      <c r="I223" s="877"/>
    </row>
    <row r="224" spans="1:9" ht="15">
      <c r="A224" s="853"/>
      <c r="B224" s="933">
        <v>280275</v>
      </c>
      <c r="C224" s="900" t="s">
        <v>5981</v>
      </c>
      <c r="D224" s="878">
        <v>10</v>
      </c>
      <c r="E224" s="706">
        <v>26.9</v>
      </c>
      <c r="F224" s="902">
        <f t="shared" si="20"/>
        <v>26.9</v>
      </c>
      <c r="G224" s="1107">
        <f>'Заказ, cкидки и курсы валют'!$J$24*F224</f>
        <v>341.22649999999999</v>
      </c>
      <c r="H224" s="1108">
        <f t="shared" si="21"/>
        <v>341.22649999999999</v>
      </c>
      <c r="I224" s="877"/>
    </row>
    <row r="225" spans="1:9" ht="15.75" thickBot="1">
      <c r="A225" s="857"/>
      <c r="B225" s="934">
        <v>280375</v>
      </c>
      <c r="C225" s="900" t="s">
        <v>5982</v>
      </c>
      <c r="D225" s="879">
        <v>10</v>
      </c>
      <c r="E225" s="706">
        <v>26.9</v>
      </c>
      <c r="F225" s="902">
        <f t="shared" si="20"/>
        <v>26.9</v>
      </c>
      <c r="G225" s="1107">
        <f>'Заказ, cкидки и курсы валют'!$J$24*F225</f>
        <v>341.22649999999999</v>
      </c>
      <c r="H225" s="1108">
        <f t="shared" si="21"/>
        <v>341.22649999999999</v>
      </c>
      <c r="I225" s="279"/>
    </row>
  </sheetData>
  <mergeCells count="8">
    <mergeCell ref="E217:E218"/>
    <mergeCell ref="E6:E7"/>
    <mergeCell ref="G7:G8"/>
    <mergeCell ref="H7:H8"/>
    <mergeCell ref="E79:E80"/>
    <mergeCell ref="E151:E152"/>
    <mergeCell ref="E163:E164"/>
    <mergeCell ref="E189:E19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>
      <selection activeCell="F43" sqref="F43"/>
    </sheetView>
  </sheetViews>
  <sheetFormatPr defaultRowHeight="12.75"/>
  <sheetData>
    <row r="1" spans="1:8">
      <c r="A1" t="s">
        <v>4444</v>
      </c>
      <c r="B1" t="s">
        <v>1036</v>
      </c>
      <c r="C1" t="s">
        <v>2268</v>
      </c>
      <c r="D1" t="s">
        <v>4445</v>
      </c>
      <c r="E1" t="s">
        <v>103</v>
      </c>
      <c r="F1" t="s">
        <v>498</v>
      </c>
      <c r="G1" t="s">
        <v>4446</v>
      </c>
      <c r="H1" t="s">
        <v>4447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11"/>
  </sheetPr>
  <dimension ref="A1:S29"/>
  <sheetViews>
    <sheetView workbookViewId="0">
      <selection activeCell="U9" sqref="T8:U9"/>
    </sheetView>
  </sheetViews>
  <sheetFormatPr defaultRowHeight="12.75"/>
  <cols>
    <col min="1" max="1" width="5.5703125" customWidth="1"/>
    <col min="9" max="9" width="10.140625" bestFit="1" customWidth="1"/>
    <col min="10" max="10" width="12.42578125" customWidth="1"/>
    <col min="11" max="11" width="5.28515625" customWidth="1"/>
    <col min="12" max="12" width="9.28515625" customWidth="1"/>
    <col min="13" max="13" width="6.28515625" customWidth="1"/>
    <col min="14" max="14" width="9" customWidth="1"/>
    <col min="15" max="15" width="15.7109375" customWidth="1"/>
    <col min="16" max="16" width="4.140625" customWidth="1"/>
    <col min="17" max="17" width="9.28515625" bestFit="1" customWidth="1"/>
  </cols>
  <sheetData>
    <row r="1" spans="1:19">
      <c r="C1" s="31"/>
      <c r="D1" s="31"/>
      <c r="E1" s="31"/>
      <c r="F1" s="22"/>
      <c r="G1" s="22"/>
      <c r="I1" s="494">
        <v>45264</v>
      </c>
    </row>
    <row r="2" spans="1:19">
      <c r="D2" s="188" t="s">
        <v>1052</v>
      </c>
      <c r="E2" s="188"/>
      <c r="F2" s="189"/>
      <c r="G2" s="189"/>
      <c r="H2" s="188"/>
      <c r="I2" s="188"/>
    </row>
    <row r="3" spans="1:19">
      <c r="C3" s="31"/>
      <c r="D3" s="31"/>
      <c r="E3" s="22"/>
      <c r="F3" s="22"/>
    </row>
    <row r="4" spans="1:19" ht="26.25" customHeight="1">
      <c r="D4" s="2672" t="s">
        <v>264</v>
      </c>
      <c r="E4" s="2672"/>
      <c r="F4" s="2672"/>
      <c r="G4" s="2672"/>
      <c r="H4" s="2672"/>
      <c r="I4" s="2672"/>
      <c r="J4" s="2672"/>
      <c r="K4" s="2672"/>
      <c r="L4" s="2672"/>
      <c r="M4" s="2672"/>
      <c r="N4" s="2672"/>
      <c r="O4" s="2672"/>
      <c r="P4" s="2672"/>
      <c r="Q4" s="2672"/>
      <c r="R4" s="2672"/>
      <c r="S4" s="2672"/>
    </row>
    <row r="5" spans="1:19" ht="23.25" thickBot="1">
      <c r="A5" s="2689" t="s">
        <v>3363</v>
      </c>
      <c r="B5" s="2689"/>
      <c r="C5" s="2689"/>
      <c r="D5" s="2689"/>
      <c r="E5" s="2686" t="s">
        <v>4208</v>
      </c>
      <c r="F5" s="2686"/>
      <c r="G5" s="2686"/>
      <c r="H5" s="2686"/>
      <c r="I5" s="2686"/>
      <c r="J5" s="2686"/>
    </row>
    <row r="6" spans="1:19" ht="23.25" customHeight="1" thickBot="1">
      <c r="A6" s="430" t="s">
        <v>1056</v>
      </c>
      <c r="B6" s="414"/>
      <c r="C6" s="414"/>
      <c r="D6" s="415"/>
      <c r="E6" s="415"/>
      <c r="F6" s="416"/>
      <c r="G6" s="416"/>
      <c r="H6" s="196"/>
      <c r="I6" s="196"/>
      <c r="J6" s="116"/>
      <c r="L6" s="2690" t="s">
        <v>1058</v>
      </c>
      <c r="M6" s="2691"/>
      <c r="N6" s="2692"/>
      <c r="O6" s="2693" t="s">
        <v>7030</v>
      </c>
      <c r="P6" s="2694"/>
    </row>
    <row r="7" spans="1:19" ht="18.95" customHeight="1" thickBot="1">
      <c r="A7" s="431" t="s">
        <v>5570</v>
      </c>
      <c r="B7" s="417"/>
      <c r="C7" s="417"/>
      <c r="D7" s="417"/>
      <c r="E7" s="320"/>
      <c r="F7" s="201"/>
      <c r="G7" s="201"/>
      <c r="H7" s="17"/>
      <c r="I7" s="17"/>
      <c r="J7" s="200"/>
      <c r="L7" s="427"/>
      <c r="M7" s="427"/>
      <c r="N7" s="427"/>
      <c r="O7" s="427"/>
      <c r="P7" s="427"/>
    </row>
    <row r="8" spans="1:19" ht="18.95" customHeight="1">
      <c r="A8" s="1145"/>
      <c r="B8" s="1148" t="s">
        <v>7031</v>
      </c>
      <c r="C8" s="1148"/>
      <c r="D8" s="1148"/>
      <c r="E8" s="1147"/>
      <c r="F8" s="201"/>
      <c r="G8" s="201"/>
      <c r="H8" s="17"/>
      <c r="I8" s="17"/>
      <c r="J8" s="200"/>
      <c r="L8" s="428" t="s">
        <v>1059</v>
      </c>
      <c r="M8" s="2695"/>
      <c r="N8" s="2695"/>
      <c r="O8" s="2695"/>
      <c r="P8" s="2696"/>
    </row>
    <row r="9" spans="1:19" ht="18.95" customHeight="1" thickBot="1">
      <c r="A9" s="418"/>
      <c r="B9" s="419" t="s">
        <v>5647</v>
      </c>
      <c r="C9" s="419"/>
      <c r="D9" s="204"/>
      <c r="E9" s="204"/>
      <c r="F9" s="204"/>
      <c r="G9" s="204"/>
      <c r="H9" s="204"/>
      <c r="I9" s="204"/>
      <c r="J9" s="205"/>
      <c r="L9" s="429" t="s">
        <v>1060</v>
      </c>
      <c r="M9" s="2687"/>
      <c r="N9" s="2687"/>
      <c r="O9" s="2687"/>
      <c r="P9" s="2688"/>
    </row>
    <row r="10" spans="1:19" ht="18.75" customHeight="1" thickBot="1">
      <c r="A10" s="1"/>
      <c r="B10" s="1"/>
      <c r="C10" s="1"/>
      <c r="D10" s="190"/>
      <c r="E10" s="28"/>
      <c r="F10" s="28"/>
      <c r="H10" s="411"/>
      <c r="I10" s="412"/>
      <c r="J10" s="412"/>
      <c r="L10" s="2676" t="s">
        <v>1061</v>
      </c>
      <c r="M10" s="2677"/>
      <c r="N10" s="2678"/>
      <c r="O10" s="2678"/>
      <c r="P10" s="2679"/>
    </row>
    <row r="11" spans="1:19" ht="18.95" customHeight="1" thickBot="1">
      <c r="A11" s="3" t="s">
        <v>5646</v>
      </c>
      <c r="B11" s="3"/>
      <c r="C11" s="3"/>
      <c r="D11" s="3"/>
      <c r="E11" s="28"/>
      <c r="F11" s="28"/>
      <c r="H11" s="411"/>
      <c r="I11" s="2684" t="s">
        <v>4207</v>
      </c>
      <c r="J11" s="2685"/>
    </row>
    <row r="12" spans="1:19" ht="18.95" customHeight="1">
      <c r="A12" s="676" t="s">
        <v>5267</v>
      </c>
      <c r="B12" s="676"/>
      <c r="C12" s="676"/>
      <c r="D12" s="676"/>
      <c r="E12" s="677"/>
      <c r="F12" s="677"/>
      <c r="G12" s="677"/>
      <c r="H12" s="412"/>
      <c r="I12" s="2680">
        <v>0</v>
      </c>
      <c r="J12" s="2681"/>
    </row>
    <row r="13" spans="1:19" ht="18.95" customHeight="1" thickBot="1">
      <c r="A13" s="5"/>
      <c r="B13" s="1"/>
      <c r="H13" s="412"/>
      <c r="I13" s="2682"/>
      <c r="J13" s="2683"/>
    </row>
    <row r="14" spans="1:19" ht="24" thickBot="1">
      <c r="C14" s="181" t="s">
        <v>11140</v>
      </c>
      <c r="D14" s="181"/>
      <c r="E14" s="181"/>
      <c r="F14" s="181"/>
      <c r="H14" s="411"/>
      <c r="I14" s="412"/>
      <c r="S14" s="1146"/>
    </row>
    <row r="15" spans="1:19" ht="26.25">
      <c r="B15" s="2673" t="s">
        <v>1054</v>
      </c>
      <c r="C15" s="2674"/>
      <c r="D15" s="2674"/>
      <c r="E15" s="2674"/>
      <c r="F15" s="2675"/>
      <c r="G15" s="2673" t="s">
        <v>1055</v>
      </c>
      <c r="H15" s="2674"/>
      <c r="I15" s="2674"/>
      <c r="J15" s="2675"/>
    </row>
    <row r="16" spans="1:19" ht="15.75">
      <c r="B16" s="2670" t="s">
        <v>5643</v>
      </c>
      <c r="C16" s="2670"/>
      <c r="D16" s="2670"/>
      <c r="E16" s="2670"/>
      <c r="F16" s="2670"/>
      <c r="G16" s="2697" t="s">
        <v>265</v>
      </c>
      <c r="H16" s="2697"/>
      <c r="I16" s="2697"/>
      <c r="J16" s="2697"/>
    </row>
    <row r="17" spans="1:10" ht="17.45" customHeight="1">
      <c r="A17" s="404"/>
      <c r="B17" s="2670" t="s">
        <v>11147</v>
      </c>
      <c r="C17" s="2670"/>
      <c r="D17" s="2670"/>
      <c r="E17" s="2670"/>
      <c r="F17" s="2670"/>
      <c r="G17" s="2671" t="s">
        <v>267</v>
      </c>
      <c r="H17" s="2671"/>
      <c r="I17" s="2671"/>
      <c r="J17" s="2671"/>
    </row>
    <row r="18" spans="1:10" ht="15.6" customHeight="1">
      <c r="B18" s="2670" t="s">
        <v>11146</v>
      </c>
      <c r="C18" s="2670"/>
      <c r="D18" s="2670"/>
      <c r="E18" s="2670"/>
      <c r="F18" s="2670"/>
      <c r="G18" s="2671" t="s">
        <v>5266</v>
      </c>
      <c r="H18" s="2671"/>
      <c r="I18" s="2671"/>
      <c r="J18" s="2671"/>
    </row>
    <row r="19" spans="1:10" ht="15" customHeight="1">
      <c r="A19" s="413"/>
      <c r="B19" s="2670" t="s">
        <v>11145</v>
      </c>
      <c r="C19" s="2670"/>
      <c r="D19" s="2670"/>
      <c r="E19" s="2670"/>
      <c r="F19" s="2670"/>
      <c r="G19" s="2671" t="s">
        <v>6737</v>
      </c>
      <c r="H19" s="2671"/>
      <c r="I19" s="2671"/>
      <c r="J19" s="2671"/>
    </row>
    <row r="20" spans="1:10" ht="16.5" customHeight="1">
      <c r="B20" s="2670" t="s">
        <v>5644</v>
      </c>
      <c r="C20" s="2670"/>
      <c r="D20" s="2670"/>
      <c r="E20" s="2670"/>
      <c r="F20" s="2670"/>
      <c r="G20" s="2671" t="s">
        <v>11141</v>
      </c>
      <c r="H20" s="2671"/>
      <c r="I20" s="2671"/>
      <c r="J20" s="2671"/>
    </row>
    <row r="21" spans="1:10" s="404" customFormat="1" ht="18.75" customHeight="1">
      <c r="A21"/>
      <c r="B21" s="2670" t="s">
        <v>11148</v>
      </c>
      <c r="C21" s="2670"/>
      <c r="D21" s="2670"/>
      <c r="E21" s="2670"/>
      <c r="F21" s="2670"/>
      <c r="G21" s="2671" t="s">
        <v>11142</v>
      </c>
      <c r="H21" s="2671"/>
      <c r="I21" s="2671"/>
      <c r="J21" s="2671"/>
    </row>
    <row r="22" spans="1:10" ht="17.25" customHeight="1">
      <c r="B22" s="2670" t="s">
        <v>5645</v>
      </c>
      <c r="C22" s="2670"/>
      <c r="D22" s="2670"/>
      <c r="E22" s="2670"/>
      <c r="F22" s="2670"/>
      <c r="G22" s="2671" t="s">
        <v>11143</v>
      </c>
      <c r="H22" s="2671"/>
      <c r="I22" s="2671"/>
      <c r="J22" s="2671"/>
    </row>
    <row r="23" spans="1:10" s="413" customFormat="1" ht="18" customHeight="1" thickBot="1">
      <c r="A23"/>
      <c r="B23" s="2670" t="s">
        <v>5265</v>
      </c>
      <c r="C23" s="2670"/>
      <c r="D23" s="2670"/>
      <c r="E23" s="2670"/>
      <c r="F23" s="2670"/>
      <c r="G23" s="2671" t="s">
        <v>11144</v>
      </c>
      <c r="H23" s="2671"/>
      <c r="I23" s="2671"/>
      <c r="J23" s="2671"/>
    </row>
    <row r="24" spans="1:10" ht="18" customHeight="1" thickBot="1">
      <c r="B24" s="2667" t="s">
        <v>11543</v>
      </c>
      <c r="C24" s="2668"/>
      <c r="D24" s="2668"/>
      <c r="E24" s="2668"/>
      <c r="F24" s="2668"/>
      <c r="G24" s="2668"/>
      <c r="H24" s="2668"/>
      <c r="I24" s="2669"/>
      <c r="J24" s="436">
        <v>12.685</v>
      </c>
    </row>
    <row r="25" spans="1:10" ht="15.6" customHeight="1" thickBot="1">
      <c r="A25" s="420"/>
      <c r="B25" s="2667"/>
      <c r="C25" s="2668"/>
      <c r="D25" s="2668"/>
      <c r="E25" s="2668"/>
      <c r="F25" s="2668"/>
      <c r="G25" s="2668"/>
      <c r="H25" s="2668"/>
      <c r="I25" s="2669"/>
      <c r="J25" s="437"/>
    </row>
    <row r="26" spans="1:10" ht="27.75" customHeight="1">
      <c r="B26" s="435"/>
    </row>
    <row r="27" spans="1:10" ht="24" customHeight="1"/>
    <row r="28" spans="1:10" s="420" customFormat="1" ht="21.95" customHeight="1">
      <c r="A28"/>
      <c r="B28" s="434"/>
      <c r="C28" s="434"/>
      <c r="D28"/>
      <c r="E28" s="434"/>
      <c r="F28" s="434"/>
      <c r="G28"/>
      <c r="H28"/>
      <c r="I28"/>
      <c r="J28"/>
    </row>
    <row r="29" spans="1:10" ht="12" customHeight="1"/>
  </sheetData>
  <mergeCells count="31">
    <mergeCell ref="G18:J18"/>
    <mergeCell ref="B18:F18"/>
    <mergeCell ref="E5:J5"/>
    <mergeCell ref="M9:P9"/>
    <mergeCell ref="A5:D5"/>
    <mergeCell ref="L6:N6"/>
    <mergeCell ref="O6:P6"/>
    <mergeCell ref="M8:P8"/>
    <mergeCell ref="B16:F16"/>
    <mergeCell ref="G16:J16"/>
    <mergeCell ref="B17:F17"/>
    <mergeCell ref="G17:J17"/>
    <mergeCell ref="D4:S4"/>
    <mergeCell ref="G15:J15"/>
    <mergeCell ref="B15:F15"/>
    <mergeCell ref="L10:M10"/>
    <mergeCell ref="N10:P10"/>
    <mergeCell ref="I12:J13"/>
    <mergeCell ref="I11:J11"/>
    <mergeCell ref="B25:I25"/>
    <mergeCell ref="B21:F21"/>
    <mergeCell ref="G19:J19"/>
    <mergeCell ref="G20:J20"/>
    <mergeCell ref="B24:I24"/>
    <mergeCell ref="G21:J21"/>
    <mergeCell ref="B20:F20"/>
    <mergeCell ref="B19:F19"/>
    <mergeCell ref="B22:F22"/>
    <mergeCell ref="G22:J22"/>
    <mergeCell ref="B23:F23"/>
    <mergeCell ref="G23:J23"/>
  </mergeCells>
  <phoneticPr fontId="0" type="noConversion"/>
  <hyperlinks>
    <hyperlink ref="O6" r:id="rId1"/>
  </hyperlinks>
  <pageMargins left="0.70866141732283472" right="0.70866141732283472" top="0.74803149606299213" bottom="0.74803149606299213" header="0.31496062992125984" footer="0.31496062992125984"/>
  <pageSetup paperSize="9" scale="6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53348" r:id="rId5" name="Button 4">
              <controlPr defaultSize="0" print="0" autoFill="0" autoPict="0" macro="[0]!Save_Sheet_in_File">
                <anchor moveWithCells="1" sizeWithCells="1">
                  <from>
                    <xdr:col>11</xdr:col>
                    <xdr:colOff>0</xdr:colOff>
                    <xdr:row>12</xdr:row>
                    <xdr:rowOff>228600</xdr:rowOff>
                  </from>
                  <to>
                    <xdr:col>16</xdr:col>
                    <xdr:colOff>104775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49" r:id="rId6" name="Button 5">
              <controlPr defaultSize="0" print="0" autoFill="0" autoPict="0" macro="[0]!SendSheet">
                <anchor moveWithCells="1" sizeWithCells="1">
                  <from>
                    <xdr:col>11</xdr:col>
                    <xdr:colOff>0</xdr:colOff>
                    <xdr:row>15</xdr:row>
                    <xdr:rowOff>85725</xdr:rowOff>
                  </from>
                  <to>
                    <xdr:col>16</xdr:col>
                    <xdr:colOff>104775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0" r:id="rId7" name="Button 6">
              <controlPr defaultSize="0" print="0" autoFill="0" autoPict="0" macro="[0]!Clear_old_zakaz">
                <anchor moveWithCells="1" sizeWithCells="1">
                  <from>
                    <xdr:col>10</xdr:col>
                    <xdr:colOff>352425</xdr:colOff>
                    <xdr:row>23</xdr:row>
                    <xdr:rowOff>133350</xdr:rowOff>
                  </from>
                  <to>
                    <xdr:col>16</xdr:col>
                    <xdr:colOff>85725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1" r:id="rId8" name="Button 7">
              <controlPr defaultSize="0" print="0" autoFill="0" autoPict="0" macro="[0]!Print_Book">
                <anchor moveWithCells="1" sizeWithCells="1">
                  <from>
                    <xdr:col>11</xdr:col>
                    <xdr:colOff>0</xdr:colOff>
                    <xdr:row>18</xdr:row>
                    <xdr:rowOff>66675</xdr:rowOff>
                  </from>
                  <to>
                    <xdr:col>16</xdr:col>
                    <xdr:colOff>104775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2" r:id="rId9" name="Button 8">
              <controlPr defaultSize="0" print="0" autoFill="0" autoPict="0" macro="[0]!S4et_strok">
                <anchor moveWithCells="1" sizeWithCells="1">
                  <from>
                    <xdr:col>11</xdr:col>
                    <xdr:colOff>9525</xdr:colOff>
                    <xdr:row>10</xdr:row>
                    <xdr:rowOff>190500</xdr:rowOff>
                  </from>
                  <to>
                    <xdr:col>16</xdr:col>
                    <xdr:colOff>104775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61" r:id="rId10" name="Button 17">
              <controlPr defaultSize="0" print="0" autoFill="0" autoPict="0" macro="[0]!UpdateCurs">
                <anchor moveWithCells="1" sizeWithCells="1">
                  <from>
                    <xdr:col>9</xdr:col>
                    <xdr:colOff>0</xdr:colOff>
                    <xdr:row>25</xdr:row>
                    <xdr:rowOff>0</xdr:rowOff>
                  </from>
                  <to>
                    <xdr:col>10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X38"/>
  <sheetViews>
    <sheetView workbookViewId="0">
      <selection activeCell="J49" sqref="J49"/>
    </sheetView>
  </sheetViews>
  <sheetFormatPr defaultRowHeight="12.75"/>
  <cols>
    <col min="8" max="8" width="19.140625" customWidth="1"/>
  </cols>
  <sheetData>
    <row r="1" spans="1:24" s="405" customFormat="1" ht="27.75">
      <c r="A1" s="406"/>
      <c r="B1" s="406"/>
      <c r="C1" s="406"/>
      <c r="D1" s="406"/>
      <c r="E1" s="406"/>
      <c r="F1" s="406"/>
      <c r="G1" s="406"/>
      <c r="H1" s="406" t="s">
        <v>4583</v>
      </c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</row>
    <row r="2" spans="1:24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4" s="407" customFormat="1" ht="18">
      <c r="A3" s="408"/>
      <c r="B3" s="408"/>
      <c r="C3" s="408"/>
      <c r="D3" s="408"/>
      <c r="E3" s="408"/>
      <c r="F3" s="408"/>
      <c r="G3" s="408" t="s">
        <v>4584</v>
      </c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</row>
    <row r="4" spans="1:24" ht="13.5" thickBo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5" spans="1:24" s="404" customFormat="1" ht="33.75" customHeight="1" thickBot="1">
      <c r="A5" s="2703" t="s">
        <v>1039</v>
      </c>
      <c r="B5" s="2704"/>
      <c r="C5" s="2704"/>
      <c r="D5" s="2704"/>
      <c r="E5" s="2704"/>
      <c r="F5" s="2704"/>
      <c r="G5" s="2704"/>
      <c r="H5" s="2705"/>
      <c r="I5" s="2698" t="s">
        <v>4586</v>
      </c>
      <c r="J5" s="2699"/>
      <c r="K5" s="2699"/>
      <c r="L5" s="2699"/>
      <c r="M5" s="2699"/>
      <c r="N5" s="2699"/>
      <c r="O5" s="2699"/>
      <c r="P5" s="2699"/>
      <c r="Q5" s="2699"/>
      <c r="R5" s="2700"/>
      <c r="S5" s="439"/>
      <c r="T5" s="439"/>
      <c r="U5" s="439"/>
      <c r="V5" s="439"/>
      <c r="W5" s="439"/>
      <c r="X5" s="439"/>
    </row>
    <row r="6" spans="1:24" s="404" customFormat="1" ht="33.75" customHeight="1" thickBot="1">
      <c r="A6" s="2701" t="s">
        <v>1040</v>
      </c>
      <c r="B6" s="2702"/>
      <c r="C6" s="2702"/>
      <c r="D6" s="2702"/>
      <c r="E6" s="2702"/>
      <c r="F6" s="2702"/>
      <c r="G6" s="2702"/>
      <c r="H6" s="2706"/>
      <c r="I6" s="2713" t="s">
        <v>1046</v>
      </c>
      <c r="J6" s="2714"/>
      <c r="K6" s="2714"/>
      <c r="L6" s="2714"/>
      <c r="M6" s="2714"/>
      <c r="N6" s="2714"/>
      <c r="O6" s="2714"/>
      <c r="P6" s="2714"/>
      <c r="Q6" s="2714"/>
      <c r="R6" s="2715"/>
      <c r="S6" s="439"/>
      <c r="T6" s="439"/>
      <c r="U6" s="439"/>
      <c r="V6" s="439"/>
      <c r="W6" s="439"/>
      <c r="X6" s="439"/>
    </row>
    <row r="7" spans="1:24" s="404" customFormat="1" ht="33.75" customHeight="1" thickBot="1">
      <c r="A7" s="2707" t="s">
        <v>1041</v>
      </c>
      <c r="B7" s="2708"/>
      <c r="C7" s="2708"/>
      <c r="D7" s="2708"/>
      <c r="E7" s="2708"/>
      <c r="F7" s="2708"/>
      <c r="G7" s="2708"/>
      <c r="H7" s="2709"/>
      <c r="I7" s="2716" t="s">
        <v>1047</v>
      </c>
      <c r="J7" s="2717"/>
      <c r="K7" s="2717"/>
      <c r="L7" s="2717"/>
      <c r="M7" s="2717"/>
      <c r="N7" s="2717"/>
      <c r="O7" s="2717"/>
      <c r="P7" s="2717"/>
      <c r="Q7" s="2717"/>
      <c r="R7" s="2718"/>
      <c r="S7" s="439"/>
      <c r="T7" s="439"/>
      <c r="U7" s="439"/>
      <c r="V7" s="439"/>
      <c r="W7" s="439"/>
      <c r="X7" s="439"/>
    </row>
    <row r="8" spans="1:24" s="404" customFormat="1" ht="33.75" customHeight="1" thickBot="1">
      <c r="A8" s="2710" t="s">
        <v>1042</v>
      </c>
      <c r="B8" s="2711"/>
      <c r="C8" s="2711"/>
      <c r="D8" s="2711"/>
      <c r="E8" s="2711"/>
      <c r="F8" s="2711"/>
      <c r="G8" s="2711"/>
      <c r="H8" s="2712"/>
      <c r="I8" s="2719" t="s">
        <v>1048</v>
      </c>
      <c r="J8" s="2720"/>
      <c r="K8" s="2720"/>
      <c r="L8" s="2720"/>
      <c r="M8" s="2720"/>
      <c r="N8" s="2720"/>
      <c r="O8" s="2720"/>
      <c r="P8" s="2720"/>
      <c r="Q8" s="2720"/>
      <c r="R8" s="2721"/>
      <c r="S8" s="439"/>
      <c r="T8" s="439"/>
      <c r="U8" s="439"/>
      <c r="V8" s="439"/>
      <c r="W8" s="439"/>
      <c r="X8" s="439"/>
    </row>
    <row r="9" spans="1:24" s="404" customFormat="1" ht="33.75" customHeight="1" thickBot="1">
      <c r="A9" s="2701" t="s">
        <v>1043</v>
      </c>
      <c r="B9" s="2702"/>
      <c r="C9" s="2702"/>
      <c r="D9" s="2702"/>
      <c r="E9" s="2702"/>
      <c r="F9" s="2702"/>
      <c r="G9" s="2702"/>
      <c r="H9" s="2702"/>
      <c r="I9" s="2727" t="s">
        <v>4585</v>
      </c>
      <c r="J9" s="2728"/>
      <c r="K9" s="2728"/>
      <c r="L9" s="2728"/>
      <c r="M9" s="2728"/>
      <c r="N9" s="2728"/>
      <c r="O9" s="2728"/>
      <c r="P9" s="2728"/>
      <c r="Q9" s="2728"/>
      <c r="R9" s="2729"/>
      <c r="S9" s="439"/>
      <c r="T9" s="439"/>
      <c r="U9" s="439"/>
      <c r="V9" s="439"/>
      <c r="W9" s="439"/>
      <c r="X9" s="439"/>
    </row>
    <row r="10" spans="1:24" s="404" customFormat="1" ht="33.75" customHeight="1" thickBot="1">
      <c r="A10" s="2730" t="s">
        <v>3443</v>
      </c>
      <c r="B10" s="2731"/>
      <c r="C10" s="2731"/>
      <c r="D10" s="2731"/>
      <c r="E10" s="2731"/>
      <c r="F10" s="2731"/>
      <c r="G10" s="2731"/>
      <c r="H10" s="2731"/>
      <c r="I10" s="2732" t="s">
        <v>5983</v>
      </c>
      <c r="J10" s="2733"/>
      <c r="K10" s="2733"/>
      <c r="L10" s="2733"/>
      <c r="M10" s="2733"/>
      <c r="N10" s="2733"/>
      <c r="O10" s="2733"/>
      <c r="P10" s="2733"/>
      <c r="Q10" s="2733"/>
      <c r="R10" s="2734"/>
      <c r="S10" s="439"/>
      <c r="T10" s="439"/>
      <c r="U10" s="439"/>
      <c r="V10" s="439"/>
      <c r="W10" s="439"/>
      <c r="X10" s="439"/>
    </row>
    <row r="11" spans="1:24" s="404" customFormat="1" ht="33.75" customHeight="1" thickBot="1">
      <c r="A11" s="2701" t="s">
        <v>1044</v>
      </c>
      <c r="B11" s="2702"/>
      <c r="C11" s="2702"/>
      <c r="D11" s="2702"/>
      <c r="E11" s="2702"/>
      <c r="F11" s="2702"/>
      <c r="G11" s="2702"/>
      <c r="H11" s="2702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</row>
    <row r="12" spans="1:24" s="404" customFormat="1" ht="33.75" customHeight="1" thickBot="1">
      <c r="A12" s="2725" t="s">
        <v>1045</v>
      </c>
      <c r="B12" s="2726"/>
      <c r="C12" s="2726"/>
      <c r="D12" s="2726"/>
      <c r="E12" s="2726"/>
      <c r="F12" s="2726"/>
      <c r="G12" s="2726"/>
      <c r="H12" s="2726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</row>
    <row r="13" spans="1:24" s="404" customFormat="1" ht="33.75" customHeight="1" thickBot="1">
      <c r="A13" s="2722" t="s">
        <v>2698</v>
      </c>
      <c r="B13" s="2723"/>
      <c r="C13" s="2723"/>
      <c r="D13" s="2723"/>
      <c r="E13" s="2723"/>
      <c r="F13" s="2723"/>
      <c r="G13" s="2723"/>
      <c r="H13" s="2724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</row>
    <row r="14" spans="1:24" s="404" customFormat="1" ht="33.75" customHeight="1">
      <c r="A14" s="439"/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</row>
    <row r="15" spans="1:24" s="404" customFormat="1" ht="33.75" customHeight="1">
      <c r="A15" s="439"/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</row>
    <row r="16" spans="1:24" s="404" customFormat="1" ht="33.75" customHeight="1">
      <c r="A16" s="439"/>
      <c r="B16" s="439"/>
      <c r="C16" s="439"/>
      <c r="D16" s="439"/>
      <c r="E16" s="439"/>
      <c r="F16" s="439"/>
      <c r="G16" s="439"/>
      <c r="H16" s="439"/>
      <c r="I16" s="439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9"/>
    </row>
    <row r="17" spans="1:20" s="404" customFormat="1" ht="12.75" customHeight="1">
      <c r="A17" s="439"/>
      <c r="B17" s="439"/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39"/>
      <c r="N17" s="439"/>
      <c r="O17" s="439"/>
      <c r="P17" s="439"/>
      <c r="Q17" s="439"/>
      <c r="R17" s="439"/>
      <c r="S17" s="439"/>
      <c r="T17" s="439"/>
    </row>
    <row r="18" spans="1:20" s="404" customFormat="1" ht="12.75" customHeight="1">
      <c r="A18" s="439"/>
      <c r="B18" s="439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</row>
    <row r="19" spans="1:20" s="404" customFormat="1" ht="12.75" customHeight="1">
      <c r="A19" s="439"/>
      <c r="B19" s="439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39"/>
      <c r="N19" s="439"/>
      <c r="O19" s="439"/>
      <c r="P19" s="439"/>
      <c r="Q19" s="439"/>
      <c r="R19" s="439"/>
      <c r="S19" s="439"/>
      <c r="T19" s="439"/>
    </row>
    <row r="20" spans="1:20" s="404" customFormat="1" ht="12.75" customHeight="1">
      <c r="A20" s="439"/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</row>
    <row r="21" spans="1:20" s="404" customFormat="1" ht="12.75" customHeight="1">
      <c r="A21" s="439"/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</row>
    <row r="22" spans="1:20" s="404" customFormat="1" ht="12.75" customHeight="1">
      <c r="A22" s="439"/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</row>
    <row r="23" spans="1:20" s="404" customFormat="1" ht="12.75" customHeight="1">
      <c r="A23" s="439"/>
      <c r="B23" s="439"/>
      <c r="C23" s="439"/>
      <c r="D23" s="439"/>
      <c r="E23" s="439"/>
      <c r="F23" s="439"/>
      <c r="G23" s="439"/>
      <c r="H23" s="439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439"/>
      <c r="T23" s="439"/>
    </row>
    <row r="24" spans="1:20" s="404" customFormat="1" ht="12.75" customHeight="1">
      <c r="A24" s="439"/>
      <c r="B24" s="439"/>
      <c r="C24" s="439"/>
      <c r="D24" s="439"/>
      <c r="E24" s="439"/>
      <c r="F24" s="439"/>
      <c r="G24" s="439"/>
      <c r="H24" s="43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439"/>
      <c r="T24" s="439"/>
    </row>
    <row r="25" spans="1:20" s="404" customFormat="1" ht="12.75" customHeight="1">
      <c r="A25" s="439"/>
      <c r="B25" s="439"/>
      <c r="C25" s="439"/>
      <c r="D25" s="439"/>
      <c r="E25" s="439"/>
      <c r="F25" s="439"/>
      <c r="G25" s="439"/>
      <c r="H25" s="43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439"/>
      <c r="T25" s="439"/>
    </row>
    <row r="26" spans="1:20" s="404" customFormat="1" ht="12.75" customHeight="1">
      <c r="A26" s="439"/>
      <c r="B26" s="439"/>
      <c r="C26" s="439"/>
      <c r="D26" s="439"/>
      <c r="E26" s="439"/>
      <c r="F26" s="439"/>
      <c r="G26" s="439"/>
      <c r="H26" s="439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439"/>
      <c r="T26" s="439"/>
    </row>
    <row r="27" spans="1:20" s="404" customFormat="1" ht="12.75" customHeight="1">
      <c r="A27" s="439"/>
      <c r="B27" s="439"/>
      <c r="C27" s="439"/>
      <c r="D27" s="439"/>
      <c r="E27" s="439"/>
      <c r="F27" s="439"/>
      <c r="G27" s="439"/>
      <c r="H27" s="439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439"/>
      <c r="T27" s="439"/>
    </row>
    <row r="28" spans="1:20" s="404" customFormat="1" ht="12.75" customHeight="1">
      <c r="A28" s="439"/>
      <c r="B28" s="439"/>
      <c r="C28" s="439"/>
      <c r="D28" s="439"/>
      <c r="E28" s="439"/>
      <c r="F28" s="439"/>
      <c r="G28" s="439"/>
      <c r="H28" s="439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439"/>
      <c r="T28" s="439"/>
    </row>
    <row r="29" spans="1:20" s="404" customFormat="1" ht="12.75" customHeight="1">
      <c r="A29" s="439"/>
      <c r="B29" s="439"/>
      <c r="C29" s="439"/>
      <c r="D29" s="439"/>
      <c r="E29" s="439"/>
      <c r="F29" s="439"/>
      <c r="G29" s="439"/>
      <c r="H29" s="439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439"/>
      <c r="T29" s="439"/>
    </row>
    <row r="30" spans="1:20" s="404" customFormat="1" ht="12.75" customHeight="1">
      <c r="A30" s="439"/>
      <c r="B30" s="439"/>
      <c r="C30" s="439"/>
      <c r="D30" s="439"/>
      <c r="E30" s="439"/>
      <c r="F30" s="439"/>
      <c r="G30" s="439"/>
      <c r="H30" s="439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439"/>
      <c r="T30" s="439"/>
    </row>
    <row r="31" spans="1:20" s="404" customFormat="1" ht="12.75" customHeight="1">
      <c r="A31" s="439"/>
      <c r="B31" s="439"/>
      <c r="C31" s="439"/>
      <c r="D31" s="439"/>
      <c r="E31" s="439"/>
      <c r="F31" s="439"/>
      <c r="G31" s="439"/>
      <c r="H31" s="439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439"/>
      <c r="T31" s="439"/>
    </row>
    <row r="32" spans="1:20" s="404" customFormat="1" ht="12.75" customHeight="1">
      <c r="A32" s="439"/>
      <c r="B32" s="439"/>
      <c r="C32" s="439"/>
      <c r="D32" s="439"/>
      <c r="E32" s="439"/>
      <c r="F32" s="439"/>
      <c r="G32" s="439"/>
      <c r="H32" s="439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439"/>
      <c r="T32" s="439"/>
    </row>
    <row r="33" spans="1:20" s="404" customFormat="1" ht="12.75" customHeight="1">
      <c r="A33" s="439"/>
      <c r="B33" s="439"/>
      <c r="C33" s="439"/>
      <c r="D33" s="439"/>
      <c r="E33" s="439"/>
      <c r="F33" s="439"/>
      <c r="G33" s="439"/>
      <c r="H33" s="439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439"/>
      <c r="T33" s="439"/>
    </row>
    <row r="34" spans="1:20" ht="12.75" customHeight="1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2.7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2.75" customHeight="1">
      <c r="A36" s="17"/>
      <c r="B36" s="17"/>
      <c r="C36" s="17"/>
      <c r="D36" s="17"/>
      <c r="E36" s="17"/>
      <c r="F36" s="17"/>
      <c r="G36" s="17"/>
      <c r="H36" s="17"/>
      <c r="S36" s="17"/>
      <c r="T36" s="17"/>
    </row>
    <row r="37" spans="1:20" ht="12.75" customHeight="1">
      <c r="A37" s="17"/>
      <c r="B37" s="17"/>
      <c r="C37" s="17"/>
      <c r="D37" s="17"/>
      <c r="E37" s="17"/>
      <c r="F37" s="17"/>
      <c r="G37" s="17"/>
      <c r="H37" s="17"/>
      <c r="S37" s="17"/>
      <c r="T37" s="17"/>
    </row>
    <row r="38" spans="1:20">
      <c r="A38" s="17"/>
      <c r="B38" s="17"/>
      <c r="C38" s="17"/>
      <c r="D38" s="17"/>
      <c r="E38" s="17"/>
      <c r="F38" s="17"/>
      <c r="G38" s="17"/>
      <c r="H38" s="17"/>
      <c r="S38" s="17"/>
      <c r="T38" s="17"/>
    </row>
  </sheetData>
  <mergeCells count="15">
    <mergeCell ref="A13:H13"/>
    <mergeCell ref="A11:H11"/>
    <mergeCell ref="A12:H12"/>
    <mergeCell ref="I9:R9"/>
    <mergeCell ref="A10:H10"/>
    <mergeCell ref="I10:R10"/>
    <mergeCell ref="I5:R5"/>
    <mergeCell ref="A9:H9"/>
    <mergeCell ref="A5:H5"/>
    <mergeCell ref="A6:H6"/>
    <mergeCell ref="A7:H7"/>
    <mergeCell ref="A8:H8"/>
    <mergeCell ref="I6:R6"/>
    <mergeCell ref="I7:R7"/>
    <mergeCell ref="I8:R8"/>
  </mergeCells>
  <phoneticPr fontId="0" type="noConversion"/>
  <hyperlinks>
    <hyperlink ref="A5:H5" location="'САМОРЕЗЫ- ШУРУПЫ'!R1C1" display="Саморезы - шурупы"/>
    <hyperlink ref="A6:H6" location="Анкеры!R1C1" display="Анкерная   техника"/>
    <hyperlink ref="A7:H7" location="'Кровельные саморезы'!R1C1" display="Кровельные   саморезы"/>
    <hyperlink ref="A8:H8" location="'Заклепки и заклепочники'!R1C1" display="Заклёпки   и   заклёпочники"/>
    <hyperlink ref="A9:H9" location="'Метрический крепеж'!R1C1" display="Метрический   крепёж"/>
    <hyperlink ref="A10:H10" location="Хомуты!R1C1" display="Хомуты"/>
    <hyperlink ref="A11:H11" location="Такелаж!R1C1" display="Такелаж"/>
    <hyperlink ref="A12:H12" location="ДЮБЕЛЯ!R1C1" display="Дюбельная   техника"/>
    <hyperlink ref="I6:P6" location="'Крепеж для электрики'!R1C1" display="Крепёж   для   электрики"/>
    <hyperlink ref="I7:P7" location="'Мебельная фурн.'!R1C1" display="Мебельная   фурнитура"/>
    <hyperlink ref="I8:P8" location="'Химический крепёж'!R1C1" display="Химический   крепёж"/>
    <hyperlink ref="I9:P9" location="'Крепёж  KENNER'!R1C1" display="Крепёж  KENNER"/>
    <hyperlink ref="I5:R5" location="ПЕРФОРАЦИЯ!R1C1" display="Перфорированный  крепёж"/>
    <hyperlink ref="A13" location="Гвозди!R1C1" display="Гвозди "/>
    <hyperlink ref="I10:R10" location="'Буры,Свёрла,Биты'!A1" display="Буры,Свёрла,Биты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L2545"/>
  <sheetViews>
    <sheetView tabSelected="1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2174" sqref="A2174:H2182"/>
    </sheetView>
  </sheetViews>
  <sheetFormatPr defaultRowHeight="12.75"/>
  <cols>
    <col min="1" max="1" width="12.85546875" customWidth="1"/>
    <col min="2" max="2" width="13.85546875" customWidth="1"/>
    <col min="3" max="3" width="11.28515625" style="31" customWidth="1"/>
    <col min="4" max="4" width="9.140625" style="31" customWidth="1"/>
    <col min="5" max="5" width="8.85546875" style="747" hidden="1" customWidth="1"/>
    <col min="6" max="6" width="8.85546875" style="748" customWidth="1"/>
    <col min="7" max="7" width="13" style="1032" customWidth="1"/>
    <col min="8" max="8" width="12.85546875" customWidth="1"/>
    <col min="9" max="9" width="19.5703125" customWidth="1"/>
  </cols>
  <sheetData>
    <row r="1" spans="1:12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s="166" customFormat="1" ht="30.75">
      <c r="A2" s="191" t="s">
        <v>680</v>
      </c>
      <c r="B2" s="191"/>
      <c r="C2" s="191"/>
      <c r="D2" s="191"/>
      <c r="E2" s="724"/>
      <c r="F2" s="705"/>
      <c r="G2" s="1031"/>
      <c r="H2" s="193"/>
      <c r="I2" s="194"/>
    </row>
    <row r="3" spans="1:12" ht="13.5" thickBot="1">
      <c r="A3" s="4"/>
      <c r="B3" s="4"/>
      <c r="C3" s="34"/>
      <c r="D3" s="34"/>
      <c r="E3" s="726"/>
      <c r="F3" s="727"/>
    </row>
    <row r="4" spans="1:12" ht="18">
      <c r="A4" s="218"/>
      <c r="B4" s="112" t="s">
        <v>499</v>
      </c>
      <c r="C4" s="112"/>
      <c r="D4" s="117"/>
      <c r="E4" s="728"/>
      <c r="F4" s="729"/>
      <c r="G4" s="1033"/>
      <c r="H4" s="196"/>
      <c r="I4" s="116"/>
    </row>
    <row r="5" spans="1:12" ht="18">
      <c r="A5" s="197"/>
      <c r="B5" s="129" t="s">
        <v>3289</v>
      </c>
      <c r="C5" s="129"/>
      <c r="D5" s="199"/>
      <c r="E5" s="730"/>
      <c r="F5" s="685"/>
      <c r="G5" s="396"/>
      <c r="H5" s="17"/>
      <c r="I5" s="200"/>
    </row>
    <row r="6" spans="1:12">
      <c r="A6" s="197"/>
      <c r="B6" s="216"/>
      <c r="C6" s="118"/>
      <c r="D6" s="118"/>
      <c r="E6" s="732"/>
      <c r="F6" s="733"/>
      <c r="G6" s="1034"/>
      <c r="H6" s="17"/>
      <c r="I6" s="200"/>
    </row>
    <row r="7" spans="1:12">
      <c r="A7" s="197"/>
      <c r="B7" s="216"/>
      <c r="C7" s="118"/>
      <c r="D7" s="118"/>
      <c r="E7" s="732"/>
      <c r="F7" s="733"/>
      <c r="G7" s="1034"/>
      <c r="H7" s="17"/>
      <c r="I7" s="200"/>
    </row>
    <row r="8" spans="1:12">
      <c r="A8" s="197"/>
      <c r="B8" s="216"/>
      <c r="C8" s="118"/>
      <c r="D8" s="118"/>
      <c r="E8" s="732"/>
      <c r="F8" s="733"/>
      <c r="G8" s="1034"/>
      <c r="H8" s="17"/>
      <c r="I8" s="200"/>
    </row>
    <row r="9" spans="1:12" ht="16.5" thickBot="1">
      <c r="A9" s="234" t="s">
        <v>7211</v>
      </c>
      <c r="B9" s="233"/>
      <c r="C9" s="120"/>
      <c r="D9" s="120"/>
      <c r="E9" s="734"/>
      <c r="F9" s="735"/>
      <c r="G9" s="1035"/>
      <c r="H9" s="204"/>
      <c r="I9" s="205"/>
    </row>
    <row r="10" spans="1:12" ht="38.25" customHeight="1">
      <c r="A10" s="2737" t="s">
        <v>1036</v>
      </c>
      <c r="B10" s="2739" t="s">
        <v>1037</v>
      </c>
      <c r="C10" s="225" t="s">
        <v>679</v>
      </c>
      <c r="D10" s="225" t="s">
        <v>3147</v>
      </c>
      <c r="E10" s="736" t="s">
        <v>11544</v>
      </c>
      <c r="F10" s="737" t="s">
        <v>2796</v>
      </c>
      <c r="G10" s="2741" t="s">
        <v>2644</v>
      </c>
      <c r="H10" s="2743" t="s">
        <v>498</v>
      </c>
      <c r="I10" s="2735" t="s">
        <v>4274</v>
      </c>
    </row>
    <row r="11" spans="1:12" ht="15.75" customHeight="1" thickBot="1">
      <c r="A11" s="2738"/>
      <c r="B11" s="2740"/>
      <c r="C11" s="226" t="s">
        <v>3648</v>
      </c>
      <c r="D11" s="227" t="s">
        <v>2645</v>
      </c>
      <c r="E11" s="744" t="s">
        <v>265</v>
      </c>
      <c r="F11" s="739">
        <f>'Заказ, cкидки и курсы валют'!$I$12</f>
        <v>0</v>
      </c>
      <c r="G11" s="2749"/>
      <c r="H11" s="2748"/>
      <c r="I11" s="2736"/>
    </row>
    <row r="12" spans="1:12" ht="13.5" customHeight="1">
      <c r="A12" s="1467" t="s">
        <v>2554</v>
      </c>
      <c r="B12" s="1463" t="s">
        <v>105</v>
      </c>
      <c r="C12" s="1464">
        <v>0.79999999999999993</v>
      </c>
      <c r="D12" s="1465">
        <v>28000</v>
      </c>
      <c r="E12" s="706">
        <v>19.89</v>
      </c>
      <c r="F12" s="776">
        <f>ROUND(E12*(1-$F$11),2)</f>
        <v>19.89</v>
      </c>
      <c r="G12" s="1466">
        <f>'Заказ, cкидки и курсы валют'!$J$24*F12</f>
        <v>252.30465000000001</v>
      </c>
      <c r="H12" s="617">
        <f>ROUND((D12/1000)*G12,2)</f>
        <v>7064.53</v>
      </c>
      <c r="I12" s="1413"/>
      <c r="K12" s="706"/>
    </row>
    <row r="13" spans="1:12" ht="13.5" customHeight="1">
      <c r="A13" s="208" t="s">
        <v>2555</v>
      </c>
      <c r="B13" s="156" t="s">
        <v>106</v>
      </c>
      <c r="C13" s="59">
        <v>0.94</v>
      </c>
      <c r="D13" s="157">
        <v>22000</v>
      </c>
      <c r="E13" s="706">
        <v>22.03</v>
      </c>
      <c r="F13" s="740">
        <f t="shared" ref="F13:F31" si="0">ROUND(E13*(1-$F$11),2)</f>
        <v>22.03</v>
      </c>
      <c r="G13" s="1037">
        <f>'Заказ, cкидки и курсы валют'!$J$24*F13</f>
        <v>279.45055000000002</v>
      </c>
      <c r="H13" s="158">
        <f t="shared" ref="H13:H31" si="1">ROUND((D13/1000)*G13,2)</f>
        <v>6147.91</v>
      </c>
      <c r="I13" s="207"/>
      <c r="K13" s="706"/>
    </row>
    <row r="14" spans="1:12" ht="13.5" customHeight="1">
      <c r="A14" s="208" t="s">
        <v>2556</v>
      </c>
      <c r="B14" s="156" t="s">
        <v>107</v>
      </c>
      <c r="C14" s="59">
        <v>1.2159999999999997</v>
      </c>
      <c r="D14" s="157">
        <v>15000</v>
      </c>
      <c r="E14" s="706">
        <v>27.78</v>
      </c>
      <c r="F14" s="740">
        <f t="shared" si="0"/>
        <v>27.78</v>
      </c>
      <c r="G14" s="1037">
        <f>'Заказ, cкидки и курсы валют'!$J$24*F14</f>
        <v>352.38930000000005</v>
      </c>
      <c r="H14" s="158">
        <f t="shared" si="1"/>
        <v>5285.84</v>
      </c>
      <c r="I14" s="207"/>
      <c r="K14" s="706"/>
    </row>
    <row r="15" spans="1:12" ht="13.5" customHeight="1">
      <c r="A15" s="208" t="s">
        <v>2557</v>
      </c>
      <c r="B15" s="156" t="s">
        <v>108</v>
      </c>
      <c r="C15" s="59">
        <v>1.4400000000000002</v>
      </c>
      <c r="D15" s="157">
        <v>12000</v>
      </c>
      <c r="E15" s="706">
        <v>33.35</v>
      </c>
      <c r="F15" s="740">
        <f t="shared" si="0"/>
        <v>33.35</v>
      </c>
      <c r="G15" s="1037">
        <f>'Заказ, cкидки и курсы валют'!$J$24*F15</f>
        <v>423.04475000000002</v>
      </c>
      <c r="H15" s="158">
        <f t="shared" si="1"/>
        <v>5076.54</v>
      </c>
      <c r="I15" s="207"/>
      <c r="K15" s="706"/>
    </row>
    <row r="16" spans="1:12" ht="13.5" customHeight="1">
      <c r="A16" s="208" t="s">
        <v>2558</v>
      </c>
      <c r="B16" s="156" t="s">
        <v>109</v>
      </c>
      <c r="C16" s="59">
        <v>1.54</v>
      </c>
      <c r="D16" s="157">
        <v>11000</v>
      </c>
      <c r="E16" s="706">
        <v>34.1</v>
      </c>
      <c r="F16" s="740">
        <f t="shared" si="0"/>
        <v>34.1</v>
      </c>
      <c r="G16" s="1037">
        <f>'Заказ, cкидки и курсы валют'!$J$24*F16</f>
        <v>432.55850000000004</v>
      </c>
      <c r="H16" s="158">
        <f t="shared" si="1"/>
        <v>4758.1400000000003</v>
      </c>
      <c r="I16" s="207"/>
      <c r="K16" s="706"/>
    </row>
    <row r="17" spans="1:11" ht="13.5" customHeight="1">
      <c r="A17" s="208" t="s">
        <v>2559</v>
      </c>
      <c r="B17" s="156" t="s">
        <v>110</v>
      </c>
      <c r="C17" s="59">
        <v>1.82</v>
      </c>
      <c r="D17" s="157">
        <v>8000</v>
      </c>
      <c r="E17" s="706">
        <v>39.22</v>
      </c>
      <c r="F17" s="740">
        <f t="shared" si="0"/>
        <v>39.22</v>
      </c>
      <c r="G17" s="1037">
        <f>'Заказ, cкидки и курсы валют'!$J$24*F17</f>
        <v>497.50569999999999</v>
      </c>
      <c r="H17" s="158">
        <f t="shared" si="1"/>
        <v>3980.05</v>
      </c>
      <c r="I17" s="207"/>
      <c r="K17" s="706"/>
    </row>
    <row r="18" spans="1:11" ht="13.5" customHeight="1">
      <c r="A18" s="208" t="s">
        <v>2560</v>
      </c>
      <c r="B18" s="156" t="s">
        <v>111</v>
      </c>
      <c r="C18" s="59">
        <v>1.9300000000000002</v>
      </c>
      <c r="D18" s="157">
        <v>7000</v>
      </c>
      <c r="E18" s="706">
        <v>42.44</v>
      </c>
      <c r="F18" s="740">
        <f t="shared" si="0"/>
        <v>42.44</v>
      </c>
      <c r="G18" s="1037">
        <f>'Заказ, cкидки и курсы валют'!$J$24*F18</f>
        <v>538.35140000000001</v>
      </c>
      <c r="H18" s="158">
        <f t="shared" si="1"/>
        <v>3768.46</v>
      </c>
      <c r="I18" s="207"/>
      <c r="K18" s="706"/>
    </row>
    <row r="19" spans="1:11" ht="13.5" customHeight="1">
      <c r="A19" s="208" t="s">
        <v>2561</v>
      </c>
      <c r="B19" s="156" t="s">
        <v>112</v>
      </c>
      <c r="C19" s="59">
        <v>2.1800000000000002</v>
      </c>
      <c r="D19" s="157">
        <v>5500</v>
      </c>
      <c r="E19" s="706">
        <v>48.14</v>
      </c>
      <c r="F19" s="740">
        <f t="shared" si="0"/>
        <v>48.14</v>
      </c>
      <c r="G19" s="1037">
        <f>'Заказ, cкидки и курсы валют'!$J$24*F19</f>
        <v>610.65590000000009</v>
      </c>
      <c r="H19" s="158">
        <f t="shared" si="1"/>
        <v>3358.61</v>
      </c>
      <c r="I19" s="207"/>
      <c r="K19" s="706"/>
    </row>
    <row r="20" spans="1:11" ht="13.5" customHeight="1">
      <c r="A20" s="208" t="s">
        <v>2562</v>
      </c>
      <c r="B20" s="156" t="s">
        <v>113</v>
      </c>
      <c r="C20" s="59">
        <v>2.3199999999999998</v>
      </c>
      <c r="D20" s="157">
        <v>5000</v>
      </c>
      <c r="E20" s="706">
        <v>51.31</v>
      </c>
      <c r="F20" s="740">
        <f t="shared" si="0"/>
        <v>51.31</v>
      </c>
      <c r="G20" s="1037">
        <f>'Заказ, cкидки и курсы валют'!$J$24*F20</f>
        <v>650.8673500000001</v>
      </c>
      <c r="H20" s="158">
        <f t="shared" si="1"/>
        <v>3254.34</v>
      </c>
      <c r="I20" s="207"/>
      <c r="K20" s="706"/>
    </row>
    <row r="21" spans="1:11" ht="13.5" customHeight="1">
      <c r="A21" s="208" t="s">
        <v>2563</v>
      </c>
      <c r="B21" s="156" t="s">
        <v>114</v>
      </c>
      <c r="C21" s="59">
        <v>2.93</v>
      </c>
      <c r="D21" s="157">
        <v>4000</v>
      </c>
      <c r="E21" s="706">
        <v>66.36</v>
      </c>
      <c r="F21" s="740">
        <f t="shared" si="0"/>
        <v>66.36</v>
      </c>
      <c r="G21" s="1037">
        <f>'Заказ, cкидки и курсы валют'!$J$24*F21</f>
        <v>841.77660000000003</v>
      </c>
      <c r="H21" s="158">
        <f t="shared" si="1"/>
        <v>3367.11</v>
      </c>
      <c r="I21" s="207"/>
      <c r="K21" s="706"/>
    </row>
    <row r="22" spans="1:11" ht="13.5" customHeight="1">
      <c r="A22" s="208" t="s">
        <v>681</v>
      </c>
      <c r="B22" s="156" t="s">
        <v>3340</v>
      </c>
      <c r="C22" s="59">
        <v>3.18</v>
      </c>
      <c r="D22" s="159">
        <v>3500</v>
      </c>
      <c r="E22" s="706">
        <v>76.94</v>
      </c>
      <c r="F22" s="740">
        <f t="shared" si="0"/>
        <v>76.94</v>
      </c>
      <c r="G22" s="1037">
        <f>'Заказ, cкидки и курсы валют'!$J$24*F22</f>
        <v>975.98390000000006</v>
      </c>
      <c r="H22" s="158">
        <f t="shared" si="1"/>
        <v>3415.94</v>
      </c>
      <c r="I22" s="207"/>
      <c r="K22" s="706"/>
    </row>
    <row r="23" spans="1:11" ht="13.5" customHeight="1">
      <c r="A23" s="208" t="s">
        <v>682</v>
      </c>
      <c r="B23" s="156" t="s">
        <v>115</v>
      </c>
      <c r="C23" s="59">
        <v>3.53</v>
      </c>
      <c r="D23" s="157">
        <v>3000</v>
      </c>
      <c r="E23" s="706">
        <v>77.34</v>
      </c>
      <c r="F23" s="740">
        <f t="shared" si="0"/>
        <v>77.34</v>
      </c>
      <c r="G23" s="1037">
        <f>'Заказ, cкидки и курсы валют'!$J$24*F23</f>
        <v>981.05790000000013</v>
      </c>
      <c r="H23" s="158">
        <f t="shared" si="1"/>
        <v>2943.17</v>
      </c>
      <c r="I23" s="207"/>
      <c r="K23" s="706"/>
    </row>
    <row r="24" spans="1:11" ht="13.5" customHeight="1">
      <c r="A24" s="208" t="s">
        <v>2564</v>
      </c>
      <c r="B24" s="156" t="s">
        <v>116</v>
      </c>
      <c r="C24" s="59">
        <v>3.8119999999999998</v>
      </c>
      <c r="D24" s="157">
        <v>2500</v>
      </c>
      <c r="E24" s="706">
        <v>83.77</v>
      </c>
      <c r="F24" s="740">
        <f t="shared" si="0"/>
        <v>83.77</v>
      </c>
      <c r="G24" s="1037">
        <f>'Заказ, cкидки и курсы валют'!$J$24*F24</f>
        <v>1062.6224500000001</v>
      </c>
      <c r="H24" s="158">
        <f t="shared" si="1"/>
        <v>2656.56</v>
      </c>
      <c r="I24" s="207"/>
      <c r="K24" s="706"/>
    </row>
    <row r="25" spans="1:11" ht="13.5" customHeight="1">
      <c r="A25" s="208" t="s">
        <v>683</v>
      </c>
      <c r="B25" s="156" t="s">
        <v>3347</v>
      </c>
      <c r="C25" s="59">
        <v>4.47</v>
      </c>
      <c r="D25" s="157">
        <v>2000</v>
      </c>
      <c r="E25" s="706">
        <v>111.4</v>
      </c>
      <c r="F25" s="740">
        <f t="shared" si="0"/>
        <v>111.4</v>
      </c>
      <c r="G25" s="1037">
        <f>'Заказ, cкидки и курсы валют'!$J$24*F25</f>
        <v>1413.1090000000002</v>
      </c>
      <c r="H25" s="158">
        <f t="shared" si="1"/>
        <v>2826.22</v>
      </c>
      <c r="I25" s="207"/>
      <c r="K25" s="706"/>
    </row>
    <row r="26" spans="1:11" ht="13.5" customHeight="1">
      <c r="A26" s="1468" t="s">
        <v>684</v>
      </c>
      <c r="B26" s="156" t="s">
        <v>117</v>
      </c>
      <c r="C26" s="59">
        <v>6.03</v>
      </c>
      <c r="D26" s="159">
        <v>1800</v>
      </c>
      <c r="E26" s="706">
        <v>146.4</v>
      </c>
      <c r="F26" s="740">
        <f t="shared" si="0"/>
        <v>146.4</v>
      </c>
      <c r="G26" s="1037">
        <f>'Заказ, cкидки и курсы валют'!$J$24*F26</f>
        <v>1857.0840000000001</v>
      </c>
      <c r="H26" s="158">
        <f t="shared" si="1"/>
        <v>3342.75</v>
      </c>
      <c r="I26" s="207"/>
      <c r="K26" s="706"/>
    </row>
    <row r="27" spans="1:11" ht="13.5" customHeight="1">
      <c r="A27" s="208" t="s">
        <v>2565</v>
      </c>
      <c r="B27" s="156" t="s">
        <v>118</v>
      </c>
      <c r="C27" s="59">
        <v>6.2999999999999989</v>
      </c>
      <c r="D27" s="157">
        <v>1500</v>
      </c>
      <c r="E27" s="706">
        <v>143.29</v>
      </c>
      <c r="F27" s="740">
        <f t="shared" si="0"/>
        <v>143.29</v>
      </c>
      <c r="G27" s="1037">
        <f>'Заказ, cкидки и курсы валют'!$J$24*F27</f>
        <v>1817.63365</v>
      </c>
      <c r="H27" s="158">
        <f t="shared" si="1"/>
        <v>2726.45</v>
      </c>
      <c r="I27" s="207"/>
      <c r="K27" s="706"/>
    </row>
    <row r="28" spans="1:11" ht="13.5" customHeight="1">
      <c r="A28" s="208" t="s">
        <v>2566</v>
      </c>
      <c r="B28" s="156" t="s">
        <v>119</v>
      </c>
      <c r="C28" s="59">
        <v>6.5</v>
      </c>
      <c r="D28" s="157">
        <v>1500</v>
      </c>
      <c r="E28" s="706">
        <v>167.46</v>
      </c>
      <c r="F28" s="740">
        <f t="shared" si="0"/>
        <v>167.46</v>
      </c>
      <c r="G28" s="1037">
        <f>'Заказ, cкидки и курсы валют'!$J$24*F28</f>
        <v>2124.2301000000002</v>
      </c>
      <c r="H28" s="158">
        <f t="shared" si="1"/>
        <v>3186.35</v>
      </c>
      <c r="I28" s="207"/>
      <c r="K28" s="706"/>
    </row>
    <row r="29" spans="1:11" ht="13.5" customHeight="1">
      <c r="A29" s="209" t="s">
        <v>2567</v>
      </c>
      <c r="B29" s="156" t="s">
        <v>4001</v>
      </c>
      <c r="C29" s="59">
        <v>8.51</v>
      </c>
      <c r="D29" s="157">
        <v>1500</v>
      </c>
      <c r="E29" s="706">
        <v>187.26</v>
      </c>
      <c r="F29" s="740">
        <f t="shared" si="0"/>
        <v>187.26</v>
      </c>
      <c r="G29" s="1037">
        <f>'Заказ, cкидки и курсы валют'!$J$24*F29</f>
        <v>2375.3930999999998</v>
      </c>
      <c r="H29" s="158">
        <f t="shared" si="1"/>
        <v>3563.09</v>
      </c>
      <c r="I29" s="207"/>
      <c r="K29" s="706"/>
    </row>
    <row r="30" spans="1:11" ht="13.5" customHeight="1">
      <c r="A30" s="208" t="s">
        <v>2568</v>
      </c>
      <c r="B30" s="156" t="s">
        <v>120</v>
      </c>
      <c r="C30" s="59">
        <v>9.6000000000000014</v>
      </c>
      <c r="D30" s="157">
        <v>1500</v>
      </c>
      <c r="E30" s="706">
        <v>196.04</v>
      </c>
      <c r="F30" s="740">
        <f t="shared" si="0"/>
        <v>196.04</v>
      </c>
      <c r="G30" s="1037">
        <f>'Заказ, cкидки и курсы валют'!$J$24*F30</f>
        <v>2486.7674000000002</v>
      </c>
      <c r="H30" s="158">
        <f t="shared" si="1"/>
        <v>3730.15</v>
      </c>
      <c r="I30" s="207"/>
      <c r="K30" s="706"/>
    </row>
    <row r="31" spans="1:11" ht="13.5" customHeight="1" thickBot="1">
      <c r="A31" s="210" t="s">
        <v>2569</v>
      </c>
      <c r="B31" s="211" t="s">
        <v>121</v>
      </c>
      <c r="C31" s="212">
        <v>10.65</v>
      </c>
      <c r="D31" s="213">
        <v>1200</v>
      </c>
      <c r="E31" s="706">
        <v>245.4</v>
      </c>
      <c r="F31" s="1173">
        <f t="shared" si="0"/>
        <v>245.4</v>
      </c>
      <c r="G31" s="1174">
        <f>'Заказ, cкидки и курсы валют'!$J$24*F31</f>
        <v>3112.8990000000003</v>
      </c>
      <c r="H31" s="214">
        <f t="shared" si="1"/>
        <v>3735.48</v>
      </c>
      <c r="I31" s="215"/>
      <c r="K31" s="706"/>
    </row>
    <row r="32" spans="1:11" ht="16.5" customHeight="1" thickBot="1">
      <c r="A32" s="27"/>
      <c r="B32" s="101"/>
      <c r="C32" s="102"/>
      <c r="D32" s="103"/>
      <c r="E32" s="678"/>
      <c r="F32" s="711"/>
      <c r="G32" s="1038"/>
      <c r="I32" s="14"/>
    </row>
    <row r="33" spans="1:11" ht="16.5" customHeight="1">
      <c r="A33" s="218"/>
      <c r="B33" s="112" t="s">
        <v>499</v>
      </c>
      <c r="C33" s="112"/>
      <c r="D33" s="117"/>
      <c r="E33" s="728"/>
      <c r="F33" s="729"/>
      <c r="G33" s="1033"/>
      <c r="H33" s="196"/>
      <c r="I33" s="116"/>
    </row>
    <row r="34" spans="1:11" ht="17.25" customHeight="1">
      <c r="A34" s="197"/>
      <c r="B34" s="129" t="s">
        <v>3289</v>
      </c>
      <c r="C34" s="129"/>
      <c r="D34" s="199"/>
      <c r="E34" s="730"/>
      <c r="F34" s="685"/>
      <c r="G34" s="396"/>
      <c r="H34" s="17"/>
      <c r="I34" s="200"/>
    </row>
    <row r="35" spans="1:11" ht="11.25" customHeight="1">
      <c r="A35" s="197"/>
      <c r="B35" s="216"/>
      <c r="C35" s="118"/>
      <c r="D35" s="118"/>
      <c r="E35" s="732"/>
      <c r="F35" s="733"/>
      <c r="G35" s="1034"/>
      <c r="H35" s="17"/>
      <c r="I35" s="200"/>
    </row>
    <row r="36" spans="1:11" ht="11.25" customHeight="1">
      <c r="A36" s="197"/>
      <c r="B36" s="216"/>
      <c r="C36" s="118"/>
      <c r="D36" s="118"/>
      <c r="E36" s="732"/>
      <c r="F36" s="733"/>
      <c r="G36" s="1034"/>
      <c r="H36" s="17"/>
      <c r="I36" s="200"/>
    </row>
    <row r="37" spans="1:11" ht="11.25" customHeight="1">
      <c r="A37" s="197"/>
      <c r="B37" s="216"/>
      <c r="C37" s="118"/>
      <c r="D37" s="118"/>
      <c r="E37" s="732"/>
      <c r="F37" s="733"/>
      <c r="G37" s="1034"/>
      <c r="H37" s="17"/>
      <c r="I37" s="200"/>
    </row>
    <row r="38" spans="1:11" ht="16.5" customHeight="1" thickBot="1">
      <c r="A38" s="234" t="s">
        <v>7210</v>
      </c>
      <c r="B38" s="233"/>
      <c r="C38" s="238"/>
      <c r="D38" s="238"/>
      <c r="E38" s="734"/>
      <c r="F38" s="735"/>
      <c r="G38" s="1035"/>
      <c r="H38" s="204"/>
      <c r="I38" s="205"/>
    </row>
    <row r="39" spans="1:11" ht="36" customHeight="1">
      <c r="A39" s="2737" t="s">
        <v>1036</v>
      </c>
      <c r="B39" s="2739" t="s">
        <v>1037</v>
      </c>
      <c r="C39" s="225" t="s">
        <v>679</v>
      </c>
      <c r="D39" s="225" t="s">
        <v>3147</v>
      </c>
      <c r="E39" s="736" t="s">
        <v>11544</v>
      </c>
      <c r="F39" s="750" t="s">
        <v>2796</v>
      </c>
      <c r="G39" s="2741" t="s">
        <v>2644</v>
      </c>
      <c r="H39" s="2743" t="s">
        <v>498</v>
      </c>
      <c r="I39" s="2735" t="s">
        <v>4274</v>
      </c>
    </row>
    <row r="40" spans="1:11" ht="18.75" customHeight="1" thickBot="1">
      <c r="A40" s="2738"/>
      <c r="B40" s="2740"/>
      <c r="C40" s="226" t="s">
        <v>3648</v>
      </c>
      <c r="D40" s="227" t="s">
        <v>2645</v>
      </c>
      <c r="E40" s="744" t="s">
        <v>265</v>
      </c>
      <c r="F40" s="739">
        <f>'Заказ, cкидки и курсы валют'!$I$12</f>
        <v>0</v>
      </c>
      <c r="G40" s="2745"/>
      <c r="H40" s="2746"/>
      <c r="I40" s="2736"/>
      <c r="K40" s="707"/>
    </row>
    <row r="41" spans="1:11" ht="12.75" customHeight="1">
      <c r="A41" s="1467" t="s">
        <v>2570</v>
      </c>
      <c r="B41" s="1463" t="s">
        <v>105</v>
      </c>
      <c r="C41" s="1464">
        <v>0.79999999999999993</v>
      </c>
      <c r="D41" s="157">
        <v>1500</v>
      </c>
      <c r="E41" s="1724">
        <f>E12*1.2</f>
        <v>23.867999999999999</v>
      </c>
      <c r="F41" s="776">
        <f>ROUND(E41*(1-$F$11),2)</f>
        <v>23.87</v>
      </c>
      <c r="G41" s="1466">
        <f>'Заказ, cкидки и курсы валют'!$J$24*F41</f>
        <v>302.79095000000001</v>
      </c>
      <c r="H41" s="617">
        <f>ROUND((D41/1000)*G41,2)</f>
        <v>454.19</v>
      </c>
      <c r="I41" s="1469"/>
      <c r="K41" s="707"/>
    </row>
    <row r="42" spans="1:11" ht="13.5" customHeight="1">
      <c r="A42" s="208" t="s">
        <v>2571</v>
      </c>
      <c r="B42" s="156" t="s">
        <v>106</v>
      </c>
      <c r="C42" s="59">
        <v>0.94</v>
      </c>
      <c r="D42" s="157">
        <v>1500</v>
      </c>
      <c r="E42" s="1724">
        <f t="shared" ref="E42:E59" si="2">E13*1.2</f>
        <v>26.436</v>
      </c>
      <c r="F42" s="740">
        <f t="shared" ref="F42:F60" si="3">ROUND(E42*(1-$F$11),2)</f>
        <v>26.44</v>
      </c>
      <c r="G42" s="1037">
        <f>'Заказ, cкидки и курсы валют'!$J$24*F42</f>
        <v>335.39140000000003</v>
      </c>
      <c r="H42" s="158">
        <f t="shared" ref="H42:H60" si="4">ROUND((D42/1000)*G42,2)</f>
        <v>503.09</v>
      </c>
      <c r="I42" s="1126"/>
      <c r="K42" s="707"/>
    </row>
    <row r="43" spans="1:11" ht="12.75" customHeight="1">
      <c r="A43" s="208" t="s">
        <v>2572</v>
      </c>
      <c r="B43" s="156" t="s">
        <v>107</v>
      </c>
      <c r="C43" s="59">
        <v>1.2159999999999997</v>
      </c>
      <c r="D43" s="157">
        <v>1000</v>
      </c>
      <c r="E43" s="1724">
        <f t="shared" si="2"/>
        <v>33.335999999999999</v>
      </c>
      <c r="F43" s="740">
        <f t="shared" si="3"/>
        <v>33.340000000000003</v>
      </c>
      <c r="G43" s="1037">
        <f>'Заказ, cкидки и курсы валют'!$J$24*F43</f>
        <v>422.91790000000003</v>
      </c>
      <c r="H43" s="158">
        <f t="shared" si="4"/>
        <v>422.92</v>
      </c>
      <c r="I43" s="1126"/>
      <c r="K43" s="707"/>
    </row>
    <row r="44" spans="1:11" ht="13.5" customHeight="1">
      <c r="A44" s="208" t="s">
        <v>2573</v>
      </c>
      <c r="B44" s="156" t="s">
        <v>108</v>
      </c>
      <c r="C44" s="59">
        <v>1.4400000000000002</v>
      </c>
      <c r="D44" s="157">
        <v>1000</v>
      </c>
      <c r="E44" s="1724">
        <f t="shared" si="2"/>
        <v>40.020000000000003</v>
      </c>
      <c r="F44" s="740">
        <f t="shared" si="3"/>
        <v>40.020000000000003</v>
      </c>
      <c r="G44" s="1037">
        <f>'Заказ, cкидки и курсы валют'!$J$24*F44</f>
        <v>507.65370000000007</v>
      </c>
      <c r="H44" s="158">
        <f t="shared" si="4"/>
        <v>507.65</v>
      </c>
      <c r="I44" s="1126"/>
      <c r="K44" s="707"/>
    </row>
    <row r="45" spans="1:11" ht="13.5" customHeight="1">
      <c r="A45" s="208" t="s">
        <v>2574</v>
      </c>
      <c r="B45" s="156" t="s">
        <v>109</v>
      </c>
      <c r="C45" s="59">
        <v>1.54</v>
      </c>
      <c r="D45" s="157">
        <v>800</v>
      </c>
      <c r="E45" s="1724">
        <f t="shared" si="2"/>
        <v>40.92</v>
      </c>
      <c r="F45" s="740">
        <f t="shared" si="3"/>
        <v>40.92</v>
      </c>
      <c r="G45" s="1037">
        <f>'Заказ, cкидки и курсы валют'!$J$24*F45</f>
        <v>519.0702</v>
      </c>
      <c r="H45" s="158">
        <f t="shared" si="4"/>
        <v>415.26</v>
      </c>
      <c r="I45" s="1126"/>
      <c r="K45" s="707"/>
    </row>
    <row r="46" spans="1:11" ht="12.75" customHeight="1">
      <c r="A46" s="208" t="s">
        <v>2575</v>
      </c>
      <c r="B46" s="156" t="s">
        <v>110</v>
      </c>
      <c r="C46" s="59">
        <v>1.82</v>
      </c>
      <c r="D46" s="157">
        <v>500</v>
      </c>
      <c r="E46" s="1724">
        <f t="shared" si="2"/>
        <v>47.064</v>
      </c>
      <c r="F46" s="740">
        <f t="shared" si="3"/>
        <v>47.06</v>
      </c>
      <c r="G46" s="1037">
        <f>'Заказ, cкидки и курсы валют'!$J$24*F46</f>
        <v>596.95610000000011</v>
      </c>
      <c r="H46" s="158">
        <f t="shared" si="4"/>
        <v>298.48</v>
      </c>
      <c r="I46" s="1126"/>
      <c r="K46" s="707"/>
    </row>
    <row r="47" spans="1:11" ht="12.75" customHeight="1">
      <c r="A47" s="208" t="s">
        <v>2576</v>
      </c>
      <c r="B47" s="156" t="s">
        <v>111</v>
      </c>
      <c r="C47" s="59">
        <v>1.9300000000000002</v>
      </c>
      <c r="D47" s="157">
        <v>500</v>
      </c>
      <c r="E47" s="1724">
        <f t="shared" si="2"/>
        <v>50.927999999999997</v>
      </c>
      <c r="F47" s="740">
        <f t="shared" si="3"/>
        <v>50.93</v>
      </c>
      <c r="G47" s="1037">
        <f>'Заказ, cкидки и курсы валют'!$J$24*F47</f>
        <v>646.04705000000001</v>
      </c>
      <c r="H47" s="158">
        <f t="shared" si="4"/>
        <v>323.02</v>
      </c>
      <c r="I47" s="1126"/>
      <c r="K47" s="707"/>
    </row>
    <row r="48" spans="1:11" ht="12.75" customHeight="1">
      <c r="A48" s="208" t="s">
        <v>2577</v>
      </c>
      <c r="B48" s="156" t="s">
        <v>112</v>
      </c>
      <c r="C48" s="59">
        <v>2.1800000000000002</v>
      </c>
      <c r="D48" s="157">
        <v>400</v>
      </c>
      <c r="E48" s="1724">
        <f t="shared" si="2"/>
        <v>57.768000000000001</v>
      </c>
      <c r="F48" s="740">
        <f t="shared" si="3"/>
        <v>57.77</v>
      </c>
      <c r="G48" s="1037">
        <f>'Заказ, cкидки и курсы валют'!$J$24*F48</f>
        <v>732.81245000000001</v>
      </c>
      <c r="H48" s="158">
        <f t="shared" si="4"/>
        <v>293.12</v>
      </c>
      <c r="I48" s="1126"/>
      <c r="K48" s="707"/>
    </row>
    <row r="49" spans="1:11" ht="12.75" customHeight="1">
      <c r="A49" s="208" t="s">
        <v>2578</v>
      </c>
      <c r="B49" s="156" t="s">
        <v>113</v>
      </c>
      <c r="C49" s="59">
        <v>2.3199999999999998</v>
      </c>
      <c r="D49" s="157">
        <v>350</v>
      </c>
      <c r="E49" s="1724">
        <f t="shared" si="2"/>
        <v>61.572000000000003</v>
      </c>
      <c r="F49" s="740">
        <f t="shared" si="3"/>
        <v>61.57</v>
      </c>
      <c r="G49" s="1037">
        <f>'Заказ, cкидки и курсы валют'!$J$24*F49</f>
        <v>781.01544999999999</v>
      </c>
      <c r="H49" s="158">
        <f t="shared" si="4"/>
        <v>273.36</v>
      </c>
      <c r="I49" s="1126"/>
      <c r="K49" s="707"/>
    </row>
    <row r="50" spans="1:11" ht="12.75" customHeight="1">
      <c r="A50" s="208" t="s">
        <v>2579</v>
      </c>
      <c r="B50" s="156" t="s">
        <v>114</v>
      </c>
      <c r="C50" s="59">
        <v>2.93</v>
      </c>
      <c r="D50" s="157">
        <v>300</v>
      </c>
      <c r="E50" s="1724">
        <f t="shared" si="2"/>
        <v>79.631999999999991</v>
      </c>
      <c r="F50" s="740">
        <f t="shared" si="3"/>
        <v>79.63</v>
      </c>
      <c r="G50" s="1037">
        <f>'Заказ, cкидки и курсы валют'!$J$24*F50</f>
        <v>1010.10655</v>
      </c>
      <c r="H50" s="158">
        <f t="shared" si="4"/>
        <v>303.02999999999997</v>
      </c>
      <c r="I50" s="1126"/>
      <c r="K50" s="707"/>
    </row>
    <row r="51" spans="1:11" ht="12.75" customHeight="1">
      <c r="A51" s="208" t="s">
        <v>685</v>
      </c>
      <c r="B51" s="156" t="s">
        <v>3340</v>
      </c>
      <c r="C51" s="59">
        <v>3.18</v>
      </c>
      <c r="D51" s="157">
        <v>250</v>
      </c>
      <c r="E51" s="1724">
        <f>E22*1.2</f>
        <v>92.327999999999989</v>
      </c>
      <c r="F51" s="740">
        <f t="shared" si="3"/>
        <v>92.33</v>
      </c>
      <c r="G51" s="1037">
        <f>'Заказ, cкидки и курсы валют'!$J$24*F51</f>
        <v>1171.20605</v>
      </c>
      <c r="H51" s="158">
        <f t="shared" si="4"/>
        <v>292.8</v>
      </c>
      <c r="I51" s="1126"/>
      <c r="K51" s="707"/>
    </row>
    <row r="52" spans="1:11" ht="12.75" customHeight="1">
      <c r="A52" s="208" t="s">
        <v>686</v>
      </c>
      <c r="B52" s="156" t="s">
        <v>115</v>
      </c>
      <c r="C52" s="59">
        <v>3.53</v>
      </c>
      <c r="D52" s="157">
        <v>200</v>
      </c>
      <c r="E52" s="1724">
        <f t="shared" si="2"/>
        <v>92.808000000000007</v>
      </c>
      <c r="F52" s="740">
        <f t="shared" si="3"/>
        <v>92.81</v>
      </c>
      <c r="G52" s="1037">
        <f>'Заказ, cкидки и курсы валют'!$J$24*F52</f>
        <v>1177.29485</v>
      </c>
      <c r="H52" s="158">
        <f t="shared" si="4"/>
        <v>235.46</v>
      </c>
      <c r="I52" s="1126"/>
      <c r="K52" s="707"/>
    </row>
    <row r="53" spans="1:11" ht="12.75" customHeight="1">
      <c r="A53" s="208" t="s">
        <v>2580</v>
      </c>
      <c r="B53" s="156" t="s">
        <v>116</v>
      </c>
      <c r="C53" s="59">
        <v>3.8119999999999998</v>
      </c>
      <c r="D53" s="157">
        <v>150</v>
      </c>
      <c r="E53" s="1724">
        <f t="shared" si="2"/>
        <v>100.52399999999999</v>
      </c>
      <c r="F53" s="740">
        <f t="shared" si="3"/>
        <v>100.52</v>
      </c>
      <c r="G53" s="1037">
        <f>'Заказ, cкидки и курсы валют'!$J$24*F53</f>
        <v>1275.0962</v>
      </c>
      <c r="H53" s="158">
        <f t="shared" si="4"/>
        <v>191.26</v>
      </c>
      <c r="I53" s="1126"/>
      <c r="K53" s="707"/>
    </row>
    <row r="54" spans="1:11" ht="12.75" customHeight="1">
      <c r="A54" s="208" t="s">
        <v>687</v>
      </c>
      <c r="B54" s="156" t="s">
        <v>3347</v>
      </c>
      <c r="C54" s="59">
        <v>4.47</v>
      </c>
      <c r="D54" s="157">
        <v>100</v>
      </c>
      <c r="E54" s="1724">
        <f t="shared" si="2"/>
        <v>133.68</v>
      </c>
      <c r="F54" s="740">
        <f t="shared" si="3"/>
        <v>133.68</v>
      </c>
      <c r="G54" s="1037">
        <f>'Заказ, cкидки и курсы валют'!$J$24*F54</f>
        <v>1695.7308</v>
      </c>
      <c r="H54" s="158">
        <f t="shared" si="4"/>
        <v>169.57</v>
      </c>
      <c r="I54" s="1126"/>
      <c r="K54" s="707"/>
    </row>
    <row r="55" spans="1:11" ht="12.75" customHeight="1">
      <c r="A55" s="1468" t="s">
        <v>5612</v>
      </c>
      <c r="B55" s="156" t="s">
        <v>117</v>
      </c>
      <c r="C55" s="59">
        <v>6.03</v>
      </c>
      <c r="D55" s="157">
        <v>100</v>
      </c>
      <c r="E55" s="1724">
        <f t="shared" si="2"/>
        <v>175.68</v>
      </c>
      <c r="F55" s="740">
        <f t="shared" si="3"/>
        <v>175.68</v>
      </c>
      <c r="G55" s="1037">
        <f>'Заказ, cкидки и курсы валют'!$J$24*F55</f>
        <v>2228.5008000000003</v>
      </c>
      <c r="H55" s="158">
        <f t="shared" si="4"/>
        <v>222.85</v>
      </c>
      <c r="I55" s="1126"/>
      <c r="K55" s="707"/>
    </row>
    <row r="56" spans="1:11" ht="12.75" customHeight="1">
      <c r="A56" s="208" t="s">
        <v>2581</v>
      </c>
      <c r="B56" s="156" t="s">
        <v>118</v>
      </c>
      <c r="C56" s="59">
        <v>6.2999999999999989</v>
      </c>
      <c r="D56" s="157">
        <v>100</v>
      </c>
      <c r="E56" s="1724">
        <f t="shared" si="2"/>
        <v>171.94799999999998</v>
      </c>
      <c r="F56" s="740">
        <f t="shared" si="3"/>
        <v>171.95</v>
      </c>
      <c r="G56" s="1037">
        <f>'Заказ, cкидки и курсы валют'!$J$24*F56</f>
        <v>2181.1857500000001</v>
      </c>
      <c r="H56" s="158">
        <f t="shared" si="4"/>
        <v>218.12</v>
      </c>
      <c r="I56" s="1126"/>
      <c r="K56" s="707"/>
    </row>
    <row r="57" spans="1:11" ht="12.75" customHeight="1">
      <c r="A57" s="208" t="s">
        <v>2582</v>
      </c>
      <c r="B57" s="156" t="s">
        <v>119</v>
      </c>
      <c r="C57" s="59">
        <v>6.5</v>
      </c>
      <c r="D57" s="157">
        <v>100</v>
      </c>
      <c r="E57" s="1724">
        <f t="shared" si="2"/>
        <v>200.952</v>
      </c>
      <c r="F57" s="740">
        <f t="shared" si="3"/>
        <v>200.95</v>
      </c>
      <c r="G57" s="1037">
        <f>'Заказ, cкидки и курсы валют'!$J$24*F57</f>
        <v>2549.0507499999999</v>
      </c>
      <c r="H57" s="158">
        <f t="shared" si="4"/>
        <v>254.91</v>
      </c>
      <c r="I57" s="1126"/>
      <c r="K57" s="707"/>
    </row>
    <row r="58" spans="1:11" ht="12.75" customHeight="1">
      <c r="A58" s="209" t="s">
        <v>2583</v>
      </c>
      <c r="B58" s="156" t="s">
        <v>4001</v>
      </c>
      <c r="C58" s="59">
        <v>8.51</v>
      </c>
      <c r="D58" s="157">
        <v>100</v>
      </c>
      <c r="E58" s="1724">
        <f t="shared" si="2"/>
        <v>224.71199999999999</v>
      </c>
      <c r="F58" s="740">
        <f t="shared" si="3"/>
        <v>224.71</v>
      </c>
      <c r="G58" s="1037">
        <f>'Заказ, cкидки и курсы валют'!$J$24*F58</f>
        <v>2850.4463500000002</v>
      </c>
      <c r="H58" s="158">
        <f t="shared" si="4"/>
        <v>285.04000000000002</v>
      </c>
      <c r="I58" s="1126"/>
      <c r="K58" s="707"/>
    </row>
    <row r="59" spans="1:11" ht="12.75" customHeight="1">
      <c r="A59" s="208" t="s">
        <v>2584</v>
      </c>
      <c r="B59" s="156" t="s">
        <v>120</v>
      </c>
      <c r="C59" s="59">
        <v>9.6000000000000014</v>
      </c>
      <c r="D59" s="157">
        <v>100</v>
      </c>
      <c r="E59" s="1724">
        <f t="shared" si="2"/>
        <v>235.24799999999999</v>
      </c>
      <c r="F59" s="740">
        <f t="shared" si="3"/>
        <v>235.25</v>
      </c>
      <c r="G59" s="1037">
        <f>'Заказ, cкидки и курсы валют'!$J$24*F59</f>
        <v>2984.1462500000002</v>
      </c>
      <c r="H59" s="158">
        <f t="shared" si="4"/>
        <v>298.41000000000003</v>
      </c>
      <c r="I59" s="1126"/>
      <c r="K59" s="707"/>
    </row>
    <row r="60" spans="1:11" ht="12.75" customHeight="1" thickBot="1">
      <c r="A60" s="210" t="s">
        <v>2585</v>
      </c>
      <c r="B60" s="211" t="s">
        <v>121</v>
      </c>
      <c r="C60" s="212">
        <v>10.65</v>
      </c>
      <c r="D60" s="213">
        <v>100</v>
      </c>
      <c r="E60" s="1724">
        <f>E31*1.2</f>
        <v>294.48</v>
      </c>
      <c r="F60" s="1173">
        <f t="shared" si="3"/>
        <v>294.48</v>
      </c>
      <c r="G60" s="1174">
        <f>'Заказ, cкидки и курсы валют'!$J$24*F60</f>
        <v>3735.4788000000003</v>
      </c>
      <c r="H60" s="214">
        <f t="shared" si="4"/>
        <v>373.55</v>
      </c>
      <c r="I60" s="1127"/>
    </row>
    <row r="61" spans="1:11" ht="16.5" customHeight="1" thickBot="1">
      <c r="A61" s="27"/>
      <c r="B61" s="101"/>
      <c r="C61" s="102"/>
      <c r="D61" s="103"/>
      <c r="E61" s="678"/>
      <c r="F61" s="711"/>
      <c r="G61" s="1038"/>
      <c r="I61" s="14"/>
    </row>
    <row r="62" spans="1:11" ht="16.5" customHeight="1">
      <c r="A62" s="218"/>
      <c r="B62" s="112" t="s">
        <v>499</v>
      </c>
      <c r="C62" s="112"/>
      <c r="D62" s="117"/>
      <c r="E62" s="728"/>
      <c r="F62" s="729"/>
      <c r="G62" s="1033"/>
      <c r="H62" s="196"/>
      <c r="I62" s="116"/>
    </row>
    <row r="63" spans="1:11" ht="17.25" customHeight="1">
      <c r="A63" s="197"/>
      <c r="B63" s="129" t="s">
        <v>3289</v>
      </c>
      <c r="C63" s="129"/>
      <c r="D63" s="199"/>
      <c r="E63" s="730"/>
      <c r="F63" s="685"/>
      <c r="G63" s="396"/>
      <c r="H63" s="17"/>
      <c r="I63" s="200"/>
    </row>
    <row r="64" spans="1:11" ht="11.25" customHeight="1">
      <c r="A64" s="197"/>
      <c r="B64" s="216"/>
      <c r="C64" s="118"/>
      <c r="D64" s="118"/>
      <c r="E64" s="732"/>
      <c r="F64" s="733"/>
      <c r="G64" s="1034"/>
      <c r="H64" s="17"/>
      <c r="I64" s="200"/>
    </row>
    <row r="65" spans="1:11" ht="11.25" customHeight="1">
      <c r="A65" s="197"/>
      <c r="B65" s="216"/>
      <c r="C65" s="118"/>
      <c r="D65" s="118"/>
      <c r="E65" s="732"/>
      <c r="F65" s="733"/>
      <c r="G65" s="1034"/>
      <c r="H65" s="17"/>
      <c r="I65" s="200"/>
    </row>
    <row r="66" spans="1:11" ht="11.25" customHeight="1">
      <c r="A66" s="197"/>
      <c r="B66" s="216"/>
      <c r="C66" s="118"/>
      <c r="D66" s="118"/>
      <c r="E66" s="732"/>
      <c r="F66" s="733"/>
      <c r="G66" s="1034"/>
      <c r="H66" s="17"/>
      <c r="I66" s="200"/>
    </row>
    <row r="67" spans="1:11" ht="16.5" customHeight="1" thickBot="1">
      <c r="A67" s="234" t="s">
        <v>7212</v>
      </c>
      <c r="B67" s="233"/>
      <c r="C67" s="238"/>
      <c r="D67" s="238"/>
      <c r="E67" s="734"/>
      <c r="F67" s="735"/>
      <c r="G67" s="1035"/>
      <c r="H67" s="204"/>
      <c r="I67" s="205"/>
    </row>
    <row r="68" spans="1:11" ht="36" customHeight="1">
      <c r="A68" s="2737" t="s">
        <v>1036</v>
      </c>
      <c r="B68" s="2739" t="s">
        <v>1037</v>
      </c>
      <c r="C68" s="225" t="s">
        <v>679</v>
      </c>
      <c r="D68" s="225" t="s">
        <v>3147</v>
      </c>
      <c r="E68" s="736" t="s">
        <v>11544</v>
      </c>
      <c r="F68" s="750" t="s">
        <v>2796</v>
      </c>
      <c r="G68" s="2741" t="s">
        <v>2644</v>
      </c>
      <c r="H68" s="2743" t="s">
        <v>498</v>
      </c>
      <c r="I68" s="2735" t="s">
        <v>4274</v>
      </c>
    </row>
    <row r="69" spans="1:11" ht="18.75" customHeight="1" thickBot="1">
      <c r="A69" s="2738"/>
      <c r="B69" s="2740"/>
      <c r="C69" s="226" t="s">
        <v>3648</v>
      </c>
      <c r="D69" s="227" t="s">
        <v>2645</v>
      </c>
      <c r="E69" s="744" t="s">
        <v>265</v>
      </c>
      <c r="F69" s="739">
        <f>'Заказ, cкидки и курсы валют'!$I$12</f>
        <v>0</v>
      </c>
      <c r="G69" s="2745"/>
      <c r="H69" s="2746"/>
      <c r="I69" s="2736"/>
      <c r="K69" s="707"/>
    </row>
    <row r="70" spans="1:11" ht="13.5" customHeight="1">
      <c r="A70" s="1467" t="s">
        <v>7213</v>
      </c>
      <c r="B70" s="1463" t="s">
        <v>105</v>
      </c>
      <c r="C70" s="1464">
        <v>0.79999999999999993</v>
      </c>
      <c r="D70" s="1474">
        <v>150</v>
      </c>
      <c r="E70" s="1724">
        <f>E12*2</f>
        <v>39.78</v>
      </c>
      <c r="F70" s="776">
        <f>ROUND(E70*(1-$F$11),2)</f>
        <v>39.78</v>
      </c>
      <c r="G70" s="1466">
        <f>'Заказ, cкидки и курсы валют'!$J$24*F70</f>
        <v>504.60930000000002</v>
      </c>
      <c r="H70" s="617">
        <f>ROUND((D70/1000)*G70,2)</f>
        <v>75.69</v>
      </c>
      <c r="I70" s="1469"/>
      <c r="K70" s="707"/>
    </row>
    <row r="71" spans="1:11" ht="13.5" customHeight="1">
      <c r="A71" s="208" t="s">
        <v>7214</v>
      </c>
      <c r="B71" s="156" t="s">
        <v>106</v>
      </c>
      <c r="C71" s="59">
        <v>0.94</v>
      </c>
      <c r="D71" s="1471">
        <v>150</v>
      </c>
      <c r="E71" s="1604">
        <f t="shared" ref="E71:E89" si="5">E13*2</f>
        <v>44.06</v>
      </c>
      <c r="F71" s="740">
        <f t="shared" ref="F71:F89" si="6">ROUND(E71*(1-$F$11),2)</f>
        <v>44.06</v>
      </c>
      <c r="G71" s="1037">
        <f>'Заказ, cкидки и курсы валют'!$J$24*F71</f>
        <v>558.90110000000004</v>
      </c>
      <c r="H71" s="158">
        <f t="shared" ref="H71:H89" si="7">ROUND((D71/1000)*G71,2)</f>
        <v>83.84</v>
      </c>
      <c r="I71" s="1126"/>
      <c r="K71" s="707"/>
    </row>
    <row r="72" spans="1:11" ht="13.5" customHeight="1">
      <c r="A72" s="208" t="s">
        <v>7215</v>
      </c>
      <c r="B72" s="156" t="s">
        <v>107</v>
      </c>
      <c r="C72" s="59">
        <v>1.2159999999999997</v>
      </c>
      <c r="D72" s="1471">
        <v>100</v>
      </c>
      <c r="E72" s="1604">
        <f t="shared" si="5"/>
        <v>55.56</v>
      </c>
      <c r="F72" s="740">
        <f t="shared" si="6"/>
        <v>55.56</v>
      </c>
      <c r="G72" s="1037">
        <f>'Заказ, cкидки и курсы валют'!$J$24*F72</f>
        <v>704.7786000000001</v>
      </c>
      <c r="H72" s="158">
        <f t="shared" si="7"/>
        <v>70.48</v>
      </c>
      <c r="I72" s="1126"/>
      <c r="K72" s="707"/>
    </row>
    <row r="73" spans="1:11" ht="13.5" customHeight="1">
      <c r="A73" s="208" t="s">
        <v>7216</v>
      </c>
      <c r="B73" s="156" t="s">
        <v>108</v>
      </c>
      <c r="C73" s="59">
        <v>1.4400000000000002</v>
      </c>
      <c r="D73" s="1471">
        <v>100</v>
      </c>
      <c r="E73" s="1604">
        <f t="shared" si="5"/>
        <v>66.7</v>
      </c>
      <c r="F73" s="740">
        <f t="shared" si="6"/>
        <v>66.7</v>
      </c>
      <c r="G73" s="1037">
        <f>'Заказ, cкидки и курсы валют'!$J$24*F73</f>
        <v>846.08950000000004</v>
      </c>
      <c r="H73" s="158">
        <f t="shared" si="7"/>
        <v>84.61</v>
      </c>
      <c r="I73" s="1126"/>
      <c r="K73" s="707"/>
    </row>
    <row r="74" spans="1:11" ht="13.5" customHeight="1">
      <c r="A74" s="208" t="s">
        <v>7217</v>
      </c>
      <c r="B74" s="156" t="s">
        <v>109</v>
      </c>
      <c r="C74" s="59">
        <v>1.54</v>
      </c>
      <c r="D74" s="1471">
        <v>80</v>
      </c>
      <c r="E74" s="1604">
        <f t="shared" si="5"/>
        <v>68.2</v>
      </c>
      <c r="F74" s="740">
        <f t="shared" si="6"/>
        <v>68.2</v>
      </c>
      <c r="G74" s="1037">
        <f>'Заказ, cкидки и курсы валют'!$J$24*F74</f>
        <v>865.11700000000008</v>
      </c>
      <c r="H74" s="158">
        <f t="shared" si="7"/>
        <v>69.209999999999994</v>
      </c>
      <c r="I74" s="1126"/>
      <c r="K74" s="707"/>
    </row>
    <row r="75" spans="1:11" ht="13.5" customHeight="1">
      <c r="A75" s="208" t="s">
        <v>7218</v>
      </c>
      <c r="B75" s="156" t="s">
        <v>110</v>
      </c>
      <c r="C75" s="59">
        <v>1.82</v>
      </c>
      <c r="D75" s="1471">
        <v>50</v>
      </c>
      <c r="E75" s="1604">
        <f t="shared" si="5"/>
        <v>78.44</v>
      </c>
      <c r="F75" s="740">
        <f t="shared" si="6"/>
        <v>78.44</v>
      </c>
      <c r="G75" s="1037">
        <f>'Заказ, cкидки и курсы валют'!$J$24*F75</f>
        <v>995.01139999999998</v>
      </c>
      <c r="H75" s="158">
        <f t="shared" si="7"/>
        <v>49.75</v>
      </c>
      <c r="I75" s="1126"/>
      <c r="K75" s="707"/>
    </row>
    <row r="76" spans="1:11" ht="13.5" customHeight="1">
      <c r="A76" s="208" t="s">
        <v>7219</v>
      </c>
      <c r="B76" s="156" t="s">
        <v>111</v>
      </c>
      <c r="C76" s="59">
        <v>1.9300000000000002</v>
      </c>
      <c r="D76" s="1471">
        <v>50</v>
      </c>
      <c r="E76" s="1604">
        <f t="shared" si="5"/>
        <v>84.88</v>
      </c>
      <c r="F76" s="740">
        <f t="shared" si="6"/>
        <v>84.88</v>
      </c>
      <c r="G76" s="1037">
        <f>'Заказ, cкидки и курсы валют'!$J$24*F76</f>
        <v>1076.7028</v>
      </c>
      <c r="H76" s="158">
        <f t="shared" si="7"/>
        <v>53.84</v>
      </c>
      <c r="I76" s="1126"/>
      <c r="K76" s="707"/>
    </row>
    <row r="77" spans="1:11" ht="13.5" customHeight="1">
      <c r="A77" s="208" t="s">
        <v>7220</v>
      </c>
      <c r="B77" s="156" t="s">
        <v>112</v>
      </c>
      <c r="C77" s="59">
        <v>2.1800000000000002</v>
      </c>
      <c r="D77" s="1471">
        <v>40</v>
      </c>
      <c r="E77" s="1604">
        <f t="shared" si="5"/>
        <v>96.28</v>
      </c>
      <c r="F77" s="740">
        <f t="shared" si="6"/>
        <v>96.28</v>
      </c>
      <c r="G77" s="1037">
        <f>'Заказ, cкидки и курсы валют'!$J$24*F77</f>
        <v>1221.3118000000002</v>
      </c>
      <c r="H77" s="158">
        <f t="shared" si="7"/>
        <v>48.85</v>
      </c>
      <c r="I77" s="1126"/>
      <c r="K77" s="707"/>
    </row>
    <row r="78" spans="1:11" ht="13.5" customHeight="1">
      <c r="A78" s="208" t="s">
        <v>7221</v>
      </c>
      <c r="B78" s="156" t="s">
        <v>113</v>
      </c>
      <c r="C78" s="59">
        <v>2.3199999999999998</v>
      </c>
      <c r="D78" s="1471">
        <v>35</v>
      </c>
      <c r="E78" s="1604">
        <f t="shared" si="5"/>
        <v>102.62</v>
      </c>
      <c r="F78" s="740">
        <f t="shared" si="6"/>
        <v>102.62</v>
      </c>
      <c r="G78" s="1037">
        <f>'Заказ, cкидки и курсы валют'!$J$24*F78</f>
        <v>1301.7347000000002</v>
      </c>
      <c r="H78" s="158">
        <f t="shared" si="7"/>
        <v>45.56</v>
      </c>
      <c r="I78" s="1126"/>
      <c r="K78" s="707"/>
    </row>
    <row r="79" spans="1:11" ht="13.5" customHeight="1">
      <c r="A79" s="208" t="s">
        <v>7222</v>
      </c>
      <c r="B79" s="156" t="s">
        <v>114</v>
      </c>
      <c r="C79" s="59">
        <v>2.93</v>
      </c>
      <c r="D79" s="1471">
        <v>30</v>
      </c>
      <c r="E79" s="1604">
        <f t="shared" si="5"/>
        <v>132.72</v>
      </c>
      <c r="F79" s="740">
        <f t="shared" si="6"/>
        <v>132.72</v>
      </c>
      <c r="G79" s="1037">
        <f>'Заказ, cкидки и курсы валют'!$J$24*F79</f>
        <v>1683.5532000000001</v>
      </c>
      <c r="H79" s="158">
        <f t="shared" si="7"/>
        <v>50.51</v>
      </c>
      <c r="I79" s="1126"/>
      <c r="K79" s="707"/>
    </row>
    <row r="80" spans="1:11" ht="13.5" customHeight="1">
      <c r="A80" s="208" t="s">
        <v>7223</v>
      </c>
      <c r="B80" s="156" t="s">
        <v>3340</v>
      </c>
      <c r="C80" s="59">
        <v>3.18</v>
      </c>
      <c r="D80" s="1472">
        <v>25</v>
      </c>
      <c r="E80" s="1604">
        <f t="shared" si="5"/>
        <v>153.88</v>
      </c>
      <c r="F80" s="740">
        <f t="shared" si="6"/>
        <v>153.88</v>
      </c>
      <c r="G80" s="1037">
        <f>'Заказ, cкидки и курсы валют'!$J$24*F80</f>
        <v>1951.9678000000001</v>
      </c>
      <c r="H80" s="158">
        <f t="shared" si="7"/>
        <v>48.8</v>
      </c>
      <c r="I80" s="1126"/>
      <c r="K80" s="707"/>
    </row>
    <row r="81" spans="1:11" ht="13.5" customHeight="1">
      <c r="A81" s="208" t="s">
        <v>7232</v>
      </c>
      <c r="B81" s="156" t="s">
        <v>115</v>
      </c>
      <c r="C81" s="59">
        <v>3.53</v>
      </c>
      <c r="D81" s="1471">
        <v>20</v>
      </c>
      <c r="E81" s="1604">
        <f t="shared" si="5"/>
        <v>154.68</v>
      </c>
      <c r="F81" s="740">
        <f t="shared" si="6"/>
        <v>154.68</v>
      </c>
      <c r="G81" s="1037">
        <f>'Заказ, cкидки и курсы валют'!$J$24*F81</f>
        <v>1962.1158000000003</v>
      </c>
      <c r="H81" s="158">
        <f t="shared" si="7"/>
        <v>39.24</v>
      </c>
      <c r="I81" s="1126"/>
      <c r="K81" s="707"/>
    </row>
    <row r="82" spans="1:11" ht="13.5" customHeight="1">
      <c r="A82" s="208" t="s">
        <v>7224</v>
      </c>
      <c r="B82" s="156" t="s">
        <v>116</v>
      </c>
      <c r="C82" s="59">
        <v>3.8119999999999998</v>
      </c>
      <c r="D82" s="1471">
        <v>15</v>
      </c>
      <c r="E82" s="1604">
        <f t="shared" si="5"/>
        <v>167.54</v>
      </c>
      <c r="F82" s="740">
        <f t="shared" si="6"/>
        <v>167.54</v>
      </c>
      <c r="G82" s="1037">
        <f>'Заказ, cкидки и курсы валют'!$J$24*F82</f>
        <v>2125.2449000000001</v>
      </c>
      <c r="H82" s="158">
        <f t="shared" si="7"/>
        <v>31.88</v>
      </c>
      <c r="I82" s="1126"/>
      <c r="K82" s="707"/>
    </row>
    <row r="83" spans="1:11" ht="13.5" customHeight="1">
      <c r="A83" s="208" t="s">
        <v>7225</v>
      </c>
      <c r="B83" s="156" t="s">
        <v>3347</v>
      </c>
      <c r="C83" s="59">
        <v>4.47</v>
      </c>
      <c r="D83" s="1471">
        <v>10</v>
      </c>
      <c r="E83" s="1604">
        <f t="shared" si="5"/>
        <v>222.8</v>
      </c>
      <c r="F83" s="740">
        <f t="shared" si="6"/>
        <v>222.8</v>
      </c>
      <c r="G83" s="1037">
        <f>'Заказ, cкидки и курсы валют'!$J$24*F83</f>
        <v>2826.2180000000003</v>
      </c>
      <c r="H83" s="158">
        <f t="shared" si="7"/>
        <v>28.26</v>
      </c>
      <c r="I83" s="1126"/>
      <c r="K83" s="707"/>
    </row>
    <row r="84" spans="1:11" ht="13.5" customHeight="1">
      <c r="A84" s="1468" t="s">
        <v>7226</v>
      </c>
      <c r="B84" s="156" t="s">
        <v>117</v>
      </c>
      <c r="C84" s="59">
        <v>6.03</v>
      </c>
      <c r="D84" s="1472">
        <v>10</v>
      </c>
      <c r="E84" s="1604">
        <f t="shared" si="5"/>
        <v>292.8</v>
      </c>
      <c r="F84" s="740">
        <f t="shared" si="6"/>
        <v>292.8</v>
      </c>
      <c r="G84" s="1037">
        <f>'Заказ, cкидки и курсы валют'!$J$24*F84</f>
        <v>3714.1680000000001</v>
      </c>
      <c r="H84" s="158">
        <f t="shared" si="7"/>
        <v>37.14</v>
      </c>
      <c r="I84" s="1126"/>
      <c r="K84" s="707"/>
    </row>
    <row r="85" spans="1:11" ht="13.5" customHeight="1">
      <c r="A85" s="208" t="s">
        <v>7227</v>
      </c>
      <c r="B85" s="156" t="s">
        <v>118</v>
      </c>
      <c r="C85" s="59">
        <v>6.2999999999999989</v>
      </c>
      <c r="D85" s="1471">
        <v>10</v>
      </c>
      <c r="E85" s="1604">
        <f>E27*2</f>
        <v>286.58</v>
      </c>
      <c r="F85" s="740">
        <f t="shared" si="6"/>
        <v>286.58</v>
      </c>
      <c r="G85" s="1037">
        <f>'Заказ, cкидки и курсы валют'!$J$24*F85</f>
        <v>3635.2673</v>
      </c>
      <c r="H85" s="158">
        <f t="shared" si="7"/>
        <v>36.35</v>
      </c>
      <c r="I85" s="1126"/>
      <c r="K85" s="707"/>
    </row>
    <row r="86" spans="1:11" ht="13.5" customHeight="1">
      <c r="A86" s="208" t="s">
        <v>7228</v>
      </c>
      <c r="B86" s="156" t="s">
        <v>119</v>
      </c>
      <c r="C86" s="59">
        <v>6.5</v>
      </c>
      <c r="D86" s="1471">
        <v>10</v>
      </c>
      <c r="E86" s="1604">
        <f t="shared" si="5"/>
        <v>334.92</v>
      </c>
      <c r="F86" s="740">
        <f t="shared" si="6"/>
        <v>334.92</v>
      </c>
      <c r="G86" s="1037">
        <f>'Заказ, cкидки и курсы валют'!$J$24*F86</f>
        <v>4248.4602000000004</v>
      </c>
      <c r="H86" s="158">
        <f t="shared" si="7"/>
        <v>42.48</v>
      </c>
      <c r="I86" s="1126"/>
      <c r="K86" s="707"/>
    </row>
    <row r="87" spans="1:11" ht="13.5" customHeight="1">
      <c r="A87" s="209" t="s">
        <v>7231</v>
      </c>
      <c r="B87" s="156" t="s">
        <v>4001</v>
      </c>
      <c r="C87" s="59">
        <v>8.51</v>
      </c>
      <c r="D87" s="1471">
        <v>10</v>
      </c>
      <c r="E87" s="1604">
        <f t="shared" si="5"/>
        <v>374.52</v>
      </c>
      <c r="F87" s="740">
        <f t="shared" si="6"/>
        <v>374.52</v>
      </c>
      <c r="G87" s="1037">
        <f>'Заказ, cкидки и курсы валют'!$J$24*F87</f>
        <v>4750.7861999999996</v>
      </c>
      <c r="H87" s="158">
        <f t="shared" si="7"/>
        <v>47.51</v>
      </c>
      <c r="I87" s="1126"/>
      <c r="K87" s="707"/>
    </row>
    <row r="88" spans="1:11" ht="13.5" customHeight="1">
      <c r="A88" s="208" t="s">
        <v>7229</v>
      </c>
      <c r="B88" s="156" t="s">
        <v>120</v>
      </c>
      <c r="C88" s="59">
        <v>9.6000000000000014</v>
      </c>
      <c r="D88" s="1471">
        <v>10</v>
      </c>
      <c r="E88" s="1604">
        <f t="shared" si="5"/>
        <v>392.08</v>
      </c>
      <c r="F88" s="740">
        <f t="shared" si="6"/>
        <v>392.08</v>
      </c>
      <c r="G88" s="1037">
        <f>'Заказ, cкидки и курсы валют'!$J$24*F88</f>
        <v>4973.5348000000004</v>
      </c>
      <c r="H88" s="158">
        <f t="shared" si="7"/>
        <v>49.74</v>
      </c>
      <c r="I88" s="1126"/>
      <c r="K88" s="707"/>
    </row>
    <row r="89" spans="1:11" ht="13.5" customHeight="1" thickBot="1">
      <c r="A89" s="210" t="s">
        <v>7230</v>
      </c>
      <c r="B89" s="211" t="s">
        <v>121</v>
      </c>
      <c r="C89" s="212">
        <v>10.65</v>
      </c>
      <c r="D89" s="1473">
        <v>10</v>
      </c>
      <c r="E89" s="1725">
        <f t="shared" si="5"/>
        <v>490.8</v>
      </c>
      <c r="F89" s="1173">
        <f t="shared" si="6"/>
        <v>490.8</v>
      </c>
      <c r="G89" s="1174">
        <f>'Заказ, cкидки и курсы валют'!$J$24*F89</f>
        <v>6225.7980000000007</v>
      </c>
      <c r="H89" s="214">
        <f t="shared" si="7"/>
        <v>62.26</v>
      </c>
      <c r="I89" s="1127"/>
    </row>
    <row r="90" spans="1:11" ht="16.5" customHeight="1" thickBot="1"/>
    <row r="91" spans="1:11" ht="16.5" customHeight="1">
      <c r="A91" s="218"/>
      <c r="B91" s="112" t="s">
        <v>499</v>
      </c>
      <c r="C91" s="112"/>
      <c r="D91" s="117"/>
      <c r="E91" s="728"/>
      <c r="F91" s="729"/>
      <c r="G91" s="1033"/>
      <c r="H91" s="196"/>
      <c r="I91" s="116"/>
    </row>
    <row r="92" spans="1:11" ht="12.75" customHeight="1">
      <c r="A92" s="197"/>
      <c r="B92" s="129" t="s">
        <v>3289</v>
      </c>
      <c r="C92" s="129"/>
      <c r="D92" s="199"/>
      <c r="E92" s="730"/>
      <c r="F92" s="685"/>
      <c r="G92" s="396"/>
      <c r="H92" s="17"/>
      <c r="I92" s="200"/>
    </row>
    <row r="93" spans="1:11" ht="12.75" customHeight="1">
      <c r="A93" s="237"/>
      <c r="B93" s="995" t="s">
        <v>11711</v>
      </c>
      <c r="C93" s="118"/>
      <c r="D93" s="118"/>
      <c r="E93" s="732"/>
      <c r="F93" s="733"/>
      <c r="G93" s="1034"/>
      <c r="H93" s="17"/>
      <c r="I93" s="200"/>
    </row>
    <row r="94" spans="1:11" ht="12.75" customHeight="1">
      <c r="A94" s="237"/>
      <c r="B94" s="216"/>
      <c r="C94" s="118"/>
      <c r="D94" s="118"/>
      <c r="E94" s="732"/>
      <c r="F94" s="733"/>
      <c r="G94" s="1034"/>
      <c r="H94" s="17"/>
      <c r="I94" s="200"/>
    </row>
    <row r="95" spans="1:11" ht="12.75" customHeight="1">
      <c r="A95" s="237"/>
      <c r="B95" s="216"/>
      <c r="C95" s="118"/>
      <c r="D95" s="118"/>
      <c r="E95" s="732"/>
      <c r="F95" s="733"/>
      <c r="G95" s="1034"/>
      <c r="H95" s="17"/>
      <c r="I95" s="200"/>
    </row>
    <row r="96" spans="1:11" ht="39" customHeight="1" thickBot="1">
      <c r="A96" s="234" t="s">
        <v>7211</v>
      </c>
      <c r="B96" s="217"/>
      <c r="C96" s="120"/>
      <c r="D96" s="120"/>
      <c r="E96" s="734"/>
      <c r="F96" s="735"/>
      <c r="G96" s="1035"/>
      <c r="H96" s="204"/>
      <c r="I96" s="205"/>
    </row>
    <row r="97" spans="1:9" ht="45.75" customHeight="1">
      <c r="A97" s="1660" t="s">
        <v>1036</v>
      </c>
      <c r="B97" s="1661" t="s">
        <v>1037</v>
      </c>
      <c r="C97" s="225" t="s">
        <v>679</v>
      </c>
      <c r="D97" s="225" t="s">
        <v>3147</v>
      </c>
      <c r="E97" s="736" t="s">
        <v>11545</v>
      </c>
      <c r="F97" s="750" t="s">
        <v>2796</v>
      </c>
      <c r="G97" s="1655" t="s">
        <v>9127</v>
      </c>
      <c r="H97" s="482" t="s">
        <v>498</v>
      </c>
      <c r="I97" s="609" t="s">
        <v>4274</v>
      </c>
    </row>
    <row r="98" spans="1:9" ht="13.5" customHeight="1" thickBot="1">
      <c r="A98" s="1485"/>
      <c r="B98" s="1662"/>
      <c r="C98" s="230" t="s">
        <v>3648</v>
      </c>
      <c r="D98" s="569" t="s">
        <v>9128</v>
      </c>
      <c r="E98" s="738" t="s">
        <v>265</v>
      </c>
      <c r="F98" s="745">
        <f>'Заказ, cкидки и курсы валют'!$I$12</f>
        <v>0</v>
      </c>
      <c r="G98" s="1149"/>
      <c r="H98" s="545"/>
      <c r="I98" s="1663"/>
    </row>
    <row r="99" spans="1:9" ht="13.5" customHeight="1">
      <c r="A99" s="208" t="s">
        <v>11702</v>
      </c>
      <c r="B99" s="156" t="s">
        <v>107</v>
      </c>
      <c r="C99" s="937">
        <v>1.1200000000000001</v>
      </c>
      <c r="D99" s="157">
        <v>20</v>
      </c>
      <c r="E99" s="706">
        <v>23.21</v>
      </c>
      <c r="F99" s="740">
        <f t="shared" ref="F99:F107" si="8">ROUND(E99*(1-$F$11),2)</f>
        <v>23.21</v>
      </c>
      <c r="G99" s="1037">
        <f>'Заказ, cкидки и курсы валют'!$J$24*F99</f>
        <v>294.41885000000002</v>
      </c>
      <c r="H99" s="158">
        <f>ROUND((D99)*G99,2)</f>
        <v>5888.38</v>
      </c>
      <c r="I99" s="1126"/>
    </row>
    <row r="100" spans="1:9" ht="13.5" customHeight="1">
      <c r="A100" s="208" t="s">
        <v>11703</v>
      </c>
      <c r="B100" s="156" t="s">
        <v>108</v>
      </c>
      <c r="C100" s="937">
        <v>1.35</v>
      </c>
      <c r="D100" s="157">
        <v>15</v>
      </c>
      <c r="E100" s="706">
        <v>23.21</v>
      </c>
      <c r="F100" s="740">
        <f t="shared" si="8"/>
        <v>23.21</v>
      </c>
      <c r="G100" s="1037">
        <f>'Заказ, cкидки и курсы валют'!$J$24*F100</f>
        <v>294.41885000000002</v>
      </c>
      <c r="H100" s="158">
        <f t="shared" ref="H100:H107" si="9">ROUND((D100)*G100,2)</f>
        <v>4416.28</v>
      </c>
      <c r="I100" s="1126"/>
    </row>
    <row r="101" spans="1:9" ht="13.5" customHeight="1">
      <c r="A101" s="208" t="s">
        <v>11704</v>
      </c>
      <c r="B101" s="156" t="s">
        <v>109</v>
      </c>
      <c r="C101" s="937">
        <v>1.46</v>
      </c>
      <c r="D101" s="157">
        <v>15</v>
      </c>
      <c r="E101" s="706">
        <v>23.21</v>
      </c>
      <c r="F101" s="740">
        <f t="shared" si="8"/>
        <v>23.21</v>
      </c>
      <c r="G101" s="1037">
        <f>'Заказ, cкидки и курсы валют'!$J$24*F101</f>
        <v>294.41885000000002</v>
      </c>
      <c r="H101" s="158">
        <f t="shared" si="9"/>
        <v>4416.28</v>
      </c>
      <c r="I101" s="1126"/>
    </row>
    <row r="102" spans="1:9" ht="13.5" customHeight="1">
      <c r="A102" s="208" t="s">
        <v>11705</v>
      </c>
      <c r="B102" s="156" t="s">
        <v>110</v>
      </c>
      <c r="C102" s="937">
        <v>1.72</v>
      </c>
      <c r="D102" s="157">
        <v>15</v>
      </c>
      <c r="E102" s="706">
        <v>23.21</v>
      </c>
      <c r="F102" s="740">
        <f t="shared" si="8"/>
        <v>23.21</v>
      </c>
      <c r="G102" s="1037">
        <f>'Заказ, cкидки и курсы валют'!$J$24*F102</f>
        <v>294.41885000000002</v>
      </c>
      <c r="H102" s="158">
        <f t="shared" si="9"/>
        <v>4416.28</v>
      </c>
      <c r="I102" s="1126"/>
    </row>
    <row r="103" spans="1:9" ht="13.5" customHeight="1">
      <c r="A103" s="208" t="s">
        <v>11706</v>
      </c>
      <c r="B103" s="156" t="s">
        <v>111</v>
      </c>
      <c r="C103" s="937">
        <v>1.83</v>
      </c>
      <c r="D103" s="157">
        <v>15</v>
      </c>
      <c r="E103" s="706">
        <v>23.21</v>
      </c>
      <c r="F103" s="740">
        <f t="shared" si="8"/>
        <v>23.21</v>
      </c>
      <c r="G103" s="1037">
        <f>'Заказ, cкидки и курсы валют'!$J$24*F103</f>
        <v>294.41885000000002</v>
      </c>
      <c r="H103" s="158">
        <f t="shared" si="9"/>
        <v>4416.28</v>
      </c>
      <c r="I103" s="1126"/>
    </row>
    <row r="104" spans="1:9" ht="13.5" customHeight="1">
      <c r="A104" s="208" t="s">
        <v>11707</v>
      </c>
      <c r="B104" s="156" t="s">
        <v>112</v>
      </c>
      <c r="C104" s="937">
        <v>2.0699999999999998</v>
      </c>
      <c r="D104" s="157">
        <v>15</v>
      </c>
      <c r="E104" s="706">
        <v>23.21</v>
      </c>
      <c r="F104" s="740">
        <f t="shared" si="8"/>
        <v>23.21</v>
      </c>
      <c r="G104" s="1037">
        <f>'Заказ, cкидки и курсы валют'!$J$24*F104</f>
        <v>294.41885000000002</v>
      </c>
      <c r="H104" s="158">
        <f t="shared" si="9"/>
        <v>4416.28</v>
      </c>
      <c r="I104" s="1126"/>
    </row>
    <row r="105" spans="1:9" ht="13.5" customHeight="1">
      <c r="A105" s="208" t="s">
        <v>11708</v>
      </c>
      <c r="B105" s="156" t="s">
        <v>113</v>
      </c>
      <c r="C105" s="937">
        <v>2.27</v>
      </c>
      <c r="D105" s="157">
        <v>15</v>
      </c>
      <c r="E105" s="706">
        <v>23.21</v>
      </c>
      <c r="F105" s="740">
        <f t="shared" si="8"/>
        <v>23.21</v>
      </c>
      <c r="G105" s="1037">
        <f>'Заказ, cкидки и курсы валют'!$J$24*F105</f>
        <v>294.41885000000002</v>
      </c>
      <c r="H105" s="158">
        <f t="shared" si="9"/>
        <v>4416.28</v>
      </c>
      <c r="I105" s="1126"/>
    </row>
    <row r="106" spans="1:9" ht="13.5" customHeight="1">
      <c r="A106" s="208" t="s">
        <v>11709</v>
      </c>
      <c r="B106" s="156" t="s">
        <v>115</v>
      </c>
      <c r="C106" s="937">
        <v>3.14</v>
      </c>
      <c r="D106" s="157">
        <v>15</v>
      </c>
      <c r="E106" s="706">
        <v>23.21</v>
      </c>
      <c r="F106" s="740">
        <f t="shared" si="8"/>
        <v>23.21</v>
      </c>
      <c r="G106" s="1037">
        <f>'Заказ, cкидки и курсы валют'!$J$24*F106</f>
        <v>294.41885000000002</v>
      </c>
      <c r="H106" s="158">
        <f t="shared" si="9"/>
        <v>4416.28</v>
      </c>
      <c r="I106" s="1126"/>
    </row>
    <row r="107" spans="1:9" ht="13.5" customHeight="1" thickBot="1">
      <c r="A107" s="210" t="s">
        <v>11710</v>
      </c>
      <c r="B107" s="211" t="s">
        <v>116</v>
      </c>
      <c r="C107" s="938">
        <v>3.5</v>
      </c>
      <c r="D107" s="213">
        <v>10</v>
      </c>
      <c r="E107" s="706">
        <v>23.21</v>
      </c>
      <c r="F107" s="1173">
        <f t="shared" si="8"/>
        <v>23.21</v>
      </c>
      <c r="G107" s="1174">
        <f>'Заказ, cкидки и курсы валют'!$J$24*F107</f>
        <v>294.41885000000002</v>
      </c>
      <c r="H107" s="214">
        <f t="shared" si="9"/>
        <v>2944.19</v>
      </c>
      <c r="I107" s="1127"/>
    </row>
    <row r="108" spans="1:9" ht="13.5" customHeight="1" thickBot="1">
      <c r="A108" s="1544"/>
      <c r="B108" s="1745"/>
      <c r="C108" s="1746"/>
      <c r="D108" s="1747"/>
      <c r="E108" s="825"/>
      <c r="F108" s="1427"/>
      <c r="G108" s="1040"/>
      <c r="H108" s="23"/>
      <c r="I108" s="23"/>
    </row>
    <row r="109" spans="1:9" ht="16.5" customHeight="1">
      <c r="A109" s="218"/>
      <c r="B109" s="112" t="s">
        <v>499</v>
      </c>
      <c r="C109" s="112"/>
      <c r="D109" s="117"/>
      <c r="E109" s="728"/>
      <c r="F109" s="729"/>
      <c r="G109" s="1033"/>
      <c r="H109" s="196"/>
      <c r="I109" s="116"/>
    </row>
    <row r="110" spans="1:9" ht="12.75" customHeight="1">
      <c r="A110" s="197"/>
      <c r="B110" s="129" t="s">
        <v>3289</v>
      </c>
      <c r="C110" s="129"/>
      <c r="D110" s="199"/>
      <c r="E110" s="730"/>
      <c r="F110" s="685"/>
      <c r="G110" s="396"/>
      <c r="H110" s="17"/>
      <c r="I110" s="200"/>
    </row>
    <row r="111" spans="1:9" ht="12.75" customHeight="1">
      <c r="A111" s="237"/>
      <c r="B111" s="995" t="s">
        <v>11711</v>
      </c>
      <c r="C111" s="118"/>
      <c r="D111" s="118"/>
      <c r="E111" s="732"/>
      <c r="F111" s="733"/>
      <c r="G111" s="1034"/>
      <c r="H111" s="17"/>
      <c r="I111" s="200"/>
    </row>
    <row r="112" spans="1:9" ht="12.75" customHeight="1">
      <c r="A112" s="237"/>
      <c r="B112" s="216"/>
      <c r="C112" s="118"/>
      <c r="D112" s="118"/>
      <c r="E112" s="732"/>
      <c r="F112" s="733"/>
      <c r="G112" s="1034"/>
      <c r="H112" s="17"/>
      <c r="I112" s="200"/>
    </row>
    <row r="113" spans="1:9" ht="12.75" customHeight="1">
      <c r="A113" s="237"/>
      <c r="B113" s="216"/>
      <c r="C113" s="118"/>
      <c r="D113" s="118"/>
      <c r="E113" s="732"/>
      <c r="F113" s="733"/>
      <c r="G113" s="1034"/>
      <c r="H113" s="17"/>
      <c r="I113" s="200"/>
    </row>
    <row r="114" spans="1:9" ht="39" customHeight="1" thickBot="1">
      <c r="A114" s="234" t="s">
        <v>7210</v>
      </c>
      <c r="B114" s="217"/>
      <c r="C114" s="118"/>
      <c r="D114" s="118"/>
      <c r="E114" s="732"/>
      <c r="F114" s="733"/>
      <c r="G114" s="1034"/>
      <c r="H114" s="17"/>
      <c r="I114" s="205"/>
    </row>
    <row r="115" spans="1:9" ht="45.75" customHeight="1">
      <c r="A115" s="1660" t="s">
        <v>1036</v>
      </c>
      <c r="B115" s="1661" t="s">
        <v>1037</v>
      </c>
      <c r="C115" s="508" t="s">
        <v>679</v>
      </c>
      <c r="D115" s="508" t="s">
        <v>3147</v>
      </c>
      <c r="E115" s="759" t="s">
        <v>11545</v>
      </c>
      <c r="F115" s="760" t="s">
        <v>2796</v>
      </c>
      <c r="G115" s="1050" t="s">
        <v>9127</v>
      </c>
      <c r="H115" s="1766" t="s">
        <v>498</v>
      </c>
      <c r="I115" s="609" t="s">
        <v>4274</v>
      </c>
    </row>
    <row r="116" spans="1:9" ht="13.5" customHeight="1" thickBot="1">
      <c r="A116" s="1485"/>
      <c r="B116" s="1662"/>
      <c r="C116" s="226" t="s">
        <v>3648</v>
      </c>
      <c r="D116" s="438" t="s">
        <v>9128</v>
      </c>
      <c r="E116" s="744" t="s">
        <v>265</v>
      </c>
      <c r="F116" s="739">
        <f>'Заказ, cкидки и курсы валют'!$I$12</f>
        <v>0</v>
      </c>
      <c r="G116" s="1036"/>
      <c r="H116" s="395"/>
      <c r="I116" s="1663"/>
    </row>
    <row r="117" spans="1:9" ht="13.5" customHeight="1">
      <c r="A117" s="1598" t="s">
        <v>9802</v>
      </c>
      <c r="B117" s="1750" t="s">
        <v>107</v>
      </c>
      <c r="C117" s="1762">
        <v>1.1200000000000001</v>
      </c>
      <c r="D117" s="1763">
        <v>1.5</v>
      </c>
      <c r="E117" s="1753">
        <f>E99*1.2</f>
        <v>27.852</v>
      </c>
      <c r="F117" s="1683">
        <f t="shared" ref="F117:F125" si="10">ROUND(E117*(1-$F$11),2)</f>
        <v>27.85</v>
      </c>
      <c r="G117" s="1764">
        <f>'Заказ, cкидки и курсы валют'!$J$24*F117</f>
        <v>353.27725000000004</v>
      </c>
      <c r="H117" s="1765">
        <f>ROUND((D117)*G117,2)</f>
        <v>529.91999999999996</v>
      </c>
      <c r="I117" s="1754"/>
    </row>
    <row r="118" spans="1:9" ht="13.5" customHeight="1">
      <c r="A118" s="1598" t="s">
        <v>9803</v>
      </c>
      <c r="B118" s="1750" t="s">
        <v>108</v>
      </c>
      <c r="C118" s="1751">
        <v>1.35</v>
      </c>
      <c r="D118" s="1752">
        <v>1.5</v>
      </c>
      <c r="E118" s="1753">
        <f t="shared" ref="E118:E125" si="11">E100*1.2</f>
        <v>27.852</v>
      </c>
      <c r="F118" s="1133">
        <f t="shared" si="10"/>
        <v>27.85</v>
      </c>
      <c r="G118" s="1041">
        <f>'Заказ, cкидки и курсы валют'!$J$24*F118</f>
        <v>353.27725000000004</v>
      </c>
      <c r="H118" s="641">
        <f t="shared" ref="H118:H125" si="12">ROUND((D118)*G118,2)</f>
        <v>529.91999999999996</v>
      </c>
      <c r="I118" s="1754"/>
    </row>
    <row r="119" spans="1:9" ht="13.5" customHeight="1">
      <c r="A119" s="1598" t="s">
        <v>9804</v>
      </c>
      <c r="B119" s="1750" t="s">
        <v>109</v>
      </c>
      <c r="C119" s="1751">
        <v>1.46</v>
      </c>
      <c r="D119" s="1752">
        <v>1.5</v>
      </c>
      <c r="E119" s="1753">
        <f t="shared" si="11"/>
        <v>27.852</v>
      </c>
      <c r="F119" s="1133">
        <f t="shared" si="10"/>
        <v>27.85</v>
      </c>
      <c r="G119" s="1041">
        <f>'Заказ, cкидки и курсы валют'!$J$24*F119</f>
        <v>353.27725000000004</v>
      </c>
      <c r="H119" s="641">
        <f t="shared" si="12"/>
        <v>529.91999999999996</v>
      </c>
      <c r="I119" s="1754"/>
    </row>
    <row r="120" spans="1:9" ht="13.5" customHeight="1">
      <c r="A120" s="1598" t="s">
        <v>9805</v>
      </c>
      <c r="B120" s="1750" t="s">
        <v>110</v>
      </c>
      <c r="C120" s="1751">
        <v>1.72</v>
      </c>
      <c r="D120" s="1752">
        <v>1</v>
      </c>
      <c r="E120" s="1753">
        <f t="shared" si="11"/>
        <v>27.852</v>
      </c>
      <c r="F120" s="1133">
        <f t="shared" si="10"/>
        <v>27.85</v>
      </c>
      <c r="G120" s="1041">
        <f>'Заказ, cкидки и курсы валют'!$J$24*F120</f>
        <v>353.27725000000004</v>
      </c>
      <c r="H120" s="641">
        <f t="shared" si="12"/>
        <v>353.28</v>
      </c>
      <c r="I120" s="1754"/>
    </row>
    <row r="121" spans="1:9" ht="13.5" customHeight="1">
      <c r="A121" s="1598" t="s">
        <v>9806</v>
      </c>
      <c r="B121" s="1750" t="s">
        <v>111</v>
      </c>
      <c r="C121" s="1751">
        <v>1.83</v>
      </c>
      <c r="D121" s="1752">
        <v>1</v>
      </c>
      <c r="E121" s="1753">
        <f t="shared" si="11"/>
        <v>27.852</v>
      </c>
      <c r="F121" s="1133">
        <f t="shared" si="10"/>
        <v>27.85</v>
      </c>
      <c r="G121" s="1041">
        <f>'Заказ, cкидки и курсы валют'!$J$24*F121</f>
        <v>353.27725000000004</v>
      </c>
      <c r="H121" s="641">
        <f t="shared" si="12"/>
        <v>353.28</v>
      </c>
      <c r="I121" s="1754"/>
    </row>
    <row r="122" spans="1:9" ht="13.5" customHeight="1">
      <c r="A122" s="1598" t="s">
        <v>9807</v>
      </c>
      <c r="B122" s="1750" t="s">
        <v>112</v>
      </c>
      <c r="C122" s="1751">
        <v>2.0699999999999998</v>
      </c>
      <c r="D122" s="1752">
        <v>1</v>
      </c>
      <c r="E122" s="1753">
        <f t="shared" si="11"/>
        <v>27.852</v>
      </c>
      <c r="F122" s="1133">
        <f t="shared" si="10"/>
        <v>27.85</v>
      </c>
      <c r="G122" s="1041">
        <f>'Заказ, cкидки и курсы валют'!$J$24*F122</f>
        <v>353.27725000000004</v>
      </c>
      <c r="H122" s="641">
        <f t="shared" si="12"/>
        <v>353.28</v>
      </c>
      <c r="I122" s="1754"/>
    </row>
    <row r="123" spans="1:9" ht="13.5" customHeight="1">
      <c r="A123" s="1598" t="s">
        <v>9808</v>
      </c>
      <c r="B123" s="1750" t="s">
        <v>113</v>
      </c>
      <c r="C123" s="1751">
        <v>2.27</v>
      </c>
      <c r="D123" s="1752">
        <v>1</v>
      </c>
      <c r="E123" s="1753">
        <f t="shared" si="11"/>
        <v>27.852</v>
      </c>
      <c r="F123" s="1133">
        <f t="shared" si="10"/>
        <v>27.85</v>
      </c>
      <c r="G123" s="1041">
        <f>'Заказ, cкидки и курсы валют'!$J$24*F123</f>
        <v>353.27725000000004</v>
      </c>
      <c r="H123" s="641">
        <f t="shared" si="12"/>
        <v>353.28</v>
      </c>
      <c r="I123" s="1754"/>
    </row>
    <row r="124" spans="1:9" ht="13.5" customHeight="1">
      <c r="A124" s="1598" t="s">
        <v>9809</v>
      </c>
      <c r="B124" s="1750" t="s">
        <v>115</v>
      </c>
      <c r="C124" s="1751">
        <v>3.14</v>
      </c>
      <c r="D124" s="1752">
        <v>1</v>
      </c>
      <c r="E124" s="1753">
        <f t="shared" si="11"/>
        <v>27.852</v>
      </c>
      <c r="F124" s="1133">
        <f t="shared" si="10"/>
        <v>27.85</v>
      </c>
      <c r="G124" s="1041">
        <f>'Заказ, cкидки и курсы валют'!$J$24*F124</f>
        <v>353.27725000000004</v>
      </c>
      <c r="H124" s="641">
        <f t="shared" si="12"/>
        <v>353.28</v>
      </c>
      <c r="I124" s="1754"/>
    </row>
    <row r="125" spans="1:9" ht="13.5" customHeight="1" thickBot="1">
      <c r="A125" s="1599" t="s">
        <v>9810</v>
      </c>
      <c r="B125" s="1755" t="s">
        <v>116</v>
      </c>
      <c r="C125" s="1756">
        <v>3.5</v>
      </c>
      <c r="D125" s="1757">
        <v>1</v>
      </c>
      <c r="E125" s="1753">
        <f t="shared" si="11"/>
        <v>27.852</v>
      </c>
      <c r="F125" s="1758">
        <f t="shared" si="10"/>
        <v>27.85</v>
      </c>
      <c r="G125" s="1759">
        <f>'Заказ, cкидки и курсы валют'!$J$24*F125</f>
        <v>353.27725000000004</v>
      </c>
      <c r="H125" s="1760">
        <f t="shared" si="12"/>
        <v>353.28</v>
      </c>
      <c r="I125" s="1761"/>
    </row>
    <row r="126" spans="1:9" ht="12.75" customHeight="1" thickBot="1"/>
    <row r="127" spans="1:9" ht="16.5" customHeight="1">
      <c r="A127" s="236"/>
      <c r="B127" s="112" t="s">
        <v>499</v>
      </c>
      <c r="C127" s="112"/>
      <c r="D127" s="117"/>
      <c r="E127" s="728"/>
      <c r="F127" s="729"/>
      <c r="G127" s="1033"/>
      <c r="H127" s="196"/>
      <c r="I127" s="116"/>
    </row>
    <row r="128" spans="1:9" ht="16.5" customHeight="1">
      <c r="A128" s="237"/>
      <c r="B128" s="129"/>
      <c r="C128" s="129" t="s">
        <v>500</v>
      </c>
      <c r="D128" s="198"/>
      <c r="E128" s="743"/>
      <c r="F128" s="695"/>
      <c r="G128" s="396"/>
      <c r="H128" s="17"/>
      <c r="I128" s="200"/>
    </row>
    <row r="129" spans="1:11" ht="13.5" customHeight="1">
      <c r="A129" s="237"/>
      <c r="B129" s="216"/>
      <c r="C129" s="118"/>
      <c r="D129" s="118"/>
      <c r="E129" s="732"/>
      <c r="F129" s="733"/>
      <c r="G129" s="1034"/>
      <c r="H129" s="17"/>
      <c r="I129" s="200"/>
    </row>
    <row r="130" spans="1:11" ht="12" customHeight="1">
      <c r="A130" s="237"/>
      <c r="B130" s="216"/>
      <c r="C130" s="118"/>
      <c r="D130" s="118"/>
      <c r="E130" s="732"/>
      <c r="F130" s="733"/>
      <c r="G130" s="1034"/>
      <c r="H130" s="17"/>
      <c r="I130" s="200"/>
    </row>
    <row r="131" spans="1:11" ht="16.5" customHeight="1">
      <c r="A131" s="237"/>
      <c r="B131" s="216"/>
      <c r="C131" s="118"/>
      <c r="D131" s="118"/>
      <c r="E131" s="732"/>
      <c r="F131" s="733"/>
      <c r="G131" s="1034"/>
      <c r="H131" s="17"/>
      <c r="I131" s="200"/>
    </row>
    <row r="132" spans="1:11" ht="16.5" customHeight="1" thickBot="1">
      <c r="A132" s="234" t="s">
        <v>7211</v>
      </c>
      <c r="B132" s="217"/>
      <c r="C132" s="120"/>
      <c r="D132" s="120"/>
      <c r="E132" s="734"/>
      <c r="F132" s="735"/>
      <c r="G132" s="1035"/>
      <c r="H132" s="204"/>
      <c r="I132" s="205"/>
    </row>
    <row r="133" spans="1:11" ht="37.5" customHeight="1">
      <c r="A133" s="2737" t="s">
        <v>1036</v>
      </c>
      <c r="B133" s="2739" t="s">
        <v>1037</v>
      </c>
      <c r="C133" s="225" t="s">
        <v>679</v>
      </c>
      <c r="D133" s="225" t="s">
        <v>3147</v>
      </c>
      <c r="E133" s="736" t="s">
        <v>11544</v>
      </c>
      <c r="F133" s="750" t="s">
        <v>2796</v>
      </c>
      <c r="G133" s="2741" t="s">
        <v>2644</v>
      </c>
      <c r="H133" s="2743" t="s">
        <v>498</v>
      </c>
      <c r="I133" s="2735" t="s">
        <v>4274</v>
      </c>
    </row>
    <row r="134" spans="1:11" ht="18.75" customHeight="1" thickBot="1">
      <c r="A134" s="2738"/>
      <c r="B134" s="2740"/>
      <c r="C134" s="230" t="s">
        <v>3648</v>
      </c>
      <c r="D134" s="446" t="s">
        <v>2645</v>
      </c>
      <c r="E134" s="738" t="s">
        <v>265</v>
      </c>
      <c r="F134" s="745">
        <f>'Заказ, cкидки и курсы валют'!$I$12</f>
        <v>0</v>
      </c>
      <c r="G134" s="2742"/>
      <c r="H134" s="2744"/>
      <c r="I134" s="2736"/>
      <c r="K134" s="707"/>
    </row>
    <row r="135" spans="1:11" ht="13.5" customHeight="1">
      <c r="A135" s="440" t="s">
        <v>2586</v>
      </c>
      <c r="B135" s="441" t="s">
        <v>105</v>
      </c>
      <c r="C135" s="1470">
        <v>0.8</v>
      </c>
      <c r="D135" s="442">
        <v>28000</v>
      </c>
      <c r="E135" s="706">
        <v>18.66</v>
      </c>
      <c r="F135" s="1187">
        <f>ROUND(E135*(1-$F$11),2)</f>
        <v>18.66</v>
      </c>
      <c r="G135" s="1188">
        <f>'Заказ, cкидки и курсы валют'!$J$24*F135</f>
        <v>236.7021</v>
      </c>
      <c r="H135" s="443">
        <f>ROUND((D135/1000)*G135,2)</f>
        <v>6627.66</v>
      </c>
      <c r="I135" s="1125"/>
      <c r="K135" s="707"/>
    </row>
    <row r="136" spans="1:11" ht="13.5" customHeight="1">
      <c r="A136" s="208" t="s">
        <v>2587</v>
      </c>
      <c r="B136" s="156" t="s">
        <v>106</v>
      </c>
      <c r="C136" s="937">
        <v>0.91</v>
      </c>
      <c r="D136" s="157">
        <v>22000</v>
      </c>
      <c r="E136" s="706">
        <v>21.59</v>
      </c>
      <c r="F136" s="740">
        <f t="shared" ref="F136:F155" si="13">ROUND(E136*(1-$F$11),2)</f>
        <v>21.59</v>
      </c>
      <c r="G136" s="1037">
        <f>'Заказ, cкидки и курсы валют'!$J$24*F136</f>
        <v>273.86914999999999</v>
      </c>
      <c r="H136" s="158">
        <f t="shared" ref="H136:H155" si="14">ROUND((D136/1000)*G136,2)</f>
        <v>6025.12</v>
      </c>
      <c r="I136" s="1126"/>
      <c r="K136" s="707"/>
    </row>
    <row r="137" spans="1:11" ht="13.5" customHeight="1">
      <c r="A137" s="208" t="s">
        <v>2588</v>
      </c>
      <c r="B137" s="156" t="s">
        <v>107</v>
      </c>
      <c r="C137" s="937">
        <v>1.1200000000000001</v>
      </c>
      <c r="D137" s="157">
        <v>15000</v>
      </c>
      <c r="E137" s="706">
        <v>27.78</v>
      </c>
      <c r="F137" s="740">
        <f t="shared" si="13"/>
        <v>27.78</v>
      </c>
      <c r="G137" s="1037">
        <f>'Заказ, cкидки и курсы валют'!$J$24*F137</f>
        <v>352.38930000000005</v>
      </c>
      <c r="H137" s="158">
        <f t="shared" si="14"/>
        <v>5285.84</v>
      </c>
      <c r="I137" s="1126"/>
      <c r="K137" s="707"/>
    </row>
    <row r="138" spans="1:11" ht="13.5" customHeight="1">
      <c r="A138" s="208" t="s">
        <v>2589</v>
      </c>
      <c r="B138" s="156" t="s">
        <v>108</v>
      </c>
      <c r="C138" s="937">
        <v>1.35</v>
      </c>
      <c r="D138" s="157">
        <v>12000</v>
      </c>
      <c r="E138" s="706">
        <v>33.35</v>
      </c>
      <c r="F138" s="740">
        <f t="shared" si="13"/>
        <v>33.35</v>
      </c>
      <c r="G138" s="1037">
        <f>'Заказ, cкидки и курсы валют'!$J$24*F138</f>
        <v>423.04475000000002</v>
      </c>
      <c r="H138" s="158">
        <f t="shared" si="14"/>
        <v>5076.54</v>
      </c>
      <c r="I138" s="1126"/>
      <c r="K138" s="707"/>
    </row>
    <row r="139" spans="1:11" ht="13.5" customHeight="1">
      <c r="A139" s="208" t="s">
        <v>2590</v>
      </c>
      <c r="B139" s="156" t="s">
        <v>109</v>
      </c>
      <c r="C139" s="937">
        <v>1.46</v>
      </c>
      <c r="D139" s="157">
        <v>11000</v>
      </c>
      <c r="E139" s="706">
        <v>35.729999999999997</v>
      </c>
      <c r="F139" s="740">
        <f t="shared" si="13"/>
        <v>35.729999999999997</v>
      </c>
      <c r="G139" s="1037">
        <f>'Заказ, cкидки и курсы валют'!$J$24*F139</f>
        <v>453.23505</v>
      </c>
      <c r="H139" s="158">
        <f t="shared" si="14"/>
        <v>4985.59</v>
      </c>
      <c r="I139" s="1126"/>
      <c r="K139" s="707"/>
    </row>
    <row r="140" spans="1:11" ht="13.5" customHeight="1">
      <c r="A140" s="208" t="s">
        <v>2591</v>
      </c>
      <c r="B140" s="156" t="s">
        <v>110</v>
      </c>
      <c r="C140" s="937">
        <v>1.72</v>
      </c>
      <c r="D140" s="157">
        <v>8000</v>
      </c>
      <c r="E140" s="706">
        <v>40.909999999999997</v>
      </c>
      <c r="F140" s="740">
        <f t="shared" si="13"/>
        <v>40.909999999999997</v>
      </c>
      <c r="G140" s="1037">
        <f>'Заказ, cкидки и курсы валют'!$J$24*F140</f>
        <v>518.94335000000001</v>
      </c>
      <c r="H140" s="158">
        <f t="shared" si="14"/>
        <v>4151.55</v>
      </c>
      <c r="I140" s="1126"/>
      <c r="K140" s="707"/>
    </row>
    <row r="141" spans="1:11" ht="13.5" customHeight="1">
      <c r="A141" s="208" t="s">
        <v>2592</v>
      </c>
      <c r="B141" s="156" t="s">
        <v>111</v>
      </c>
      <c r="C141" s="937">
        <v>1.83</v>
      </c>
      <c r="D141" s="157">
        <v>7000</v>
      </c>
      <c r="E141" s="706">
        <v>44.71</v>
      </c>
      <c r="F141" s="740">
        <f t="shared" si="13"/>
        <v>44.71</v>
      </c>
      <c r="G141" s="1037">
        <f>'Заказ, cкидки и курсы валют'!$J$24*F141</f>
        <v>567.14634999999998</v>
      </c>
      <c r="H141" s="158">
        <f t="shared" si="14"/>
        <v>3970.02</v>
      </c>
      <c r="I141" s="1126"/>
      <c r="K141" s="707"/>
    </row>
    <row r="142" spans="1:11" ht="13.5" customHeight="1">
      <c r="A142" s="208" t="s">
        <v>2593</v>
      </c>
      <c r="B142" s="156" t="s">
        <v>112</v>
      </c>
      <c r="C142" s="937">
        <v>2.0699999999999998</v>
      </c>
      <c r="D142" s="157">
        <v>5500</v>
      </c>
      <c r="E142" s="706">
        <v>50.63</v>
      </c>
      <c r="F142" s="740">
        <f t="shared" si="13"/>
        <v>50.63</v>
      </c>
      <c r="G142" s="1037">
        <f>'Заказ, cкидки и курсы валют'!$J$24*F142</f>
        <v>642.24155000000007</v>
      </c>
      <c r="H142" s="158">
        <f t="shared" si="14"/>
        <v>3532.33</v>
      </c>
      <c r="I142" s="1126"/>
      <c r="K142" s="707"/>
    </row>
    <row r="143" spans="1:11" ht="13.5" customHeight="1">
      <c r="A143" s="208" t="s">
        <v>2594</v>
      </c>
      <c r="B143" s="156" t="s">
        <v>113</v>
      </c>
      <c r="C143" s="937">
        <v>2.27</v>
      </c>
      <c r="D143" s="157">
        <v>5000</v>
      </c>
      <c r="E143" s="706">
        <v>51.22</v>
      </c>
      <c r="F143" s="740">
        <f t="shared" si="13"/>
        <v>51.22</v>
      </c>
      <c r="G143" s="1037">
        <f>'Заказ, cкидки и курсы валют'!$J$24*F143</f>
        <v>649.72569999999996</v>
      </c>
      <c r="H143" s="158">
        <f t="shared" si="14"/>
        <v>3248.63</v>
      </c>
      <c r="I143" s="1126"/>
      <c r="K143" s="707"/>
    </row>
    <row r="144" spans="1:11" ht="13.5" customHeight="1">
      <c r="A144" s="208" t="s">
        <v>2595</v>
      </c>
      <c r="B144" s="156" t="s">
        <v>114</v>
      </c>
      <c r="C144" s="937">
        <v>2.64</v>
      </c>
      <c r="D144" s="157">
        <v>4000</v>
      </c>
      <c r="E144" s="706">
        <v>66.36</v>
      </c>
      <c r="F144" s="740">
        <f t="shared" si="13"/>
        <v>66.36</v>
      </c>
      <c r="G144" s="1037">
        <f>'Заказ, cкидки и курсы валют'!$J$24*F144</f>
        <v>841.77660000000003</v>
      </c>
      <c r="H144" s="158">
        <f t="shared" si="14"/>
        <v>3367.11</v>
      </c>
      <c r="I144" s="1126"/>
      <c r="K144" s="707"/>
    </row>
    <row r="145" spans="1:11" ht="13.5" customHeight="1">
      <c r="A145" s="208" t="s">
        <v>688</v>
      </c>
      <c r="B145" s="156" t="s">
        <v>3340</v>
      </c>
      <c r="C145" s="937">
        <v>2.8</v>
      </c>
      <c r="D145" s="159">
        <v>3500</v>
      </c>
      <c r="E145" s="706">
        <v>68.69</v>
      </c>
      <c r="F145" s="740">
        <f t="shared" si="13"/>
        <v>68.69</v>
      </c>
      <c r="G145" s="1037">
        <f>'Заказ, cкидки и курсы валют'!$J$24*F145</f>
        <v>871.33265000000006</v>
      </c>
      <c r="H145" s="158">
        <f t="shared" si="14"/>
        <v>3049.66</v>
      </c>
      <c r="I145" s="1126"/>
      <c r="K145" s="707"/>
    </row>
    <row r="146" spans="1:11" ht="13.5" customHeight="1">
      <c r="A146" s="208" t="s">
        <v>689</v>
      </c>
      <c r="B146" s="156" t="s">
        <v>115</v>
      </c>
      <c r="C146" s="937">
        <v>3.14</v>
      </c>
      <c r="D146" s="157">
        <v>3000</v>
      </c>
      <c r="E146" s="706">
        <v>75.099999999999994</v>
      </c>
      <c r="F146" s="740">
        <f t="shared" si="13"/>
        <v>75.099999999999994</v>
      </c>
      <c r="G146" s="1037">
        <f>'Заказ, cкидки и курсы валют'!$J$24*F146</f>
        <v>952.64350000000002</v>
      </c>
      <c r="H146" s="158">
        <f t="shared" si="14"/>
        <v>2857.93</v>
      </c>
      <c r="I146" s="1126"/>
      <c r="K146" s="707"/>
    </row>
    <row r="147" spans="1:11" ht="13.5" customHeight="1">
      <c r="A147" s="208" t="s">
        <v>2596</v>
      </c>
      <c r="B147" s="156" t="s">
        <v>116</v>
      </c>
      <c r="C147" s="937">
        <v>3.5</v>
      </c>
      <c r="D147" s="157">
        <v>2500</v>
      </c>
      <c r="E147" s="706">
        <v>85.16</v>
      </c>
      <c r="F147" s="740">
        <f t="shared" si="13"/>
        <v>85.16</v>
      </c>
      <c r="G147" s="1037">
        <f>'Заказ, cкидки и курсы валют'!$J$24*F147</f>
        <v>1080.2546</v>
      </c>
      <c r="H147" s="158">
        <f t="shared" si="14"/>
        <v>2700.64</v>
      </c>
      <c r="I147" s="1126"/>
      <c r="K147" s="707"/>
    </row>
    <row r="148" spans="1:11" ht="13.5" customHeight="1">
      <c r="A148" s="208" t="s">
        <v>690</v>
      </c>
      <c r="B148" s="156" t="s">
        <v>3347</v>
      </c>
      <c r="C148" s="937">
        <v>4.42</v>
      </c>
      <c r="D148" s="157">
        <v>2000</v>
      </c>
      <c r="E148" s="706">
        <v>111.4</v>
      </c>
      <c r="F148" s="740">
        <f t="shared" si="13"/>
        <v>111.4</v>
      </c>
      <c r="G148" s="1037">
        <f>'Заказ, cкидки и курсы валют'!$J$24*F148</f>
        <v>1413.1090000000002</v>
      </c>
      <c r="H148" s="158">
        <f t="shared" si="14"/>
        <v>2826.22</v>
      </c>
      <c r="I148" s="1126"/>
      <c r="K148" s="707"/>
    </row>
    <row r="149" spans="1:11" ht="13.5" customHeight="1">
      <c r="A149" s="208" t="s">
        <v>691</v>
      </c>
      <c r="B149" s="156" t="s">
        <v>117</v>
      </c>
      <c r="C149" s="937">
        <v>5.04</v>
      </c>
      <c r="D149" s="159">
        <v>1800</v>
      </c>
      <c r="E149" s="706">
        <v>126.08</v>
      </c>
      <c r="F149" s="740">
        <f t="shared" si="13"/>
        <v>126.08</v>
      </c>
      <c r="G149" s="1037">
        <f>'Заказ, cкидки и курсы валют'!$J$24*F149</f>
        <v>1599.3248000000001</v>
      </c>
      <c r="H149" s="158">
        <f t="shared" si="14"/>
        <v>2878.78</v>
      </c>
      <c r="I149" s="1126"/>
      <c r="K149" s="707"/>
    </row>
    <row r="150" spans="1:11" ht="13.5" customHeight="1">
      <c r="A150" s="208" t="s">
        <v>2597</v>
      </c>
      <c r="B150" s="156" t="s">
        <v>118</v>
      </c>
      <c r="C150" s="937">
        <v>5.88</v>
      </c>
      <c r="D150" s="157">
        <v>1500</v>
      </c>
      <c r="E150" s="706">
        <v>156.13</v>
      </c>
      <c r="F150" s="740">
        <f t="shared" si="13"/>
        <v>156.13</v>
      </c>
      <c r="G150" s="1037">
        <f>'Заказ, cкидки и курсы валют'!$J$24*F150</f>
        <v>1980.5090500000001</v>
      </c>
      <c r="H150" s="158">
        <f t="shared" si="14"/>
        <v>2970.76</v>
      </c>
      <c r="I150" s="1126"/>
      <c r="K150" s="707"/>
    </row>
    <row r="151" spans="1:11" ht="13.5" customHeight="1">
      <c r="A151" s="208" t="s">
        <v>2598</v>
      </c>
      <c r="B151" s="156" t="s">
        <v>119</v>
      </c>
      <c r="C151" s="937">
        <v>6.08</v>
      </c>
      <c r="D151" s="157">
        <v>1500</v>
      </c>
      <c r="E151" s="706">
        <v>167.46</v>
      </c>
      <c r="F151" s="740">
        <f t="shared" si="13"/>
        <v>167.46</v>
      </c>
      <c r="G151" s="1037">
        <f>'Заказ, cкидки и курсы валют'!$J$24*F151</f>
        <v>2124.2301000000002</v>
      </c>
      <c r="H151" s="158">
        <f t="shared" si="14"/>
        <v>3186.35</v>
      </c>
      <c r="I151" s="1126"/>
      <c r="K151" s="707"/>
    </row>
    <row r="152" spans="1:11" ht="13.5" customHeight="1">
      <c r="A152" s="208" t="s">
        <v>2599</v>
      </c>
      <c r="B152" s="156" t="s">
        <v>4000</v>
      </c>
      <c r="C152" s="937">
        <v>6.86</v>
      </c>
      <c r="D152" s="157">
        <v>1500</v>
      </c>
      <c r="E152" s="706">
        <v>174.33</v>
      </c>
      <c r="F152" s="740">
        <f t="shared" si="13"/>
        <v>174.33</v>
      </c>
      <c r="G152" s="1037">
        <f>'Заказ, cкидки и курсы валют'!$J$24*F152</f>
        <v>2211.3760500000003</v>
      </c>
      <c r="H152" s="158">
        <f t="shared" si="14"/>
        <v>3317.06</v>
      </c>
      <c r="I152" s="1126"/>
      <c r="K152" s="707"/>
    </row>
    <row r="153" spans="1:11" ht="13.5" customHeight="1">
      <c r="A153" s="208" t="s">
        <v>2600</v>
      </c>
      <c r="B153" s="156" t="s">
        <v>4001</v>
      </c>
      <c r="C153" s="937">
        <v>7.31</v>
      </c>
      <c r="D153" s="157">
        <v>1500</v>
      </c>
      <c r="E153" s="706">
        <v>197.14</v>
      </c>
      <c r="F153" s="740">
        <f t="shared" si="13"/>
        <v>197.14</v>
      </c>
      <c r="G153" s="1037">
        <f>'Заказ, cкидки и курсы валют'!$J$24*F153</f>
        <v>2500.7208999999998</v>
      </c>
      <c r="H153" s="158">
        <f t="shared" si="14"/>
        <v>3751.08</v>
      </c>
      <c r="I153" s="1126"/>
      <c r="K153" s="707"/>
    </row>
    <row r="154" spans="1:11" ht="13.5" customHeight="1">
      <c r="A154" s="208" t="s">
        <v>2601</v>
      </c>
      <c r="B154" s="156" t="s">
        <v>120</v>
      </c>
      <c r="C154" s="937">
        <v>7.79</v>
      </c>
      <c r="D154" s="157">
        <v>1500</v>
      </c>
      <c r="E154" s="706">
        <v>208.66</v>
      </c>
      <c r="F154" s="740">
        <f t="shared" si="13"/>
        <v>208.66</v>
      </c>
      <c r="G154" s="1037">
        <f>'Заказ, cкидки и курсы валют'!$J$24*F154</f>
        <v>2646.8521000000001</v>
      </c>
      <c r="H154" s="158">
        <f t="shared" si="14"/>
        <v>3970.28</v>
      </c>
      <c r="I154" s="1126"/>
      <c r="K154" s="707"/>
    </row>
    <row r="155" spans="1:11" ht="13.5" customHeight="1" thickBot="1">
      <c r="A155" s="210" t="s">
        <v>2602</v>
      </c>
      <c r="B155" s="211" t="s">
        <v>121</v>
      </c>
      <c r="C155" s="938">
        <v>9.18</v>
      </c>
      <c r="D155" s="213">
        <v>1200</v>
      </c>
      <c r="E155" s="706">
        <v>283.37</v>
      </c>
      <c r="F155" s="1173">
        <f t="shared" si="13"/>
        <v>283.37</v>
      </c>
      <c r="G155" s="1174">
        <f>'Заказ, cкидки и курсы валют'!$J$24*F155</f>
        <v>3594.5484500000002</v>
      </c>
      <c r="H155" s="214">
        <f t="shared" si="14"/>
        <v>4313.46</v>
      </c>
      <c r="I155" s="1127"/>
    </row>
    <row r="156" spans="1:11" ht="16.5" customHeight="1" thickBot="1">
      <c r="A156" s="27"/>
      <c r="B156" s="101"/>
      <c r="C156" s="102"/>
      <c r="D156" s="103"/>
      <c r="E156" s="678"/>
      <c r="F156" s="711"/>
      <c r="G156" s="1038"/>
      <c r="I156" s="14"/>
    </row>
    <row r="157" spans="1:11" ht="16.5" customHeight="1">
      <c r="A157" s="236"/>
      <c r="B157" s="112" t="s">
        <v>499</v>
      </c>
      <c r="C157" s="112"/>
      <c r="D157" s="117"/>
      <c r="E157" s="728"/>
      <c r="F157" s="729"/>
      <c r="G157" s="1033"/>
      <c r="H157" s="196"/>
      <c r="I157" s="116"/>
    </row>
    <row r="158" spans="1:11" ht="16.5" customHeight="1">
      <c r="A158" s="237"/>
      <c r="B158" s="129"/>
      <c r="C158" s="129" t="s">
        <v>500</v>
      </c>
      <c r="D158" s="198"/>
      <c r="E158" s="743"/>
      <c r="F158" s="695"/>
      <c r="G158" s="396"/>
      <c r="H158" s="17"/>
      <c r="I158" s="200"/>
    </row>
    <row r="159" spans="1:11" ht="13.5" customHeight="1">
      <c r="A159" s="237"/>
      <c r="B159" s="216"/>
      <c r="C159" s="118"/>
      <c r="D159" s="118"/>
      <c r="E159" s="732"/>
      <c r="F159" s="733"/>
      <c r="G159" s="1034"/>
      <c r="H159" s="17"/>
      <c r="I159" s="200"/>
    </row>
    <row r="160" spans="1:11" ht="12" customHeight="1">
      <c r="A160" s="237"/>
      <c r="B160" s="216"/>
      <c r="C160" s="118"/>
      <c r="D160" s="118"/>
      <c r="E160" s="732"/>
      <c r="F160" s="733"/>
      <c r="G160" s="1034"/>
      <c r="H160" s="17"/>
      <c r="I160" s="200"/>
    </row>
    <row r="161" spans="1:11" ht="16.5" customHeight="1">
      <c r="A161" s="237"/>
      <c r="B161" s="216"/>
      <c r="C161" s="118"/>
      <c r="D161" s="118"/>
      <c r="E161" s="732"/>
      <c r="F161" s="733"/>
      <c r="G161" s="1034"/>
      <c r="H161" s="17"/>
      <c r="I161" s="200"/>
    </row>
    <row r="162" spans="1:11" ht="16.5" customHeight="1" thickBot="1">
      <c r="A162" s="234" t="s">
        <v>7210</v>
      </c>
      <c r="B162" s="233"/>
      <c r="C162" s="238"/>
      <c r="D162" s="238"/>
      <c r="E162" s="734"/>
      <c r="F162" s="735"/>
      <c r="G162" s="1035"/>
      <c r="H162" s="204"/>
      <c r="I162" s="205"/>
    </row>
    <row r="163" spans="1:11" ht="37.5" customHeight="1">
      <c r="A163" s="1660" t="s">
        <v>1036</v>
      </c>
      <c r="B163" s="1661" t="s">
        <v>1037</v>
      </c>
      <c r="C163" s="225" t="s">
        <v>679</v>
      </c>
      <c r="D163" s="225" t="s">
        <v>3147</v>
      </c>
      <c r="E163" s="736" t="s">
        <v>11544</v>
      </c>
      <c r="F163" s="750" t="s">
        <v>2796</v>
      </c>
      <c r="G163" s="1655" t="s">
        <v>2644</v>
      </c>
      <c r="H163" s="482" t="s">
        <v>498</v>
      </c>
      <c r="I163" s="609" t="s">
        <v>4274</v>
      </c>
    </row>
    <row r="164" spans="1:11" ht="18.75" customHeight="1" thickBot="1">
      <c r="A164" s="1485"/>
      <c r="B164" s="1662"/>
      <c r="C164" s="226" t="s">
        <v>3648</v>
      </c>
      <c r="D164" s="227" t="s">
        <v>2645</v>
      </c>
      <c r="E164" s="738" t="s">
        <v>265</v>
      </c>
      <c r="F164" s="739">
        <f>'Заказ, cкидки и курсы валют'!$I$12</f>
        <v>0</v>
      </c>
      <c r="G164" s="1036"/>
      <c r="H164" s="395"/>
      <c r="I164" s="1663"/>
      <c r="K164" s="707"/>
    </row>
    <row r="165" spans="1:11" ht="13.5" customHeight="1">
      <c r="A165" s="440" t="s">
        <v>2603</v>
      </c>
      <c r="B165" s="441" t="s">
        <v>105</v>
      </c>
      <c r="C165" s="1470">
        <v>0.8</v>
      </c>
      <c r="D165" s="1556">
        <v>1500</v>
      </c>
      <c r="E165" s="1604">
        <f>E135*1.2</f>
        <v>22.391999999999999</v>
      </c>
      <c r="F165" s="1415">
        <f>ROUND(E165*(1-$F$11),2)</f>
        <v>22.39</v>
      </c>
      <c r="G165" s="1188">
        <f>'Заказ, cкидки и курсы валют'!$J$24*F165</f>
        <v>284.01715000000002</v>
      </c>
      <c r="H165" s="443">
        <f>ROUND((D165/1000)*G165,2)</f>
        <v>426.03</v>
      </c>
      <c r="I165" s="444"/>
      <c r="K165" s="707"/>
    </row>
    <row r="166" spans="1:11" ht="13.5" customHeight="1">
      <c r="A166" s="208" t="s">
        <v>2604</v>
      </c>
      <c r="B166" s="156" t="s">
        <v>106</v>
      </c>
      <c r="C166" s="937">
        <v>0.91</v>
      </c>
      <c r="D166" s="1552">
        <v>1500</v>
      </c>
      <c r="E166" s="1604">
        <f t="shared" ref="E166:E184" si="15">E136*1.2</f>
        <v>25.907999999999998</v>
      </c>
      <c r="F166" s="1416">
        <f t="shared" ref="F166:F185" si="16">ROUND(E166*(1-$F$11),2)</f>
        <v>25.91</v>
      </c>
      <c r="G166" s="1037">
        <f>'Заказ, cкидки и курсы валют'!$J$24*F166</f>
        <v>328.66835000000003</v>
      </c>
      <c r="H166" s="158">
        <f t="shared" ref="H166:H185" si="17">ROUND((D166/1000)*G166,2)</f>
        <v>493</v>
      </c>
      <c r="I166" s="207"/>
      <c r="K166" s="707"/>
    </row>
    <row r="167" spans="1:11" ht="13.5" customHeight="1">
      <c r="A167" s="208" t="s">
        <v>2605</v>
      </c>
      <c r="B167" s="156" t="s">
        <v>107</v>
      </c>
      <c r="C167" s="937">
        <v>1.1200000000000001</v>
      </c>
      <c r="D167" s="1552">
        <v>1000</v>
      </c>
      <c r="E167" s="1604">
        <f t="shared" si="15"/>
        <v>33.335999999999999</v>
      </c>
      <c r="F167" s="1416">
        <f t="shared" si="16"/>
        <v>33.340000000000003</v>
      </c>
      <c r="G167" s="1037">
        <f>'Заказ, cкидки и курсы валют'!$J$24*F167</f>
        <v>422.91790000000003</v>
      </c>
      <c r="H167" s="158">
        <f t="shared" si="17"/>
        <v>422.92</v>
      </c>
      <c r="I167" s="207"/>
      <c r="K167" s="707"/>
    </row>
    <row r="168" spans="1:11" ht="13.5" customHeight="1">
      <c r="A168" s="208" t="s">
        <v>2606</v>
      </c>
      <c r="B168" s="156" t="s">
        <v>108</v>
      </c>
      <c r="C168" s="937">
        <v>1.35</v>
      </c>
      <c r="D168" s="1552">
        <v>1000</v>
      </c>
      <c r="E168" s="1604">
        <f t="shared" si="15"/>
        <v>40.020000000000003</v>
      </c>
      <c r="F168" s="1416">
        <f t="shared" si="16"/>
        <v>40.020000000000003</v>
      </c>
      <c r="G168" s="1037">
        <f>'Заказ, cкидки и курсы валют'!$J$24*F168</f>
        <v>507.65370000000007</v>
      </c>
      <c r="H168" s="158">
        <f t="shared" si="17"/>
        <v>507.65</v>
      </c>
      <c r="I168" s="207"/>
      <c r="K168" s="707"/>
    </row>
    <row r="169" spans="1:11" ht="13.5" customHeight="1">
      <c r="A169" s="208" t="s">
        <v>2607</v>
      </c>
      <c r="B169" s="156" t="s">
        <v>109</v>
      </c>
      <c r="C169" s="937">
        <v>1.46</v>
      </c>
      <c r="D169" s="1552">
        <v>800</v>
      </c>
      <c r="E169" s="1604">
        <f t="shared" si="15"/>
        <v>42.875999999999998</v>
      </c>
      <c r="F169" s="1416">
        <f t="shared" si="16"/>
        <v>42.88</v>
      </c>
      <c r="G169" s="1037">
        <f>'Заказ, cкидки и курсы валют'!$J$24*F169</f>
        <v>543.93280000000004</v>
      </c>
      <c r="H169" s="158">
        <f t="shared" si="17"/>
        <v>435.15</v>
      </c>
      <c r="I169" s="207"/>
      <c r="K169" s="707"/>
    </row>
    <row r="170" spans="1:11" ht="13.5" customHeight="1">
      <c r="A170" s="208" t="s">
        <v>2608</v>
      </c>
      <c r="B170" s="156" t="s">
        <v>110</v>
      </c>
      <c r="C170" s="937">
        <v>1.72</v>
      </c>
      <c r="D170" s="1552">
        <v>500</v>
      </c>
      <c r="E170" s="1604">
        <f t="shared" si="15"/>
        <v>49.091999999999992</v>
      </c>
      <c r="F170" s="1416">
        <f t="shared" si="16"/>
        <v>49.09</v>
      </c>
      <c r="G170" s="1037">
        <f>'Заказ, cкидки и курсы валют'!$J$24*F170</f>
        <v>622.70665000000008</v>
      </c>
      <c r="H170" s="158">
        <f t="shared" si="17"/>
        <v>311.35000000000002</v>
      </c>
      <c r="I170" s="207"/>
      <c r="K170" s="707"/>
    </row>
    <row r="171" spans="1:11" ht="13.5" customHeight="1">
      <c r="A171" s="208" t="s">
        <v>2609</v>
      </c>
      <c r="B171" s="156" t="s">
        <v>111</v>
      </c>
      <c r="C171" s="937">
        <v>1.83</v>
      </c>
      <c r="D171" s="1552">
        <v>500</v>
      </c>
      <c r="E171" s="1604">
        <f t="shared" si="15"/>
        <v>53.652000000000001</v>
      </c>
      <c r="F171" s="1416">
        <f t="shared" si="16"/>
        <v>53.65</v>
      </c>
      <c r="G171" s="1037">
        <f>'Заказ, cкидки и курсы валют'!$J$24*F171</f>
        <v>680.55025000000001</v>
      </c>
      <c r="H171" s="158">
        <f t="shared" si="17"/>
        <v>340.28</v>
      </c>
      <c r="I171" s="207"/>
      <c r="K171" s="707"/>
    </row>
    <row r="172" spans="1:11" ht="13.5" customHeight="1">
      <c r="A172" s="208" t="s">
        <v>2610</v>
      </c>
      <c r="B172" s="156" t="s">
        <v>112</v>
      </c>
      <c r="C172" s="937">
        <v>2.0699999999999998</v>
      </c>
      <c r="D172" s="1552">
        <v>400</v>
      </c>
      <c r="E172" s="1604">
        <f t="shared" si="15"/>
        <v>60.756</v>
      </c>
      <c r="F172" s="1416">
        <f t="shared" si="16"/>
        <v>60.76</v>
      </c>
      <c r="G172" s="1037">
        <f>'Заказ, cкидки и курсы валют'!$J$24*F172</f>
        <v>770.74059999999997</v>
      </c>
      <c r="H172" s="158">
        <f t="shared" si="17"/>
        <v>308.3</v>
      </c>
      <c r="I172" s="207"/>
      <c r="K172" s="707"/>
    </row>
    <row r="173" spans="1:11" ht="13.5" customHeight="1">
      <c r="A173" s="208" t="s">
        <v>2611</v>
      </c>
      <c r="B173" s="156" t="s">
        <v>113</v>
      </c>
      <c r="C173" s="937">
        <v>2.27</v>
      </c>
      <c r="D173" s="1552">
        <v>350</v>
      </c>
      <c r="E173" s="1604">
        <f t="shared" si="15"/>
        <v>61.463999999999999</v>
      </c>
      <c r="F173" s="1416">
        <f t="shared" si="16"/>
        <v>61.46</v>
      </c>
      <c r="G173" s="1037">
        <f>'Заказ, cкидки и курсы валют'!$J$24*F173</f>
        <v>779.62010000000009</v>
      </c>
      <c r="H173" s="158">
        <f t="shared" si="17"/>
        <v>272.87</v>
      </c>
      <c r="I173" s="207"/>
      <c r="K173" s="707"/>
    </row>
    <row r="174" spans="1:11" ht="13.5" customHeight="1">
      <c r="A174" s="208" t="s">
        <v>2612</v>
      </c>
      <c r="B174" s="156" t="s">
        <v>114</v>
      </c>
      <c r="C174" s="937">
        <v>2.64</v>
      </c>
      <c r="D174" s="1552">
        <v>300</v>
      </c>
      <c r="E174" s="1604">
        <f t="shared" si="15"/>
        <v>79.631999999999991</v>
      </c>
      <c r="F174" s="1416">
        <f t="shared" si="16"/>
        <v>79.63</v>
      </c>
      <c r="G174" s="1037">
        <f>'Заказ, cкидки и курсы валют'!$J$24*F174</f>
        <v>1010.10655</v>
      </c>
      <c r="H174" s="158">
        <f t="shared" si="17"/>
        <v>303.02999999999997</v>
      </c>
      <c r="I174" s="207"/>
      <c r="K174" s="707"/>
    </row>
    <row r="175" spans="1:11" ht="13.5" customHeight="1">
      <c r="A175" s="208" t="s">
        <v>692</v>
      </c>
      <c r="B175" s="156" t="s">
        <v>3340</v>
      </c>
      <c r="C175" s="937">
        <v>2.8</v>
      </c>
      <c r="D175" s="1553">
        <v>200</v>
      </c>
      <c r="E175" s="1604">
        <f t="shared" si="15"/>
        <v>82.427999999999997</v>
      </c>
      <c r="F175" s="1416">
        <f t="shared" si="16"/>
        <v>82.43</v>
      </c>
      <c r="G175" s="1037">
        <f>'Заказ, cкидки и курсы валют'!$J$24*F175</f>
        <v>1045.6245500000002</v>
      </c>
      <c r="H175" s="158">
        <f t="shared" si="17"/>
        <v>209.12</v>
      </c>
      <c r="I175" s="207"/>
      <c r="K175" s="707"/>
    </row>
    <row r="176" spans="1:11" ht="13.5" customHeight="1">
      <c r="A176" s="208" t="s">
        <v>693</v>
      </c>
      <c r="B176" s="156" t="s">
        <v>115</v>
      </c>
      <c r="C176" s="937">
        <v>3.14</v>
      </c>
      <c r="D176" s="1552">
        <v>200</v>
      </c>
      <c r="E176" s="1604">
        <f t="shared" si="15"/>
        <v>90.11999999999999</v>
      </c>
      <c r="F176" s="1416">
        <f t="shared" si="16"/>
        <v>90.12</v>
      </c>
      <c r="G176" s="1037">
        <f>'Заказ, cкидки и курсы валют'!$J$24*F176</f>
        <v>1143.1722000000002</v>
      </c>
      <c r="H176" s="158">
        <f t="shared" si="17"/>
        <v>228.63</v>
      </c>
      <c r="I176" s="207"/>
      <c r="K176" s="707"/>
    </row>
    <row r="177" spans="1:11" ht="13.5" customHeight="1">
      <c r="A177" s="208" t="s">
        <v>2613</v>
      </c>
      <c r="B177" s="156" t="s">
        <v>116</v>
      </c>
      <c r="C177" s="937">
        <v>3.5</v>
      </c>
      <c r="D177" s="1552">
        <v>150</v>
      </c>
      <c r="E177" s="1604">
        <f t="shared" si="15"/>
        <v>102.19199999999999</v>
      </c>
      <c r="F177" s="1416">
        <f t="shared" si="16"/>
        <v>102.19</v>
      </c>
      <c r="G177" s="1037">
        <f>'Заказ, cкидки и курсы валют'!$J$24*F177</f>
        <v>1296.28015</v>
      </c>
      <c r="H177" s="158">
        <f t="shared" si="17"/>
        <v>194.44</v>
      </c>
      <c r="I177" s="207"/>
      <c r="K177" s="707"/>
    </row>
    <row r="178" spans="1:11" ht="13.5" customHeight="1">
      <c r="A178" s="208" t="s">
        <v>694</v>
      </c>
      <c r="B178" s="156" t="s">
        <v>3347</v>
      </c>
      <c r="C178" s="937">
        <v>4.42</v>
      </c>
      <c r="D178" s="1552">
        <v>100</v>
      </c>
      <c r="E178" s="1604">
        <f t="shared" si="15"/>
        <v>133.68</v>
      </c>
      <c r="F178" s="1416">
        <f t="shared" si="16"/>
        <v>133.68</v>
      </c>
      <c r="G178" s="1037">
        <f>'Заказ, cкидки и курсы валют'!$J$24*F178</f>
        <v>1695.7308</v>
      </c>
      <c r="H178" s="158">
        <f t="shared" si="17"/>
        <v>169.57</v>
      </c>
      <c r="I178" s="207"/>
      <c r="K178" s="707"/>
    </row>
    <row r="179" spans="1:11" ht="13.5" customHeight="1">
      <c r="A179" s="208" t="s">
        <v>695</v>
      </c>
      <c r="B179" s="156" t="s">
        <v>117</v>
      </c>
      <c r="C179" s="937">
        <v>5.04</v>
      </c>
      <c r="D179" s="1553">
        <v>100</v>
      </c>
      <c r="E179" s="1604">
        <f t="shared" si="15"/>
        <v>151.29599999999999</v>
      </c>
      <c r="F179" s="1416">
        <f t="shared" si="16"/>
        <v>151.30000000000001</v>
      </c>
      <c r="G179" s="1037">
        <f>'Заказ, cкидки и курсы валют'!$J$24*F179</f>
        <v>1919.2405000000001</v>
      </c>
      <c r="H179" s="158">
        <f t="shared" si="17"/>
        <v>191.92</v>
      </c>
      <c r="I179" s="207"/>
      <c r="K179" s="707"/>
    </row>
    <row r="180" spans="1:11" ht="13.5" customHeight="1">
      <c r="A180" s="208" t="s">
        <v>2614</v>
      </c>
      <c r="B180" s="156" t="s">
        <v>118</v>
      </c>
      <c r="C180" s="937">
        <v>5.88</v>
      </c>
      <c r="D180" s="1552">
        <v>100</v>
      </c>
      <c r="E180" s="1604">
        <f t="shared" si="15"/>
        <v>187.35599999999999</v>
      </c>
      <c r="F180" s="1416">
        <f t="shared" si="16"/>
        <v>187.36</v>
      </c>
      <c r="G180" s="1037">
        <f>'Заказ, cкидки и курсы валют'!$J$24*F180</f>
        <v>2376.6616000000004</v>
      </c>
      <c r="H180" s="158">
        <f t="shared" si="17"/>
        <v>237.67</v>
      </c>
      <c r="I180" s="207"/>
      <c r="K180" s="707"/>
    </row>
    <row r="181" spans="1:11" ht="13.5" customHeight="1">
      <c r="A181" s="208" t="s">
        <v>2615</v>
      </c>
      <c r="B181" s="156" t="s">
        <v>119</v>
      </c>
      <c r="C181" s="937">
        <v>6.08</v>
      </c>
      <c r="D181" s="1552">
        <v>100</v>
      </c>
      <c r="E181" s="1604">
        <f t="shared" si="15"/>
        <v>200.952</v>
      </c>
      <c r="F181" s="1416">
        <f t="shared" si="16"/>
        <v>200.95</v>
      </c>
      <c r="G181" s="1037">
        <f>'Заказ, cкидки и курсы валют'!$J$24*F181</f>
        <v>2549.0507499999999</v>
      </c>
      <c r="H181" s="158">
        <f t="shared" si="17"/>
        <v>254.91</v>
      </c>
      <c r="I181" s="207"/>
      <c r="K181" s="707"/>
    </row>
    <row r="182" spans="1:11" ht="13.5" customHeight="1">
      <c r="A182" s="208" t="s">
        <v>2616</v>
      </c>
      <c r="B182" s="156" t="s">
        <v>4000</v>
      </c>
      <c r="C182" s="937">
        <v>6.86</v>
      </c>
      <c r="D182" s="1552">
        <v>100</v>
      </c>
      <c r="E182" s="1604">
        <f t="shared" si="15"/>
        <v>209.196</v>
      </c>
      <c r="F182" s="1416">
        <f t="shared" si="16"/>
        <v>209.2</v>
      </c>
      <c r="G182" s="1037">
        <f>'Заказ, cкидки и курсы валют'!$J$24*F182</f>
        <v>2653.7019999999998</v>
      </c>
      <c r="H182" s="158">
        <f t="shared" si="17"/>
        <v>265.37</v>
      </c>
      <c r="I182" s="207"/>
      <c r="K182" s="707"/>
    </row>
    <row r="183" spans="1:11" ht="13.5" customHeight="1">
      <c r="A183" s="208" t="s">
        <v>2617</v>
      </c>
      <c r="B183" s="156" t="s">
        <v>4001</v>
      </c>
      <c r="C183" s="937">
        <v>7.31</v>
      </c>
      <c r="D183" s="1552">
        <v>100</v>
      </c>
      <c r="E183" s="1604">
        <f t="shared" si="15"/>
        <v>236.56799999999998</v>
      </c>
      <c r="F183" s="1416">
        <f t="shared" si="16"/>
        <v>236.57</v>
      </c>
      <c r="G183" s="1037">
        <f>'Заказ, cкидки и курсы валют'!$J$24*F183</f>
        <v>3000.8904499999999</v>
      </c>
      <c r="H183" s="158">
        <f t="shared" si="17"/>
        <v>300.08999999999997</v>
      </c>
      <c r="I183" s="207"/>
      <c r="K183" s="707"/>
    </row>
    <row r="184" spans="1:11" ht="13.5" customHeight="1">
      <c r="A184" s="208" t="s">
        <v>2618</v>
      </c>
      <c r="B184" s="156" t="s">
        <v>120</v>
      </c>
      <c r="C184" s="937">
        <v>7.79</v>
      </c>
      <c r="D184" s="1552">
        <v>100</v>
      </c>
      <c r="E184" s="1604">
        <f t="shared" si="15"/>
        <v>250.392</v>
      </c>
      <c r="F184" s="1416">
        <f t="shared" si="16"/>
        <v>250.39</v>
      </c>
      <c r="G184" s="1037">
        <f>'Заказ, cкидки и курсы валют'!$J$24*F184</f>
        <v>3176.19715</v>
      </c>
      <c r="H184" s="158">
        <f t="shared" si="17"/>
        <v>317.62</v>
      </c>
      <c r="I184" s="207"/>
      <c r="K184" s="707"/>
    </row>
    <row r="185" spans="1:11" ht="13.5" customHeight="1" thickBot="1">
      <c r="A185" s="210" t="s">
        <v>2619</v>
      </c>
      <c r="B185" s="211" t="s">
        <v>121</v>
      </c>
      <c r="C185" s="938">
        <v>9.18</v>
      </c>
      <c r="D185" s="1554">
        <v>100</v>
      </c>
      <c r="E185" s="1604">
        <f>E155*1.2</f>
        <v>340.04399999999998</v>
      </c>
      <c r="F185" s="1417">
        <f t="shared" si="16"/>
        <v>340.04</v>
      </c>
      <c r="G185" s="1174">
        <f>'Заказ, cкидки и курсы валют'!$J$24*F185</f>
        <v>4313.4074000000001</v>
      </c>
      <c r="H185" s="214">
        <f t="shared" si="17"/>
        <v>431.34</v>
      </c>
      <c r="I185" s="215"/>
    </row>
    <row r="186" spans="1:11" ht="13.5" thickBot="1">
      <c r="A186" s="27"/>
      <c r="B186" s="101"/>
      <c r="C186" s="102"/>
      <c r="D186" s="103"/>
      <c r="E186" s="678"/>
      <c r="F186" s="711"/>
      <c r="G186" s="1038"/>
      <c r="I186" s="14"/>
    </row>
    <row r="187" spans="1:11" ht="18">
      <c r="A187" s="236"/>
      <c r="B187" s="112" t="s">
        <v>499</v>
      </c>
      <c r="C187" s="112"/>
      <c r="D187" s="117"/>
      <c r="E187" s="728"/>
      <c r="F187" s="729"/>
      <c r="G187" s="1033"/>
      <c r="H187" s="196"/>
      <c r="I187" s="116"/>
    </row>
    <row r="188" spans="1:11" ht="18">
      <c r="A188" s="237"/>
      <c r="B188" s="129"/>
      <c r="C188" s="129" t="s">
        <v>500</v>
      </c>
      <c r="D188" s="198"/>
      <c r="E188" s="743"/>
      <c r="F188" s="695"/>
      <c r="G188" s="396"/>
      <c r="H188" s="17"/>
      <c r="I188" s="200"/>
    </row>
    <row r="189" spans="1:11">
      <c r="A189" s="237"/>
      <c r="B189" s="216"/>
      <c r="C189" s="118"/>
      <c r="D189" s="118"/>
      <c r="E189" s="732"/>
      <c r="F189" s="733"/>
      <c r="G189" s="1034"/>
      <c r="H189" s="17"/>
      <c r="I189" s="200"/>
    </row>
    <row r="190" spans="1:11" ht="22.5" customHeight="1">
      <c r="A190" s="237"/>
      <c r="B190" s="216"/>
      <c r="C190" s="118"/>
      <c r="D190" s="118"/>
      <c r="E190" s="732"/>
      <c r="F190" s="733"/>
      <c r="G190" s="1034"/>
      <c r="H190" s="17"/>
      <c r="I190" s="200"/>
    </row>
    <row r="191" spans="1:11">
      <c r="A191" s="237"/>
      <c r="B191" s="216"/>
      <c r="C191" s="118"/>
      <c r="D191" s="118"/>
      <c r="E191" s="732"/>
      <c r="F191" s="733"/>
      <c r="G191" s="1034"/>
      <c r="H191" s="17"/>
      <c r="I191" s="200"/>
    </row>
    <row r="192" spans="1:11" ht="16.5" thickBot="1">
      <c r="A192" s="234" t="s">
        <v>7212</v>
      </c>
      <c r="B192" s="233"/>
      <c r="C192" s="238"/>
      <c r="D192" s="238"/>
      <c r="E192" s="734"/>
      <c r="F192" s="735"/>
      <c r="G192" s="1035"/>
      <c r="H192" s="204"/>
      <c r="I192" s="205"/>
    </row>
    <row r="193" spans="1:9" ht="45.75" customHeight="1">
      <c r="A193" s="1660" t="s">
        <v>1036</v>
      </c>
      <c r="B193" s="1661" t="s">
        <v>1037</v>
      </c>
      <c r="C193" s="230" t="s">
        <v>679</v>
      </c>
      <c r="D193" s="225" t="s">
        <v>3147</v>
      </c>
      <c r="E193" s="736" t="s">
        <v>11544</v>
      </c>
      <c r="F193" s="737" t="s">
        <v>2796</v>
      </c>
      <c r="G193" s="1039" t="s">
        <v>2644</v>
      </c>
      <c r="H193" s="394" t="s">
        <v>498</v>
      </c>
      <c r="I193" s="609" t="s">
        <v>4274</v>
      </c>
    </row>
    <row r="194" spans="1:9" ht="20.25" customHeight="1" thickBot="1">
      <c r="A194" s="1485"/>
      <c r="B194" s="1662"/>
      <c r="C194" s="230" t="s">
        <v>3648</v>
      </c>
      <c r="D194" s="446" t="s">
        <v>2645</v>
      </c>
      <c r="E194" s="738" t="s">
        <v>265</v>
      </c>
      <c r="F194" s="745">
        <f>'Заказ, cкидки и курсы валют'!$I$12</f>
        <v>0</v>
      </c>
      <c r="G194" s="1149"/>
      <c r="H194" s="545"/>
      <c r="I194" s="1663"/>
    </row>
    <row r="195" spans="1:9" ht="13.5" customHeight="1">
      <c r="A195" s="440" t="s">
        <v>7233</v>
      </c>
      <c r="B195" s="441" t="s">
        <v>105</v>
      </c>
      <c r="C195" s="1470">
        <v>0.8</v>
      </c>
      <c r="D195" s="1475">
        <v>150</v>
      </c>
      <c r="E195" s="1726">
        <f>E135*2</f>
        <v>37.32</v>
      </c>
      <c r="F195" s="1187">
        <f>ROUND(E195*(1-$F$11),2)</f>
        <v>37.32</v>
      </c>
      <c r="G195" s="1188">
        <f>'Заказ, cкидки и курсы валют'!$J$24*F195</f>
        <v>473.4042</v>
      </c>
      <c r="H195" s="443">
        <f>ROUND((D195/1000)*G195,2)</f>
        <v>71.010000000000005</v>
      </c>
      <c r="I195" s="444"/>
    </row>
    <row r="196" spans="1:9" ht="13.5" customHeight="1">
      <c r="A196" s="208" t="s">
        <v>7234</v>
      </c>
      <c r="B196" s="156" t="s">
        <v>106</v>
      </c>
      <c r="C196" s="937">
        <v>0.91</v>
      </c>
      <c r="D196" s="1471">
        <v>150</v>
      </c>
      <c r="E196" s="1604">
        <f t="shared" ref="E196:E214" si="18">E136*2</f>
        <v>43.18</v>
      </c>
      <c r="F196" s="740">
        <f t="shared" ref="F196:F215" si="19">ROUND(E196*(1-$F$11),2)</f>
        <v>43.18</v>
      </c>
      <c r="G196" s="1037">
        <f>'Заказ, cкидки и курсы валют'!$J$24*F196</f>
        <v>547.73829999999998</v>
      </c>
      <c r="H196" s="158">
        <f t="shared" ref="H196:H215" si="20">ROUND((D196/1000)*G196,2)</f>
        <v>82.16</v>
      </c>
      <c r="I196" s="207"/>
    </row>
    <row r="197" spans="1:9" ht="13.5" customHeight="1">
      <c r="A197" s="208" t="s">
        <v>7235</v>
      </c>
      <c r="B197" s="156" t="s">
        <v>107</v>
      </c>
      <c r="C197" s="937">
        <v>1.1200000000000001</v>
      </c>
      <c r="D197" s="1471">
        <v>100</v>
      </c>
      <c r="E197" s="1604">
        <f t="shared" si="18"/>
        <v>55.56</v>
      </c>
      <c r="F197" s="740">
        <f t="shared" si="19"/>
        <v>55.56</v>
      </c>
      <c r="G197" s="1037">
        <f>'Заказ, cкидки и курсы валют'!$J$24*F197</f>
        <v>704.7786000000001</v>
      </c>
      <c r="H197" s="158">
        <f t="shared" si="20"/>
        <v>70.48</v>
      </c>
      <c r="I197" s="207"/>
    </row>
    <row r="198" spans="1:9" ht="13.5" customHeight="1">
      <c r="A198" s="208" t="s">
        <v>7236</v>
      </c>
      <c r="B198" s="156" t="s">
        <v>108</v>
      </c>
      <c r="C198" s="937">
        <v>1.35</v>
      </c>
      <c r="D198" s="1471">
        <v>100</v>
      </c>
      <c r="E198" s="1604">
        <f t="shared" si="18"/>
        <v>66.7</v>
      </c>
      <c r="F198" s="740">
        <f t="shared" si="19"/>
        <v>66.7</v>
      </c>
      <c r="G198" s="1037">
        <f>'Заказ, cкидки и курсы валют'!$J$24*F198</f>
        <v>846.08950000000004</v>
      </c>
      <c r="H198" s="158">
        <f t="shared" si="20"/>
        <v>84.61</v>
      </c>
      <c r="I198" s="207"/>
    </row>
    <row r="199" spans="1:9" ht="13.5" customHeight="1">
      <c r="A199" s="208" t="s">
        <v>7237</v>
      </c>
      <c r="B199" s="156" t="s">
        <v>109</v>
      </c>
      <c r="C199" s="937">
        <v>1.46</v>
      </c>
      <c r="D199" s="1471">
        <v>80</v>
      </c>
      <c r="E199" s="1604">
        <f t="shared" si="18"/>
        <v>71.459999999999994</v>
      </c>
      <c r="F199" s="740">
        <f t="shared" si="19"/>
        <v>71.459999999999994</v>
      </c>
      <c r="G199" s="1037">
        <f>'Заказ, cкидки и курсы валют'!$J$24*F199</f>
        <v>906.4701</v>
      </c>
      <c r="H199" s="158">
        <f t="shared" si="20"/>
        <v>72.52</v>
      </c>
      <c r="I199" s="207"/>
    </row>
    <row r="200" spans="1:9" ht="13.5" customHeight="1">
      <c r="A200" s="208" t="s">
        <v>7238</v>
      </c>
      <c r="B200" s="156" t="s">
        <v>110</v>
      </c>
      <c r="C200" s="937">
        <v>1.72</v>
      </c>
      <c r="D200" s="1471">
        <v>50</v>
      </c>
      <c r="E200" s="1604">
        <f t="shared" si="18"/>
        <v>81.819999999999993</v>
      </c>
      <c r="F200" s="740">
        <f t="shared" si="19"/>
        <v>81.819999999999993</v>
      </c>
      <c r="G200" s="1037">
        <f>'Заказ, cкидки и курсы валют'!$J$24*F200</f>
        <v>1037.8867</v>
      </c>
      <c r="H200" s="158">
        <f t="shared" si="20"/>
        <v>51.89</v>
      </c>
      <c r="I200" s="207"/>
    </row>
    <row r="201" spans="1:9" ht="13.5" customHeight="1">
      <c r="A201" s="208" t="s">
        <v>7239</v>
      </c>
      <c r="B201" s="156" t="s">
        <v>111</v>
      </c>
      <c r="C201" s="937">
        <v>1.83</v>
      </c>
      <c r="D201" s="1471">
        <v>50</v>
      </c>
      <c r="E201" s="1604">
        <f t="shared" si="18"/>
        <v>89.42</v>
      </c>
      <c r="F201" s="740">
        <f t="shared" si="19"/>
        <v>89.42</v>
      </c>
      <c r="G201" s="1037">
        <f>'Заказ, cкидки и курсы валют'!$J$24*F201</f>
        <v>1134.2927</v>
      </c>
      <c r="H201" s="158">
        <f t="shared" si="20"/>
        <v>56.71</v>
      </c>
      <c r="I201" s="207"/>
    </row>
    <row r="202" spans="1:9" ht="13.5" customHeight="1">
      <c r="A202" s="208" t="s">
        <v>7240</v>
      </c>
      <c r="B202" s="156" t="s">
        <v>112</v>
      </c>
      <c r="C202" s="937">
        <v>2.0699999999999998</v>
      </c>
      <c r="D202" s="1471">
        <v>40</v>
      </c>
      <c r="E202" s="1604">
        <f t="shared" si="18"/>
        <v>101.26</v>
      </c>
      <c r="F202" s="740">
        <f t="shared" si="19"/>
        <v>101.26</v>
      </c>
      <c r="G202" s="1037">
        <f>'Заказ, cкидки и курсы валют'!$J$24*F202</f>
        <v>1284.4831000000001</v>
      </c>
      <c r="H202" s="158">
        <f t="shared" si="20"/>
        <v>51.38</v>
      </c>
      <c r="I202" s="207"/>
    </row>
    <row r="203" spans="1:9" ht="13.5" customHeight="1">
      <c r="A203" s="208" t="s">
        <v>7241</v>
      </c>
      <c r="B203" s="156" t="s">
        <v>113</v>
      </c>
      <c r="C203" s="937">
        <v>2.27</v>
      </c>
      <c r="D203" s="1471">
        <v>35</v>
      </c>
      <c r="E203" s="1604">
        <f t="shared" si="18"/>
        <v>102.44</v>
      </c>
      <c r="F203" s="740">
        <f t="shared" si="19"/>
        <v>102.44</v>
      </c>
      <c r="G203" s="1037">
        <f>'Заказ, cкидки и курсы валют'!$J$24*F203</f>
        <v>1299.4513999999999</v>
      </c>
      <c r="H203" s="158">
        <f t="shared" si="20"/>
        <v>45.48</v>
      </c>
      <c r="I203" s="207"/>
    </row>
    <row r="204" spans="1:9" ht="13.5" customHeight="1">
      <c r="A204" s="208" t="s">
        <v>7242</v>
      </c>
      <c r="B204" s="156" t="s">
        <v>114</v>
      </c>
      <c r="C204" s="937">
        <v>2.64</v>
      </c>
      <c r="D204" s="1471">
        <v>30</v>
      </c>
      <c r="E204" s="1604">
        <f t="shared" si="18"/>
        <v>132.72</v>
      </c>
      <c r="F204" s="740">
        <f t="shared" si="19"/>
        <v>132.72</v>
      </c>
      <c r="G204" s="1037">
        <f>'Заказ, cкидки и курсы валют'!$J$24*F204</f>
        <v>1683.5532000000001</v>
      </c>
      <c r="H204" s="158">
        <f t="shared" si="20"/>
        <v>50.51</v>
      </c>
      <c r="I204" s="207"/>
    </row>
    <row r="205" spans="1:9" ht="13.5" customHeight="1">
      <c r="A205" s="208" t="s">
        <v>7243</v>
      </c>
      <c r="B205" s="156" t="s">
        <v>3340</v>
      </c>
      <c r="C205" s="937">
        <v>2.8</v>
      </c>
      <c r="D205" s="1471">
        <v>20</v>
      </c>
      <c r="E205" s="1604">
        <f t="shared" si="18"/>
        <v>137.38</v>
      </c>
      <c r="F205" s="740">
        <f t="shared" si="19"/>
        <v>137.38</v>
      </c>
      <c r="G205" s="1037">
        <f>'Заказ, cкидки и курсы валют'!$J$24*F205</f>
        <v>1742.6653000000001</v>
      </c>
      <c r="H205" s="158">
        <f t="shared" si="20"/>
        <v>34.85</v>
      </c>
      <c r="I205" s="207"/>
    </row>
    <row r="206" spans="1:9" ht="13.5" customHeight="1">
      <c r="A206" s="208" t="s">
        <v>7244</v>
      </c>
      <c r="B206" s="156" t="s">
        <v>115</v>
      </c>
      <c r="C206" s="937">
        <v>3.14</v>
      </c>
      <c r="D206" s="1472">
        <v>20</v>
      </c>
      <c r="E206" s="1604">
        <f t="shared" si="18"/>
        <v>150.19999999999999</v>
      </c>
      <c r="F206" s="740">
        <f t="shared" si="19"/>
        <v>150.19999999999999</v>
      </c>
      <c r="G206" s="1037">
        <f>'Заказ, cкидки и курсы валют'!$J$24*F206</f>
        <v>1905.287</v>
      </c>
      <c r="H206" s="158">
        <f t="shared" si="20"/>
        <v>38.11</v>
      </c>
      <c r="I206" s="207"/>
    </row>
    <row r="207" spans="1:9" ht="13.5" customHeight="1">
      <c r="A207" s="208" t="s">
        <v>7245</v>
      </c>
      <c r="B207" s="156" t="s">
        <v>116</v>
      </c>
      <c r="C207" s="937">
        <v>3.5</v>
      </c>
      <c r="D207" s="1471">
        <v>15</v>
      </c>
      <c r="E207" s="1604">
        <f t="shared" si="18"/>
        <v>170.32</v>
      </c>
      <c r="F207" s="740">
        <f t="shared" si="19"/>
        <v>170.32</v>
      </c>
      <c r="G207" s="1037">
        <f>'Заказ, cкидки и курсы валют'!$J$24*F207</f>
        <v>2160.5092</v>
      </c>
      <c r="H207" s="158">
        <f t="shared" si="20"/>
        <v>32.409999999999997</v>
      </c>
      <c r="I207" s="207"/>
    </row>
    <row r="208" spans="1:9" ht="13.5" customHeight="1">
      <c r="A208" s="208" t="s">
        <v>7246</v>
      </c>
      <c r="B208" s="156" t="s">
        <v>3347</v>
      </c>
      <c r="C208" s="937">
        <v>4.42</v>
      </c>
      <c r="D208" s="1471">
        <v>10</v>
      </c>
      <c r="E208" s="1604">
        <f t="shared" si="18"/>
        <v>222.8</v>
      </c>
      <c r="F208" s="740">
        <f t="shared" si="19"/>
        <v>222.8</v>
      </c>
      <c r="G208" s="1037">
        <f>'Заказ, cкидки и курсы валют'!$J$24*F208</f>
        <v>2826.2180000000003</v>
      </c>
      <c r="H208" s="158">
        <f t="shared" si="20"/>
        <v>28.26</v>
      </c>
      <c r="I208" s="207"/>
    </row>
    <row r="209" spans="1:9" ht="13.5" customHeight="1">
      <c r="A209" s="208" t="s">
        <v>7247</v>
      </c>
      <c r="B209" s="156" t="s">
        <v>117</v>
      </c>
      <c r="C209" s="937">
        <v>5.04</v>
      </c>
      <c r="D209" s="1471">
        <v>10</v>
      </c>
      <c r="E209" s="1604">
        <f t="shared" si="18"/>
        <v>252.16</v>
      </c>
      <c r="F209" s="740">
        <f t="shared" si="19"/>
        <v>252.16</v>
      </c>
      <c r="G209" s="1037">
        <f>'Заказ, cкидки и курсы валют'!$J$24*F209</f>
        <v>3198.6496000000002</v>
      </c>
      <c r="H209" s="158">
        <f t="shared" si="20"/>
        <v>31.99</v>
      </c>
      <c r="I209" s="207"/>
    </row>
    <row r="210" spans="1:9" ht="13.5" customHeight="1">
      <c r="A210" s="208" t="s">
        <v>7248</v>
      </c>
      <c r="B210" s="156" t="s">
        <v>118</v>
      </c>
      <c r="C210" s="937">
        <v>5.88</v>
      </c>
      <c r="D210" s="1472">
        <v>10</v>
      </c>
      <c r="E210" s="1604">
        <f t="shared" si="18"/>
        <v>312.26</v>
      </c>
      <c r="F210" s="740">
        <f t="shared" si="19"/>
        <v>312.26</v>
      </c>
      <c r="G210" s="1037">
        <f>'Заказ, cкидки и курсы валют'!$J$24*F210</f>
        <v>3961.0181000000002</v>
      </c>
      <c r="H210" s="158">
        <f t="shared" si="20"/>
        <v>39.61</v>
      </c>
      <c r="I210" s="207"/>
    </row>
    <row r="211" spans="1:9" ht="13.5" customHeight="1">
      <c r="A211" s="208" t="s">
        <v>7249</v>
      </c>
      <c r="B211" s="156" t="s">
        <v>119</v>
      </c>
      <c r="C211" s="937">
        <v>6.08</v>
      </c>
      <c r="D211" s="1471">
        <v>10</v>
      </c>
      <c r="E211" s="1604">
        <f t="shared" si="18"/>
        <v>334.92</v>
      </c>
      <c r="F211" s="740">
        <f t="shared" si="19"/>
        <v>334.92</v>
      </c>
      <c r="G211" s="1037">
        <f>'Заказ, cкидки и курсы валют'!$J$24*F211</f>
        <v>4248.4602000000004</v>
      </c>
      <c r="H211" s="158">
        <f t="shared" si="20"/>
        <v>42.48</v>
      </c>
      <c r="I211" s="207"/>
    </row>
    <row r="212" spans="1:9" ht="13.5" customHeight="1">
      <c r="A212" s="208" t="s">
        <v>7250</v>
      </c>
      <c r="B212" s="156" t="s">
        <v>4000</v>
      </c>
      <c r="C212" s="937">
        <v>6.86</v>
      </c>
      <c r="D212" s="1471">
        <v>10</v>
      </c>
      <c r="E212" s="1604">
        <f t="shared" si="18"/>
        <v>348.66</v>
      </c>
      <c r="F212" s="740">
        <f t="shared" si="19"/>
        <v>348.66</v>
      </c>
      <c r="G212" s="1037">
        <f>'Заказ, cкидки и курсы валют'!$J$24*F212</f>
        <v>4422.7521000000006</v>
      </c>
      <c r="H212" s="158">
        <f t="shared" si="20"/>
        <v>44.23</v>
      </c>
      <c r="I212" s="207"/>
    </row>
    <row r="213" spans="1:9" ht="13.5" customHeight="1">
      <c r="A213" s="208" t="s">
        <v>7251</v>
      </c>
      <c r="B213" s="156" t="s">
        <v>4001</v>
      </c>
      <c r="C213" s="937">
        <v>7.31</v>
      </c>
      <c r="D213" s="1471">
        <v>10</v>
      </c>
      <c r="E213" s="1604">
        <f t="shared" si="18"/>
        <v>394.28</v>
      </c>
      <c r="F213" s="740">
        <f t="shared" si="19"/>
        <v>394.28</v>
      </c>
      <c r="G213" s="1037">
        <f>'Заказ, cкидки и курсы валют'!$J$24*F213</f>
        <v>5001.4417999999996</v>
      </c>
      <c r="H213" s="158">
        <f t="shared" si="20"/>
        <v>50.01</v>
      </c>
      <c r="I213" s="207"/>
    </row>
    <row r="214" spans="1:9" ht="13.5" customHeight="1">
      <c r="A214" s="208" t="s">
        <v>7252</v>
      </c>
      <c r="B214" s="156" t="s">
        <v>120</v>
      </c>
      <c r="C214" s="937">
        <v>7.79</v>
      </c>
      <c r="D214" s="1471">
        <v>10</v>
      </c>
      <c r="E214" s="1604">
        <f t="shared" si="18"/>
        <v>417.32</v>
      </c>
      <c r="F214" s="740">
        <f t="shared" si="19"/>
        <v>417.32</v>
      </c>
      <c r="G214" s="1037">
        <f>'Заказ, cкидки и курсы валют'!$J$24*F214</f>
        <v>5293.7042000000001</v>
      </c>
      <c r="H214" s="158">
        <f t="shared" si="20"/>
        <v>52.94</v>
      </c>
      <c r="I214" s="207"/>
    </row>
    <row r="215" spans="1:9" ht="13.5" customHeight="1" thickBot="1">
      <c r="A215" s="210" t="s">
        <v>7253</v>
      </c>
      <c r="B215" s="211" t="s">
        <v>121</v>
      </c>
      <c r="C215" s="938">
        <v>9.18</v>
      </c>
      <c r="D215" s="1473">
        <v>10</v>
      </c>
      <c r="E215" s="1725">
        <f>E155*2</f>
        <v>566.74</v>
      </c>
      <c r="F215" s="1173">
        <f t="shared" si="19"/>
        <v>566.74</v>
      </c>
      <c r="G215" s="1174">
        <f>'Заказ, cкидки и курсы валют'!$J$24*F215</f>
        <v>7189.0969000000005</v>
      </c>
      <c r="H215" s="214">
        <f t="shared" si="20"/>
        <v>71.89</v>
      </c>
      <c r="I215" s="215"/>
    </row>
    <row r="216" spans="1:9" ht="33.75" customHeight="1" thickBot="1"/>
    <row r="217" spans="1:9" ht="20.25" customHeight="1">
      <c r="A217" s="236"/>
      <c r="B217" s="112" t="s">
        <v>499</v>
      </c>
      <c r="C217" s="112"/>
      <c r="D217" s="117"/>
      <c r="E217" s="728"/>
      <c r="F217" s="729"/>
      <c r="G217" s="1033"/>
      <c r="H217" s="196"/>
      <c r="I217" s="116"/>
    </row>
    <row r="218" spans="1:9" ht="13.5" customHeight="1">
      <c r="A218" s="237"/>
      <c r="B218" s="129"/>
      <c r="C218" s="129" t="s">
        <v>500</v>
      </c>
      <c r="D218" s="198"/>
      <c r="E218" s="743"/>
      <c r="F218" s="695"/>
      <c r="G218" s="396"/>
      <c r="H218" s="17"/>
      <c r="I218" s="200"/>
    </row>
    <row r="219" spans="1:9" ht="13.5" customHeight="1">
      <c r="A219" s="237"/>
      <c r="B219" s="995" t="s">
        <v>11711</v>
      </c>
      <c r="C219" s="118"/>
      <c r="D219" s="118"/>
      <c r="E219" s="732"/>
      <c r="F219" s="733"/>
      <c r="G219" s="1034"/>
      <c r="H219" s="17"/>
      <c r="I219" s="200"/>
    </row>
    <row r="220" spans="1:9" ht="13.5" customHeight="1">
      <c r="A220" s="237"/>
      <c r="B220" s="216"/>
      <c r="C220" s="118"/>
      <c r="D220" s="118"/>
      <c r="E220" s="732"/>
      <c r="F220" s="733"/>
      <c r="G220" s="1034"/>
      <c r="H220" s="17"/>
      <c r="I220" s="200"/>
    </row>
    <row r="221" spans="1:9" ht="13.5" customHeight="1">
      <c r="A221" s="237"/>
      <c r="B221" s="216"/>
      <c r="C221" s="118"/>
      <c r="D221" s="118"/>
      <c r="E221" s="732"/>
      <c r="F221" s="733"/>
      <c r="G221" s="1034"/>
      <c r="H221" s="17"/>
      <c r="I221" s="200"/>
    </row>
    <row r="222" spans="1:9" ht="13.5" customHeight="1" thickBot="1">
      <c r="A222" s="234" t="s">
        <v>7211</v>
      </c>
      <c r="B222" s="217"/>
      <c r="C222" s="120"/>
      <c r="D222" s="120"/>
      <c r="E222" s="734"/>
      <c r="F222" s="735"/>
      <c r="G222" s="1035"/>
      <c r="H222" s="204"/>
      <c r="I222" s="205"/>
    </row>
    <row r="223" spans="1:9" ht="39" customHeight="1">
      <c r="A223" s="1660" t="s">
        <v>1036</v>
      </c>
      <c r="B223" s="1661" t="s">
        <v>1037</v>
      </c>
      <c r="C223" s="225" t="s">
        <v>679</v>
      </c>
      <c r="D223" s="225" t="s">
        <v>3147</v>
      </c>
      <c r="E223" s="736" t="s">
        <v>11545</v>
      </c>
      <c r="F223" s="750" t="s">
        <v>2796</v>
      </c>
      <c r="G223" s="1655" t="s">
        <v>9127</v>
      </c>
      <c r="H223" s="482" t="s">
        <v>498</v>
      </c>
      <c r="I223" s="609" t="s">
        <v>4274</v>
      </c>
    </row>
    <row r="224" spans="1:9" ht="13.5" customHeight="1" thickBot="1">
      <c r="A224" s="1485"/>
      <c r="B224" s="1662"/>
      <c r="C224" s="226" t="s">
        <v>3648</v>
      </c>
      <c r="D224" s="438" t="s">
        <v>9128</v>
      </c>
      <c r="E224" s="744" t="s">
        <v>265</v>
      </c>
      <c r="F224" s="739">
        <f>'Заказ, cкидки и курсы валют'!$I$12</f>
        <v>0</v>
      </c>
      <c r="G224" s="1036"/>
      <c r="H224" s="395"/>
      <c r="I224" s="1663"/>
    </row>
    <row r="225" spans="1:9" ht="13.5" customHeight="1">
      <c r="A225" s="208" t="s">
        <v>11712</v>
      </c>
      <c r="B225" s="1463" t="s">
        <v>107</v>
      </c>
      <c r="C225" s="1748">
        <v>1.1200000000000001</v>
      </c>
      <c r="D225" s="1465">
        <v>20</v>
      </c>
      <c r="E225" s="706">
        <v>23.21</v>
      </c>
      <c r="F225" s="776">
        <f t="shared" ref="F225:F237" si="21">ROUND(E225*(1-$F$11),2)</f>
        <v>23.21</v>
      </c>
      <c r="G225" s="1466">
        <f>'Заказ, cкидки и курсы валют'!$J$24*F225</f>
        <v>294.41885000000002</v>
      </c>
      <c r="H225" s="617">
        <f>ROUND((D225)*G225,2)</f>
        <v>5888.38</v>
      </c>
      <c r="I225" s="1126"/>
    </row>
    <row r="226" spans="1:9" ht="13.5" customHeight="1">
      <c r="A226" s="208" t="s">
        <v>11713</v>
      </c>
      <c r="B226" s="156" t="s">
        <v>108</v>
      </c>
      <c r="C226" s="937">
        <v>1.35</v>
      </c>
      <c r="D226" s="157">
        <v>15</v>
      </c>
      <c r="E226" s="706">
        <v>23.21</v>
      </c>
      <c r="F226" s="740">
        <f t="shared" si="21"/>
        <v>23.21</v>
      </c>
      <c r="G226" s="1037">
        <f>'Заказ, cкидки и курсы валют'!$J$24*F226</f>
        <v>294.41885000000002</v>
      </c>
      <c r="H226" s="158">
        <f t="shared" ref="H226:H237" si="22">ROUND((D226)*G226,2)</f>
        <v>4416.28</v>
      </c>
      <c r="I226" s="1126"/>
    </row>
    <row r="227" spans="1:9" ht="13.5" customHeight="1">
      <c r="A227" s="208" t="s">
        <v>11714</v>
      </c>
      <c r="B227" s="156" t="s">
        <v>109</v>
      </c>
      <c r="C227" s="937">
        <v>1.46</v>
      </c>
      <c r="D227" s="157">
        <v>15</v>
      </c>
      <c r="E227" s="706">
        <v>23.21</v>
      </c>
      <c r="F227" s="740">
        <f t="shared" si="21"/>
        <v>23.21</v>
      </c>
      <c r="G227" s="1037">
        <f>'Заказ, cкидки и курсы валют'!$J$24*F227</f>
        <v>294.41885000000002</v>
      </c>
      <c r="H227" s="158">
        <f t="shared" si="22"/>
        <v>4416.28</v>
      </c>
      <c r="I227" s="1126"/>
    </row>
    <row r="228" spans="1:9" ht="13.5" customHeight="1">
      <c r="A228" s="208" t="s">
        <v>11715</v>
      </c>
      <c r="B228" s="156" t="s">
        <v>110</v>
      </c>
      <c r="C228" s="937">
        <v>1.72</v>
      </c>
      <c r="D228" s="157">
        <v>15</v>
      </c>
      <c r="E228" s="706">
        <v>23.21</v>
      </c>
      <c r="F228" s="740">
        <f t="shared" si="21"/>
        <v>23.21</v>
      </c>
      <c r="G228" s="1037">
        <f>'Заказ, cкидки и курсы валют'!$J$24*F228</f>
        <v>294.41885000000002</v>
      </c>
      <c r="H228" s="158">
        <f t="shared" si="22"/>
        <v>4416.28</v>
      </c>
      <c r="I228" s="1126"/>
    </row>
    <row r="229" spans="1:9" ht="13.5" customHeight="1">
      <c r="A229" s="208" t="s">
        <v>11716</v>
      </c>
      <c r="B229" s="156" t="s">
        <v>111</v>
      </c>
      <c r="C229" s="937">
        <v>1.83</v>
      </c>
      <c r="D229" s="157">
        <v>15</v>
      </c>
      <c r="E229" s="706">
        <v>23.21</v>
      </c>
      <c r="F229" s="740">
        <f t="shared" si="21"/>
        <v>23.21</v>
      </c>
      <c r="G229" s="1037">
        <f>'Заказ, cкидки и курсы валют'!$J$24*F229</f>
        <v>294.41885000000002</v>
      </c>
      <c r="H229" s="158">
        <f t="shared" si="22"/>
        <v>4416.28</v>
      </c>
      <c r="I229" s="1126"/>
    </row>
    <row r="230" spans="1:9" ht="13.5" customHeight="1">
      <c r="A230" s="208" t="s">
        <v>11717</v>
      </c>
      <c r="B230" s="156" t="s">
        <v>112</v>
      </c>
      <c r="C230" s="937">
        <v>2.0699999999999998</v>
      </c>
      <c r="D230" s="157">
        <v>15</v>
      </c>
      <c r="E230" s="706">
        <v>23.21</v>
      </c>
      <c r="F230" s="740">
        <f t="shared" si="21"/>
        <v>23.21</v>
      </c>
      <c r="G230" s="1037">
        <f>'Заказ, cкидки и курсы валют'!$J$24*F230</f>
        <v>294.41885000000002</v>
      </c>
      <c r="H230" s="158">
        <f t="shared" si="22"/>
        <v>4416.28</v>
      </c>
      <c r="I230" s="1126"/>
    </row>
    <row r="231" spans="1:9" ht="13.5" customHeight="1">
      <c r="A231" s="208" t="s">
        <v>11718</v>
      </c>
      <c r="B231" s="156" t="s">
        <v>113</v>
      </c>
      <c r="C231" s="937">
        <v>2.27</v>
      </c>
      <c r="D231" s="157">
        <v>15</v>
      </c>
      <c r="E231" s="706">
        <v>23.21</v>
      </c>
      <c r="F231" s="740">
        <f t="shared" si="21"/>
        <v>23.21</v>
      </c>
      <c r="G231" s="1037">
        <f>'Заказ, cкидки и курсы валют'!$J$24*F231</f>
        <v>294.41885000000002</v>
      </c>
      <c r="H231" s="158">
        <f t="shared" si="22"/>
        <v>4416.28</v>
      </c>
      <c r="I231" s="1126"/>
    </row>
    <row r="232" spans="1:9" ht="13.5" customHeight="1">
      <c r="A232" s="208" t="s">
        <v>11719</v>
      </c>
      <c r="B232" s="156" t="s">
        <v>114</v>
      </c>
      <c r="C232" s="937">
        <v>2.64</v>
      </c>
      <c r="D232" s="157">
        <v>15</v>
      </c>
      <c r="E232" s="706">
        <v>23.21</v>
      </c>
      <c r="F232" s="740">
        <f t="shared" si="21"/>
        <v>23.21</v>
      </c>
      <c r="G232" s="1037">
        <f>'Заказ, cкидки и курсы валют'!$J$24*F232</f>
        <v>294.41885000000002</v>
      </c>
      <c r="H232" s="158">
        <f t="shared" si="22"/>
        <v>4416.28</v>
      </c>
      <c r="I232" s="1126"/>
    </row>
    <row r="233" spans="1:9" ht="13.5" customHeight="1">
      <c r="A233" s="208" t="s">
        <v>11720</v>
      </c>
      <c r="B233" s="156" t="s">
        <v>115</v>
      </c>
      <c r="C233" s="937">
        <v>3.14</v>
      </c>
      <c r="D233" s="157">
        <v>15</v>
      </c>
      <c r="E233" s="706">
        <v>23.21</v>
      </c>
      <c r="F233" s="740">
        <f t="shared" si="21"/>
        <v>23.21</v>
      </c>
      <c r="G233" s="1037">
        <f>'Заказ, cкидки и курсы валют'!$J$24*F233</f>
        <v>294.41885000000002</v>
      </c>
      <c r="H233" s="158">
        <f t="shared" si="22"/>
        <v>4416.28</v>
      </c>
      <c r="I233" s="1126"/>
    </row>
    <row r="234" spans="1:9" ht="13.5" customHeight="1">
      <c r="A234" s="208" t="s">
        <v>11721</v>
      </c>
      <c r="B234" s="156" t="s">
        <v>116</v>
      </c>
      <c r="C234" s="937">
        <v>3.5</v>
      </c>
      <c r="D234" s="157">
        <v>10</v>
      </c>
      <c r="E234" s="706">
        <v>23.21</v>
      </c>
      <c r="F234" s="740">
        <f t="shared" si="21"/>
        <v>23.21</v>
      </c>
      <c r="G234" s="1037">
        <f>'Заказ, cкидки и курсы валют'!$J$24*F234</f>
        <v>294.41885000000002</v>
      </c>
      <c r="H234" s="158">
        <f t="shared" si="22"/>
        <v>2944.19</v>
      </c>
      <c r="I234" s="1126"/>
    </row>
    <row r="235" spans="1:9" ht="13.5" customHeight="1">
      <c r="A235" s="208" t="s">
        <v>11722</v>
      </c>
      <c r="B235" s="156" t="s">
        <v>117</v>
      </c>
      <c r="C235" s="937">
        <v>5.04</v>
      </c>
      <c r="D235" s="159">
        <v>10</v>
      </c>
      <c r="E235" s="706">
        <v>23.21</v>
      </c>
      <c r="F235" s="740">
        <f t="shared" si="21"/>
        <v>23.21</v>
      </c>
      <c r="G235" s="1037">
        <f>'Заказ, cкидки и курсы валют'!$J$24*F235</f>
        <v>294.41885000000002</v>
      </c>
      <c r="H235" s="158">
        <f t="shared" si="22"/>
        <v>2944.19</v>
      </c>
      <c r="I235" s="1126"/>
    </row>
    <row r="236" spans="1:9" ht="13.5" customHeight="1">
      <c r="A236" s="208" t="s">
        <v>11723</v>
      </c>
      <c r="B236" s="156" t="s">
        <v>118</v>
      </c>
      <c r="C236" s="937">
        <v>5.88</v>
      </c>
      <c r="D236" s="157">
        <v>10</v>
      </c>
      <c r="E236" s="706">
        <v>23.21</v>
      </c>
      <c r="F236" s="740">
        <f t="shared" si="21"/>
        <v>23.21</v>
      </c>
      <c r="G236" s="1037">
        <f>'Заказ, cкидки и курсы валют'!$J$24*F236</f>
        <v>294.41885000000002</v>
      </c>
      <c r="H236" s="158">
        <f t="shared" si="22"/>
        <v>2944.19</v>
      </c>
      <c r="I236" s="1126"/>
    </row>
    <row r="237" spans="1:9" ht="15.75" thickBot="1">
      <c r="A237" s="210" t="s">
        <v>11724</v>
      </c>
      <c r="B237" s="211" t="s">
        <v>119</v>
      </c>
      <c r="C237" s="938">
        <v>6.08</v>
      </c>
      <c r="D237" s="213">
        <v>10</v>
      </c>
      <c r="E237" s="706">
        <v>23.21</v>
      </c>
      <c r="F237" s="1173">
        <f t="shared" si="21"/>
        <v>23.21</v>
      </c>
      <c r="G237" s="1174">
        <f>'Заказ, cкидки и курсы валют'!$J$24*F237</f>
        <v>294.41885000000002</v>
      </c>
      <c r="H237" s="214">
        <f t="shared" si="22"/>
        <v>2944.19</v>
      </c>
      <c r="I237" s="1127"/>
    </row>
    <row r="238" spans="1:9" ht="15.75" thickBot="1">
      <c r="A238" s="1544"/>
      <c r="B238" s="1745"/>
      <c r="C238" s="1746"/>
      <c r="D238" s="1747"/>
      <c r="E238" s="825"/>
      <c r="F238" s="1427"/>
      <c r="G238" s="1040"/>
      <c r="H238" s="23"/>
      <c r="I238" s="23"/>
    </row>
    <row r="239" spans="1:9" ht="18">
      <c r="A239" s="236"/>
      <c r="B239" s="112" t="s">
        <v>499</v>
      </c>
      <c r="C239" s="112"/>
      <c r="D239" s="117"/>
      <c r="E239" s="728"/>
      <c r="F239" s="729"/>
      <c r="G239" s="1033"/>
      <c r="H239" s="196"/>
      <c r="I239" s="116"/>
    </row>
    <row r="240" spans="1:9" ht="18">
      <c r="A240" s="237"/>
      <c r="B240" s="129"/>
      <c r="C240" s="129" t="s">
        <v>500</v>
      </c>
      <c r="D240" s="198"/>
      <c r="E240" s="743"/>
      <c r="F240" s="695"/>
      <c r="G240" s="396"/>
      <c r="H240" s="17"/>
      <c r="I240" s="200"/>
    </row>
    <row r="241" spans="1:9" ht="15.75">
      <c r="A241" s="237"/>
      <c r="B241" s="995" t="s">
        <v>11711</v>
      </c>
      <c r="C241" s="118"/>
      <c r="D241" s="118"/>
      <c r="E241" s="732"/>
      <c r="F241" s="733"/>
      <c r="G241" s="1034"/>
      <c r="H241" s="17"/>
      <c r="I241" s="200"/>
    </row>
    <row r="242" spans="1:9">
      <c r="A242" s="237"/>
      <c r="B242" s="216"/>
      <c r="C242" s="118"/>
      <c r="D242" s="118"/>
      <c r="E242" s="732"/>
      <c r="F242" s="733"/>
      <c r="G242" s="1034"/>
      <c r="H242" s="17"/>
      <c r="I242" s="200"/>
    </row>
    <row r="243" spans="1:9">
      <c r="A243" s="237"/>
      <c r="B243" s="216"/>
      <c r="C243" s="118"/>
      <c r="D243" s="118"/>
      <c r="E243" s="732"/>
      <c r="F243" s="733"/>
      <c r="G243" s="1034"/>
      <c r="H243" s="17"/>
      <c r="I243" s="200"/>
    </row>
    <row r="244" spans="1:9" ht="16.5" thickBot="1">
      <c r="A244" s="234" t="s">
        <v>7210</v>
      </c>
      <c r="B244" s="217"/>
      <c r="C244" s="120"/>
      <c r="D244" s="120"/>
      <c r="E244" s="734"/>
      <c r="F244" s="735"/>
      <c r="G244" s="1035"/>
      <c r="H244" s="204"/>
      <c r="I244" s="205"/>
    </row>
    <row r="245" spans="1:9" ht="42">
      <c r="A245" s="1660" t="s">
        <v>1036</v>
      </c>
      <c r="B245" s="1661" t="s">
        <v>1037</v>
      </c>
      <c r="C245" s="225" t="s">
        <v>679</v>
      </c>
      <c r="D245" s="225" t="s">
        <v>3147</v>
      </c>
      <c r="E245" s="736" t="s">
        <v>11545</v>
      </c>
      <c r="F245" s="750" t="s">
        <v>2796</v>
      </c>
      <c r="G245" s="1655" t="s">
        <v>9127</v>
      </c>
      <c r="H245" s="482" t="s">
        <v>498</v>
      </c>
      <c r="I245" s="609" t="s">
        <v>4274</v>
      </c>
    </row>
    <row r="246" spans="1:9" ht="13.5" thickBot="1">
      <c r="A246" s="1485"/>
      <c r="B246" s="1662"/>
      <c r="C246" s="226" t="s">
        <v>3648</v>
      </c>
      <c r="D246" s="438" t="s">
        <v>9128</v>
      </c>
      <c r="E246" s="744" t="s">
        <v>265</v>
      </c>
      <c r="F246" s="739">
        <f>'Заказ, cкидки и курсы валют'!$I$12</f>
        <v>0</v>
      </c>
      <c r="G246" s="1036"/>
      <c r="H246" s="395"/>
      <c r="I246" s="1663"/>
    </row>
    <row r="247" spans="1:9" ht="15">
      <c r="A247" s="1767" t="s">
        <v>9811</v>
      </c>
      <c r="B247" s="1768" t="s">
        <v>107</v>
      </c>
      <c r="C247" s="1762">
        <v>1.1200000000000001</v>
      </c>
      <c r="D247" s="1763">
        <v>1.5</v>
      </c>
      <c r="E247" s="1753">
        <f>E225*1.2</f>
        <v>27.852</v>
      </c>
      <c r="F247" s="1683">
        <f t="shared" ref="F247:F259" si="23">ROUND(E247*(1-$F$11),2)</f>
        <v>27.85</v>
      </c>
      <c r="G247" s="1764">
        <f>'Заказ, cкидки и курсы валют'!$J$24*F247</f>
        <v>353.27725000000004</v>
      </c>
      <c r="H247" s="1765">
        <f>ROUND((D247)*G247,2)</f>
        <v>529.91999999999996</v>
      </c>
      <c r="I247" s="1769"/>
    </row>
    <row r="248" spans="1:9" ht="15">
      <c r="A248" s="1598" t="s">
        <v>9812</v>
      </c>
      <c r="B248" s="1750" t="s">
        <v>108</v>
      </c>
      <c r="C248" s="1751">
        <v>1.35</v>
      </c>
      <c r="D248" s="1752">
        <v>1.5</v>
      </c>
      <c r="E248" s="1753">
        <f t="shared" ref="E248:E259" si="24">E226*1.2</f>
        <v>27.852</v>
      </c>
      <c r="F248" s="1133">
        <f t="shared" si="23"/>
        <v>27.85</v>
      </c>
      <c r="G248" s="1041">
        <f>'Заказ, cкидки и курсы валют'!$J$24*F248</f>
        <v>353.27725000000004</v>
      </c>
      <c r="H248" s="641">
        <f t="shared" ref="H248:H259" si="25">ROUND((D248)*G248,2)</f>
        <v>529.91999999999996</v>
      </c>
      <c r="I248" s="1754"/>
    </row>
    <row r="249" spans="1:9" ht="15">
      <c r="A249" s="1598" t="s">
        <v>9813</v>
      </c>
      <c r="B249" s="1750" t="s">
        <v>109</v>
      </c>
      <c r="C249" s="1751">
        <v>1.46</v>
      </c>
      <c r="D249" s="1752">
        <v>1.5</v>
      </c>
      <c r="E249" s="1753">
        <f t="shared" si="24"/>
        <v>27.852</v>
      </c>
      <c r="F249" s="1133">
        <f t="shared" si="23"/>
        <v>27.85</v>
      </c>
      <c r="G249" s="1041">
        <f>'Заказ, cкидки и курсы валют'!$J$24*F249</f>
        <v>353.27725000000004</v>
      </c>
      <c r="H249" s="641">
        <f t="shared" si="25"/>
        <v>529.91999999999996</v>
      </c>
      <c r="I249" s="1754"/>
    </row>
    <row r="250" spans="1:9" ht="15">
      <c r="A250" s="1598" t="s">
        <v>9814</v>
      </c>
      <c r="B250" s="1750" t="s">
        <v>110</v>
      </c>
      <c r="C250" s="1751">
        <v>1.72</v>
      </c>
      <c r="D250" s="1752">
        <v>1</v>
      </c>
      <c r="E250" s="1753">
        <f t="shared" si="24"/>
        <v>27.852</v>
      </c>
      <c r="F250" s="1133">
        <f t="shared" si="23"/>
        <v>27.85</v>
      </c>
      <c r="G250" s="1041">
        <f>'Заказ, cкидки и курсы валют'!$J$24*F250</f>
        <v>353.27725000000004</v>
      </c>
      <c r="H250" s="641">
        <f t="shared" si="25"/>
        <v>353.28</v>
      </c>
      <c r="I250" s="1754"/>
    </row>
    <row r="251" spans="1:9" ht="15">
      <c r="A251" s="1598" t="s">
        <v>9815</v>
      </c>
      <c r="B251" s="1750" t="s">
        <v>111</v>
      </c>
      <c r="C251" s="1751">
        <v>1.83</v>
      </c>
      <c r="D251" s="1752">
        <v>1</v>
      </c>
      <c r="E251" s="1753">
        <f t="shared" si="24"/>
        <v>27.852</v>
      </c>
      <c r="F251" s="1133">
        <f t="shared" si="23"/>
        <v>27.85</v>
      </c>
      <c r="G251" s="1041">
        <f>'Заказ, cкидки и курсы валют'!$J$24*F251</f>
        <v>353.27725000000004</v>
      </c>
      <c r="H251" s="641">
        <f t="shared" si="25"/>
        <v>353.28</v>
      </c>
      <c r="I251" s="1754"/>
    </row>
    <row r="252" spans="1:9" ht="15">
      <c r="A252" s="1598" t="s">
        <v>9816</v>
      </c>
      <c r="B252" s="1750" t="s">
        <v>112</v>
      </c>
      <c r="C252" s="1751">
        <v>2.0699999999999998</v>
      </c>
      <c r="D252" s="1752">
        <v>1</v>
      </c>
      <c r="E252" s="1753">
        <f t="shared" si="24"/>
        <v>27.852</v>
      </c>
      <c r="F252" s="1133">
        <f t="shared" si="23"/>
        <v>27.85</v>
      </c>
      <c r="G252" s="1041">
        <f>'Заказ, cкидки и курсы валют'!$J$24*F252</f>
        <v>353.27725000000004</v>
      </c>
      <c r="H252" s="641">
        <f t="shared" si="25"/>
        <v>353.28</v>
      </c>
      <c r="I252" s="1754"/>
    </row>
    <row r="253" spans="1:9" ht="15">
      <c r="A253" s="1598" t="s">
        <v>9817</v>
      </c>
      <c r="B253" s="1750" t="s">
        <v>113</v>
      </c>
      <c r="C253" s="1751">
        <v>2.27</v>
      </c>
      <c r="D253" s="1752">
        <v>1</v>
      </c>
      <c r="E253" s="1753">
        <f t="shared" si="24"/>
        <v>27.852</v>
      </c>
      <c r="F253" s="1133">
        <f t="shared" si="23"/>
        <v>27.85</v>
      </c>
      <c r="G253" s="1041">
        <f>'Заказ, cкидки и курсы валют'!$J$24*F253</f>
        <v>353.27725000000004</v>
      </c>
      <c r="H253" s="641">
        <f t="shared" si="25"/>
        <v>353.28</v>
      </c>
      <c r="I253" s="1754"/>
    </row>
    <row r="254" spans="1:9" ht="15">
      <c r="A254" s="1598" t="s">
        <v>9818</v>
      </c>
      <c r="B254" s="1750" t="s">
        <v>114</v>
      </c>
      <c r="C254" s="1751">
        <v>2.64</v>
      </c>
      <c r="D254" s="1752">
        <v>1.5</v>
      </c>
      <c r="E254" s="1753">
        <f t="shared" si="24"/>
        <v>27.852</v>
      </c>
      <c r="F254" s="1133">
        <f t="shared" si="23"/>
        <v>27.85</v>
      </c>
      <c r="G254" s="1041">
        <f>'Заказ, cкидки и курсы валют'!$J$24*F254</f>
        <v>353.27725000000004</v>
      </c>
      <c r="H254" s="641">
        <f t="shared" si="25"/>
        <v>529.91999999999996</v>
      </c>
      <c r="I254" s="1754"/>
    </row>
    <row r="255" spans="1:9" ht="15">
      <c r="A255" s="1598" t="s">
        <v>9819</v>
      </c>
      <c r="B255" s="1750" t="s">
        <v>115</v>
      </c>
      <c r="C255" s="1751">
        <v>3.14</v>
      </c>
      <c r="D255" s="1752">
        <v>1.5</v>
      </c>
      <c r="E255" s="1753">
        <f t="shared" si="24"/>
        <v>27.852</v>
      </c>
      <c r="F255" s="1133">
        <f t="shared" si="23"/>
        <v>27.85</v>
      </c>
      <c r="G255" s="1041">
        <f>'Заказ, cкидки и курсы валют'!$J$24*F255</f>
        <v>353.27725000000004</v>
      </c>
      <c r="H255" s="641">
        <f t="shared" si="25"/>
        <v>529.91999999999996</v>
      </c>
      <c r="I255" s="1754"/>
    </row>
    <row r="256" spans="1:9" ht="15">
      <c r="A256" s="1598" t="s">
        <v>9820</v>
      </c>
      <c r="B256" s="1750" t="s">
        <v>116</v>
      </c>
      <c r="C256" s="1751">
        <v>3.5</v>
      </c>
      <c r="D256" s="1752">
        <v>1</v>
      </c>
      <c r="E256" s="1753">
        <f t="shared" si="24"/>
        <v>27.852</v>
      </c>
      <c r="F256" s="1133">
        <f t="shared" si="23"/>
        <v>27.85</v>
      </c>
      <c r="G256" s="1041">
        <f>'Заказ, cкидки и курсы валют'!$J$24*F256</f>
        <v>353.27725000000004</v>
      </c>
      <c r="H256" s="641">
        <f t="shared" si="25"/>
        <v>353.28</v>
      </c>
      <c r="I256" s="1754"/>
    </row>
    <row r="257" spans="1:9" ht="15">
      <c r="A257" s="1598" t="s">
        <v>9821</v>
      </c>
      <c r="B257" s="1750" t="s">
        <v>117</v>
      </c>
      <c r="C257" s="1751">
        <v>5.04</v>
      </c>
      <c r="D257" s="1770">
        <v>1</v>
      </c>
      <c r="E257" s="1753">
        <f t="shared" si="24"/>
        <v>27.852</v>
      </c>
      <c r="F257" s="1133">
        <f t="shared" si="23"/>
        <v>27.85</v>
      </c>
      <c r="G257" s="1041">
        <f>'Заказ, cкидки и курсы валют'!$J$24*F257</f>
        <v>353.27725000000004</v>
      </c>
      <c r="H257" s="641">
        <f t="shared" si="25"/>
        <v>353.28</v>
      </c>
      <c r="I257" s="1754"/>
    </row>
    <row r="258" spans="1:9" ht="15">
      <c r="A258" s="1598" t="s">
        <v>9822</v>
      </c>
      <c r="B258" s="1750" t="s">
        <v>118</v>
      </c>
      <c r="C258" s="1751">
        <v>5.88</v>
      </c>
      <c r="D258" s="1752">
        <v>1</v>
      </c>
      <c r="E258" s="1753">
        <f t="shared" si="24"/>
        <v>27.852</v>
      </c>
      <c r="F258" s="1133">
        <f t="shared" si="23"/>
        <v>27.85</v>
      </c>
      <c r="G258" s="1041">
        <f>'Заказ, cкидки и курсы валют'!$J$24*F258</f>
        <v>353.27725000000004</v>
      </c>
      <c r="H258" s="641">
        <f t="shared" si="25"/>
        <v>353.28</v>
      </c>
      <c r="I258" s="1754"/>
    </row>
    <row r="259" spans="1:9" ht="15.75" thickBot="1">
      <c r="A259" s="1599" t="s">
        <v>9823</v>
      </c>
      <c r="B259" s="1755" t="s">
        <v>119</v>
      </c>
      <c r="C259" s="1756">
        <v>6.08</v>
      </c>
      <c r="D259" s="1757">
        <v>1</v>
      </c>
      <c r="E259" s="1753">
        <f t="shared" si="24"/>
        <v>27.852</v>
      </c>
      <c r="F259" s="1758">
        <f t="shared" si="23"/>
        <v>27.85</v>
      </c>
      <c r="G259" s="1759">
        <f>'Заказ, cкидки и курсы валют'!$J$24*F259</f>
        <v>353.27725000000004</v>
      </c>
      <c r="H259" s="1760">
        <f t="shared" si="25"/>
        <v>353.28</v>
      </c>
      <c r="I259" s="1761"/>
    </row>
    <row r="260" spans="1:9" ht="13.5" thickBot="1">
      <c r="A260" s="13"/>
      <c r="B260" s="53"/>
      <c r="C260" s="54"/>
      <c r="D260" s="104"/>
      <c r="E260" s="741"/>
      <c r="F260" s="711"/>
      <c r="G260" s="1040"/>
      <c r="H260" s="23"/>
      <c r="I260" s="14"/>
    </row>
    <row r="261" spans="1:9" ht="18">
      <c r="A261" s="236"/>
      <c r="B261" s="112" t="s">
        <v>3942</v>
      </c>
      <c r="C261" s="112"/>
      <c r="D261" s="117"/>
      <c r="E261" s="728"/>
      <c r="F261" s="729"/>
      <c r="G261" s="1033"/>
      <c r="H261" s="196"/>
      <c r="I261" s="116"/>
    </row>
    <row r="262" spans="1:9" ht="18">
      <c r="A262" s="237"/>
      <c r="B262" s="129"/>
      <c r="C262" s="129" t="s">
        <v>500</v>
      </c>
      <c r="D262" s="198"/>
      <c r="E262" s="743"/>
      <c r="F262" s="695"/>
      <c r="G262" s="396"/>
      <c r="H262" s="17"/>
      <c r="I262" s="200"/>
    </row>
    <row r="263" spans="1:9">
      <c r="A263" s="237"/>
      <c r="B263" s="240"/>
      <c r="C263" s="118"/>
      <c r="D263" s="118"/>
      <c r="E263" s="732"/>
      <c r="F263" s="733"/>
      <c r="G263" s="1034"/>
      <c r="H263" s="17"/>
      <c r="I263" s="200"/>
    </row>
    <row r="264" spans="1:9" ht="28.5" customHeight="1">
      <c r="A264" s="237"/>
      <c r="B264" s="240"/>
      <c r="C264" s="118"/>
      <c r="D264" s="118"/>
      <c r="E264" s="732"/>
      <c r="F264" s="733"/>
      <c r="G264" s="1034"/>
      <c r="H264" s="17"/>
      <c r="I264" s="200"/>
    </row>
    <row r="265" spans="1:9" ht="36" customHeight="1">
      <c r="A265" s="237"/>
      <c r="B265" s="240"/>
      <c r="C265" s="118"/>
      <c r="D265" s="118"/>
      <c r="E265" s="732"/>
      <c r="F265" s="733"/>
      <c r="G265" s="1034"/>
      <c r="H265" s="17"/>
      <c r="I265" s="200"/>
    </row>
    <row r="266" spans="1:9" ht="20.25" customHeight="1" thickBot="1">
      <c r="A266" s="234" t="s">
        <v>7211</v>
      </c>
      <c r="B266" s="241"/>
      <c r="C266" s="118"/>
      <c r="D266" s="118"/>
      <c r="E266" s="734"/>
      <c r="F266" s="735"/>
      <c r="G266" s="1035"/>
      <c r="H266" s="204"/>
      <c r="I266" s="205"/>
    </row>
    <row r="267" spans="1:9" ht="41.25" customHeight="1">
      <c r="A267" s="1660" t="s">
        <v>1036</v>
      </c>
      <c r="B267" s="1667" t="s">
        <v>1037</v>
      </c>
      <c r="C267" s="225" t="s">
        <v>679</v>
      </c>
      <c r="D267" s="225" t="s">
        <v>3147</v>
      </c>
      <c r="E267" s="1476" t="s">
        <v>11544</v>
      </c>
      <c r="F267" s="750" t="s">
        <v>2796</v>
      </c>
      <c r="G267" s="1658" t="s">
        <v>2644</v>
      </c>
      <c r="H267" s="482" t="s">
        <v>498</v>
      </c>
      <c r="I267" s="609" t="s">
        <v>4274</v>
      </c>
    </row>
    <row r="268" spans="1:9" ht="13.5" customHeight="1">
      <c r="A268" s="568"/>
      <c r="B268" s="1670"/>
      <c r="C268" s="230" t="s">
        <v>3648</v>
      </c>
      <c r="D268" s="446" t="s">
        <v>4424</v>
      </c>
      <c r="E268" s="1564" t="s">
        <v>265</v>
      </c>
      <c r="F268" s="745">
        <f>'Заказ, cкидки и курсы валют'!$I$12</f>
        <v>0</v>
      </c>
      <c r="G268" s="1424"/>
      <c r="H268" s="545"/>
      <c r="I268" s="671"/>
    </row>
    <row r="269" spans="1:9" ht="13.5" customHeight="1">
      <c r="A269" s="829" t="s">
        <v>3943</v>
      </c>
      <c r="B269" s="156" t="s">
        <v>105</v>
      </c>
      <c r="C269" s="1671">
        <v>0.91</v>
      </c>
      <c r="D269" s="157">
        <v>28000</v>
      </c>
      <c r="E269" s="706">
        <v>21.1</v>
      </c>
      <c r="F269" s="740">
        <f>ROUND(E269*(1-$F$11),2)</f>
        <v>21.1</v>
      </c>
      <c r="G269" s="1037">
        <f>'Заказ, cкидки и курсы валют'!$J$24*F269</f>
        <v>267.65350000000001</v>
      </c>
      <c r="H269" s="158">
        <f>ROUND((D269/1000)*G269,2)</f>
        <v>7494.3</v>
      </c>
      <c r="I269" s="15"/>
    </row>
    <row r="270" spans="1:9" ht="13.5" customHeight="1">
      <c r="A270" s="829" t="s">
        <v>3944</v>
      </c>
      <c r="B270" s="156" t="s">
        <v>106</v>
      </c>
      <c r="C270" s="939">
        <v>0.96</v>
      </c>
      <c r="D270" s="157">
        <v>22000</v>
      </c>
      <c r="E270" s="706">
        <v>24.02</v>
      </c>
      <c r="F270" s="740">
        <f t="shared" ref="F270:F285" si="26">ROUND(E270*(1-$F$11),2)</f>
        <v>24.02</v>
      </c>
      <c r="G270" s="1037">
        <f>'Заказ, cкидки и курсы валют'!$J$24*F270</f>
        <v>304.69369999999998</v>
      </c>
      <c r="H270" s="158">
        <f t="shared" ref="H270:H285" si="27">ROUND((D270/1000)*G270,2)</f>
        <v>6703.26</v>
      </c>
      <c r="I270" s="15"/>
    </row>
    <row r="271" spans="1:9" ht="13.5" customHeight="1">
      <c r="A271" s="829" t="s">
        <v>3945</v>
      </c>
      <c r="B271" s="156" t="s">
        <v>107</v>
      </c>
      <c r="C271" s="939">
        <v>1.19</v>
      </c>
      <c r="D271" s="157">
        <v>15000</v>
      </c>
      <c r="E271" s="706">
        <v>29.66</v>
      </c>
      <c r="F271" s="740">
        <f t="shared" si="26"/>
        <v>29.66</v>
      </c>
      <c r="G271" s="1037">
        <f>'Заказ, cкидки и курсы валют'!$J$24*F271</f>
        <v>376.2371</v>
      </c>
      <c r="H271" s="158">
        <f t="shared" si="27"/>
        <v>5643.56</v>
      </c>
      <c r="I271" s="15"/>
    </row>
    <row r="272" spans="1:9" ht="13.5" customHeight="1">
      <c r="A272" s="829" t="s">
        <v>5498</v>
      </c>
      <c r="B272" s="156" t="s">
        <v>108</v>
      </c>
      <c r="C272" s="939">
        <v>1.42</v>
      </c>
      <c r="D272" s="157">
        <v>12000</v>
      </c>
      <c r="E272" s="706">
        <v>35.130000000000003</v>
      </c>
      <c r="F272" s="740">
        <f t="shared" si="26"/>
        <v>35.130000000000003</v>
      </c>
      <c r="G272" s="1037">
        <f>'Заказ, cкидки и курсы валют'!$J$24*F272</f>
        <v>445.62405000000007</v>
      </c>
      <c r="H272" s="158">
        <f t="shared" si="27"/>
        <v>5347.49</v>
      </c>
      <c r="I272" s="15"/>
    </row>
    <row r="273" spans="1:9" ht="13.5" customHeight="1">
      <c r="A273" s="829" t="s">
        <v>3946</v>
      </c>
      <c r="B273" s="156" t="s">
        <v>109</v>
      </c>
      <c r="C273" s="939">
        <v>1.55</v>
      </c>
      <c r="D273" s="157">
        <v>11000</v>
      </c>
      <c r="E273" s="706">
        <v>41.54</v>
      </c>
      <c r="F273" s="740">
        <f t="shared" si="26"/>
        <v>41.54</v>
      </c>
      <c r="G273" s="1037">
        <f>'Заказ, cкидки и курсы валют'!$J$24*F273</f>
        <v>526.93489999999997</v>
      </c>
      <c r="H273" s="158">
        <f t="shared" si="27"/>
        <v>5796.28</v>
      </c>
      <c r="I273" s="15"/>
    </row>
    <row r="274" spans="1:9" ht="13.5" customHeight="1">
      <c r="A274" s="829" t="s">
        <v>3947</v>
      </c>
      <c r="B274" s="156" t="s">
        <v>110</v>
      </c>
      <c r="C274" s="939">
        <v>1.77</v>
      </c>
      <c r="D274" s="157">
        <v>8000</v>
      </c>
      <c r="E274" s="706">
        <v>43.67</v>
      </c>
      <c r="F274" s="740">
        <f t="shared" si="26"/>
        <v>43.67</v>
      </c>
      <c r="G274" s="1037">
        <f>'Заказ, cкидки и курсы валют'!$J$24*F274</f>
        <v>553.95395000000008</v>
      </c>
      <c r="H274" s="158">
        <f t="shared" si="27"/>
        <v>4431.63</v>
      </c>
      <c r="I274" s="15"/>
    </row>
    <row r="275" spans="1:9" ht="13.5" customHeight="1">
      <c r="A275" s="829" t="s">
        <v>3948</v>
      </c>
      <c r="B275" s="156" t="s">
        <v>111</v>
      </c>
      <c r="C275" s="939">
        <v>1.95</v>
      </c>
      <c r="D275" s="157">
        <v>7000</v>
      </c>
      <c r="E275" s="706">
        <v>53.79</v>
      </c>
      <c r="F275" s="740">
        <f t="shared" si="26"/>
        <v>53.79</v>
      </c>
      <c r="G275" s="1037">
        <f>'Заказ, cкидки и курсы валют'!$J$24*F275</f>
        <v>682.32614999999998</v>
      </c>
      <c r="H275" s="158">
        <f t="shared" si="27"/>
        <v>4776.28</v>
      </c>
      <c r="I275" s="15"/>
    </row>
    <row r="276" spans="1:9" ht="13.5" customHeight="1">
      <c r="A276" s="829" t="s">
        <v>3949</v>
      </c>
      <c r="B276" s="156" t="s">
        <v>112</v>
      </c>
      <c r="C276" s="939">
        <v>2.14</v>
      </c>
      <c r="D276" s="157">
        <v>5500</v>
      </c>
      <c r="E276" s="706">
        <v>53.18</v>
      </c>
      <c r="F276" s="740">
        <f t="shared" si="26"/>
        <v>53.18</v>
      </c>
      <c r="G276" s="1037">
        <f>'Заказ, cкидки и курсы валют'!$J$24*F276</f>
        <v>674.5883</v>
      </c>
      <c r="H276" s="158">
        <f t="shared" si="27"/>
        <v>3710.24</v>
      </c>
      <c r="I276" s="15"/>
    </row>
    <row r="277" spans="1:9" ht="13.5" customHeight="1">
      <c r="A277" s="829" t="s">
        <v>3950</v>
      </c>
      <c r="B277" s="156" t="s">
        <v>113</v>
      </c>
      <c r="C277" s="939">
        <v>2.36</v>
      </c>
      <c r="D277" s="157">
        <v>5000</v>
      </c>
      <c r="E277" s="706">
        <v>64.67</v>
      </c>
      <c r="F277" s="740">
        <f t="shared" si="26"/>
        <v>64.67</v>
      </c>
      <c r="G277" s="1037">
        <f>'Заказ, cкидки и курсы валют'!$J$24*F277</f>
        <v>820.33895000000007</v>
      </c>
      <c r="H277" s="158">
        <f t="shared" si="27"/>
        <v>4101.6899999999996</v>
      </c>
      <c r="I277" s="15"/>
    </row>
    <row r="278" spans="1:9" ht="13.5" customHeight="1">
      <c r="A278" s="829" t="s">
        <v>3951</v>
      </c>
      <c r="B278" s="156" t="s">
        <v>114</v>
      </c>
      <c r="C278" s="939">
        <v>2.76</v>
      </c>
      <c r="D278" s="157">
        <v>4000</v>
      </c>
      <c r="E278" s="706">
        <v>79.67</v>
      </c>
      <c r="F278" s="740">
        <f t="shared" si="26"/>
        <v>79.67</v>
      </c>
      <c r="G278" s="1037">
        <f>'Заказ, cкидки и курсы валют'!$J$24*F278</f>
        <v>1010.61395</v>
      </c>
      <c r="H278" s="158">
        <f t="shared" si="27"/>
        <v>4042.46</v>
      </c>
      <c r="I278" s="15"/>
    </row>
    <row r="279" spans="1:9" ht="13.5" customHeight="1">
      <c r="A279" s="829" t="s">
        <v>3952</v>
      </c>
      <c r="B279" s="156" t="s">
        <v>115</v>
      </c>
      <c r="C279" s="939">
        <v>3.42</v>
      </c>
      <c r="D279" s="157">
        <v>3000</v>
      </c>
      <c r="E279" s="706">
        <v>84.4</v>
      </c>
      <c r="F279" s="740">
        <f t="shared" si="26"/>
        <v>84.4</v>
      </c>
      <c r="G279" s="1037">
        <f>'Заказ, cкидки и курсы валют'!$J$24*F279</f>
        <v>1070.614</v>
      </c>
      <c r="H279" s="158">
        <f t="shared" si="27"/>
        <v>3211.84</v>
      </c>
      <c r="I279" s="15"/>
    </row>
    <row r="280" spans="1:9" ht="13.5" customHeight="1">
      <c r="A280" s="829" t="s">
        <v>3953</v>
      </c>
      <c r="B280" s="156" t="s">
        <v>116</v>
      </c>
      <c r="C280" s="940">
        <v>3.81</v>
      </c>
      <c r="D280" s="157">
        <v>2500</v>
      </c>
      <c r="E280" s="706">
        <v>92.66</v>
      </c>
      <c r="F280" s="740">
        <f t="shared" si="26"/>
        <v>92.66</v>
      </c>
      <c r="G280" s="1037">
        <f>'Заказ, cкидки и курсы валют'!$J$24*F280</f>
        <v>1175.3921</v>
      </c>
      <c r="H280" s="158">
        <f t="shared" si="27"/>
        <v>2938.48</v>
      </c>
      <c r="I280" s="15"/>
    </row>
    <row r="281" spans="1:9" ht="13.5" customHeight="1">
      <c r="A281" s="829" t="s">
        <v>3954</v>
      </c>
      <c r="B281" s="156" t="s">
        <v>3347</v>
      </c>
      <c r="C281" s="939">
        <v>4.7300000000000004</v>
      </c>
      <c r="D281" s="157">
        <v>2000</v>
      </c>
      <c r="E281" s="706">
        <v>114.78</v>
      </c>
      <c r="F281" s="740">
        <f t="shared" si="26"/>
        <v>114.78</v>
      </c>
      <c r="G281" s="1037">
        <f>'Заказ, cкидки и курсы валют'!$J$24*F281</f>
        <v>1455.9843000000001</v>
      </c>
      <c r="H281" s="158">
        <f t="shared" si="27"/>
        <v>2911.97</v>
      </c>
      <c r="I281" s="15"/>
    </row>
    <row r="282" spans="1:9" ht="13.5" customHeight="1">
      <c r="A282" s="829" t="s">
        <v>3955</v>
      </c>
      <c r="B282" s="156" t="s">
        <v>117</v>
      </c>
      <c r="C282" s="939">
        <v>5.68</v>
      </c>
      <c r="D282" s="159">
        <v>1800</v>
      </c>
      <c r="E282" s="706">
        <v>142.61000000000001</v>
      </c>
      <c r="F282" s="740">
        <f t="shared" si="26"/>
        <v>142.61000000000001</v>
      </c>
      <c r="G282" s="1037">
        <f>'Заказ, cкидки и курсы валют'!$J$24*F282</f>
        <v>1809.0078500000002</v>
      </c>
      <c r="H282" s="158">
        <f t="shared" si="27"/>
        <v>3256.21</v>
      </c>
      <c r="I282" s="15"/>
    </row>
    <row r="283" spans="1:9" ht="13.5" customHeight="1">
      <c r="A283" s="829" t="s">
        <v>3956</v>
      </c>
      <c r="B283" s="156" t="s">
        <v>118</v>
      </c>
      <c r="C283" s="939">
        <v>5.92</v>
      </c>
      <c r="D283" s="157">
        <v>1500</v>
      </c>
      <c r="E283" s="706">
        <v>150.94999999999999</v>
      </c>
      <c r="F283" s="740">
        <f t="shared" si="26"/>
        <v>150.94999999999999</v>
      </c>
      <c r="G283" s="1037">
        <f>'Заказ, cкидки и курсы валют'!$J$24*F283</f>
        <v>1914.8007499999999</v>
      </c>
      <c r="H283" s="158">
        <f t="shared" si="27"/>
        <v>2872.2</v>
      </c>
      <c r="I283" s="15"/>
    </row>
    <row r="284" spans="1:9" ht="13.5" customHeight="1">
      <c r="A284" s="829" t="s">
        <v>3957</v>
      </c>
      <c r="B284" s="156" t="s">
        <v>119</v>
      </c>
      <c r="C284" s="941">
        <v>6.63</v>
      </c>
      <c r="D284" s="157">
        <v>1500</v>
      </c>
      <c r="E284" s="706">
        <v>160.35</v>
      </c>
      <c r="F284" s="740">
        <f t="shared" si="26"/>
        <v>160.35</v>
      </c>
      <c r="G284" s="1037">
        <f>'Заказ, cкидки и курсы валют'!$J$24*F284</f>
        <v>2034.0397499999999</v>
      </c>
      <c r="H284" s="158">
        <f t="shared" si="27"/>
        <v>3051.06</v>
      </c>
      <c r="I284" s="15"/>
    </row>
    <row r="285" spans="1:9" ht="13.5" customHeight="1">
      <c r="A285" s="829" t="s">
        <v>5366</v>
      </c>
      <c r="B285" s="156" t="s">
        <v>4000</v>
      </c>
      <c r="C285" s="942">
        <v>6.86</v>
      </c>
      <c r="D285" s="157">
        <v>1500</v>
      </c>
      <c r="E285" s="706">
        <v>188.02</v>
      </c>
      <c r="F285" s="740">
        <f t="shared" si="26"/>
        <v>188.02</v>
      </c>
      <c r="G285" s="1037">
        <f>'Заказ, cкидки и курсы валют'!$J$24*F285</f>
        <v>2385.0337000000004</v>
      </c>
      <c r="H285" s="158">
        <f t="shared" si="27"/>
        <v>3577.55</v>
      </c>
      <c r="I285" s="15"/>
    </row>
    <row r="286" spans="1:9" ht="13.5" customHeight="1">
      <c r="A286" s="829" t="s">
        <v>9754</v>
      </c>
      <c r="B286" s="1723" t="s">
        <v>4001</v>
      </c>
      <c r="C286" s="942">
        <v>7.31</v>
      </c>
      <c r="D286" s="157">
        <v>1500</v>
      </c>
      <c r="E286" s="706">
        <v>200.47</v>
      </c>
      <c r="F286" s="740">
        <f>ROUND(E286*(1-$F$11),2)</f>
        <v>200.47</v>
      </c>
      <c r="G286" s="1037">
        <f>'Заказ, cкидки и курсы валют'!$J$24*F286</f>
        <v>2542.9619499999999</v>
      </c>
      <c r="H286" s="158">
        <f>ROUND((D286/1000)*G286,2)</f>
        <v>3814.44</v>
      </c>
      <c r="I286" s="15"/>
    </row>
    <row r="287" spans="1:9" ht="13.5" customHeight="1">
      <c r="A287" s="829" t="s">
        <v>3958</v>
      </c>
      <c r="B287" s="156" t="s">
        <v>120</v>
      </c>
      <c r="C287" s="942">
        <v>9.6000000000000014</v>
      </c>
      <c r="D287" s="157">
        <v>1500</v>
      </c>
      <c r="E287" s="706">
        <v>237.34</v>
      </c>
      <c r="F287" s="740">
        <f>ROUND(E287*(1-$F$11),2)</f>
        <v>237.34</v>
      </c>
      <c r="G287" s="1037">
        <f>'Заказ, cкидки и курсы валют'!$J$24*F287</f>
        <v>3010.6579000000002</v>
      </c>
      <c r="H287" s="158">
        <f>ROUND((D287/1000)*G287,2)</f>
        <v>4515.99</v>
      </c>
      <c r="I287" s="15"/>
    </row>
    <row r="288" spans="1:9" ht="13.5" customHeight="1" thickBot="1">
      <c r="A288" s="1672" t="s">
        <v>3959</v>
      </c>
      <c r="B288" s="211" t="s">
        <v>121</v>
      </c>
      <c r="C288" s="1179">
        <v>10.9</v>
      </c>
      <c r="D288" s="213">
        <v>1200</v>
      </c>
      <c r="E288" s="706">
        <v>266</v>
      </c>
      <c r="F288" s="1173">
        <f>ROUND(E288*(1-$F$11),2)</f>
        <v>266</v>
      </c>
      <c r="G288" s="1174">
        <f>'Заказ, cкидки и курсы валют'!$J$24*F288</f>
        <v>3374.21</v>
      </c>
      <c r="H288" s="214">
        <f>ROUND((D288/1000)*G288,2)</f>
        <v>4049.05</v>
      </c>
      <c r="I288" s="19"/>
    </row>
    <row r="289" spans="1:11" ht="13.5" customHeight="1" thickBot="1">
      <c r="K289" s="707"/>
    </row>
    <row r="290" spans="1:11" ht="13.5" customHeight="1">
      <c r="A290" s="236"/>
      <c r="B290" s="112" t="s">
        <v>3942</v>
      </c>
      <c r="C290" s="112"/>
      <c r="D290" s="117"/>
      <c r="E290" s="728"/>
      <c r="F290" s="729"/>
      <c r="G290" s="1033"/>
      <c r="H290" s="196"/>
      <c r="I290" s="116"/>
      <c r="K290" s="707"/>
    </row>
    <row r="291" spans="1:11" ht="13.5" customHeight="1">
      <c r="A291" s="237"/>
      <c r="B291" s="129"/>
      <c r="C291" s="129" t="s">
        <v>500</v>
      </c>
      <c r="D291" s="198"/>
      <c r="E291" s="743"/>
      <c r="F291" s="695"/>
      <c r="G291" s="396"/>
      <c r="H291" s="17"/>
      <c r="I291" s="200"/>
      <c r="K291" s="707"/>
    </row>
    <row r="292" spans="1:11" ht="13.5" customHeight="1">
      <c r="A292" s="237"/>
      <c r="B292" s="240"/>
      <c r="C292" s="118"/>
      <c r="D292" s="118"/>
      <c r="E292" s="732"/>
      <c r="F292" s="733"/>
      <c r="G292" s="1034"/>
      <c r="H292" s="17"/>
      <c r="I292" s="200"/>
      <c r="K292" s="707"/>
    </row>
    <row r="293" spans="1:11" ht="13.5" customHeight="1">
      <c r="A293" s="237"/>
      <c r="B293" s="240"/>
      <c r="C293" s="118"/>
      <c r="D293" s="118"/>
      <c r="E293" s="732"/>
      <c r="F293" s="733"/>
      <c r="G293" s="1034"/>
      <c r="H293" s="17"/>
      <c r="I293" s="200"/>
      <c r="K293" s="707"/>
    </row>
    <row r="294" spans="1:11" ht="13.5" customHeight="1">
      <c r="A294" s="237"/>
      <c r="B294" s="240"/>
      <c r="C294" s="118"/>
      <c r="D294" s="118"/>
      <c r="E294" s="732"/>
      <c r="F294" s="733"/>
      <c r="G294" s="1034"/>
      <c r="H294" s="17"/>
      <c r="I294" s="200"/>
      <c r="K294" s="707"/>
    </row>
    <row r="295" spans="1:11" ht="13.5" customHeight="1" thickBot="1">
      <c r="A295" s="234" t="s">
        <v>7210</v>
      </c>
      <c r="B295" s="241"/>
      <c r="C295" s="118"/>
      <c r="D295" s="118"/>
      <c r="E295" s="734"/>
      <c r="F295" s="735"/>
      <c r="G295" s="1035"/>
      <c r="H295" s="204"/>
      <c r="I295" s="205"/>
      <c r="K295" s="707"/>
    </row>
    <row r="296" spans="1:11" ht="39.75" customHeight="1">
      <c r="A296" s="1660" t="s">
        <v>1036</v>
      </c>
      <c r="B296" s="1661" t="s">
        <v>1037</v>
      </c>
      <c r="C296" s="225" t="s">
        <v>679</v>
      </c>
      <c r="D296" s="225" t="s">
        <v>3147</v>
      </c>
      <c r="E296" s="1476" t="s">
        <v>11544</v>
      </c>
      <c r="F296" s="750" t="s">
        <v>2796</v>
      </c>
      <c r="G296" s="1658" t="s">
        <v>2644</v>
      </c>
      <c r="H296" s="482" t="s">
        <v>498</v>
      </c>
      <c r="I296" s="609" t="s">
        <v>4274</v>
      </c>
      <c r="K296" s="707"/>
    </row>
    <row r="297" spans="1:11" ht="13.5" customHeight="1" thickBot="1">
      <c r="A297" s="1485"/>
      <c r="B297" s="1662"/>
      <c r="C297" s="226" t="s">
        <v>3648</v>
      </c>
      <c r="D297" s="227" t="s">
        <v>4424</v>
      </c>
      <c r="E297" s="1564" t="s">
        <v>265</v>
      </c>
      <c r="F297" s="739">
        <f>'Заказ, cкидки и курсы валют'!$I$12</f>
        <v>0</v>
      </c>
      <c r="G297" s="1659"/>
      <c r="H297" s="395"/>
      <c r="I297" s="1663"/>
      <c r="K297" s="707"/>
    </row>
    <row r="298" spans="1:11" ht="13.5" customHeight="1">
      <c r="A298" s="440" t="s">
        <v>6743</v>
      </c>
      <c r="B298" s="441" t="s">
        <v>105</v>
      </c>
      <c r="C298" s="1477">
        <v>0.91</v>
      </c>
      <c r="D298" s="1555">
        <v>1500</v>
      </c>
      <c r="E298" s="825">
        <v>22.73</v>
      </c>
      <c r="F298" s="1415">
        <f t="shared" ref="F298:F314" si="28">ROUND(E298*(1-$F$11),2)</f>
        <v>22.73</v>
      </c>
      <c r="G298" s="1188">
        <f>'Заказ, cкидки и курсы валют'!$J$24*F298</f>
        <v>288.33005000000003</v>
      </c>
      <c r="H298" s="443">
        <f t="shared" ref="H298:H314" si="29">ROUND((D298/1000)*G298,2)</f>
        <v>432.5</v>
      </c>
      <c r="I298" s="393"/>
      <c r="K298" s="707"/>
    </row>
    <row r="299" spans="1:11" ht="13.5" customHeight="1">
      <c r="A299" s="208" t="s">
        <v>6744</v>
      </c>
      <c r="B299" s="156" t="s">
        <v>106</v>
      </c>
      <c r="C299" s="939">
        <v>0.96</v>
      </c>
      <c r="D299" s="1549">
        <v>1500</v>
      </c>
      <c r="E299" s="825">
        <v>25.87</v>
      </c>
      <c r="F299" s="1416">
        <f t="shared" si="28"/>
        <v>25.87</v>
      </c>
      <c r="G299" s="1037">
        <f>'Заказ, cкидки и курсы валют'!$J$24*F299</f>
        <v>328.16095000000001</v>
      </c>
      <c r="H299" s="158">
        <f t="shared" si="29"/>
        <v>492.24</v>
      </c>
      <c r="I299" s="245"/>
      <c r="K299" s="707"/>
    </row>
    <row r="300" spans="1:11" ht="13.5" customHeight="1">
      <c r="A300" s="208" t="s">
        <v>6745</v>
      </c>
      <c r="B300" s="156" t="s">
        <v>107</v>
      </c>
      <c r="C300" s="939">
        <v>1.19</v>
      </c>
      <c r="D300" s="1549">
        <v>1000</v>
      </c>
      <c r="E300" s="825">
        <v>32.03</v>
      </c>
      <c r="F300" s="1416">
        <f t="shared" si="28"/>
        <v>32.03</v>
      </c>
      <c r="G300" s="1037">
        <f>'Заказ, cкидки и курсы валют'!$J$24*F300</f>
        <v>406.30055000000004</v>
      </c>
      <c r="H300" s="158">
        <f t="shared" si="29"/>
        <v>406.3</v>
      </c>
      <c r="I300" s="245"/>
    </row>
    <row r="301" spans="1:11" ht="13.5" customHeight="1">
      <c r="A301" s="208" t="s">
        <v>6746</v>
      </c>
      <c r="B301" s="156" t="s">
        <v>108</v>
      </c>
      <c r="C301" s="939">
        <v>1.42</v>
      </c>
      <c r="D301" s="1549">
        <v>1000</v>
      </c>
      <c r="E301" s="825">
        <v>37.99</v>
      </c>
      <c r="F301" s="1416">
        <f t="shared" si="28"/>
        <v>37.99</v>
      </c>
      <c r="G301" s="1037">
        <f>'Заказ, cкидки и курсы валют'!$J$24*F301</f>
        <v>481.90315000000004</v>
      </c>
      <c r="H301" s="158">
        <f t="shared" si="29"/>
        <v>481.9</v>
      </c>
      <c r="I301" s="245"/>
    </row>
    <row r="302" spans="1:11" ht="13.5" customHeight="1">
      <c r="A302" s="208" t="s">
        <v>6747</v>
      </c>
      <c r="B302" s="156" t="s">
        <v>109</v>
      </c>
      <c r="C302" s="939">
        <v>1.55</v>
      </c>
      <c r="D302" s="1549">
        <v>800</v>
      </c>
      <c r="E302" s="825">
        <v>44.03</v>
      </c>
      <c r="F302" s="1416">
        <f t="shared" si="28"/>
        <v>44.03</v>
      </c>
      <c r="G302" s="1037">
        <f>'Заказ, cкидки и курсы валют'!$J$24*F302</f>
        <v>558.52055000000007</v>
      </c>
      <c r="H302" s="158">
        <f t="shared" si="29"/>
        <v>446.82</v>
      </c>
      <c r="I302" s="245"/>
    </row>
    <row r="303" spans="1:11" ht="13.5" customHeight="1">
      <c r="A303" s="208" t="s">
        <v>6748</v>
      </c>
      <c r="B303" s="156" t="s">
        <v>110</v>
      </c>
      <c r="C303" s="939">
        <v>1.77</v>
      </c>
      <c r="D303" s="1549">
        <v>500</v>
      </c>
      <c r="E303" s="825">
        <v>47.29</v>
      </c>
      <c r="F303" s="1416">
        <f t="shared" si="28"/>
        <v>47.29</v>
      </c>
      <c r="G303" s="1037">
        <f>'Заказ, cкидки и курсы валют'!$J$24*F303</f>
        <v>599.87365</v>
      </c>
      <c r="H303" s="158">
        <f t="shared" si="29"/>
        <v>299.94</v>
      </c>
      <c r="I303" s="245"/>
    </row>
    <row r="304" spans="1:11" ht="13.5" customHeight="1">
      <c r="A304" s="208" t="s">
        <v>6749</v>
      </c>
      <c r="B304" s="156" t="s">
        <v>111</v>
      </c>
      <c r="C304" s="939">
        <v>1.95</v>
      </c>
      <c r="D304" s="1549">
        <v>500</v>
      </c>
      <c r="E304" s="825">
        <v>56.96</v>
      </c>
      <c r="F304" s="1416">
        <f t="shared" si="28"/>
        <v>56.96</v>
      </c>
      <c r="G304" s="1037">
        <f>'Заказ, cкидки и курсы валют'!$J$24*F304</f>
        <v>722.5376</v>
      </c>
      <c r="H304" s="158">
        <f t="shared" si="29"/>
        <v>361.27</v>
      </c>
      <c r="I304" s="245"/>
    </row>
    <row r="305" spans="1:11" ht="13.5" customHeight="1">
      <c r="A305" s="208" t="s">
        <v>6750</v>
      </c>
      <c r="B305" s="156" t="s">
        <v>112</v>
      </c>
      <c r="C305" s="939">
        <v>2.14</v>
      </c>
      <c r="D305" s="1549">
        <v>400</v>
      </c>
      <c r="E305" s="825">
        <v>57.49</v>
      </c>
      <c r="F305" s="1416">
        <f t="shared" si="28"/>
        <v>57.49</v>
      </c>
      <c r="G305" s="1037">
        <f>'Заказ, cкидки и курсы валют'!$J$24*F305</f>
        <v>729.26065000000006</v>
      </c>
      <c r="H305" s="158">
        <f t="shared" si="29"/>
        <v>291.7</v>
      </c>
      <c r="I305" s="245"/>
    </row>
    <row r="306" spans="1:11" ht="13.5" customHeight="1">
      <c r="A306" s="208" t="s">
        <v>6751</v>
      </c>
      <c r="B306" s="156" t="s">
        <v>113</v>
      </c>
      <c r="C306" s="939">
        <v>2.36</v>
      </c>
      <c r="D306" s="1549">
        <v>350</v>
      </c>
      <c r="E306" s="825">
        <v>68.510000000000005</v>
      </c>
      <c r="F306" s="1416">
        <f t="shared" si="28"/>
        <v>68.510000000000005</v>
      </c>
      <c r="G306" s="1037">
        <f>'Заказ, cкидки и курсы валют'!$J$24*F306</f>
        <v>869.04935000000012</v>
      </c>
      <c r="H306" s="158">
        <f t="shared" si="29"/>
        <v>304.17</v>
      </c>
      <c r="I306" s="245"/>
    </row>
    <row r="307" spans="1:11" ht="13.5" customHeight="1">
      <c r="A307" s="208" t="s">
        <v>6752</v>
      </c>
      <c r="B307" s="156" t="s">
        <v>114</v>
      </c>
      <c r="C307" s="939">
        <v>2.76</v>
      </c>
      <c r="D307" s="1549">
        <v>300</v>
      </c>
      <c r="E307" s="825">
        <v>84.16</v>
      </c>
      <c r="F307" s="1416">
        <f t="shared" si="28"/>
        <v>84.16</v>
      </c>
      <c r="G307" s="1037">
        <f>'Заказ, cкидки и курсы валют'!$J$24*F307</f>
        <v>1067.5696</v>
      </c>
      <c r="H307" s="158">
        <f t="shared" si="29"/>
        <v>320.27</v>
      </c>
      <c r="I307" s="245"/>
    </row>
    <row r="308" spans="1:11" ht="13.5" customHeight="1">
      <c r="A308" s="208" t="s">
        <v>6753</v>
      </c>
      <c r="B308" s="156" t="s">
        <v>115</v>
      </c>
      <c r="C308" s="939">
        <v>3.42</v>
      </c>
      <c r="D308" s="1549">
        <v>200</v>
      </c>
      <c r="E308" s="825">
        <v>91.29</v>
      </c>
      <c r="F308" s="1416">
        <f t="shared" si="28"/>
        <v>91.29</v>
      </c>
      <c r="G308" s="1037">
        <f>'Заказ, cкидки и курсы валют'!$J$24*F308</f>
        <v>1158.0136500000001</v>
      </c>
      <c r="H308" s="158">
        <f t="shared" si="29"/>
        <v>231.6</v>
      </c>
      <c r="I308" s="245"/>
    </row>
    <row r="309" spans="1:11" ht="13.5" customHeight="1">
      <c r="A309" s="208" t="s">
        <v>6754</v>
      </c>
      <c r="B309" s="156" t="s">
        <v>116</v>
      </c>
      <c r="C309" s="940">
        <v>3.81</v>
      </c>
      <c r="D309" s="1549">
        <v>150</v>
      </c>
      <c r="E309" s="825">
        <v>100.72</v>
      </c>
      <c r="F309" s="1416">
        <f t="shared" si="28"/>
        <v>100.72</v>
      </c>
      <c r="G309" s="1037">
        <f>'Заказ, cкидки и курсы валют'!$J$24*F309</f>
        <v>1277.6332</v>
      </c>
      <c r="H309" s="158">
        <f t="shared" si="29"/>
        <v>191.64</v>
      </c>
      <c r="I309" s="245"/>
      <c r="K309" s="707"/>
    </row>
    <row r="310" spans="1:11" ht="13.5" customHeight="1">
      <c r="A310" s="208" t="s">
        <v>6755</v>
      </c>
      <c r="B310" s="156" t="s">
        <v>3347</v>
      </c>
      <c r="C310" s="939">
        <v>4.7300000000000004</v>
      </c>
      <c r="D310" s="1549">
        <v>100</v>
      </c>
      <c r="E310" s="825">
        <v>124.15</v>
      </c>
      <c r="F310" s="1416">
        <f t="shared" si="28"/>
        <v>124.15</v>
      </c>
      <c r="G310" s="1037">
        <f>'Заказ, cкидки и курсы валют'!$J$24*F310</f>
        <v>1574.84275</v>
      </c>
      <c r="H310" s="158">
        <f t="shared" si="29"/>
        <v>157.47999999999999</v>
      </c>
      <c r="I310" s="245"/>
      <c r="K310" s="707"/>
    </row>
    <row r="311" spans="1:11" ht="13.5" customHeight="1">
      <c r="A311" s="208" t="s">
        <v>6756</v>
      </c>
      <c r="B311" s="156" t="s">
        <v>117</v>
      </c>
      <c r="C311" s="939">
        <v>5.68</v>
      </c>
      <c r="D311" s="1550">
        <v>100</v>
      </c>
      <c r="E311" s="825">
        <v>154.35</v>
      </c>
      <c r="F311" s="1416">
        <f t="shared" si="28"/>
        <v>154.35</v>
      </c>
      <c r="G311" s="1037">
        <f>'Заказ, cкидки и курсы валют'!$J$24*F311</f>
        <v>1957.92975</v>
      </c>
      <c r="H311" s="158">
        <f t="shared" si="29"/>
        <v>195.79</v>
      </c>
      <c r="I311" s="245"/>
      <c r="K311" s="707"/>
    </row>
    <row r="312" spans="1:11" ht="13.5" customHeight="1">
      <c r="A312" s="208" t="s">
        <v>6757</v>
      </c>
      <c r="B312" s="156" t="s">
        <v>118</v>
      </c>
      <c r="C312" s="939">
        <v>5.92</v>
      </c>
      <c r="D312" s="1549">
        <v>100</v>
      </c>
      <c r="E312" s="825">
        <v>163.24</v>
      </c>
      <c r="F312" s="1416">
        <f t="shared" si="28"/>
        <v>163.24</v>
      </c>
      <c r="G312" s="1037">
        <f>'Заказ, cкидки и курсы валют'!$J$24*F312</f>
        <v>2070.6994000000004</v>
      </c>
      <c r="H312" s="158">
        <f t="shared" si="29"/>
        <v>207.07</v>
      </c>
      <c r="I312" s="245"/>
      <c r="K312" s="707"/>
    </row>
    <row r="313" spans="1:11" ht="13.5" customHeight="1">
      <c r="A313" s="208" t="s">
        <v>6758</v>
      </c>
      <c r="B313" s="156" t="s">
        <v>119</v>
      </c>
      <c r="C313" s="941">
        <v>6.63</v>
      </c>
      <c r="D313" s="1549">
        <v>100</v>
      </c>
      <c r="E313" s="825">
        <v>173.6</v>
      </c>
      <c r="F313" s="1416">
        <f t="shared" si="28"/>
        <v>173.6</v>
      </c>
      <c r="G313" s="1037">
        <f>'Заказ, cкидки и курсы валют'!$J$24*F313</f>
        <v>2202.116</v>
      </c>
      <c r="H313" s="158">
        <f t="shared" si="29"/>
        <v>220.21</v>
      </c>
      <c r="I313" s="245"/>
      <c r="K313" s="707"/>
    </row>
    <row r="314" spans="1:11" ht="13.5" customHeight="1">
      <c r="A314" s="208" t="s">
        <v>6759</v>
      </c>
      <c r="B314" s="156" t="s">
        <v>4000</v>
      </c>
      <c r="C314" s="942">
        <v>6.86</v>
      </c>
      <c r="D314" s="1549">
        <v>100</v>
      </c>
      <c r="E314" s="825">
        <v>202.42</v>
      </c>
      <c r="F314" s="1416">
        <f t="shared" si="28"/>
        <v>202.42</v>
      </c>
      <c r="G314" s="1037">
        <f>'Заказ, cкидки и курсы валют'!$J$24*F314</f>
        <v>2567.6977000000002</v>
      </c>
      <c r="H314" s="158">
        <f t="shared" si="29"/>
        <v>256.77</v>
      </c>
      <c r="I314" s="245"/>
      <c r="K314" s="707"/>
    </row>
    <row r="315" spans="1:11" ht="13.5" customHeight="1">
      <c r="A315" s="208" t="s">
        <v>9755</v>
      </c>
      <c r="B315" s="1723" t="s">
        <v>4001</v>
      </c>
      <c r="C315" s="942">
        <v>7.31</v>
      </c>
      <c r="D315" s="1549">
        <v>100</v>
      </c>
      <c r="E315" s="825">
        <v>215.2</v>
      </c>
      <c r="F315" s="1416">
        <f t="shared" ref="F315" si="30">ROUND(E315*(1-$F$11),2)</f>
        <v>215.2</v>
      </c>
      <c r="G315" s="1037">
        <f>'Заказ, cкидки и курсы валют'!$J$24*F315</f>
        <v>2729.8119999999999</v>
      </c>
      <c r="H315" s="158">
        <f t="shared" ref="H315" si="31">ROUND((D315/1000)*G315,2)</f>
        <v>272.98</v>
      </c>
      <c r="I315" s="245"/>
      <c r="K315" s="707"/>
    </row>
    <row r="316" spans="1:11" ht="13.5" customHeight="1">
      <c r="A316" s="208" t="s">
        <v>6760</v>
      </c>
      <c r="B316" s="156" t="s">
        <v>120</v>
      </c>
      <c r="C316" s="942">
        <v>9.6000000000000014</v>
      </c>
      <c r="D316" s="1549">
        <v>100</v>
      </c>
      <c r="E316" s="825">
        <v>255.87</v>
      </c>
      <c r="F316" s="1416">
        <f>ROUND(E316*(1-$F$11),2)</f>
        <v>255.87</v>
      </c>
      <c r="G316" s="1037">
        <f>'Заказ, cкидки и курсы валют'!$J$24*F316</f>
        <v>3245.7109500000001</v>
      </c>
      <c r="H316" s="158">
        <f>ROUND((D316/1000)*G316,2)</f>
        <v>324.57</v>
      </c>
      <c r="I316" s="245"/>
      <c r="K316" s="707"/>
    </row>
    <row r="317" spans="1:11" ht="13.5" customHeight="1" thickBot="1">
      <c r="A317" s="210" t="s">
        <v>6761</v>
      </c>
      <c r="B317" s="211" t="s">
        <v>121</v>
      </c>
      <c r="C317" s="1179">
        <v>10.9</v>
      </c>
      <c r="D317" s="1551">
        <v>100</v>
      </c>
      <c r="E317" s="825">
        <v>283.73</v>
      </c>
      <c r="F317" s="1417">
        <f>ROUND(E317*(1-$F$11),2)</f>
        <v>283.73</v>
      </c>
      <c r="G317" s="1174">
        <f>'Заказ, cкидки и курсы валют'!$J$24*F317</f>
        <v>3599.1150500000003</v>
      </c>
      <c r="H317" s="214">
        <f>ROUND((D317/1000)*G317,2)</f>
        <v>359.91</v>
      </c>
      <c r="I317" s="248"/>
      <c r="K317" s="707"/>
    </row>
    <row r="318" spans="1:11" ht="10.5" customHeight="1" thickBot="1">
      <c r="C318"/>
      <c r="D318"/>
      <c r="E318" s="680"/>
      <c r="F318"/>
      <c r="G318"/>
      <c r="K318" s="707"/>
    </row>
    <row r="319" spans="1:11" ht="18">
      <c r="A319" s="236"/>
      <c r="B319" s="112" t="s">
        <v>3942</v>
      </c>
      <c r="C319" s="112"/>
      <c r="D319" s="117"/>
      <c r="E319" s="728"/>
      <c r="F319" s="729"/>
      <c r="G319" s="1033"/>
      <c r="H319" s="196"/>
      <c r="I319" s="116"/>
      <c r="K319" s="707"/>
    </row>
    <row r="320" spans="1:11" ht="18">
      <c r="A320" s="237"/>
      <c r="B320" s="129"/>
      <c r="C320" s="129" t="s">
        <v>500</v>
      </c>
      <c r="D320" s="198"/>
      <c r="E320" s="743"/>
      <c r="F320" s="695"/>
      <c r="G320" s="396"/>
      <c r="H320" s="17"/>
      <c r="I320" s="200"/>
    </row>
    <row r="321" spans="1:9">
      <c r="A321" s="237"/>
      <c r="B321" s="240"/>
      <c r="C321" s="118"/>
      <c r="D321" s="118"/>
      <c r="E321" s="732"/>
      <c r="F321" s="733"/>
      <c r="G321" s="1034"/>
      <c r="H321" s="17"/>
      <c r="I321" s="200"/>
    </row>
    <row r="322" spans="1:9">
      <c r="A322" s="237"/>
      <c r="B322" s="240"/>
      <c r="C322" s="118"/>
      <c r="D322" s="118"/>
      <c r="E322" s="732"/>
      <c r="F322" s="733"/>
      <c r="G322" s="1034"/>
      <c r="H322" s="17"/>
      <c r="I322" s="200"/>
    </row>
    <row r="323" spans="1:9">
      <c r="A323" s="237"/>
      <c r="B323" s="240"/>
      <c r="C323" s="118"/>
      <c r="D323" s="118"/>
      <c r="E323" s="732"/>
      <c r="F323" s="733"/>
      <c r="G323" s="1034"/>
      <c r="H323" s="17"/>
      <c r="I323" s="200"/>
    </row>
    <row r="324" spans="1:9" ht="16.5" thickBot="1">
      <c r="A324" s="234" t="s">
        <v>7212</v>
      </c>
      <c r="B324" s="233"/>
      <c r="C324" s="118"/>
      <c r="D324" s="118"/>
      <c r="E324" s="734"/>
      <c r="F324" s="735"/>
      <c r="G324" s="1035"/>
      <c r="H324" s="204"/>
      <c r="I324" s="205"/>
    </row>
    <row r="325" spans="1:9" ht="41.25" customHeight="1">
      <c r="A325" s="1660" t="s">
        <v>1036</v>
      </c>
      <c r="B325" s="1661" t="s">
        <v>1037</v>
      </c>
      <c r="C325" s="225" t="s">
        <v>679</v>
      </c>
      <c r="D325" s="225" t="s">
        <v>3147</v>
      </c>
      <c r="E325" s="1476" t="s">
        <v>11544</v>
      </c>
      <c r="F325" s="750" t="s">
        <v>2796</v>
      </c>
      <c r="G325" s="1658" t="s">
        <v>2644</v>
      </c>
      <c r="H325" s="482" t="s">
        <v>498</v>
      </c>
      <c r="I325" s="609" t="s">
        <v>4274</v>
      </c>
    </row>
    <row r="326" spans="1:9" ht="13.5" thickBot="1">
      <c r="A326" s="1485"/>
      <c r="B326" s="1662"/>
      <c r="C326" s="226" t="s">
        <v>3648</v>
      </c>
      <c r="D326" s="227" t="s">
        <v>4424</v>
      </c>
      <c r="E326" s="1564" t="s">
        <v>265</v>
      </c>
      <c r="F326" s="739">
        <f>'Заказ, cкидки и курсы валют'!$I$12</f>
        <v>0</v>
      </c>
      <c r="G326" s="1659"/>
      <c r="H326" s="395"/>
      <c r="I326" s="1663"/>
    </row>
    <row r="327" spans="1:9" ht="14.1" customHeight="1">
      <c r="A327" s="440" t="s">
        <v>9756</v>
      </c>
      <c r="B327" s="441" t="s">
        <v>105</v>
      </c>
      <c r="C327" s="1477">
        <v>0.91</v>
      </c>
      <c r="D327" s="1555">
        <v>150</v>
      </c>
      <c r="E327" s="1604">
        <f>E269*2</f>
        <v>42.2</v>
      </c>
      <c r="F327" s="1415">
        <f t="shared" ref="F327:F343" si="32">ROUND(E327*(1-$F$11),2)</f>
        <v>42.2</v>
      </c>
      <c r="G327" s="1188">
        <f>'Заказ, cкидки и курсы валют'!$J$24*F327</f>
        <v>535.30700000000002</v>
      </c>
      <c r="H327" s="443">
        <f t="shared" ref="H327:H343" si="33">ROUND((D327/1000)*G327,2)</f>
        <v>80.3</v>
      </c>
      <c r="I327" s="393"/>
    </row>
    <row r="328" spans="1:9" ht="14.1" customHeight="1">
      <c r="A328" s="208" t="s">
        <v>9757</v>
      </c>
      <c r="B328" s="156" t="s">
        <v>106</v>
      </c>
      <c r="C328" s="939">
        <v>0.96</v>
      </c>
      <c r="D328" s="1549">
        <v>150</v>
      </c>
      <c r="E328" s="1604">
        <f t="shared" ref="E328:E346" si="34">E270*2</f>
        <v>48.04</v>
      </c>
      <c r="F328" s="1416">
        <f t="shared" si="32"/>
        <v>48.04</v>
      </c>
      <c r="G328" s="1037">
        <f>'Заказ, cкидки и курсы валют'!$J$24*F328</f>
        <v>609.38739999999996</v>
      </c>
      <c r="H328" s="158">
        <f t="shared" si="33"/>
        <v>91.41</v>
      </c>
      <c r="I328" s="245"/>
    </row>
    <row r="329" spans="1:9" ht="14.1" customHeight="1">
      <c r="A329" s="208" t="s">
        <v>9758</v>
      </c>
      <c r="B329" s="156" t="s">
        <v>107</v>
      </c>
      <c r="C329" s="939">
        <v>1.19</v>
      </c>
      <c r="D329" s="1549">
        <v>100</v>
      </c>
      <c r="E329" s="1604">
        <f t="shared" si="34"/>
        <v>59.32</v>
      </c>
      <c r="F329" s="1416">
        <f t="shared" si="32"/>
        <v>59.32</v>
      </c>
      <c r="G329" s="1037">
        <f>'Заказ, cкидки и курсы валют'!$J$24*F329</f>
        <v>752.4742</v>
      </c>
      <c r="H329" s="158">
        <f t="shared" si="33"/>
        <v>75.25</v>
      </c>
      <c r="I329" s="245"/>
    </row>
    <row r="330" spans="1:9" ht="14.1" customHeight="1">
      <c r="A330" s="208" t="s">
        <v>9759</v>
      </c>
      <c r="B330" s="156" t="s">
        <v>108</v>
      </c>
      <c r="C330" s="939">
        <v>1.42</v>
      </c>
      <c r="D330" s="1549">
        <v>100</v>
      </c>
      <c r="E330" s="1604">
        <f t="shared" si="34"/>
        <v>70.260000000000005</v>
      </c>
      <c r="F330" s="1416">
        <f t="shared" si="32"/>
        <v>70.260000000000005</v>
      </c>
      <c r="G330" s="1037">
        <f>'Заказ, cкидки и курсы валют'!$J$24*F330</f>
        <v>891.24810000000014</v>
      </c>
      <c r="H330" s="158">
        <f t="shared" si="33"/>
        <v>89.12</v>
      </c>
      <c r="I330" s="245"/>
    </row>
    <row r="331" spans="1:9" ht="14.1" customHeight="1">
      <c r="A331" s="208" t="s">
        <v>9760</v>
      </c>
      <c r="B331" s="156" t="s">
        <v>109</v>
      </c>
      <c r="C331" s="939">
        <v>1.55</v>
      </c>
      <c r="D331" s="1549">
        <v>80</v>
      </c>
      <c r="E331" s="1604">
        <f t="shared" si="34"/>
        <v>83.08</v>
      </c>
      <c r="F331" s="1416">
        <f t="shared" si="32"/>
        <v>83.08</v>
      </c>
      <c r="G331" s="1037">
        <f>'Заказ, cкидки и курсы валют'!$J$24*F331</f>
        <v>1053.8697999999999</v>
      </c>
      <c r="H331" s="158">
        <f t="shared" si="33"/>
        <v>84.31</v>
      </c>
      <c r="I331" s="245"/>
    </row>
    <row r="332" spans="1:9" ht="14.1" customHeight="1">
      <c r="A332" s="208" t="s">
        <v>9761</v>
      </c>
      <c r="B332" s="156" t="s">
        <v>110</v>
      </c>
      <c r="C332" s="939">
        <v>1.77</v>
      </c>
      <c r="D332" s="1549">
        <v>50</v>
      </c>
      <c r="E332" s="1604">
        <f t="shared" si="34"/>
        <v>87.34</v>
      </c>
      <c r="F332" s="1416">
        <f t="shared" si="32"/>
        <v>87.34</v>
      </c>
      <c r="G332" s="1037">
        <f>'Заказ, cкидки и курсы валют'!$J$24*F332</f>
        <v>1107.9079000000002</v>
      </c>
      <c r="H332" s="158">
        <f t="shared" si="33"/>
        <v>55.4</v>
      </c>
      <c r="I332" s="245"/>
    </row>
    <row r="333" spans="1:9" ht="14.1" customHeight="1">
      <c r="A333" s="208" t="s">
        <v>9762</v>
      </c>
      <c r="B333" s="156" t="s">
        <v>111</v>
      </c>
      <c r="C333" s="939">
        <v>1.95</v>
      </c>
      <c r="D333" s="1549">
        <v>50</v>
      </c>
      <c r="E333" s="1604">
        <f t="shared" si="34"/>
        <v>107.58</v>
      </c>
      <c r="F333" s="1416">
        <f t="shared" si="32"/>
        <v>107.58</v>
      </c>
      <c r="G333" s="1037">
        <f>'Заказ, cкидки и курсы валют'!$J$24*F333</f>
        <v>1364.6523</v>
      </c>
      <c r="H333" s="158">
        <f t="shared" si="33"/>
        <v>68.23</v>
      </c>
      <c r="I333" s="245"/>
    </row>
    <row r="334" spans="1:9" ht="14.1" customHeight="1">
      <c r="A334" s="208" t="s">
        <v>9763</v>
      </c>
      <c r="B334" s="156" t="s">
        <v>112</v>
      </c>
      <c r="C334" s="939">
        <v>2.14</v>
      </c>
      <c r="D334" s="1549">
        <v>40</v>
      </c>
      <c r="E334" s="1604">
        <f t="shared" si="34"/>
        <v>106.36</v>
      </c>
      <c r="F334" s="1416">
        <f t="shared" si="32"/>
        <v>106.36</v>
      </c>
      <c r="G334" s="1037">
        <f>'Заказ, cкидки и курсы валют'!$J$24*F334</f>
        <v>1349.1766</v>
      </c>
      <c r="H334" s="158">
        <f t="shared" si="33"/>
        <v>53.97</v>
      </c>
      <c r="I334" s="245"/>
    </row>
    <row r="335" spans="1:9" ht="14.1" customHeight="1">
      <c r="A335" s="208" t="s">
        <v>9764</v>
      </c>
      <c r="B335" s="156" t="s">
        <v>113</v>
      </c>
      <c r="C335" s="939">
        <v>2.36</v>
      </c>
      <c r="D335" s="1549">
        <v>35</v>
      </c>
      <c r="E335" s="1604">
        <f t="shared" si="34"/>
        <v>129.34</v>
      </c>
      <c r="F335" s="1416">
        <f t="shared" si="32"/>
        <v>129.34</v>
      </c>
      <c r="G335" s="1037">
        <f>'Заказ, cкидки и курсы валют'!$J$24*F335</f>
        <v>1640.6779000000001</v>
      </c>
      <c r="H335" s="158">
        <f t="shared" si="33"/>
        <v>57.42</v>
      </c>
      <c r="I335" s="245"/>
    </row>
    <row r="336" spans="1:9" ht="14.1" customHeight="1">
      <c r="A336" s="208" t="s">
        <v>9765</v>
      </c>
      <c r="B336" s="156" t="s">
        <v>114</v>
      </c>
      <c r="C336" s="939">
        <v>2.76</v>
      </c>
      <c r="D336" s="1549">
        <v>30</v>
      </c>
      <c r="E336" s="1604">
        <f t="shared" si="34"/>
        <v>159.34</v>
      </c>
      <c r="F336" s="1416">
        <f t="shared" si="32"/>
        <v>159.34</v>
      </c>
      <c r="G336" s="1037">
        <f>'Заказ, cкидки и курсы валют'!$J$24*F336</f>
        <v>2021.2279000000001</v>
      </c>
      <c r="H336" s="158">
        <f t="shared" si="33"/>
        <v>60.64</v>
      </c>
      <c r="I336" s="245"/>
    </row>
    <row r="337" spans="1:11" ht="14.1" customHeight="1">
      <c r="A337" s="208" t="s">
        <v>9766</v>
      </c>
      <c r="B337" s="156" t="s">
        <v>115</v>
      </c>
      <c r="C337" s="939">
        <v>3.42</v>
      </c>
      <c r="D337" s="1549">
        <v>20</v>
      </c>
      <c r="E337" s="1604">
        <f t="shared" si="34"/>
        <v>168.8</v>
      </c>
      <c r="F337" s="1416">
        <f t="shared" si="32"/>
        <v>168.8</v>
      </c>
      <c r="G337" s="1037">
        <f>'Заказ, cкидки и курсы валют'!$J$24*F337</f>
        <v>2141.2280000000001</v>
      </c>
      <c r="H337" s="158">
        <f t="shared" si="33"/>
        <v>42.82</v>
      </c>
      <c r="I337" s="245"/>
    </row>
    <row r="338" spans="1:11" ht="14.1" customHeight="1">
      <c r="A338" s="208" t="s">
        <v>9767</v>
      </c>
      <c r="B338" s="156" t="s">
        <v>116</v>
      </c>
      <c r="C338" s="940">
        <v>3.81</v>
      </c>
      <c r="D338" s="1549">
        <v>15</v>
      </c>
      <c r="E338" s="1604">
        <f t="shared" si="34"/>
        <v>185.32</v>
      </c>
      <c r="F338" s="1416">
        <f t="shared" si="32"/>
        <v>185.32</v>
      </c>
      <c r="G338" s="1037">
        <f>'Заказ, cкидки и курсы валют'!$J$24*F338</f>
        <v>2350.7842000000001</v>
      </c>
      <c r="H338" s="158">
        <f t="shared" si="33"/>
        <v>35.26</v>
      </c>
      <c r="I338" s="245"/>
    </row>
    <row r="339" spans="1:11" ht="14.1" customHeight="1">
      <c r="A339" s="208" t="s">
        <v>9768</v>
      </c>
      <c r="B339" s="156" t="s">
        <v>3347</v>
      </c>
      <c r="C339" s="939">
        <v>4.7300000000000004</v>
      </c>
      <c r="D339" s="1549">
        <v>10</v>
      </c>
      <c r="E339" s="1604">
        <f t="shared" si="34"/>
        <v>229.56</v>
      </c>
      <c r="F339" s="1416">
        <f t="shared" si="32"/>
        <v>229.56</v>
      </c>
      <c r="G339" s="1037">
        <f>'Заказ, cкидки и курсы валют'!$J$24*F339</f>
        <v>2911.9686000000002</v>
      </c>
      <c r="H339" s="158">
        <f t="shared" si="33"/>
        <v>29.12</v>
      </c>
      <c r="I339" s="245"/>
    </row>
    <row r="340" spans="1:11" ht="14.1" customHeight="1">
      <c r="A340" s="208" t="s">
        <v>9769</v>
      </c>
      <c r="B340" s="156" t="s">
        <v>117</v>
      </c>
      <c r="C340" s="939">
        <v>5.68</v>
      </c>
      <c r="D340" s="1550">
        <v>10</v>
      </c>
      <c r="E340" s="1604">
        <f t="shared" si="34"/>
        <v>285.22000000000003</v>
      </c>
      <c r="F340" s="1416">
        <f t="shared" si="32"/>
        <v>285.22000000000003</v>
      </c>
      <c r="G340" s="1037">
        <f>'Заказ, cкидки и курсы валют'!$J$24*F340</f>
        <v>3618.0157000000004</v>
      </c>
      <c r="H340" s="158">
        <f t="shared" si="33"/>
        <v>36.18</v>
      </c>
      <c r="I340" s="245"/>
    </row>
    <row r="341" spans="1:11" ht="14.1" customHeight="1">
      <c r="A341" s="208" t="s">
        <v>9770</v>
      </c>
      <c r="B341" s="156" t="s">
        <v>118</v>
      </c>
      <c r="C341" s="939">
        <v>5.92</v>
      </c>
      <c r="D341" s="1549">
        <v>15</v>
      </c>
      <c r="E341" s="1604">
        <f t="shared" si="34"/>
        <v>301.89999999999998</v>
      </c>
      <c r="F341" s="1416">
        <f t="shared" si="32"/>
        <v>301.89999999999998</v>
      </c>
      <c r="G341" s="1037">
        <f>'Заказ, cкидки и курсы валют'!$J$24*F341</f>
        <v>3829.6014999999998</v>
      </c>
      <c r="H341" s="158">
        <f t="shared" si="33"/>
        <v>57.44</v>
      </c>
      <c r="I341" s="245"/>
    </row>
    <row r="342" spans="1:11" ht="14.1" customHeight="1">
      <c r="A342" s="208" t="s">
        <v>9771</v>
      </c>
      <c r="B342" s="156" t="s">
        <v>119</v>
      </c>
      <c r="C342" s="941">
        <v>6.63</v>
      </c>
      <c r="D342" s="1549">
        <v>10</v>
      </c>
      <c r="E342" s="1604">
        <f t="shared" si="34"/>
        <v>320.7</v>
      </c>
      <c r="F342" s="1416">
        <f t="shared" si="32"/>
        <v>320.7</v>
      </c>
      <c r="G342" s="1037">
        <f>'Заказ, cкидки и курсы валют'!$J$24*F342</f>
        <v>4068.0794999999998</v>
      </c>
      <c r="H342" s="158">
        <f t="shared" si="33"/>
        <v>40.68</v>
      </c>
      <c r="I342" s="245"/>
    </row>
    <row r="343" spans="1:11" ht="14.1" customHeight="1">
      <c r="A343" s="208" t="s">
        <v>9772</v>
      </c>
      <c r="B343" s="156" t="s">
        <v>4000</v>
      </c>
      <c r="C343" s="942">
        <v>6.86</v>
      </c>
      <c r="D343" s="1549">
        <v>10</v>
      </c>
      <c r="E343" s="1604">
        <f t="shared" si="34"/>
        <v>376.04</v>
      </c>
      <c r="F343" s="1416">
        <f t="shared" si="32"/>
        <v>376.04</v>
      </c>
      <c r="G343" s="1037">
        <f>'Заказ, cкидки и курсы валют'!$J$24*F343</f>
        <v>4770.0674000000008</v>
      </c>
      <c r="H343" s="158">
        <f t="shared" si="33"/>
        <v>47.7</v>
      </c>
      <c r="I343" s="245"/>
    </row>
    <row r="344" spans="1:11" ht="14.1" customHeight="1">
      <c r="A344" s="208" t="s">
        <v>9773</v>
      </c>
      <c r="B344" s="1723" t="s">
        <v>4001</v>
      </c>
      <c r="C344" s="942">
        <v>7.31</v>
      </c>
      <c r="D344" s="1549">
        <v>10</v>
      </c>
      <c r="E344" s="1604">
        <f t="shared" si="34"/>
        <v>400.94</v>
      </c>
      <c r="F344" s="1416">
        <f t="shared" ref="F344" si="35">ROUND(E344*(1-$F$11),2)</f>
        <v>400.94</v>
      </c>
      <c r="G344" s="1037">
        <f>'Заказ, cкидки и курсы валют'!$J$24*F344</f>
        <v>5085.9238999999998</v>
      </c>
      <c r="H344" s="158">
        <f t="shared" ref="H344" si="36">ROUND((D344/1000)*G344,2)</f>
        <v>50.86</v>
      </c>
      <c r="I344" s="245"/>
    </row>
    <row r="345" spans="1:11" ht="14.1" customHeight="1">
      <c r="A345" s="208" t="s">
        <v>9774</v>
      </c>
      <c r="B345" s="156" t="s">
        <v>120</v>
      </c>
      <c r="C345" s="942">
        <v>9.6000000000000014</v>
      </c>
      <c r="D345" s="1549">
        <v>10</v>
      </c>
      <c r="E345" s="1604">
        <f t="shared" si="34"/>
        <v>474.68</v>
      </c>
      <c r="F345" s="1416">
        <f>ROUND(E345*(1-$F$11),2)</f>
        <v>474.68</v>
      </c>
      <c r="G345" s="1037">
        <f>'Заказ, cкидки и курсы валют'!$J$24*F345</f>
        <v>6021.3158000000003</v>
      </c>
      <c r="H345" s="158">
        <f>ROUND((D345/1000)*G345,2)</f>
        <v>60.21</v>
      </c>
      <c r="I345" s="245"/>
    </row>
    <row r="346" spans="1:11" ht="14.1" customHeight="1" thickBot="1">
      <c r="A346" s="210" t="s">
        <v>9775</v>
      </c>
      <c r="B346" s="211" t="s">
        <v>121</v>
      </c>
      <c r="C346" s="1179">
        <v>10.9</v>
      </c>
      <c r="D346" s="1551">
        <v>10</v>
      </c>
      <c r="E346" s="1604">
        <f t="shared" si="34"/>
        <v>532</v>
      </c>
      <c r="F346" s="1417">
        <f>ROUND(E346*(1-$F$11),2)</f>
        <v>532</v>
      </c>
      <c r="G346" s="1174">
        <f>'Заказ, cкидки и курсы валют'!$J$24*F346</f>
        <v>6748.42</v>
      </c>
      <c r="H346" s="214">
        <f>ROUND((D346/1000)*G346,2)</f>
        <v>67.48</v>
      </c>
      <c r="I346" s="248"/>
    </row>
    <row r="347" spans="1:11" ht="13.5" customHeight="1" thickBot="1">
      <c r="K347" s="707"/>
    </row>
    <row r="348" spans="1:11" ht="13.5" customHeight="1">
      <c r="A348" s="249"/>
      <c r="B348" s="112" t="s">
        <v>501</v>
      </c>
      <c r="C348" s="112"/>
      <c r="D348" s="117"/>
      <c r="E348" s="728"/>
      <c r="F348" s="729"/>
      <c r="G348" s="1033"/>
      <c r="H348" s="196"/>
      <c r="I348" s="116"/>
    </row>
    <row r="349" spans="1:11" ht="18">
      <c r="A349" s="239"/>
      <c r="B349" s="129" t="s">
        <v>3291</v>
      </c>
      <c r="C349" s="129"/>
      <c r="D349" s="199"/>
      <c r="E349" s="730"/>
      <c r="F349" s="685"/>
      <c r="G349" s="396"/>
      <c r="H349" s="17"/>
      <c r="I349" s="200"/>
    </row>
    <row r="350" spans="1:11">
      <c r="A350" s="239"/>
      <c r="B350" s="240"/>
      <c r="C350" s="118"/>
      <c r="D350" s="118"/>
      <c r="E350" s="732"/>
      <c r="F350" s="733"/>
      <c r="G350" s="1034"/>
      <c r="H350" s="17"/>
      <c r="I350" s="200"/>
    </row>
    <row r="351" spans="1:11">
      <c r="A351" s="239"/>
      <c r="B351" s="240"/>
      <c r="C351" s="118"/>
      <c r="D351" s="118"/>
      <c r="E351" s="732"/>
      <c r="F351" s="733"/>
      <c r="G351" s="1034"/>
      <c r="H351" s="17"/>
      <c r="I351" s="200"/>
    </row>
    <row r="352" spans="1:11">
      <c r="A352" s="239"/>
      <c r="B352" s="240"/>
      <c r="C352" s="118"/>
      <c r="D352" s="118"/>
      <c r="E352" s="732"/>
      <c r="F352" s="733"/>
      <c r="G352" s="1034"/>
      <c r="H352" s="17"/>
      <c r="I352" s="200"/>
    </row>
    <row r="353" spans="1:11" ht="16.5" thickBot="1">
      <c r="A353" s="234" t="s">
        <v>7211</v>
      </c>
      <c r="B353" s="241"/>
      <c r="C353" s="120"/>
      <c r="D353" s="120"/>
      <c r="E353" s="734"/>
      <c r="F353" s="735"/>
      <c r="G353" s="1035"/>
      <c r="H353" s="204"/>
      <c r="I353" s="205"/>
    </row>
    <row r="354" spans="1:11" ht="39" customHeight="1">
      <c r="A354" s="1660" t="s">
        <v>1036</v>
      </c>
      <c r="B354" s="1661" t="s">
        <v>1037</v>
      </c>
      <c r="C354" s="225" t="s">
        <v>679</v>
      </c>
      <c r="D354" s="225" t="s">
        <v>3147</v>
      </c>
      <c r="E354" s="1476" t="s">
        <v>11544</v>
      </c>
      <c r="F354" s="750" t="s">
        <v>2796</v>
      </c>
      <c r="G354" s="1655" t="s">
        <v>2644</v>
      </c>
      <c r="H354" s="482" t="s">
        <v>498</v>
      </c>
      <c r="I354" s="609" t="s">
        <v>4274</v>
      </c>
    </row>
    <row r="355" spans="1:11" ht="13.5" thickBot="1">
      <c r="A355" s="1485"/>
      <c r="B355" s="1662"/>
      <c r="C355" s="230" t="s">
        <v>3648</v>
      </c>
      <c r="D355" s="446" t="s">
        <v>2645</v>
      </c>
      <c r="E355" s="738" t="s">
        <v>265</v>
      </c>
      <c r="F355" s="745">
        <f>'Заказ, cкидки и курсы валют'!$I$12</f>
        <v>0</v>
      </c>
      <c r="G355" s="1149"/>
      <c r="H355" s="545"/>
      <c r="I355" s="1663"/>
    </row>
    <row r="356" spans="1:11" ht="13.5" customHeight="1">
      <c r="A356" s="447" t="s">
        <v>2620</v>
      </c>
      <c r="B356" s="450" t="s">
        <v>122</v>
      </c>
      <c r="C356" s="450">
        <v>1.1499999999999999</v>
      </c>
      <c r="D356" s="451">
        <v>15000</v>
      </c>
      <c r="E356" s="706">
        <v>29.29</v>
      </c>
      <c r="F356" s="1187">
        <f>ROUND(E356*(1-$F$11),2)</f>
        <v>29.29</v>
      </c>
      <c r="G356" s="1188">
        <f>'Заказ, cкидки и курсы валют'!$J$24*F356</f>
        <v>371.54365000000001</v>
      </c>
      <c r="H356" s="443">
        <f>ROUND((D356/1000)*G356,2)</f>
        <v>5573.15</v>
      </c>
      <c r="I356" s="393"/>
    </row>
    <row r="357" spans="1:11" ht="15">
      <c r="A357" s="242" t="s">
        <v>2621</v>
      </c>
      <c r="B357" s="51" t="s">
        <v>123</v>
      </c>
      <c r="C357" s="943">
        <v>1.22</v>
      </c>
      <c r="D357" s="52">
        <v>12500</v>
      </c>
      <c r="E357" s="706">
        <v>33.130000000000003</v>
      </c>
      <c r="F357" s="740">
        <f t="shared" ref="F357:F366" si="37">ROUND(E357*(1-$F$11),2)</f>
        <v>33.130000000000003</v>
      </c>
      <c r="G357" s="1037">
        <f>'Заказ, cкидки и курсы валют'!$J$24*F357</f>
        <v>420.25405000000006</v>
      </c>
      <c r="H357" s="158">
        <f t="shared" ref="H357:H366" si="38">ROUND((D357/1000)*G357,2)</f>
        <v>5253.18</v>
      </c>
      <c r="I357" s="245"/>
    </row>
    <row r="358" spans="1:11" ht="13.5" customHeight="1">
      <c r="A358" s="242" t="s">
        <v>2622</v>
      </c>
      <c r="B358" s="51" t="s">
        <v>124</v>
      </c>
      <c r="C358" s="943">
        <v>1.33</v>
      </c>
      <c r="D358" s="52">
        <v>12000</v>
      </c>
      <c r="E358" s="706">
        <v>30.37</v>
      </c>
      <c r="F358" s="740">
        <f t="shared" si="37"/>
        <v>30.37</v>
      </c>
      <c r="G358" s="1037">
        <f>'Заказ, cкидки и курсы валют'!$J$24*F358</f>
        <v>385.24345000000005</v>
      </c>
      <c r="H358" s="158">
        <f t="shared" si="38"/>
        <v>4622.92</v>
      </c>
      <c r="I358" s="245"/>
      <c r="K358" s="707"/>
    </row>
    <row r="359" spans="1:11" ht="13.5" customHeight="1">
      <c r="A359" s="242" t="s">
        <v>2623</v>
      </c>
      <c r="B359" s="51" t="s">
        <v>125</v>
      </c>
      <c r="C359" s="943">
        <v>1.44</v>
      </c>
      <c r="D359" s="52">
        <v>10000</v>
      </c>
      <c r="E359" s="706">
        <v>33.409999999999997</v>
      </c>
      <c r="F359" s="740">
        <f t="shared" si="37"/>
        <v>33.409999999999997</v>
      </c>
      <c r="G359" s="1037">
        <f>'Заказ, cкидки и курсы валют'!$J$24*F359</f>
        <v>423.80584999999996</v>
      </c>
      <c r="H359" s="158">
        <f t="shared" si="38"/>
        <v>4238.0600000000004</v>
      </c>
      <c r="I359" s="245"/>
      <c r="K359" s="707"/>
    </row>
    <row r="360" spans="1:11" ht="13.5" customHeight="1">
      <c r="A360" s="242" t="s">
        <v>2624</v>
      </c>
      <c r="B360" s="51" t="s">
        <v>126</v>
      </c>
      <c r="C360" s="943">
        <v>1.8</v>
      </c>
      <c r="D360" s="52">
        <v>8000</v>
      </c>
      <c r="E360" s="706">
        <v>40.83</v>
      </c>
      <c r="F360" s="740">
        <f t="shared" si="37"/>
        <v>40.83</v>
      </c>
      <c r="G360" s="1037">
        <f>'Заказ, cкидки и курсы валют'!$J$24*F360</f>
        <v>517.92854999999997</v>
      </c>
      <c r="H360" s="158">
        <f t="shared" si="38"/>
        <v>4143.43</v>
      </c>
      <c r="I360" s="245"/>
      <c r="K360" s="707"/>
    </row>
    <row r="361" spans="1:11" ht="13.5" customHeight="1">
      <c r="A361" s="242" t="s">
        <v>2625</v>
      </c>
      <c r="B361" s="51" t="s">
        <v>127</v>
      </c>
      <c r="C361" s="944">
        <v>2.19</v>
      </c>
      <c r="D361" s="52">
        <v>6000</v>
      </c>
      <c r="E361" s="706">
        <v>49.81</v>
      </c>
      <c r="F361" s="740">
        <f t="shared" si="37"/>
        <v>49.81</v>
      </c>
      <c r="G361" s="1037">
        <f>'Заказ, cкидки и курсы валют'!$J$24*F361</f>
        <v>631.83985000000007</v>
      </c>
      <c r="H361" s="158">
        <f t="shared" si="38"/>
        <v>3791.04</v>
      </c>
      <c r="I361" s="245"/>
      <c r="K361" s="707"/>
    </row>
    <row r="362" spans="1:11" ht="13.5" customHeight="1">
      <c r="A362" s="250" t="s">
        <v>2626</v>
      </c>
      <c r="B362" s="51" t="s">
        <v>4002</v>
      </c>
      <c r="C362" s="944">
        <v>2.4900000000000002</v>
      </c>
      <c r="D362" s="52">
        <v>5000</v>
      </c>
      <c r="E362" s="706">
        <v>56.58</v>
      </c>
      <c r="F362" s="740">
        <f t="shared" si="37"/>
        <v>56.58</v>
      </c>
      <c r="G362" s="1037">
        <f>'Заказ, cкидки и курсы валют'!$J$24*F362</f>
        <v>717.71730000000002</v>
      </c>
      <c r="H362" s="158">
        <f t="shared" si="38"/>
        <v>3588.59</v>
      </c>
      <c r="I362" s="245"/>
      <c r="K362" s="707"/>
    </row>
    <row r="363" spans="1:11" ht="13.5" customHeight="1">
      <c r="A363" s="242" t="s">
        <v>2627</v>
      </c>
      <c r="B363" s="51" t="s">
        <v>128</v>
      </c>
      <c r="C363" s="944">
        <v>2.64</v>
      </c>
      <c r="D363" s="52">
        <v>5000</v>
      </c>
      <c r="E363" s="706">
        <v>60.62</v>
      </c>
      <c r="F363" s="740">
        <f t="shared" si="37"/>
        <v>60.62</v>
      </c>
      <c r="G363" s="1037">
        <f>'Заказ, cкидки и курсы валют'!$J$24*F363</f>
        <v>768.96469999999999</v>
      </c>
      <c r="H363" s="158">
        <f t="shared" si="38"/>
        <v>3844.82</v>
      </c>
      <c r="I363" s="245"/>
      <c r="K363" s="707"/>
    </row>
    <row r="364" spans="1:11" ht="13.5" customHeight="1">
      <c r="A364" s="242" t="s">
        <v>2628</v>
      </c>
      <c r="B364" s="51" t="s">
        <v>129</v>
      </c>
      <c r="C364" s="944">
        <v>3.23</v>
      </c>
      <c r="D364" s="52">
        <v>3500</v>
      </c>
      <c r="E364" s="706">
        <v>77.260000000000005</v>
      </c>
      <c r="F364" s="740">
        <f t="shared" si="37"/>
        <v>77.260000000000005</v>
      </c>
      <c r="G364" s="1037">
        <f>'Заказ, cкидки и курсы валют'!$J$24*F364</f>
        <v>980.04310000000009</v>
      </c>
      <c r="H364" s="158">
        <f t="shared" si="38"/>
        <v>3430.15</v>
      </c>
      <c r="I364" s="245"/>
      <c r="K364" s="707"/>
    </row>
    <row r="365" spans="1:11" ht="13.5" customHeight="1">
      <c r="A365" s="242" t="s">
        <v>2629</v>
      </c>
      <c r="B365" s="51" t="s">
        <v>3136</v>
      </c>
      <c r="C365" s="945">
        <v>3.56</v>
      </c>
      <c r="D365" s="52">
        <v>3000</v>
      </c>
      <c r="E365" s="706">
        <v>81.23</v>
      </c>
      <c r="F365" s="740">
        <f t="shared" si="37"/>
        <v>81.23</v>
      </c>
      <c r="G365" s="1037">
        <f>'Заказ, cкидки и курсы валют'!$J$24*F365</f>
        <v>1030.40255</v>
      </c>
      <c r="H365" s="158">
        <f t="shared" si="38"/>
        <v>3091.21</v>
      </c>
      <c r="I365" s="245"/>
      <c r="K365" s="707"/>
    </row>
    <row r="366" spans="1:11" ht="13.5" customHeight="1" thickBot="1">
      <c r="A366" s="244" t="s">
        <v>2630</v>
      </c>
      <c r="B366" s="251" t="s">
        <v>116</v>
      </c>
      <c r="C366" s="251">
        <v>4.45</v>
      </c>
      <c r="D366" s="253">
        <v>2500</v>
      </c>
      <c r="E366" s="706">
        <v>124.92</v>
      </c>
      <c r="F366" s="1173">
        <f t="shared" si="37"/>
        <v>124.92</v>
      </c>
      <c r="G366" s="1174">
        <f>'Заказ, cкидки и курсы валют'!$J$24*F366</f>
        <v>1584.6102000000001</v>
      </c>
      <c r="H366" s="214">
        <f t="shared" si="38"/>
        <v>3961.53</v>
      </c>
      <c r="I366" s="248"/>
      <c r="K366" s="707"/>
    </row>
    <row r="367" spans="1:11" ht="13.5" customHeight="1" thickBot="1">
      <c r="A367" s="13"/>
      <c r="B367" s="150"/>
      <c r="C367" s="102"/>
      <c r="D367" s="104"/>
      <c r="E367" s="749"/>
      <c r="F367" s="711"/>
      <c r="G367" s="1038"/>
      <c r="H367" s="14"/>
      <c r="I367" s="14"/>
    </row>
    <row r="368" spans="1:11" ht="13.5" customHeight="1">
      <c r="A368" s="249"/>
      <c r="B368" s="112" t="s">
        <v>501</v>
      </c>
      <c r="C368" s="112"/>
      <c r="D368" s="117"/>
      <c r="E368" s="728"/>
      <c r="F368" s="729"/>
      <c r="G368" s="1033"/>
      <c r="H368" s="196"/>
      <c r="I368" s="116"/>
    </row>
    <row r="369" spans="1:9" ht="18">
      <c r="A369" s="239"/>
      <c r="B369" s="129" t="s">
        <v>3291</v>
      </c>
      <c r="C369" s="129"/>
      <c r="D369" s="199"/>
      <c r="E369" s="730"/>
      <c r="F369" s="685"/>
      <c r="G369" s="396"/>
      <c r="H369" s="17"/>
      <c r="I369" s="200"/>
    </row>
    <row r="370" spans="1:9">
      <c r="A370" s="239"/>
      <c r="B370" s="240"/>
      <c r="C370" s="118"/>
      <c r="D370" s="118"/>
      <c r="E370" s="732"/>
      <c r="F370" s="733"/>
      <c r="G370" s="1034"/>
      <c r="H370" s="17"/>
      <c r="I370" s="200"/>
    </row>
    <row r="371" spans="1:9" ht="22.5" customHeight="1">
      <c r="A371" s="239"/>
      <c r="B371" s="240"/>
      <c r="C371" s="118"/>
      <c r="D371" s="118"/>
      <c r="E371" s="732"/>
      <c r="F371" s="733"/>
      <c r="G371" s="1034"/>
      <c r="H371" s="17"/>
      <c r="I371" s="200"/>
    </row>
    <row r="372" spans="1:9">
      <c r="A372" s="239"/>
      <c r="B372" s="240"/>
      <c r="C372" s="118"/>
      <c r="D372" s="118"/>
      <c r="E372" s="732"/>
      <c r="F372" s="733"/>
      <c r="G372" s="1034"/>
      <c r="H372" s="17"/>
      <c r="I372" s="200"/>
    </row>
    <row r="373" spans="1:9" ht="16.5" thickBot="1">
      <c r="A373" s="234" t="s">
        <v>7210</v>
      </c>
      <c r="B373" s="233"/>
      <c r="C373" s="238"/>
      <c r="D373" s="238"/>
      <c r="E373" s="734"/>
      <c r="F373" s="735"/>
      <c r="G373" s="1035"/>
      <c r="H373" s="204"/>
      <c r="I373" s="205"/>
    </row>
    <row r="374" spans="1:9" ht="42">
      <c r="A374" s="1660" t="s">
        <v>1036</v>
      </c>
      <c r="B374" s="1661" t="s">
        <v>1037</v>
      </c>
      <c r="C374" s="225" t="s">
        <v>679</v>
      </c>
      <c r="D374" s="225" t="s">
        <v>3147</v>
      </c>
      <c r="E374" s="1476" t="s">
        <v>11544</v>
      </c>
      <c r="F374" s="750" t="s">
        <v>2796</v>
      </c>
      <c r="G374" s="1655" t="s">
        <v>2644</v>
      </c>
      <c r="H374" s="482" t="s">
        <v>498</v>
      </c>
      <c r="I374" s="609" t="s">
        <v>4274</v>
      </c>
    </row>
    <row r="375" spans="1:9" ht="13.5" thickBot="1">
      <c r="A375" s="1485"/>
      <c r="B375" s="1662"/>
      <c r="C375" s="230" t="s">
        <v>3648</v>
      </c>
      <c r="D375" s="446" t="s">
        <v>2645</v>
      </c>
      <c r="E375" s="738" t="s">
        <v>265</v>
      </c>
      <c r="F375" s="745">
        <f>'Заказ, cкидки и курсы валют'!$I$12</f>
        <v>0</v>
      </c>
      <c r="G375" s="1149"/>
      <c r="H375" s="545"/>
      <c r="I375" s="1663"/>
    </row>
    <row r="376" spans="1:9" ht="15" customHeight="1">
      <c r="A376" s="447" t="s">
        <v>2631</v>
      </c>
      <c r="B376" s="450" t="s">
        <v>122</v>
      </c>
      <c r="C376" s="450">
        <v>1.1499999999999999</v>
      </c>
      <c r="D376" s="1425">
        <v>1500</v>
      </c>
      <c r="E376" s="1604">
        <f>E356*1.2</f>
        <v>35.147999999999996</v>
      </c>
      <c r="F376" s="1415">
        <f>ROUND(E376*(1-$F$11),2)</f>
        <v>35.15</v>
      </c>
      <c r="G376" s="1188">
        <f>'Заказ, cкидки и курсы валют'!$J$24*F376</f>
        <v>445.87774999999999</v>
      </c>
      <c r="H376" s="443">
        <f>ROUND((D376/1000)*G376,2)</f>
        <v>668.82</v>
      </c>
      <c r="I376" s="393"/>
    </row>
    <row r="377" spans="1:9" ht="15" customHeight="1">
      <c r="A377" s="242" t="s">
        <v>2632</v>
      </c>
      <c r="B377" s="51" t="s">
        <v>123</v>
      </c>
      <c r="C377" s="943">
        <v>1.22</v>
      </c>
      <c r="D377" s="64">
        <v>1000</v>
      </c>
      <c r="E377" s="1604">
        <f t="shared" ref="E377:E386" si="39">E357*1.2</f>
        <v>39.756</v>
      </c>
      <c r="F377" s="1416">
        <f t="shared" ref="F377:F386" si="40">ROUND(E377*(1-$F$11),2)</f>
        <v>39.76</v>
      </c>
      <c r="G377" s="1037">
        <f>'Заказ, cкидки и курсы валют'!$J$24*F377</f>
        <v>504.35559999999998</v>
      </c>
      <c r="H377" s="158">
        <f t="shared" ref="H377:H386" si="41">ROUND((D377/1000)*G377,2)</f>
        <v>504.36</v>
      </c>
      <c r="I377" s="245"/>
    </row>
    <row r="378" spans="1:9" ht="15" customHeight="1">
      <c r="A378" s="242" t="s">
        <v>4448</v>
      </c>
      <c r="B378" s="51" t="s">
        <v>124</v>
      </c>
      <c r="C378" s="943">
        <v>1.33</v>
      </c>
      <c r="D378" s="64">
        <v>1000</v>
      </c>
      <c r="E378" s="1604">
        <f t="shared" si="39"/>
        <v>36.444000000000003</v>
      </c>
      <c r="F378" s="1416">
        <f t="shared" si="40"/>
        <v>36.44</v>
      </c>
      <c r="G378" s="1037">
        <f>'Заказ, cкидки и курсы валют'!$J$24*F378</f>
        <v>462.2414</v>
      </c>
      <c r="H378" s="158">
        <f t="shared" si="41"/>
        <v>462.24</v>
      </c>
      <c r="I378" s="245"/>
    </row>
    <row r="379" spans="1:9" ht="15" customHeight="1">
      <c r="A379" s="242" t="s">
        <v>4449</v>
      </c>
      <c r="B379" s="51" t="s">
        <v>125</v>
      </c>
      <c r="C379" s="943">
        <v>1.44</v>
      </c>
      <c r="D379" s="64">
        <v>1000</v>
      </c>
      <c r="E379" s="1604">
        <f t="shared" si="39"/>
        <v>40.091999999999992</v>
      </c>
      <c r="F379" s="1416">
        <f t="shared" si="40"/>
        <v>40.090000000000003</v>
      </c>
      <c r="G379" s="1037">
        <f>'Заказ, cкидки и курсы валют'!$J$24*F379</f>
        <v>508.54165000000006</v>
      </c>
      <c r="H379" s="158">
        <f t="shared" si="41"/>
        <v>508.54</v>
      </c>
      <c r="I379" s="245"/>
    </row>
    <row r="380" spans="1:9" ht="15" customHeight="1">
      <c r="A380" s="242" t="s">
        <v>4450</v>
      </c>
      <c r="B380" s="51" t="s">
        <v>126</v>
      </c>
      <c r="C380" s="943">
        <v>1.8</v>
      </c>
      <c r="D380" s="64">
        <v>800</v>
      </c>
      <c r="E380" s="1604">
        <f t="shared" si="39"/>
        <v>48.995999999999995</v>
      </c>
      <c r="F380" s="1416">
        <f t="shared" si="40"/>
        <v>49</v>
      </c>
      <c r="G380" s="1037">
        <f>'Заказ, cкидки и курсы валют'!$J$24*F380</f>
        <v>621.56500000000005</v>
      </c>
      <c r="H380" s="158">
        <f t="shared" si="41"/>
        <v>497.25</v>
      </c>
      <c r="I380" s="245"/>
    </row>
    <row r="381" spans="1:9" ht="15" customHeight="1">
      <c r="A381" s="242" t="s">
        <v>4451</v>
      </c>
      <c r="B381" s="51" t="s">
        <v>127</v>
      </c>
      <c r="C381" s="944">
        <v>2.19</v>
      </c>
      <c r="D381" s="64">
        <v>600</v>
      </c>
      <c r="E381" s="1604">
        <f t="shared" si="39"/>
        <v>59.771999999999998</v>
      </c>
      <c r="F381" s="1416">
        <f t="shared" si="40"/>
        <v>59.77</v>
      </c>
      <c r="G381" s="1037">
        <f>'Заказ, cкидки и курсы валют'!$J$24*F381</f>
        <v>758.18245000000002</v>
      </c>
      <c r="H381" s="158">
        <f t="shared" si="41"/>
        <v>454.91</v>
      </c>
      <c r="I381" s="245"/>
    </row>
    <row r="382" spans="1:9" ht="15" customHeight="1">
      <c r="A382" s="250" t="s">
        <v>4452</v>
      </c>
      <c r="B382" s="51" t="s">
        <v>4002</v>
      </c>
      <c r="C382" s="944">
        <v>2.4900000000000002</v>
      </c>
      <c r="D382" s="64">
        <v>600</v>
      </c>
      <c r="E382" s="1604">
        <f t="shared" si="39"/>
        <v>67.896000000000001</v>
      </c>
      <c r="F382" s="1416">
        <f t="shared" si="40"/>
        <v>67.900000000000006</v>
      </c>
      <c r="G382" s="1037">
        <f>'Заказ, cкидки и курсы валют'!$J$24*F382</f>
        <v>861.31150000000014</v>
      </c>
      <c r="H382" s="158">
        <f t="shared" si="41"/>
        <v>516.79</v>
      </c>
      <c r="I382" s="245"/>
    </row>
    <row r="383" spans="1:9" ht="15" customHeight="1">
      <c r="A383" s="242" t="s">
        <v>4453</v>
      </c>
      <c r="B383" s="51" t="s">
        <v>128</v>
      </c>
      <c r="C383" s="944">
        <v>2.64</v>
      </c>
      <c r="D383" s="64">
        <v>500</v>
      </c>
      <c r="E383" s="1604">
        <f t="shared" si="39"/>
        <v>72.744</v>
      </c>
      <c r="F383" s="1416">
        <f t="shared" si="40"/>
        <v>72.739999999999995</v>
      </c>
      <c r="G383" s="1037">
        <f>'Заказ, cкидки и курсы валют'!$J$24*F383</f>
        <v>922.70690000000002</v>
      </c>
      <c r="H383" s="158">
        <f t="shared" si="41"/>
        <v>461.35</v>
      </c>
      <c r="I383" s="245"/>
    </row>
    <row r="384" spans="1:9" ht="15" customHeight="1">
      <c r="A384" s="242" t="s">
        <v>4454</v>
      </c>
      <c r="B384" s="51" t="s">
        <v>129</v>
      </c>
      <c r="C384" s="944">
        <v>3.23</v>
      </c>
      <c r="D384" s="64">
        <v>350</v>
      </c>
      <c r="E384" s="1604">
        <f t="shared" si="39"/>
        <v>92.712000000000003</v>
      </c>
      <c r="F384" s="1416">
        <f t="shared" si="40"/>
        <v>92.71</v>
      </c>
      <c r="G384" s="1037">
        <f>'Заказ, cкидки и курсы валют'!$J$24*F384</f>
        <v>1176.0263499999999</v>
      </c>
      <c r="H384" s="158">
        <f t="shared" si="41"/>
        <v>411.61</v>
      </c>
      <c r="I384" s="245"/>
    </row>
    <row r="385" spans="1:11" ht="15" customHeight="1">
      <c r="A385" s="242" t="s">
        <v>4455</v>
      </c>
      <c r="B385" s="51" t="s">
        <v>3136</v>
      </c>
      <c r="C385" s="945">
        <v>3.56</v>
      </c>
      <c r="D385" s="64">
        <v>300</v>
      </c>
      <c r="E385" s="1604">
        <f>E365*1.2</f>
        <v>97.475999999999999</v>
      </c>
      <c r="F385" s="1416">
        <f t="shared" si="40"/>
        <v>97.48</v>
      </c>
      <c r="G385" s="1037">
        <f>'Заказ, cкидки и курсы валют'!$J$24*F385</f>
        <v>1236.5338000000002</v>
      </c>
      <c r="H385" s="158">
        <f t="shared" si="41"/>
        <v>370.96</v>
      </c>
      <c r="I385" s="245"/>
    </row>
    <row r="386" spans="1:11" ht="15" customHeight="1" thickBot="1">
      <c r="A386" s="244" t="s">
        <v>4456</v>
      </c>
      <c r="B386" s="251" t="s">
        <v>116</v>
      </c>
      <c r="C386" s="251">
        <v>4.45</v>
      </c>
      <c r="D386" s="1557">
        <v>150</v>
      </c>
      <c r="E386" s="1604">
        <f t="shared" si="39"/>
        <v>149.904</v>
      </c>
      <c r="F386" s="1417">
        <f t="shared" si="40"/>
        <v>149.9</v>
      </c>
      <c r="G386" s="1174">
        <f>'Заказ, cкидки и курсы валют'!$J$24*F386</f>
        <v>1901.4815000000001</v>
      </c>
      <c r="H386" s="214">
        <f t="shared" si="41"/>
        <v>285.22000000000003</v>
      </c>
      <c r="I386" s="248"/>
    </row>
    <row r="387" spans="1:11" ht="13.5" thickBot="1">
      <c r="A387" s="27"/>
      <c r="B387" s="150"/>
      <c r="C387" s="102"/>
      <c r="D387" s="104"/>
      <c r="E387" s="678"/>
      <c r="F387" s="711"/>
      <c r="G387" s="1038"/>
      <c r="H387" s="14"/>
      <c r="I387" s="14"/>
      <c r="K387" s="707"/>
    </row>
    <row r="388" spans="1:11" ht="18">
      <c r="A388" s="249"/>
      <c r="B388" s="112" t="s">
        <v>501</v>
      </c>
      <c r="C388" s="112"/>
      <c r="D388" s="117"/>
      <c r="E388" s="728"/>
      <c r="F388" s="729"/>
      <c r="G388" s="1033"/>
      <c r="H388" s="196"/>
      <c r="I388" s="116"/>
      <c r="K388" s="707"/>
    </row>
    <row r="389" spans="1:11" ht="18">
      <c r="A389" s="239"/>
      <c r="B389" s="129" t="s">
        <v>3291</v>
      </c>
      <c r="C389" s="129"/>
      <c r="D389" s="199"/>
      <c r="E389" s="730"/>
      <c r="F389" s="685"/>
      <c r="G389" s="396"/>
      <c r="H389" s="17"/>
      <c r="I389" s="200"/>
      <c r="K389" s="707"/>
    </row>
    <row r="390" spans="1:11">
      <c r="A390" s="239"/>
      <c r="B390" s="240"/>
      <c r="C390" s="118"/>
      <c r="D390" s="118"/>
      <c r="E390" s="732"/>
      <c r="F390" s="733"/>
      <c r="G390" s="1034"/>
      <c r="H390" s="17"/>
      <c r="I390" s="200"/>
    </row>
    <row r="391" spans="1:11">
      <c r="A391" s="239"/>
      <c r="B391" s="240"/>
      <c r="C391" s="118"/>
      <c r="D391" s="118"/>
      <c r="E391" s="732"/>
      <c r="F391" s="733"/>
      <c r="G391" s="1034"/>
      <c r="H391" s="17"/>
      <c r="I391" s="200"/>
    </row>
    <row r="392" spans="1:11">
      <c r="A392" s="239"/>
      <c r="B392" s="240"/>
      <c r="C392" s="118"/>
      <c r="D392" s="118"/>
      <c r="E392" s="732"/>
      <c r="F392" s="733"/>
      <c r="G392" s="1034"/>
      <c r="H392" s="17"/>
      <c r="I392" s="200"/>
    </row>
    <row r="393" spans="1:11" ht="16.5" thickBot="1">
      <c r="A393" s="234" t="s">
        <v>7212</v>
      </c>
      <c r="B393" s="233"/>
      <c r="C393" s="238"/>
      <c r="D393" s="238"/>
      <c r="E393" s="734"/>
      <c r="F393" s="735"/>
      <c r="G393" s="1035"/>
      <c r="H393" s="204"/>
      <c r="I393" s="205"/>
    </row>
    <row r="394" spans="1:11" ht="46.5" customHeight="1">
      <c r="A394" s="1660" t="s">
        <v>1036</v>
      </c>
      <c r="B394" s="1661" t="s">
        <v>1037</v>
      </c>
      <c r="C394" s="225" t="s">
        <v>679</v>
      </c>
      <c r="D394" s="225" t="s">
        <v>3147</v>
      </c>
      <c r="E394" s="1476" t="s">
        <v>11544</v>
      </c>
      <c r="F394" s="750" t="s">
        <v>2796</v>
      </c>
      <c r="G394" s="1655" t="s">
        <v>2644</v>
      </c>
      <c r="H394" s="482" t="s">
        <v>498</v>
      </c>
      <c r="I394" s="609" t="s">
        <v>4274</v>
      </c>
    </row>
    <row r="395" spans="1:11" ht="13.5" thickBot="1">
      <c r="A395" s="1485"/>
      <c r="B395" s="1662"/>
      <c r="C395" s="230" t="s">
        <v>3648</v>
      </c>
      <c r="D395" s="446" t="s">
        <v>2645</v>
      </c>
      <c r="E395" s="738" t="s">
        <v>265</v>
      </c>
      <c r="F395" s="745">
        <f>'Заказ, cкидки и курсы валют'!$I$12</f>
        <v>0</v>
      </c>
      <c r="G395" s="1149"/>
      <c r="H395" s="545"/>
      <c r="I395" s="1663"/>
    </row>
    <row r="396" spans="1:11" ht="13.5" customHeight="1">
      <c r="A396" s="447" t="s">
        <v>7254</v>
      </c>
      <c r="B396" s="450" t="s">
        <v>122</v>
      </c>
      <c r="C396" s="450">
        <v>1.1499999999999999</v>
      </c>
      <c r="D396" s="451">
        <v>150</v>
      </c>
      <c r="E396" s="1726">
        <f t="shared" ref="E396:E406" si="42">E356*2</f>
        <v>58.58</v>
      </c>
      <c r="F396" s="1187">
        <f>ROUND(E396*(1-$F$11),2)</f>
        <v>58.58</v>
      </c>
      <c r="G396" s="1188">
        <f>'Заказ, cкидки и курсы валют'!$J$24*F396</f>
        <v>743.08730000000003</v>
      </c>
      <c r="H396" s="443">
        <f>ROUND((D396/1000)*G396,2)</f>
        <v>111.46</v>
      </c>
      <c r="I396" s="393"/>
    </row>
    <row r="397" spans="1:11" ht="13.5" customHeight="1">
      <c r="A397" s="242" t="s">
        <v>7255</v>
      </c>
      <c r="B397" s="51" t="s">
        <v>123</v>
      </c>
      <c r="C397" s="943">
        <v>1.22</v>
      </c>
      <c r="D397" s="52">
        <v>100</v>
      </c>
      <c r="E397" s="1604">
        <f t="shared" si="42"/>
        <v>66.260000000000005</v>
      </c>
      <c r="F397" s="740">
        <f t="shared" ref="F397:F406" si="43">ROUND(E397*(1-$F$11),2)</f>
        <v>66.260000000000005</v>
      </c>
      <c r="G397" s="1037">
        <f>'Заказ, cкидки и курсы валют'!$J$24*F397</f>
        <v>840.50810000000013</v>
      </c>
      <c r="H397" s="158">
        <f t="shared" ref="H397:H406" si="44">ROUND((D397/1000)*G397,2)</f>
        <v>84.05</v>
      </c>
      <c r="I397" s="245"/>
    </row>
    <row r="398" spans="1:11" ht="13.5" customHeight="1">
      <c r="A398" s="242" t="s">
        <v>7256</v>
      </c>
      <c r="B398" s="51" t="s">
        <v>124</v>
      </c>
      <c r="C398" s="943">
        <v>1.33</v>
      </c>
      <c r="D398" s="52">
        <v>100</v>
      </c>
      <c r="E398" s="1604">
        <f t="shared" si="42"/>
        <v>60.74</v>
      </c>
      <c r="F398" s="740">
        <f t="shared" si="43"/>
        <v>60.74</v>
      </c>
      <c r="G398" s="1037">
        <f>'Заказ, cкидки и курсы валют'!$J$24*F398</f>
        <v>770.48690000000011</v>
      </c>
      <c r="H398" s="158">
        <f t="shared" si="44"/>
        <v>77.05</v>
      </c>
      <c r="I398" s="245"/>
    </row>
    <row r="399" spans="1:11" ht="13.5" customHeight="1">
      <c r="A399" s="242" t="s">
        <v>7257</v>
      </c>
      <c r="B399" s="51" t="s">
        <v>125</v>
      </c>
      <c r="C399" s="943">
        <v>1.44</v>
      </c>
      <c r="D399" s="52">
        <v>100</v>
      </c>
      <c r="E399" s="1604">
        <f t="shared" si="42"/>
        <v>66.819999999999993</v>
      </c>
      <c r="F399" s="740">
        <f t="shared" si="43"/>
        <v>66.819999999999993</v>
      </c>
      <c r="G399" s="1037">
        <f>'Заказ, cкидки и курсы валют'!$J$24*F399</f>
        <v>847.61169999999993</v>
      </c>
      <c r="H399" s="158">
        <f t="shared" si="44"/>
        <v>84.76</v>
      </c>
      <c r="I399" s="245"/>
    </row>
    <row r="400" spans="1:11" ht="13.5" customHeight="1">
      <c r="A400" s="242" t="s">
        <v>7258</v>
      </c>
      <c r="B400" s="51" t="s">
        <v>126</v>
      </c>
      <c r="C400" s="943">
        <v>1.8</v>
      </c>
      <c r="D400" s="52">
        <v>80</v>
      </c>
      <c r="E400" s="1604">
        <f t="shared" si="42"/>
        <v>81.66</v>
      </c>
      <c r="F400" s="740">
        <f t="shared" si="43"/>
        <v>81.66</v>
      </c>
      <c r="G400" s="1037">
        <f>'Заказ, cкидки и курсы валют'!$J$24*F400</f>
        <v>1035.8570999999999</v>
      </c>
      <c r="H400" s="158">
        <f t="shared" si="44"/>
        <v>82.87</v>
      </c>
      <c r="I400" s="245"/>
    </row>
    <row r="401" spans="1:9" ht="13.5" customHeight="1">
      <c r="A401" s="242" t="s">
        <v>7259</v>
      </c>
      <c r="B401" s="51" t="s">
        <v>127</v>
      </c>
      <c r="C401" s="944">
        <v>2.19</v>
      </c>
      <c r="D401" s="52">
        <v>60</v>
      </c>
      <c r="E401" s="1604">
        <f t="shared" si="42"/>
        <v>99.62</v>
      </c>
      <c r="F401" s="740">
        <f t="shared" si="43"/>
        <v>99.62</v>
      </c>
      <c r="G401" s="1037">
        <f>'Заказ, cкидки и курсы валют'!$J$24*F401</f>
        <v>1263.6797000000001</v>
      </c>
      <c r="H401" s="158">
        <f t="shared" si="44"/>
        <v>75.819999999999993</v>
      </c>
      <c r="I401" s="245"/>
    </row>
    <row r="402" spans="1:9" ht="13.5" customHeight="1">
      <c r="A402" s="250" t="s">
        <v>7260</v>
      </c>
      <c r="B402" s="51" t="s">
        <v>4002</v>
      </c>
      <c r="C402" s="944">
        <v>2.4900000000000002</v>
      </c>
      <c r="D402" s="52">
        <v>45</v>
      </c>
      <c r="E402" s="1604">
        <f t="shared" si="42"/>
        <v>113.16</v>
      </c>
      <c r="F402" s="740">
        <f t="shared" si="43"/>
        <v>113.16</v>
      </c>
      <c r="G402" s="1037">
        <f>'Заказ, cкидки и курсы валют'!$J$24*F402</f>
        <v>1435.4346</v>
      </c>
      <c r="H402" s="158">
        <f t="shared" si="44"/>
        <v>64.59</v>
      </c>
      <c r="I402" s="245"/>
    </row>
    <row r="403" spans="1:9" ht="13.5" customHeight="1">
      <c r="A403" s="242" t="s">
        <v>7261</v>
      </c>
      <c r="B403" s="51" t="s">
        <v>128</v>
      </c>
      <c r="C403" s="944">
        <v>2.64</v>
      </c>
      <c r="D403" s="52">
        <v>50</v>
      </c>
      <c r="E403" s="1604">
        <f t="shared" si="42"/>
        <v>121.24</v>
      </c>
      <c r="F403" s="740">
        <f t="shared" si="43"/>
        <v>121.24</v>
      </c>
      <c r="G403" s="1037">
        <f>'Заказ, cкидки и курсы валют'!$J$24*F403</f>
        <v>1537.9294</v>
      </c>
      <c r="H403" s="158">
        <f t="shared" si="44"/>
        <v>76.900000000000006</v>
      </c>
      <c r="I403" s="245"/>
    </row>
    <row r="404" spans="1:9" ht="13.5" customHeight="1">
      <c r="A404" s="242" t="s">
        <v>7262</v>
      </c>
      <c r="B404" s="51" t="s">
        <v>129</v>
      </c>
      <c r="C404" s="944">
        <v>3.23</v>
      </c>
      <c r="D404" s="52">
        <v>35</v>
      </c>
      <c r="E404" s="1604">
        <f t="shared" si="42"/>
        <v>154.52000000000001</v>
      </c>
      <c r="F404" s="740">
        <f t="shared" si="43"/>
        <v>154.52000000000001</v>
      </c>
      <c r="G404" s="1037">
        <f>'Заказ, cкидки и курсы валют'!$J$24*F404</f>
        <v>1960.0862000000002</v>
      </c>
      <c r="H404" s="158">
        <f t="shared" si="44"/>
        <v>68.599999999999994</v>
      </c>
      <c r="I404" s="245"/>
    </row>
    <row r="405" spans="1:9" ht="13.5" customHeight="1">
      <c r="A405" s="242" t="s">
        <v>7263</v>
      </c>
      <c r="B405" s="51" t="s">
        <v>3136</v>
      </c>
      <c r="C405" s="945">
        <v>3.56</v>
      </c>
      <c r="D405" s="52">
        <v>30</v>
      </c>
      <c r="E405" s="1604">
        <f>E365*2</f>
        <v>162.46</v>
      </c>
      <c r="F405" s="740">
        <f t="shared" si="43"/>
        <v>162.46</v>
      </c>
      <c r="G405" s="1037">
        <f>'Заказ, cкидки и курсы валют'!$J$24*F405</f>
        <v>2060.8051</v>
      </c>
      <c r="H405" s="158">
        <f t="shared" si="44"/>
        <v>61.82</v>
      </c>
      <c r="I405" s="245"/>
    </row>
    <row r="406" spans="1:9" ht="13.5" customHeight="1" thickBot="1">
      <c r="A406" s="244" t="s">
        <v>7264</v>
      </c>
      <c r="B406" s="251" t="s">
        <v>116</v>
      </c>
      <c r="C406" s="251">
        <v>4.45</v>
      </c>
      <c r="D406" s="253">
        <v>15</v>
      </c>
      <c r="E406" s="1725">
        <f t="shared" si="42"/>
        <v>249.84</v>
      </c>
      <c r="F406" s="1173">
        <f t="shared" si="43"/>
        <v>249.84</v>
      </c>
      <c r="G406" s="1174">
        <f>'Заказ, cкидки и курсы валют'!$J$24*F406</f>
        <v>3169.2204000000002</v>
      </c>
      <c r="H406" s="214">
        <f t="shared" si="44"/>
        <v>47.54</v>
      </c>
      <c r="I406" s="248"/>
    </row>
    <row r="407" spans="1:9" ht="13.5" customHeight="1" thickBot="1">
      <c r="A407" s="27"/>
      <c r="B407" s="150"/>
      <c r="C407" s="102"/>
      <c r="D407" s="104"/>
      <c r="E407" s="678"/>
      <c r="F407" s="711"/>
      <c r="G407" s="1038"/>
      <c r="H407" s="14"/>
      <c r="I407" s="14"/>
    </row>
    <row r="408" spans="1:9" ht="18">
      <c r="A408" s="249"/>
      <c r="B408" s="112" t="s">
        <v>501</v>
      </c>
      <c r="C408" s="112"/>
      <c r="D408" s="117"/>
      <c r="E408" s="728"/>
      <c r="F408" s="729"/>
      <c r="G408" s="1033"/>
      <c r="H408" s="196"/>
      <c r="I408" s="116"/>
    </row>
    <row r="409" spans="1:9" ht="18">
      <c r="A409" s="239"/>
      <c r="B409" s="129" t="s">
        <v>3292</v>
      </c>
      <c r="C409" s="129"/>
      <c r="D409" s="199"/>
      <c r="E409" s="730"/>
      <c r="F409" s="685"/>
      <c r="G409" s="396"/>
      <c r="H409" s="17"/>
      <c r="I409" s="200"/>
    </row>
    <row r="410" spans="1:9">
      <c r="A410" s="239"/>
      <c r="B410" s="240"/>
      <c r="C410" s="118"/>
      <c r="D410" s="118"/>
      <c r="E410" s="732"/>
      <c r="F410" s="733"/>
      <c r="G410" s="1034"/>
      <c r="H410" s="17"/>
      <c r="I410" s="200"/>
    </row>
    <row r="411" spans="1:9">
      <c r="A411" s="239"/>
      <c r="B411" s="240"/>
      <c r="C411" s="118"/>
      <c r="D411" s="118"/>
      <c r="E411" s="732"/>
      <c r="F411" s="733"/>
      <c r="G411" s="1034"/>
      <c r="H411" s="17"/>
      <c r="I411" s="200"/>
    </row>
    <row r="412" spans="1:9" ht="43.5" customHeight="1">
      <c r="A412" s="239"/>
      <c r="B412" s="240"/>
      <c r="C412" s="118"/>
      <c r="D412" s="118"/>
      <c r="E412" s="732"/>
      <c r="F412" s="733"/>
      <c r="G412" s="1034"/>
      <c r="H412" s="17"/>
      <c r="I412" s="200"/>
    </row>
    <row r="413" spans="1:9" ht="16.5" thickBot="1">
      <c r="A413" s="234" t="s">
        <v>7211</v>
      </c>
      <c r="B413" s="241"/>
      <c r="C413" s="120"/>
      <c r="D413" s="120"/>
      <c r="E413" s="734"/>
      <c r="F413" s="735"/>
      <c r="G413" s="1035"/>
      <c r="H413" s="204"/>
      <c r="I413" s="205"/>
    </row>
    <row r="414" spans="1:9" ht="47.25" customHeight="1">
      <c r="A414" s="1660" t="s">
        <v>1036</v>
      </c>
      <c r="B414" s="1661" t="s">
        <v>1037</v>
      </c>
      <c r="C414" s="225" t="s">
        <v>679</v>
      </c>
      <c r="D414" s="225" t="s">
        <v>3147</v>
      </c>
      <c r="E414" s="1476" t="s">
        <v>11544</v>
      </c>
      <c r="F414" s="750" t="s">
        <v>2796</v>
      </c>
      <c r="G414" s="1655" t="s">
        <v>2644</v>
      </c>
      <c r="H414" s="482" t="s">
        <v>498</v>
      </c>
      <c r="I414" s="609" t="s">
        <v>4274</v>
      </c>
    </row>
    <row r="415" spans="1:9" ht="22.5" customHeight="1" thickBot="1">
      <c r="A415" s="1485"/>
      <c r="B415" s="1662"/>
      <c r="C415" s="226" t="s">
        <v>3648</v>
      </c>
      <c r="D415" s="227" t="s">
        <v>2645</v>
      </c>
      <c r="E415" s="744" t="s">
        <v>265</v>
      </c>
      <c r="F415" s="739">
        <f>'Заказ, cкидки и курсы валют'!$I$12</f>
        <v>0</v>
      </c>
      <c r="G415" s="1656"/>
      <c r="H415" s="1657"/>
      <c r="I415" s="1663"/>
    </row>
    <row r="416" spans="1:9" ht="13.5" customHeight="1">
      <c r="A416" s="447" t="s">
        <v>4457</v>
      </c>
      <c r="B416" s="448" t="s">
        <v>122</v>
      </c>
      <c r="C416" s="448">
        <v>1.17</v>
      </c>
      <c r="D416" s="449">
        <v>15000</v>
      </c>
      <c r="E416" s="706">
        <v>32.590000000000003</v>
      </c>
      <c r="F416" s="1187">
        <f>ROUND(E416*(1-$F$11),2)</f>
        <v>32.590000000000003</v>
      </c>
      <c r="G416" s="1188">
        <f>'Заказ, cкидки и курсы валют'!$J$24*F416</f>
        <v>413.40415000000007</v>
      </c>
      <c r="H416" s="443">
        <f>ROUND((D416/1000)*G416,2)</f>
        <v>6201.06</v>
      </c>
      <c r="I416" s="393"/>
    </row>
    <row r="417" spans="1:9" ht="13.5" customHeight="1">
      <c r="A417" s="242" t="s">
        <v>4458</v>
      </c>
      <c r="B417" s="47" t="s">
        <v>123</v>
      </c>
      <c r="C417" s="943">
        <v>1.35</v>
      </c>
      <c r="D417" s="48">
        <v>12500</v>
      </c>
      <c r="E417" s="706">
        <v>33.92</v>
      </c>
      <c r="F417" s="740">
        <f t="shared" ref="F417:F426" si="45">ROUND(E417*(1-$F$11),2)</f>
        <v>33.92</v>
      </c>
      <c r="G417" s="1037">
        <f>'Заказ, cкидки и курсы валют'!$J$24*F417</f>
        <v>430.27520000000004</v>
      </c>
      <c r="H417" s="158">
        <f t="shared" ref="H417:H426" si="46">ROUND((D417/1000)*G417,2)</f>
        <v>5378.44</v>
      </c>
      <c r="I417" s="245"/>
    </row>
    <row r="418" spans="1:9" ht="13.5" customHeight="1">
      <c r="A418" s="242" t="s">
        <v>4459</v>
      </c>
      <c r="B418" s="47" t="s">
        <v>124</v>
      </c>
      <c r="C418" s="943">
        <v>1.38</v>
      </c>
      <c r="D418" s="48">
        <v>12000</v>
      </c>
      <c r="E418" s="706">
        <v>36.08</v>
      </c>
      <c r="F418" s="740">
        <f t="shared" si="45"/>
        <v>36.08</v>
      </c>
      <c r="G418" s="1037">
        <f>'Заказ, cкидки и курсы валют'!$J$24*F418</f>
        <v>457.6748</v>
      </c>
      <c r="H418" s="158">
        <f t="shared" si="46"/>
        <v>5492.1</v>
      </c>
      <c r="I418" s="245"/>
    </row>
    <row r="419" spans="1:9" ht="13.5" customHeight="1">
      <c r="A419" s="242" t="s">
        <v>4460</v>
      </c>
      <c r="B419" s="47" t="s">
        <v>125</v>
      </c>
      <c r="C419" s="943">
        <v>1.46</v>
      </c>
      <c r="D419" s="48">
        <v>10000</v>
      </c>
      <c r="E419" s="706">
        <v>39.68</v>
      </c>
      <c r="F419" s="740">
        <f t="shared" si="45"/>
        <v>39.68</v>
      </c>
      <c r="G419" s="1037">
        <f>'Заказ, cкидки и курсы валют'!$J$24*F419</f>
        <v>503.3408</v>
      </c>
      <c r="H419" s="158">
        <f t="shared" si="46"/>
        <v>5033.41</v>
      </c>
      <c r="I419" s="245"/>
    </row>
    <row r="420" spans="1:9" ht="13.5" customHeight="1">
      <c r="A420" s="242" t="s">
        <v>4461</v>
      </c>
      <c r="B420" s="47" t="s">
        <v>126</v>
      </c>
      <c r="C420" s="943">
        <v>1.8</v>
      </c>
      <c r="D420" s="48">
        <v>8000</v>
      </c>
      <c r="E420" s="706">
        <v>49.32</v>
      </c>
      <c r="F420" s="740">
        <f t="shared" si="45"/>
        <v>49.32</v>
      </c>
      <c r="G420" s="1037">
        <f>'Заказ, cкидки и курсы валют'!$J$24*F420</f>
        <v>625.62419999999997</v>
      </c>
      <c r="H420" s="158">
        <f t="shared" si="46"/>
        <v>5004.99</v>
      </c>
      <c r="I420" s="245"/>
    </row>
    <row r="421" spans="1:9" ht="13.5" customHeight="1">
      <c r="A421" s="242" t="s">
        <v>4462</v>
      </c>
      <c r="B421" s="47" t="s">
        <v>127</v>
      </c>
      <c r="C421" s="944">
        <v>2.2200000000000002</v>
      </c>
      <c r="D421" s="48">
        <v>6000</v>
      </c>
      <c r="E421" s="706">
        <v>54.54</v>
      </c>
      <c r="F421" s="740">
        <f t="shared" si="45"/>
        <v>54.54</v>
      </c>
      <c r="G421" s="1037">
        <f>'Заказ, cкидки и курсы валют'!$J$24*F421</f>
        <v>691.83990000000006</v>
      </c>
      <c r="H421" s="158">
        <f t="shared" si="46"/>
        <v>4151.04</v>
      </c>
      <c r="I421" s="245"/>
    </row>
    <row r="422" spans="1:9" ht="13.5" customHeight="1">
      <c r="A422" s="638" t="s">
        <v>696</v>
      </c>
      <c r="B422" s="639" t="s">
        <v>4002</v>
      </c>
      <c r="C422" s="944">
        <v>2.76</v>
      </c>
      <c r="D422" s="640">
        <v>5000</v>
      </c>
      <c r="E422" s="706">
        <v>66.88</v>
      </c>
      <c r="F422" s="740">
        <f t="shared" si="45"/>
        <v>66.88</v>
      </c>
      <c r="G422" s="1037">
        <f>'Заказ, cкидки и курсы валют'!$J$24*F422</f>
        <v>848.37279999999998</v>
      </c>
      <c r="H422" s="158">
        <f t="shared" si="46"/>
        <v>4241.8599999999997</v>
      </c>
      <c r="I422" s="642"/>
    </row>
    <row r="423" spans="1:9" ht="13.5" customHeight="1">
      <c r="A423" s="242" t="s">
        <v>4463</v>
      </c>
      <c r="B423" s="47" t="s">
        <v>128</v>
      </c>
      <c r="C423" s="943">
        <v>2.75</v>
      </c>
      <c r="D423" s="48">
        <v>5000</v>
      </c>
      <c r="E423" s="706">
        <v>72.59</v>
      </c>
      <c r="F423" s="740">
        <f t="shared" si="45"/>
        <v>72.59</v>
      </c>
      <c r="G423" s="1037">
        <f>'Заказ, cкидки и курсы валют'!$J$24*F423</f>
        <v>920.80415000000005</v>
      </c>
      <c r="H423" s="158">
        <f t="shared" si="46"/>
        <v>4604.0200000000004</v>
      </c>
      <c r="I423" s="245"/>
    </row>
    <row r="424" spans="1:9" ht="13.5" customHeight="1">
      <c r="A424" s="242" t="s">
        <v>4464</v>
      </c>
      <c r="B424" s="47" t="s">
        <v>129</v>
      </c>
      <c r="C424" s="945">
        <v>3.39</v>
      </c>
      <c r="D424" s="48">
        <v>3500</v>
      </c>
      <c r="E424" s="706">
        <v>94.63</v>
      </c>
      <c r="F424" s="740">
        <f t="shared" si="45"/>
        <v>94.63</v>
      </c>
      <c r="G424" s="1037">
        <f>'Заказ, cкидки и курсы валют'!$J$24*F424</f>
        <v>1200.3815500000001</v>
      </c>
      <c r="H424" s="158">
        <f t="shared" si="46"/>
        <v>4201.34</v>
      </c>
      <c r="I424" s="245"/>
    </row>
    <row r="425" spans="1:9" ht="13.5" customHeight="1">
      <c r="A425" s="242" t="s">
        <v>4465</v>
      </c>
      <c r="B425" s="47" t="s">
        <v>3136</v>
      </c>
      <c r="C425" s="943">
        <v>3.54</v>
      </c>
      <c r="D425" s="48">
        <v>3000</v>
      </c>
      <c r="E425" s="706">
        <v>95.03</v>
      </c>
      <c r="F425" s="740">
        <f t="shared" si="45"/>
        <v>95.03</v>
      </c>
      <c r="G425" s="1037">
        <f>'Заказ, cкидки и курсы валют'!$J$24*F425</f>
        <v>1205.4555500000001</v>
      </c>
      <c r="H425" s="158">
        <f t="shared" si="46"/>
        <v>3616.37</v>
      </c>
      <c r="I425" s="245"/>
    </row>
    <row r="426" spans="1:9" ht="13.5" customHeight="1" thickBot="1">
      <c r="A426" s="244" t="s">
        <v>4466</v>
      </c>
      <c r="B426" s="246" t="s">
        <v>116</v>
      </c>
      <c r="C426" s="246">
        <v>4.45</v>
      </c>
      <c r="D426" s="254">
        <v>2500</v>
      </c>
      <c r="E426" s="706">
        <v>126.26</v>
      </c>
      <c r="F426" s="1173">
        <f t="shared" si="45"/>
        <v>126.26</v>
      </c>
      <c r="G426" s="1174">
        <f>'Заказ, cкидки и курсы валют'!$J$24*F426</f>
        <v>1601.6081000000001</v>
      </c>
      <c r="H426" s="214">
        <f t="shared" si="46"/>
        <v>4004.02</v>
      </c>
      <c r="I426" s="248"/>
    </row>
    <row r="427" spans="1:9" ht="13.5" customHeight="1" thickBot="1">
      <c r="A427" s="25"/>
      <c r="B427" s="24"/>
      <c r="C427" s="42"/>
      <c r="D427" s="42"/>
      <c r="E427" s="751"/>
      <c r="F427" s="751"/>
      <c r="G427" s="1042"/>
    </row>
    <row r="428" spans="1:9" ht="18">
      <c r="A428" s="249"/>
      <c r="B428" s="112" t="s">
        <v>501</v>
      </c>
      <c r="C428" s="112"/>
      <c r="D428" s="117"/>
      <c r="E428" s="728"/>
      <c r="F428" s="729"/>
      <c r="G428" s="1033"/>
      <c r="H428" s="196"/>
      <c r="I428" s="116"/>
    </row>
    <row r="429" spans="1:9" ht="18">
      <c r="A429" s="239"/>
      <c r="B429" s="129" t="s">
        <v>3292</v>
      </c>
      <c r="C429" s="129"/>
      <c r="D429" s="199"/>
      <c r="E429" s="730"/>
      <c r="F429" s="685"/>
      <c r="G429" s="396"/>
      <c r="H429" s="17"/>
      <c r="I429" s="200"/>
    </row>
    <row r="430" spans="1:9">
      <c r="A430" s="239"/>
      <c r="B430" s="240"/>
      <c r="C430" s="118"/>
      <c r="D430" s="118"/>
      <c r="E430" s="732"/>
      <c r="F430" s="733"/>
      <c r="G430" s="1034"/>
      <c r="H430" s="17"/>
      <c r="I430" s="200"/>
    </row>
    <row r="431" spans="1:9">
      <c r="A431" s="239"/>
      <c r="B431" s="240"/>
      <c r="C431" s="118"/>
      <c r="D431" s="118"/>
      <c r="E431" s="732"/>
      <c r="F431" s="733"/>
      <c r="G431" s="1034"/>
      <c r="H431" s="17"/>
      <c r="I431" s="200"/>
    </row>
    <row r="432" spans="1:9">
      <c r="A432" s="239"/>
      <c r="B432" s="240"/>
      <c r="C432" s="118"/>
      <c r="D432" s="118"/>
      <c r="E432" s="732"/>
      <c r="F432" s="733"/>
      <c r="G432" s="1034"/>
      <c r="H432" s="17"/>
      <c r="I432" s="200"/>
    </row>
    <row r="433" spans="1:9" ht="16.5" thickBot="1">
      <c r="A433" s="234" t="s">
        <v>7210</v>
      </c>
      <c r="B433" s="233"/>
      <c r="C433" s="238"/>
      <c r="D433" s="238"/>
      <c r="E433" s="734"/>
      <c r="F433" s="735"/>
      <c r="G433" s="1035"/>
      <c r="H433" s="204"/>
      <c r="I433" s="205"/>
    </row>
    <row r="434" spans="1:9" ht="42">
      <c r="A434" s="1660" t="s">
        <v>1036</v>
      </c>
      <c r="B434" s="1661" t="s">
        <v>1037</v>
      </c>
      <c r="C434" s="225" t="s">
        <v>679</v>
      </c>
      <c r="D434" s="225" t="s">
        <v>3147</v>
      </c>
      <c r="E434" s="1476" t="s">
        <v>11544</v>
      </c>
      <c r="F434" s="750" t="s">
        <v>2796</v>
      </c>
      <c r="G434" s="1655" t="s">
        <v>2644</v>
      </c>
      <c r="H434" s="482" t="s">
        <v>498</v>
      </c>
      <c r="I434" s="609" t="s">
        <v>4274</v>
      </c>
    </row>
    <row r="435" spans="1:9" ht="13.5" thickBot="1">
      <c r="A435" s="1485"/>
      <c r="B435" s="1662"/>
      <c r="C435" s="230" t="s">
        <v>3648</v>
      </c>
      <c r="D435" s="446" t="s">
        <v>2645</v>
      </c>
      <c r="E435" s="738" t="s">
        <v>265</v>
      </c>
      <c r="F435" s="745">
        <f>'Заказ, cкидки и курсы валют'!$I$12</f>
        <v>0</v>
      </c>
      <c r="G435" s="1656"/>
      <c r="H435" s="1657"/>
      <c r="I435" s="1663"/>
    </row>
    <row r="436" spans="1:9">
      <c r="A436" s="447" t="s">
        <v>4467</v>
      </c>
      <c r="B436" s="448" t="s">
        <v>122</v>
      </c>
      <c r="C436" s="448">
        <v>1.17</v>
      </c>
      <c r="D436" s="1425">
        <v>1500</v>
      </c>
      <c r="E436" s="1604">
        <f>E416*1.2</f>
        <v>39.108000000000004</v>
      </c>
      <c r="F436" s="1415">
        <f>ROUND(E436*(1-$F$11),2)</f>
        <v>39.11</v>
      </c>
      <c r="G436" s="1188">
        <f>'Заказ, cкидки и курсы валют'!$J$24*F436</f>
        <v>496.11035000000004</v>
      </c>
      <c r="H436" s="443">
        <f>ROUND((D436/1000)*G436,2)</f>
        <v>744.17</v>
      </c>
      <c r="I436" s="393"/>
    </row>
    <row r="437" spans="1:9" ht="13.5" customHeight="1">
      <c r="A437" s="242" t="s">
        <v>4468</v>
      </c>
      <c r="B437" s="47" t="s">
        <v>123</v>
      </c>
      <c r="C437" s="943">
        <v>1.35</v>
      </c>
      <c r="D437" s="64">
        <v>1000</v>
      </c>
      <c r="E437" s="1604">
        <f t="shared" ref="E437:E446" si="47">E417*1.2</f>
        <v>40.704000000000001</v>
      </c>
      <c r="F437" s="1416">
        <f t="shared" ref="F437:F446" si="48">ROUND(E437*(1-$F$11),2)</f>
        <v>40.700000000000003</v>
      </c>
      <c r="G437" s="1037">
        <f>'Заказ, cкидки и курсы валют'!$J$24*F437</f>
        <v>516.2795000000001</v>
      </c>
      <c r="H437" s="158">
        <f t="shared" ref="H437:H446" si="49">ROUND((D437/1000)*G437,2)</f>
        <v>516.28</v>
      </c>
      <c r="I437" s="245"/>
    </row>
    <row r="438" spans="1:9" ht="13.5" customHeight="1">
      <c r="A438" s="242" t="s">
        <v>4469</v>
      </c>
      <c r="B438" s="47" t="s">
        <v>124</v>
      </c>
      <c r="C438" s="943">
        <v>1.38</v>
      </c>
      <c r="D438" s="64">
        <v>1000</v>
      </c>
      <c r="E438" s="1604">
        <f t="shared" si="47"/>
        <v>43.295999999999999</v>
      </c>
      <c r="F438" s="1416">
        <f t="shared" si="48"/>
        <v>43.3</v>
      </c>
      <c r="G438" s="1037">
        <f>'Заказ, cкидки и курсы валют'!$J$24*F438</f>
        <v>549.26049999999998</v>
      </c>
      <c r="H438" s="158">
        <f t="shared" si="49"/>
        <v>549.26</v>
      </c>
      <c r="I438" s="245"/>
    </row>
    <row r="439" spans="1:9" ht="13.5" customHeight="1">
      <c r="A439" s="242" t="s">
        <v>4470</v>
      </c>
      <c r="B439" s="47" t="s">
        <v>125</v>
      </c>
      <c r="C439" s="943">
        <v>1.46</v>
      </c>
      <c r="D439" s="64">
        <v>1000</v>
      </c>
      <c r="E439" s="1604">
        <f t="shared" si="47"/>
        <v>47.616</v>
      </c>
      <c r="F439" s="1416">
        <f t="shared" si="48"/>
        <v>47.62</v>
      </c>
      <c r="G439" s="1037">
        <f>'Заказ, cкидки и курсы валют'!$J$24*F439</f>
        <v>604.05970000000002</v>
      </c>
      <c r="H439" s="158">
        <f t="shared" si="49"/>
        <v>604.05999999999995</v>
      </c>
      <c r="I439" s="245"/>
    </row>
    <row r="440" spans="1:9" ht="13.5" customHeight="1">
      <c r="A440" s="242" t="s">
        <v>4471</v>
      </c>
      <c r="B440" s="47" t="s">
        <v>126</v>
      </c>
      <c r="C440" s="943">
        <v>1.8</v>
      </c>
      <c r="D440" s="64">
        <v>800</v>
      </c>
      <c r="E440" s="1604">
        <f t="shared" si="47"/>
        <v>59.183999999999997</v>
      </c>
      <c r="F440" s="1416">
        <f t="shared" si="48"/>
        <v>59.18</v>
      </c>
      <c r="G440" s="1037">
        <f>'Заказ, cкидки и курсы валют'!$J$24*F440</f>
        <v>750.69830000000002</v>
      </c>
      <c r="H440" s="158">
        <f t="shared" si="49"/>
        <v>600.55999999999995</v>
      </c>
      <c r="I440" s="245"/>
    </row>
    <row r="441" spans="1:9" ht="13.5" customHeight="1">
      <c r="A441" s="242" t="s">
        <v>4472</v>
      </c>
      <c r="B441" s="47" t="s">
        <v>127</v>
      </c>
      <c r="C441" s="944">
        <v>2.2200000000000002</v>
      </c>
      <c r="D441" s="64">
        <v>600</v>
      </c>
      <c r="E441" s="1604">
        <f t="shared" si="47"/>
        <v>65.447999999999993</v>
      </c>
      <c r="F441" s="1416">
        <f t="shared" si="48"/>
        <v>65.45</v>
      </c>
      <c r="G441" s="1037">
        <f>'Заказ, cкидки и курсы валют'!$J$24*F441</f>
        <v>830.23325000000011</v>
      </c>
      <c r="H441" s="158">
        <f t="shared" si="49"/>
        <v>498.14</v>
      </c>
      <c r="I441" s="245"/>
    </row>
    <row r="442" spans="1:9" ht="13.5" customHeight="1">
      <c r="A442" s="242" t="s">
        <v>5268</v>
      </c>
      <c r="B442" s="47" t="s">
        <v>4002</v>
      </c>
      <c r="C442" s="944">
        <v>2.76</v>
      </c>
      <c r="D442" s="64">
        <v>600</v>
      </c>
      <c r="E442" s="1604">
        <f t="shared" si="47"/>
        <v>80.255999999999986</v>
      </c>
      <c r="F442" s="1416">
        <f t="shared" si="48"/>
        <v>80.260000000000005</v>
      </c>
      <c r="G442" s="1037">
        <f>'Заказ, cкидки и курсы валют'!$J$24*F442</f>
        <v>1018.0981000000002</v>
      </c>
      <c r="H442" s="158">
        <f t="shared" si="49"/>
        <v>610.86</v>
      </c>
      <c r="I442" s="245"/>
    </row>
    <row r="443" spans="1:9" ht="13.5" customHeight="1">
      <c r="A443" s="242" t="s">
        <v>4473</v>
      </c>
      <c r="B443" s="47" t="s">
        <v>128</v>
      </c>
      <c r="C443" s="943">
        <v>2.75</v>
      </c>
      <c r="D443" s="64">
        <v>500</v>
      </c>
      <c r="E443" s="1604">
        <f t="shared" si="47"/>
        <v>87.108000000000004</v>
      </c>
      <c r="F443" s="1416">
        <f t="shared" si="48"/>
        <v>87.11</v>
      </c>
      <c r="G443" s="1037">
        <f>'Заказ, cкидки и курсы валют'!$J$24*F443</f>
        <v>1104.99035</v>
      </c>
      <c r="H443" s="158">
        <f t="shared" si="49"/>
        <v>552.5</v>
      </c>
      <c r="I443" s="245"/>
    </row>
    <row r="444" spans="1:9" ht="13.5" customHeight="1">
      <c r="A444" s="242" t="s">
        <v>4474</v>
      </c>
      <c r="B444" s="47" t="s">
        <v>129</v>
      </c>
      <c r="C444" s="945">
        <v>3.39</v>
      </c>
      <c r="D444" s="64">
        <v>350</v>
      </c>
      <c r="E444" s="1604">
        <f t="shared" si="47"/>
        <v>113.556</v>
      </c>
      <c r="F444" s="1416">
        <f t="shared" si="48"/>
        <v>113.56</v>
      </c>
      <c r="G444" s="1037">
        <f>'Заказ, cкидки и курсы валют'!$J$24*F444</f>
        <v>1440.5086000000001</v>
      </c>
      <c r="H444" s="158">
        <f t="shared" si="49"/>
        <v>504.18</v>
      </c>
      <c r="I444" s="245"/>
    </row>
    <row r="445" spans="1:9" ht="13.5" customHeight="1">
      <c r="A445" s="242" t="s">
        <v>4475</v>
      </c>
      <c r="B445" s="47" t="s">
        <v>3136</v>
      </c>
      <c r="C445" s="943">
        <v>3.54</v>
      </c>
      <c r="D445" s="64">
        <v>300</v>
      </c>
      <c r="E445" s="1604">
        <f>E425*1.2</f>
        <v>114.036</v>
      </c>
      <c r="F445" s="1416">
        <f t="shared" si="48"/>
        <v>114.04</v>
      </c>
      <c r="G445" s="1037">
        <f>'Заказ, cкидки и курсы валют'!$J$24*F445</f>
        <v>1446.5974000000001</v>
      </c>
      <c r="H445" s="158">
        <f t="shared" si="49"/>
        <v>433.98</v>
      </c>
      <c r="I445" s="245"/>
    </row>
    <row r="446" spans="1:9" ht="13.5" customHeight="1" thickBot="1">
      <c r="A446" s="244" t="s">
        <v>4476</v>
      </c>
      <c r="B446" s="246" t="s">
        <v>116</v>
      </c>
      <c r="C446" s="246">
        <v>4.45</v>
      </c>
      <c r="D446" s="1557">
        <v>150</v>
      </c>
      <c r="E446" s="1604">
        <f t="shared" si="47"/>
        <v>151.512</v>
      </c>
      <c r="F446" s="1417">
        <f t="shared" si="48"/>
        <v>151.51</v>
      </c>
      <c r="G446" s="1174">
        <f>'Заказ, cкидки и курсы валют'!$J$24*F446</f>
        <v>1921.90435</v>
      </c>
      <c r="H446" s="214">
        <f t="shared" si="49"/>
        <v>288.29000000000002</v>
      </c>
      <c r="I446" s="248"/>
    </row>
    <row r="447" spans="1:9" ht="13.5" customHeight="1" thickBot="1">
      <c r="A447" s="25"/>
      <c r="B447" s="24"/>
      <c r="C447" s="42"/>
      <c r="D447" s="42"/>
      <c r="E447" s="751"/>
      <c r="F447" s="751"/>
      <c r="G447" s="1042"/>
    </row>
    <row r="448" spans="1:9" ht="13.5" customHeight="1">
      <c r="A448" s="249"/>
      <c r="B448" s="112" t="s">
        <v>501</v>
      </c>
      <c r="C448" s="112"/>
      <c r="D448" s="117"/>
      <c r="E448" s="728"/>
      <c r="F448" s="729"/>
      <c r="G448" s="1033"/>
      <c r="H448" s="196"/>
      <c r="I448" s="116"/>
    </row>
    <row r="449" spans="1:9" ht="13.5" customHeight="1">
      <c r="A449" s="239"/>
      <c r="B449" s="129" t="s">
        <v>3292</v>
      </c>
      <c r="C449" s="129"/>
      <c r="D449" s="199"/>
      <c r="E449" s="730"/>
      <c r="F449" s="685"/>
      <c r="G449" s="396"/>
      <c r="H449" s="17"/>
      <c r="I449" s="200"/>
    </row>
    <row r="450" spans="1:9" ht="13.5" customHeight="1">
      <c r="A450" s="239"/>
      <c r="B450" s="240"/>
      <c r="C450" s="118"/>
      <c r="D450" s="118"/>
      <c r="E450" s="732"/>
      <c r="F450" s="733"/>
      <c r="G450" s="1034"/>
      <c r="H450" s="17"/>
      <c r="I450" s="200"/>
    </row>
    <row r="451" spans="1:9" ht="13.5" customHeight="1">
      <c r="A451" s="239"/>
      <c r="B451" s="240"/>
      <c r="C451" s="118"/>
      <c r="D451" s="118"/>
      <c r="E451" s="732"/>
      <c r="F451" s="733"/>
      <c r="G451" s="1034"/>
      <c r="H451" s="17"/>
      <c r="I451" s="200"/>
    </row>
    <row r="452" spans="1:9" ht="13.5" customHeight="1">
      <c r="A452" s="239"/>
      <c r="B452" s="240"/>
      <c r="C452" s="118"/>
      <c r="D452" s="118"/>
      <c r="E452" s="732"/>
      <c r="F452" s="733"/>
      <c r="G452" s="1034"/>
      <c r="H452" s="17"/>
      <c r="I452" s="200"/>
    </row>
    <row r="453" spans="1:9" ht="47.25" customHeight="1" thickBot="1">
      <c r="A453" s="234" t="s">
        <v>7212</v>
      </c>
      <c r="B453" s="233"/>
      <c r="C453" s="238"/>
      <c r="D453" s="238"/>
      <c r="E453" s="734"/>
      <c r="F453" s="735"/>
      <c r="G453" s="1035"/>
      <c r="H453" s="204"/>
      <c r="I453" s="205"/>
    </row>
    <row r="454" spans="1:9" ht="45" customHeight="1">
      <c r="A454" s="1660" t="s">
        <v>1036</v>
      </c>
      <c r="B454" s="1661" t="s">
        <v>1037</v>
      </c>
      <c r="C454" s="225" t="s">
        <v>679</v>
      </c>
      <c r="D454" s="225" t="s">
        <v>3147</v>
      </c>
      <c r="E454" s="1476" t="s">
        <v>11544</v>
      </c>
      <c r="F454" s="750" t="s">
        <v>2796</v>
      </c>
      <c r="G454" s="1655" t="s">
        <v>2644</v>
      </c>
      <c r="H454" s="482" t="s">
        <v>498</v>
      </c>
      <c r="I454" s="609" t="s">
        <v>4274</v>
      </c>
    </row>
    <row r="455" spans="1:9" ht="13.5" customHeight="1" thickBot="1">
      <c r="A455" s="568"/>
      <c r="B455" s="1666"/>
      <c r="C455" s="230" t="s">
        <v>3648</v>
      </c>
      <c r="D455" s="446" t="s">
        <v>2645</v>
      </c>
      <c r="E455" s="738" t="s">
        <v>265</v>
      </c>
      <c r="F455" s="745">
        <f>'Заказ, cкидки и курсы валют'!$I$12</f>
        <v>0</v>
      </c>
      <c r="G455" s="1656"/>
      <c r="H455" s="1657"/>
      <c r="I455" s="1663"/>
    </row>
    <row r="456" spans="1:9" ht="13.5" customHeight="1">
      <c r="A456" s="447" t="s">
        <v>7265</v>
      </c>
      <c r="B456" s="448" t="s">
        <v>122</v>
      </c>
      <c r="C456" s="448">
        <v>1.17</v>
      </c>
      <c r="D456" s="451">
        <v>150</v>
      </c>
      <c r="E456" s="1726">
        <f t="shared" ref="E456:E466" si="50">E416*2</f>
        <v>65.180000000000007</v>
      </c>
      <c r="F456" s="1187">
        <f>ROUND(E456*(1-$F$11),2)</f>
        <v>65.180000000000007</v>
      </c>
      <c r="G456" s="1188">
        <f>'Заказ, cкидки и курсы валют'!$J$24*F456</f>
        <v>826.80830000000014</v>
      </c>
      <c r="H456" s="443">
        <f>ROUND((D456/1000)*G456,2)</f>
        <v>124.02</v>
      </c>
      <c r="I456" s="393"/>
    </row>
    <row r="457" spans="1:9" ht="13.5" customHeight="1">
      <c r="A457" s="242" t="s">
        <v>7266</v>
      </c>
      <c r="B457" s="47" t="s">
        <v>123</v>
      </c>
      <c r="C457" s="943">
        <v>1.35</v>
      </c>
      <c r="D457" s="52">
        <v>100</v>
      </c>
      <c r="E457" s="1604">
        <f t="shared" si="50"/>
        <v>67.84</v>
      </c>
      <c r="F457" s="740">
        <f t="shared" ref="F457:F466" si="51">ROUND(E457*(1-$F$11),2)</f>
        <v>67.84</v>
      </c>
      <c r="G457" s="1037">
        <f>'Заказ, cкидки и курсы валют'!$J$24*F457</f>
        <v>860.55040000000008</v>
      </c>
      <c r="H457" s="158">
        <f t="shared" ref="H457:H466" si="52">ROUND((D457/1000)*G457,2)</f>
        <v>86.06</v>
      </c>
      <c r="I457" s="245"/>
    </row>
    <row r="458" spans="1:9" ht="13.5" customHeight="1">
      <c r="A458" s="242" t="s">
        <v>7267</v>
      </c>
      <c r="B458" s="47" t="s">
        <v>124</v>
      </c>
      <c r="C458" s="943">
        <v>1.38</v>
      </c>
      <c r="D458" s="52">
        <v>100</v>
      </c>
      <c r="E458" s="1604">
        <f t="shared" si="50"/>
        <v>72.16</v>
      </c>
      <c r="F458" s="740">
        <f t="shared" si="51"/>
        <v>72.16</v>
      </c>
      <c r="G458" s="1037">
        <f>'Заказ, cкидки и курсы валют'!$J$24*F458</f>
        <v>915.34960000000001</v>
      </c>
      <c r="H458" s="158">
        <f t="shared" si="52"/>
        <v>91.53</v>
      </c>
      <c r="I458" s="245"/>
    </row>
    <row r="459" spans="1:9" ht="13.5" customHeight="1">
      <c r="A459" s="242" t="s">
        <v>7268</v>
      </c>
      <c r="B459" s="47" t="s">
        <v>125</v>
      </c>
      <c r="C459" s="943">
        <v>1.46</v>
      </c>
      <c r="D459" s="52">
        <v>100</v>
      </c>
      <c r="E459" s="1604">
        <f t="shared" si="50"/>
        <v>79.36</v>
      </c>
      <c r="F459" s="740">
        <f t="shared" si="51"/>
        <v>79.36</v>
      </c>
      <c r="G459" s="1037">
        <f>'Заказ, cкидки и курсы валют'!$J$24*F459</f>
        <v>1006.6816</v>
      </c>
      <c r="H459" s="158">
        <f t="shared" si="52"/>
        <v>100.67</v>
      </c>
      <c r="I459" s="245"/>
    </row>
    <row r="460" spans="1:9" ht="13.5" customHeight="1">
      <c r="A460" s="242" t="s">
        <v>7269</v>
      </c>
      <c r="B460" s="47" t="s">
        <v>126</v>
      </c>
      <c r="C460" s="943">
        <v>1.8</v>
      </c>
      <c r="D460" s="52">
        <v>80</v>
      </c>
      <c r="E460" s="1604">
        <f t="shared" si="50"/>
        <v>98.64</v>
      </c>
      <c r="F460" s="740">
        <f t="shared" si="51"/>
        <v>98.64</v>
      </c>
      <c r="G460" s="1037">
        <f>'Заказ, cкидки и курсы валют'!$J$24*F460</f>
        <v>1251.2483999999999</v>
      </c>
      <c r="H460" s="158">
        <f t="shared" si="52"/>
        <v>100.1</v>
      </c>
      <c r="I460" s="245"/>
    </row>
    <row r="461" spans="1:9" ht="13.5" customHeight="1">
      <c r="A461" s="242" t="s">
        <v>7270</v>
      </c>
      <c r="B461" s="47" t="s">
        <v>127</v>
      </c>
      <c r="C461" s="944">
        <v>2.2200000000000002</v>
      </c>
      <c r="D461" s="52">
        <v>60</v>
      </c>
      <c r="E461" s="1604">
        <f t="shared" si="50"/>
        <v>109.08</v>
      </c>
      <c r="F461" s="740">
        <f t="shared" si="51"/>
        <v>109.08</v>
      </c>
      <c r="G461" s="1037">
        <f>'Заказ, cкидки и курсы валют'!$J$24*F461</f>
        <v>1383.6798000000001</v>
      </c>
      <c r="H461" s="158">
        <f t="shared" si="52"/>
        <v>83.02</v>
      </c>
      <c r="I461" s="245"/>
    </row>
    <row r="462" spans="1:9" ht="13.5" customHeight="1">
      <c r="A462" s="242" t="s">
        <v>7271</v>
      </c>
      <c r="B462" s="47" t="s">
        <v>4002</v>
      </c>
      <c r="C462" s="944">
        <v>2.76</v>
      </c>
      <c r="D462" s="52">
        <v>45</v>
      </c>
      <c r="E462" s="1604">
        <f t="shared" si="50"/>
        <v>133.76</v>
      </c>
      <c r="F462" s="740">
        <f t="shared" si="51"/>
        <v>133.76</v>
      </c>
      <c r="G462" s="1037">
        <f>'Заказ, cкидки и курсы валют'!$J$24*F462</f>
        <v>1696.7456</v>
      </c>
      <c r="H462" s="158">
        <f t="shared" si="52"/>
        <v>76.349999999999994</v>
      </c>
      <c r="I462" s="245"/>
    </row>
    <row r="463" spans="1:9" ht="13.5" customHeight="1">
      <c r="A463" s="242" t="s">
        <v>7272</v>
      </c>
      <c r="B463" s="47" t="s">
        <v>128</v>
      </c>
      <c r="C463" s="943">
        <v>2.75</v>
      </c>
      <c r="D463" s="52">
        <v>50</v>
      </c>
      <c r="E463" s="1604">
        <f t="shared" si="50"/>
        <v>145.18</v>
      </c>
      <c r="F463" s="740">
        <f t="shared" si="51"/>
        <v>145.18</v>
      </c>
      <c r="G463" s="1037">
        <f>'Заказ, cкидки и курсы валют'!$J$24*F463</f>
        <v>1841.6083000000001</v>
      </c>
      <c r="H463" s="158">
        <f t="shared" si="52"/>
        <v>92.08</v>
      </c>
      <c r="I463" s="245"/>
    </row>
    <row r="464" spans="1:9" ht="13.5" customHeight="1">
      <c r="A464" s="242" t="s">
        <v>7273</v>
      </c>
      <c r="B464" s="47" t="s">
        <v>129</v>
      </c>
      <c r="C464" s="945">
        <v>3.39</v>
      </c>
      <c r="D464" s="52">
        <v>35</v>
      </c>
      <c r="E464" s="1604">
        <f t="shared" si="50"/>
        <v>189.26</v>
      </c>
      <c r="F464" s="740">
        <f t="shared" si="51"/>
        <v>189.26</v>
      </c>
      <c r="G464" s="1037">
        <f>'Заказ, cкидки и курсы валют'!$J$24*F464</f>
        <v>2400.7631000000001</v>
      </c>
      <c r="H464" s="158">
        <f t="shared" si="52"/>
        <v>84.03</v>
      </c>
      <c r="I464" s="245"/>
    </row>
    <row r="465" spans="1:9" ht="13.5" customHeight="1">
      <c r="A465" s="242" t="s">
        <v>7274</v>
      </c>
      <c r="B465" s="47" t="s">
        <v>3136</v>
      </c>
      <c r="C465" s="943">
        <v>3.54</v>
      </c>
      <c r="D465" s="52">
        <v>30</v>
      </c>
      <c r="E465" s="1604">
        <f>E425*2</f>
        <v>190.06</v>
      </c>
      <c r="F465" s="740">
        <f t="shared" si="51"/>
        <v>190.06</v>
      </c>
      <c r="G465" s="1037">
        <f>'Заказ, cкидки и курсы валют'!$J$24*F465</f>
        <v>2410.9111000000003</v>
      </c>
      <c r="H465" s="158">
        <f t="shared" si="52"/>
        <v>72.33</v>
      </c>
      <c r="I465" s="245"/>
    </row>
    <row r="466" spans="1:9" ht="13.5" customHeight="1" thickBot="1">
      <c r="A466" s="244" t="s">
        <v>7275</v>
      </c>
      <c r="B466" s="246" t="s">
        <v>116</v>
      </c>
      <c r="C466" s="246">
        <v>4.45</v>
      </c>
      <c r="D466" s="253">
        <v>15</v>
      </c>
      <c r="E466" s="1725">
        <f t="shared" si="50"/>
        <v>252.52</v>
      </c>
      <c r="F466" s="1173">
        <f t="shared" si="51"/>
        <v>252.52</v>
      </c>
      <c r="G466" s="1174">
        <f>'Заказ, cкидки и курсы валют'!$J$24*F466</f>
        <v>3203.2162000000003</v>
      </c>
      <c r="H466" s="214">
        <f t="shared" si="52"/>
        <v>48.05</v>
      </c>
      <c r="I466" s="248"/>
    </row>
    <row r="467" spans="1:9" ht="13.5" customHeight="1" thickBot="1">
      <c r="A467" s="25"/>
      <c r="B467" s="24"/>
      <c r="C467" s="42"/>
      <c r="D467" s="42"/>
      <c r="E467" s="751"/>
      <c r="F467" s="751"/>
      <c r="G467" s="1042"/>
    </row>
    <row r="468" spans="1:9" ht="13.5" customHeight="1">
      <c r="A468" s="249"/>
      <c r="B468" s="112" t="s">
        <v>501</v>
      </c>
      <c r="C468" s="112"/>
      <c r="D468" s="117"/>
      <c r="E468" s="728"/>
      <c r="F468" s="729"/>
      <c r="G468" s="1033"/>
      <c r="H468" s="196"/>
      <c r="I468" s="116"/>
    </row>
    <row r="469" spans="1:9" ht="13.5" customHeight="1">
      <c r="A469" s="239"/>
      <c r="B469" s="129" t="s">
        <v>3154</v>
      </c>
      <c r="C469" s="129"/>
      <c r="D469" s="199"/>
      <c r="E469" s="730"/>
      <c r="F469" s="685"/>
      <c r="G469" s="396"/>
      <c r="H469" s="17"/>
      <c r="I469" s="200"/>
    </row>
    <row r="470" spans="1:9" ht="13.5" customHeight="1">
      <c r="A470" s="239"/>
      <c r="B470" s="240"/>
      <c r="C470" s="118"/>
      <c r="D470" s="118"/>
      <c r="E470" s="732"/>
      <c r="F470" s="733"/>
      <c r="G470" s="1034"/>
      <c r="H470" s="17"/>
      <c r="I470" s="200"/>
    </row>
    <row r="471" spans="1:9" ht="49.5" customHeight="1">
      <c r="A471" s="239"/>
      <c r="B471" s="240"/>
      <c r="C471" s="118"/>
      <c r="D471" s="118"/>
      <c r="E471" s="732"/>
      <c r="F471" s="733"/>
      <c r="G471" s="1034"/>
      <c r="H471" s="17"/>
      <c r="I471" s="200"/>
    </row>
    <row r="472" spans="1:9" ht="13.5" customHeight="1">
      <c r="A472" s="239"/>
      <c r="B472" s="240"/>
      <c r="C472" s="118"/>
      <c r="D472" s="118"/>
      <c r="E472" s="732"/>
      <c r="F472" s="733"/>
      <c r="G472" s="1034"/>
      <c r="H472" s="17"/>
      <c r="I472" s="200"/>
    </row>
    <row r="473" spans="1:9" ht="13.5" customHeight="1" thickBot="1">
      <c r="A473" s="234" t="s">
        <v>7211</v>
      </c>
      <c r="B473" s="241"/>
      <c r="C473" s="120"/>
      <c r="D473" s="120"/>
      <c r="E473" s="734"/>
      <c r="F473" s="735"/>
      <c r="G473" s="1035"/>
      <c r="H473" s="204"/>
      <c r="I473" s="205"/>
    </row>
    <row r="474" spans="1:9" ht="30.75" customHeight="1">
      <c r="A474" s="1660" t="s">
        <v>1036</v>
      </c>
      <c r="B474" s="1661" t="s">
        <v>1037</v>
      </c>
      <c r="C474" s="225" t="s">
        <v>679</v>
      </c>
      <c r="D474" s="225" t="s">
        <v>3147</v>
      </c>
      <c r="E474" s="1476" t="s">
        <v>11544</v>
      </c>
      <c r="F474" s="750" t="s">
        <v>2796</v>
      </c>
      <c r="G474" s="1655" t="s">
        <v>2644</v>
      </c>
      <c r="H474" s="482" t="s">
        <v>498</v>
      </c>
      <c r="I474" s="609" t="s">
        <v>4274</v>
      </c>
    </row>
    <row r="475" spans="1:9" ht="13.5" customHeight="1" thickBot="1">
      <c r="A475" s="568"/>
      <c r="B475" s="1666"/>
      <c r="C475" s="230" t="s">
        <v>3648</v>
      </c>
      <c r="D475" s="446" t="s">
        <v>2645</v>
      </c>
      <c r="E475" s="738" t="s">
        <v>265</v>
      </c>
      <c r="F475" s="745">
        <f>'Заказ, cкидки и курсы валют'!$I$12</f>
        <v>0</v>
      </c>
      <c r="G475" s="1656"/>
      <c r="H475" s="1657"/>
      <c r="I475" s="1663"/>
    </row>
    <row r="476" spans="1:9" ht="14.1" customHeight="1">
      <c r="A476" s="574" t="s">
        <v>3155</v>
      </c>
      <c r="B476" s="575" t="s">
        <v>122</v>
      </c>
      <c r="C476" s="448">
        <v>1.1499999999999999</v>
      </c>
      <c r="D476" s="576">
        <v>15000</v>
      </c>
      <c r="E476" s="706">
        <v>30.22</v>
      </c>
      <c r="F476" s="1187">
        <f>ROUND(E476*(1-$F$11),2)</f>
        <v>30.22</v>
      </c>
      <c r="G476" s="1188">
        <f>'Заказ, cкидки и курсы валют'!$J$24*F476</f>
        <v>383.34070000000003</v>
      </c>
      <c r="H476" s="443">
        <f>ROUND((D476/1000)*G476,2)</f>
        <v>5750.11</v>
      </c>
      <c r="I476" s="393"/>
    </row>
    <row r="477" spans="1:9" ht="14.1" customHeight="1">
      <c r="A477" s="242" t="s">
        <v>5615</v>
      </c>
      <c r="B477" s="47" t="s">
        <v>123</v>
      </c>
      <c r="C477" s="943">
        <v>1.28</v>
      </c>
      <c r="D477" s="573">
        <v>12500</v>
      </c>
      <c r="E477" s="706">
        <v>31.39</v>
      </c>
      <c r="F477" s="740">
        <f t="shared" ref="F477:F484" si="53">ROUND(E477*(1-$F$11),2)</f>
        <v>31.39</v>
      </c>
      <c r="G477" s="1037">
        <f>'Заказ, cкидки и курсы валют'!$J$24*F477</f>
        <v>398.18215000000004</v>
      </c>
      <c r="H477" s="158">
        <f t="shared" ref="H477:H484" si="54">ROUND((D477/1000)*G477,2)</f>
        <v>4977.28</v>
      </c>
      <c r="I477" s="245"/>
    </row>
    <row r="478" spans="1:9" ht="14.1" customHeight="1">
      <c r="A478" s="571" t="s">
        <v>3156</v>
      </c>
      <c r="B478" s="572" t="s">
        <v>124</v>
      </c>
      <c r="C478" s="943">
        <v>1.33</v>
      </c>
      <c r="D478" s="573">
        <v>12000</v>
      </c>
      <c r="E478" s="706">
        <v>35.04</v>
      </c>
      <c r="F478" s="740">
        <f t="shared" si="53"/>
        <v>35.04</v>
      </c>
      <c r="G478" s="1037">
        <f>'Заказ, cкидки и курсы валют'!$J$24*F478</f>
        <v>444.48239999999998</v>
      </c>
      <c r="H478" s="158">
        <f t="shared" si="54"/>
        <v>5333.79</v>
      </c>
      <c r="I478" s="245"/>
    </row>
    <row r="479" spans="1:9" ht="14.1" customHeight="1">
      <c r="A479" s="571" t="s">
        <v>3157</v>
      </c>
      <c r="B479" s="572" t="s">
        <v>125</v>
      </c>
      <c r="C479" s="943">
        <v>1.44</v>
      </c>
      <c r="D479" s="573">
        <v>10000</v>
      </c>
      <c r="E479" s="706">
        <v>40.159999999999997</v>
      </c>
      <c r="F479" s="740">
        <f t="shared" si="53"/>
        <v>40.159999999999997</v>
      </c>
      <c r="G479" s="1037">
        <f>'Заказ, cкидки и курсы валют'!$J$24*F479</f>
        <v>509.42959999999999</v>
      </c>
      <c r="H479" s="158">
        <f t="shared" si="54"/>
        <v>5094.3</v>
      </c>
      <c r="I479" s="245"/>
    </row>
    <row r="480" spans="1:9" ht="14.1" customHeight="1">
      <c r="A480" s="571" t="s">
        <v>3158</v>
      </c>
      <c r="B480" s="572" t="s">
        <v>126</v>
      </c>
      <c r="C480" s="943">
        <v>1.8</v>
      </c>
      <c r="D480" s="573">
        <v>8000</v>
      </c>
      <c r="E480" s="706">
        <v>47.05</v>
      </c>
      <c r="F480" s="740">
        <f t="shared" si="53"/>
        <v>47.05</v>
      </c>
      <c r="G480" s="1037">
        <f>'Заказ, cкидки и курсы валют'!$J$24*F480</f>
        <v>596.82925</v>
      </c>
      <c r="H480" s="158">
        <f t="shared" si="54"/>
        <v>4774.63</v>
      </c>
      <c r="I480" s="245"/>
    </row>
    <row r="481" spans="1:9" ht="14.1" customHeight="1">
      <c r="A481" s="571" t="s">
        <v>3159</v>
      </c>
      <c r="B481" s="572" t="s">
        <v>127</v>
      </c>
      <c r="C481" s="944">
        <v>2.19</v>
      </c>
      <c r="D481" s="573">
        <v>6000</v>
      </c>
      <c r="E481" s="706">
        <v>55.06</v>
      </c>
      <c r="F481" s="740">
        <f t="shared" si="53"/>
        <v>55.06</v>
      </c>
      <c r="G481" s="1037">
        <f>'Заказ, cкидки и курсы валют'!$J$24*F481</f>
        <v>698.43610000000001</v>
      </c>
      <c r="H481" s="158">
        <f t="shared" si="54"/>
        <v>4190.62</v>
      </c>
      <c r="I481" s="245"/>
    </row>
    <row r="482" spans="1:9" ht="14.1" customHeight="1">
      <c r="A482" s="571" t="s">
        <v>3160</v>
      </c>
      <c r="B482" s="572" t="s">
        <v>128</v>
      </c>
      <c r="C482" s="944">
        <v>2.64</v>
      </c>
      <c r="D482" s="573">
        <v>5000</v>
      </c>
      <c r="E482" s="706">
        <v>68.62</v>
      </c>
      <c r="F482" s="740">
        <f t="shared" si="53"/>
        <v>68.62</v>
      </c>
      <c r="G482" s="1037">
        <f>'Заказ, cкидки и курсы валют'!$J$24*F482</f>
        <v>870.44470000000013</v>
      </c>
      <c r="H482" s="158">
        <f t="shared" si="54"/>
        <v>4352.22</v>
      </c>
      <c r="I482" s="245"/>
    </row>
    <row r="483" spans="1:9" ht="14.1" customHeight="1">
      <c r="A483" s="571" t="s">
        <v>3161</v>
      </c>
      <c r="B483" s="572" t="s">
        <v>129</v>
      </c>
      <c r="C483" s="944">
        <v>3.23</v>
      </c>
      <c r="D483" s="573">
        <v>3500</v>
      </c>
      <c r="E483" s="706">
        <v>83.87</v>
      </c>
      <c r="F483" s="740">
        <f t="shared" si="53"/>
        <v>83.87</v>
      </c>
      <c r="G483" s="1037">
        <f>'Заказ, cкидки и курсы валют'!$J$24*F483</f>
        <v>1063.8909500000002</v>
      </c>
      <c r="H483" s="158">
        <f t="shared" si="54"/>
        <v>3723.62</v>
      </c>
      <c r="I483" s="245"/>
    </row>
    <row r="484" spans="1:9" ht="14.1" customHeight="1" thickBot="1">
      <c r="A484" s="577" t="s">
        <v>3162</v>
      </c>
      <c r="B484" s="578" t="s">
        <v>116</v>
      </c>
      <c r="C484" s="246">
        <v>4.45</v>
      </c>
      <c r="D484" s="579">
        <v>2500</v>
      </c>
      <c r="E484" s="706">
        <v>113.2</v>
      </c>
      <c r="F484" s="1173">
        <f t="shared" si="53"/>
        <v>113.2</v>
      </c>
      <c r="G484" s="1174">
        <f>'Заказ, cкидки и курсы валют'!$J$24*F484</f>
        <v>1435.942</v>
      </c>
      <c r="H484" s="214">
        <f t="shared" si="54"/>
        <v>3589.86</v>
      </c>
      <c r="I484" s="248"/>
    </row>
    <row r="485" spans="1:9" ht="13.5" customHeight="1" thickBot="1">
      <c r="A485" s="619"/>
      <c r="B485" s="620"/>
      <c r="C485" s="621"/>
      <c r="D485" s="622"/>
      <c r="E485" s="712"/>
      <c r="F485" s="711"/>
      <c r="G485" s="1040"/>
      <c r="H485" s="623"/>
      <c r="I485" s="14"/>
    </row>
    <row r="486" spans="1:9" ht="13.5" customHeight="1">
      <c r="A486" s="218"/>
      <c r="B486" s="112" t="s">
        <v>501</v>
      </c>
      <c r="C486" s="112"/>
      <c r="D486" s="117"/>
      <c r="E486" s="728"/>
      <c r="F486" s="729"/>
      <c r="G486" s="1033"/>
      <c r="H486" s="196"/>
      <c r="I486" s="116"/>
    </row>
    <row r="487" spans="1:9" ht="13.5" customHeight="1">
      <c r="A487" s="197"/>
      <c r="B487" s="129" t="s">
        <v>3154</v>
      </c>
      <c r="C487" s="129"/>
      <c r="D487" s="199"/>
      <c r="E487" s="730"/>
      <c r="F487" s="685"/>
      <c r="G487" s="396"/>
      <c r="H487" s="17"/>
      <c r="I487" s="200"/>
    </row>
    <row r="488" spans="1:9" ht="13.5" customHeight="1">
      <c r="A488" s="197"/>
      <c r="B488" s="240"/>
      <c r="C488" s="216"/>
      <c r="D488" s="216"/>
      <c r="E488" s="732"/>
      <c r="F488" s="733"/>
      <c r="G488" s="1034"/>
      <c r="H488" s="17"/>
      <c r="I488" s="200"/>
    </row>
    <row r="489" spans="1:9" ht="13.5" customHeight="1">
      <c r="A489" s="197"/>
      <c r="B489" s="240"/>
      <c r="C489" s="216"/>
      <c r="D489" s="216"/>
      <c r="E489" s="732"/>
      <c r="F489" s="733"/>
      <c r="G489" s="1034"/>
      <c r="H489" s="17"/>
      <c r="I489" s="200"/>
    </row>
    <row r="490" spans="1:9" ht="13.5" customHeight="1">
      <c r="A490" s="197"/>
      <c r="B490" s="240"/>
      <c r="C490" s="216"/>
      <c r="D490" s="216"/>
      <c r="E490" s="732"/>
      <c r="F490" s="733"/>
      <c r="G490" s="1034"/>
      <c r="H490" s="17"/>
      <c r="I490" s="200"/>
    </row>
    <row r="491" spans="1:9" ht="13.5" customHeight="1" thickBot="1">
      <c r="A491" s="234" t="s">
        <v>9125</v>
      </c>
      <c r="B491" s="241"/>
      <c r="C491" s="217"/>
      <c r="D491" s="217"/>
      <c r="E491" s="734"/>
      <c r="F491" s="735"/>
      <c r="G491" s="1035"/>
      <c r="H491" s="204"/>
      <c r="I491" s="205"/>
    </row>
    <row r="492" spans="1:9" ht="28.5" customHeight="1">
      <c r="A492" s="1660" t="s">
        <v>1036</v>
      </c>
      <c r="B492" s="1664" t="s">
        <v>1037</v>
      </c>
      <c r="C492" s="1660" t="s">
        <v>679</v>
      </c>
      <c r="D492" s="1660" t="s">
        <v>3147</v>
      </c>
      <c r="E492" s="1476" t="s">
        <v>11544</v>
      </c>
      <c r="F492" s="750" t="s">
        <v>2796</v>
      </c>
      <c r="G492" s="1655" t="s">
        <v>2644</v>
      </c>
      <c r="H492" s="482" t="s">
        <v>498</v>
      </c>
      <c r="I492" s="609" t="s">
        <v>4274</v>
      </c>
    </row>
    <row r="493" spans="1:9" ht="13.5" customHeight="1" thickBot="1">
      <c r="A493" s="568"/>
      <c r="B493" s="1665"/>
      <c r="C493" s="568" t="s">
        <v>3648</v>
      </c>
      <c r="D493" s="569" t="s">
        <v>2645</v>
      </c>
      <c r="E493" s="738" t="s">
        <v>265</v>
      </c>
      <c r="F493" s="745">
        <f>'Заказ, cкидки и курсы валют'!$I$12</f>
        <v>0</v>
      </c>
      <c r="G493" s="1656"/>
      <c r="H493" s="1657"/>
      <c r="I493" s="1663"/>
    </row>
    <row r="494" spans="1:9" ht="14.1" customHeight="1">
      <c r="A494" s="1478" t="s">
        <v>697</v>
      </c>
      <c r="B494" s="1235" t="s">
        <v>122</v>
      </c>
      <c r="C494" s="448">
        <v>1.1499999999999999</v>
      </c>
      <c r="D494" s="1559">
        <v>1500</v>
      </c>
      <c r="E494" s="1604">
        <f>E476*1.2</f>
        <v>36.263999999999996</v>
      </c>
      <c r="F494" s="1415">
        <f>ROUND(E494*(1-$F$11),2)</f>
        <v>36.26</v>
      </c>
      <c r="G494" s="1188">
        <f>'Заказ, cкидки и курсы валют'!$J$24*F494</f>
        <v>459.9581</v>
      </c>
      <c r="H494" s="443">
        <f>ROUND((D494/1000)*G494,2)</f>
        <v>689.94</v>
      </c>
      <c r="I494" s="1404"/>
    </row>
    <row r="495" spans="1:9" ht="14.1" customHeight="1">
      <c r="A495" s="638" t="s">
        <v>5616</v>
      </c>
      <c r="B495" s="639" t="s">
        <v>123</v>
      </c>
      <c r="C495" s="943">
        <v>1.28</v>
      </c>
      <c r="D495" s="1558">
        <v>1000</v>
      </c>
      <c r="E495" s="1604">
        <f t="shared" ref="E495:E502" si="55">E477*1.2</f>
        <v>37.667999999999999</v>
      </c>
      <c r="F495" s="1416">
        <f t="shared" ref="F495:F502" si="56">ROUND(E495*(1-$F$11),2)</f>
        <v>37.67</v>
      </c>
      <c r="G495" s="1037">
        <f>'Заказ, cкидки и курсы валют'!$J$24*F495</f>
        <v>477.84395000000006</v>
      </c>
      <c r="H495" s="158">
        <f t="shared" ref="H495:H502" si="57">ROUND((D495/1000)*G495,2)</f>
        <v>477.84</v>
      </c>
      <c r="I495" s="642"/>
    </row>
    <row r="496" spans="1:9" ht="14.1" customHeight="1">
      <c r="A496" s="638" t="s">
        <v>698</v>
      </c>
      <c r="B496" s="639" t="s">
        <v>124</v>
      </c>
      <c r="C496" s="943">
        <v>1.33</v>
      </c>
      <c r="D496" s="1558">
        <v>1000</v>
      </c>
      <c r="E496" s="1604">
        <f t="shared" si="55"/>
        <v>42.047999999999995</v>
      </c>
      <c r="F496" s="1416">
        <f t="shared" si="56"/>
        <v>42.05</v>
      </c>
      <c r="G496" s="1037">
        <f>'Заказ, cкидки и курсы валют'!$J$24*F496</f>
        <v>533.40424999999993</v>
      </c>
      <c r="H496" s="158">
        <f t="shared" si="57"/>
        <v>533.4</v>
      </c>
      <c r="I496" s="642"/>
    </row>
    <row r="497" spans="1:9" ht="14.1" customHeight="1">
      <c r="A497" s="638" t="s">
        <v>699</v>
      </c>
      <c r="B497" s="639" t="s">
        <v>125</v>
      </c>
      <c r="C497" s="943">
        <v>1.44</v>
      </c>
      <c r="D497" s="1558">
        <v>1000</v>
      </c>
      <c r="E497" s="1604">
        <f t="shared" si="55"/>
        <v>48.191999999999993</v>
      </c>
      <c r="F497" s="1416">
        <f t="shared" si="56"/>
        <v>48.19</v>
      </c>
      <c r="G497" s="1037">
        <f>'Заказ, cкидки и курсы валют'!$J$24*F497</f>
        <v>611.29015000000004</v>
      </c>
      <c r="H497" s="158">
        <f t="shared" si="57"/>
        <v>611.29</v>
      </c>
      <c r="I497" s="642"/>
    </row>
    <row r="498" spans="1:9" ht="14.1" customHeight="1">
      <c r="A498" s="638" t="s">
        <v>700</v>
      </c>
      <c r="B498" s="639" t="s">
        <v>126</v>
      </c>
      <c r="C498" s="943">
        <v>1.8</v>
      </c>
      <c r="D498" s="1558">
        <v>800</v>
      </c>
      <c r="E498" s="1604">
        <f t="shared" si="55"/>
        <v>56.459999999999994</v>
      </c>
      <c r="F498" s="1416">
        <f t="shared" si="56"/>
        <v>56.46</v>
      </c>
      <c r="G498" s="1037">
        <f>'Заказ, cкидки и курсы валют'!$J$24*F498</f>
        <v>716.19510000000002</v>
      </c>
      <c r="H498" s="158">
        <f t="shared" si="57"/>
        <v>572.96</v>
      </c>
      <c r="I498" s="642"/>
    </row>
    <row r="499" spans="1:9" ht="14.1" customHeight="1">
      <c r="A499" s="638" t="s">
        <v>701</v>
      </c>
      <c r="B499" s="639" t="s">
        <v>127</v>
      </c>
      <c r="C499" s="944">
        <v>2.19</v>
      </c>
      <c r="D499" s="1558">
        <v>600</v>
      </c>
      <c r="E499" s="1604">
        <f t="shared" si="55"/>
        <v>66.072000000000003</v>
      </c>
      <c r="F499" s="1416">
        <f t="shared" si="56"/>
        <v>66.069999999999993</v>
      </c>
      <c r="G499" s="1037">
        <f>'Заказ, cкидки и курсы валют'!$J$24*F499</f>
        <v>838.09794999999997</v>
      </c>
      <c r="H499" s="158">
        <f t="shared" si="57"/>
        <v>502.86</v>
      </c>
      <c r="I499" s="642"/>
    </row>
    <row r="500" spans="1:9" ht="14.1" customHeight="1">
      <c r="A500" s="638" t="s">
        <v>702</v>
      </c>
      <c r="B500" s="639" t="s">
        <v>128</v>
      </c>
      <c r="C500" s="944">
        <v>2.64</v>
      </c>
      <c r="D500" s="1558">
        <v>500</v>
      </c>
      <c r="E500" s="1604">
        <f t="shared" si="55"/>
        <v>82.344000000000008</v>
      </c>
      <c r="F500" s="1416">
        <f t="shared" si="56"/>
        <v>82.34</v>
      </c>
      <c r="G500" s="1037">
        <f>'Заказ, cкидки и курсы валют'!$J$24*F500</f>
        <v>1044.4829</v>
      </c>
      <c r="H500" s="158">
        <f t="shared" si="57"/>
        <v>522.24</v>
      </c>
      <c r="I500" s="642"/>
    </row>
    <row r="501" spans="1:9" ht="14.1" customHeight="1">
      <c r="A501" s="638" t="s">
        <v>703</v>
      </c>
      <c r="B501" s="639" t="s">
        <v>129</v>
      </c>
      <c r="C501" s="944">
        <v>3.23</v>
      </c>
      <c r="D501" s="1558">
        <v>350</v>
      </c>
      <c r="E501" s="1604">
        <f>E483*1.2</f>
        <v>100.64400000000001</v>
      </c>
      <c r="F501" s="1416">
        <f t="shared" si="56"/>
        <v>100.64</v>
      </c>
      <c r="G501" s="1037">
        <f>'Заказ, cкидки и курсы валют'!$J$24*F501</f>
        <v>1276.6184000000001</v>
      </c>
      <c r="H501" s="158">
        <f t="shared" si="57"/>
        <v>446.82</v>
      </c>
      <c r="I501" s="642"/>
    </row>
    <row r="502" spans="1:9" ht="14.1" customHeight="1" thickBot="1">
      <c r="A502" s="1182" t="s">
        <v>704</v>
      </c>
      <c r="B502" s="1180" t="s">
        <v>116</v>
      </c>
      <c r="C502" s="246">
        <v>4.45</v>
      </c>
      <c r="D502" s="1560">
        <v>150</v>
      </c>
      <c r="E502" s="1604">
        <f t="shared" si="55"/>
        <v>135.84</v>
      </c>
      <c r="F502" s="1417">
        <f t="shared" si="56"/>
        <v>135.84</v>
      </c>
      <c r="G502" s="1174">
        <f>'Заказ, cкидки и курсы валют'!$J$24*F502</f>
        <v>1723.1304</v>
      </c>
      <c r="H502" s="214">
        <f t="shared" si="57"/>
        <v>258.47000000000003</v>
      </c>
      <c r="I502" s="1135"/>
    </row>
    <row r="503" spans="1:9" ht="14.1" customHeight="1" thickBot="1">
      <c r="A503" s="2280"/>
      <c r="B503" s="2306"/>
      <c r="C503" s="53"/>
      <c r="D503" s="2307"/>
      <c r="E503" s="1727"/>
      <c r="F503" s="1427"/>
      <c r="G503" s="1040"/>
      <c r="H503" s="23"/>
      <c r="I503" s="987"/>
    </row>
    <row r="504" spans="1:9" ht="13.5" customHeight="1">
      <c r="A504" s="218"/>
      <c r="B504" s="112" t="s">
        <v>501</v>
      </c>
      <c r="C504" s="112"/>
      <c r="D504" s="117"/>
      <c r="E504" s="728"/>
      <c r="F504" s="729"/>
      <c r="G504" s="1033"/>
      <c r="H504" s="196"/>
      <c r="I504" s="116"/>
    </row>
    <row r="505" spans="1:9" ht="13.5" customHeight="1">
      <c r="A505" s="197"/>
      <c r="B505" s="129" t="s">
        <v>3154</v>
      </c>
      <c r="C505" s="129"/>
      <c r="D505" s="199"/>
      <c r="E505" s="730"/>
      <c r="F505" s="685"/>
      <c r="G505" s="396"/>
      <c r="H505" s="17"/>
      <c r="I505" s="200"/>
    </row>
    <row r="506" spans="1:9" ht="13.5" customHeight="1">
      <c r="A506" s="197"/>
      <c r="B506" s="240"/>
      <c r="C506" s="216"/>
      <c r="D506" s="216"/>
      <c r="E506" s="732"/>
      <c r="F506" s="733"/>
      <c r="G506" s="1034"/>
      <c r="H506" s="17"/>
      <c r="I506" s="200"/>
    </row>
    <row r="507" spans="1:9" ht="13.5" customHeight="1">
      <c r="A507" s="197"/>
      <c r="B507" s="240"/>
      <c r="C507" s="216"/>
      <c r="D507" s="216"/>
      <c r="E507" s="732"/>
      <c r="F507" s="733"/>
      <c r="G507" s="1034"/>
      <c r="H507" s="17"/>
      <c r="I507" s="200"/>
    </row>
    <row r="508" spans="1:9" ht="13.5" customHeight="1">
      <c r="A508" s="197"/>
      <c r="B508" s="240"/>
      <c r="C508" s="216"/>
      <c r="D508" s="216"/>
      <c r="E508" s="732"/>
      <c r="F508" s="733"/>
      <c r="G508" s="1034"/>
      <c r="H508" s="17"/>
      <c r="I508" s="200"/>
    </row>
    <row r="509" spans="1:9" ht="13.5" customHeight="1" thickBot="1">
      <c r="A509" s="234" t="s">
        <v>7212</v>
      </c>
      <c r="B509" s="241"/>
      <c r="C509" s="217"/>
      <c r="D509" s="217"/>
      <c r="E509" s="734"/>
      <c r="F509" s="735"/>
      <c r="G509" s="1035"/>
      <c r="H509" s="204"/>
      <c r="I509" s="205"/>
    </row>
    <row r="510" spans="1:9" ht="28.5" customHeight="1">
      <c r="A510" s="1660" t="s">
        <v>1036</v>
      </c>
      <c r="B510" s="1664" t="s">
        <v>1037</v>
      </c>
      <c r="C510" s="1660" t="s">
        <v>679</v>
      </c>
      <c r="D510" s="1660" t="s">
        <v>3147</v>
      </c>
      <c r="E510" s="1476" t="s">
        <v>11544</v>
      </c>
      <c r="F510" s="750" t="s">
        <v>2796</v>
      </c>
      <c r="G510" s="1655" t="s">
        <v>2644</v>
      </c>
      <c r="H510" s="482" t="s">
        <v>498</v>
      </c>
      <c r="I510" s="609" t="s">
        <v>4274</v>
      </c>
    </row>
    <row r="511" spans="1:9" ht="13.5" customHeight="1" thickBot="1">
      <c r="A511" s="568"/>
      <c r="B511" s="1665"/>
      <c r="C511" s="568" t="s">
        <v>3648</v>
      </c>
      <c r="D511" s="569" t="s">
        <v>2645</v>
      </c>
      <c r="E511" s="738" t="s">
        <v>265</v>
      </c>
      <c r="F511" s="745">
        <f>'Заказ, cкидки и курсы валют'!$I$12</f>
        <v>0</v>
      </c>
      <c r="G511" s="1656"/>
      <c r="H511" s="1657"/>
      <c r="I511" s="1663"/>
    </row>
    <row r="512" spans="1:9" ht="14.1" customHeight="1">
      <c r="A512" s="1478" t="s">
        <v>11368</v>
      </c>
      <c r="B512" s="1235" t="s">
        <v>122</v>
      </c>
      <c r="C512" s="448">
        <v>1.1499999999999999</v>
      </c>
      <c r="D512" s="1559">
        <v>150</v>
      </c>
      <c r="E512" s="1604">
        <f>E476*2</f>
        <v>60.44</v>
      </c>
      <c r="F512" s="1415">
        <f>ROUND(E512*(1-$F$11),2)</f>
        <v>60.44</v>
      </c>
      <c r="G512" s="1188">
        <f>'Заказ, cкидки и курсы валют'!$J$24*F512</f>
        <v>766.68140000000005</v>
      </c>
      <c r="H512" s="443">
        <f>ROUND((D512/1000)*G512,2)</f>
        <v>115</v>
      </c>
      <c r="I512" s="1404"/>
    </row>
    <row r="513" spans="1:9" ht="14.1" customHeight="1">
      <c r="A513" s="638" t="s">
        <v>11369</v>
      </c>
      <c r="B513" s="639" t="s">
        <v>123</v>
      </c>
      <c r="C513" s="943">
        <v>1.28</v>
      </c>
      <c r="D513" s="1558">
        <v>125</v>
      </c>
      <c r="E513" s="1604">
        <f t="shared" ref="E513:E520" si="58">E477*2</f>
        <v>62.78</v>
      </c>
      <c r="F513" s="1416">
        <f t="shared" ref="F513:F520" si="59">ROUND(E513*(1-$F$11),2)</f>
        <v>62.78</v>
      </c>
      <c r="G513" s="1037">
        <f>'Заказ, cкидки и курсы валют'!$J$24*F513</f>
        <v>796.36430000000007</v>
      </c>
      <c r="H513" s="158">
        <f t="shared" ref="H513:H520" si="60">ROUND((D513/1000)*G513,2)</f>
        <v>99.55</v>
      </c>
      <c r="I513" s="642"/>
    </row>
    <row r="514" spans="1:9" ht="14.1" customHeight="1">
      <c r="A514" s="638" t="s">
        <v>11370</v>
      </c>
      <c r="B514" s="639" t="s">
        <v>124</v>
      </c>
      <c r="C514" s="943">
        <v>1.33</v>
      </c>
      <c r="D514" s="1558">
        <v>120</v>
      </c>
      <c r="E514" s="1604">
        <f t="shared" si="58"/>
        <v>70.08</v>
      </c>
      <c r="F514" s="1416">
        <f t="shared" si="59"/>
        <v>70.08</v>
      </c>
      <c r="G514" s="1037">
        <f>'Заказ, cкидки и курсы валют'!$J$24*F514</f>
        <v>888.96479999999997</v>
      </c>
      <c r="H514" s="158">
        <f t="shared" si="60"/>
        <v>106.68</v>
      </c>
      <c r="I514" s="642"/>
    </row>
    <row r="515" spans="1:9" ht="14.1" customHeight="1">
      <c r="A515" s="638" t="s">
        <v>11371</v>
      </c>
      <c r="B515" s="639" t="s">
        <v>125</v>
      </c>
      <c r="C515" s="943">
        <v>1.44</v>
      </c>
      <c r="D515" s="1558">
        <v>100</v>
      </c>
      <c r="E515" s="1604">
        <f t="shared" si="58"/>
        <v>80.319999999999993</v>
      </c>
      <c r="F515" s="1416">
        <f t="shared" si="59"/>
        <v>80.319999999999993</v>
      </c>
      <c r="G515" s="1037">
        <f>'Заказ, cкидки и курсы валют'!$J$24*F515</f>
        <v>1018.8592</v>
      </c>
      <c r="H515" s="158">
        <f t="shared" si="60"/>
        <v>101.89</v>
      </c>
      <c r="I515" s="642"/>
    </row>
    <row r="516" spans="1:9" ht="14.1" customHeight="1">
      <c r="A516" s="638" t="s">
        <v>11372</v>
      </c>
      <c r="B516" s="639" t="s">
        <v>126</v>
      </c>
      <c r="C516" s="943">
        <v>1.8</v>
      </c>
      <c r="D516" s="1558">
        <v>80</v>
      </c>
      <c r="E516" s="1604">
        <f t="shared" si="58"/>
        <v>94.1</v>
      </c>
      <c r="F516" s="1416">
        <f t="shared" si="59"/>
        <v>94.1</v>
      </c>
      <c r="G516" s="1037">
        <f>'Заказ, cкидки и курсы валют'!$J$24*F516</f>
        <v>1193.6585</v>
      </c>
      <c r="H516" s="158">
        <f t="shared" si="60"/>
        <v>95.49</v>
      </c>
      <c r="I516" s="642"/>
    </row>
    <row r="517" spans="1:9" ht="14.1" customHeight="1">
      <c r="A517" s="638" t="s">
        <v>11373</v>
      </c>
      <c r="B517" s="639" t="s">
        <v>127</v>
      </c>
      <c r="C517" s="944">
        <v>2.19</v>
      </c>
      <c r="D517" s="1558">
        <v>60</v>
      </c>
      <c r="E517" s="1604">
        <f t="shared" si="58"/>
        <v>110.12</v>
      </c>
      <c r="F517" s="1416">
        <f t="shared" si="59"/>
        <v>110.12</v>
      </c>
      <c r="G517" s="1037">
        <f>'Заказ, cкидки и курсы валют'!$J$24*F517</f>
        <v>1396.8722</v>
      </c>
      <c r="H517" s="158">
        <f t="shared" si="60"/>
        <v>83.81</v>
      </c>
      <c r="I517" s="642"/>
    </row>
    <row r="518" spans="1:9" ht="14.1" customHeight="1">
      <c r="A518" s="638" t="s">
        <v>11374</v>
      </c>
      <c r="B518" s="639" t="s">
        <v>128</v>
      </c>
      <c r="C518" s="944">
        <v>2.64</v>
      </c>
      <c r="D518" s="1558">
        <v>50</v>
      </c>
      <c r="E518" s="1604">
        <f t="shared" si="58"/>
        <v>137.24</v>
      </c>
      <c r="F518" s="1416">
        <f t="shared" si="59"/>
        <v>137.24</v>
      </c>
      <c r="G518" s="1037">
        <f>'Заказ, cкидки и курсы валют'!$J$24*F518</f>
        <v>1740.8894000000003</v>
      </c>
      <c r="H518" s="158">
        <f t="shared" si="60"/>
        <v>87.04</v>
      </c>
      <c r="I518" s="642"/>
    </row>
    <row r="519" spans="1:9" ht="14.1" customHeight="1">
      <c r="A519" s="638" t="s">
        <v>11375</v>
      </c>
      <c r="B519" s="639" t="s">
        <v>129</v>
      </c>
      <c r="C519" s="944">
        <v>3.23</v>
      </c>
      <c r="D519" s="1558">
        <v>35</v>
      </c>
      <c r="E519" s="1604">
        <f t="shared" si="58"/>
        <v>167.74</v>
      </c>
      <c r="F519" s="1416">
        <f t="shared" si="59"/>
        <v>167.74</v>
      </c>
      <c r="G519" s="1037">
        <f>'Заказ, cкидки и курсы валют'!$J$24*F519</f>
        <v>2127.7819000000004</v>
      </c>
      <c r="H519" s="158">
        <f t="shared" si="60"/>
        <v>74.47</v>
      </c>
      <c r="I519" s="642"/>
    </row>
    <row r="520" spans="1:9" ht="14.1" customHeight="1" thickBot="1">
      <c r="A520" s="1182" t="s">
        <v>11376</v>
      </c>
      <c r="B520" s="1180" t="s">
        <v>116</v>
      </c>
      <c r="C520" s="246">
        <v>4.45</v>
      </c>
      <c r="D520" s="1560">
        <v>25</v>
      </c>
      <c r="E520" s="1604">
        <f t="shared" si="58"/>
        <v>226.4</v>
      </c>
      <c r="F520" s="1417">
        <f t="shared" si="59"/>
        <v>226.4</v>
      </c>
      <c r="G520" s="1174">
        <f>'Заказ, cкидки и курсы валют'!$J$24*F520</f>
        <v>2871.884</v>
      </c>
      <c r="H520" s="214">
        <f t="shared" si="60"/>
        <v>71.8</v>
      </c>
      <c r="I520" s="1135"/>
    </row>
    <row r="521" spans="1:9" ht="13.5" customHeight="1" thickBot="1"/>
    <row r="522" spans="1:9" ht="13.5" customHeight="1">
      <c r="A522" s="249"/>
      <c r="B522" s="112" t="s">
        <v>501</v>
      </c>
      <c r="C522" s="112"/>
      <c r="D522" s="117"/>
      <c r="E522" s="728"/>
      <c r="F522" s="729"/>
      <c r="G522" s="1033"/>
      <c r="H522" s="196"/>
      <c r="I522" s="116"/>
    </row>
    <row r="523" spans="1:9" ht="13.5" customHeight="1">
      <c r="A523" s="239"/>
      <c r="B523" s="129" t="s">
        <v>3163</v>
      </c>
      <c r="C523" s="129"/>
      <c r="D523" s="199"/>
      <c r="E523" s="730"/>
      <c r="F523" s="685"/>
      <c r="G523" s="396"/>
      <c r="H523" s="17"/>
      <c r="I523" s="200"/>
    </row>
    <row r="524" spans="1:9" ht="13.5" customHeight="1">
      <c r="A524" s="239"/>
      <c r="B524" s="240"/>
      <c r="C524" s="118"/>
      <c r="D524" s="118"/>
      <c r="E524" s="732"/>
      <c r="F524" s="733"/>
      <c r="G524" s="1034"/>
      <c r="H524" s="17"/>
      <c r="I524" s="200"/>
    </row>
    <row r="525" spans="1:9" ht="13.5" customHeight="1">
      <c r="A525" s="239"/>
      <c r="B525" s="240"/>
      <c r="C525" s="118"/>
      <c r="D525" s="118"/>
      <c r="E525" s="732"/>
      <c r="F525" s="733"/>
      <c r="G525" s="1034"/>
      <c r="H525" s="17"/>
      <c r="I525" s="200"/>
    </row>
    <row r="526" spans="1:9" ht="13.5" customHeight="1">
      <c r="A526" s="239"/>
      <c r="B526" s="240"/>
      <c r="C526" s="118"/>
      <c r="D526" s="118"/>
      <c r="E526" s="732"/>
      <c r="F526" s="733"/>
      <c r="G526" s="1034"/>
      <c r="H526" s="17"/>
      <c r="I526" s="200"/>
    </row>
    <row r="527" spans="1:9" ht="13.5" customHeight="1" thickBot="1">
      <c r="A527" s="234" t="s">
        <v>7211</v>
      </c>
      <c r="B527" s="241"/>
      <c r="C527" s="120"/>
      <c r="D527" s="120"/>
      <c r="E527" s="734"/>
      <c r="F527" s="735"/>
      <c r="G527" s="1035"/>
      <c r="H527" s="204"/>
      <c r="I527" s="205"/>
    </row>
    <row r="528" spans="1:9" ht="47.25" customHeight="1">
      <c r="A528" s="1660" t="s">
        <v>1036</v>
      </c>
      <c r="B528" s="1661" t="s">
        <v>1037</v>
      </c>
      <c r="C528" s="225" t="s">
        <v>679</v>
      </c>
      <c r="D528" s="225" t="s">
        <v>3147</v>
      </c>
      <c r="E528" s="1476" t="s">
        <v>11544</v>
      </c>
      <c r="F528" s="750" t="s">
        <v>2796</v>
      </c>
      <c r="G528" s="1655" t="s">
        <v>2644</v>
      </c>
      <c r="H528" s="482" t="s">
        <v>498</v>
      </c>
      <c r="I528" s="609" t="s">
        <v>4274</v>
      </c>
    </row>
    <row r="529" spans="1:9" ht="13.5" customHeight="1" thickBot="1">
      <c r="A529" s="568"/>
      <c r="B529" s="1666"/>
      <c r="C529" s="230" t="s">
        <v>3648</v>
      </c>
      <c r="D529" s="446" t="s">
        <v>2645</v>
      </c>
      <c r="E529" s="738" t="s">
        <v>265</v>
      </c>
      <c r="F529" s="745">
        <f>'Заказ, cкидки и курсы валют'!$I$12</f>
        <v>0</v>
      </c>
      <c r="G529" s="1656"/>
      <c r="H529" s="1657"/>
      <c r="I529" s="1663"/>
    </row>
    <row r="530" spans="1:9" ht="13.5" customHeight="1">
      <c r="A530" s="574" t="s">
        <v>3164</v>
      </c>
      <c r="B530" s="575" t="s">
        <v>124</v>
      </c>
      <c r="C530" s="448">
        <v>1.33</v>
      </c>
      <c r="D530" s="576">
        <v>12000</v>
      </c>
      <c r="E530" s="706">
        <v>37.11</v>
      </c>
      <c r="F530" s="1187">
        <f>ROUND(E530*(1-$F$11),2)</f>
        <v>37.11</v>
      </c>
      <c r="G530" s="1188">
        <f>'Заказ, cкидки и курсы валют'!$J$24*F530</f>
        <v>470.74035000000003</v>
      </c>
      <c r="H530" s="443">
        <f>ROUND((D530/1000)*G530,2)</f>
        <v>5648.88</v>
      </c>
      <c r="I530" s="393"/>
    </row>
    <row r="531" spans="1:9" ht="13.5" customHeight="1">
      <c r="A531" s="571" t="s">
        <v>3165</v>
      </c>
      <c r="B531" s="572" t="s">
        <v>125</v>
      </c>
      <c r="C531" s="943">
        <v>1.46</v>
      </c>
      <c r="D531" s="573">
        <v>10000</v>
      </c>
      <c r="E531" s="706">
        <v>40</v>
      </c>
      <c r="F531" s="740">
        <f t="shared" ref="F531:F532" si="61">ROUND(E531*(1-$F$11),2)</f>
        <v>40</v>
      </c>
      <c r="G531" s="1037">
        <f>'Заказ, cкидки и курсы валют'!$J$24*F531</f>
        <v>507.40000000000003</v>
      </c>
      <c r="H531" s="158">
        <f t="shared" ref="H531:H532" si="62">ROUND((D531/1000)*G531,2)</f>
        <v>5074</v>
      </c>
      <c r="I531" s="245"/>
    </row>
    <row r="532" spans="1:9" ht="13.5" customHeight="1" thickBot="1">
      <c r="A532" s="577" t="s">
        <v>3166</v>
      </c>
      <c r="B532" s="578" t="s">
        <v>126</v>
      </c>
      <c r="C532" s="1181">
        <v>1.8</v>
      </c>
      <c r="D532" s="579">
        <v>8000</v>
      </c>
      <c r="E532" s="706">
        <v>55.01</v>
      </c>
      <c r="F532" s="1173">
        <f t="shared" si="61"/>
        <v>55.01</v>
      </c>
      <c r="G532" s="1174">
        <f>'Заказ, cкидки и курсы валют'!$J$24*F532</f>
        <v>697.80185000000006</v>
      </c>
      <c r="H532" s="214">
        <f t="shared" si="62"/>
        <v>5582.41</v>
      </c>
      <c r="I532" s="248"/>
    </row>
    <row r="533" spans="1:9" ht="13.5" customHeight="1" thickBot="1">
      <c r="A533" s="619"/>
      <c r="B533" s="620"/>
      <c r="C533" s="621"/>
      <c r="D533" s="622"/>
      <c r="E533" s="712"/>
      <c r="F533" s="711"/>
      <c r="G533" s="1040"/>
      <c r="H533" s="623"/>
      <c r="I533" s="14"/>
    </row>
    <row r="534" spans="1:9" ht="13.5" customHeight="1">
      <c r="A534" s="218"/>
      <c r="B534" s="112" t="s">
        <v>501</v>
      </c>
      <c r="C534" s="112"/>
      <c r="D534" s="117"/>
      <c r="E534" s="728"/>
      <c r="F534" s="729"/>
      <c r="G534" s="1033"/>
      <c r="H534" s="196"/>
      <c r="I534" s="116"/>
    </row>
    <row r="535" spans="1:9" ht="13.5" customHeight="1">
      <c r="A535" s="197"/>
      <c r="B535" s="129" t="s">
        <v>3163</v>
      </c>
      <c r="C535" s="129"/>
      <c r="D535" s="199"/>
      <c r="E535" s="730"/>
      <c r="F535" s="685"/>
      <c r="G535" s="396"/>
      <c r="H535" s="17"/>
      <c r="I535" s="200"/>
    </row>
    <row r="536" spans="1:9" ht="13.5" customHeight="1">
      <c r="A536" s="197"/>
      <c r="B536" s="240"/>
      <c r="C536" s="216"/>
      <c r="D536" s="216"/>
      <c r="E536" s="732"/>
      <c r="F536" s="733"/>
      <c r="G536" s="1034"/>
      <c r="H536" s="17"/>
      <c r="I536" s="200"/>
    </row>
    <row r="537" spans="1:9" ht="13.5" customHeight="1">
      <c r="A537" s="197"/>
      <c r="B537" s="240"/>
      <c r="C537" s="216"/>
      <c r="D537" s="216"/>
      <c r="E537" s="732"/>
      <c r="F537" s="733"/>
      <c r="G537" s="1034"/>
      <c r="H537" s="17"/>
      <c r="I537" s="200"/>
    </row>
    <row r="538" spans="1:9" ht="13.5" customHeight="1">
      <c r="A538" s="197"/>
      <c r="B538" s="240"/>
      <c r="C538" s="216"/>
      <c r="D538" s="216"/>
      <c r="E538" s="732"/>
      <c r="F538" s="733"/>
      <c r="G538" s="1034"/>
      <c r="H538" s="17"/>
      <c r="I538" s="200"/>
    </row>
    <row r="539" spans="1:9" ht="13.5" customHeight="1" thickBot="1">
      <c r="A539" s="234" t="s">
        <v>7210</v>
      </c>
      <c r="B539" s="241"/>
      <c r="C539" s="217"/>
      <c r="D539" s="217"/>
      <c r="E539" s="734"/>
      <c r="F539" s="735"/>
      <c r="G539" s="1035"/>
      <c r="H539" s="204"/>
      <c r="I539" s="205"/>
    </row>
    <row r="540" spans="1:9" ht="40.5" customHeight="1">
      <c r="A540" s="1660" t="s">
        <v>1036</v>
      </c>
      <c r="B540" s="1664" t="s">
        <v>1037</v>
      </c>
      <c r="C540" s="1660" t="s">
        <v>679</v>
      </c>
      <c r="D540" s="1660" t="s">
        <v>3147</v>
      </c>
      <c r="E540" s="1476" t="s">
        <v>11544</v>
      </c>
      <c r="F540" s="750" t="s">
        <v>2796</v>
      </c>
      <c r="G540" s="1655" t="s">
        <v>2644</v>
      </c>
      <c r="H540" s="482" t="s">
        <v>498</v>
      </c>
      <c r="I540" s="609" t="s">
        <v>4274</v>
      </c>
    </row>
    <row r="541" spans="1:9" ht="13.5" customHeight="1" thickBot="1">
      <c r="A541" s="568"/>
      <c r="B541" s="1665"/>
      <c r="C541" s="568" t="s">
        <v>3648</v>
      </c>
      <c r="D541" s="569" t="s">
        <v>2645</v>
      </c>
      <c r="E541" s="738" t="s">
        <v>265</v>
      </c>
      <c r="F541" s="745">
        <f>'Заказ, cкидки и курсы валют'!$I$12</f>
        <v>0</v>
      </c>
      <c r="G541" s="1656"/>
      <c r="H541" s="1657"/>
      <c r="I541" s="1663"/>
    </row>
    <row r="542" spans="1:9" ht="13.5" customHeight="1">
      <c r="A542" s="1478" t="s">
        <v>705</v>
      </c>
      <c r="B542" s="448" t="s">
        <v>124</v>
      </c>
      <c r="C542" s="448">
        <v>1.33</v>
      </c>
      <c r="D542" s="1561">
        <v>1000</v>
      </c>
      <c r="E542" s="1604">
        <f>E530*1.2</f>
        <v>44.531999999999996</v>
      </c>
      <c r="F542" s="1415">
        <f>ROUND(E542*(1-$F$11),2)</f>
        <v>44.53</v>
      </c>
      <c r="G542" s="1188">
        <f>'Заказ, cкидки и курсы валют'!$J$24*F542</f>
        <v>564.86305000000004</v>
      </c>
      <c r="H542" s="443">
        <f>ROUND((D542/1000)*G542,2)</f>
        <v>564.86</v>
      </c>
      <c r="I542" s="393"/>
    </row>
    <row r="543" spans="1:9" ht="13.5" customHeight="1">
      <c r="A543" s="638" t="s">
        <v>706</v>
      </c>
      <c r="B543" s="47" t="s">
        <v>125</v>
      </c>
      <c r="C543" s="943">
        <v>1.46</v>
      </c>
      <c r="D543" s="61">
        <v>1000</v>
      </c>
      <c r="E543" s="1604">
        <f t="shared" ref="E543:E544" si="63">E531*1.2</f>
        <v>48</v>
      </c>
      <c r="F543" s="1416">
        <f t="shared" ref="F543:F544" si="64">ROUND(E543*(1-$F$11),2)</f>
        <v>48</v>
      </c>
      <c r="G543" s="1037">
        <f>'Заказ, cкидки и курсы валют'!$J$24*F543</f>
        <v>608.88</v>
      </c>
      <c r="H543" s="158">
        <f t="shared" ref="H543:H544" si="65">ROUND((D543/1000)*G543,2)</f>
        <v>608.88</v>
      </c>
      <c r="I543" s="245"/>
    </row>
    <row r="544" spans="1:9" ht="13.5" customHeight="1" thickBot="1">
      <c r="A544" s="1182" t="s">
        <v>707</v>
      </c>
      <c r="B544" s="246" t="s">
        <v>126</v>
      </c>
      <c r="C544" s="1181">
        <v>1.8</v>
      </c>
      <c r="D544" s="277">
        <v>800</v>
      </c>
      <c r="E544" s="1604">
        <f t="shared" si="63"/>
        <v>66.012</v>
      </c>
      <c r="F544" s="1417">
        <f t="shared" si="64"/>
        <v>66.010000000000005</v>
      </c>
      <c r="G544" s="1174">
        <f>'Заказ, cкидки и курсы валют'!$J$24*F544</f>
        <v>837.33685000000014</v>
      </c>
      <c r="H544" s="214">
        <f t="shared" si="65"/>
        <v>669.87</v>
      </c>
      <c r="I544" s="248"/>
    </row>
    <row r="545" spans="1:9" ht="13.5" customHeight="1" thickBot="1">
      <c r="A545" s="619"/>
      <c r="B545" s="620"/>
      <c r="C545" s="621"/>
      <c r="D545" s="622"/>
      <c r="E545" s="712"/>
      <c r="F545" s="711"/>
      <c r="G545" s="1040"/>
      <c r="H545" s="623"/>
      <c r="I545" s="14"/>
    </row>
    <row r="546" spans="1:9" ht="13.5" customHeight="1">
      <c r="A546" s="218"/>
      <c r="B546" s="112" t="s">
        <v>501</v>
      </c>
      <c r="C546" s="112"/>
      <c r="D546" s="117"/>
      <c r="E546" s="728"/>
      <c r="F546" s="729"/>
      <c r="G546" s="1033"/>
      <c r="H546" s="196"/>
      <c r="I546" s="116"/>
    </row>
    <row r="547" spans="1:9" ht="13.5" customHeight="1">
      <c r="A547" s="197"/>
      <c r="B547" s="129" t="s">
        <v>3163</v>
      </c>
      <c r="C547" s="129"/>
      <c r="D547" s="199"/>
      <c r="E547" s="730"/>
      <c r="F547" s="685"/>
      <c r="G547" s="396"/>
      <c r="H547" s="17"/>
      <c r="I547" s="200"/>
    </row>
    <row r="548" spans="1:9" ht="13.5" customHeight="1">
      <c r="A548" s="197"/>
      <c r="B548" s="240"/>
      <c r="C548" s="216"/>
      <c r="D548" s="216"/>
      <c r="E548" s="732"/>
      <c r="F548" s="733"/>
      <c r="G548" s="1034"/>
      <c r="H548" s="17"/>
      <c r="I548" s="200"/>
    </row>
    <row r="549" spans="1:9" ht="13.5" customHeight="1">
      <c r="A549" s="197"/>
      <c r="B549" s="240"/>
      <c r="C549" s="216"/>
      <c r="D549" s="216"/>
      <c r="E549" s="732"/>
      <c r="F549" s="733"/>
      <c r="G549" s="1034"/>
      <c r="H549" s="17"/>
      <c r="I549" s="200"/>
    </row>
    <row r="550" spans="1:9" ht="13.5" customHeight="1">
      <c r="A550" s="197"/>
      <c r="B550" s="240"/>
      <c r="C550" s="216"/>
      <c r="D550" s="216"/>
      <c r="E550" s="732"/>
      <c r="F550" s="733"/>
      <c r="G550" s="1034"/>
      <c r="H550" s="17"/>
      <c r="I550" s="200"/>
    </row>
    <row r="551" spans="1:9" ht="13.5" customHeight="1" thickBot="1">
      <c r="A551" s="234" t="s">
        <v>7212</v>
      </c>
      <c r="B551" s="241"/>
      <c r="C551" s="217"/>
      <c r="D551" s="217"/>
      <c r="E551" s="734"/>
      <c r="F551" s="735"/>
      <c r="G551" s="1035"/>
      <c r="H551" s="204"/>
      <c r="I551" s="205"/>
    </row>
    <row r="552" spans="1:9" ht="40.5" customHeight="1">
      <c r="A552" s="1660" t="s">
        <v>1036</v>
      </c>
      <c r="B552" s="1664" t="s">
        <v>1037</v>
      </c>
      <c r="C552" s="1660" t="s">
        <v>679</v>
      </c>
      <c r="D552" s="1660" t="s">
        <v>3147</v>
      </c>
      <c r="E552" s="1476" t="s">
        <v>11544</v>
      </c>
      <c r="F552" s="750" t="s">
        <v>2796</v>
      </c>
      <c r="G552" s="1655" t="s">
        <v>2644</v>
      </c>
      <c r="H552" s="482" t="s">
        <v>498</v>
      </c>
      <c r="I552" s="609" t="s">
        <v>4274</v>
      </c>
    </row>
    <row r="553" spans="1:9" ht="13.5" customHeight="1" thickBot="1">
      <c r="A553" s="568"/>
      <c r="B553" s="1665"/>
      <c r="C553" s="568" t="s">
        <v>3648</v>
      </c>
      <c r="D553" s="569" t="s">
        <v>2645</v>
      </c>
      <c r="E553" s="738" t="s">
        <v>265</v>
      </c>
      <c r="F553" s="745">
        <f>'Заказ, cкидки и курсы валют'!$I$12</f>
        <v>0</v>
      </c>
      <c r="G553" s="1656"/>
      <c r="H553" s="1657"/>
      <c r="I553" s="1663"/>
    </row>
    <row r="554" spans="1:9" ht="13.5" customHeight="1">
      <c r="A554" s="1478" t="s">
        <v>11377</v>
      </c>
      <c r="B554" s="448" t="s">
        <v>124</v>
      </c>
      <c r="C554" s="448">
        <v>1.33</v>
      </c>
      <c r="D554" s="1561">
        <v>100</v>
      </c>
      <c r="E554" s="1604">
        <f>E530*2</f>
        <v>74.22</v>
      </c>
      <c r="F554" s="1415">
        <f>ROUND(E554*(1-$F$11),2)</f>
        <v>74.22</v>
      </c>
      <c r="G554" s="1188">
        <f>'Заказ, cкидки и курсы валют'!$J$24*F554</f>
        <v>941.48070000000007</v>
      </c>
      <c r="H554" s="443">
        <f>ROUND((D554/1000)*G554,2)</f>
        <v>94.15</v>
      </c>
      <c r="I554" s="393"/>
    </row>
    <row r="555" spans="1:9" ht="13.5" customHeight="1">
      <c r="A555" s="638" t="s">
        <v>11378</v>
      </c>
      <c r="B555" s="47" t="s">
        <v>125</v>
      </c>
      <c r="C555" s="943">
        <v>1.46</v>
      </c>
      <c r="D555" s="61">
        <v>100</v>
      </c>
      <c r="E555" s="1604">
        <f>E531*2</f>
        <v>80</v>
      </c>
      <c r="F555" s="1416">
        <f t="shared" ref="F555:F556" si="66">ROUND(E555*(1-$F$11),2)</f>
        <v>80</v>
      </c>
      <c r="G555" s="1037">
        <f>'Заказ, cкидки и курсы валют'!$J$24*F555</f>
        <v>1014.8000000000001</v>
      </c>
      <c r="H555" s="158">
        <f t="shared" ref="H555:H556" si="67">ROUND((D555/1000)*G555,2)</f>
        <v>101.48</v>
      </c>
      <c r="I555" s="245"/>
    </row>
    <row r="556" spans="1:9" ht="13.5" customHeight="1" thickBot="1">
      <c r="A556" s="1182" t="s">
        <v>11379</v>
      </c>
      <c r="B556" s="246" t="s">
        <v>126</v>
      </c>
      <c r="C556" s="1181">
        <v>1.8</v>
      </c>
      <c r="D556" s="277">
        <v>80</v>
      </c>
      <c r="E556" s="1604">
        <f>E532*2</f>
        <v>110.02</v>
      </c>
      <c r="F556" s="1417">
        <f t="shared" si="66"/>
        <v>110.02</v>
      </c>
      <c r="G556" s="1174">
        <f>'Заказ, cкидки и курсы валют'!$J$24*F556</f>
        <v>1395.6037000000001</v>
      </c>
      <c r="H556" s="214">
        <f t="shared" si="67"/>
        <v>111.65</v>
      </c>
      <c r="I556" s="248"/>
    </row>
    <row r="557" spans="1:9" ht="13.5" customHeight="1">
      <c r="A557" s="619"/>
      <c r="B557" s="620"/>
      <c r="C557" s="621"/>
      <c r="D557" s="622"/>
      <c r="E557" s="712"/>
      <c r="F557" s="711"/>
      <c r="G557" s="1040"/>
      <c r="H557" s="623"/>
      <c r="I557" s="14"/>
    </row>
    <row r="558" spans="1:9" ht="13.5" customHeight="1">
      <c r="A558" s="619"/>
      <c r="B558" s="620"/>
      <c r="C558" s="621"/>
      <c r="D558" s="622"/>
      <c r="E558" s="712"/>
      <c r="F558" s="711"/>
      <c r="G558" s="1040"/>
      <c r="H558" s="623"/>
      <c r="I558" s="14"/>
    </row>
    <row r="559" spans="1:9" ht="13.5" customHeight="1">
      <c r="A559" s="123" t="s">
        <v>5259</v>
      </c>
      <c r="C559"/>
      <c r="D559"/>
      <c r="E559" s="680"/>
      <c r="F559" s="680"/>
      <c r="G559" s="1043"/>
    </row>
    <row r="560" spans="1:9" ht="13.5" customHeight="1" thickBot="1">
      <c r="A560" s="123" t="s">
        <v>5260</v>
      </c>
      <c r="B560" s="559"/>
      <c r="C560" s="559"/>
      <c r="D560" s="559"/>
      <c r="E560" s="681"/>
      <c r="F560" s="681"/>
      <c r="G560" s="1043"/>
    </row>
    <row r="561" spans="1:9" ht="13.5" customHeight="1">
      <c r="A561" s="255"/>
      <c r="B561" s="112" t="s">
        <v>501</v>
      </c>
      <c r="C561" s="112"/>
      <c r="D561" s="117"/>
      <c r="E561" s="728"/>
      <c r="F561" s="729"/>
      <c r="G561" s="1033"/>
      <c r="H561" s="196"/>
      <c r="I561" s="116"/>
    </row>
    <row r="562" spans="1:9" ht="13.5" customHeight="1">
      <c r="A562" s="256"/>
      <c r="B562" s="129" t="s">
        <v>3146</v>
      </c>
      <c r="C562" s="129"/>
      <c r="D562" s="198"/>
      <c r="E562" s="752"/>
      <c r="F562" s="695"/>
      <c r="G562" s="396"/>
      <c r="H562" s="17"/>
      <c r="I562" s="200"/>
    </row>
    <row r="563" spans="1:9" ht="13.5" customHeight="1">
      <c r="A563" s="256"/>
      <c r="B563" s="257"/>
      <c r="C563" s="118"/>
      <c r="D563" s="118"/>
      <c r="E563" s="732"/>
      <c r="F563" s="733"/>
      <c r="G563" s="1034"/>
      <c r="H563" s="17"/>
      <c r="I563" s="200"/>
    </row>
    <row r="564" spans="1:9" ht="13.5" customHeight="1">
      <c r="A564" s="256"/>
      <c r="B564" s="257"/>
      <c r="C564" s="118"/>
      <c r="D564" s="118"/>
      <c r="E564" s="732"/>
      <c r="F564" s="733"/>
      <c r="G564" s="1034"/>
      <c r="H564" s="17"/>
      <c r="I564" s="200"/>
    </row>
    <row r="565" spans="1:9" ht="13.5" customHeight="1">
      <c r="A565" s="256"/>
      <c r="B565" s="257"/>
      <c r="C565" s="118"/>
      <c r="D565" s="118"/>
      <c r="E565" s="732"/>
      <c r="F565" s="733"/>
      <c r="G565" s="1034"/>
      <c r="H565" s="17"/>
      <c r="I565" s="200"/>
    </row>
    <row r="566" spans="1:9" ht="13.5" customHeight="1" thickBot="1">
      <c r="A566" s="258"/>
      <c r="B566" s="259"/>
      <c r="C566" s="120"/>
      <c r="D566" s="120"/>
      <c r="E566" s="734"/>
      <c r="F566" s="735"/>
      <c r="G566" s="1035"/>
      <c r="H566" s="204"/>
      <c r="I566" s="205"/>
    </row>
    <row r="567" spans="1:9" ht="43.5" customHeight="1">
      <c r="A567" s="1660" t="s">
        <v>1036</v>
      </c>
      <c r="B567" s="1661" t="s">
        <v>1037</v>
      </c>
      <c r="C567" s="1668" t="s">
        <v>7524</v>
      </c>
      <c r="D567" s="225" t="s">
        <v>3147</v>
      </c>
      <c r="E567" s="1476" t="s">
        <v>11544</v>
      </c>
      <c r="F567" s="737" t="s">
        <v>2796</v>
      </c>
      <c r="G567" s="1655" t="s">
        <v>2644</v>
      </c>
      <c r="H567" s="482" t="s">
        <v>498</v>
      </c>
      <c r="I567" s="609" t="s">
        <v>4274</v>
      </c>
    </row>
    <row r="568" spans="1:9" ht="13.5" customHeight="1" thickBot="1">
      <c r="A568" s="1485"/>
      <c r="B568" s="1662"/>
      <c r="C568" s="1669"/>
      <c r="D568" s="227" t="s">
        <v>2645</v>
      </c>
      <c r="E568" s="738" t="s">
        <v>265</v>
      </c>
      <c r="F568" s="739">
        <f>'Заказ, cкидки и курсы валют'!$I$12</f>
        <v>0</v>
      </c>
      <c r="G568" s="1656"/>
      <c r="H568" s="1657"/>
      <c r="I568" s="1663"/>
    </row>
    <row r="569" spans="1:9" ht="14.1" customHeight="1">
      <c r="A569" s="457" t="s">
        <v>4477</v>
      </c>
      <c r="B569" s="458" t="s">
        <v>122</v>
      </c>
      <c r="C569" s="459">
        <v>1014</v>
      </c>
      <c r="D569" s="460">
        <v>1500</v>
      </c>
      <c r="E569" s="706">
        <v>66.59</v>
      </c>
      <c r="F569" s="1130">
        <f>ROUND(E569*(1-$F$11),2)</f>
        <v>66.59</v>
      </c>
      <c r="G569" s="1131">
        <f>'Заказ, cкидки и курсы валют'!$J$24*F569</f>
        <v>844.69415000000004</v>
      </c>
      <c r="H569" s="1132">
        <f>ROUND((D569/1000)*G569,2)</f>
        <v>1267.04</v>
      </c>
      <c r="I569" s="461"/>
    </row>
    <row r="570" spans="1:9" ht="14.1" customHeight="1">
      <c r="A570" s="208" t="s">
        <v>1651</v>
      </c>
      <c r="B570" s="160" t="s">
        <v>122</v>
      </c>
      <c r="C570" s="161">
        <v>1015</v>
      </c>
      <c r="D570" s="162">
        <v>1500</v>
      </c>
      <c r="E570" s="706">
        <v>66.59</v>
      </c>
      <c r="F570" s="740">
        <f t="shared" ref="F570:F633" si="68">ROUND(E570*(1-$F$11),2)</f>
        <v>66.59</v>
      </c>
      <c r="G570" s="1037">
        <f>'Заказ, cкидки и курсы валют'!$J$24*F570</f>
        <v>844.69415000000004</v>
      </c>
      <c r="H570" s="158">
        <f t="shared" ref="H570:H633" si="69">ROUND((D570/1000)*G570,2)</f>
        <v>1267.04</v>
      </c>
      <c r="I570" s="207"/>
    </row>
    <row r="571" spans="1:9" ht="14.1" customHeight="1">
      <c r="A571" s="208" t="s">
        <v>1652</v>
      </c>
      <c r="B571" s="160" t="s">
        <v>122</v>
      </c>
      <c r="C571" s="161">
        <v>1018</v>
      </c>
      <c r="D571" s="162">
        <v>1500</v>
      </c>
      <c r="E571" s="706">
        <v>66.59</v>
      </c>
      <c r="F571" s="740">
        <f t="shared" si="68"/>
        <v>66.59</v>
      </c>
      <c r="G571" s="1037">
        <f>'Заказ, cкидки и курсы валют'!$J$24*F571</f>
        <v>844.69415000000004</v>
      </c>
      <c r="H571" s="158">
        <f t="shared" si="69"/>
        <v>1267.04</v>
      </c>
      <c r="I571" s="207"/>
    </row>
    <row r="572" spans="1:9" ht="14.1" customHeight="1">
      <c r="A572" s="208" t="s">
        <v>1653</v>
      </c>
      <c r="B572" s="160" t="s">
        <v>122</v>
      </c>
      <c r="C572" s="161">
        <v>3003</v>
      </c>
      <c r="D572" s="162">
        <v>1500</v>
      </c>
      <c r="E572" s="706">
        <v>66.59</v>
      </c>
      <c r="F572" s="740">
        <f t="shared" si="68"/>
        <v>66.59</v>
      </c>
      <c r="G572" s="1037">
        <f>'Заказ, cкидки и курсы валют'!$J$24*F572</f>
        <v>844.69415000000004</v>
      </c>
      <c r="H572" s="158">
        <f t="shared" si="69"/>
        <v>1267.04</v>
      </c>
      <c r="I572" s="207"/>
    </row>
    <row r="573" spans="1:9" ht="14.1" customHeight="1">
      <c r="A573" s="208" t="s">
        <v>1654</v>
      </c>
      <c r="B573" s="160" t="s">
        <v>122</v>
      </c>
      <c r="C573" s="161">
        <v>3005</v>
      </c>
      <c r="D573" s="162">
        <v>1500</v>
      </c>
      <c r="E573" s="706">
        <v>66.59</v>
      </c>
      <c r="F573" s="740">
        <f t="shared" si="68"/>
        <v>66.59</v>
      </c>
      <c r="G573" s="1037">
        <f>'Заказ, cкидки и курсы валют'!$J$24*F573</f>
        <v>844.69415000000004</v>
      </c>
      <c r="H573" s="158">
        <f t="shared" si="69"/>
        <v>1267.04</v>
      </c>
      <c r="I573" s="207"/>
    </row>
    <row r="574" spans="1:9" ht="14.1" customHeight="1">
      <c r="A574" s="208" t="s">
        <v>1655</v>
      </c>
      <c r="B574" s="160" t="s">
        <v>122</v>
      </c>
      <c r="C574" s="161">
        <v>3009</v>
      </c>
      <c r="D574" s="162">
        <v>1500</v>
      </c>
      <c r="E574" s="706">
        <v>66.59</v>
      </c>
      <c r="F574" s="740">
        <f t="shared" si="68"/>
        <v>66.59</v>
      </c>
      <c r="G574" s="1037">
        <f>'Заказ, cкидки и курсы валют'!$J$24*F574</f>
        <v>844.69415000000004</v>
      </c>
      <c r="H574" s="158">
        <f t="shared" si="69"/>
        <v>1267.04</v>
      </c>
      <c r="I574" s="207"/>
    </row>
    <row r="575" spans="1:9" ht="14.1" customHeight="1">
      <c r="A575" s="208" t="s">
        <v>1656</v>
      </c>
      <c r="B575" s="160" t="s">
        <v>122</v>
      </c>
      <c r="C575" s="161">
        <v>3011</v>
      </c>
      <c r="D575" s="162">
        <v>1500</v>
      </c>
      <c r="E575" s="706">
        <v>66.59</v>
      </c>
      <c r="F575" s="740">
        <f t="shared" si="68"/>
        <v>66.59</v>
      </c>
      <c r="G575" s="1037">
        <f>'Заказ, cкидки и курсы валют'!$J$24*F575</f>
        <v>844.69415000000004</v>
      </c>
      <c r="H575" s="158">
        <f t="shared" si="69"/>
        <v>1267.04</v>
      </c>
      <c r="I575" s="207"/>
    </row>
    <row r="576" spans="1:9" ht="14.1" customHeight="1">
      <c r="A576" s="208" t="s">
        <v>1657</v>
      </c>
      <c r="B576" s="160" t="s">
        <v>122</v>
      </c>
      <c r="C576" s="161">
        <v>5002</v>
      </c>
      <c r="D576" s="162">
        <v>1500</v>
      </c>
      <c r="E576" s="706">
        <v>66.59</v>
      </c>
      <c r="F576" s="740">
        <f t="shared" si="68"/>
        <v>66.59</v>
      </c>
      <c r="G576" s="1037">
        <f>'Заказ, cкидки и курсы валют'!$J$24*F576</f>
        <v>844.69415000000004</v>
      </c>
      <c r="H576" s="158">
        <f t="shared" si="69"/>
        <v>1267.04</v>
      </c>
      <c r="I576" s="207"/>
    </row>
    <row r="577" spans="1:9" ht="14.1" customHeight="1">
      <c r="A577" s="208" t="s">
        <v>1658</v>
      </c>
      <c r="B577" s="160" t="s">
        <v>122</v>
      </c>
      <c r="C577" s="161">
        <v>5005</v>
      </c>
      <c r="D577" s="162">
        <v>1500</v>
      </c>
      <c r="E577" s="706">
        <v>66.59</v>
      </c>
      <c r="F577" s="740">
        <f t="shared" si="68"/>
        <v>66.59</v>
      </c>
      <c r="G577" s="1037">
        <f>'Заказ, cкидки и курсы валют'!$J$24*F577</f>
        <v>844.69415000000004</v>
      </c>
      <c r="H577" s="158">
        <f t="shared" si="69"/>
        <v>1267.04</v>
      </c>
      <c r="I577" s="207"/>
    </row>
    <row r="578" spans="1:9" ht="14.1" customHeight="1">
      <c r="A578" s="208" t="s">
        <v>1659</v>
      </c>
      <c r="B578" s="160" t="s">
        <v>122</v>
      </c>
      <c r="C578" s="161">
        <v>5010</v>
      </c>
      <c r="D578" s="162">
        <v>1500</v>
      </c>
      <c r="E578" s="706">
        <v>66.59</v>
      </c>
      <c r="F578" s="740">
        <f t="shared" si="68"/>
        <v>66.59</v>
      </c>
      <c r="G578" s="1037">
        <f>'Заказ, cкидки и курсы валют'!$J$24*F578</f>
        <v>844.69415000000004</v>
      </c>
      <c r="H578" s="158">
        <f t="shared" si="69"/>
        <v>1267.04</v>
      </c>
      <c r="I578" s="207"/>
    </row>
    <row r="579" spans="1:9" ht="14.1" customHeight="1">
      <c r="A579" s="208" t="s">
        <v>1660</v>
      </c>
      <c r="B579" s="160" t="s">
        <v>122</v>
      </c>
      <c r="C579" s="161">
        <v>5021</v>
      </c>
      <c r="D579" s="162">
        <v>1500</v>
      </c>
      <c r="E579" s="706">
        <v>66.59</v>
      </c>
      <c r="F579" s="740">
        <f t="shared" si="68"/>
        <v>66.59</v>
      </c>
      <c r="G579" s="1037">
        <f>'Заказ, cкидки и курсы валют'!$J$24*F579</f>
        <v>844.69415000000004</v>
      </c>
      <c r="H579" s="158">
        <f t="shared" si="69"/>
        <v>1267.04</v>
      </c>
      <c r="I579" s="207"/>
    </row>
    <row r="580" spans="1:9" ht="14.1" customHeight="1">
      <c r="A580" s="208" t="s">
        <v>1661</v>
      </c>
      <c r="B580" s="160" t="s">
        <v>122</v>
      </c>
      <c r="C580" s="161">
        <v>6002</v>
      </c>
      <c r="D580" s="162">
        <v>1500</v>
      </c>
      <c r="E580" s="706">
        <v>66.59</v>
      </c>
      <c r="F580" s="740">
        <f t="shared" si="68"/>
        <v>66.59</v>
      </c>
      <c r="G580" s="1037">
        <f>'Заказ, cкидки и курсы валют'!$J$24*F580</f>
        <v>844.69415000000004</v>
      </c>
      <c r="H580" s="158">
        <f t="shared" si="69"/>
        <v>1267.04</v>
      </c>
      <c r="I580" s="207"/>
    </row>
    <row r="581" spans="1:9" ht="14.1" customHeight="1">
      <c r="A581" s="208" t="s">
        <v>1662</v>
      </c>
      <c r="B581" s="160" t="s">
        <v>122</v>
      </c>
      <c r="C581" s="161">
        <v>6005</v>
      </c>
      <c r="D581" s="162">
        <v>1500</v>
      </c>
      <c r="E581" s="706">
        <v>66.59</v>
      </c>
      <c r="F581" s="740">
        <f t="shared" si="68"/>
        <v>66.59</v>
      </c>
      <c r="G581" s="1037">
        <f>'Заказ, cкидки и курсы валют'!$J$24*F581</f>
        <v>844.69415000000004</v>
      </c>
      <c r="H581" s="158">
        <f t="shared" si="69"/>
        <v>1267.04</v>
      </c>
      <c r="I581" s="207"/>
    </row>
    <row r="582" spans="1:9" ht="14.1" customHeight="1">
      <c r="A582" s="208" t="s">
        <v>1663</v>
      </c>
      <c r="B582" s="160" t="s">
        <v>122</v>
      </c>
      <c r="C582" s="161">
        <v>7004</v>
      </c>
      <c r="D582" s="162">
        <v>1500</v>
      </c>
      <c r="E582" s="706">
        <v>66.59</v>
      </c>
      <c r="F582" s="740">
        <f t="shared" si="68"/>
        <v>66.59</v>
      </c>
      <c r="G582" s="1037">
        <f>'Заказ, cкидки и курсы валют'!$J$24*F582</f>
        <v>844.69415000000004</v>
      </c>
      <c r="H582" s="158">
        <f t="shared" si="69"/>
        <v>1267.04</v>
      </c>
      <c r="I582" s="207"/>
    </row>
    <row r="583" spans="1:9" ht="14.1" customHeight="1">
      <c r="A583" s="208" t="s">
        <v>5984</v>
      </c>
      <c r="B583" s="160" t="s">
        <v>122</v>
      </c>
      <c r="C583" s="161">
        <v>7024</v>
      </c>
      <c r="D583" s="162">
        <v>1500</v>
      </c>
      <c r="E583" s="706">
        <v>66.59</v>
      </c>
      <c r="F583" s="740">
        <f t="shared" si="68"/>
        <v>66.59</v>
      </c>
      <c r="G583" s="1037">
        <f>'Заказ, cкидки и курсы валют'!$J$24*F583</f>
        <v>844.69415000000004</v>
      </c>
      <c r="H583" s="158">
        <f t="shared" si="69"/>
        <v>1267.04</v>
      </c>
      <c r="I583" s="207"/>
    </row>
    <row r="584" spans="1:9" ht="14.1" customHeight="1">
      <c r="A584" s="208" t="s">
        <v>1664</v>
      </c>
      <c r="B584" s="160" t="s">
        <v>122</v>
      </c>
      <c r="C584" s="161">
        <v>8017</v>
      </c>
      <c r="D584" s="162">
        <v>1500</v>
      </c>
      <c r="E584" s="706">
        <v>66.59</v>
      </c>
      <c r="F584" s="740">
        <f t="shared" si="68"/>
        <v>66.59</v>
      </c>
      <c r="G584" s="1037">
        <f>'Заказ, cкидки и курсы валют'!$J$24*F584</f>
        <v>844.69415000000004</v>
      </c>
      <c r="H584" s="158">
        <f t="shared" si="69"/>
        <v>1267.04</v>
      </c>
      <c r="I584" s="207"/>
    </row>
    <row r="585" spans="1:9" ht="14.1" customHeight="1">
      <c r="A585" s="208" t="s">
        <v>1665</v>
      </c>
      <c r="B585" s="160" t="s">
        <v>122</v>
      </c>
      <c r="C585" s="161">
        <v>8019</v>
      </c>
      <c r="D585" s="162">
        <v>1500</v>
      </c>
      <c r="E585" s="706">
        <v>66.59</v>
      </c>
      <c r="F585" s="740">
        <f t="shared" si="68"/>
        <v>66.59</v>
      </c>
      <c r="G585" s="1037">
        <f>'Заказ, cкидки и курсы валют'!$J$24*F585</f>
        <v>844.69415000000004</v>
      </c>
      <c r="H585" s="158">
        <f t="shared" si="69"/>
        <v>1267.04</v>
      </c>
      <c r="I585" s="207"/>
    </row>
    <row r="586" spans="1:9" ht="14.1" customHeight="1">
      <c r="A586" s="208" t="s">
        <v>1666</v>
      </c>
      <c r="B586" s="160" t="s">
        <v>122</v>
      </c>
      <c r="C586" s="161">
        <v>9003</v>
      </c>
      <c r="D586" s="162">
        <v>1500</v>
      </c>
      <c r="E586" s="706">
        <v>66.59</v>
      </c>
      <c r="F586" s="740">
        <f t="shared" si="68"/>
        <v>66.59</v>
      </c>
      <c r="G586" s="1037">
        <f>'Заказ, cкидки и курсы валют'!$J$24*F586</f>
        <v>844.69415000000004</v>
      </c>
      <c r="H586" s="158">
        <f t="shared" si="69"/>
        <v>1267.04</v>
      </c>
      <c r="I586" s="207"/>
    </row>
    <row r="587" spans="1:9" ht="14.1" customHeight="1">
      <c r="A587" s="208" t="s">
        <v>5985</v>
      </c>
      <c r="B587" s="160" t="s">
        <v>122</v>
      </c>
      <c r="C587" s="161">
        <v>9005</v>
      </c>
      <c r="D587" s="162">
        <v>1500</v>
      </c>
      <c r="E587" s="706">
        <v>66.59</v>
      </c>
      <c r="F587" s="740">
        <f t="shared" si="68"/>
        <v>66.59</v>
      </c>
      <c r="G587" s="1037">
        <f>'Заказ, cкидки и курсы валют'!$J$24*F587</f>
        <v>844.69415000000004</v>
      </c>
      <c r="H587" s="158">
        <f t="shared" si="69"/>
        <v>1267.04</v>
      </c>
      <c r="I587" s="207"/>
    </row>
    <row r="588" spans="1:9" ht="14.1" customHeight="1">
      <c r="A588" s="452" t="s">
        <v>1667</v>
      </c>
      <c r="B588" s="453" t="s">
        <v>124</v>
      </c>
      <c r="C588" s="454">
        <v>1014</v>
      </c>
      <c r="D588" s="455">
        <v>1000</v>
      </c>
      <c r="E588" s="706">
        <v>74.3</v>
      </c>
      <c r="F588" s="1130">
        <f t="shared" si="68"/>
        <v>74.3</v>
      </c>
      <c r="G588" s="1131">
        <f>'Заказ, cкидки и курсы валют'!$J$24*F588</f>
        <v>942.49549999999999</v>
      </c>
      <c r="H588" s="1132">
        <f t="shared" si="69"/>
        <v>942.5</v>
      </c>
      <c r="I588" s="456"/>
    </row>
    <row r="589" spans="1:9" ht="14.1" customHeight="1">
      <c r="A589" s="208" t="s">
        <v>1668</v>
      </c>
      <c r="B589" s="160" t="s">
        <v>124</v>
      </c>
      <c r="C589" s="161">
        <v>1015</v>
      </c>
      <c r="D589" s="162">
        <v>1000</v>
      </c>
      <c r="E589" s="706">
        <v>74.3</v>
      </c>
      <c r="F589" s="740">
        <f t="shared" si="68"/>
        <v>74.3</v>
      </c>
      <c r="G589" s="1037">
        <f>'Заказ, cкидки и курсы валют'!$J$24*F589</f>
        <v>942.49549999999999</v>
      </c>
      <c r="H589" s="158">
        <f t="shared" si="69"/>
        <v>942.5</v>
      </c>
      <c r="I589" s="207"/>
    </row>
    <row r="590" spans="1:9" ht="14.1" customHeight="1">
      <c r="A590" s="208" t="s">
        <v>4478</v>
      </c>
      <c r="B590" s="160" t="s">
        <v>124</v>
      </c>
      <c r="C590" s="161">
        <v>1018</v>
      </c>
      <c r="D590" s="162">
        <v>1000</v>
      </c>
      <c r="E590" s="706">
        <v>74.3</v>
      </c>
      <c r="F590" s="740">
        <f t="shared" si="68"/>
        <v>74.3</v>
      </c>
      <c r="G590" s="1037">
        <f>'Заказ, cкидки и курсы валют'!$J$24*F590</f>
        <v>942.49549999999999</v>
      </c>
      <c r="H590" s="158">
        <f t="shared" si="69"/>
        <v>942.5</v>
      </c>
      <c r="I590" s="207"/>
    </row>
    <row r="591" spans="1:9" ht="14.1" customHeight="1">
      <c r="A591" s="208" t="s">
        <v>1669</v>
      </c>
      <c r="B591" s="160" t="s">
        <v>124</v>
      </c>
      <c r="C591" s="161">
        <v>3003</v>
      </c>
      <c r="D591" s="162">
        <v>1000</v>
      </c>
      <c r="E591" s="706">
        <v>74.3</v>
      </c>
      <c r="F591" s="740">
        <f t="shared" si="68"/>
        <v>74.3</v>
      </c>
      <c r="G591" s="1037">
        <f>'Заказ, cкидки и курсы валют'!$J$24*F591</f>
        <v>942.49549999999999</v>
      </c>
      <c r="H591" s="158">
        <f t="shared" si="69"/>
        <v>942.5</v>
      </c>
      <c r="I591" s="207"/>
    </row>
    <row r="592" spans="1:9" ht="14.1" customHeight="1">
      <c r="A592" s="208" t="s">
        <v>1670</v>
      </c>
      <c r="B592" s="160" t="s">
        <v>124</v>
      </c>
      <c r="C592" s="161">
        <v>3005</v>
      </c>
      <c r="D592" s="162">
        <v>1000</v>
      </c>
      <c r="E592" s="706">
        <v>74.3</v>
      </c>
      <c r="F592" s="740">
        <f t="shared" si="68"/>
        <v>74.3</v>
      </c>
      <c r="G592" s="1037">
        <f>'Заказ, cкидки и курсы валют'!$J$24*F592</f>
        <v>942.49549999999999</v>
      </c>
      <c r="H592" s="158">
        <f t="shared" si="69"/>
        <v>942.5</v>
      </c>
      <c r="I592" s="207"/>
    </row>
    <row r="593" spans="1:9" ht="14.1" customHeight="1">
      <c r="A593" s="208" t="s">
        <v>1671</v>
      </c>
      <c r="B593" s="160" t="s">
        <v>124</v>
      </c>
      <c r="C593" s="161">
        <v>3009</v>
      </c>
      <c r="D593" s="162">
        <v>1000</v>
      </c>
      <c r="E593" s="706">
        <v>74.3</v>
      </c>
      <c r="F593" s="740">
        <f t="shared" si="68"/>
        <v>74.3</v>
      </c>
      <c r="G593" s="1037">
        <f>'Заказ, cкидки и курсы валют'!$J$24*F593</f>
        <v>942.49549999999999</v>
      </c>
      <c r="H593" s="158">
        <f t="shared" si="69"/>
        <v>942.5</v>
      </c>
      <c r="I593" s="207"/>
    </row>
    <row r="594" spans="1:9" ht="14.1" customHeight="1">
      <c r="A594" s="208" t="s">
        <v>1672</v>
      </c>
      <c r="B594" s="160" t="s">
        <v>124</v>
      </c>
      <c r="C594" s="161">
        <v>3011</v>
      </c>
      <c r="D594" s="162">
        <v>1000</v>
      </c>
      <c r="E594" s="706">
        <v>74.3</v>
      </c>
      <c r="F594" s="740">
        <f t="shared" si="68"/>
        <v>74.3</v>
      </c>
      <c r="G594" s="1037">
        <f>'Заказ, cкидки и курсы валют'!$J$24*F594</f>
        <v>942.49549999999999</v>
      </c>
      <c r="H594" s="158">
        <f t="shared" si="69"/>
        <v>942.5</v>
      </c>
      <c r="I594" s="207"/>
    </row>
    <row r="595" spans="1:9" ht="14.1" customHeight="1">
      <c r="A595" s="208" t="s">
        <v>1673</v>
      </c>
      <c r="B595" s="160" t="s">
        <v>124</v>
      </c>
      <c r="C595" s="161">
        <v>5002</v>
      </c>
      <c r="D595" s="162">
        <v>1000</v>
      </c>
      <c r="E595" s="706">
        <v>74.3</v>
      </c>
      <c r="F595" s="740">
        <f t="shared" si="68"/>
        <v>74.3</v>
      </c>
      <c r="G595" s="1037">
        <f>'Заказ, cкидки и курсы валют'!$J$24*F595</f>
        <v>942.49549999999999</v>
      </c>
      <c r="H595" s="158">
        <f t="shared" si="69"/>
        <v>942.5</v>
      </c>
      <c r="I595" s="207"/>
    </row>
    <row r="596" spans="1:9" ht="14.1" customHeight="1">
      <c r="A596" s="208" t="s">
        <v>1674</v>
      </c>
      <c r="B596" s="160" t="s">
        <v>124</v>
      </c>
      <c r="C596" s="161">
        <v>5005</v>
      </c>
      <c r="D596" s="162">
        <v>1000</v>
      </c>
      <c r="E596" s="706">
        <v>74.3</v>
      </c>
      <c r="F596" s="740">
        <f t="shared" si="68"/>
        <v>74.3</v>
      </c>
      <c r="G596" s="1037">
        <f>'Заказ, cкидки и курсы валют'!$J$24*F596</f>
        <v>942.49549999999999</v>
      </c>
      <c r="H596" s="158">
        <f t="shared" si="69"/>
        <v>942.5</v>
      </c>
      <c r="I596" s="207"/>
    </row>
    <row r="597" spans="1:9" ht="14.1" customHeight="1">
      <c r="A597" s="208" t="s">
        <v>1675</v>
      </c>
      <c r="B597" s="160" t="s">
        <v>124</v>
      </c>
      <c r="C597" s="161">
        <v>5010</v>
      </c>
      <c r="D597" s="162">
        <v>1000</v>
      </c>
      <c r="E597" s="706">
        <v>74.3</v>
      </c>
      <c r="F597" s="740">
        <f t="shared" si="68"/>
        <v>74.3</v>
      </c>
      <c r="G597" s="1037">
        <f>'Заказ, cкидки и курсы валют'!$J$24*F597</f>
        <v>942.49549999999999</v>
      </c>
      <c r="H597" s="158">
        <f t="shared" si="69"/>
        <v>942.5</v>
      </c>
      <c r="I597" s="207"/>
    </row>
    <row r="598" spans="1:9" ht="14.1" customHeight="1">
      <c r="A598" s="208" t="s">
        <v>1676</v>
      </c>
      <c r="B598" s="160" t="s">
        <v>124</v>
      </c>
      <c r="C598" s="161">
        <v>5021</v>
      </c>
      <c r="D598" s="162">
        <v>1000</v>
      </c>
      <c r="E598" s="706">
        <v>74.3</v>
      </c>
      <c r="F598" s="740">
        <f t="shared" si="68"/>
        <v>74.3</v>
      </c>
      <c r="G598" s="1037">
        <f>'Заказ, cкидки и курсы валют'!$J$24*F598</f>
        <v>942.49549999999999</v>
      </c>
      <c r="H598" s="158">
        <f t="shared" si="69"/>
        <v>942.5</v>
      </c>
      <c r="I598" s="207"/>
    </row>
    <row r="599" spans="1:9" ht="14.1" customHeight="1">
      <c r="A599" s="208" t="s">
        <v>1677</v>
      </c>
      <c r="B599" s="160" t="s">
        <v>124</v>
      </c>
      <c r="C599" s="161">
        <v>6002</v>
      </c>
      <c r="D599" s="162">
        <v>1000</v>
      </c>
      <c r="E599" s="706">
        <v>74.3</v>
      </c>
      <c r="F599" s="740">
        <f t="shared" si="68"/>
        <v>74.3</v>
      </c>
      <c r="G599" s="1037">
        <f>'Заказ, cкидки и курсы валют'!$J$24*F599</f>
        <v>942.49549999999999</v>
      </c>
      <c r="H599" s="158">
        <f t="shared" si="69"/>
        <v>942.5</v>
      </c>
      <c r="I599" s="207"/>
    </row>
    <row r="600" spans="1:9" ht="14.1" customHeight="1">
      <c r="A600" s="208" t="s">
        <v>1678</v>
      </c>
      <c r="B600" s="160" t="s">
        <v>124</v>
      </c>
      <c r="C600" s="161">
        <v>6005</v>
      </c>
      <c r="D600" s="162">
        <v>1000</v>
      </c>
      <c r="E600" s="706">
        <v>74.3</v>
      </c>
      <c r="F600" s="740">
        <f t="shared" si="68"/>
        <v>74.3</v>
      </c>
      <c r="G600" s="1037">
        <f>'Заказ, cкидки и курсы валют'!$J$24*F600</f>
        <v>942.49549999999999</v>
      </c>
      <c r="H600" s="158">
        <f t="shared" si="69"/>
        <v>942.5</v>
      </c>
      <c r="I600" s="207"/>
    </row>
    <row r="601" spans="1:9" ht="14.1" customHeight="1">
      <c r="A601" s="208" t="s">
        <v>1679</v>
      </c>
      <c r="B601" s="160" t="s">
        <v>124</v>
      </c>
      <c r="C601" s="161">
        <v>7004</v>
      </c>
      <c r="D601" s="162">
        <v>1000</v>
      </c>
      <c r="E601" s="706">
        <v>74.3</v>
      </c>
      <c r="F601" s="740">
        <f t="shared" si="68"/>
        <v>74.3</v>
      </c>
      <c r="G601" s="1037">
        <f>'Заказ, cкидки и курсы валют'!$J$24*F601</f>
        <v>942.49549999999999</v>
      </c>
      <c r="H601" s="158">
        <f t="shared" si="69"/>
        <v>942.5</v>
      </c>
      <c r="I601" s="207"/>
    </row>
    <row r="602" spans="1:9" ht="14.1" customHeight="1">
      <c r="A602" s="208" t="s">
        <v>5986</v>
      </c>
      <c r="B602" s="160" t="s">
        <v>124</v>
      </c>
      <c r="C602" s="161">
        <v>7024</v>
      </c>
      <c r="D602" s="162">
        <v>1000</v>
      </c>
      <c r="E602" s="706">
        <v>74.3</v>
      </c>
      <c r="F602" s="740">
        <f t="shared" si="68"/>
        <v>74.3</v>
      </c>
      <c r="G602" s="1037">
        <f>'Заказ, cкидки и курсы валют'!$J$24*F602</f>
        <v>942.49549999999999</v>
      </c>
      <c r="H602" s="158">
        <f t="shared" si="69"/>
        <v>942.5</v>
      </c>
      <c r="I602" s="207"/>
    </row>
    <row r="603" spans="1:9" ht="14.1" customHeight="1">
      <c r="A603" s="208" t="s">
        <v>1680</v>
      </c>
      <c r="B603" s="160" t="s">
        <v>124</v>
      </c>
      <c r="C603" s="161">
        <v>8017</v>
      </c>
      <c r="D603" s="162">
        <v>1000</v>
      </c>
      <c r="E603" s="706">
        <v>74.3</v>
      </c>
      <c r="F603" s="740">
        <f t="shared" si="68"/>
        <v>74.3</v>
      </c>
      <c r="G603" s="1037">
        <f>'Заказ, cкидки и курсы валют'!$J$24*F603</f>
        <v>942.49549999999999</v>
      </c>
      <c r="H603" s="158">
        <f t="shared" si="69"/>
        <v>942.5</v>
      </c>
      <c r="I603" s="207"/>
    </row>
    <row r="604" spans="1:9" ht="14.1" customHeight="1">
      <c r="A604" s="208" t="s">
        <v>1681</v>
      </c>
      <c r="B604" s="160" t="s">
        <v>124</v>
      </c>
      <c r="C604" s="161">
        <v>8019</v>
      </c>
      <c r="D604" s="162">
        <v>1000</v>
      </c>
      <c r="E604" s="706">
        <v>74.3</v>
      </c>
      <c r="F604" s="740">
        <f t="shared" si="68"/>
        <v>74.3</v>
      </c>
      <c r="G604" s="1037">
        <f>'Заказ, cкидки и курсы валют'!$J$24*F604</f>
        <v>942.49549999999999</v>
      </c>
      <c r="H604" s="158">
        <f t="shared" si="69"/>
        <v>942.5</v>
      </c>
      <c r="I604" s="207"/>
    </row>
    <row r="605" spans="1:9" ht="14.1" customHeight="1">
      <c r="A605" s="208" t="s">
        <v>1682</v>
      </c>
      <c r="B605" s="160" t="s">
        <v>124</v>
      </c>
      <c r="C605" s="161">
        <v>9003</v>
      </c>
      <c r="D605" s="162">
        <v>1000</v>
      </c>
      <c r="E605" s="706">
        <v>74.3</v>
      </c>
      <c r="F605" s="740">
        <f t="shared" si="68"/>
        <v>74.3</v>
      </c>
      <c r="G605" s="1037">
        <f>'Заказ, cкидки и курсы валют'!$J$24*F605</f>
        <v>942.49549999999999</v>
      </c>
      <c r="H605" s="158">
        <f t="shared" si="69"/>
        <v>942.5</v>
      </c>
      <c r="I605" s="207"/>
    </row>
    <row r="606" spans="1:9" ht="14.1" customHeight="1">
      <c r="A606" s="208" t="s">
        <v>5987</v>
      </c>
      <c r="B606" s="160" t="s">
        <v>124</v>
      </c>
      <c r="C606" s="161">
        <v>9005</v>
      </c>
      <c r="D606" s="162">
        <v>1000</v>
      </c>
      <c r="E606" s="706">
        <v>74.3</v>
      </c>
      <c r="F606" s="740">
        <f t="shared" si="68"/>
        <v>74.3</v>
      </c>
      <c r="G606" s="1037">
        <f>'Заказ, cкидки и курсы валют'!$J$24*F606</f>
        <v>942.49549999999999</v>
      </c>
      <c r="H606" s="158">
        <f t="shared" si="69"/>
        <v>942.5</v>
      </c>
      <c r="I606" s="207"/>
    </row>
    <row r="607" spans="1:9" ht="14.1" customHeight="1">
      <c r="A607" s="452" t="s">
        <v>4604</v>
      </c>
      <c r="B607" s="453" t="s">
        <v>125</v>
      </c>
      <c r="C607" s="454">
        <v>1014</v>
      </c>
      <c r="D607" s="455">
        <v>1000</v>
      </c>
      <c r="E607" s="706">
        <v>77.47</v>
      </c>
      <c r="F607" s="1130">
        <f t="shared" si="68"/>
        <v>77.47</v>
      </c>
      <c r="G607" s="1131">
        <f>'Заказ, cкидки и курсы валют'!$J$24*F607</f>
        <v>982.70695000000001</v>
      </c>
      <c r="H607" s="1132">
        <f t="shared" si="69"/>
        <v>982.71</v>
      </c>
      <c r="I607" s="456"/>
    </row>
    <row r="608" spans="1:9" ht="14.1" customHeight="1">
      <c r="A608" s="208" t="s">
        <v>4605</v>
      </c>
      <c r="B608" s="160" t="s">
        <v>125</v>
      </c>
      <c r="C608" s="161">
        <v>1015</v>
      </c>
      <c r="D608" s="162">
        <v>1000</v>
      </c>
      <c r="E608" s="706">
        <v>77.47</v>
      </c>
      <c r="F608" s="740">
        <f t="shared" si="68"/>
        <v>77.47</v>
      </c>
      <c r="G608" s="1037">
        <f>'Заказ, cкидки и курсы валют'!$J$24*F608</f>
        <v>982.70695000000001</v>
      </c>
      <c r="H608" s="158">
        <f t="shared" si="69"/>
        <v>982.71</v>
      </c>
      <c r="I608" s="207"/>
    </row>
    <row r="609" spans="1:9" ht="14.1" customHeight="1">
      <c r="A609" s="208" t="s">
        <v>4606</v>
      </c>
      <c r="B609" s="160" t="s">
        <v>125</v>
      </c>
      <c r="C609" s="161">
        <v>1018</v>
      </c>
      <c r="D609" s="162">
        <v>1000</v>
      </c>
      <c r="E609" s="706">
        <v>77.47</v>
      </c>
      <c r="F609" s="740">
        <f t="shared" si="68"/>
        <v>77.47</v>
      </c>
      <c r="G609" s="1037">
        <f>'Заказ, cкидки и курсы валют'!$J$24*F609</f>
        <v>982.70695000000001</v>
      </c>
      <c r="H609" s="158">
        <f t="shared" si="69"/>
        <v>982.71</v>
      </c>
      <c r="I609" s="207"/>
    </row>
    <row r="610" spans="1:9" ht="14.1" customHeight="1">
      <c r="A610" s="208" t="s">
        <v>4479</v>
      </c>
      <c r="B610" s="160" t="s">
        <v>125</v>
      </c>
      <c r="C610" s="161">
        <v>3003</v>
      </c>
      <c r="D610" s="162">
        <v>1000</v>
      </c>
      <c r="E610" s="706">
        <v>77.47</v>
      </c>
      <c r="F610" s="740">
        <f t="shared" si="68"/>
        <v>77.47</v>
      </c>
      <c r="G610" s="1037">
        <f>'Заказ, cкидки и курсы валют'!$J$24*F610</f>
        <v>982.70695000000001</v>
      </c>
      <c r="H610" s="158">
        <f t="shared" si="69"/>
        <v>982.71</v>
      </c>
      <c r="I610" s="207"/>
    </row>
    <row r="611" spans="1:9" ht="14.1" customHeight="1">
      <c r="A611" s="208" t="s">
        <v>4607</v>
      </c>
      <c r="B611" s="160" t="s">
        <v>125</v>
      </c>
      <c r="C611" s="161">
        <v>3005</v>
      </c>
      <c r="D611" s="162">
        <v>1000</v>
      </c>
      <c r="E611" s="706">
        <v>77.47</v>
      </c>
      <c r="F611" s="740">
        <f t="shared" si="68"/>
        <v>77.47</v>
      </c>
      <c r="G611" s="1037">
        <f>'Заказ, cкидки и курсы валют'!$J$24*F611</f>
        <v>982.70695000000001</v>
      </c>
      <c r="H611" s="158">
        <f t="shared" si="69"/>
        <v>982.71</v>
      </c>
      <c r="I611" s="207"/>
    </row>
    <row r="612" spans="1:9" ht="14.1" customHeight="1">
      <c r="A612" s="208" t="s">
        <v>4608</v>
      </c>
      <c r="B612" s="160" t="s">
        <v>125</v>
      </c>
      <c r="C612" s="161">
        <v>3009</v>
      </c>
      <c r="D612" s="162">
        <v>1000</v>
      </c>
      <c r="E612" s="706">
        <v>77.47</v>
      </c>
      <c r="F612" s="740">
        <f t="shared" si="68"/>
        <v>77.47</v>
      </c>
      <c r="G612" s="1037">
        <f>'Заказ, cкидки и курсы валют'!$J$24*F612</f>
        <v>982.70695000000001</v>
      </c>
      <c r="H612" s="158">
        <f t="shared" si="69"/>
        <v>982.71</v>
      </c>
      <c r="I612" s="207"/>
    </row>
    <row r="613" spans="1:9" ht="14.1" customHeight="1">
      <c r="A613" s="208" t="s">
        <v>4609</v>
      </c>
      <c r="B613" s="160" t="s">
        <v>125</v>
      </c>
      <c r="C613" s="161">
        <v>3011</v>
      </c>
      <c r="D613" s="162">
        <v>1000</v>
      </c>
      <c r="E613" s="706">
        <v>77.47</v>
      </c>
      <c r="F613" s="740">
        <f t="shared" si="68"/>
        <v>77.47</v>
      </c>
      <c r="G613" s="1037">
        <f>'Заказ, cкидки и курсы валют'!$J$24*F613</f>
        <v>982.70695000000001</v>
      </c>
      <c r="H613" s="158">
        <f t="shared" si="69"/>
        <v>982.71</v>
      </c>
      <c r="I613" s="207"/>
    </row>
    <row r="614" spans="1:9" ht="14.1" customHeight="1">
      <c r="A614" s="208" t="s">
        <v>4610</v>
      </c>
      <c r="B614" s="160" t="s">
        <v>125</v>
      </c>
      <c r="C614" s="161">
        <v>5002</v>
      </c>
      <c r="D614" s="162">
        <v>1000</v>
      </c>
      <c r="E614" s="706">
        <v>77.47</v>
      </c>
      <c r="F614" s="740">
        <f t="shared" si="68"/>
        <v>77.47</v>
      </c>
      <c r="G614" s="1037">
        <f>'Заказ, cкидки и курсы валют'!$J$24*F614</f>
        <v>982.70695000000001</v>
      </c>
      <c r="H614" s="158">
        <f t="shared" si="69"/>
        <v>982.71</v>
      </c>
      <c r="I614" s="207"/>
    </row>
    <row r="615" spans="1:9" ht="14.1" customHeight="1">
      <c r="A615" s="208" t="s">
        <v>4611</v>
      </c>
      <c r="B615" s="160" t="s">
        <v>125</v>
      </c>
      <c r="C615" s="161">
        <v>5005</v>
      </c>
      <c r="D615" s="162">
        <v>1000</v>
      </c>
      <c r="E615" s="706">
        <v>77.47</v>
      </c>
      <c r="F615" s="740">
        <f t="shared" si="68"/>
        <v>77.47</v>
      </c>
      <c r="G615" s="1037">
        <f>'Заказ, cкидки и курсы валют'!$J$24*F615</f>
        <v>982.70695000000001</v>
      </c>
      <c r="H615" s="158">
        <f t="shared" si="69"/>
        <v>982.71</v>
      </c>
      <c r="I615" s="207"/>
    </row>
    <row r="616" spans="1:9" ht="14.1" customHeight="1">
      <c r="A616" s="208" t="s">
        <v>4612</v>
      </c>
      <c r="B616" s="160" t="s">
        <v>125</v>
      </c>
      <c r="C616" s="161">
        <v>5010</v>
      </c>
      <c r="D616" s="162">
        <v>1000</v>
      </c>
      <c r="E616" s="706">
        <v>77.47</v>
      </c>
      <c r="F616" s="740">
        <f t="shared" si="68"/>
        <v>77.47</v>
      </c>
      <c r="G616" s="1037">
        <f>'Заказ, cкидки и курсы валют'!$J$24*F616</f>
        <v>982.70695000000001</v>
      </c>
      <c r="H616" s="158">
        <f t="shared" si="69"/>
        <v>982.71</v>
      </c>
      <c r="I616" s="207"/>
    </row>
    <row r="617" spans="1:9" ht="14.1" customHeight="1">
      <c r="A617" s="208" t="s">
        <v>4613</v>
      </c>
      <c r="B617" s="160" t="s">
        <v>125</v>
      </c>
      <c r="C617" s="161">
        <v>5021</v>
      </c>
      <c r="D617" s="162">
        <v>1000</v>
      </c>
      <c r="E617" s="706">
        <v>77.47</v>
      </c>
      <c r="F617" s="740">
        <f t="shared" si="68"/>
        <v>77.47</v>
      </c>
      <c r="G617" s="1037">
        <f>'Заказ, cкидки и курсы валют'!$J$24*F617</f>
        <v>982.70695000000001</v>
      </c>
      <c r="H617" s="158">
        <f t="shared" si="69"/>
        <v>982.71</v>
      </c>
      <c r="I617" s="207"/>
    </row>
    <row r="618" spans="1:9" ht="14.1" customHeight="1">
      <c r="A618" s="208" t="s">
        <v>4614</v>
      </c>
      <c r="B618" s="160" t="s">
        <v>125</v>
      </c>
      <c r="C618" s="161">
        <v>6002</v>
      </c>
      <c r="D618" s="162">
        <v>1000</v>
      </c>
      <c r="E618" s="706">
        <v>77.47</v>
      </c>
      <c r="F618" s="740">
        <f t="shared" si="68"/>
        <v>77.47</v>
      </c>
      <c r="G618" s="1037">
        <f>'Заказ, cкидки и курсы валют'!$J$24*F618</f>
        <v>982.70695000000001</v>
      </c>
      <c r="H618" s="158">
        <f t="shared" si="69"/>
        <v>982.71</v>
      </c>
      <c r="I618" s="207"/>
    </row>
    <row r="619" spans="1:9" ht="14.1" customHeight="1">
      <c r="A619" s="208" t="s">
        <v>4615</v>
      </c>
      <c r="B619" s="160" t="s">
        <v>125</v>
      </c>
      <c r="C619" s="161">
        <v>6005</v>
      </c>
      <c r="D619" s="162">
        <v>1000</v>
      </c>
      <c r="E619" s="706">
        <v>77.47</v>
      </c>
      <c r="F619" s="740">
        <f t="shared" si="68"/>
        <v>77.47</v>
      </c>
      <c r="G619" s="1037">
        <f>'Заказ, cкидки и курсы валют'!$J$24*F619</f>
        <v>982.70695000000001</v>
      </c>
      <c r="H619" s="158">
        <f t="shared" si="69"/>
        <v>982.71</v>
      </c>
      <c r="I619" s="207"/>
    </row>
    <row r="620" spans="1:9" ht="14.1" customHeight="1">
      <c r="A620" s="208" t="s">
        <v>4616</v>
      </c>
      <c r="B620" s="160" t="s">
        <v>125</v>
      </c>
      <c r="C620" s="161">
        <v>7004</v>
      </c>
      <c r="D620" s="162">
        <v>1000</v>
      </c>
      <c r="E620" s="706">
        <v>77.47</v>
      </c>
      <c r="F620" s="740">
        <f t="shared" si="68"/>
        <v>77.47</v>
      </c>
      <c r="G620" s="1037">
        <f>'Заказ, cкидки и курсы валют'!$J$24*F620</f>
        <v>982.70695000000001</v>
      </c>
      <c r="H620" s="158">
        <f t="shared" si="69"/>
        <v>982.71</v>
      </c>
      <c r="I620" s="207"/>
    </row>
    <row r="621" spans="1:9" ht="14.1" customHeight="1">
      <c r="A621" s="208" t="s">
        <v>5988</v>
      </c>
      <c r="B621" s="160" t="s">
        <v>125</v>
      </c>
      <c r="C621" s="161">
        <v>7024</v>
      </c>
      <c r="D621" s="162">
        <v>1000</v>
      </c>
      <c r="E621" s="706">
        <v>77.47</v>
      </c>
      <c r="F621" s="740">
        <f t="shared" si="68"/>
        <v>77.47</v>
      </c>
      <c r="G621" s="1037">
        <f>'Заказ, cкидки и курсы валют'!$J$24*F621</f>
        <v>982.70695000000001</v>
      </c>
      <c r="H621" s="158">
        <f t="shared" si="69"/>
        <v>982.71</v>
      </c>
      <c r="I621" s="207"/>
    </row>
    <row r="622" spans="1:9" ht="14.1" customHeight="1">
      <c r="A622" s="208" t="s">
        <v>4617</v>
      </c>
      <c r="B622" s="160" t="s">
        <v>125</v>
      </c>
      <c r="C622" s="161">
        <v>8017</v>
      </c>
      <c r="D622" s="162">
        <v>1000</v>
      </c>
      <c r="E622" s="706">
        <v>77.47</v>
      </c>
      <c r="F622" s="740">
        <f t="shared" si="68"/>
        <v>77.47</v>
      </c>
      <c r="G622" s="1037">
        <f>'Заказ, cкидки и курсы валют'!$J$24*F622</f>
        <v>982.70695000000001</v>
      </c>
      <c r="H622" s="158">
        <f t="shared" si="69"/>
        <v>982.71</v>
      </c>
      <c r="I622" s="207"/>
    </row>
    <row r="623" spans="1:9" ht="14.1" customHeight="1">
      <c r="A623" s="208" t="s">
        <v>4618</v>
      </c>
      <c r="B623" s="160" t="s">
        <v>125</v>
      </c>
      <c r="C623" s="161">
        <v>8019</v>
      </c>
      <c r="D623" s="162">
        <v>1000</v>
      </c>
      <c r="E623" s="706">
        <v>77.47</v>
      </c>
      <c r="F623" s="740">
        <f t="shared" si="68"/>
        <v>77.47</v>
      </c>
      <c r="G623" s="1037">
        <f>'Заказ, cкидки и курсы валют'!$J$24*F623</f>
        <v>982.70695000000001</v>
      </c>
      <c r="H623" s="158">
        <f t="shared" si="69"/>
        <v>982.71</v>
      </c>
      <c r="I623" s="207"/>
    </row>
    <row r="624" spans="1:9" ht="14.1" customHeight="1">
      <c r="A624" s="208" t="s">
        <v>4619</v>
      </c>
      <c r="B624" s="160" t="s">
        <v>125</v>
      </c>
      <c r="C624" s="161">
        <v>9003</v>
      </c>
      <c r="D624" s="162">
        <v>1000</v>
      </c>
      <c r="E624" s="706">
        <v>77.47</v>
      </c>
      <c r="F624" s="740">
        <f t="shared" si="68"/>
        <v>77.47</v>
      </c>
      <c r="G624" s="1037">
        <f>'Заказ, cкидки и курсы валют'!$J$24*F624</f>
        <v>982.70695000000001</v>
      </c>
      <c r="H624" s="158">
        <f t="shared" si="69"/>
        <v>982.71</v>
      </c>
      <c r="I624" s="207"/>
    </row>
    <row r="625" spans="1:9" ht="14.1" customHeight="1">
      <c r="A625" s="208" t="s">
        <v>5989</v>
      </c>
      <c r="B625" s="160" t="s">
        <v>125</v>
      </c>
      <c r="C625" s="161">
        <v>9005</v>
      </c>
      <c r="D625" s="162">
        <v>1000</v>
      </c>
      <c r="E625" s="706">
        <v>77.47</v>
      </c>
      <c r="F625" s="740">
        <f t="shared" si="68"/>
        <v>77.47</v>
      </c>
      <c r="G625" s="1037">
        <f>'Заказ, cкидки и курсы валют'!$J$24*F625</f>
        <v>982.70695000000001</v>
      </c>
      <c r="H625" s="158">
        <f t="shared" si="69"/>
        <v>982.71</v>
      </c>
      <c r="I625" s="207"/>
    </row>
    <row r="626" spans="1:9" ht="14.1" customHeight="1">
      <c r="A626" s="452" t="s">
        <v>4620</v>
      </c>
      <c r="B626" s="453" t="s">
        <v>126</v>
      </c>
      <c r="C626" s="454">
        <v>1014</v>
      </c>
      <c r="D626" s="455">
        <v>500</v>
      </c>
      <c r="E626" s="706">
        <v>85.2</v>
      </c>
      <c r="F626" s="1130">
        <f t="shared" si="68"/>
        <v>85.2</v>
      </c>
      <c r="G626" s="1131">
        <f>'Заказ, cкидки и курсы валют'!$J$24*F626</f>
        <v>1080.7620000000002</v>
      </c>
      <c r="H626" s="1132">
        <f t="shared" si="69"/>
        <v>540.38</v>
      </c>
      <c r="I626" s="456"/>
    </row>
    <row r="627" spans="1:9" ht="14.1" customHeight="1">
      <c r="A627" s="208" t="s">
        <v>4621</v>
      </c>
      <c r="B627" s="160" t="s">
        <v>126</v>
      </c>
      <c r="C627" s="161">
        <v>1015</v>
      </c>
      <c r="D627" s="162">
        <v>500</v>
      </c>
      <c r="E627" s="706">
        <v>85.2</v>
      </c>
      <c r="F627" s="740">
        <f t="shared" si="68"/>
        <v>85.2</v>
      </c>
      <c r="G627" s="1037">
        <f>'Заказ, cкидки и курсы валют'!$J$24*F627</f>
        <v>1080.7620000000002</v>
      </c>
      <c r="H627" s="158">
        <f t="shared" si="69"/>
        <v>540.38</v>
      </c>
      <c r="I627" s="207"/>
    </row>
    <row r="628" spans="1:9" ht="14.1" customHeight="1">
      <c r="A628" s="208" t="s">
        <v>4622</v>
      </c>
      <c r="B628" s="160" t="s">
        <v>126</v>
      </c>
      <c r="C628" s="161">
        <v>1018</v>
      </c>
      <c r="D628" s="162">
        <v>500</v>
      </c>
      <c r="E628" s="706">
        <v>85.2</v>
      </c>
      <c r="F628" s="740">
        <f t="shared" si="68"/>
        <v>85.2</v>
      </c>
      <c r="G628" s="1037">
        <f>'Заказ, cкидки и курсы валют'!$J$24*F628</f>
        <v>1080.7620000000002</v>
      </c>
      <c r="H628" s="158">
        <f t="shared" si="69"/>
        <v>540.38</v>
      </c>
      <c r="I628" s="207"/>
    </row>
    <row r="629" spans="1:9" ht="14.1" customHeight="1">
      <c r="A629" s="208" t="s">
        <v>4623</v>
      </c>
      <c r="B629" s="160" t="s">
        <v>126</v>
      </c>
      <c r="C629" s="161">
        <v>3003</v>
      </c>
      <c r="D629" s="162">
        <v>500</v>
      </c>
      <c r="E629" s="706">
        <v>85.2</v>
      </c>
      <c r="F629" s="740">
        <f t="shared" si="68"/>
        <v>85.2</v>
      </c>
      <c r="G629" s="1037">
        <f>'Заказ, cкидки и курсы валют'!$J$24*F629</f>
        <v>1080.7620000000002</v>
      </c>
      <c r="H629" s="158">
        <f t="shared" si="69"/>
        <v>540.38</v>
      </c>
      <c r="I629" s="207"/>
    </row>
    <row r="630" spans="1:9" ht="14.1" customHeight="1">
      <c r="A630" s="208" t="s">
        <v>4480</v>
      </c>
      <c r="B630" s="160" t="s">
        <v>126</v>
      </c>
      <c r="C630" s="161">
        <v>3005</v>
      </c>
      <c r="D630" s="162">
        <v>500</v>
      </c>
      <c r="E630" s="706">
        <v>85.2</v>
      </c>
      <c r="F630" s="740">
        <f t="shared" si="68"/>
        <v>85.2</v>
      </c>
      <c r="G630" s="1037">
        <f>'Заказ, cкидки и курсы валют'!$J$24*F630</f>
        <v>1080.7620000000002</v>
      </c>
      <c r="H630" s="158">
        <f t="shared" si="69"/>
        <v>540.38</v>
      </c>
      <c r="I630" s="207"/>
    </row>
    <row r="631" spans="1:9" ht="14.1" customHeight="1">
      <c r="A631" s="208" t="s">
        <v>4624</v>
      </c>
      <c r="B631" s="160" t="s">
        <v>126</v>
      </c>
      <c r="C631" s="161">
        <v>3009</v>
      </c>
      <c r="D631" s="162">
        <v>500</v>
      </c>
      <c r="E631" s="706">
        <v>85.2</v>
      </c>
      <c r="F631" s="740">
        <f t="shared" si="68"/>
        <v>85.2</v>
      </c>
      <c r="G631" s="1037">
        <f>'Заказ, cкидки и курсы валют'!$J$24*F631</f>
        <v>1080.7620000000002</v>
      </c>
      <c r="H631" s="158">
        <f t="shared" si="69"/>
        <v>540.38</v>
      </c>
      <c r="I631" s="207"/>
    </row>
    <row r="632" spans="1:9" ht="14.1" customHeight="1">
      <c r="A632" s="208" t="s">
        <v>4625</v>
      </c>
      <c r="B632" s="160" t="s">
        <v>126</v>
      </c>
      <c r="C632" s="161">
        <v>3011</v>
      </c>
      <c r="D632" s="162">
        <v>500</v>
      </c>
      <c r="E632" s="706">
        <v>85.2</v>
      </c>
      <c r="F632" s="740">
        <f t="shared" si="68"/>
        <v>85.2</v>
      </c>
      <c r="G632" s="1037">
        <f>'Заказ, cкидки и курсы валют'!$J$24*F632</f>
        <v>1080.7620000000002</v>
      </c>
      <c r="H632" s="158">
        <f t="shared" si="69"/>
        <v>540.38</v>
      </c>
      <c r="I632" s="207"/>
    </row>
    <row r="633" spans="1:9" ht="14.1" customHeight="1">
      <c r="A633" s="208" t="s">
        <v>4626</v>
      </c>
      <c r="B633" s="160" t="s">
        <v>126</v>
      </c>
      <c r="C633" s="161">
        <v>5002</v>
      </c>
      <c r="D633" s="162">
        <v>500</v>
      </c>
      <c r="E633" s="706">
        <v>85.2</v>
      </c>
      <c r="F633" s="740">
        <f t="shared" si="68"/>
        <v>85.2</v>
      </c>
      <c r="G633" s="1037">
        <f>'Заказ, cкидки и курсы валют'!$J$24*F633</f>
        <v>1080.7620000000002</v>
      </c>
      <c r="H633" s="158">
        <f t="shared" si="69"/>
        <v>540.38</v>
      </c>
      <c r="I633" s="207"/>
    </row>
    <row r="634" spans="1:9" ht="14.1" customHeight="1">
      <c r="A634" s="208" t="s">
        <v>4627</v>
      </c>
      <c r="B634" s="160" t="s">
        <v>126</v>
      </c>
      <c r="C634" s="161">
        <v>5005</v>
      </c>
      <c r="D634" s="162">
        <v>500</v>
      </c>
      <c r="E634" s="706">
        <v>85.2</v>
      </c>
      <c r="F634" s="740">
        <f t="shared" ref="F634:F663" si="70">ROUND(E634*(1-$F$11),2)</f>
        <v>85.2</v>
      </c>
      <c r="G634" s="1037">
        <f>'Заказ, cкидки и курсы валют'!$J$24*F634</f>
        <v>1080.7620000000002</v>
      </c>
      <c r="H634" s="158">
        <f t="shared" ref="H634:H663" si="71">ROUND((D634/1000)*G634,2)</f>
        <v>540.38</v>
      </c>
      <c r="I634" s="207"/>
    </row>
    <row r="635" spans="1:9" ht="14.1" customHeight="1">
      <c r="A635" s="208" t="s">
        <v>4628</v>
      </c>
      <c r="B635" s="160" t="s">
        <v>126</v>
      </c>
      <c r="C635" s="161">
        <v>5010</v>
      </c>
      <c r="D635" s="162">
        <v>500</v>
      </c>
      <c r="E635" s="706">
        <v>85.2</v>
      </c>
      <c r="F635" s="740">
        <f t="shared" si="70"/>
        <v>85.2</v>
      </c>
      <c r="G635" s="1037">
        <f>'Заказ, cкидки и курсы валют'!$J$24*F635</f>
        <v>1080.7620000000002</v>
      </c>
      <c r="H635" s="158">
        <f t="shared" si="71"/>
        <v>540.38</v>
      </c>
      <c r="I635" s="207"/>
    </row>
    <row r="636" spans="1:9" ht="14.1" customHeight="1">
      <c r="A636" s="208" t="s">
        <v>4629</v>
      </c>
      <c r="B636" s="160" t="s">
        <v>126</v>
      </c>
      <c r="C636" s="161">
        <v>5021</v>
      </c>
      <c r="D636" s="162">
        <v>500</v>
      </c>
      <c r="E636" s="706">
        <v>85.2</v>
      </c>
      <c r="F636" s="740">
        <f t="shared" si="70"/>
        <v>85.2</v>
      </c>
      <c r="G636" s="1037">
        <f>'Заказ, cкидки и курсы валют'!$J$24*F636</f>
        <v>1080.7620000000002</v>
      </c>
      <c r="H636" s="158">
        <f t="shared" si="71"/>
        <v>540.38</v>
      </c>
      <c r="I636" s="207"/>
    </row>
    <row r="637" spans="1:9" ht="14.1" customHeight="1">
      <c r="A637" s="208" t="s">
        <v>4630</v>
      </c>
      <c r="B637" s="160" t="s">
        <v>126</v>
      </c>
      <c r="C637" s="161">
        <v>6002</v>
      </c>
      <c r="D637" s="162">
        <v>500</v>
      </c>
      <c r="E637" s="706">
        <v>85.2</v>
      </c>
      <c r="F637" s="740">
        <f t="shared" si="70"/>
        <v>85.2</v>
      </c>
      <c r="G637" s="1037">
        <f>'Заказ, cкидки и курсы валют'!$J$24*F637</f>
        <v>1080.7620000000002</v>
      </c>
      <c r="H637" s="158">
        <f t="shared" si="71"/>
        <v>540.38</v>
      </c>
      <c r="I637" s="207"/>
    </row>
    <row r="638" spans="1:9" ht="14.1" customHeight="1">
      <c r="A638" s="208" t="s">
        <v>4631</v>
      </c>
      <c r="B638" s="160" t="s">
        <v>126</v>
      </c>
      <c r="C638" s="161">
        <v>6005</v>
      </c>
      <c r="D638" s="162">
        <v>500</v>
      </c>
      <c r="E638" s="706">
        <v>85.2</v>
      </c>
      <c r="F638" s="740">
        <f t="shared" si="70"/>
        <v>85.2</v>
      </c>
      <c r="G638" s="1037">
        <f>'Заказ, cкидки и курсы валют'!$J$24*F638</f>
        <v>1080.7620000000002</v>
      </c>
      <c r="H638" s="158">
        <f t="shared" si="71"/>
        <v>540.38</v>
      </c>
      <c r="I638" s="207"/>
    </row>
    <row r="639" spans="1:9" ht="14.1" customHeight="1">
      <c r="A639" s="208" t="s">
        <v>4632</v>
      </c>
      <c r="B639" s="160" t="s">
        <v>126</v>
      </c>
      <c r="C639" s="161">
        <v>7004</v>
      </c>
      <c r="D639" s="162">
        <v>500</v>
      </c>
      <c r="E639" s="706">
        <v>85.2</v>
      </c>
      <c r="F639" s="740">
        <f t="shared" si="70"/>
        <v>85.2</v>
      </c>
      <c r="G639" s="1037">
        <f>'Заказ, cкидки и курсы валют'!$J$24*F639</f>
        <v>1080.7620000000002</v>
      </c>
      <c r="H639" s="158">
        <f t="shared" si="71"/>
        <v>540.38</v>
      </c>
      <c r="I639" s="207"/>
    </row>
    <row r="640" spans="1:9" ht="14.1" customHeight="1">
      <c r="A640" s="208" t="s">
        <v>5990</v>
      </c>
      <c r="B640" s="160" t="s">
        <v>126</v>
      </c>
      <c r="C640" s="161">
        <v>7024</v>
      </c>
      <c r="D640" s="162">
        <v>500</v>
      </c>
      <c r="E640" s="706">
        <v>85.2</v>
      </c>
      <c r="F640" s="740">
        <f t="shared" si="70"/>
        <v>85.2</v>
      </c>
      <c r="G640" s="1037">
        <f>'Заказ, cкидки и курсы валют'!$J$24*F640</f>
        <v>1080.7620000000002</v>
      </c>
      <c r="H640" s="158">
        <f t="shared" si="71"/>
        <v>540.38</v>
      </c>
      <c r="I640" s="207"/>
    </row>
    <row r="641" spans="1:9" ht="14.1" customHeight="1">
      <c r="A641" s="208" t="s">
        <v>4633</v>
      </c>
      <c r="B641" s="160" t="s">
        <v>126</v>
      </c>
      <c r="C641" s="161">
        <v>8017</v>
      </c>
      <c r="D641" s="162">
        <v>500</v>
      </c>
      <c r="E641" s="706">
        <v>85.2</v>
      </c>
      <c r="F641" s="740">
        <f t="shared" si="70"/>
        <v>85.2</v>
      </c>
      <c r="G641" s="1037">
        <f>'Заказ, cкидки и курсы валют'!$J$24*F641</f>
        <v>1080.7620000000002</v>
      </c>
      <c r="H641" s="158">
        <f t="shared" si="71"/>
        <v>540.38</v>
      </c>
      <c r="I641" s="207"/>
    </row>
    <row r="642" spans="1:9" ht="14.1" customHeight="1">
      <c r="A642" s="208" t="s">
        <v>4634</v>
      </c>
      <c r="B642" s="160" t="s">
        <v>126</v>
      </c>
      <c r="C642" s="161">
        <v>8019</v>
      </c>
      <c r="D642" s="162">
        <v>500</v>
      </c>
      <c r="E642" s="706">
        <v>85.2</v>
      </c>
      <c r="F642" s="740">
        <f t="shared" si="70"/>
        <v>85.2</v>
      </c>
      <c r="G642" s="1037">
        <f>'Заказ, cкидки и курсы валют'!$J$24*F642</f>
        <v>1080.7620000000002</v>
      </c>
      <c r="H642" s="158">
        <f t="shared" si="71"/>
        <v>540.38</v>
      </c>
      <c r="I642" s="207"/>
    </row>
    <row r="643" spans="1:9" ht="14.1" customHeight="1">
      <c r="A643" s="208" t="s">
        <v>4635</v>
      </c>
      <c r="B643" s="160" t="s">
        <v>126</v>
      </c>
      <c r="C643" s="161">
        <v>9003</v>
      </c>
      <c r="D643" s="162">
        <v>500</v>
      </c>
      <c r="E643" s="706">
        <v>85.2</v>
      </c>
      <c r="F643" s="740">
        <f t="shared" si="70"/>
        <v>85.2</v>
      </c>
      <c r="G643" s="1037">
        <f>'Заказ, cкидки и курсы валют'!$J$24*F643</f>
        <v>1080.7620000000002</v>
      </c>
      <c r="H643" s="158">
        <f t="shared" si="71"/>
        <v>540.38</v>
      </c>
      <c r="I643" s="207"/>
    </row>
    <row r="644" spans="1:9" ht="14.1" customHeight="1">
      <c r="A644" s="208" t="s">
        <v>5991</v>
      </c>
      <c r="B644" s="160" t="s">
        <v>126</v>
      </c>
      <c r="C644" s="161">
        <v>9005</v>
      </c>
      <c r="D644" s="162">
        <v>500</v>
      </c>
      <c r="E644" s="706">
        <v>85.2</v>
      </c>
      <c r="F644" s="740">
        <f t="shared" si="70"/>
        <v>85.2</v>
      </c>
      <c r="G644" s="1037">
        <f>'Заказ, cкидки и курсы валют'!$J$24*F644</f>
        <v>1080.7620000000002</v>
      </c>
      <c r="H644" s="158">
        <f t="shared" si="71"/>
        <v>540.38</v>
      </c>
      <c r="I644" s="207"/>
    </row>
    <row r="645" spans="1:9" ht="14.1" customHeight="1">
      <c r="A645" s="452" t="s">
        <v>4636</v>
      </c>
      <c r="B645" s="453" t="s">
        <v>127</v>
      </c>
      <c r="C645" s="454">
        <v>1014</v>
      </c>
      <c r="D645" s="455">
        <v>500</v>
      </c>
      <c r="E645" s="706">
        <v>94.56</v>
      </c>
      <c r="F645" s="1130">
        <f t="shared" si="70"/>
        <v>94.56</v>
      </c>
      <c r="G645" s="1131">
        <f>'Заказ, cкидки и курсы валют'!$J$24*F645</f>
        <v>1199.4936</v>
      </c>
      <c r="H645" s="1132">
        <f t="shared" si="71"/>
        <v>599.75</v>
      </c>
      <c r="I645" s="456"/>
    </row>
    <row r="646" spans="1:9" ht="14.1" customHeight="1">
      <c r="A646" s="208" t="s">
        <v>4637</v>
      </c>
      <c r="B646" s="160" t="s">
        <v>127</v>
      </c>
      <c r="C646" s="161">
        <v>1015</v>
      </c>
      <c r="D646" s="162">
        <v>500</v>
      </c>
      <c r="E646" s="706">
        <v>94.56</v>
      </c>
      <c r="F646" s="740">
        <f t="shared" si="70"/>
        <v>94.56</v>
      </c>
      <c r="G646" s="1037">
        <f>'Заказ, cкидки и курсы валют'!$J$24*F646</f>
        <v>1199.4936</v>
      </c>
      <c r="H646" s="158">
        <f t="shared" si="71"/>
        <v>599.75</v>
      </c>
      <c r="I646" s="207"/>
    </row>
    <row r="647" spans="1:9" ht="14.1" customHeight="1">
      <c r="A647" s="208" t="s">
        <v>4638</v>
      </c>
      <c r="B647" s="160" t="s">
        <v>127</v>
      </c>
      <c r="C647" s="161">
        <v>1018</v>
      </c>
      <c r="D647" s="162">
        <v>500</v>
      </c>
      <c r="E647" s="706">
        <v>94.56</v>
      </c>
      <c r="F647" s="740">
        <f t="shared" si="70"/>
        <v>94.56</v>
      </c>
      <c r="G647" s="1037">
        <f>'Заказ, cкидки и курсы валют'!$J$24*F647</f>
        <v>1199.4936</v>
      </c>
      <c r="H647" s="158">
        <f t="shared" si="71"/>
        <v>599.75</v>
      </c>
      <c r="I647" s="207"/>
    </row>
    <row r="648" spans="1:9" ht="14.1" customHeight="1">
      <c r="A648" s="208" t="s">
        <v>4639</v>
      </c>
      <c r="B648" s="160" t="s">
        <v>127</v>
      </c>
      <c r="C648" s="161">
        <v>3003</v>
      </c>
      <c r="D648" s="162">
        <v>500</v>
      </c>
      <c r="E648" s="706">
        <v>94.56</v>
      </c>
      <c r="F648" s="740">
        <f t="shared" si="70"/>
        <v>94.56</v>
      </c>
      <c r="G648" s="1037">
        <f>'Заказ, cкидки и курсы валют'!$J$24*F648</f>
        <v>1199.4936</v>
      </c>
      <c r="H648" s="158">
        <f t="shared" si="71"/>
        <v>599.75</v>
      </c>
      <c r="I648" s="207"/>
    </row>
    <row r="649" spans="1:9" ht="14.1" customHeight="1">
      <c r="A649" s="208" t="s">
        <v>4640</v>
      </c>
      <c r="B649" s="160" t="s">
        <v>127</v>
      </c>
      <c r="C649" s="161">
        <v>3005</v>
      </c>
      <c r="D649" s="162">
        <v>500</v>
      </c>
      <c r="E649" s="706">
        <v>94.56</v>
      </c>
      <c r="F649" s="740">
        <f t="shared" si="70"/>
        <v>94.56</v>
      </c>
      <c r="G649" s="1037">
        <f>'Заказ, cкидки и курсы валют'!$J$24*F649</f>
        <v>1199.4936</v>
      </c>
      <c r="H649" s="158">
        <f t="shared" si="71"/>
        <v>599.75</v>
      </c>
      <c r="I649" s="207"/>
    </row>
    <row r="650" spans="1:9" ht="14.1" customHeight="1">
      <c r="A650" s="208" t="s">
        <v>4481</v>
      </c>
      <c r="B650" s="160" t="s">
        <v>127</v>
      </c>
      <c r="C650" s="161">
        <v>3009</v>
      </c>
      <c r="D650" s="162">
        <v>500</v>
      </c>
      <c r="E650" s="706">
        <v>94.56</v>
      </c>
      <c r="F650" s="740">
        <f t="shared" si="70"/>
        <v>94.56</v>
      </c>
      <c r="G650" s="1037">
        <f>'Заказ, cкидки и курсы валют'!$J$24*F650</f>
        <v>1199.4936</v>
      </c>
      <c r="H650" s="158">
        <f t="shared" si="71"/>
        <v>599.75</v>
      </c>
      <c r="I650" s="207"/>
    </row>
    <row r="651" spans="1:9" ht="14.1" customHeight="1">
      <c r="A651" s="208" t="s">
        <v>4641</v>
      </c>
      <c r="B651" s="160" t="s">
        <v>127</v>
      </c>
      <c r="C651" s="161">
        <v>3011</v>
      </c>
      <c r="D651" s="162">
        <v>500</v>
      </c>
      <c r="E651" s="706">
        <v>94.56</v>
      </c>
      <c r="F651" s="740">
        <f t="shared" si="70"/>
        <v>94.56</v>
      </c>
      <c r="G651" s="1037">
        <f>'Заказ, cкидки и курсы валют'!$J$24*F651</f>
        <v>1199.4936</v>
      </c>
      <c r="H651" s="158">
        <f t="shared" si="71"/>
        <v>599.75</v>
      </c>
      <c r="I651" s="207"/>
    </row>
    <row r="652" spans="1:9" ht="14.1" customHeight="1">
      <c r="A652" s="208" t="s">
        <v>4642</v>
      </c>
      <c r="B652" s="160" t="s">
        <v>127</v>
      </c>
      <c r="C652" s="161">
        <v>5002</v>
      </c>
      <c r="D652" s="162">
        <v>500</v>
      </c>
      <c r="E652" s="706">
        <v>94.56</v>
      </c>
      <c r="F652" s="740">
        <f t="shared" si="70"/>
        <v>94.56</v>
      </c>
      <c r="G652" s="1037">
        <f>'Заказ, cкидки и курсы валют'!$J$24*F652</f>
        <v>1199.4936</v>
      </c>
      <c r="H652" s="158">
        <f t="shared" si="71"/>
        <v>599.75</v>
      </c>
      <c r="I652" s="207"/>
    </row>
    <row r="653" spans="1:9" ht="14.1" customHeight="1">
      <c r="A653" s="208" t="s">
        <v>4643</v>
      </c>
      <c r="B653" s="160" t="s">
        <v>127</v>
      </c>
      <c r="C653" s="161">
        <v>5005</v>
      </c>
      <c r="D653" s="162">
        <v>500</v>
      </c>
      <c r="E653" s="706">
        <v>94.56</v>
      </c>
      <c r="F653" s="740">
        <f t="shared" si="70"/>
        <v>94.56</v>
      </c>
      <c r="G653" s="1037">
        <f>'Заказ, cкидки и курсы валют'!$J$24*F653</f>
        <v>1199.4936</v>
      </c>
      <c r="H653" s="158">
        <f t="shared" si="71"/>
        <v>599.75</v>
      </c>
      <c r="I653" s="207"/>
    </row>
    <row r="654" spans="1:9" ht="14.1" customHeight="1">
      <c r="A654" s="208" t="s">
        <v>4644</v>
      </c>
      <c r="B654" s="160" t="s">
        <v>127</v>
      </c>
      <c r="C654" s="161">
        <v>5010</v>
      </c>
      <c r="D654" s="162">
        <v>500</v>
      </c>
      <c r="E654" s="706">
        <v>94.56</v>
      </c>
      <c r="F654" s="740">
        <f t="shared" si="70"/>
        <v>94.56</v>
      </c>
      <c r="G654" s="1037">
        <f>'Заказ, cкидки и курсы валют'!$J$24*F654</f>
        <v>1199.4936</v>
      </c>
      <c r="H654" s="158">
        <f t="shared" si="71"/>
        <v>599.75</v>
      </c>
      <c r="I654" s="207"/>
    </row>
    <row r="655" spans="1:9" ht="14.1" customHeight="1">
      <c r="A655" s="208" t="s">
        <v>4645</v>
      </c>
      <c r="B655" s="160" t="s">
        <v>127</v>
      </c>
      <c r="C655" s="161">
        <v>5021</v>
      </c>
      <c r="D655" s="162">
        <v>500</v>
      </c>
      <c r="E655" s="706">
        <v>94.56</v>
      </c>
      <c r="F655" s="740">
        <f t="shared" si="70"/>
        <v>94.56</v>
      </c>
      <c r="G655" s="1037">
        <f>'Заказ, cкидки и курсы валют'!$J$24*F655</f>
        <v>1199.4936</v>
      </c>
      <c r="H655" s="158">
        <f t="shared" si="71"/>
        <v>599.75</v>
      </c>
      <c r="I655" s="207"/>
    </row>
    <row r="656" spans="1:9" ht="14.1" customHeight="1">
      <c r="A656" s="208" t="s">
        <v>4646</v>
      </c>
      <c r="B656" s="160" t="s">
        <v>127</v>
      </c>
      <c r="C656" s="161">
        <v>6002</v>
      </c>
      <c r="D656" s="162">
        <v>500</v>
      </c>
      <c r="E656" s="706">
        <v>94.56</v>
      </c>
      <c r="F656" s="740">
        <f t="shared" si="70"/>
        <v>94.56</v>
      </c>
      <c r="G656" s="1037">
        <f>'Заказ, cкидки и курсы валют'!$J$24*F656</f>
        <v>1199.4936</v>
      </c>
      <c r="H656" s="158">
        <f t="shared" si="71"/>
        <v>599.75</v>
      </c>
      <c r="I656" s="207"/>
    </row>
    <row r="657" spans="1:11" ht="14.1" customHeight="1">
      <c r="A657" s="208" t="s">
        <v>4647</v>
      </c>
      <c r="B657" s="160" t="s">
        <v>127</v>
      </c>
      <c r="C657" s="161">
        <v>6005</v>
      </c>
      <c r="D657" s="162">
        <v>500</v>
      </c>
      <c r="E657" s="706">
        <v>94.56</v>
      </c>
      <c r="F657" s="740">
        <f t="shared" si="70"/>
        <v>94.56</v>
      </c>
      <c r="G657" s="1037">
        <f>'Заказ, cкидки и курсы валют'!$J$24*F657</f>
        <v>1199.4936</v>
      </c>
      <c r="H657" s="158">
        <f t="shared" si="71"/>
        <v>599.75</v>
      </c>
      <c r="I657" s="207"/>
    </row>
    <row r="658" spans="1:11" ht="14.1" customHeight="1">
      <c r="A658" s="208" t="s">
        <v>4648</v>
      </c>
      <c r="B658" s="160" t="s">
        <v>127</v>
      </c>
      <c r="C658" s="161">
        <v>7004</v>
      </c>
      <c r="D658" s="162">
        <v>500</v>
      </c>
      <c r="E658" s="706">
        <v>94.56</v>
      </c>
      <c r="F658" s="740">
        <f t="shared" si="70"/>
        <v>94.56</v>
      </c>
      <c r="G658" s="1037">
        <f>'Заказ, cкидки и курсы валют'!$J$24*F658</f>
        <v>1199.4936</v>
      </c>
      <c r="H658" s="158">
        <f t="shared" si="71"/>
        <v>599.75</v>
      </c>
      <c r="I658" s="207"/>
    </row>
    <row r="659" spans="1:11" ht="14.1" customHeight="1">
      <c r="A659" s="208" t="s">
        <v>5992</v>
      </c>
      <c r="B659" s="160" t="s">
        <v>127</v>
      </c>
      <c r="C659" s="161">
        <v>7024</v>
      </c>
      <c r="D659" s="162">
        <v>500</v>
      </c>
      <c r="E659" s="706">
        <v>94.56</v>
      </c>
      <c r="F659" s="740">
        <f t="shared" si="70"/>
        <v>94.56</v>
      </c>
      <c r="G659" s="1037">
        <f>'Заказ, cкидки и курсы валют'!$J$24*F659</f>
        <v>1199.4936</v>
      </c>
      <c r="H659" s="158">
        <f t="shared" si="71"/>
        <v>599.75</v>
      </c>
      <c r="I659" s="207"/>
    </row>
    <row r="660" spans="1:11" ht="14.1" customHeight="1">
      <c r="A660" s="208" t="s">
        <v>4649</v>
      </c>
      <c r="B660" s="160" t="s">
        <v>127</v>
      </c>
      <c r="C660" s="161">
        <v>8017</v>
      </c>
      <c r="D660" s="162">
        <v>500</v>
      </c>
      <c r="E660" s="706">
        <v>94.56</v>
      </c>
      <c r="F660" s="740">
        <f t="shared" si="70"/>
        <v>94.56</v>
      </c>
      <c r="G660" s="1037">
        <f>'Заказ, cкидки и курсы валют'!$J$24*F660</f>
        <v>1199.4936</v>
      </c>
      <c r="H660" s="158">
        <f t="shared" si="71"/>
        <v>599.75</v>
      </c>
      <c r="I660" s="207"/>
    </row>
    <row r="661" spans="1:11" ht="14.1" customHeight="1">
      <c r="A661" s="208" t="s">
        <v>4650</v>
      </c>
      <c r="B661" s="160" t="s">
        <v>127</v>
      </c>
      <c r="C661" s="161">
        <v>8019</v>
      </c>
      <c r="D661" s="162">
        <v>500</v>
      </c>
      <c r="E661" s="706">
        <v>94.56</v>
      </c>
      <c r="F661" s="740">
        <f t="shared" si="70"/>
        <v>94.56</v>
      </c>
      <c r="G661" s="1037">
        <f>'Заказ, cкидки и курсы валют'!$J$24*F661</f>
        <v>1199.4936</v>
      </c>
      <c r="H661" s="158">
        <f t="shared" si="71"/>
        <v>599.75</v>
      </c>
      <c r="I661" s="207"/>
    </row>
    <row r="662" spans="1:11" ht="14.1" customHeight="1">
      <c r="A662" s="208" t="s">
        <v>4651</v>
      </c>
      <c r="B662" s="160" t="s">
        <v>127</v>
      </c>
      <c r="C662" s="161">
        <v>9003</v>
      </c>
      <c r="D662" s="162">
        <v>500</v>
      </c>
      <c r="E662" s="706">
        <v>94.56</v>
      </c>
      <c r="F662" s="740">
        <f t="shared" si="70"/>
        <v>94.56</v>
      </c>
      <c r="G662" s="1037">
        <f>'Заказ, cкидки и курсы валют'!$J$24*F662</f>
        <v>1199.4936</v>
      </c>
      <c r="H662" s="158">
        <f t="shared" si="71"/>
        <v>599.75</v>
      </c>
      <c r="I662" s="207"/>
    </row>
    <row r="663" spans="1:11" ht="14.1" customHeight="1" thickBot="1">
      <c r="A663" s="210" t="s">
        <v>5993</v>
      </c>
      <c r="B663" s="1183" t="s">
        <v>127</v>
      </c>
      <c r="C663" s="1184">
        <v>9005</v>
      </c>
      <c r="D663" s="1185">
        <v>500</v>
      </c>
      <c r="E663" s="706">
        <v>94.56</v>
      </c>
      <c r="F663" s="1173">
        <f t="shared" si="70"/>
        <v>94.56</v>
      </c>
      <c r="G663" s="1174">
        <f>'Заказ, cкидки и курсы валют'!$J$24*F663</f>
        <v>1199.4936</v>
      </c>
      <c r="H663" s="214">
        <f t="shared" si="71"/>
        <v>599.75</v>
      </c>
      <c r="I663" s="215"/>
    </row>
    <row r="664" spans="1:11" ht="13.5" customHeight="1">
      <c r="A664" s="1479" t="s">
        <v>5259</v>
      </c>
      <c r="B664" s="275"/>
      <c r="C664" s="275"/>
      <c r="D664" s="275"/>
      <c r="E664" s="1480"/>
      <c r="F664" s="1480"/>
      <c r="G664" s="1481"/>
      <c r="H664" s="275"/>
      <c r="I664" s="100"/>
    </row>
    <row r="665" spans="1:11" ht="13.5" customHeight="1">
      <c r="A665" s="1482" t="s">
        <v>5260</v>
      </c>
      <c r="B665" s="559"/>
      <c r="C665" s="559"/>
      <c r="D665" s="559"/>
      <c r="E665" s="681"/>
      <c r="F665" s="681"/>
      <c r="G665" s="1043"/>
      <c r="I665" s="278"/>
    </row>
    <row r="666" spans="1:11" ht="13.5" customHeight="1">
      <c r="A666" s="256"/>
      <c r="B666" s="129" t="s">
        <v>1395</v>
      </c>
      <c r="C666" s="129"/>
      <c r="D666" s="198"/>
      <c r="E666" s="752"/>
      <c r="F666" s="695"/>
      <c r="G666" s="396"/>
      <c r="H666" s="17"/>
      <c r="I666" s="200"/>
    </row>
    <row r="667" spans="1:11" ht="13.5" customHeight="1">
      <c r="A667" s="256"/>
      <c r="B667" s="257"/>
      <c r="C667" s="118"/>
      <c r="D667" s="118"/>
      <c r="E667" s="732"/>
      <c r="F667" s="733"/>
      <c r="G667" s="1034"/>
      <c r="H667" s="264"/>
      <c r="I667" s="200"/>
    </row>
    <row r="668" spans="1:11" ht="13.5" customHeight="1">
      <c r="A668" s="256"/>
      <c r="B668" s="257"/>
      <c r="C668" s="118"/>
      <c r="D668" s="118"/>
      <c r="E668" s="732"/>
      <c r="F668" s="733"/>
      <c r="G668" s="1034"/>
      <c r="H668" s="264"/>
      <c r="I668" s="200"/>
      <c r="K668" s="1080"/>
    </row>
    <row r="669" spans="1:11" ht="13.5" customHeight="1">
      <c r="A669" s="256"/>
      <c r="B669" s="257"/>
      <c r="C669" s="118"/>
      <c r="D669" s="118"/>
      <c r="E669" s="732"/>
      <c r="F669" s="733"/>
      <c r="G669" s="1034"/>
      <c r="H669" s="264"/>
      <c r="I669" s="200"/>
      <c r="K669" s="1080"/>
    </row>
    <row r="670" spans="1:11" ht="13.5" customHeight="1" thickBot="1">
      <c r="A670" s="258"/>
      <c r="B670" s="259"/>
      <c r="C670" s="120"/>
      <c r="D670" s="120"/>
      <c r="E670" s="734"/>
      <c r="F670" s="735"/>
      <c r="G670" s="1035"/>
      <c r="H670" s="265"/>
      <c r="I670" s="205"/>
    </row>
    <row r="671" spans="1:11" ht="30.75" customHeight="1">
      <c r="A671" s="1660" t="s">
        <v>1036</v>
      </c>
      <c r="B671" s="1661" t="s">
        <v>1037</v>
      </c>
      <c r="C671" s="1668" t="s">
        <v>7524</v>
      </c>
      <c r="D671" s="230" t="s">
        <v>3147</v>
      </c>
      <c r="E671" s="1476" t="s">
        <v>11544</v>
      </c>
      <c r="F671" s="737" t="s">
        <v>2796</v>
      </c>
      <c r="G671" s="1655" t="s">
        <v>2644</v>
      </c>
      <c r="H671" s="482" t="s">
        <v>498</v>
      </c>
      <c r="I671" s="609" t="s">
        <v>4274</v>
      </c>
    </row>
    <row r="672" spans="1:11" ht="13.5" customHeight="1" thickBot="1">
      <c r="A672" s="1485"/>
      <c r="B672" s="1662"/>
      <c r="C672" s="1669"/>
      <c r="D672" s="227" t="s">
        <v>2645</v>
      </c>
      <c r="E672" s="738" t="s">
        <v>265</v>
      </c>
      <c r="F672" s="739">
        <f>'Заказ, cкидки и курсы валют'!$I$12</f>
        <v>0</v>
      </c>
      <c r="G672" s="1656"/>
      <c r="H672" s="1657"/>
      <c r="I672" s="1663"/>
    </row>
    <row r="673" spans="1:11" ht="14.1" customHeight="1">
      <c r="A673" s="466" t="s">
        <v>4482</v>
      </c>
      <c r="B673" s="467" t="s">
        <v>122</v>
      </c>
      <c r="C673" s="459">
        <v>1014</v>
      </c>
      <c r="D673" s="468">
        <v>1500</v>
      </c>
      <c r="E673" s="706">
        <v>76.61</v>
      </c>
      <c r="F673" s="1130">
        <f>ROUND(E673*(1-$F$11),2)</f>
        <v>76.61</v>
      </c>
      <c r="G673" s="1131">
        <f>'Заказ, cкидки и курсы валют'!$J$24*F673</f>
        <v>971.79785000000004</v>
      </c>
      <c r="H673" s="1132">
        <f>ROUND((D673/1000)*G673,2)</f>
        <v>1457.7</v>
      </c>
      <c r="I673" s="469"/>
      <c r="K673" s="1080"/>
    </row>
    <row r="674" spans="1:11" ht="14.1" customHeight="1">
      <c r="A674" s="242" t="s">
        <v>4652</v>
      </c>
      <c r="B674" s="47" t="s">
        <v>122</v>
      </c>
      <c r="C674" s="161">
        <v>1015</v>
      </c>
      <c r="D674" s="48">
        <v>1500</v>
      </c>
      <c r="E674" s="706">
        <v>76.61</v>
      </c>
      <c r="F674" s="740">
        <f t="shared" ref="F674:F737" si="72">ROUND(E674*(1-$F$11),2)</f>
        <v>76.61</v>
      </c>
      <c r="G674" s="1037">
        <f>'Заказ, cкидки и курсы валют'!$J$24*F674</f>
        <v>971.79785000000004</v>
      </c>
      <c r="H674" s="158">
        <f t="shared" ref="H674:H737" si="73">ROUND((D674/1000)*G674,2)</f>
        <v>1457.7</v>
      </c>
      <c r="I674" s="245"/>
      <c r="K674" s="1080"/>
    </row>
    <row r="675" spans="1:11" ht="14.1" customHeight="1">
      <c r="A675" s="242" t="s">
        <v>4653</v>
      </c>
      <c r="B675" s="47" t="s">
        <v>122</v>
      </c>
      <c r="C675" s="161">
        <v>1018</v>
      </c>
      <c r="D675" s="48">
        <v>1500</v>
      </c>
      <c r="E675" s="706">
        <v>76.61</v>
      </c>
      <c r="F675" s="740">
        <f t="shared" si="72"/>
        <v>76.61</v>
      </c>
      <c r="G675" s="1037">
        <f>'Заказ, cкидки и курсы валют'!$J$24*F675</f>
        <v>971.79785000000004</v>
      </c>
      <c r="H675" s="158">
        <f t="shared" si="73"/>
        <v>1457.7</v>
      </c>
      <c r="I675" s="245"/>
    </row>
    <row r="676" spans="1:11" ht="14.1" customHeight="1">
      <c r="A676" s="242" t="s">
        <v>4654</v>
      </c>
      <c r="B676" s="47" t="s">
        <v>122</v>
      </c>
      <c r="C676" s="161">
        <v>3003</v>
      </c>
      <c r="D676" s="48">
        <v>1500</v>
      </c>
      <c r="E676" s="706">
        <v>76.61</v>
      </c>
      <c r="F676" s="740">
        <f t="shared" si="72"/>
        <v>76.61</v>
      </c>
      <c r="G676" s="1037">
        <f>'Заказ, cкидки и курсы валют'!$J$24*F676</f>
        <v>971.79785000000004</v>
      </c>
      <c r="H676" s="158">
        <f t="shared" si="73"/>
        <v>1457.7</v>
      </c>
      <c r="I676" s="245"/>
    </row>
    <row r="677" spans="1:11" ht="14.1" customHeight="1">
      <c r="A677" s="242" t="s">
        <v>4655</v>
      </c>
      <c r="B677" s="47" t="s">
        <v>122</v>
      </c>
      <c r="C677" s="161">
        <v>3005</v>
      </c>
      <c r="D677" s="48">
        <v>1500</v>
      </c>
      <c r="E677" s="706">
        <v>76.61</v>
      </c>
      <c r="F677" s="740">
        <f t="shared" si="72"/>
        <v>76.61</v>
      </c>
      <c r="G677" s="1037">
        <f>'Заказ, cкидки и курсы валют'!$J$24*F677</f>
        <v>971.79785000000004</v>
      </c>
      <c r="H677" s="158">
        <f t="shared" si="73"/>
        <v>1457.7</v>
      </c>
      <c r="I677" s="245"/>
    </row>
    <row r="678" spans="1:11" ht="14.1" customHeight="1">
      <c r="A678" s="242" t="s">
        <v>4656</v>
      </c>
      <c r="B678" s="47" t="s">
        <v>122</v>
      </c>
      <c r="C678" s="161">
        <v>3009</v>
      </c>
      <c r="D678" s="48">
        <v>1500</v>
      </c>
      <c r="E678" s="706">
        <v>76.61</v>
      </c>
      <c r="F678" s="740">
        <f t="shared" si="72"/>
        <v>76.61</v>
      </c>
      <c r="G678" s="1037">
        <f>'Заказ, cкидки и курсы валют'!$J$24*F678</f>
        <v>971.79785000000004</v>
      </c>
      <c r="H678" s="158">
        <f t="shared" si="73"/>
        <v>1457.7</v>
      </c>
      <c r="I678" s="245"/>
    </row>
    <row r="679" spans="1:11" ht="14.1" customHeight="1">
      <c r="A679" s="242" t="s">
        <v>4657</v>
      </c>
      <c r="B679" s="47" t="s">
        <v>122</v>
      </c>
      <c r="C679" s="161">
        <v>3011</v>
      </c>
      <c r="D679" s="48">
        <v>1500</v>
      </c>
      <c r="E679" s="706">
        <v>76.61</v>
      </c>
      <c r="F679" s="740">
        <f t="shared" si="72"/>
        <v>76.61</v>
      </c>
      <c r="G679" s="1037">
        <f>'Заказ, cкидки и курсы валют'!$J$24*F679</f>
        <v>971.79785000000004</v>
      </c>
      <c r="H679" s="158">
        <f t="shared" si="73"/>
        <v>1457.7</v>
      </c>
      <c r="I679" s="245"/>
    </row>
    <row r="680" spans="1:11" ht="14.1" customHeight="1">
      <c r="A680" s="242" t="s">
        <v>4658</v>
      </c>
      <c r="B680" s="47" t="s">
        <v>122</v>
      </c>
      <c r="C680" s="161">
        <v>5002</v>
      </c>
      <c r="D680" s="48">
        <v>1500</v>
      </c>
      <c r="E680" s="706">
        <v>76.61</v>
      </c>
      <c r="F680" s="740">
        <f t="shared" si="72"/>
        <v>76.61</v>
      </c>
      <c r="G680" s="1037">
        <f>'Заказ, cкидки и курсы валют'!$J$24*F680</f>
        <v>971.79785000000004</v>
      </c>
      <c r="H680" s="158">
        <f t="shared" si="73"/>
        <v>1457.7</v>
      </c>
      <c r="I680" s="245"/>
    </row>
    <row r="681" spans="1:11" ht="14.1" customHeight="1">
      <c r="A681" s="242" t="s">
        <v>4659</v>
      </c>
      <c r="B681" s="47" t="s">
        <v>122</v>
      </c>
      <c r="C681" s="161">
        <v>5005</v>
      </c>
      <c r="D681" s="48">
        <v>1500</v>
      </c>
      <c r="E681" s="706">
        <v>76.61</v>
      </c>
      <c r="F681" s="740">
        <f t="shared" si="72"/>
        <v>76.61</v>
      </c>
      <c r="G681" s="1037">
        <f>'Заказ, cкидки и курсы валют'!$J$24*F681</f>
        <v>971.79785000000004</v>
      </c>
      <c r="H681" s="158">
        <f t="shared" si="73"/>
        <v>1457.7</v>
      </c>
      <c r="I681" s="245"/>
    </row>
    <row r="682" spans="1:11" ht="14.1" customHeight="1">
      <c r="A682" s="242" t="s">
        <v>4660</v>
      </c>
      <c r="B682" s="47" t="s">
        <v>122</v>
      </c>
      <c r="C682" s="161">
        <v>5010</v>
      </c>
      <c r="D682" s="48">
        <v>1500</v>
      </c>
      <c r="E682" s="706">
        <v>76.61</v>
      </c>
      <c r="F682" s="740">
        <f t="shared" si="72"/>
        <v>76.61</v>
      </c>
      <c r="G682" s="1037">
        <f>'Заказ, cкидки и курсы валют'!$J$24*F682</f>
        <v>971.79785000000004</v>
      </c>
      <c r="H682" s="158">
        <f t="shared" si="73"/>
        <v>1457.7</v>
      </c>
      <c r="I682" s="245"/>
    </row>
    <row r="683" spans="1:11" ht="14.1" customHeight="1">
      <c r="A683" s="242" t="s">
        <v>4661</v>
      </c>
      <c r="B683" s="47" t="s">
        <v>122</v>
      </c>
      <c r="C683" s="161">
        <v>5021</v>
      </c>
      <c r="D683" s="48">
        <v>1500</v>
      </c>
      <c r="E683" s="706">
        <v>76.61</v>
      </c>
      <c r="F683" s="740">
        <f t="shared" si="72"/>
        <v>76.61</v>
      </c>
      <c r="G683" s="1037">
        <f>'Заказ, cкидки и курсы валют'!$J$24*F683</f>
        <v>971.79785000000004</v>
      </c>
      <c r="H683" s="158">
        <f t="shared" si="73"/>
        <v>1457.7</v>
      </c>
      <c r="I683" s="245"/>
    </row>
    <row r="684" spans="1:11" ht="14.1" customHeight="1">
      <c r="A684" s="242" t="s">
        <v>4662</v>
      </c>
      <c r="B684" s="47" t="s">
        <v>122</v>
      </c>
      <c r="C684" s="161">
        <v>6002</v>
      </c>
      <c r="D684" s="48">
        <v>1500</v>
      </c>
      <c r="E684" s="706">
        <v>76.61</v>
      </c>
      <c r="F684" s="740">
        <f t="shared" si="72"/>
        <v>76.61</v>
      </c>
      <c r="G684" s="1037">
        <f>'Заказ, cкидки и курсы валют'!$J$24*F684</f>
        <v>971.79785000000004</v>
      </c>
      <c r="H684" s="158">
        <f t="shared" si="73"/>
        <v>1457.7</v>
      </c>
      <c r="I684" s="245"/>
    </row>
    <row r="685" spans="1:11" ht="14.1" customHeight="1">
      <c r="A685" s="242" t="s">
        <v>4663</v>
      </c>
      <c r="B685" s="47" t="s">
        <v>122</v>
      </c>
      <c r="C685" s="161">
        <v>6005</v>
      </c>
      <c r="D685" s="48">
        <v>1500</v>
      </c>
      <c r="E685" s="706">
        <v>76.61</v>
      </c>
      <c r="F685" s="740">
        <f t="shared" si="72"/>
        <v>76.61</v>
      </c>
      <c r="G685" s="1037">
        <f>'Заказ, cкидки и курсы валют'!$J$24*F685</f>
        <v>971.79785000000004</v>
      </c>
      <c r="H685" s="158">
        <f t="shared" si="73"/>
        <v>1457.7</v>
      </c>
      <c r="I685" s="245"/>
    </row>
    <row r="686" spans="1:11" ht="14.1" customHeight="1">
      <c r="A686" s="242" t="s">
        <v>4664</v>
      </c>
      <c r="B686" s="47" t="s">
        <v>122</v>
      </c>
      <c r="C686" s="161">
        <v>7004</v>
      </c>
      <c r="D686" s="48">
        <v>1500</v>
      </c>
      <c r="E686" s="706">
        <v>76.61</v>
      </c>
      <c r="F686" s="740">
        <f t="shared" si="72"/>
        <v>76.61</v>
      </c>
      <c r="G686" s="1037">
        <f>'Заказ, cкидки и курсы валют'!$J$24*F686</f>
        <v>971.79785000000004</v>
      </c>
      <c r="H686" s="158">
        <f t="shared" si="73"/>
        <v>1457.7</v>
      </c>
      <c r="I686" s="245"/>
    </row>
    <row r="687" spans="1:11" ht="14.1" customHeight="1">
      <c r="A687" s="242" t="s">
        <v>5994</v>
      </c>
      <c r="B687" s="47" t="s">
        <v>122</v>
      </c>
      <c r="C687" s="161">
        <v>7024</v>
      </c>
      <c r="D687" s="48">
        <v>1500</v>
      </c>
      <c r="E687" s="706">
        <v>76.61</v>
      </c>
      <c r="F687" s="740">
        <f t="shared" si="72"/>
        <v>76.61</v>
      </c>
      <c r="G687" s="1037">
        <f>'Заказ, cкидки и курсы валют'!$J$24*F687</f>
        <v>971.79785000000004</v>
      </c>
      <c r="H687" s="158">
        <f t="shared" si="73"/>
        <v>1457.7</v>
      </c>
      <c r="I687" s="245"/>
    </row>
    <row r="688" spans="1:11" ht="14.1" customHeight="1">
      <c r="A688" s="242" t="s">
        <v>4665</v>
      </c>
      <c r="B688" s="47" t="s">
        <v>122</v>
      </c>
      <c r="C688" s="161">
        <v>8017</v>
      </c>
      <c r="D688" s="48">
        <v>1500</v>
      </c>
      <c r="E688" s="706">
        <v>76.61</v>
      </c>
      <c r="F688" s="740">
        <f t="shared" si="72"/>
        <v>76.61</v>
      </c>
      <c r="G688" s="1037">
        <f>'Заказ, cкидки и курсы валют'!$J$24*F688</f>
        <v>971.79785000000004</v>
      </c>
      <c r="H688" s="158">
        <f t="shared" si="73"/>
        <v>1457.7</v>
      </c>
      <c r="I688" s="245"/>
    </row>
    <row r="689" spans="1:11" ht="14.1" customHeight="1">
      <c r="A689" s="242" t="s">
        <v>4666</v>
      </c>
      <c r="B689" s="47" t="s">
        <v>122</v>
      </c>
      <c r="C689" s="161">
        <v>8019</v>
      </c>
      <c r="D689" s="48">
        <v>1500</v>
      </c>
      <c r="E689" s="706">
        <v>76.61</v>
      </c>
      <c r="F689" s="740">
        <f t="shared" si="72"/>
        <v>76.61</v>
      </c>
      <c r="G689" s="1037">
        <f>'Заказ, cкидки и курсы валют'!$J$24*F689</f>
        <v>971.79785000000004</v>
      </c>
      <c r="H689" s="158">
        <f t="shared" si="73"/>
        <v>1457.7</v>
      </c>
      <c r="I689" s="245"/>
    </row>
    <row r="690" spans="1:11" ht="14.1" customHeight="1">
      <c r="A690" s="242" t="s">
        <v>4667</v>
      </c>
      <c r="B690" s="47" t="s">
        <v>122</v>
      </c>
      <c r="C690" s="161">
        <v>9003</v>
      </c>
      <c r="D690" s="48">
        <v>1500</v>
      </c>
      <c r="E690" s="706">
        <v>76.61</v>
      </c>
      <c r="F690" s="740">
        <f t="shared" si="72"/>
        <v>76.61</v>
      </c>
      <c r="G690" s="1037">
        <f>'Заказ, cкидки и курсы валют'!$J$24*F690</f>
        <v>971.79785000000004</v>
      </c>
      <c r="H690" s="158">
        <f t="shared" si="73"/>
        <v>1457.7</v>
      </c>
      <c r="I690" s="245"/>
    </row>
    <row r="691" spans="1:11" ht="14.1" customHeight="1">
      <c r="A691" s="242" t="s">
        <v>5995</v>
      </c>
      <c r="B691" s="47" t="s">
        <v>122</v>
      </c>
      <c r="C691" s="161">
        <v>9005</v>
      </c>
      <c r="D691" s="48">
        <v>1500</v>
      </c>
      <c r="E691" s="706">
        <v>76.61</v>
      </c>
      <c r="F691" s="740">
        <f t="shared" si="72"/>
        <v>76.61</v>
      </c>
      <c r="G691" s="1037">
        <f>'Заказ, cкидки и курсы валют'!$J$24*F691</f>
        <v>971.79785000000004</v>
      </c>
      <c r="H691" s="158">
        <f t="shared" si="73"/>
        <v>1457.7</v>
      </c>
      <c r="I691" s="245"/>
    </row>
    <row r="692" spans="1:11" ht="14.1" customHeight="1">
      <c r="A692" s="464" t="s">
        <v>1766</v>
      </c>
      <c r="B692" s="465" t="s">
        <v>124</v>
      </c>
      <c r="C692" s="454">
        <v>1014</v>
      </c>
      <c r="D692" s="462">
        <v>1000</v>
      </c>
      <c r="E692" s="706">
        <v>80.25</v>
      </c>
      <c r="F692" s="1130">
        <f t="shared" si="72"/>
        <v>80.25</v>
      </c>
      <c r="G692" s="1131">
        <f>'Заказ, cкидки и курсы валют'!$J$24*F692</f>
        <v>1017.9712500000001</v>
      </c>
      <c r="H692" s="1132">
        <f t="shared" si="73"/>
        <v>1017.97</v>
      </c>
      <c r="I692" s="463"/>
    </row>
    <row r="693" spans="1:11" ht="14.1" customHeight="1">
      <c r="A693" s="242" t="s">
        <v>1767</v>
      </c>
      <c r="B693" s="47" t="s">
        <v>124</v>
      </c>
      <c r="C693" s="161">
        <v>1015</v>
      </c>
      <c r="D693" s="48">
        <v>1000</v>
      </c>
      <c r="E693" s="706">
        <v>80.25</v>
      </c>
      <c r="F693" s="740">
        <f t="shared" si="72"/>
        <v>80.25</v>
      </c>
      <c r="G693" s="1037">
        <f>'Заказ, cкидки и курсы валют'!$J$24*F693</f>
        <v>1017.9712500000001</v>
      </c>
      <c r="H693" s="158">
        <f t="shared" si="73"/>
        <v>1017.97</v>
      </c>
      <c r="I693" s="245"/>
    </row>
    <row r="694" spans="1:11" ht="14.1" customHeight="1">
      <c r="A694" s="242" t="s">
        <v>4483</v>
      </c>
      <c r="B694" s="47" t="s">
        <v>124</v>
      </c>
      <c r="C694" s="161">
        <v>1018</v>
      </c>
      <c r="D694" s="48">
        <v>1000</v>
      </c>
      <c r="E694" s="706">
        <v>80.25</v>
      </c>
      <c r="F694" s="740">
        <f t="shared" si="72"/>
        <v>80.25</v>
      </c>
      <c r="G694" s="1037">
        <f>'Заказ, cкидки и курсы валют'!$J$24*F694</f>
        <v>1017.9712500000001</v>
      </c>
      <c r="H694" s="158">
        <f t="shared" si="73"/>
        <v>1017.97</v>
      </c>
      <c r="I694" s="245"/>
    </row>
    <row r="695" spans="1:11" ht="14.1" customHeight="1">
      <c r="A695" s="242" t="s">
        <v>1768</v>
      </c>
      <c r="B695" s="47" t="s">
        <v>124</v>
      </c>
      <c r="C695" s="161">
        <v>3003</v>
      </c>
      <c r="D695" s="48">
        <v>1000</v>
      </c>
      <c r="E695" s="706">
        <v>80.25</v>
      </c>
      <c r="F695" s="740">
        <f t="shared" si="72"/>
        <v>80.25</v>
      </c>
      <c r="G695" s="1037">
        <f>'Заказ, cкидки и курсы валют'!$J$24*F695</f>
        <v>1017.9712500000001</v>
      </c>
      <c r="H695" s="158">
        <f t="shared" si="73"/>
        <v>1017.97</v>
      </c>
      <c r="I695" s="245"/>
    </row>
    <row r="696" spans="1:11" ht="14.1" customHeight="1">
      <c r="A696" s="242" t="s">
        <v>1769</v>
      </c>
      <c r="B696" s="47" t="s">
        <v>124</v>
      </c>
      <c r="C696" s="161">
        <v>3005</v>
      </c>
      <c r="D696" s="48">
        <v>1000</v>
      </c>
      <c r="E696" s="706">
        <v>80.25</v>
      </c>
      <c r="F696" s="740">
        <f t="shared" si="72"/>
        <v>80.25</v>
      </c>
      <c r="G696" s="1037">
        <f>'Заказ, cкидки и курсы валют'!$J$24*F696</f>
        <v>1017.9712500000001</v>
      </c>
      <c r="H696" s="158">
        <f t="shared" si="73"/>
        <v>1017.97</v>
      </c>
      <c r="I696" s="245"/>
      <c r="K696" s="707"/>
    </row>
    <row r="697" spans="1:11" ht="14.1" customHeight="1">
      <c r="A697" s="242" t="s">
        <v>1770</v>
      </c>
      <c r="B697" s="47" t="s">
        <v>124</v>
      </c>
      <c r="C697" s="161">
        <v>3009</v>
      </c>
      <c r="D697" s="48">
        <v>1000</v>
      </c>
      <c r="E697" s="706">
        <v>80.25</v>
      </c>
      <c r="F697" s="740">
        <f t="shared" si="72"/>
        <v>80.25</v>
      </c>
      <c r="G697" s="1037">
        <f>'Заказ, cкидки и курсы валют'!$J$24*F697</f>
        <v>1017.9712500000001</v>
      </c>
      <c r="H697" s="158">
        <f t="shared" si="73"/>
        <v>1017.97</v>
      </c>
      <c r="I697" s="245"/>
      <c r="K697" s="707"/>
    </row>
    <row r="698" spans="1:11" ht="14.1" customHeight="1">
      <c r="A698" s="242" t="s">
        <v>1771</v>
      </c>
      <c r="B698" s="47" t="s">
        <v>124</v>
      </c>
      <c r="C698" s="161">
        <v>3011</v>
      </c>
      <c r="D698" s="48">
        <v>1000</v>
      </c>
      <c r="E698" s="706">
        <v>80.25</v>
      </c>
      <c r="F698" s="740">
        <f t="shared" si="72"/>
        <v>80.25</v>
      </c>
      <c r="G698" s="1037">
        <f>'Заказ, cкидки и курсы валют'!$J$24*F698</f>
        <v>1017.9712500000001</v>
      </c>
      <c r="H698" s="158">
        <f t="shared" si="73"/>
        <v>1017.97</v>
      </c>
      <c r="I698" s="245"/>
    </row>
    <row r="699" spans="1:11" ht="14.1" customHeight="1">
      <c r="A699" s="242" t="s">
        <v>1772</v>
      </c>
      <c r="B699" s="47" t="s">
        <v>124</v>
      </c>
      <c r="C699" s="161">
        <v>5002</v>
      </c>
      <c r="D699" s="48">
        <v>1000</v>
      </c>
      <c r="E699" s="706">
        <v>80.25</v>
      </c>
      <c r="F699" s="740">
        <f t="shared" si="72"/>
        <v>80.25</v>
      </c>
      <c r="G699" s="1037">
        <f>'Заказ, cкидки и курсы валют'!$J$24*F699</f>
        <v>1017.9712500000001</v>
      </c>
      <c r="H699" s="158">
        <f t="shared" si="73"/>
        <v>1017.97</v>
      </c>
      <c r="I699" s="245"/>
    </row>
    <row r="700" spans="1:11" ht="14.1" customHeight="1">
      <c r="A700" s="242" t="s">
        <v>1773</v>
      </c>
      <c r="B700" s="47" t="s">
        <v>124</v>
      </c>
      <c r="C700" s="161">
        <v>5005</v>
      </c>
      <c r="D700" s="48">
        <v>1000</v>
      </c>
      <c r="E700" s="706">
        <v>80.25</v>
      </c>
      <c r="F700" s="740">
        <f t="shared" si="72"/>
        <v>80.25</v>
      </c>
      <c r="G700" s="1037">
        <f>'Заказ, cкидки и курсы валют'!$J$24*F700</f>
        <v>1017.9712500000001</v>
      </c>
      <c r="H700" s="158">
        <f t="shared" si="73"/>
        <v>1017.97</v>
      </c>
      <c r="I700" s="245"/>
    </row>
    <row r="701" spans="1:11" ht="14.1" customHeight="1">
      <c r="A701" s="242" t="s">
        <v>1774</v>
      </c>
      <c r="B701" s="47" t="s">
        <v>124</v>
      </c>
      <c r="C701" s="161">
        <v>5010</v>
      </c>
      <c r="D701" s="48">
        <v>1000</v>
      </c>
      <c r="E701" s="706">
        <v>80.25</v>
      </c>
      <c r="F701" s="740">
        <f t="shared" si="72"/>
        <v>80.25</v>
      </c>
      <c r="G701" s="1037">
        <f>'Заказ, cкидки и курсы валют'!$J$24*F701</f>
        <v>1017.9712500000001</v>
      </c>
      <c r="H701" s="158">
        <f t="shared" si="73"/>
        <v>1017.97</v>
      </c>
      <c r="I701" s="245"/>
    </row>
    <row r="702" spans="1:11" ht="14.1" customHeight="1">
      <c r="A702" s="242" t="s">
        <v>1775</v>
      </c>
      <c r="B702" s="47" t="s">
        <v>124</v>
      </c>
      <c r="C702" s="161">
        <v>5021</v>
      </c>
      <c r="D702" s="48">
        <v>1000</v>
      </c>
      <c r="E702" s="706">
        <v>80.25</v>
      </c>
      <c r="F702" s="740">
        <f t="shared" si="72"/>
        <v>80.25</v>
      </c>
      <c r="G702" s="1037">
        <f>'Заказ, cкидки и курсы валют'!$J$24*F702</f>
        <v>1017.9712500000001</v>
      </c>
      <c r="H702" s="158">
        <f t="shared" si="73"/>
        <v>1017.97</v>
      </c>
      <c r="I702" s="245"/>
    </row>
    <row r="703" spans="1:11" ht="14.1" customHeight="1">
      <c r="A703" s="242" t="s">
        <v>1776</v>
      </c>
      <c r="B703" s="47" t="s">
        <v>124</v>
      </c>
      <c r="C703" s="161">
        <v>6002</v>
      </c>
      <c r="D703" s="48">
        <v>1000</v>
      </c>
      <c r="E703" s="706">
        <v>80.25</v>
      </c>
      <c r="F703" s="740">
        <f t="shared" si="72"/>
        <v>80.25</v>
      </c>
      <c r="G703" s="1037">
        <f>'Заказ, cкидки и курсы валют'!$J$24*F703</f>
        <v>1017.9712500000001</v>
      </c>
      <c r="H703" s="158">
        <f t="shared" si="73"/>
        <v>1017.97</v>
      </c>
      <c r="I703" s="245"/>
    </row>
    <row r="704" spans="1:11" ht="14.1" customHeight="1">
      <c r="A704" s="242" t="s">
        <v>1777</v>
      </c>
      <c r="B704" s="47" t="s">
        <v>124</v>
      </c>
      <c r="C704" s="161">
        <v>6005</v>
      </c>
      <c r="D704" s="48">
        <v>1000</v>
      </c>
      <c r="E704" s="706">
        <v>80.25</v>
      </c>
      <c r="F704" s="740">
        <f t="shared" si="72"/>
        <v>80.25</v>
      </c>
      <c r="G704" s="1037">
        <f>'Заказ, cкидки и курсы валют'!$J$24*F704</f>
        <v>1017.9712500000001</v>
      </c>
      <c r="H704" s="158">
        <f t="shared" si="73"/>
        <v>1017.97</v>
      </c>
      <c r="I704" s="245"/>
    </row>
    <row r="705" spans="1:11" ht="14.1" customHeight="1">
      <c r="A705" s="242" t="s">
        <v>1778</v>
      </c>
      <c r="B705" s="47" t="s">
        <v>124</v>
      </c>
      <c r="C705" s="161">
        <v>7004</v>
      </c>
      <c r="D705" s="48">
        <v>1000</v>
      </c>
      <c r="E705" s="706">
        <v>80.25</v>
      </c>
      <c r="F705" s="740">
        <f t="shared" si="72"/>
        <v>80.25</v>
      </c>
      <c r="G705" s="1037">
        <f>'Заказ, cкидки и курсы валют'!$J$24*F705</f>
        <v>1017.9712500000001</v>
      </c>
      <c r="H705" s="158">
        <f t="shared" si="73"/>
        <v>1017.97</v>
      </c>
      <c r="I705" s="245"/>
    </row>
    <row r="706" spans="1:11" ht="14.1" customHeight="1">
      <c r="A706" s="242" t="s">
        <v>5996</v>
      </c>
      <c r="B706" s="47" t="s">
        <v>124</v>
      </c>
      <c r="C706" s="161">
        <v>7024</v>
      </c>
      <c r="D706" s="48">
        <v>1000</v>
      </c>
      <c r="E706" s="706">
        <v>80.25</v>
      </c>
      <c r="F706" s="740">
        <f t="shared" si="72"/>
        <v>80.25</v>
      </c>
      <c r="G706" s="1037">
        <f>'Заказ, cкидки и курсы валют'!$J$24*F706</f>
        <v>1017.9712500000001</v>
      </c>
      <c r="H706" s="158">
        <f t="shared" si="73"/>
        <v>1017.97</v>
      </c>
      <c r="I706" s="245"/>
    </row>
    <row r="707" spans="1:11" ht="14.1" customHeight="1">
      <c r="A707" s="242" t="s">
        <v>1779</v>
      </c>
      <c r="B707" s="47" t="s">
        <v>124</v>
      </c>
      <c r="C707" s="161">
        <v>8017</v>
      </c>
      <c r="D707" s="48">
        <v>1000</v>
      </c>
      <c r="E707" s="706">
        <v>80.25</v>
      </c>
      <c r="F707" s="740">
        <f t="shared" si="72"/>
        <v>80.25</v>
      </c>
      <c r="G707" s="1037">
        <f>'Заказ, cкидки и курсы валют'!$J$24*F707</f>
        <v>1017.9712500000001</v>
      </c>
      <c r="H707" s="158">
        <f t="shared" si="73"/>
        <v>1017.97</v>
      </c>
      <c r="I707" s="245"/>
    </row>
    <row r="708" spans="1:11" ht="14.1" customHeight="1">
      <c r="A708" s="242" t="s">
        <v>1780</v>
      </c>
      <c r="B708" s="47" t="s">
        <v>124</v>
      </c>
      <c r="C708" s="161">
        <v>8019</v>
      </c>
      <c r="D708" s="48">
        <v>1000</v>
      </c>
      <c r="E708" s="706">
        <v>80.25</v>
      </c>
      <c r="F708" s="740">
        <f t="shared" si="72"/>
        <v>80.25</v>
      </c>
      <c r="G708" s="1037">
        <f>'Заказ, cкидки и курсы валют'!$J$24*F708</f>
        <v>1017.9712500000001</v>
      </c>
      <c r="H708" s="158">
        <f t="shared" si="73"/>
        <v>1017.97</v>
      </c>
      <c r="I708" s="245"/>
    </row>
    <row r="709" spans="1:11" ht="14.1" customHeight="1">
      <c r="A709" s="242" t="s">
        <v>1781</v>
      </c>
      <c r="B709" s="47" t="s">
        <v>124</v>
      </c>
      <c r="C709" s="161">
        <v>9003</v>
      </c>
      <c r="D709" s="48">
        <v>1000</v>
      </c>
      <c r="E709" s="706">
        <v>80.25</v>
      </c>
      <c r="F709" s="740">
        <f t="shared" si="72"/>
        <v>80.25</v>
      </c>
      <c r="G709" s="1037">
        <f>'Заказ, cкидки и курсы валют'!$J$24*F709</f>
        <v>1017.9712500000001</v>
      </c>
      <c r="H709" s="158">
        <f t="shared" si="73"/>
        <v>1017.97</v>
      </c>
      <c r="I709" s="245"/>
    </row>
    <row r="710" spans="1:11" ht="14.1" customHeight="1">
      <c r="A710" s="242" t="s">
        <v>5997</v>
      </c>
      <c r="B710" s="47" t="s">
        <v>124</v>
      </c>
      <c r="C710" s="161">
        <v>9005</v>
      </c>
      <c r="D710" s="48">
        <v>1000</v>
      </c>
      <c r="E710" s="706">
        <v>80.25</v>
      </c>
      <c r="F710" s="740">
        <f t="shared" si="72"/>
        <v>80.25</v>
      </c>
      <c r="G710" s="1037">
        <f>'Заказ, cкидки и курсы валют'!$J$24*F710</f>
        <v>1017.9712500000001</v>
      </c>
      <c r="H710" s="158">
        <f t="shared" si="73"/>
        <v>1017.97</v>
      </c>
      <c r="I710" s="245"/>
    </row>
    <row r="711" spans="1:11" ht="14.1" customHeight="1">
      <c r="A711" s="464" t="s">
        <v>1782</v>
      </c>
      <c r="B711" s="465" t="s">
        <v>125</v>
      </c>
      <c r="C711" s="454">
        <v>1014</v>
      </c>
      <c r="D711" s="462">
        <v>1000</v>
      </c>
      <c r="E711" s="706">
        <v>84.01</v>
      </c>
      <c r="F711" s="1130">
        <f t="shared" si="72"/>
        <v>84.01</v>
      </c>
      <c r="G711" s="1131">
        <f>'Заказ, cкидки и курсы валют'!$J$24*F711</f>
        <v>1065.6668500000001</v>
      </c>
      <c r="H711" s="1132">
        <f t="shared" si="73"/>
        <v>1065.67</v>
      </c>
      <c r="I711" s="463"/>
    </row>
    <row r="712" spans="1:11" ht="14.1" customHeight="1">
      <c r="A712" s="242" t="s">
        <v>1783</v>
      </c>
      <c r="B712" s="47" t="s">
        <v>125</v>
      </c>
      <c r="C712" s="161">
        <v>1015</v>
      </c>
      <c r="D712" s="48">
        <v>1000</v>
      </c>
      <c r="E712" s="706">
        <v>84.01</v>
      </c>
      <c r="F712" s="740">
        <f t="shared" si="72"/>
        <v>84.01</v>
      </c>
      <c r="G712" s="1037">
        <f>'Заказ, cкидки и курсы валют'!$J$24*F712</f>
        <v>1065.6668500000001</v>
      </c>
      <c r="H712" s="158">
        <f t="shared" si="73"/>
        <v>1065.67</v>
      </c>
      <c r="I712" s="245"/>
    </row>
    <row r="713" spans="1:11" ht="14.1" customHeight="1">
      <c r="A713" s="242" t="s">
        <v>1784</v>
      </c>
      <c r="B713" s="47" t="s">
        <v>125</v>
      </c>
      <c r="C713" s="161">
        <v>1018</v>
      </c>
      <c r="D713" s="48">
        <v>1000</v>
      </c>
      <c r="E713" s="706">
        <v>84.01</v>
      </c>
      <c r="F713" s="740">
        <f t="shared" si="72"/>
        <v>84.01</v>
      </c>
      <c r="G713" s="1037">
        <f>'Заказ, cкидки и курсы валют'!$J$24*F713</f>
        <v>1065.6668500000001</v>
      </c>
      <c r="H713" s="158">
        <f t="shared" si="73"/>
        <v>1065.67</v>
      </c>
      <c r="I713" s="245"/>
    </row>
    <row r="714" spans="1:11" ht="14.1" customHeight="1">
      <c r="A714" s="242" t="s">
        <v>4484</v>
      </c>
      <c r="B714" s="47" t="s">
        <v>125</v>
      </c>
      <c r="C714" s="161">
        <v>3003</v>
      </c>
      <c r="D714" s="48">
        <v>1000</v>
      </c>
      <c r="E714" s="706">
        <v>84.01</v>
      </c>
      <c r="F714" s="740">
        <f t="shared" si="72"/>
        <v>84.01</v>
      </c>
      <c r="G714" s="1037">
        <f>'Заказ, cкидки и курсы валют'!$J$24*F714</f>
        <v>1065.6668500000001</v>
      </c>
      <c r="H714" s="158">
        <f t="shared" si="73"/>
        <v>1065.67</v>
      </c>
      <c r="I714" s="245"/>
    </row>
    <row r="715" spans="1:11" ht="14.1" customHeight="1">
      <c r="A715" s="242" t="s">
        <v>1785</v>
      </c>
      <c r="B715" s="47" t="s">
        <v>125</v>
      </c>
      <c r="C715" s="161">
        <v>3005</v>
      </c>
      <c r="D715" s="48">
        <v>1000</v>
      </c>
      <c r="E715" s="706">
        <v>84.01</v>
      </c>
      <c r="F715" s="740">
        <f t="shared" si="72"/>
        <v>84.01</v>
      </c>
      <c r="G715" s="1037">
        <f>'Заказ, cкидки и курсы валют'!$J$24*F715</f>
        <v>1065.6668500000001</v>
      </c>
      <c r="H715" s="158">
        <f t="shared" si="73"/>
        <v>1065.67</v>
      </c>
      <c r="I715" s="245"/>
    </row>
    <row r="716" spans="1:11" ht="14.1" customHeight="1">
      <c r="A716" s="242" t="s">
        <v>1786</v>
      </c>
      <c r="B716" s="47" t="s">
        <v>125</v>
      </c>
      <c r="C716" s="161">
        <v>3009</v>
      </c>
      <c r="D716" s="48">
        <v>1000</v>
      </c>
      <c r="E716" s="706">
        <v>84.01</v>
      </c>
      <c r="F716" s="740">
        <f t="shared" si="72"/>
        <v>84.01</v>
      </c>
      <c r="G716" s="1037">
        <f>'Заказ, cкидки и курсы валют'!$J$24*F716</f>
        <v>1065.6668500000001</v>
      </c>
      <c r="H716" s="158">
        <f t="shared" si="73"/>
        <v>1065.67</v>
      </c>
      <c r="I716" s="245"/>
    </row>
    <row r="717" spans="1:11" ht="14.1" customHeight="1">
      <c r="A717" s="242" t="s">
        <v>1787</v>
      </c>
      <c r="B717" s="47" t="s">
        <v>125</v>
      </c>
      <c r="C717" s="161">
        <v>3011</v>
      </c>
      <c r="D717" s="48">
        <v>1000</v>
      </c>
      <c r="E717" s="706">
        <v>84.01</v>
      </c>
      <c r="F717" s="740">
        <f t="shared" si="72"/>
        <v>84.01</v>
      </c>
      <c r="G717" s="1037">
        <f>'Заказ, cкидки и курсы валют'!$J$24*F717</f>
        <v>1065.6668500000001</v>
      </c>
      <c r="H717" s="158">
        <f t="shared" si="73"/>
        <v>1065.67</v>
      </c>
      <c r="I717" s="245"/>
    </row>
    <row r="718" spans="1:11" ht="14.1" customHeight="1">
      <c r="A718" s="242" t="s">
        <v>1788</v>
      </c>
      <c r="B718" s="47" t="s">
        <v>125</v>
      </c>
      <c r="C718" s="161">
        <v>5002</v>
      </c>
      <c r="D718" s="48">
        <v>1000</v>
      </c>
      <c r="E718" s="706">
        <v>84.01</v>
      </c>
      <c r="F718" s="740">
        <f t="shared" si="72"/>
        <v>84.01</v>
      </c>
      <c r="G718" s="1037">
        <f>'Заказ, cкидки и курсы валют'!$J$24*F718</f>
        <v>1065.6668500000001</v>
      </c>
      <c r="H718" s="158">
        <f t="shared" si="73"/>
        <v>1065.67</v>
      </c>
      <c r="I718" s="245"/>
    </row>
    <row r="719" spans="1:11" ht="14.1" customHeight="1">
      <c r="A719" s="242" t="s">
        <v>1789</v>
      </c>
      <c r="B719" s="47" t="s">
        <v>125</v>
      </c>
      <c r="C719" s="161">
        <v>5005</v>
      </c>
      <c r="D719" s="48">
        <v>1000</v>
      </c>
      <c r="E719" s="706">
        <v>84.01</v>
      </c>
      <c r="F719" s="740">
        <f t="shared" si="72"/>
        <v>84.01</v>
      </c>
      <c r="G719" s="1037">
        <f>'Заказ, cкидки и курсы валют'!$J$24*F719</f>
        <v>1065.6668500000001</v>
      </c>
      <c r="H719" s="158">
        <f t="shared" si="73"/>
        <v>1065.67</v>
      </c>
      <c r="I719" s="245"/>
      <c r="K719" s="707"/>
    </row>
    <row r="720" spans="1:11" ht="14.1" customHeight="1">
      <c r="A720" s="242" t="s">
        <v>1790</v>
      </c>
      <c r="B720" s="47" t="s">
        <v>125</v>
      </c>
      <c r="C720" s="161">
        <v>5010</v>
      </c>
      <c r="D720" s="48">
        <v>1000</v>
      </c>
      <c r="E720" s="706">
        <v>84.01</v>
      </c>
      <c r="F720" s="740">
        <f t="shared" si="72"/>
        <v>84.01</v>
      </c>
      <c r="G720" s="1037">
        <f>'Заказ, cкидки и курсы валют'!$J$24*F720</f>
        <v>1065.6668500000001</v>
      </c>
      <c r="H720" s="158">
        <f t="shared" si="73"/>
        <v>1065.67</v>
      </c>
      <c r="I720" s="245"/>
      <c r="K720" s="707"/>
    </row>
    <row r="721" spans="1:9" ht="14.1" customHeight="1">
      <c r="A721" s="242" t="s">
        <v>1791</v>
      </c>
      <c r="B721" s="47" t="s">
        <v>125</v>
      </c>
      <c r="C721" s="161">
        <v>5021</v>
      </c>
      <c r="D721" s="48">
        <v>1000</v>
      </c>
      <c r="E721" s="706">
        <v>84.01</v>
      </c>
      <c r="F721" s="740">
        <f t="shared" si="72"/>
        <v>84.01</v>
      </c>
      <c r="G721" s="1037">
        <f>'Заказ, cкидки и курсы валют'!$J$24*F721</f>
        <v>1065.6668500000001</v>
      </c>
      <c r="H721" s="158">
        <f t="shared" si="73"/>
        <v>1065.67</v>
      </c>
      <c r="I721" s="245"/>
    </row>
    <row r="722" spans="1:9" ht="14.1" customHeight="1">
      <c r="A722" s="242" t="s">
        <v>1792</v>
      </c>
      <c r="B722" s="47" t="s">
        <v>125</v>
      </c>
      <c r="C722" s="161">
        <v>6002</v>
      </c>
      <c r="D722" s="48">
        <v>1000</v>
      </c>
      <c r="E722" s="706">
        <v>84.01</v>
      </c>
      <c r="F722" s="740">
        <f t="shared" si="72"/>
        <v>84.01</v>
      </c>
      <c r="G722" s="1037">
        <f>'Заказ, cкидки и курсы валют'!$J$24*F722</f>
        <v>1065.6668500000001</v>
      </c>
      <c r="H722" s="158">
        <f t="shared" si="73"/>
        <v>1065.67</v>
      </c>
      <c r="I722" s="245"/>
    </row>
    <row r="723" spans="1:9" ht="14.1" customHeight="1">
      <c r="A723" s="242" t="s">
        <v>1793</v>
      </c>
      <c r="B723" s="47" t="s">
        <v>125</v>
      </c>
      <c r="C723" s="161">
        <v>6005</v>
      </c>
      <c r="D723" s="48">
        <v>1000</v>
      </c>
      <c r="E723" s="706">
        <v>84.01</v>
      </c>
      <c r="F723" s="740">
        <f t="shared" si="72"/>
        <v>84.01</v>
      </c>
      <c r="G723" s="1037">
        <f>'Заказ, cкидки и курсы валют'!$J$24*F723</f>
        <v>1065.6668500000001</v>
      </c>
      <c r="H723" s="158">
        <f t="shared" si="73"/>
        <v>1065.67</v>
      </c>
      <c r="I723" s="245"/>
    </row>
    <row r="724" spans="1:9" ht="14.1" customHeight="1">
      <c r="A724" s="242" t="s">
        <v>1794</v>
      </c>
      <c r="B724" s="47" t="s">
        <v>125</v>
      </c>
      <c r="C724" s="161">
        <v>7004</v>
      </c>
      <c r="D724" s="48">
        <v>1000</v>
      </c>
      <c r="E724" s="706">
        <v>84.01</v>
      </c>
      <c r="F724" s="740">
        <f t="shared" si="72"/>
        <v>84.01</v>
      </c>
      <c r="G724" s="1037">
        <f>'Заказ, cкидки и курсы валют'!$J$24*F724</f>
        <v>1065.6668500000001</v>
      </c>
      <c r="H724" s="158">
        <f t="shared" si="73"/>
        <v>1065.67</v>
      </c>
      <c r="I724" s="245"/>
    </row>
    <row r="725" spans="1:9" ht="14.1" customHeight="1">
      <c r="A725" s="242" t="s">
        <v>5998</v>
      </c>
      <c r="B725" s="47" t="s">
        <v>125</v>
      </c>
      <c r="C725" s="161">
        <v>7024</v>
      </c>
      <c r="D725" s="48">
        <v>1000</v>
      </c>
      <c r="E725" s="706">
        <v>84.01</v>
      </c>
      <c r="F725" s="740">
        <f t="shared" si="72"/>
        <v>84.01</v>
      </c>
      <c r="G725" s="1037">
        <f>'Заказ, cкидки и курсы валют'!$J$24*F725</f>
        <v>1065.6668500000001</v>
      </c>
      <c r="H725" s="158">
        <f t="shared" si="73"/>
        <v>1065.67</v>
      </c>
      <c r="I725" s="245"/>
    </row>
    <row r="726" spans="1:9" ht="14.1" customHeight="1">
      <c r="A726" s="242" t="s">
        <v>1795</v>
      </c>
      <c r="B726" s="47" t="s">
        <v>125</v>
      </c>
      <c r="C726" s="161">
        <v>8017</v>
      </c>
      <c r="D726" s="48">
        <v>1000</v>
      </c>
      <c r="E726" s="706">
        <v>84.01</v>
      </c>
      <c r="F726" s="740">
        <f t="shared" si="72"/>
        <v>84.01</v>
      </c>
      <c r="G726" s="1037">
        <f>'Заказ, cкидки и курсы валют'!$J$24*F726</f>
        <v>1065.6668500000001</v>
      </c>
      <c r="H726" s="158">
        <f t="shared" si="73"/>
        <v>1065.67</v>
      </c>
      <c r="I726" s="245"/>
    </row>
    <row r="727" spans="1:9" ht="14.1" customHeight="1">
      <c r="A727" s="242" t="s">
        <v>1796</v>
      </c>
      <c r="B727" s="47" t="s">
        <v>125</v>
      </c>
      <c r="C727" s="161">
        <v>8019</v>
      </c>
      <c r="D727" s="48">
        <v>1000</v>
      </c>
      <c r="E727" s="706">
        <v>84.01</v>
      </c>
      <c r="F727" s="740">
        <f t="shared" si="72"/>
        <v>84.01</v>
      </c>
      <c r="G727" s="1037">
        <f>'Заказ, cкидки и курсы валют'!$J$24*F727</f>
        <v>1065.6668500000001</v>
      </c>
      <c r="H727" s="158">
        <f t="shared" si="73"/>
        <v>1065.67</v>
      </c>
      <c r="I727" s="245"/>
    </row>
    <row r="728" spans="1:9" ht="14.1" customHeight="1">
      <c r="A728" s="242" t="s">
        <v>1797</v>
      </c>
      <c r="B728" s="47" t="s">
        <v>125</v>
      </c>
      <c r="C728" s="161">
        <v>9003</v>
      </c>
      <c r="D728" s="48">
        <v>1000</v>
      </c>
      <c r="E728" s="706">
        <v>84.01</v>
      </c>
      <c r="F728" s="740">
        <f t="shared" si="72"/>
        <v>84.01</v>
      </c>
      <c r="G728" s="1037">
        <f>'Заказ, cкидки и курсы валют'!$J$24*F728</f>
        <v>1065.6668500000001</v>
      </c>
      <c r="H728" s="158">
        <f t="shared" si="73"/>
        <v>1065.67</v>
      </c>
      <c r="I728" s="245"/>
    </row>
    <row r="729" spans="1:9" ht="14.1" customHeight="1">
      <c r="A729" s="242" t="s">
        <v>5999</v>
      </c>
      <c r="B729" s="47" t="s">
        <v>125</v>
      </c>
      <c r="C729" s="161">
        <v>9005</v>
      </c>
      <c r="D729" s="48">
        <v>1000</v>
      </c>
      <c r="E729" s="706">
        <v>84.01</v>
      </c>
      <c r="F729" s="740">
        <f t="shared" si="72"/>
        <v>84.01</v>
      </c>
      <c r="G729" s="1037">
        <f>'Заказ, cкидки и курсы валют'!$J$24*F729</f>
        <v>1065.6668500000001</v>
      </c>
      <c r="H729" s="158">
        <f t="shared" si="73"/>
        <v>1065.67</v>
      </c>
      <c r="I729" s="245"/>
    </row>
    <row r="730" spans="1:9" ht="14.1" customHeight="1">
      <c r="A730" s="464" t="s">
        <v>1798</v>
      </c>
      <c r="B730" s="465" t="s">
        <v>126</v>
      </c>
      <c r="C730" s="454">
        <v>1014</v>
      </c>
      <c r="D730" s="462">
        <v>500</v>
      </c>
      <c r="E730" s="706">
        <v>94.05</v>
      </c>
      <c r="F730" s="1130">
        <f t="shared" si="72"/>
        <v>94.05</v>
      </c>
      <c r="G730" s="1131">
        <f>'Заказ, cкидки и курсы валют'!$J$24*F730</f>
        <v>1193.0242499999999</v>
      </c>
      <c r="H730" s="1132">
        <f t="shared" si="73"/>
        <v>596.51</v>
      </c>
      <c r="I730" s="463"/>
    </row>
    <row r="731" spans="1:9" ht="14.1" customHeight="1">
      <c r="A731" s="242" t="s">
        <v>1799</v>
      </c>
      <c r="B731" s="47" t="s">
        <v>126</v>
      </c>
      <c r="C731" s="161">
        <v>1015</v>
      </c>
      <c r="D731" s="48">
        <v>500</v>
      </c>
      <c r="E731" s="706">
        <v>94.05</v>
      </c>
      <c r="F731" s="740">
        <f t="shared" si="72"/>
        <v>94.05</v>
      </c>
      <c r="G731" s="1037">
        <f>'Заказ, cкидки и курсы валют'!$J$24*F731</f>
        <v>1193.0242499999999</v>
      </c>
      <c r="H731" s="158">
        <f t="shared" si="73"/>
        <v>596.51</v>
      </c>
      <c r="I731" s="245"/>
    </row>
    <row r="732" spans="1:9" ht="14.1" customHeight="1">
      <c r="A732" s="242" t="s">
        <v>1800</v>
      </c>
      <c r="B732" s="47" t="s">
        <v>126</v>
      </c>
      <c r="C732" s="161">
        <v>1018</v>
      </c>
      <c r="D732" s="48">
        <v>500</v>
      </c>
      <c r="E732" s="706">
        <v>94.05</v>
      </c>
      <c r="F732" s="740">
        <f t="shared" si="72"/>
        <v>94.05</v>
      </c>
      <c r="G732" s="1037">
        <f>'Заказ, cкидки и курсы валют'!$J$24*F732</f>
        <v>1193.0242499999999</v>
      </c>
      <c r="H732" s="158">
        <f t="shared" si="73"/>
        <v>596.51</v>
      </c>
      <c r="I732" s="245"/>
    </row>
    <row r="733" spans="1:9" ht="14.1" customHeight="1">
      <c r="A733" s="242" t="s">
        <v>1801</v>
      </c>
      <c r="B733" s="47" t="s">
        <v>126</v>
      </c>
      <c r="C733" s="161">
        <v>3003</v>
      </c>
      <c r="D733" s="48">
        <v>500</v>
      </c>
      <c r="E733" s="706">
        <v>94.05</v>
      </c>
      <c r="F733" s="740">
        <f t="shared" si="72"/>
        <v>94.05</v>
      </c>
      <c r="G733" s="1037">
        <f>'Заказ, cкидки и курсы валют'!$J$24*F733</f>
        <v>1193.0242499999999</v>
      </c>
      <c r="H733" s="158">
        <f t="shared" si="73"/>
        <v>596.51</v>
      </c>
      <c r="I733" s="245"/>
    </row>
    <row r="734" spans="1:9" ht="14.1" customHeight="1">
      <c r="A734" s="242" t="s">
        <v>4485</v>
      </c>
      <c r="B734" s="47" t="s">
        <v>126</v>
      </c>
      <c r="C734" s="161">
        <v>3005</v>
      </c>
      <c r="D734" s="48">
        <v>500</v>
      </c>
      <c r="E734" s="706">
        <v>94.05</v>
      </c>
      <c r="F734" s="740">
        <f t="shared" si="72"/>
        <v>94.05</v>
      </c>
      <c r="G734" s="1037">
        <f>'Заказ, cкидки и курсы валют'!$J$24*F734</f>
        <v>1193.0242499999999</v>
      </c>
      <c r="H734" s="158">
        <f t="shared" si="73"/>
        <v>596.51</v>
      </c>
      <c r="I734" s="245"/>
    </row>
    <row r="735" spans="1:9" ht="14.1" customHeight="1">
      <c r="A735" s="242" t="s">
        <v>1802</v>
      </c>
      <c r="B735" s="47" t="s">
        <v>126</v>
      </c>
      <c r="C735" s="161">
        <v>3009</v>
      </c>
      <c r="D735" s="48">
        <v>500</v>
      </c>
      <c r="E735" s="706">
        <v>94.05</v>
      </c>
      <c r="F735" s="740">
        <f t="shared" si="72"/>
        <v>94.05</v>
      </c>
      <c r="G735" s="1037">
        <f>'Заказ, cкидки и курсы валют'!$J$24*F735</f>
        <v>1193.0242499999999</v>
      </c>
      <c r="H735" s="158">
        <f t="shared" si="73"/>
        <v>596.51</v>
      </c>
      <c r="I735" s="245"/>
    </row>
    <row r="736" spans="1:9" ht="14.1" customHeight="1">
      <c r="A736" s="242" t="s">
        <v>1803</v>
      </c>
      <c r="B736" s="47" t="s">
        <v>126</v>
      </c>
      <c r="C736" s="161">
        <v>3011</v>
      </c>
      <c r="D736" s="48">
        <v>500</v>
      </c>
      <c r="E736" s="706">
        <v>94.05</v>
      </c>
      <c r="F736" s="740">
        <f t="shared" si="72"/>
        <v>94.05</v>
      </c>
      <c r="G736" s="1037">
        <f>'Заказ, cкидки и курсы валют'!$J$24*F736</f>
        <v>1193.0242499999999</v>
      </c>
      <c r="H736" s="158">
        <f t="shared" si="73"/>
        <v>596.51</v>
      </c>
      <c r="I736" s="245"/>
    </row>
    <row r="737" spans="1:11" ht="14.1" customHeight="1">
      <c r="A737" s="242" t="s">
        <v>1804</v>
      </c>
      <c r="B737" s="47" t="s">
        <v>126</v>
      </c>
      <c r="C737" s="161">
        <v>5002</v>
      </c>
      <c r="D737" s="48">
        <v>500</v>
      </c>
      <c r="E737" s="706">
        <v>94.05</v>
      </c>
      <c r="F737" s="740">
        <f t="shared" si="72"/>
        <v>94.05</v>
      </c>
      <c r="G737" s="1037">
        <f>'Заказ, cкидки и курсы валют'!$J$24*F737</f>
        <v>1193.0242499999999</v>
      </c>
      <c r="H737" s="158">
        <f t="shared" si="73"/>
        <v>596.51</v>
      </c>
      <c r="I737" s="245"/>
    </row>
    <row r="738" spans="1:11" ht="14.1" customHeight="1">
      <c r="A738" s="242" t="s">
        <v>1805</v>
      </c>
      <c r="B738" s="47" t="s">
        <v>126</v>
      </c>
      <c r="C738" s="161">
        <v>5005</v>
      </c>
      <c r="D738" s="48">
        <v>500</v>
      </c>
      <c r="E738" s="706">
        <v>94.05</v>
      </c>
      <c r="F738" s="740">
        <f t="shared" ref="F738:F767" si="74">ROUND(E738*(1-$F$11),2)</f>
        <v>94.05</v>
      </c>
      <c r="G738" s="1037">
        <f>'Заказ, cкидки и курсы валют'!$J$24*F738</f>
        <v>1193.0242499999999</v>
      </c>
      <c r="H738" s="158">
        <f t="shared" ref="H738:H767" si="75">ROUND((D738/1000)*G738,2)</f>
        <v>596.51</v>
      </c>
      <c r="I738" s="245"/>
    </row>
    <row r="739" spans="1:11" ht="14.1" customHeight="1">
      <c r="A739" s="242" t="s">
        <v>1806</v>
      </c>
      <c r="B739" s="47" t="s">
        <v>126</v>
      </c>
      <c r="C739" s="161">
        <v>5010</v>
      </c>
      <c r="D739" s="48">
        <v>500</v>
      </c>
      <c r="E739" s="706">
        <v>94.05</v>
      </c>
      <c r="F739" s="740">
        <f t="shared" si="74"/>
        <v>94.05</v>
      </c>
      <c r="G739" s="1037">
        <f>'Заказ, cкидки и курсы валют'!$J$24*F739</f>
        <v>1193.0242499999999</v>
      </c>
      <c r="H739" s="158">
        <f t="shared" si="75"/>
        <v>596.51</v>
      </c>
      <c r="I739" s="245"/>
    </row>
    <row r="740" spans="1:11" ht="14.1" customHeight="1">
      <c r="A740" s="242" t="s">
        <v>1807</v>
      </c>
      <c r="B740" s="47" t="s">
        <v>126</v>
      </c>
      <c r="C740" s="161">
        <v>5021</v>
      </c>
      <c r="D740" s="48">
        <v>500</v>
      </c>
      <c r="E740" s="706">
        <v>94.05</v>
      </c>
      <c r="F740" s="740">
        <f t="shared" si="74"/>
        <v>94.05</v>
      </c>
      <c r="G740" s="1037">
        <f>'Заказ, cкидки и курсы валют'!$J$24*F740</f>
        <v>1193.0242499999999</v>
      </c>
      <c r="H740" s="158">
        <f t="shared" si="75"/>
        <v>596.51</v>
      </c>
      <c r="I740" s="245"/>
    </row>
    <row r="741" spans="1:11" ht="14.1" customHeight="1">
      <c r="A741" s="242" t="s">
        <v>1808</v>
      </c>
      <c r="B741" s="47" t="s">
        <v>126</v>
      </c>
      <c r="C741" s="161">
        <v>6002</v>
      </c>
      <c r="D741" s="48">
        <v>500</v>
      </c>
      <c r="E741" s="706">
        <v>94.05</v>
      </c>
      <c r="F741" s="740">
        <f t="shared" si="74"/>
        <v>94.05</v>
      </c>
      <c r="G741" s="1037">
        <f>'Заказ, cкидки и курсы валют'!$J$24*F741</f>
        <v>1193.0242499999999</v>
      </c>
      <c r="H741" s="158">
        <f t="shared" si="75"/>
        <v>596.51</v>
      </c>
      <c r="I741" s="245"/>
    </row>
    <row r="742" spans="1:11" ht="14.1" customHeight="1">
      <c r="A742" s="242" t="s">
        <v>1809</v>
      </c>
      <c r="B742" s="47" t="s">
        <v>126</v>
      </c>
      <c r="C742" s="161">
        <v>6005</v>
      </c>
      <c r="D742" s="48">
        <v>500</v>
      </c>
      <c r="E742" s="706">
        <v>94.05</v>
      </c>
      <c r="F742" s="740">
        <f t="shared" si="74"/>
        <v>94.05</v>
      </c>
      <c r="G742" s="1037">
        <f>'Заказ, cкидки и курсы валют'!$J$24*F742</f>
        <v>1193.0242499999999</v>
      </c>
      <c r="H742" s="158">
        <f t="shared" si="75"/>
        <v>596.51</v>
      </c>
      <c r="I742" s="245"/>
      <c r="K742" s="707"/>
    </row>
    <row r="743" spans="1:11" ht="14.1" customHeight="1">
      <c r="A743" s="242" t="s">
        <v>1810</v>
      </c>
      <c r="B743" s="47" t="s">
        <v>126</v>
      </c>
      <c r="C743" s="161">
        <v>7004</v>
      </c>
      <c r="D743" s="48">
        <v>500</v>
      </c>
      <c r="E743" s="706">
        <v>94.05</v>
      </c>
      <c r="F743" s="740">
        <f t="shared" si="74"/>
        <v>94.05</v>
      </c>
      <c r="G743" s="1037">
        <f>'Заказ, cкидки и курсы валют'!$J$24*F743</f>
        <v>1193.0242499999999</v>
      </c>
      <c r="H743" s="158">
        <f t="shared" si="75"/>
        <v>596.51</v>
      </c>
      <c r="I743" s="245"/>
      <c r="K743" s="707"/>
    </row>
    <row r="744" spans="1:11" ht="14.1" customHeight="1">
      <c r="A744" s="242" t="s">
        <v>6000</v>
      </c>
      <c r="B744" s="47" t="s">
        <v>126</v>
      </c>
      <c r="C744" s="161">
        <v>7024</v>
      </c>
      <c r="D744" s="48">
        <v>500</v>
      </c>
      <c r="E744" s="706">
        <v>94.05</v>
      </c>
      <c r="F744" s="740">
        <f t="shared" si="74"/>
        <v>94.05</v>
      </c>
      <c r="G744" s="1037">
        <f>'Заказ, cкидки и курсы валют'!$J$24*F744</f>
        <v>1193.0242499999999</v>
      </c>
      <c r="H744" s="158">
        <f t="shared" si="75"/>
        <v>596.51</v>
      </c>
      <c r="I744" s="245"/>
      <c r="K744" s="707"/>
    </row>
    <row r="745" spans="1:11" ht="14.1" customHeight="1">
      <c r="A745" s="242" t="s">
        <v>1811</v>
      </c>
      <c r="B745" s="47" t="s">
        <v>126</v>
      </c>
      <c r="C745" s="161">
        <v>8017</v>
      </c>
      <c r="D745" s="48">
        <v>500</v>
      </c>
      <c r="E745" s="706">
        <v>94.05</v>
      </c>
      <c r="F745" s="740">
        <f t="shared" si="74"/>
        <v>94.05</v>
      </c>
      <c r="G745" s="1037">
        <f>'Заказ, cкидки и курсы валют'!$J$24*F745</f>
        <v>1193.0242499999999</v>
      </c>
      <c r="H745" s="158">
        <f t="shared" si="75"/>
        <v>596.51</v>
      </c>
      <c r="I745" s="245"/>
      <c r="K745" s="707"/>
    </row>
    <row r="746" spans="1:11" ht="14.1" customHeight="1">
      <c r="A746" s="242" t="s">
        <v>1812</v>
      </c>
      <c r="B746" s="47" t="s">
        <v>126</v>
      </c>
      <c r="C746" s="161">
        <v>8019</v>
      </c>
      <c r="D746" s="48">
        <v>500</v>
      </c>
      <c r="E746" s="706">
        <v>94.05</v>
      </c>
      <c r="F746" s="740">
        <f t="shared" si="74"/>
        <v>94.05</v>
      </c>
      <c r="G746" s="1037">
        <f>'Заказ, cкидки и курсы валют'!$J$24*F746</f>
        <v>1193.0242499999999</v>
      </c>
      <c r="H746" s="158">
        <f t="shared" si="75"/>
        <v>596.51</v>
      </c>
      <c r="I746" s="245"/>
      <c r="K746" s="707"/>
    </row>
    <row r="747" spans="1:11" ht="14.1" customHeight="1">
      <c r="A747" s="242" t="s">
        <v>1813</v>
      </c>
      <c r="B747" s="47" t="s">
        <v>126</v>
      </c>
      <c r="C747" s="161">
        <v>9003</v>
      </c>
      <c r="D747" s="48">
        <v>500</v>
      </c>
      <c r="E747" s="706">
        <v>94.05</v>
      </c>
      <c r="F747" s="740">
        <f t="shared" si="74"/>
        <v>94.05</v>
      </c>
      <c r="G747" s="1037">
        <f>'Заказ, cкидки и курсы валют'!$J$24*F747</f>
        <v>1193.0242499999999</v>
      </c>
      <c r="H747" s="158">
        <f t="shared" si="75"/>
        <v>596.51</v>
      </c>
      <c r="I747" s="245"/>
    </row>
    <row r="748" spans="1:11" ht="14.1" customHeight="1">
      <c r="A748" s="242" t="s">
        <v>6001</v>
      </c>
      <c r="B748" s="47" t="s">
        <v>126</v>
      </c>
      <c r="C748" s="161">
        <v>9005</v>
      </c>
      <c r="D748" s="48">
        <v>500</v>
      </c>
      <c r="E748" s="706">
        <v>94.05</v>
      </c>
      <c r="F748" s="740">
        <f t="shared" si="74"/>
        <v>94.05</v>
      </c>
      <c r="G748" s="1037">
        <f>'Заказ, cкидки и курсы валют'!$J$24*F748</f>
        <v>1193.0242499999999</v>
      </c>
      <c r="H748" s="158">
        <f t="shared" si="75"/>
        <v>596.51</v>
      </c>
      <c r="I748" s="245"/>
    </row>
    <row r="749" spans="1:11" ht="14.1" customHeight="1">
      <c r="A749" s="464" t="s">
        <v>1814</v>
      </c>
      <c r="B749" s="465" t="s">
        <v>127</v>
      </c>
      <c r="C749" s="454">
        <v>1014</v>
      </c>
      <c r="D749" s="462">
        <v>500</v>
      </c>
      <c r="E749" s="706">
        <v>99.48</v>
      </c>
      <c r="F749" s="1130">
        <f t="shared" si="74"/>
        <v>99.48</v>
      </c>
      <c r="G749" s="1131">
        <f>'Заказ, cкидки и курсы валют'!$J$24*F749</f>
        <v>1261.9038</v>
      </c>
      <c r="H749" s="1132">
        <f t="shared" si="75"/>
        <v>630.95000000000005</v>
      </c>
      <c r="I749" s="463"/>
    </row>
    <row r="750" spans="1:11" ht="14.1" customHeight="1">
      <c r="A750" s="242" t="s">
        <v>1815</v>
      </c>
      <c r="B750" s="47" t="s">
        <v>127</v>
      </c>
      <c r="C750" s="161">
        <v>1015</v>
      </c>
      <c r="D750" s="48">
        <v>500</v>
      </c>
      <c r="E750" s="706">
        <v>99.48</v>
      </c>
      <c r="F750" s="740">
        <f t="shared" si="74"/>
        <v>99.48</v>
      </c>
      <c r="G750" s="1037">
        <f>'Заказ, cкидки и курсы валют'!$J$24*F750</f>
        <v>1261.9038</v>
      </c>
      <c r="H750" s="158">
        <f t="shared" si="75"/>
        <v>630.95000000000005</v>
      </c>
      <c r="I750" s="245"/>
    </row>
    <row r="751" spans="1:11" ht="14.1" customHeight="1">
      <c r="A751" s="242" t="s">
        <v>1816</v>
      </c>
      <c r="B751" s="47" t="s">
        <v>127</v>
      </c>
      <c r="C751" s="161">
        <v>1018</v>
      </c>
      <c r="D751" s="48">
        <v>500</v>
      </c>
      <c r="E751" s="706">
        <v>99.48</v>
      </c>
      <c r="F751" s="740">
        <f t="shared" si="74"/>
        <v>99.48</v>
      </c>
      <c r="G751" s="1037">
        <f>'Заказ, cкидки и курсы валют'!$J$24*F751</f>
        <v>1261.9038</v>
      </c>
      <c r="H751" s="158">
        <f t="shared" si="75"/>
        <v>630.95000000000005</v>
      </c>
      <c r="I751" s="245"/>
    </row>
    <row r="752" spans="1:11" ht="14.1" customHeight="1">
      <c r="A752" s="242" t="s">
        <v>1817</v>
      </c>
      <c r="B752" s="47" t="s">
        <v>127</v>
      </c>
      <c r="C752" s="161">
        <v>3003</v>
      </c>
      <c r="D752" s="48">
        <v>500</v>
      </c>
      <c r="E752" s="706">
        <v>99.48</v>
      </c>
      <c r="F752" s="740">
        <f t="shared" si="74"/>
        <v>99.48</v>
      </c>
      <c r="G752" s="1037">
        <f>'Заказ, cкидки и курсы валют'!$J$24*F752</f>
        <v>1261.9038</v>
      </c>
      <c r="H752" s="158">
        <f t="shared" si="75"/>
        <v>630.95000000000005</v>
      </c>
      <c r="I752" s="245"/>
    </row>
    <row r="753" spans="1:9" ht="14.1" customHeight="1">
      <c r="A753" s="242" t="s">
        <v>1818</v>
      </c>
      <c r="B753" s="47" t="s">
        <v>127</v>
      </c>
      <c r="C753" s="161">
        <v>3005</v>
      </c>
      <c r="D753" s="48">
        <v>500</v>
      </c>
      <c r="E753" s="706">
        <v>99.48</v>
      </c>
      <c r="F753" s="740">
        <f t="shared" si="74"/>
        <v>99.48</v>
      </c>
      <c r="G753" s="1037">
        <f>'Заказ, cкидки и курсы валют'!$J$24*F753</f>
        <v>1261.9038</v>
      </c>
      <c r="H753" s="158">
        <f t="shared" si="75"/>
        <v>630.95000000000005</v>
      </c>
      <c r="I753" s="245"/>
    </row>
    <row r="754" spans="1:9" ht="14.1" customHeight="1">
      <c r="A754" s="242" t="s">
        <v>4486</v>
      </c>
      <c r="B754" s="47" t="s">
        <v>127</v>
      </c>
      <c r="C754" s="161">
        <v>3009</v>
      </c>
      <c r="D754" s="48">
        <v>500</v>
      </c>
      <c r="E754" s="706">
        <v>99.48</v>
      </c>
      <c r="F754" s="740">
        <f t="shared" si="74"/>
        <v>99.48</v>
      </c>
      <c r="G754" s="1037">
        <f>'Заказ, cкидки и курсы валют'!$J$24*F754</f>
        <v>1261.9038</v>
      </c>
      <c r="H754" s="158">
        <f t="shared" si="75"/>
        <v>630.95000000000005</v>
      </c>
      <c r="I754" s="245"/>
    </row>
    <row r="755" spans="1:9" ht="14.1" customHeight="1">
      <c r="A755" s="242" t="s">
        <v>1819</v>
      </c>
      <c r="B755" s="47" t="s">
        <v>127</v>
      </c>
      <c r="C755" s="161">
        <v>3011</v>
      </c>
      <c r="D755" s="48">
        <v>500</v>
      </c>
      <c r="E755" s="706">
        <v>99.48</v>
      </c>
      <c r="F755" s="740">
        <f t="shared" si="74"/>
        <v>99.48</v>
      </c>
      <c r="G755" s="1037">
        <f>'Заказ, cкидки и курсы валют'!$J$24*F755</f>
        <v>1261.9038</v>
      </c>
      <c r="H755" s="158">
        <f t="shared" si="75"/>
        <v>630.95000000000005</v>
      </c>
      <c r="I755" s="245"/>
    </row>
    <row r="756" spans="1:9" ht="14.1" customHeight="1">
      <c r="A756" s="242" t="s">
        <v>1820</v>
      </c>
      <c r="B756" s="47" t="s">
        <v>127</v>
      </c>
      <c r="C756" s="161">
        <v>5002</v>
      </c>
      <c r="D756" s="48">
        <v>500</v>
      </c>
      <c r="E756" s="706">
        <v>99.48</v>
      </c>
      <c r="F756" s="740">
        <f t="shared" si="74"/>
        <v>99.48</v>
      </c>
      <c r="G756" s="1037">
        <f>'Заказ, cкидки и курсы валют'!$J$24*F756</f>
        <v>1261.9038</v>
      </c>
      <c r="H756" s="158">
        <f t="shared" si="75"/>
        <v>630.95000000000005</v>
      </c>
      <c r="I756" s="245"/>
    </row>
    <row r="757" spans="1:9" ht="14.1" customHeight="1">
      <c r="A757" s="242" t="s">
        <v>1821</v>
      </c>
      <c r="B757" s="47" t="s">
        <v>127</v>
      </c>
      <c r="C757" s="161">
        <v>5005</v>
      </c>
      <c r="D757" s="48">
        <v>500</v>
      </c>
      <c r="E757" s="706">
        <v>99.48</v>
      </c>
      <c r="F757" s="740">
        <f t="shared" si="74"/>
        <v>99.48</v>
      </c>
      <c r="G757" s="1037">
        <f>'Заказ, cкидки и курсы валют'!$J$24*F757</f>
        <v>1261.9038</v>
      </c>
      <c r="H757" s="158">
        <f t="shared" si="75"/>
        <v>630.95000000000005</v>
      </c>
      <c r="I757" s="245"/>
    </row>
    <row r="758" spans="1:9" ht="14.1" customHeight="1">
      <c r="A758" s="242" t="s">
        <v>1822</v>
      </c>
      <c r="B758" s="47" t="s">
        <v>127</v>
      </c>
      <c r="C758" s="161">
        <v>5010</v>
      </c>
      <c r="D758" s="48">
        <v>500</v>
      </c>
      <c r="E758" s="706">
        <v>99.48</v>
      </c>
      <c r="F758" s="740">
        <f t="shared" si="74"/>
        <v>99.48</v>
      </c>
      <c r="G758" s="1037">
        <f>'Заказ, cкидки и курсы валют'!$J$24*F758</f>
        <v>1261.9038</v>
      </c>
      <c r="H758" s="158">
        <f t="shared" si="75"/>
        <v>630.95000000000005</v>
      </c>
      <c r="I758" s="245"/>
    </row>
    <row r="759" spans="1:9" ht="14.1" customHeight="1">
      <c r="A759" s="242" t="s">
        <v>1823</v>
      </c>
      <c r="B759" s="47" t="s">
        <v>127</v>
      </c>
      <c r="C759" s="161">
        <v>5021</v>
      </c>
      <c r="D759" s="48">
        <v>500</v>
      </c>
      <c r="E759" s="706">
        <v>99.48</v>
      </c>
      <c r="F759" s="740">
        <f t="shared" si="74"/>
        <v>99.48</v>
      </c>
      <c r="G759" s="1037">
        <f>'Заказ, cкидки и курсы валют'!$J$24*F759</f>
        <v>1261.9038</v>
      </c>
      <c r="H759" s="158">
        <f t="shared" si="75"/>
        <v>630.95000000000005</v>
      </c>
      <c r="I759" s="245"/>
    </row>
    <row r="760" spans="1:9" ht="14.1" customHeight="1">
      <c r="A760" s="242" t="s">
        <v>1824</v>
      </c>
      <c r="B760" s="47" t="s">
        <v>127</v>
      </c>
      <c r="C760" s="161">
        <v>6002</v>
      </c>
      <c r="D760" s="48">
        <v>500</v>
      </c>
      <c r="E760" s="706">
        <v>99.48</v>
      </c>
      <c r="F760" s="740">
        <f t="shared" si="74"/>
        <v>99.48</v>
      </c>
      <c r="G760" s="1037">
        <f>'Заказ, cкидки и курсы валют'!$J$24*F760</f>
        <v>1261.9038</v>
      </c>
      <c r="H760" s="158">
        <f t="shared" si="75"/>
        <v>630.95000000000005</v>
      </c>
      <c r="I760" s="245"/>
    </row>
    <row r="761" spans="1:9" ht="14.1" customHeight="1">
      <c r="A761" s="242" t="s">
        <v>1825</v>
      </c>
      <c r="B761" s="47" t="s">
        <v>127</v>
      </c>
      <c r="C761" s="161">
        <v>6005</v>
      </c>
      <c r="D761" s="48">
        <v>500</v>
      </c>
      <c r="E761" s="706">
        <v>99.48</v>
      </c>
      <c r="F761" s="740">
        <f t="shared" si="74"/>
        <v>99.48</v>
      </c>
      <c r="G761" s="1037">
        <f>'Заказ, cкидки и курсы валют'!$J$24*F761</f>
        <v>1261.9038</v>
      </c>
      <c r="H761" s="158">
        <f t="shared" si="75"/>
        <v>630.95000000000005</v>
      </c>
      <c r="I761" s="245"/>
    </row>
    <row r="762" spans="1:9" ht="14.1" customHeight="1">
      <c r="A762" s="242" t="s">
        <v>1826</v>
      </c>
      <c r="B762" s="47" t="s">
        <v>127</v>
      </c>
      <c r="C762" s="161">
        <v>7004</v>
      </c>
      <c r="D762" s="48">
        <v>500</v>
      </c>
      <c r="E762" s="706">
        <v>99.48</v>
      </c>
      <c r="F762" s="740">
        <f t="shared" si="74"/>
        <v>99.48</v>
      </c>
      <c r="G762" s="1037">
        <f>'Заказ, cкидки и курсы валют'!$J$24*F762</f>
        <v>1261.9038</v>
      </c>
      <c r="H762" s="158">
        <f t="shared" si="75"/>
        <v>630.95000000000005</v>
      </c>
      <c r="I762" s="245"/>
    </row>
    <row r="763" spans="1:9" ht="14.1" customHeight="1">
      <c r="A763" s="242" t="s">
        <v>6002</v>
      </c>
      <c r="B763" s="47" t="s">
        <v>127</v>
      </c>
      <c r="C763" s="161">
        <v>7024</v>
      </c>
      <c r="D763" s="48">
        <v>500</v>
      </c>
      <c r="E763" s="706">
        <v>99.48</v>
      </c>
      <c r="F763" s="740">
        <f t="shared" si="74"/>
        <v>99.48</v>
      </c>
      <c r="G763" s="1037">
        <f>'Заказ, cкидки и курсы валют'!$J$24*F763</f>
        <v>1261.9038</v>
      </c>
      <c r="H763" s="158">
        <f t="shared" si="75"/>
        <v>630.95000000000005</v>
      </c>
      <c r="I763" s="245"/>
    </row>
    <row r="764" spans="1:9" ht="14.1" customHeight="1">
      <c r="A764" s="242" t="s">
        <v>1827</v>
      </c>
      <c r="B764" s="47" t="s">
        <v>127</v>
      </c>
      <c r="C764" s="161">
        <v>8017</v>
      </c>
      <c r="D764" s="48">
        <v>500</v>
      </c>
      <c r="E764" s="706">
        <v>99.48</v>
      </c>
      <c r="F764" s="740">
        <f t="shared" si="74"/>
        <v>99.48</v>
      </c>
      <c r="G764" s="1037">
        <f>'Заказ, cкидки и курсы валют'!$J$24*F764</f>
        <v>1261.9038</v>
      </c>
      <c r="H764" s="158">
        <f t="shared" si="75"/>
        <v>630.95000000000005</v>
      </c>
      <c r="I764" s="245"/>
    </row>
    <row r="765" spans="1:9" ht="14.1" customHeight="1">
      <c r="A765" s="242" t="s">
        <v>1828</v>
      </c>
      <c r="B765" s="47" t="s">
        <v>127</v>
      </c>
      <c r="C765" s="161">
        <v>8019</v>
      </c>
      <c r="D765" s="48">
        <v>500</v>
      </c>
      <c r="E765" s="706">
        <v>99.48</v>
      </c>
      <c r="F765" s="740">
        <f t="shared" si="74"/>
        <v>99.48</v>
      </c>
      <c r="G765" s="1037">
        <f>'Заказ, cкидки и курсы валют'!$J$24*F765</f>
        <v>1261.9038</v>
      </c>
      <c r="H765" s="158">
        <f t="shared" si="75"/>
        <v>630.95000000000005</v>
      </c>
      <c r="I765" s="245"/>
    </row>
    <row r="766" spans="1:9" ht="14.1" customHeight="1">
      <c r="A766" s="242" t="s">
        <v>1829</v>
      </c>
      <c r="B766" s="47" t="s">
        <v>127</v>
      </c>
      <c r="C766" s="161">
        <v>9003</v>
      </c>
      <c r="D766" s="48">
        <v>500</v>
      </c>
      <c r="E766" s="706">
        <v>99.48</v>
      </c>
      <c r="F766" s="740">
        <f t="shared" si="74"/>
        <v>99.48</v>
      </c>
      <c r="G766" s="1037">
        <f>'Заказ, cкидки и курсы валют'!$J$24*F766</f>
        <v>1261.9038</v>
      </c>
      <c r="H766" s="158">
        <f t="shared" si="75"/>
        <v>630.95000000000005</v>
      </c>
      <c r="I766" s="245"/>
    </row>
    <row r="767" spans="1:9" ht="14.1" customHeight="1" thickBot="1">
      <c r="A767" s="244" t="s">
        <v>6003</v>
      </c>
      <c r="B767" s="246" t="s">
        <v>127</v>
      </c>
      <c r="C767" s="1184">
        <v>9005</v>
      </c>
      <c r="D767" s="254">
        <v>500</v>
      </c>
      <c r="E767" s="706">
        <v>99.48</v>
      </c>
      <c r="F767" s="1173">
        <f t="shared" si="74"/>
        <v>99.48</v>
      </c>
      <c r="G767" s="1174">
        <f>'Заказ, cкидки и курсы валют'!$J$24*F767</f>
        <v>1261.9038</v>
      </c>
      <c r="H767" s="214">
        <f t="shared" si="75"/>
        <v>630.95000000000005</v>
      </c>
      <c r="I767" s="248"/>
    </row>
    <row r="768" spans="1:9" ht="13.5" thickBot="1">
      <c r="A768" s="26"/>
      <c r="B768" s="43"/>
      <c r="C768" s="44"/>
      <c r="D768" s="44"/>
      <c r="E768" s="753"/>
      <c r="F768" s="753"/>
      <c r="G768" s="1042"/>
      <c r="H768" s="25"/>
    </row>
    <row r="769" spans="1:11" ht="18">
      <c r="A769" s="249"/>
      <c r="B769" s="112" t="s">
        <v>3094</v>
      </c>
      <c r="C769" s="112"/>
      <c r="D769" s="117"/>
      <c r="E769" s="728"/>
      <c r="F769" s="729"/>
      <c r="G769" s="1033"/>
      <c r="H769" s="196"/>
      <c r="I769" s="116"/>
    </row>
    <row r="770" spans="1:11" ht="18">
      <c r="A770" s="239"/>
      <c r="B770" s="129" t="s">
        <v>1396</v>
      </c>
      <c r="C770" s="129"/>
      <c r="D770" s="132"/>
      <c r="E770" s="754"/>
      <c r="F770" s="695"/>
      <c r="G770" s="396"/>
      <c r="H770" s="17"/>
      <c r="I770" s="200"/>
    </row>
    <row r="771" spans="1:11" ht="14.25" customHeight="1">
      <c r="A771" s="239"/>
      <c r="B771" s="240"/>
      <c r="C771" s="118"/>
      <c r="D771" s="118"/>
      <c r="E771" s="732"/>
      <c r="F771" s="733"/>
      <c r="G771" s="1034"/>
      <c r="H771" s="264"/>
      <c r="I771" s="200"/>
    </row>
    <row r="772" spans="1:11" ht="12" customHeight="1">
      <c r="A772" s="239"/>
      <c r="B772" s="240"/>
      <c r="C772" s="118"/>
      <c r="D772" s="118"/>
      <c r="E772" s="732"/>
      <c r="F772" s="733"/>
      <c r="G772" s="1034"/>
      <c r="H772" s="264"/>
      <c r="I772" s="200"/>
    </row>
    <row r="773" spans="1:11">
      <c r="A773" s="239"/>
      <c r="B773" s="240"/>
      <c r="C773" s="118"/>
      <c r="D773" s="118"/>
      <c r="E773" s="732"/>
      <c r="F773" s="733"/>
      <c r="G773" s="1034"/>
      <c r="H773" s="264"/>
      <c r="I773" s="200"/>
    </row>
    <row r="774" spans="1:11" ht="16.5" thickBot="1">
      <c r="A774" s="234" t="s">
        <v>7211</v>
      </c>
      <c r="B774" s="241"/>
      <c r="C774" s="120"/>
      <c r="D774" s="120"/>
      <c r="E774" s="734"/>
      <c r="F774" s="735"/>
      <c r="G774" s="1035"/>
      <c r="H774" s="265"/>
      <c r="I774" s="205"/>
      <c r="K774" s="707"/>
    </row>
    <row r="775" spans="1:11" ht="42">
      <c r="A775" s="1660" t="s">
        <v>1036</v>
      </c>
      <c r="B775" s="1661" t="s">
        <v>1037</v>
      </c>
      <c r="C775" s="225" t="s">
        <v>679</v>
      </c>
      <c r="D775" s="225" t="s">
        <v>3147</v>
      </c>
      <c r="E775" s="1476" t="s">
        <v>11544</v>
      </c>
      <c r="F775" s="750" t="s">
        <v>2796</v>
      </c>
      <c r="G775" s="1655" t="s">
        <v>2644</v>
      </c>
      <c r="H775" s="482" t="s">
        <v>498</v>
      </c>
      <c r="I775" s="609" t="s">
        <v>4274</v>
      </c>
      <c r="K775" s="707"/>
    </row>
    <row r="776" spans="1:11" ht="13.5" thickBot="1">
      <c r="A776" s="568"/>
      <c r="B776" s="1666"/>
      <c r="C776" s="230" t="s">
        <v>3648</v>
      </c>
      <c r="D776" s="446" t="s">
        <v>2645</v>
      </c>
      <c r="E776" s="738" t="s">
        <v>265</v>
      </c>
      <c r="F776" s="745">
        <f>'Заказ, cкидки и курсы валют'!$I$12</f>
        <v>0</v>
      </c>
      <c r="G776" s="1039"/>
      <c r="H776" s="394"/>
      <c r="I776" s="671"/>
      <c r="K776" s="707"/>
    </row>
    <row r="777" spans="1:11" ht="15">
      <c r="A777" s="447" t="s">
        <v>4487</v>
      </c>
      <c r="B777" s="448" t="s">
        <v>3389</v>
      </c>
      <c r="C777" s="1200">
        <v>0.9</v>
      </c>
      <c r="D777" s="449">
        <v>25000</v>
      </c>
      <c r="E777" s="706">
        <v>27.16</v>
      </c>
      <c r="F777" s="1187">
        <f>ROUND(E777*(1-$F$11),2)</f>
        <v>27.16</v>
      </c>
      <c r="G777" s="1188">
        <f>'Заказ, cкидки и курсы валют'!$J$24*F777</f>
        <v>344.52460000000002</v>
      </c>
      <c r="H777" s="443">
        <f>ROUND((D777/1000)*G777,2)</f>
        <v>8613.1200000000008</v>
      </c>
      <c r="I777" s="393"/>
      <c r="K777" s="707"/>
    </row>
    <row r="778" spans="1:11" ht="15.75" thickBot="1">
      <c r="A778" s="244" t="s">
        <v>4488</v>
      </c>
      <c r="B778" s="246" t="s">
        <v>4003</v>
      </c>
      <c r="C778" s="252">
        <v>0.97</v>
      </c>
      <c r="D778" s="254">
        <v>25000</v>
      </c>
      <c r="E778" s="706">
        <v>30.2</v>
      </c>
      <c r="F778" s="1173">
        <f>ROUND(E778*(1-$F$11),2)</f>
        <v>30.2</v>
      </c>
      <c r="G778" s="1174">
        <f>'Заказ, cкидки и курсы валют'!$J$24*F778</f>
        <v>383.08699999999999</v>
      </c>
      <c r="H778" s="214">
        <f>ROUND((D778/1000)*G778,2)</f>
        <v>9577.18</v>
      </c>
      <c r="I778" s="248"/>
      <c r="K778" s="707"/>
    </row>
    <row r="779" spans="1:11" ht="63.75" customHeight="1" thickBot="1">
      <c r="A779" s="27"/>
      <c r="B779" s="53"/>
      <c r="C779" s="102"/>
      <c r="D779" s="55"/>
      <c r="E779" s="678"/>
      <c r="F779" s="711"/>
      <c r="G779" s="1038"/>
      <c r="H779" s="106"/>
      <c r="I779" s="14"/>
      <c r="K779" s="707"/>
    </row>
    <row r="780" spans="1:11" ht="18">
      <c r="A780" s="249"/>
      <c r="B780" s="112" t="s">
        <v>3094</v>
      </c>
      <c r="C780" s="112"/>
      <c r="D780" s="117"/>
      <c r="E780" s="728"/>
      <c r="F780" s="729"/>
      <c r="G780" s="1033"/>
      <c r="H780" s="196"/>
      <c r="I780" s="116"/>
      <c r="K780" s="707"/>
    </row>
    <row r="781" spans="1:11" ht="18">
      <c r="A781" s="239"/>
      <c r="B781" s="129" t="s">
        <v>1396</v>
      </c>
      <c r="C781" s="129"/>
      <c r="D781" s="132"/>
      <c r="E781" s="754"/>
      <c r="F781" s="695"/>
      <c r="G781" s="396"/>
      <c r="H781" s="17"/>
      <c r="I781" s="200"/>
      <c r="K781" s="707"/>
    </row>
    <row r="782" spans="1:11" ht="14.25" customHeight="1">
      <c r="A782" s="239"/>
      <c r="B782" s="240"/>
      <c r="C782" s="118"/>
      <c r="D782" s="118"/>
      <c r="E782" s="732"/>
      <c r="F782" s="733"/>
      <c r="G782" s="1034"/>
      <c r="H782" s="264"/>
      <c r="I782" s="200"/>
      <c r="K782" s="707"/>
    </row>
    <row r="783" spans="1:11">
      <c r="A783" s="239"/>
      <c r="B783" s="240"/>
      <c r="C783" s="118"/>
      <c r="D783" s="118"/>
      <c r="E783" s="732"/>
      <c r="F783" s="733"/>
      <c r="G783" s="1034"/>
      <c r="H783" s="264"/>
      <c r="I783" s="200"/>
    </row>
    <row r="784" spans="1:11" ht="14.25" customHeight="1">
      <c r="A784" s="239"/>
      <c r="B784" s="240"/>
      <c r="C784" s="118"/>
      <c r="D784" s="118"/>
      <c r="E784" s="732"/>
      <c r="F784" s="733"/>
      <c r="G784" s="1034"/>
      <c r="H784" s="264"/>
      <c r="I784" s="200"/>
    </row>
    <row r="785" spans="1:9" ht="14.25" customHeight="1" thickBot="1">
      <c r="A785" s="234" t="s">
        <v>7210</v>
      </c>
      <c r="B785" s="233"/>
      <c r="C785" s="238"/>
      <c r="D785" s="238"/>
      <c r="E785" s="734"/>
      <c r="F785" s="735"/>
      <c r="G785" s="1035"/>
      <c r="H785" s="265"/>
      <c r="I785" s="205"/>
    </row>
    <row r="786" spans="1:9" ht="42">
      <c r="A786" s="1660" t="s">
        <v>1036</v>
      </c>
      <c r="B786" s="1661" t="s">
        <v>1037</v>
      </c>
      <c r="C786" s="225" t="s">
        <v>679</v>
      </c>
      <c r="D786" s="225" t="s">
        <v>3147</v>
      </c>
      <c r="E786" s="1476" t="s">
        <v>11544</v>
      </c>
      <c r="F786" s="750" t="s">
        <v>2796</v>
      </c>
      <c r="G786" s="1655" t="s">
        <v>2644</v>
      </c>
      <c r="H786" s="482" t="s">
        <v>498</v>
      </c>
      <c r="I786" s="609" t="s">
        <v>4274</v>
      </c>
    </row>
    <row r="787" spans="1:9" ht="13.5" thickBot="1">
      <c r="A787" s="1485"/>
      <c r="B787" s="1662"/>
      <c r="C787" s="226" t="s">
        <v>3648</v>
      </c>
      <c r="D787" s="227" t="s">
        <v>2645</v>
      </c>
      <c r="E787" s="738" t="s">
        <v>265</v>
      </c>
      <c r="F787" s="739">
        <f>'Заказ, cкидки и курсы валют'!$I$12</f>
        <v>0</v>
      </c>
      <c r="G787" s="1656"/>
      <c r="H787" s="1657"/>
      <c r="I787" s="1663"/>
    </row>
    <row r="788" spans="1:9">
      <c r="A788" s="447" t="s">
        <v>4489</v>
      </c>
      <c r="B788" s="448" t="s">
        <v>3389</v>
      </c>
      <c r="C788" s="1200">
        <v>0.9</v>
      </c>
      <c r="D788" s="1425">
        <v>2500</v>
      </c>
      <c r="E788" s="1604">
        <f>E777*1.2</f>
        <v>32.591999999999999</v>
      </c>
      <c r="F788" s="1415">
        <f>ROUND(E788*(1-$F$11),2)</f>
        <v>32.590000000000003</v>
      </c>
      <c r="G788" s="1188">
        <f>'Заказ, cкидки и курсы валют'!$J$24*F788</f>
        <v>413.40415000000007</v>
      </c>
      <c r="H788" s="443">
        <f>ROUND((D788/1000)*G788,2)</f>
        <v>1033.51</v>
      </c>
      <c r="I788" s="393"/>
    </row>
    <row r="789" spans="1:9" ht="13.5" thickBot="1">
      <c r="A789" s="244" t="s">
        <v>4490</v>
      </c>
      <c r="B789" s="246" t="s">
        <v>4003</v>
      </c>
      <c r="C789" s="252">
        <v>0.97</v>
      </c>
      <c r="D789" s="1557">
        <v>2500</v>
      </c>
      <c r="E789" s="1604">
        <f>E778*1.2</f>
        <v>36.239999999999995</v>
      </c>
      <c r="F789" s="1417">
        <f>ROUND(E789*(1-$F$11),2)</f>
        <v>36.24</v>
      </c>
      <c r="G789" s="1174">
        <f>'Заказ, cкидки и курсы валют'!$J$24*F789</f>
        <v>459.70440000000002</v>
      </c>
      <c r="H789" s="214">
        <f>ROUND((D789/1000)*G789,2)</f>
        <v>1149.26</v>
      </c>
      <c r="I789" s="248"/>
    </row>
    <row r="790" spans="1:9" ht="13.5" thickBot="1">
      <c r="A790" s="13"/>
      <c r="B790" s="53"/>
      <c r="C790" s="102"/>
      <c r="D790" s="104"/>
      <c r="E790" s="1727"/>
      <c r="F790" s="1427"/>
      <c r="G790" s="1040"/>
      <c r="H790" s="23"/>
      <c r="I790" s="14"/>
    </row>
    <row r="791" spans="1:9" ht="18">
      <c r="A791" s="249"/>
      <c r="B791" s="112" t="s">
        <v>3094</v>
      </c>
      <c r="C791" s="112"/>
      <c r="D791" s="117"/>
      <c r="E791" s="728"/>
      <c r="F791" s="729"/>
      <c r="G791" s="1033"/>
      <c r="H791" s="196"/>
      <c r="I791" s="116"/>
    </row>
    <row r="792" spans="1:9" ht="18">
      <c r="A792" s="239"/>
      <c r="B792" s="129" t="s">
        <v>1396</v>
      </c>
      <c r="C792" s="129"/>
      <c r="D792" s="132"/>
      <c r="E792" s="754"/>
      <c r="F792" s="695"/>
      <c r="G792" s="396"/>
      <c r="H792" s="17"/>
      <c r="I792" s="200"/>
    </row>
    <row r="793" spans="1:9">
      <c r="A793" s="239"/>
      <c r="B793" s="240"/>
      <c r="C793" s="118"/>
      <c r="D793" s="118"/>
      <c r="E793" s="732"/>
      <c r="F793" s="733"/>
      <c r="G793" s="1034"/>
      <c r="H793" s="264"/>
      <c r="I793" s="200"/>
    </row>
    <row r="794" spans="1:9">
      <c r="A794" s="239"/>
      <c r="B794" s="240"/>
      <c r="C794" s="118"/>
      <c r="D794" s="118"/>
      <c r="E794" s="732"/>
      <c r="F794" s="733"/>
      <c r="G794" s="1034"/>
      <c r="H794" s="264"/>
      <c r="I794" s="200"/>
    </row>
    <row r="795" spans="1:9">
      <c r="A795" s="239"/>
      <c r="B795" s="240"/>
      <c r="C795" s="118"/>
      <c r="D795" s="118"/>
      <c r="E795" s="732"/>
      <c r="F795" s="733"/>
      <c r="G795" s="1034"/>
      <c r="H795" s="264"/>
      <c r="I795" s="200"/>
    </row>
    <row r="796" spans="1:9" ht="16.5" thickBot="1">
      <c r="A796" s="234" t="s">
        <v>7212</v>
      </c>
      <c r="B796" s="233"/>
      <c r="C796" s="238"/>
      <c r="D796" s="238"/>
      <c r="E796" s="734"/>
      <c r="F796" s="735"/>
      <c r="G796" s="1035"/>
      <c r="H796" s="265"/>
      <c r="I796" s="205"/>
    </row>
    <row r="797" spans="1:9" ht="42">
      <c r="A797" s="1660" t="s">
        <v>1036</v>
      </c>
      <c r="B797" s="1661" t="s">
        <v>1037</v>
      </c>
      <c r="C797" s="225" t="s">
        <v>679</v>
      </c>
      <c r="D797" s="225" t="s">
        <v>3147</v>
      </c>
      <c r="E797" s="1476" t="s">
        <v>11544</v>
      </c>
      <c r="F797" s="750" t="s">
        <v>2796</v>
      </c>
      <c r="G797" s="1655" t="s">
        <v>2644</v>
      </c>
      <c r="H797" s="482" t="s">
        <v>498</v>
      </c>
      <c r="I797" s="609" t="s">
        <v>4274</v>
      </c>
    </row>
    <row r="798" spans="1:9" ht="13.5" thickBot="1">
      <c r="A798" s="1485"/>
      <c r="B798" s="1662"/>
      <c r="C798" s="226" t="s">
        <v>3648</v>
      </c>
      <c r="D798" s="227" t="s">
        <v>2645</v>
      </c>
      <c r="E798" s="738" t="s">
        <v>265</v>
      </c>
      <c r="F798" s="739">
        <f>'Заказ, cкидки и курсы валют'!$I$12</f>
        <v>0</v>
      </c>
      <c r="G798" s="1656"/>
      <c r="H798" s="1657"/>
      <c r="I798" s="1663"/>
    </row>
    <row r="799" spans="1:9">
      <c r="A799" s="447" t="s">
        <v>11380</v>
      </c>
      <c r="B799" s="448" t="s">
        <v>3389</v>
      </c>
      <c r="C799" s="1200">
        <v>0.9</v>
      </c>
      <c r="D799" s="1425">
        <v>250</v>
      </c>
      <c r="E799" s="1604">
        <f>E777*2</f>
        <v>54.32</v>
      </c>
      <c r="F799" s="1415">
        <f>ROUND(E799*(1-$F$11),2)</f>
        <v>54.32</v>
      </c>
      <c r="G799" s="1188">
        <f>'Заказ, cкидки и курсы валют'!$J$24*F799</f>
        <v>689.04920000000004</v>
      </c>
      <c r="H799" s="443">
        <f>ROUND((D799/1000)*G799,2)</f>
        <v>172.26</v>
      </c>
      <c r="I799" s="393"/>
    </row>
    <row r="800" spans="1:9" ht="13.5" thickBot="1">
      <c r="A800" s="244" t="s">
        <v>11381</v>
      </c>
      <c r="B800" s="246" t="s">
        <v>4003</v>
      </c>
      <c r="C800" s="252">
        <v>0.97</v>
      </c>
      <c r="D800" s="1557">
        <v>250</v>
      </c>
      <c r="E800" s="1604">
        <f>E778*2</f>
        <v>60.4</v>
      </c>
      <c r="F800" s="1417">
        <f>ROUND(E800*(1-$F$11),2)</f>
        <v>60.4</v>
      </c>
      <c r="G800" s="1174">
        <f>'Заказ, cкидки и курсы валют'!$J$24*F800</f>
        <v>766.17399999999998</v>
      </c>
      <c r="H800" s="214">
        <f>ROUND((D800/1000)*G800,2)</f>
        <v>191.54</v>
      </c>
      <c r="I800" s="248"/>
    </row>
    <row r="801" spans="1:9">
      <c r="A801" s="13"/>
      <c r="B801" s="53"/>
      <c r="C801" s="102"/>
      <c r="D801" s="104"/>
      <c r="E801" s="1727"/>
      <c r="F801" s="1427"/>
      <c r="G801" s="1040"/>
      <c r="H801" s="23"/>
      <c r="I801" s="14"/>
    </row>
    <row r="802" spans="1:9" ht="13.5" thickBot="1">
      <c r="A802" s="27"/>
      <c r="B802" s="53"/>
      <c r="C802" s="102"/>
      <c r="D802" s="55"/>
      <c r="E802" s="678"/>
      <c r="F802" s="711"/>
      <c r="G802" s="1038"/>
      <c r="H802" s="106"/>
      <c r="I802" s="14"/>
    </row>
    <row r="803" spans="1:9" ht="18">
      <c r="A803" s="249"/>
      <c r="B803" s="112" t="s">
        <v>3094</v>
      </c>
      <c r="C803" s="112"/>
      <c r="D803" s="117"/>
      <c r="E803" s="728"/>
      <c r="F803" s="729"/>
      <c r="G803" s="1033"/>
      <c r="H803" s="196"/>
      <c r="I803" s="116"/>
    </row>
    <row r="804" spans="1:9" ht="18">
      <c r="A804" s="239"/>
      <c r="B804" s="129" t="s">
        <v>1397</v>
      </c>
      <c r="C804" s="129"/>
      <c r="D804" s="132"/>
      <c r="E804" s="754"/>
      <c r="F804" s="695"/>
      <c r="G804" s="396"/>
      <c r="H804" s="17"/>
      <c r="I804" s="200"/>
    </row>
    <row r="805" spans="1:9" ht="13.5" customHeight="1">
      <c r="A805" s="239"/>
      <c r="B805" s="240"/>
      <c r="C805" s="118"/>
      <c r="D805" s="118"/>
      <c r="E805" s="732"/>
      <c r="F805" s="733"/>
      <c r="G805" s="1034"/>
      <c r="H805" s="264"/>
      <c r="I805" s="200"/>
    </row>
    <row r="806" spans="1:9" ht="13.5" customHeight="1">
      <c r="A806" s="239"/>
      <c r="B806" s="240"/>
      <c r="C806" s="118"/>
      <c r="D806" s="118"/>
      <c r="E806" s="732"/>
      <c r="F806" s="733"/>
      <c r="G806" s="1034"/>
      <c r="H806" s="264"/>
      <c r="I806" s="200"/>
    </row>
    <row r="807" spans="1:9">
      <c r="A807" s="239"/>
      <c r="B807" s="240"/>
      <c r="C807" s="118"/>
      <c r="D807" s="118"/>
      <c r="E807" s="732"/>
      <c r="F807" s="733"/>
      <c r="G807" s="1034"/>
      <c r="H807" s="264"/>
      <c r="I807" s="200"/>
    </row>
    <row r="808" spans="1:9" ht="14.25" customHeight="1" thickBot="1">
      <c r="A808" s="234" t="s">
        <v>7211</v>
      </c>
      <c r="B808" s="241"/>
      <c r="C808" s="120"/>
      <c r="D808" s="120"/>
      <c r="E808" s="734"/>
      <c r="F808" s="735"/>
      <c r="G808" s="1035"/>
      <c r="H808" s="265"/>
      <c r="I808" s="205"/>
    </row>
    <row r="809" spans="1:9" ht="42.75" customHeight="1">
      <c r="A809" s="1660" t="s">
        <v>1036</v>
      </c>
      <c r="B809" s="1661" t="s">
        <v>1037</v>
      </c>
      <c r="C809" s="230" t="s">
        <v>679</v>
      </c>
      <c r="D809" s="230" t="s">
        <v>3147</v>
      </c>
      <c r="E809" s="1476" t="s">
        <v>11544</v>
      </c>
      <c r="F809" s="737" t="s">
        <v>2796</v>
      </c>
      <c r="G809" s="1655" t="s">
        <v>2644</v>
      </c>
      <c r="H809" s="482" t="s">
        <v>498</v>
      </c>
      <c r="I809" s="609" t="s">
        <v>4274</v>
      </c>
    </row>
    <row r="810" spans="1:9" ht="13.5" thickBot="1">
      <c r="A810" s="568"/>
      <c r="B810" s="1666"/>
      <c r="C810" s="230" t="s">
        <v>3648</v>
      </c>
      <c r="D810" s="446" t="s">
        <v>2645</v>
      </c>
      <c r="E810" s="738" t="s">
        <v>265</v>
      </c>
      <c r="F810" s="745">
        <f>'Заказ, cкидки и курсы валют'!$I$12</f>
        <v>0</v>
      </c>
      <c r="G810" s="1039"/>
      <c r="H810" s="394"/>
      <c r="I810" s="671"/>
    </row>
    <row r="811" spans="1:9" ht="15">
      <c r="A811" s="447" t="s">
        <v>4491</v>
      </c>
      <c r="B811" s="448" t="s">
        <v>3389</v>
      </c>
      <c r="C811" s="1200">
        <v>0.9</v>
      </c>
      <c r="D811" s="449">
        <v>25000</v>
      </c>
      <c r="E811" s="706">
        <v>25.59</v>
      </c>
      <c r="F811" s="1187">
        <f>ROUND(E811*(1-$F$11),2)</f>
        <v>25.59</v>
      </c>
      <c r="G811" s="1188">
        <f>'Заказ, cкидки и курсы валют'!$J$24*F811</f>
        <v>324.60915</v>
      </c>
      <c r="H811" s="443">
        <f>ROUND((D811/1000)*G811,2)</f>
        <v>8115.23</v>
      </c>
      <c r="I811" s="393"/>
    </row>
    <row r="812" spans="1:9" ht="15.75" customHeight="1" thickBot="1">
      <c r="A812" s="244" t="s">
        <v>4492</v>
      </c>
      <c r="B812" s="246" t="s">
        <v>4003</v>
      </c>
      <c r="C812" s="252">
        <v>0.97</v>
      </c>
      <c r="D812" s="254">
        <v>25000</v>
      </c>
      <c r="E812" s="706">
        <v>30.86</v>
      </c>
      <c r="F812" s="1173">
        <f>ROUND(E812*(1-$F$11),2)</f>
        <v>30.86</v>
      </c>
      <c r="G812" s="1174">
        <f>'Заказ, cкидки и курсы валют'!$J$24*F812</f>
        <v>391.45910000000003</v>
      </c>
      <c r="H812" s="214">
        <f>ROUND((D812/1000)*G812,2)</f>
        <v>9786.48</v>
      </c>
      <c r="I812" s="248"/>
    </row>
    <row r="813" spans="1:9" ht="15.75" customHeight="1" thickBot="1">
      <c r="A813" s="27"/>
      <c r="B813" s="53"/>
      <c r="C813" s="102"/>
      <c r="D813" s="55"/>
      <c r="E813" s="678"/>
      <c r="F813" s="711"/>
      <c r="G813" s="1038"/>
      <c r="H813" s="106"/>
      <c r="I813" s="14"/>
    </row>
    <row r="814" spans="1:9" ht="18">
      <c r="A814" s="249"/>
      <c r="B814" s="112" t="s">
        <v>3094</v>
      </c>
      <c r="C814" s="112"/>
      <c r="D814" s="117"/>
      <c r="E814" s="728"/>
      <c r="F814" s="729"/>
      <c r="G814" s="1033"/>
      <c r="H814" s="196"/>
      <c r="I814" s="116"/>
    </row>
    <row r="815" spans="1:9" ht="18">
      <c r="A815" s="239"/>
      <c r="B815" s="129" t="s">
        <v>1397</v>
      </c>
      <c r="C815" s="129"/>
      <c r="D815" s="132"/>
      <c r="E815" s="754"/>
      <c r="F815" s="695"/>
      <c r="G815" s="396"/>
      <c r="H815" s="17"/>
      <c r="I815" s="200"/>
    </row>
    <row r="816" spans="1:9">
      <c r="A816" s="239"/>
      <c r="B816" s="240"/>
      <c r="C816" s="118"/>
      <c r="D816" s="118"/>
      <c r="E816" s="732"/>
      <c r="F816" s="733"/>
      <c r="G816" s="1034"/>
      <c r="H816" s="264"/>
      <c r="I816" s="200"/>
    </row>
    <row r="817" spans="1:9">
      <c r="A817" s="239"/>
      <c r="B817" s="240"/>
      <c r="C817" s="118"/>
      <c r="D817" s="118"/>
      <c r="E817" s="732"/>
      <c r="F817" s="733"/>
      <c r="G817" s="1034"/>
      <c r="H817" s="264"/>
      <c r="I817" s="200"/>
    </row>
    <row r="818" spans="1:9">
      <c r="A818" s="239"/>
      <c r="B818" s="240"/>
      <c r="C818" s="118"/>
      <c r="D818" s="118"/>
      <c r="E818" s="732"/>
      <c r="F818" s="733"/>
      <c r="G818" s="1034"/>
      <c r="H818" s="264"/>
      <c r="I818" s="200"/>
    </row>
    <row r="819" spans="1:9" ht="16.5" thickBot="1">
      <c r="A819" s="234" t="s">
        <v>7210</v>
      </c>
      <c r="B819" s="233"/>
      <c r="C819" s="238"/>
      <c r="D819" s="238"/>
      <c r="E819" s="734"/>
      <c r="F819" s="735"/>
      <c r="G819" s="1035"/>
      <c r="H819" s="265"/>
      <c r="I819" s="205"/>
    </row>
    <row r="820" spans="1:9" ht="42">
      <c r="A820" s="1660" t="s">
        <v>1036</v>
      </c>
      <c r="B820" s="1661" t="s">
        <v>1037</v>
      </c>
      <c r="C820" s="225" t="s">
        <v>679</v>
      </c>
      <c r="D820" s="225" t="s">
        <v>3147</v>
      </c>
      <c r="E820" s="1476" t="s">
        <v>11544</v>
      </c>
      <c r="F820" s="750" t="s">
        <v>2796</v>
      </c>
      <c r="G820" s="1655" t="s">
        <v>2644</v>
      </c>
      <c r="H820" s="482" t="s">
        <v>498</v>
      </c>
      <c r="I820" s="609" t="s">
        <v>4274</v>
      </c>
    </row>
    <row r="821" spans="1:9" ht="13.5" customHeight="1" thickBot="1">
      <c r="A821" s="1485"/>
      <c r="B821" s="1662"/>
      <c r="C821" s="226" t="s">
        <v>3648</v>
      </c>
      <c r="D821" s="227" t="s">
        <v>2645</v>
      </c>
      <c r="E821" s="738" t="s">
        <v>265</v>
      </c>
      <c r="F821" s="739">
        <f>'Заказ, cкидки и курсы валют'!$I$12</f>
        <v>0</v>
      </c>
      <c r="G821" s="1656"/>
      <c r="H821" s="1657"/>
      <c r="I821" s="1663"/>
    </row>
    <row r="822" spans="1:9" ht="14.1" customHeight="1">
      <c r="A822" s="447" t="s">
        <v>4493</v>
      </c>
      <c r="B822" s="448" t="s">
        <v>3389</v>
      </c>
      <c r="C822" s="1200">
        <v>0.9</v>
      </c>
      <c r="D822" s="1425">
        <v>2500</v>
      </c>
      <c r="E822" s="1604">
        <f>E811*1.2</f>
        <v>30.707999999999998</v>
      </c>
      <c r="F822" s="1415">
        <f>ROUND(E822*(1-$F$11),2)</f>
        <v>30.71</v>
      </c>
      <c r="G822" s="1188">
        <f>'Заказ, cкидки и курсы валют'!$J$24*F822</f>
        <v>389.55635000000001</v>
      </c>
      <c r="H822" s="443">
        <f>ROUND((D822/1000)*G822,2)</f>
        <v>973.89</v>
      </c>
      <c r="I822" s="393"/>
    </row>
    <row r="823" spans="1:9" ht="14.1" customHeight="1" thickBot="1">
      <c r="A823" s="244" t="s">
        <v>4494</v>
      </c>
      <c r="B823" s="246" t="s">
        <v>4003</v>
      </c>
      <c r="C823" s="252">
        <v>0.97</v>
      </c>
      <c r="D823" s="1557">
        <v>2500</v>
      </c>
      <c r="E823" s="1604">
        <f>E812*1.2</f>
        <v>37.031999999999996</v>
      </c>
      <c r="F823" s="1417">
        <f>ROUND(E823*(1-$F$11),2)</f>
        <v>37.03</v>
      </c>
      <c r="G823" s="1174">
        <f>'Заказ, cкидки и курсы валют'!$J$24*F823</f>
        <v>469.72555000000006</v>
      </c>
      <c r="H823" s="214">
        <f>ROUND((D823/1000)*G823,2)</f>
        <v>1174.31</v>
      </c>
      <c r="I823" s="248"/>
    </row>
    <row r="824" spans="1:9" ht="14.1" customHeight="1" thickBot="1">
      <c r="A824" s="13"/>
      <c r="B824" s="53"/>
      <c r="C824" s="102"/>
      <c r="D824" s="104"/>
      <c r="E824" s="1727"/>
      <c r="F824" s="1427"/>
      <c r="G824" s="1040"/>
      <c r="H824" s="23"/>
      <c r="I824" s="14"/>
    </row>
    <row r="825" spans="1:9" ht="14.1" customHeight="1">
      <c r="A825" s="249"/>
      <c r="B825" s="112" t="s">
        <v>3094</v>
      </c>
      <c r="C825" s="112"/>
      <c r="D825" s="117"/>
      <c r="E825" s="728"/>
      <c r="F825" s="729"/>
      <c r="G825" s="1033"/>
      <c r="H825" s="196"/>
      <c r="I825" s="116"/>
    </row>
    <row r="826" spans="1:9" ht="14.1" customHeight="1">
      <c r="A826" s="239"/>
      <c r="B826" s="129" t="s">
        <v>1397</v>
      </c>
      <c r="C826" s="129"/>
      <c r="D826" s="132"/>
      <c r="E826" s="754"/>
      <c r="F826" s="695"/>
      <c r="G826" s="396"/>
      <c r="H826" s="17"/>
      <c r="I826" s="200"/>
    </row>
    <row r="827" spans="1:9" ht="14.1" customHeight="1">
      <c r="A827" s="239"/>
      <c r="B827" s="240"/>
      <c r="C827" s="118"/>
      <c r="D827" s="118"/>
      <c r="E827" s="732"/>
      <c r="F827" s="733"/>
      <c r="G827" s="1034"/>
      <c r="H827" s="264"/>
      <c r="I827" s="200"/>
    </row>
    <row r="828" spans="1:9" ht="14.1" customHeight="1">
      <c r="A828" s="239"/>
      <c r="B828" s="240"/>
      <c r="C828" s="118"/>
      <c r="D828" s="118"/>
      <c r="E828" s="732"/>
      <c r="F828" s="733"/>
      <c r="G828" s="1034"/>
      <c r="H828" s="264"/>
      <c r="I828" s="200"/>
    </row>
    <row r="829" spans="1:9" ht="14.1" customHeight="1">
      <c r="A829" s="239"/>
      <c r="B829" s="240"/>
      <c r="C829" s="118"/>
      <c r="D829" s="118"/>
      <c r="E829" s="732"/>
      <c r="F829" s="733"/>
      <c r="G829" s="1034"/>
      <c r="H829" s="264"/>
      <c r="I829" s="200"/>
    </row>
    <row r="830" spans="1:9" ht="1.5" customHeight="1" thickBot="1">
      <c r="A830" s="234" t="s">
        <v>7212</v>
      </c>
      <c r="B830" s="233"/>
      <c r="C830" s="238"/>
      <c r="D830" s="238"/>
      <c r="E830" s="734"/>
      <c r="F830" s="735"/>
      <c r="G830" s="1035"/>
      <c r="H830" s="265"/>
      <c r="I830" s="205"/>
    </row>
    <row r="831" spans="1:9" ht="39.950000000000003" customHeight="1">
      <c r="A831" s="1660" t="s">
        <v>1036</v>
      </c>
      <c r="B831" s="1661" t="s">
        <v>1037</v>
      </c>
      <c r="C831" s="225" t="s">
        <v>679</v>
      </c>
      <c r="D831" s="225" t="s">
        <v>3147</v>
      </c>
      <c r="E831" s="1476" t="s">
        <v>11544</v>
      </c>
      <c r="F831" s="750" t="s">
        <v>2796</v>
      </c>
      <c r="G831" s="1655" t="s">
        <v>2644</v>
      </c>
      <c r="H831" s="482" t="s">
        <v>498</v>
      </c>
      <c r="I831" s="609" t="s">
        <v>4274</v>
      </c>
    </row>
    <row r="832" spans="1:9" ht="14.1" customHeight="1" thickBot="1">
      <c r="A832" s="1485"/>
      <c r="B832" s="1662"/>
      <c r="C832" s="226" t="s">
        <v>3648</v>
      </c>
      <c r="D832" s="227" t="s">
        <v>2645</v>
      </c>
      <c r="E832" s="738" t="s">
        <v>265</v>
      </c>
      <c r="F832" s="739">
        <f>'Заказ, cкидки и курсы валют'!$I$12</f>
        <v>0</v>
      </c>
      <c r="G832" s="1656"/>
      <c r="H832" s="1657"/>
      <c r="I832" s="1663"/>
    </row>
    <row r="833" spans="1:9" ht="14.1" customHeight="1">
      <c r="A833" s="447" t="s">
        <v>11382</v>
      </c>
      <c r="B833" s="448" t="s">
        <v>3389</v>
      </c>
      <c r="C833" s="1200">
        <v>0.9</v>
      </c>
      <c r="D833" s="1425">
        <v>250</v>
      </c>
      <c r="E833" s="1604">
        <f>E811*2</f>
        <v>51.18</v>
      </c>
      <c r="F833" s="1415">
        <f>ROUND(E833*(1-$F$11),2)</f>
        <v>51.18</v>
      </c>
      <c r="G833" s="1188">
        <f>'Заказ, cкидки и курсы валют'!$J$24*F833</f>
        <v>649.2183</v>
      </c>
      <c r="H833" s="443">
        <f>ROUND((D833/1000)*G833,2)</f>
        <v>162.30000000000001</v>
      </c>
      <c r="I833" s="393"/>
    </row>
    <row r="834" spans="1:9" ht="14.1" customHeight="1" thickBot="1">
      <c r="A834" s="244" t="s">
        <v>11383</v>
      </c>
      <c r="B834" s="246" t="s">
        <v>4003</v>
      </c>
      <c r="C834" s="252">
        <v>0.97</v>
      </c>
      <c r="D834" s="1557">
        <v>250</v>
      </c>
      <c r="E834" s="1604">
        <f>E812*2</f>
        <v>61.72</v>
      </c>
      <c r="F834" s="1417">
        <f>ROUND(E834*(1-$F$11),2)</f>
        <v>61.72</v>
      </c>
      <c r="G834" s="1174">
        <f>'Заказ, cкидки и курсы валют'!$J$24*F834</f>
        <v>782.91820000000007</v>
      </c>
      <c r="H834" s="214">
        <f>ROUND((D834/1000)*G834,2)</f>
        <v>195.73</v>
      </c>
      <c r="I834" s="248"/>
    </row>
    <row r="835" spans="1:9" ht="14.1" customHeight="1">
      <c r="A835" s="13"/>
      <c r="B835" s="53"/>
      <c r="C835" s="102"/>
      <c r="D835" s="104"/>
      <c r="E835" s="1727"/>
      <c r="F835" s="1427"/>
      <c r="G835" s="1040"/>
      <c r="H835" s="23"/>
      <c r="I835" s="14"/>
    </row>
    <row r="836" spans="1:9" ht="14.1" customHeight="1">
      <c r="A836" s="13"/>
      <c r="B836" s="53"/>
      <c r="C836" s="102"/>
      <c r="D836" s="104"/>
      <c r="E836" s="1727"/>
      <c r="F836" s="1427"/>
      <c r="G836" s="1040"/>
      <c r="H836" s="23"/>
      <c r="I836" s="14"/>
    </row>
    <row r="837" spans="1:9" ht="13.5" thickBot="1">
      <c r="A837" s="27"/>
      <c r="B837" s="53"/>
      <c r="C837" s="102"/>
      <c r="D837" s="55"/>
      <c r="E837" s="678"/>
      <c r="F837" s="711"/>
      <c r="G837" s="1038"/>
      <c r="H837" s="106"/>
      <c r="I837" s="14"/>
    </row>
    <row r="838" spans="1:9" ht="53.25" customHeight="1">
      <c r="A838" s="236"/>
      <c r="B838" s="112" t="s">
        <v>3094</v>
      </c>
      <c r="C838" s="112"/>
      <c r="D838" s="117"/>
      <c r="E838" s="728"/>
      <c r="F838" s="729"/>
      <c r="G838" s="1045"/>
      <c r="H838" s="196"/>
      <c r="I838" s="266"/>
    </row>
    <row r="839" spans="1:9" ht="13.5" customHeight="1">
      <c r="A839" s="237"/>
      <c r="B839" s="129" t="s">
        <v>1398</v>
      </c>
      <c r="C839" s="129"/>
      <c r="D839" s="132"/>
      <c r="E839" s="754"/>
      <c r="F839" s="695"/>
      <c r="G839" s="1046"/>
      <c r="H839" s="17"/>
      <c r="I839" s="268"/>
    </row>
    <row r="840" spans="1:9" ht="13.5" customHeight="1">
      <c r="A840" s="237"/>
      <c r="B840" s="98"/>
      <c r="C840" s="118"/>
      <c r="D840" s="118"/>
      <c r="E840" s="732"/>
      <c r="F840" s="733"/>
      <c r="G840" s="1034"/>
      <c r="H840" s="267"/>
      <c r="I840" s="268"/>
    </row>
    <row r="841" spans="1:9" ht="13.5" customHeight="1">
      <c r="A841" s="237"/>
      <c r="B841" s="98"/>
      <c r="C841" s="118"/>
      <c r="D841" s="118"/>
      <c r="E841" s="732"/>
      <c r="F841" s="733"/>
      <c r="G841" s="1034"/>
      <c r="H841" s="267"/>
      <c r="I841" s="268"/>
    </row>
    <row r="842" spans="1:9" ht="13.5" customHeight="1">
      <c r="A842" s="269"/>
      <c r="B842" s="270"/>
      <c r="C842" s="118"/>
      <c r="D842" s="118"/>
      <c r="E842" s="732"/>
      <c r="F842" s="733"/>
      <c r="G842" s="1034"/>
      <c r="H842" s="264"/>
      <c r="I842" s="200"/>
    </row>
    <row r="843" spans="1:9" ht="13.5" customHeight="1" thickBot="1">
      <c r="A843" s="234" t="s">
        <v>7211</v>
      </c>
      <c r="B843" s="241"/>
      <c r="C843" s="120"/>
      <c r="D843" s="120"/>
      <c r="E843" s="734"/>
      <c r="F843" s="735"/>
      <c r="G843" s="1035"/>
      <c r="H843" s="265"/>
      <c r="I843" s="205"/>
    </row>
    <row r="844" spans="1:9" ht="28.5" customHeight="1">
      <c r="A844" s="1660" t="s">
        <v>1036</v>
      </c>
      <c r="B844" s="1661" t="s">
        <v>1037</v>
      </c>
      <c r="C844" s="225" t="s">
        <v>679</v>
      </c>
      <c r="D844" s="225" t="s">
        <v>3147</v>
      </c>
      <c r="E844" s="1476" t="s">
        <v>11544</v>
      </c>
      <c r="F844" s="750" t="s">
        <v>2796</v>
      </c>
      <c r="G844" s="1655" t="s">
        <v>2644</v>
      </c>
      <c r="H844" s="482" t="s">
        <v>498</v>
      </c>
      <c r="I844" s="609" t="s">
        <v>4274</v>
      </c>
    </row>
    <row r="845" spans="1:9" ht="13.5" customHeight="1" thickBot="1">
      <c r="A845" s="568"/>
      <c r="B845" s="1666"/>
      <c r="C845" s="230" t="s">
        <v>3648</v>
      </c>
      <c r="D845" s="446" t="s">
        <v>2645</v>
      </c>
      <c r="E845" s="738" t="s">
        <v>265</v>
      </c>
      <c r="F845" s="745">
        <f>'Заказ, cкидки и курсы валют'!$I$12</f>
        <v>0</v>
      </c>
      <c r="G845" s="1039"/>
      <c r="H845" s="394"/>
      <c r="I845" s="671"/>
    </row>
    <row r="846" spans="1:9" ht="13.5" customHeight="1">
      <c r="A846" s="447" t="s">
        <v>4495</v>
      </c>
      <c r="B846" s="450" t="s">
        <v>3389</v>
      </c>
      <c r="C846" s="450">
        <v>0.95</v>
      </c>
      <c r="D846" s="1483">
        <v>25000</v>
      </c>
      <c r="E846" s="706">
        <v>27.78</v>
      </c>
      <c r="F846" s="1187">
        <f>ROUND(E846*(1-$F$11),2)</f>
        <v>27.78</v>
      </c>
      <c r="G846" s="1188">
        <f>'Заказ, cкидки и курсы валют'!$J$24*F846</f>
        <v>352.38930000000005</v>
      </c>
      <c r="H846" s="443">
        <f>ROUND((D846/1000)*G846,2)</f>
        <v>8809.73</v>
      </c>
      <c r="I846" s="393"/>
    </row>
    <row r="847" spans="1:9" ht="15.75" thickBot="1">
      <c r="A847" s="244" t="s">
        <v>5499</v>
      </c>
      <c r="B847" s="246" t="s">
        <v>4003</v>
      </c>
      <c r="C847" s="252">
        <v>1</v>
      </c>
      <c r="D847" s="272">
        <v>25000</v>
      </c>
      <c r="E847" s="706">
        <v>33.770000000000003</v>
      </c>
      <c r="F847" s="1173">
        <f>ROUND(E847*(1-$F$11),2)</f>
        <v>33.770000000000003</v>
      </c>
      <c r="G847" s="1174">
        <f>'Заказ, cкидки и курсы валют'!$J$24*F847</f>
        <v>428.37245000000007</v>
      </c>
      <c r="H847" s="214">
        <f>ROUND((D847/1000)*G847,2)</f>
        <v>10709.31</v>
      </c>
      <c r="I847" s="248"/>
    </row>
    <row r="848" spans="1:9" ht="13.5" thickBot="1">
      <c r="A848" s="106"/>
      <c r="B848" s="53"/>
      <c r="C848" s="107"/>
      <c r="D848" s="108"/>
      <c r="E848" s="678"/>
      <c r="F848" s="711"/>
      <c r="G848" s="1038"/>
      <c r="H848" s="106"/>
      <c r="I848" s="14"/>
    </row>
    <row r="849" spans="1:9" ht="18">
      <c r="A849" s="236"/>
      <c r="B849" s="112" t="s">
        <v>3094</v>
      </c>
      <c r="C849" s="112"/>
      <c r="D849" s="117"/>
      <c r="E849" s="728"/>
      <c r="F849" s="729"/>
      <c r="G849" s="1045"/>
      <c r="H849" s="196"/>
      <c r="I849" s="266"/>
    </row>
    <row r="850" spans="1:9" ht="18">
      <c r="A850" s="237"/>
      <c r="B850" s="129" t="s">
        <v>1398</v>
      </c>
      <c r="C850" s="129"/>
      <c r="D850" s="132"/>
      <c r="E850" s="754"/>
      <c r="F850" s="695"/>
      <c r="G850" s="1046"/>
      <c r="H850" s="17"/>
      <c r="I850" s="268"/>
    </row>
    <row r="851" spans="1:9" ht="13.5" customHeight="1">
      <c r="A851" s="237"/>
      <c r="B851" s="98"/>
      <c r="C851" s="118"/>
      <c r="D851" s="118"/>
      <c r="E851" s="732"/>
      <c r="F851" s="733"/>
      <c r="G851" s="1034"/>
      <c r="H851" s="267"/>
      <c r="I851" s="268"/>
    </row>
    <row r="852" spans="1:9" ht="13.5" customHeight="1">
      <c r="A852" s="237"/>
      <c r="B852" s="98"/>
      <c r="C852" s="118"/>
      <c r="D852" s="118"/>
      <c r="E852" s="732"/>
      <c r="F852" s="733"/>
      <c r="G852" s="1034"/>
      <c r="H852" s="267"/>
      <c r="I852" s="268"/>
    </row>
    <row r="853" spans="1:9" ht="13.5" customHeight="1">
      <c r="A853" s="269"/>
      <c r="B853" s="270"/>
      <c r="C853" s="118"/>
      <c r="D853" s="118"/>
      <c r="E853" s="732"/>
      <c r="F853" s="733"/>
      <c r="G853" s="1034"/>
      <c r="H853" s="264"/>
      <c r="I853" s="200"/>
    </row>
    <row r="854" spans="1:9" ht="13.5" customHeight="1" thickBot="1">
      <c r="A854" s="234" t="s">
        <v>7210</v>
      </c>
      <c r="B854" s="233"/>
      <c r="C854" s="238"/>
      <c r="D854" s="238"/>
      <c r="E854" s="734"/>
      <c r="F854" s="735"/>
      <c r="G854" s="1035"/>
      <c r="H854" s="265"/>
      <c r="I854" s="205"/>
    </row>
    <row r="855" spans="1:9" ht="46.5" customHeight="1">
      <c r="A855" s="1660" t="s">
        <v>1036</v>
      </c>
      <c r="B855" s="1661" t="s">
        <v>1037</v>
      </c>
      <c r="C855" s="225" t="s">
        <v>679</v>
      </c>
      <c r="D855" s="225" t="s">
        <v>3147</v>
      </c>
      <c r="E855" s="1476" t="s">
        <v>11544</v>
      </c>
      <c r="F855" s="750" t="s">
        <v>2796</v>
      </c>
      <c r="G855" s="1655" t="s">
        <v>2644</v>
      </c>
      <c r="H855" s="482" t="s">
        <v>498</v>
      </c>
      <c r="I855" s="609" t="s">
        <v>4274</v>
      </c>
    </row>
    <row r="856" spans="1:9" ht="13.5" thickBot="1">
      <c r="A856" s="568"/>
      <c r="B856" s="1666"/>
      <c r="C856" s="230" t="s">
        <v>3648</v>
      </c>
      <c r="D856" s="446" t="s">
        <v>2645</v>
      </c>
      <c r="E856" s="738" t="s">
        <v>265</v>
      </c>
      <c r="F856" s="745">
        <f>'Заказ, cкидки и курсы валют'!$I$12</f>
        <v>0</v>
      </c>
      <c r="G856" s="1039"/>
      <c r="H856" s="394"/>
      <c r="I856" s="671"/>
    </row>
    <row r="857" spans="1:9">
      <c r="A857" s="447" t="s">
        <v>4496</v>
      </c>
      <c r="B857" s="450" t="s">
        <v>3389</v>
      </c>
      <c r="C857" s="450">
        <v>0.95</v>
      </c>
      <c r="D857" s="1425">
        <v>2000</v>
      </c>
      <c r="E857" s="1604">
        <f>E846*1.2</f>
        <v>33.335999999999999</v>
      </c>
      <c r="F857" s="1415">
        <f>ROUND(E857*(1-$F$11),2)</f>
        <v>33.340000000000003</v>
      </c>
      <c r="G857" s="1188">
        <f>'Заказ, cкидки и курсы валют'!$J$24*F857</f>
        <v>422.91790000000003</v>
      </c>
      <c r="H857" s="443">
        <f>ROUND((D857/1000)*G857,2)</f>
        <v>845.84</v>
      </c>
      <c r="I857" s="393"/>
    </row>
    <row r="858" spans="1:9" ht="13.5" thickBot="1">
      <c r="A858" s="244" t="s">
        <v>5500</v>
      </c>
      <c r="B858" s="246" t="s">
        <v>4003</v>
      </c>
      <c r="C858" s="252">
        <v>1</v>
      </c>
      <c r="D858" s="1557">
        <v>2000</v>
      </c>
      <c r="E858" s="1604">
        <f>E847*1.2</f>
        <v>40.524000000000001</v>
      </c>
      <c r="F858" s="1417">
        <f>ROUND(E858*(1-$F$11),2)</f>
        <v>40.520000000000003</v>
      </c>
      <c r="G858" s="1174">
        <f>'Заказ, cкидки и курсы валют'!$J$24*F858</f>
        <v>513.99620000000004</v>
      </c>
      <c r="H858" s="214">
        <f>ROUND((D858/1000)*G858,2)</f>
        <v>1027.99</v>
      </c>
      <c r="I858" s="248"/>
    </row>
    <row r="859" spans="1:9" ht="13.5" thickBot="1">
      <c r="A859" s="13"/>
      <c r="B859" s="53"/>
      <c r="C859" s="102"/>
      <c r="D859" s="104"/>
      <c r="E859" s="1727"/>
      <c r="F859" s="1427"/>
      <c r="G859" s="1040"/>
      <c r="H859" s="23"/>
      <c r="I859" s="14"/>
    </row>
    <row r="860" spans="1:9" ht="18">
      <c r="A860" s="236"/>
      <c r="B860" s="112" t="s">
        <v>3094</v>
      </c>
      <c r="C860" s="112"/>
      <c r="D860" s="117"/>
      <c r="E860" s="728"/>
      <c r="F860" s="729"/>
      <c r="G860" s="1045"/>
      <c r="H860" s="196"/>
      <c r="I860" s="266"/>
    </row>
    <row r="861" spans="1:9" ht="18">
      <c r="A861" s="237"/>
      <c r="B861" s="129" t="s">
        <v>1398</v>
      </c>
      <c r="C861" s="129"/>
      <c r="D861" s="132"/>
      <c r="E861" s="754"/>
      <c r="F861" s="695"/>
      <c r="G861" s="1046"/>
      <c r="H861" s="17"/>
      <c r="I861" s="268"/>
    </row>
    <row r="862" spans="1:9">
      <c r="A862" s="237"/>
      <c r="B862" s="98"/>
      <c r="C862" s="118"/>
      <c r="D862" s="118"/>
      <c r="E862" s="732"/>
      <c r="F862" s="733"/>
      <c r="G862" s="1034"/>
      <c r="H862" s="267"/>
      <c r="I862" s="268"/>
    </row>
    <row r="863" spans="1:9">
      <c r="A863" s="237"/>
      <c r="B863" s="98"/>
      <c r="C863" s="118"/>
      <c r="D863" s="118"/>
      <c r="E863" s="732"/>
      <c r="F863" s="733"/>
      <c r="G863" s="1034"/>
      <c r="H863" s="267"/>
      <c r="I863" s="268"/>
    </row>
    <row r="864" spans="1:9">
      <c r="A864" s="269"/>
      <c r="B864" s="270"/>
      <c r="C864" s="118"/>
      <c r="D864" s="118"/>
      <c r="E864" s="732"/>
      <c r="F864" s="733"/>
      <c r="G864" s="1034"/>
      <c r="H864" s="264"/>
      <c r="I864" s="200"/>
    </row>
    <row r="865" spans="1:11" ht="16.5" thickBot="1">
      <c r="A865" s="234" t="s">
        <v>7212</v>
      </c>
      <c r="B865" s="233"/>
      <c r="C865" s="238"/>
      <c r="D865" s="238"/>
      <c r="E865" s="734"/>
      <c r="F865" s="735"/>
      <c r="G865" s="1035"/>
      <c r="H865" s="265"/>
      <c r="I865" s="205"/>
    </row>
    <row r="866" spans="1:11" ht="42">
      <c r="A866" s="1660" t="s">
        <v>1036</v>
      </c>
      <c r="B866" s="1661" t="s">
        <v>1037</v>
      </c>
      <c r="C866" s="225" t="s">
        <v>679</v>
      </c>
      <c r="D866" s="225" t="s">
        <v>3147</v>
      </c>
      <c r="E866" s="1476" t="s">
        <v>11544</v>
      </c>
      <c r="F866" s="750" t="s">
        <v>2796</v>
      </c>
      <c r="G866" s="1655" t="s">
        <v>2644</v>
      </c>
      <c r="H866" s="482" t="s">
        <v>498</v>
      </c>
      <c r="I866" s="609" t="s">
        <v>4274</v>
      </c>
    </row>
    <row r="867" spans="1:11" ht="13.5" thickBot="1">
      <c r="A867" s="568"/>
      <c r="B867" s="1666"/>
      <c r="C867" s="230" t="s">
        <v>3648</v>
      </c>
      <c r="D867" s="446" t="s">
        <v>2645</v>
      </c>
      <c r="E867" s="738" t="s">
        <v>265</v>
      </c>
      <c r="F867" s="745">
        <f>'Заказ, cкидки и курсы валют'!$I$12</f>
        <v>0</v>
      </c>
      <c r="G867" s="1039"/>
      <c r="H867" s="394"/>
      <c r="I867" s="671"/>
    </row>
    <row r="868" spans="1:11">
      <c r="A868" s="447" t="s">
        <v>11384</v>
      </c>
      <c r="B868" s="450" t="s">
        <v>3389</v>
      </c>
      <c r="C868" s="450">
        <v>0.95</v>
      </c>
      <c r="D868" s="1425">
        <v>250</v>
      </c>
      <c r="E868" s="1604">
        <f>E846*2</f>
        <v>55.56</v>
      </c>
      <c r="F868" s="1415">
        <f>ROUND(E868*(1-$F$11),2)</f>
        <v>55.56</v>
      </c>
      <c r="G868" s="1188">
        <f>'Заказ, cкидки и курсы валют'!$J$24*F868</f>
        <v>704.7786000000001</v>
      </c>
      <c r="H868" s="443">
        <f>ROUND((D868/1000)*G868,2)</f>
        <v>176.19</v>
      </c>
      <c r="I868" s="393"/>
    </row>
    <row r="869" spans="1:11" ht="13.5" thickBot="1">
      <c r="A869" s="244" t="s">
        <v>11385</v>
      </c>
      <c r="B869" s="246" t="s">
        <v>4003</v>
      </c>
      <c r="C869" s="252">
        <v>1</v>
      </c>
      <c r="D869" s="1557">
        <v>200</v>
      </c>
      <c r="E869" s="1604">
        <f>E847*2</f>
        <v>67.540000000000006</v>
      </c>
      <c r="F869" s="1417">
        <f>ROUND(E869*(1-$F$11),2)</f>
        <v>67.540000000000006</v>
      </c>
      <c r="G869" s="1174">
        <f>'Заказ, cкидки и курсы валют'!$J$24*F869</f>
        <v>856.74490000000014</v>
      </c>
      <c r="H869" s="214">
        <f>ROUND((D869/1000)*G869,2)</f>
        <v>171.35</v>
      </c>
      <c r="I869" s="248"/>
    </row>
    <row r="870" spans="1:11">
      <c r="A870" s="13"/>
      <c r="B870" s="53"/>
      <c r="C870" s="102"/>
      <c r="D870" s="104"/>
      <c r="E870" s="1727"/>
      <c r="F870" s="1427"/>
      <c r="G870" s="1040"/>
      <c r="H870" s="23"/>
      <c r="I870" s="14"/>
    </row>
    <row r="871" spans="1:11" ht="13.5" thickBot="1">
      <c r="A871" s="106"/>
      <c r="B871" s="53"/>
      <c r="C871" s="107"/>
      <c r="D871" s="108"/>
      <c r="E871" s="678"/>
      <c r="F871" s="711"/>
      <c r="G871" s="1038"/>
      <c r="H871" s="106"/>
      <c r="I871" s="14"/>
    </row>
    <row r="872" spans="1:11" ht="18">
      <c r="A872" s="236"/>
      <c r="B872" s="112" t="s">
        <v>3094</v>
      </c>
      <c r="C872" s="112"/>
      <c r="D872" s="117"/>
      <c r="E872" s="728"/>
      <c r="F872" s="729"/>
      <c r="G872" s="1045"/>
      <c r="H872" s="196"/>
      <c r="I872" s="266"/>
    </row>
    <row r="873" spans="1:11" ht="18">
      <c r="A873" s="237"/>
      <c r="B873" s="129" t="s">
        <v>1399</v>
      </c>
      <c r="C873" s="129"/>
      <c r="D873" s="132"/>
      <c r="E873" s="754"/>
      <c r="F873" s="695"/>
      <c r="G873" s="1046"/>
      <c r="H873" s="17"/>
      <c r="I873" s="268"/>
    </row>
    <row r="874" spans="1:11">
      <c r="A874" s="237"/>
      <c r="B874" s="98"/>
      <c r="C874" s="118"/>
      <c r="D874" s="118"/>
      <c r="E874" s="732"/>
      <c r="F874" s="733"/>
      <c r="G874" s="1034"/>
      <c r="H874" s="267"/>
      <c r="I874" s="268"/>
    </row>
    <row r="875" spans="1:11">
      <c r="A875" s="237"/>
      <c r="B875" s="98"/>
      <c r="C875" s="118"/>
      <c r="D875" s="118"/>
      <c r="E875" s="732"/>
      <c r="F875" s="733"/>
      <c r="G875" s="1034"/>
      <c r="H875" s="267"/>
      <c r="I875" s="268"/>
    </row>
    <row r="876" spans="1:11">
      <c r="A876" s="269"/>
      <c r="B876" s="270"/>
      <c r="C876" s="118"/>
      <c r="D876" s="118"/>
      <c r="E876" s="732"/>
      <c r="F876" s="733"/>
      <c r="G876" s="1034"/>
      <c r="H876" s="264"/>
      <c r="I876" s="200"/>
    </row>
    <row r="877" spans="1:11" ht="16.5" thickBot="1">
      <c r="A877" s="234" t="s">
        <v>7211</v>
      </c>
      <c r="B877" s="241"/>
      <c r="C877" s="120"/>
      <c r="D877" s="120"/>
      <c r="E877" s="734"/>
      <c r="F877" s="735"/>
      <c r="G877" s="1035"/>
      <c r="H877" s="265"/>
      <c r="I877" s="205"/>
    </row>
    <row r="878" spans="1:11" ht="42">
      <c r="A878" s="1660" t="s">
        <v>1036</v>
      </c>
      <c r="B878" s="1661" t="s">
        <v>1037</v>
      </c>
      <c r="C878" s="225" t="s">
        <v>679</v>
      </c>
      <c r="D878" s="225" t="s">
        <v>3147</v>
      </c>
      <c r="E878" s="1476" t="s">
        <v>11544</v>
      </c>
      <c r="F878" s="750" t="s">
        <v>2796</v>
      </c>
      <c r="G878" s="1655" t="s">
        <v>2644</v>
      </c>
      <c r="H878" s="482" t="s">
        <v>498</v>
      </c>
      <c r="I878" s="609" t="s">
        <v>4274</v>
      </c>
    </row>
    <row r="879" spans="1:11" ht="13.5" thickBot="1">
      <c r="A879" s="1485"/>
      <c r="B879" s="1662"/>
      <c r="C879" s="226" t="s">
        <v>3648</v>
      </c>
      <c r="D879" s="227" t="s">
        <v>2645</v>
      </c>
      <c r="E879" s="744" t="s">
        <v>265</v>
      </c>
      <c r="F879" s="739">
        <f>'Заказ, cкидки и курсы валют'!$I$12</f>
        <v>0</v>
      </c>
      <c r="G879" s="1656"/>
      <c r="H879" s="1657"/>
      <c r="I879" s="1663"/>
    </row>
    <row r="880" spans="1:11" ht="15">
      <c r="A880" s="447" t="s">
        <v>4497</v>
      </c>
      <c r="B880" s="450" t="s">
        <v>3389</v>
      </c>
      <c r="C880" s="450">
        <v>0.97</v>
      </c>
      <c r="D880" s="1483">
        <v>25000</v>
      </c>
      <c r="E880" s="706">
        <v>29.53</v>
      </c>
      <c r="F880" s="1187">
        <f>ROUND(E880*(1-$F$11),2)</f>
        <v>29.53</v>
      </c>
      <c r="G880" s="1188">
        <f>'Заказ, cкидки и курсы валют'!$J$24*F880</f>
        <v>374.58805000000001</v>
      </c>
      <c r="H880" s="443">
        <f>ROUND((D880/1000)*G880,2)</f>
        <v>9364.7000000000007</v>
      </c>
      <c r="I880" s="393"/>
      <c r="K880" s="707"/>
    </row>
    <row r="881" spans="1:11" ht="15.75" thickBot="1">
      <c r="A881" s="244" t="s">
        <v>5501</v>
      </c>
      <c r="B881" s="246" t="s">
        <v>4003</v>
      </c>
      <c r="C881" s="252">
        <v>1</v>
      </c>
      <c r="D881" s="272">
        <v>25000</v>
      </c>
      <c r="E881" s="706">
        <v>30.95</v>
      </c>
      <c r="F881" s="1173">
        <f>ROUND(E881*(1-$F$11),2)</f>
        <v>30.95</v>
      </c>
      <c r="G881" s="1174">
        <f>'Заказ, cкидки и курсы валют'!$J$24*F881</f>
        <v>392.60075000000001</v>
      </c>
      <c r="H881" s="214">
        <f>ROUND((D881/1000)*G881,2)</f>
        <v>9815.02</v>
      </c>
      <c r="I881" s="248"/>
      <c r="K881" s="707"/>
    </row>
    <row r="882" spans="1:11" ht="13.5" customHeight="1" thickBot="1">
      <c r="A882" s="106"/>
      <c r="B882" s="53"/>
      <c r="C882" s="107"/>
      <c r="D882" s="108"/>
      <c r="E882" s="678"/>
      <c r="F882" s="711"/>
      <c r="G882" s="1038"/>
      <c r="H882" s="106"/>
      <c r="I882" s="14"/>
      <c r="K882" s="707"/>
    </row>
    <row r="883" spans="1:11" ht="30.75" customHeight="1">
      <c r="A883" s="236"/>
      <c r="B883" s="112" t="s">
        <v>3094</v>
      </c>
      <c r="C883" s="112"/>
      <c r="D883" s="117"/>
      <c r="E883" s="728"/>
      <c r="F883" s="729"/>
      <c r="G883" s="1045"/>
      <c r="H883" s="196"/>
      <c r="I883" s="266"/>
      <c r="K883" s="707"/>
    </row>
    <row r="884" spans="1:11" ht="18.75" customHeight="1">
      <c r="A884" s="237"/>
      <c r="B884" s="129" t="s">
        <v>1399</v>
      </c>
      <c r="C884" s="129"/>
      <c r="D884" s="132"/>
      <c r="E884" s="754"/>
      <c r="F884" s="695"/>
      <c r="G884" s="1046"/>
      <c r="H884" s="17"/>
      <c r="I884" s="268"/>
      <c r="K884" s="707"/>
    </row>
    <row r="885" spans="1:11">
      <c r="A885" s="237"/>
      <c r="B885" s="98"/>
      <c r="C885" s="118"/>
      <c r="D885" s="118"/>
      <c r="E885" s="732"/>
      <c r="F885" s="733"/>
      <c r="G885" s="1034"/>
      <c r="H885" s="267"/>
      <c r="I885" s="268"/>
      <c r="K885" s="707"/>
    </row>
    <row r="886" spans="1:11">
      <c r="A886" s="237"/>
      <c r="B886" s="98"/>
      <c r="C886" s="118"/>
      <c r="D886" s="118"/>
      <c r="E886" s="732"/>
      <c r="F886" s="733"/>
      <c r="G886" s="1034"/>
      <c r="H886" s="267"/>
      <c r="I886" s="268"/>
    </row>
    <row r="887" spans="1:11">
      <c r="A887" s="269"/>
      <c r="B887" s="270"/>
      <c r="C887" s="118"/>
      <c r="D887" s="118"/>
      <c r="E887" s="732"/>
      <c r="F887" s="733"/>
      <c r="G887" s="1034"/>
      <c r="H887" s="264"/>
      <c r="I887" s="200"/>
    </row>
    <row r="888" spans="1:11" ht="16.5" thickBot="1">
      <c r="A888" s="234" t="s">
        <v>7210</v>
      </c>
      <c r="B888" s="233"/>
      <c r="C888" s="238"/>
      <c r="D888" s="238"/>
      <c r="E888" s="734"/>
      <c r="F888" s="735"/>
      <c r="G888" s="1035"/>
      <c r="H888" s="265"/>
      <c r="I888" s="205"/>
    </row>
    <row r="889" spans="1:11" ht="42">
      <c r="A889" s="1660" t="s">
        <v>1036</v>
      </c>
      <c r="B889" s="1661" t="s">
        <v>1037</v>
      </c>
      <c r="C889" s="225" t="s">
        <v>679</v>
      </c>
      <c r="D889" s="225" t="s">
        <v>3147</v>
      </c>
      <c r="E889" s="1476" t="s">
        <v>11544</v>
      </c>
      <c r="F889" s="750" t="s">
        <v>2796</v>
      </c>
      <c r="G889" s="1655" t="s">
        <v>2644</v>
      </c>
      <c r="H889" s="482" t="s">
        <v>498</v>
      </c>
      <c r="I889" s="609" t="s">
        <v>4274</v>
      </c>
    </row>
    <row r="890" spans="1:11" ht="13.5" thickBot="1">
      <c r="A890" s="568"/>
      <c r="B890" s="1666"/>
      <c r="C890" s="230" t="s">
        <v>3648</v>
      </c>
      <c r="D890" s="446" t="s">
        <v>2645</v>
      </c>
      <c r="E890" s="738" t="s">
        <v>265</v>
      </c>
      <c r="F890" s="745">
        <f>'Заказ, cкидки и курсы валют'!$I$12</f>
        <v>0</v>
      </c>
      <c r="G890" s="1039"/>
      <c r="H890" s="394"/>
      <c r="I890" s="671"/>
    </row>
    <row r="891" spans="1:11">
      <c r="A891" s="447" t="s">
        <v>2019</v>
      </c>
      <c r="B891" s="450" t="s">
        <v>3389</v>
      </c>
      <c r="C891" s="450">
        <v>0.97</v>
      </c>
      <c r="D891" s="1425">
        <v>2000</v>
      </c>
      <c r="E891" s="1604">
        <f>E880*1.2</f>
        <v>35.436</v>
      </c>
      <c r="F891" s="1415">
        <f>ROUND(E891*(1-$F$11),2)</f>
        <v>35.44</v>
      </c>
      <c r="G891" s="1188">
        <f>'Заказ, cкидки и курсы валют'!$J$24*F891</f>
        <v>449.5564</v>
      </c>
      <c r="H891" s="443">
        <f>ROUND((D891/1000)*G891,2)</f>
        <v>899.11</v>
      </c>
      <c r="I891" s="393"/>
    </row>
    <row r="892" spans="1:11" ht="13.5" thickBot="1">
      <c r="A892" s="244" t="s">
        <v>5504</v>
      </c>
      <c r="B892" s="246" t="s">
        <v>4003</v>
      </c>
      <c r="C892" s="252">
        <v>1</v>
      </c>
      <c r="D892" s="1557">
        <v>2000</v>
      </c>
      <c r="E892" s="1604">
        <f>E881*1.2</f>
        <v>37.14</v>
      </c>
      <c r="F892" s="1417">
        <f>ROUND(E892*(1-$F$11),2)</f>
        <v>37.14</v>
      </c>
      <c r="G892" s="1174">
        <f>'Заказ, cкидки и курсы валют'!$J$24*F892</f>
        <v>471.12090000000001</v>
      </c>
      <c r="H892" s="214">
        <f>ROUND((D892/1000)*G892,2)</f>
        <v>942.24</v>
      </c>
      <c r="I892" s="248"/>
    </row>
    <row r="893" spans="1:11" ht="13.5" thickBot="1">
      <c r="A893" s="13"/>
      <c r="B893" s="53"/>
      <c r="C893" s="102"/>
      <c r="D893" s="104"/>
      <c r="E893" s="1727"/>
      <c r="F893" s="1427"/>
      <c r="G893" s="1040"/>
      <c r="H893" s="23"/>
      <c r="I893" s="14"/>
    </row>
    <row r="894" spans="1:11" ht="18">
      <c r="A894" s="236"/>
      <c r="B894" s="112" t="s">
        <v>3094</v>
      </c>
      <c r="C894" s="112"/>
      <c r="D894" s="117"/>
      <c r="E894" s="728"/>
      <c r="F894" s="729"/>
      <c r="G894" s="1045"/>
      <c r="H894" s="196"/>
      <c r="I894" s="266"/>
    </row>
    <row r="895" spans="1:11" ht="18">
      <c r="A895" s="237"/>
      <c r="B895" s="129" t="s">
        <v>1399</v>
      </c>
      <c r="C895" s="129"/>
      <c r="D895" s="132"/>
      <c r="E895" s="754"/>
      <c r="F895" s="695"/>
      <c r="G895" s="1046"/>
      <c r="H895" s="17"/>
      <c r="I895" s="268"/>
    </row>
    <row r="896" spans="1:11">
      <c r="A896" s="237"/>
      <c r="B896" s="98"/>
      <c r="C896" s="118"/>
      <c r="D896" s="118"/>
      <c r="E896" s="732"/>
      <c r="F896" s="733"/>
      <c r="G896" s="1034"/>
      <c r="H896" s="267"/>
      <c r="I896" s="268"/>
    </row>
    <row r="897" spans="1:9">
      <c r="A897" s="237"/>
      <c r="B897" s="98"/>
      <c r="C897" s="118"/>
      <c r="D897" s="118"/>
      <c r="E897" s="732"/>
      <c r="F897" s="733"/>
      <c r="G897" s="1034"/>
      <c r="H897" s="267"/>
      <c r="I897" s="268"/>
    </row>
    <row r="898" spans="1:9">
      <c r="A898" s="269"/>
      <c r="B898" s="270"/>
      <c r="C898" s="118"/>
      <c r="D898" s="118"/>
      <c r="E898" s="732"/>
      <c r="F898" s="733"/>
      <c r="G898" s="1034"/>
      <c r="H898" s="264"/>
      <c r="I898" s="200"/>
    </row>
    <row r="899" spans="1:9" ht="16.5" thickBot="1">
      <c r="A899" s="234" t="s">
        <v>7212</v>
      </c>
      <c r="B899" s="233"/>
      <c r="C899" s="238"/>
      <c r="D899" s="238"/>
      <c r="E899" s="734"/>
      <c r="F899" s="735"/>
      <c r="G899" s="1035"/>
      <c r="H899" s="265"/>
      <c r="I899" s="205"/>
    </row>
    <row r="900" spans="1:9" ht="42">
      <c r="A900" s="1660" t="s">
        <v>1036</v>
      </c>
      <c r="B900" s="1661" t="s">
        <v>1037</v>
      </c>
      <c r="C900" s="225" t="s">
        <v>679</v>
      </c>
      <c r="D900" s="225" t="s">
        <v>3147</v>
      </c>
      <c r="E900" s="1476" t="s">
        <v>11544</v>
      </c>
      <c r="F900" s="750" t="s">
        <v>2796</v>
      </c>
      <c r="G900" s="1655" t="s">
        <v>2644</v>
      </c>
      <c r="H900" s="482" t="s">
        <v>498</v>
      </c>
      <c r="I900" s="609" t="s">
        <v>4274</v>
      </c>
    </row>
    <row r="901" spans="1:9" ht="13.5" thickBot="1">
      <c r="A901" s="568"/>
      <c r="B901" s="1666"/>
      <c r="C901" s="230" t="s">
        <v>3648</v>
      </c>
      <c r="D901" s="446" t="s">
        <v>2645</v>
      </c>
      <c r="E901" s="738" t="s">
        <v>265</v>
      </c>
      <c r="F901" s="745">
        <f>'Заказ, cкидки и курсы валют'!$I$12</f>
        <v>0</v>
      </c>
      <c r="G901" s="1039"/>
      <c r="H901" s="394"/>
      <c r="I901" s="671"/>
    </row>
    <row r="902" spans="1:9">
      <c r="A902" s="447" t="s">
        <v>11386</v>
      </c>
      <c r="B902" s="450" t="s">
        <v>3389</v>
      </c>
      <c r="C902" s="450">
        <v>0.97</v>
      </c>
      <c r="D902" s="1425">
        <v>250</v>
      </c>
      <c r="E902" s="1604">
        <f>E880*2</f>
        <v>59.06</v>
      </c>
      <c r="F902" s="1415">
        <f>ROUND(E902*(1-$F$11),2)</f>
        <v>59.06</v>
      </c>
      <c r="G902" s="1188">
        <f>'Заказ, cкидки и курсы валют'!$J$24*F902</f>
        <v>749.17610000000002</v>
      </c>
      <c r="H902" s="443">
        <f>ROUND((D902/1000)*G902,2)</f>
        <v>187.29</v>
      </c>
      <c r="I902" s="393"/>
    </row>
    <row r="903" spans="1:9" ht="13.5" thickBot="1">
      <c r="A903" s="244" t="s">
        <v>11387</v>
      </c>
      <c r="B903" s="246" t="s">
        <v>4003</v>
      </c>
      <c r="C903" s="252">
        <v>1</v>
      </c>
      <c r="D903" s="1557">
        <v>200</v>
      </c>
      <c r="E903" s="1604">
        <f>E881*2</f>
        <v>61.9</v>
      </c>
      <c r="F903" s="1417">
        <f>ROUND(E903*(1-$F$11),2)</f>
        <v>61.9</v>
      </c>
      <c r="G903" s="1174">
        <f>'Заказ, cкидки и курсы валют'!$J$24*F903</f>
        <v>785.20150000000001</v>
      </c>
      <c r="H903" s="214">
        <f>ROUND((D903/1000)*G903,2)</f>
        <v>157.04</v>
      </c>
      <c r="I903" s="248"/>
    </row>
    <row r="904" spans="1:9">
      <c r="A904" s="13"/>
      <c r="B904" s="53"/>
      <c r="C904" s="102"/>
      <c r="D904" s="104"/>
      <c r="E904" s="1727"/>
      <c r="F904" s="1427"/>
      <c r="G904" s="1040"/>
      <c r="H904" s="23"/>
      <c r="I904" s="14"/>
    </row>
    <row r="905" spans="1:9" ht="13.5" thickBot="1">
      <c r="A905" s="106"/>
      <c r="B905" s="53"/>
      <c r="C905" s="107"/>
      <c r="D905" s="108"/>
      <c r="E905" s="678"/>
      <c r="F905" s="711"/>
      <c r="G905" s="1038"/>
      <c r="H905" s="106"/>
      <c r="I905" s="14"/>
    </row>
    <row r="906" spans="1:9" ht="18">
      <c r="A906" s="249"/>
      <c r="B906" s="112" t="s">
        <v>3095</v>
      </c>
      <c r="C906" s="112"/>
      <c r="D906" s="117"/>
      <c r="E906" s="728"/>
      <c r="F906" s="729"/>
      <c r="G906" s="1033"/>
      <c r="H906" s="196"/>
      <c r="I906" s="116"/>
    </row>
    <row r="907" spans="1:9" ht="18">
      <c r="A907" s="239"/>
      <c r="B907" s="129" t="s">
        <v>1400</v>
      </c>
      <c r="C907" s="129"/>
      <c r="D907" s="199"/>
      <c r="E907" s="730"/>
      <c r="F907" s="685"/>
      <c r="G907" s="396"/>
      <c r="H907" s="17"/>
      <c r="I907" s="200"/>
    </row>
    <row r="908" spans="1:9">
      <c r="A908" s="239"/>
      <c r="B908" s="240"/>
      <c r="C908" s="118"/>
      <c r="D908" s="118"/>
      <c r="E908" s="732"/>
      <c r="F908" s="733"/>
      <c r="G908" s="1034"/>
      <c r="H908" s="264"/>
      <c r="I908" s="200"/>
    </row>
    <row r="909" spans="1:9">
      <c r="A909" s="239"/>
      <c r="B909" s="240"/>
      <c r="C909" s="118"/>
      <c r="D909" s="118"/>
      <c r="E909" s="732"/>
      <c r="F909" s="733"/>
      <c r="G909" s="1034"/>
      <c r="H909" s="264"/>
      <c r="I909" s="200"/>
    </row>
    <row r="910" spans="1:9">
      <c r="A910" s="239"/>
      <c r="B910" s="240"/>
      <c r="C910" s="118"/>
      <c r="D910" s="118"/>
      <c r="E910" s="732"/>
      <c r="F910" s="733"/>
      <c r="G910" s="1034"/>
      <c r="H910" s="264"/>
      <c r="I910" s="200"/>
    </row>
    <row r="911" spans="1:9" ht="16.5" thickBot="1">
      <c r="A911" s="234" t="s">
        <v>7211</v>
      </c>
      <c r="B911" s="241"/>
      <c r="C911" s="120"/>
      <c r="D911" s="120"/>
      <c r="E911" s="734"/>
      <c r="F911" s="735"/>
      <c r="G911" s="1035"/>
      <c r="H911" s="265"/>
      <c r="I911" s="205"/>
    </row>
    <row r="912" spans="1:9" ht="48.75" customHeight="1">
      <c r="A912" s="228" t="s">
        <v>1036</v>
      </c>
      <c r="B912" s="229" t="s">
        <v>1037</v>
      </c>
      <c r="C912" s="230" t="s">
        <v>679</v>
      </c>
      <c r="D912" s="230" t="s">
        <v>3147</v>
      </c>
      <c r="E912" s="1476" t="s">
        <v>11544</v>
      </c>
      <c r="F912" s="737" t="s">
        <v>2796</v>
      </c>
      <c r="G912" s="1039" t="s">
        <v>2644</v>
      </c>
      <c r="H912" s="394" t="s">
        <v>498</v>
      </c>
      <c r="I912" s="232" t="s">
        <v>4274</v>
      </c>
    </row>
    <row r="913" spans="1:11" ht="13.5" thickBot="1">
      <c r="A913" s="221"/>
      <c r="B913" s="223"/>
      <c r="C913" s="226" t="s">
        <v>3648</v>
      </c>
      <c r="D913" s="227" t="s">
        <v>2645</v>
      </c>
      <c r="E913" s="738" t="s">
        <v>265</v>
      </c>
      <c r="F913" s="739">
        <f>'Заказ, cкидки и курсы валют'!$I$12</f>
        <v>0</v>
      </c>
      <c r="G913" s="1036"/>
      <c r="H913" s="395"/>
      <c r="I913" s="219"/>
    </row>
    <row r="914" spans="1:11" ht="14.1" customHeight="1">
      <c r="A914" s="242" t="s">
        <v>2020</v>
      </c>
      <c r="B914" s="47" t="s">
        <v>130</v>
      </c>
      <c r="C914" s="57">
        <v>1.1000000000000001</v>
      </c>
      <c r="D914" s="58">
        <v>25000</v>
      </c>
      <c r="E914" s="706">
        <v>32.049999999999997</v>
      </c>
      <c r="F914" s="740">
        <f>ROUND(E914*(1-$F$11),2)</f>
        <v>32.049999999999997</v>
      </c>
      <c r="G914" s="1037">
        <f>'Заказ, cкидки и курсы валют'!$J$24*F914</f>
        <v>406.55424999999997</v>
      </c>
      <c r="H914" s="158">
        <f>ROUND((D914/1000)*G914,2)</f>
        <v>10163.86</v>
      </c>
      <c r="I914" s="245"/>
    </row>
    <row r="915" spans="1:11" ht="14.1" customHeight="1">
      <c r="A915" s="242" t="s">
        <v>2021</v>
      </c>
      <c r="B915" s="47" t="s">
        <v>131</v>
      </c>
      <c r="C915" s="59">
        <v>1.3</v>
      </c>
      <c r="D915" s="58">
        <v>16000</v>
      </c>
      <c r="E915" s="706">
        <v>40.869999999999997</v>
      </c>
      <c r="F915" s="740">
        <f t="shared" ref="F915:F918" si="76">ROUND(E915*(1-$F$11),2)</f>
        <v>40.869999999999997</v>
      </c>
      <c r="G915" s="1037">
        <f>'Заказ, cкидки и курсы валют'!$J$24*F915</f>
        <v>518.43594999999993</v>
      </c>
      <c r="H915" s="158">
        <f t="shared" ref="H915:H918" si="77">ROUND((D915/1000)*G915,2)</f>
        <v>8294.98</v>
      </c>
      <c r="I915" s="245"/>
    </row>
    <row r="916" spans="1:11" ht="14.1" customHeight="1">
      <c r="A916" s="242" t="s">
        <v>2022</v>
      </c>
      <c r="B916" s="47" t="s">
        <v>132</v>
      </c>
      <c r="C916" s="59">
        <v>1.6</v>
      </c>
      <c r="D916" s="58">
        <v>12000</v>
      </c>
      <c r="E916" s="706">
        <v>50</v>
      </c>
      <c r="F916" s="740">
        <f t="shared" si="76"/>
        <v>50</v>
      </c>
      <c r="G916" s="1037">
        <f>'Заказ, cкидки и курсы валют'!$J$24*F916</f>
        <v>634.25</v>
      </c>
      <c r="H916" s="158">
        <f t="shared" si="77"/>
        <v>7611</v>
      </c>
      <c r="I916" s="245"/>
    </row>
    <row r="917" spans="1:11" ht="14.1" customHeight="1">
      <c r="A917" s="242" t="s">
        <v>2023</v>
      </c>
      <c r="B917" s="47" t="s">
        <v>76</v>
      </c>
      <c r="C917" s="59">
        <v>1.75</v>
      </c>
      <c r="D917" s="58">
        <v>10000</v>
      </c>
      <c r="E917" s="706">
        <v>43.28</v>
      </c>
      <c r="F917" s="740">
        <f t="shared" si="76"/>
        <v>43.28</v>
      </c>
      <c r="G917" s="1037">
        <f>'Заказ, cкидки и курсы валют'!$J$24*F917</f>
        <v>549.0068</v>
      </c>
      <c r="H917" s="158">
        <f t="shared" si="77"/>
        <v>5490.07</v>
      </c>
      <c r="I917" s="245"/>
    </row>
    <row r="918" spans="1:11" ht="14.1" customHeight="1" thickBot="1">
      <c r="A918" s="244" t="s">
        <v>2024</v>
      </c>
      <c r="B918" s="246" t="s">
        <v>133</v>
      </c>
      <c r="C918" s="212">
        <v>2.14</v>
      </c>
      <c r="D918" s="273">
        <v>6500</v>
      </c>
      <c r="E918" s="706">
        <v>66.87</v>
      </c>
      <c r="F918" s="1173">
        <f t="shared" si="76"/>
        <v>66.87</v>
      </c>
      <c r="G918" s="1174">
        <f>'Заказ, cкидки и курсы валют'!$J$24*F918</f>
        <v>848.24595000000011</v>
      </c>
      <c r="H918" s="214">
        <f t="shared" si="77"/>
        <v>5513.6</v>
      </c>
      <c r="I918" s="248"/>
    </row>
    <row r="919" spans="1:11" ht="31.5" customHeight="1" thickBot="1">
      <c r="A919" s="27"/>
      <c r="B919" s="53"/>
      <c r="C919" s="151"/>
      <c r="D919" s="55"/>
      <c r="E919" s="678"/>
      <c r="F919" s="711"/>
      <c r="G919" s="1038"/>
      <c r="H919" s="106"/>
      <c r="I919" s="14"/>
    </row>
    <row r="920" spans="1:11" ht="15" customHeight="1">
      <c r="A920" s="249"/>
      <c r="B920" s="112" t="s">
        <v>3095</v>
      </c>
      <c r="C920" s="112"/>
      <c r="D920" s="117"/>
      <c r="E920" s="728"/>
      <c r="F920" s="729"/>
      <c r="G920" s="1033"/>
      <c r="H920" s="196"/>
      <c r="I920" s="116"/>
    </row>
    <row r="921" spans="1:11" ht="13.5" customHeight="1">
      <c r="A921" s="239"/>
      <c r="B921" s="129" t="s">
        <v>1400</v>
      </c>
      <c r="C921" s="129"/>
      <c r="D921" s="199"/>
      <c r="E921" s="730"/>
      <c r="F921" s="685"/>
      <c r="G921" s="396"/>
      <c r="H921" s="17"/>
      <c r="I921" s="200"/>
    </row>
    <row r="922" spans="1:11" ht="13.5" customHeight="1">
      <c r="A922" s="239"/>
      <c r="B922" s="240"/>
      <c r="C922" s="118"/>
      <c r="D922" s="118"/>
      <c r="E922" s="732"/>
      <c r="F922" s="733"/>
      <c r="G922" s="1034"/>
      <c r="H922" s="264"/>
      <c r="I922" s="200"/>
      <c r="K922" s="707"/>
    </row>
    <row r="923" spans="1:11" ht="13.5" customHeight="1">
      <c r="A923" s="239"/>
      <c r="B923" s="240"/>
      <c r="C923" s="118"/>
      <c r="D923" s="118"/>
      <c r="E923" s="732"/>
      <c r="F923" s="733"/>
      <c r="G923" s="1034"/>
      <c r="H923" s="264"/>
      <c r="I923" s="200"/>
      <c r="K923" s="707"/>
    </row>
    <row r="924" spans="1:11" ht="13.5" customHeight="1">
      <c r="A924" s="239"/>
      <c r="B924" s="240"/>
      <c r="C924" s="118"/>
      <c r="D924" s="118"/>
      <c r="E924" s="732"/>
      <c r="F924" s="733"/>
      <c r="G924" s="1034"/>
      <c r="H924" s="264"/>
      <c r="I924" s="200"/>
      <c r="K924" s="707"/>
    </row>
    <row r="925" spans="1:11" ht="13.5" customHeight="1" thickBot="1">
      <c r="A925" s="234" t="s">
        <v>7210</v>
      </c>
      <c r="B925" s="233"/>
      <c r="C925" s="238"/>
      <c r="D925" s="238"/>
      <c r="E925" s="734"/>
      <c r="F925" s="735"/>
      <c r="G925" s="1035"/>
      <c r="H925" s="265"/>
      <c r="I925" s="205"/>
      <c r="K925" s="707"/>
    </row>
    <row r="926" spans="1:11" ht="43.5" customHeight="1">
      <c r="A926" s="228" t="s">
        <v>1036</v>
      </c>
      <c r="B926" s="229" t="s">
        <v>1037</v>
      </c>
      <c r="C926" s="230" t="s">
        <v>679</v>
      </c>
      <c r="D926" s="230" t="s">
        <v>3147</v>
      </c>
      <c r="E926" s="1476" t="s">
        <v>11544</v>
      </c>
      <c r="F926" s="737" t="s">
        <v>2796</v>
      </c>
      <c r="G926" s="1039" t="s">
        <v>2644</v>
      </c>
      <c r="H926" s="394" t="s">
        <v>498</v>
      </c>
      <c r="I926" s="232" t="s">
        <v>4274</v>
      </c>
      <c r="K926" s="707"/>
    </row>
    <row r="927" spans="1:11" ht="13.5" customHeight="1" thickBot="1">
      <c r="A927" s="221"/>
      <c r="B927" s="223"/>
      <c r="C927" s="226" t="s">
        <v>3648</v>
      </c>
      <c r="D927" s="227" t="s">
        <v>2645</v>
      </c>
      <c r="E927" s="738" t="s">
        <v>265</v>
      </c>
      <c r="F927" s="739">
        <f>'Заказ, cкидки и курсы валют'!$I$12</f>
        <v>0</v>
      </c>
      <c r="G927" s="1036"/>
      <c r="H927" s="395"/>
      <c r="I927" s="219"/>
      <c r="K927" s="707"/>
    </row>
    <row r="928" spans="1:11" ht="13.5" customHeight="1">
      <c r="A928" s="242" t="s">
        <v>2025</v>
      </c>
      <c r="B928" s="47" t="s">
        <v>130</v>
      </c>
      <c r="C928" s="57">
        <v>1.1000000000000001</v>
      </c>
      <c r="D928" s="148">
        <v>2000</v>
      </c>
      <c r="E928" s="1604">
        <f>E914*1.2</f>
        <v>38.459999999999994</v>
      </c>
      <c r="F928" s="1416">
        <f>ROUND(E928*(1-$F$11),2)</f>
        <v>38.46</v>
      </c>
      <c r="G928" s="1037">
        <f>'Заказ, cкидки и курсы валют'!$J$24*F928</f>
        <v>487.86510000000004</v>
      </c>
      <c r="H928" s="158">
        <f>ROUND((D928/1000)*G928,2)</f>
        <v>975.73</v>
      </c>
      <c r="I928" s="245"/>
      <c r="K928" s="707"/>
    </row>
    <row r="929" spans="1:9" ht="13.5" customHeight="1">
      <c r="A929" s="242" t="s">
        <v>2026</v>
      </c>
      <c r="B929" s="47" t="s">
        <v>131</v>
      </c>
      <c r="C929" s="59">
        <v>1.3</v>
      </c>
      <c r="D929" s="148">
        <v>1500</v>
      </c>
      <c r="E929" s="1604">
        <f t="shared" ref="E929:E932" si="78">E915*1.2</f>
        <v>49.043999999999997</v>
      </c>
      <c r="F929" s="1416">
        <f t="shared" ref="F929:F932" si="79">ROUND(E929*(1-$F$11),2)</f>
        <v>49.04</v>
      </c>
      <c r="G929" s="1037">
        <f>'Заказ, cкидки и курсы валют'!$J$24*F929</f>
        <v>622.07240000000002</v>
      </c>
      <c r="H929" s="158">
        <f t="shared" ref="H929:H932" si="80">ROUND((D929/1000)*G929,2)</f>
        <v>933.11</v>
      </c>
      <c r="I929" s="245"/>
    </row>
    <row r="930" spans="1:9">
      <c r="A930" s="242" t="s">
        <v>2027</v>
      </c>
      <c r="B930" s="47" t="s">
        <v>132</v>
      </c>
      <c r="C930" s="59">
        <v>1.6</v>
      </c>
      <c r="D930" s="148">
        <v>1000</v>
      </c>
      <c r="E930" s="1604">
        <f t="shared" si="78"/>
        <v>60</v>
      </c>
      <c r="F930" s="1416">
        <f t="shared" si="79"/>
        <v>60</v>
      </c>
      <c r="G930" s="1037">
        <f>'Заказ, cкидки и курсы валют'!$J$24*F930</f>
        <v>761.1</v>
      </c>
      <c r="H930" s="158">
        <f t="shared" si="80"/>
        <v>761.1</v>
      </c>
      <c r="I930" s="245"/>
    </row>
    <row r="931" spans="1:9">
      <c r="A931" s="242" t="s">
        <v>2028</v>
      </c>
      <c r="B931" s="47" t="s">
        <v>76</v>
      </c>
      <c r="C931" s="59">
        <v>1.75</v>
      </c>
      <c r="D931" s="148">
        <v>500</v>
      </c>
      <c r="E931" s="1604">
        <f t="shared" si="78"/>
        <v>51.936</v>
      </c>
      <c r="F931" s="1416">
        <f t="shared" si="79"/>
        <v>51.94</v>
      </c>
      <c r="G931" s="1037">
        <f>'Заказ, cкидки и курсы валют'!$J$24*F931</f>
        <v>658.85889999999995</v>
      </c>
      <c r="H931" s="158">
        <f t="shared" si="80"/>
        <v>329.43</v>
      </c>
      <c r="I931" s="245"/>
    </row>
    <row r="932" spans="1:9" ht="13.5" thickBot="1">
      <c r="A932" s="244" t="s">
        <v>2029</v>
      </c>
      <c r="B932" s="246" t="s">
        <v>133</v>
      </c>
      <c r="C932" s="212">
        <v>2.14</v>
      </c>
      <c r="D932" s="274">
        <v>500</v>
      </c>
      <c r="E932" s="1604">
        <f t="shared" si="78"/>
        <v>80.244</v>
      </c>
      <c r="F932" s="1417">
        <f t="shared" si="79"/>
        <v>80.239999999999995</v>
      </c>
      <c r="G932" s="1174">
        <f>'Заказ, cкидки и курсы валют'!$J$24*F932</f>
        <v>1017.8444</v>
      </c>
      <c r="H932" s="214">
        <f t="shared" si="80"/>
        <v>508.92</v>
      </c>
      <c r="I932" s="248"/>
    </row>
    <row r="933" spans="1:9" ht="13.5" thickBot="1">
      <c r="A933" s="27"/>
      <c r="B933" s="53"/>
      <c r="C933" s="151"/>
      <c r="D933" s="55"/>
      <c r="E933" s="678"/>
      <c r="F933" s="711"/>
      <c r="G933" s="1038"/>
      <c r="H933" s="106"/>
      <c r="I933" s="14"/>
    </row>
    <row r="934" spans="1:9" ht="18">
      <c r="A934" s="249"/>
      <c r="B934" s="276"/>
      <c r="C934" s="112" t="s">
        <v>3096</v>
      </c>
      <c r="D934" s="117"/>
      <c r="E934" s="728"/>
      <c r="F934" s="729"/>
      <c r="G934" s="1033"/>
      <c r="H934" s="196"/>
      <c r="I934" s="116"/>
    </row>
    <row r="935" spans="1:9" ht="18">
      <c r="A935" s="239"/>
      <c r="B935" s="240"/>
      <c r="C935" s="129" t="s">
        <v>1401</v>
      </c>
      <c r="D935" s="199"/>
      <c r="E935" s="730"/>
      <c r="F935" s="685"/>
      <c r="G935" s="396"/>
      <c r="H935" s="17"/>
      <c r="I935" s="200"/>
    </row>
    <row r="936" spans="1:9">
      <c r="A936" s="239"/>
      <c r="B936" s="240"/>
      <c r="C936" s="118"/>
      <c r="D936" s="118"/>
      <c r="E936" s="732"/>
      <c r="F936" s="733"/>
      <c r="G936" s="1034"/>
      <c r="H936" s="264"/>
      <c r="I936" s="200"/>
    </row>
    <row r="937" spans="1:9">
      <c r="A937" s="239"/>
      <c r="B937" s="240"/>
      <c r="C937" s="118"/>
      <c r="D937" s="118"/>
      <c r="E937" s="732"/>
      <c r="F937" s="733"/>
      <c r="G937" s="1034"/>
      <c r="H937" s="264"/>
      <c r="I937" s="200"/>
    </row>
    <row r="938" spans="1:9" ht="15" customHeight="1">
      <c r="A938" s="239"/>
      <c r="B938" s="240"/>
      <c r="C938" s="118"/>
      <c r="D938" s="118"/>
      <c r="E938" s="732"/>
      <c r="F938" s="733"/>
      <c r="G938" s="1034"/>
      <c r="H938" s="264"/>
      <c r="I938" s="200"/>
    </row>
    <row r="939" spans="1:9" ht="13.5" customHeight="1" thickBot="1">
      <c r="A939" s="234" t="s">
        <v>7211</v>
      </c>
      <c r="B939" s="241"/>
      <c r="C939" s="120"/>
      <c r="D939" s="120"/>
      <c r="E939" s="734"/>
      <c r="F939" s="735"/>
      <c r="G939" s="1035"/>
      <c r="H939" s="265"/>
      <c r="I939" s="205"/>
    </row>
    <row r="940" spans="1:9" ht="48" customHeight="1">
      <c r="A940" s="228" t="s">
        <v>1036</v>
      </c>
      <c r="B940" s="229" t="s">
        <v>1037</v>
      </c>
      <c r="C940" s="230" t="s">
        <v>679</v>
      </c>
      <c r="D940" s="230" t="s">
        <v>3147</v>
      </c>
      <c r="E940" s="1476" t="s">
        <v>11544</v>
      </c>
      <c r="F940" s="737" t="s">
        <v>2796</v>
      </c>
      <c r="G940" s="1039" t="s">
        <v>2644</v>
      </c>
      <c r="H940" s="394" t="s">
        <v>498</v>
      </c>
      <c r="I940" s="232" t="s">
        <v>4274</v>
      </c>
    </row>
    <row r="941" spans="1:9" ht="13.5" customHeight="1" thickBot="1">
      <c r="A941" s="221"/>
      <c r="B941" s="223"/>
      <c r="C941" s="226" t="s">
        <v>3648</v>
      </c>
      <c r="D941" s="227" t="s">
        <v>2645</v>
      </c>
      <c r="E941" s="738" t="s">
        <v>265</v>
      </c>
      <c r="F941" s="739">
        <f>'Заказ, cкидки и курсы валют'!$I$12</f>
        <v>0</v>
      </c>
      <c r="G941" s="1036"/>
      <c r="H941" s="395"/>
      <c r="I941" s="219"/>
    </row>
    <row r="942" spans="1:9" ht="13.5" customHeight="1">
      <c r="A942" s="242" t="s">
        <v>2030</v>
      </c>
      <c r="B942" s="47" t="s">
        <v>107</v>
      </c>
      <c r="C942" s="708">
        <v>1.49</v>
      </c>
      <c r="D942" s="61">
        <v>10000</v>
      </c>
      <c r="E942" s="706">
        <v>40.89</v>
      </c>
      <c r="F942" s="740">
        <f t="shared" ref="F942:F950" si="81">ROUND(E942*(1-$F$11),2)</f>
        <v>40.89</v>
      </c>
      <c r="G942" s="1037">
        <f>'Заказ, cкидки и курсы валют'!$J$24*F942</f>
        <v>518.68965000000003</v>
      </c>
      <c r="H942" s="158">
        <f>ROUND((D942/1000)*G942,2)</f>
        <v>5186.8999999999996</v>
      </c>
      <c r="I942" s="245"/>
    </row>
    <row r="943" spans="1:9" ht="13.5" customHeight="1">
      <c r="A943" s="242" t="s">
        <v>2031</v>
      </c>
      <c r="B943" s="47" t="s">
        <v>108</v>
      </c>
      <c r="C943" s="708">
        <v>1.84</v>
      </c>
      <c r="D943" s="61">
        <v>8000</v>
      </c>
      <c r="E943" s="706">
        <v>43.65</v>
      </c>
      <c r="F943" s="740">
        <f t="shared" si="81"/>
        <v>43.65</v>
      </c>
      <c r="G943" s="1037">
        <f>'Заказ, cкидки и курсы валют'!$J$24*F943</f>
        <v>553.70024999999998</v>
      </c>
      <c r="H943" s="158">
        <f t="shared" ref="H943:H950" si="82">ROUND((D943/1000)*G943,2)</f>
        <v>4429.6000000000004</v>
      </c>
      <c r="I943" s="245"/>
    </row>
    <row r="944" spans="1:9" ht="13.5" customHeight="1">
      <c r="A944" s="242" t="s">
        <v>2032</v>
      </c>
      <c r="B944" s="47" t="s">
        <v>109</v>
      </c>
      <c r="C944" s="708">
        <v>2</v>
      </c>
      <c r="D944" s="61">
        <v>8000</v>
      </c>
      <c r="E944" s="706">
        <v>51.24</v>
      </c>
      <c r="F944" s="740">
        <f t="shared" si="81"/>
        <v>51.24</v>
      </c>
      <c r="G944" s="1037">
        <f>'Заказ, cкидки и курсы валют'!$J$24*F944</f>
        <v>649.97940000000006</v>
      </c>
      <c r="H944" s="158">
        <f t="shared" si="82"/>
        <v>5199.84</v>
      </c>
      <c r="I944" s="245"/>
    </row>
    <row r="945" spans="1:11" ht="13.5" customHeight="1">
      <c r="A945" s="242" t="s">
        <v>2033</v>
      </c>
      <c r="B945" s="47" t="s">
        <v>110</v>
      </c>
      <c r="C945" s="708">
        <v>2.2999999999999998</v>
      </c>
      <c r="D945" s="61">
        <v>5000</v>
      </c>
      <c r="E945" s="706">
        <v>59.63</v>
      </c>
      <c r="F945" s="740">
        <f t="shared" si="81"/>
        <v>59.63</v>
      </c>
      <c r="G945" s="1037">
        <f>'Заказ, cкидки и курсы валют'!$J$24*F945</f>
        <v>756.40655000000004</v>
      </c>
      <c r="H945" s="158">
        <f t="shared" si="82"/>
        <v>3782.03</v>
      </c>
      <c r="I945" s="245"/>
    </row>
    <row r="946" spans="1:11" ht="13.5" customHeight="1">
      <c r="A946" s="242" t="s">
        <v>2034</v>
      </c>
      <c r="B946" s="47" t="s">
        <v>111</v>
      </c>
      <c r="C946" s="60">
        <v>2.48</v>
      </c>
      <c r="D946" s="61">
        <v>5000</v>
      </c>
      <c r="E946" s="706">
        <v>63.76</v>
      </c>
      <c r="F946" s="740">
        <f t="shared" si="81"/>
        <v>63.76</v>
      </c>
      <c r="G946" s="1037">
        <f>'Заказ, cкидки и курсы валют'!$J$24*F946</f>
        <v>808.79560000000004</v>
      </c>
      <c r="H946" s="158">
        <f t="shared" si="82"/>
        <v>4043.98</v>
      </c>
      <c r="I946" s="245"/>
    </row>
    <row r="947" spans="1:11" ht="13.5" customHeight="1">
      <c r="A947" s="242" t="s">
        <v>5272</v>
      </c>
      <c r="B947" s="47" t="s">
        <v>157</v>
      </c>
      <c r="C947" s="60">
        <v>2.6</v>
      </c>
      <c r="D947" s="61">
        <v>2500</v>
      </c>
      <c r="E947" s="706">
        <v>69.47</v>
      </c>
      <c r="F947" s="740">
        <f t="shared" si="81"/>
        <v>69.47</v>
      </c>
      <c r="G947" s="1037">
        <f>'Заказ, cкидки и курсы валют'!$J$24*F947</f>
        <v>881.22694999999999</v>
      </c>
      <c r="H947" s="158">
        <f t="shared" si="82"/>
        <v>2203.0700000000002</v>
      </c>
      <c r="I947" s="245"/>
    </row>
    <row r="948" spans="1:11" ht="15">
      <c r="A948" s="242" t="s">
        <v>2035</v>
      </c>
      <c r="B948" s="47" t="s">
        <v>134</v>
      </c>
      <c r="C948" s="60">
        <v>4.08</v>
      </c>
      <c r="D948" s="61">
        <v>2500</v>
      </c>
      <c r="E948" s="706">
        <v>98.66</v>
      </c>
      <c r="F948" s="740">
        <f t="shared" si="81"/>
        <v>98.66</v>
      </c>
      <c r="G948" s="1037">
        <f>'Заказ, cкидки и курсы валют'!$J$24*F948</f>
        <v>1251.5020999999999</v>
      </c>
      <c r="H948" s="158">
        <f t="shared" si="82"/>
        <v>3128.76</v>
      </c>
      <c r="I948" s="245"/>
    </row>
    <row r="949" spans="1:11" ht="15">
      <c r="A949" s="242" t="s">
        <v>2036</v>
      </c>
      <c r="B949" s="47" t="s">
        <v>135</v>
      </c>
      <c r="C949" s="60">
        <v>4.33</v>
      </c>
      <c r="D949" s="61">
        <v>2500</v>
      </c>
      <c r="E949" s="706">
        <v>130.86000000000001</v>
      </c>
      <c r="F949" s="740">
        <f t="shared" si="81"/>
        <v>130.86000000000001</v>
      </c>
      <c r="G949" s="1037">
        <f>'Заказ, cкидки и курсы валют'!$J$24*F949</f>
        <v>1659.9591000000003</v>
      </c>
      <c r="H949" s="158">
        <f t="shared" si="82"/>
        <v>4149.8999999999996</v>
      </c>
      <c r="I949" s="245"/>
    </row>
    <row r="950" spans="1:11" ht="15.75" thickBot="1">
      <c r="A950" s="244" t="s">
        <v>2037</v>
      </c>
      <c r="B950" s="246" t="s">
        <v>136</v>
      </c>
      <c r="C950" s="1186">
        <v>5.0199999999999996</v>
      </c>
      <c r="D950" s="277">
        <v>2000</v>
      </c>
      <c r="E950" s="706">
        <v>121.71</v>
      </c>
      <c r="F950" s="1173">
        <f t="shared" si="81"/>
        <v>121.71</v>
      </c>
      <c r="G950" s="1174">
        <f>'Заказ, cкидки и курсы валют'!$J$24*F950</f>
        <v>1543.8913499999999</v>
      </c>
      <c r="H950" s="214">
        <f t="shared" si="82"/>
        <v>3087.78</v>
      </c>
      <c r="I950" s="248"/>
    </row>
    <row r="951" spans="1:11" ht="13.5" thickBot="1">
      <c r="A951" s="105"/>
      <c r="B951" s="53"/>
      <c r="C951" s="109"/>
      <c r="D951" s="108"/>
      <c r="E951" s="678"/>
      <c r="F951" s="711"/>
      <c r="G951" s="1038"/>
      <c r="H951" s="106"/>
      <c r="I951" s="14"/>
    </row>
    <row r="952" spans="1:11" ht="18">
      <c r="A952" s="249"/>
      <c r="B952" s="276"/>
      <c r="C952" s="112" t="s">
        <v>3096</v>
      </c>
      <c r="D952" s="117"/>
      <c r="E952" s="728"/>
      <c r="F952" s="729"/>
      <c r="G952" s="1033"/>
      <c r="H952" s="196"/>
      <c r="I952" s="116"/>
    </row>
    <row r="953" spans="1:11" ht="18">
      <c r="A953" s="239"/>
      <c r="B953" s="240"/>
      <c r="C953" s="129" t="s">
        <v>1401</v>
      </c>
      <c r="D953" s="199"/>
      <c r="E953" s="730"/>
      <c r="F953" s="685"/>
      <c r="G953" s="396"/>
      <c r="H953" s="264"/>
      <c r="I953" s="200"/>
      <c r="K953" s="1080"/>
    </row>
    <row r="954" spans="1:11">
      <c r="A954" s="239"/>
      <c r="B954" s="240"/>
      <c r="C954" s="118"/>
      <c r="D954" s="118"/>
      <c r="E954" s="732"/>
      <c r="F954" s="733"/>
      <c r="G954" s="1034"/>
      <c r="H954" s="264"/>
      <c r="I954" s="200"/>
      <c r="K954" s="1080"/>
    </row>
    <row r="955" spans="1:11">
      <c r="A955" s="239"/>
      <c r="B955" s="240"/>
      <c r="C955" s="118"/>
      <c r="D955" s="118"/>
      <c r="E955" s="732"/>
      <c r="F955" s="733"/>
      <c r="G955" s="1034"/>
      <c r="H955" s="264"/>
      <c r="I955" s="200"/>
      <c r="K955" s="1080"/>
    </row>
    <row r="956" spans="1:11">
      <c r="A956" s="239"/>
      <c r="B956" s="240"/>
      <c r="C956" s="118"/>
      <c r="D956" s="118"/>
      <c r="E956" s="732"/>
      <c r="F956" s="733"/>
      <c r="G956" s="1034"/>
      <c r="H956" s="264"/>
      <c r="I956" s="200"/>
      <c r="K956" s="1080"/>
    </row>
    <row r="957" spans="1:11" ht="13.5" customHeight="1" thickBot="1">
      <c r="A957" s="234" t="s">
        <v>7210</v>
      </c>
      <c r="B957" s="233"/>
      <c r="C957" s="238"/>
      <c r="D957" s="238"/>
      <c r="E957" s="734"/>
      <c r="F957" s="735"/>
      <c r="G957" s="1035"/>
      <c r="H957" s="265"/>
      <c r="I957" s="205"/>
      <c r="K957" s="1080"/>
    </row>
    <row r="958" spans="1:11" ht="44.25" customHeight="1">
      <c r="A958" s="228" t="s">
        <v>1036</v>
      </c>
      <c r="B958" s="229" t="s">
        <v>1037</v>
      </c>
      <c r="C958" s="230" t="s">
        <v>679</v>
      </c>
      <c r="D958" s="230" t="s">
        <v>3147</v>
      </c>
      <c r="E958" s="1476" t="s">
        <v>11544</v>
      </c>
      <c r="F958" s="737" t="s">
        <v>2796</v>
      </c>
      <c r="G958" s="1039" t="s">
        <v>2644</v>
      </c>
      <c r="H958" s="394" t="s">
        <v>498</v>
      </c>
      <c r="I958" s="232" t="s">
        <v>4274</v>
      </c>
    </row>
    <row r="959" spans="1:11" ht="13.5" customHeight="1" thickBot="1">
      <c r="A959" s="221"/>
      <c r="B959" s="223"/>
      <c r="C959" s="226" t="s">
        <v>3648</v>
      </c>
      <c r="D959" s="227" t="s">
        <v>2645</v>
      </c>
      <c r="E959" s="738" t="s">
        <v>265</v>
      </c>
      <c r="F959" s="739">
        <f>'Заказ, cкидки и курсы валют'!$I$12</f>
        <v>0</v>
      </c>
      <c r="G959" s="1036"/>
      <c r="H959" s="395"/>
      <c r="I959" s="219"/>
    </row>
    <row r="960" spans="1:11" ht="13.5" customHeight="1">
      <c r="A960" s="242" t="s">
        <v>2038</v>
      </c>
      <c r="B960" s="47" t="s">
        <v>107</v>
      </c>
      <c r="C960" s="708">
        <v>1.49</v>
      </c>
      <c r="D960" s="148">
        <v>1000</v>
      </c>
      <c r="E960" s="1604">
        <f t="shared" ref="E960:E968" si="83">E942*1.2</f>
        <v>49.067999999999998</v>
      </c>
      <c r="F960" s="1416">
        <f>ROUND(E960*(1-$F$11),2)</f>
        <v>49.07</v>
      </c>
      <c r="G960" s="1037">
        <f>'Заказ, cкидки и курсы валют'!$J$24*F960</f>
        <v>622.45294999999999</v>
      </c>
      <c r="H960" s="158">
        <f>ROUND((D960/1000)*G960,2)</f>
        <v>622.45000000000005</v>
      </c>
      <c r="I960" s="245"/>
    </row>
    <row r="961" spans="1:9" ht="13.5" customHeight="1">
      <c r="A961" s="242" t="s">
        <v>2039</v>
      </c>
      <c r="B961" s="47" t="s">
        <v>108</v>
      </c>
      <c r="C961" s="708">
        <v>1.84</v>
      </c>
      <c r="D961" s="148">
        <v>1000</v>
      </c>
      <c r="E961" s="1604">
        <f t="shared" si="83"/>
        <v>52.379999999999995</v>
      </c>
      <c r="F961" s="1416">
        <f t="shared" ref="F961:F968" si="84">ROUND(E961*(1-$F$11),2)</f>
        <v>52.38</v>
      </c>
      <c r="G961" s="1037">
        <f>'Заказ, cкидки и курсы валют'!$J$24*F961</f>
        <v>664.44030000000009</v>
      </c>
      <c r="H961" s="158">
        <f t="shared" ref="H961:H968" si="85">ROUND((D961/1000)*G961,2)</f>
        <v>664.44</v>
      </c>
      <c r="I961" s="245"/>
    </row>
    <row r="962" spans="1:9" ht="13.5" customHeight="1">
      <c r="A962" s="242" t="s">
        <v>2040</v>
      </c>
      <c r="B962" s="47" t="s">
        <v>109</v>
      </c>
      <c r="C962" s="708">
        <v>2</v>
      </c>
      <c r="D962" s="148">
        <v>800</v>
      </c>
      <c r="E962" s="1604">
        <f t="shared" si="83"/>
        <v>61.488</v>
      </c>
      <c r="F962" s="1416">
        <f t="shared" si="84"/>
        <v>61.49</v>
      </c>
      <c r="G962" s="1037">
        <f>'Заказ, cкидки и курсы валют'!$J$24*F962</f>
        <v>780.00065000000006</v>
      </c>
      <c r="H962" s="158">
        <f t="shared" si="85"/>
        <v>624</v>
      </c>
      <c r="I962" s="245"/>
    </row>
    <row r="963" spans="1:9" ht="13.5" customHeight="1">
      <c r="A963" s="242" t="s">
        <v>2041</v>
      </c>
      <c r="B963" s="47" t="s">
        <v>110</v>
      </c>
      <c r="C963" s="708">
        <v>2.2999999999999998</v>
      </c>
      <c r="D963" s="148">
        <v>500</v>
      </c>
      <c r="E963" s="1604">
        <f t="shared" si="83"/>
        <v>71.555999999999997</v>
      </c>
      <c r="F963" s="1416">
        <f t="shared" si="84"/>
        <v>71.56</v>
      </c>
      <c r="G963" s="1037">
        <f>'Заказ, cкидки и курсы валют'!$J$24*F963</f>
        <v>907.73860000000002</v>
      </c>
      <c r="H963" s="158">
        <f t="shared" si="85"/>
        <v>453.87</v>
      </c>
      <c r="I963" s="245"/>
    </row>
    <row r="964" spans="1:9" ht="13.5" customHeight="1">
      <c r="A964" s="242" t="s">
        <v>5301</v>
      </c>
      <c r="B964" s="47" t="s">
        <v>111</v>
      </c>
      <c r="C964" s="60">
        <v>2.48</v>
      </c>
      <c r="D964" s="148">
        <v>500</v>
      </c>
      <c r="E964" s="1604">
        <f t="shared" si="83"/>
        <v>76.512</v>
      </c>
      <c r="F964" s="1416">
        <f t="shared" si="84"/>
        <v>76.510000000000005</v>
      </c>
      <c r="G964" s="1037">
        <f>'Заказ, cкидки и курсы валют'!$J$24*F964</f>
        <v>970.52935000000014</v>
      </c>
      <c r="H964" s="158">
        <f t="shared" si="85"/>
        <v>485.26</v>
      </c>
      <c r="I964" s="245"/>
    </row>
    <row r="965" spans="1:9" ht="13.5" customHeight="1">
      <c r="A965" s="242" t="s">
        <v>5502</v>
      </c>
      <c r="B965" s="47" t="s">
        <v>157</v>
      </c>
      <c r="C965" s="60">
        <v>3.35</v>
      </c>
      <c r="D965" s="148">
        <v>400</v>
      </c>
      <c r="E965" s="1604">
        <f t="shared" si="83"/>
        <v>83.36399999999999</v>
      </c>
      <c r="F965" s="1416">
        <f t="shared" si="84"/>
        <v>83.36</v>
      </c>
      <c r="G965" s="1037">
        <f>'Заказ, cкидки и курсы валют'!$J$24*F965</f>
        <v>1057.4216000000001</v>
      </c>
      <c r="H965" s="158">
        <f t="shared" si="85"/>
        <v>422.97</v>
      </c>
      <c r="I965" s="245"/>
    </row>
    <row r="966" spans="1:9">
      <c r="A966" s="242" t="s">
        <v>5302</v>
      </c>
      <c r="B966" s="47" t="s">
        <v>134</v>
      </c>
      <c r="C966" s="60">
        <v>4.08</v>
      </c>
      <c r="D966" s="148">
        <v>300</v>
      </c>
      <c r="E966" s="1604">
        <f t="shared" si="83"/>
        <v>118.392</v>
      </c>
      <c r="F966" s="1416">
        <f t="shared" si="84"/>
        <v>118.39</v>
      </c>
      <c r="G966" s="1037">
        <f>'Заказ, cкидки и курсы валют'!$J$24*F966</f>
        <v>1501.7771500000001</v>
      </c>
      <c r="H966" s="158">
        <f t="shared" si="85"/>
        <v>450.53</v>
      </c>
      <c r="I966" s="245"/>
    </row>
    <row r="967" spans="1:9">
      <c r="A967" s="242" t="s">
        <v>5303</v>
      </c>
      <c r="B967" s="47" t="s">
        <v>135</v>
      </c>
      <c r="C967" s="60">
        <v>4.33</v>
      </c>
      <c r="D967" s="148">
        <v>200</v>
      </c>
      <c r="E967" s="1604">
        <f t="shared" si="83"/>
        <v>157.03200000000001</v>
      </c>
      <c r="F967" s="1416">
        <f t="shared" si="84"/>
        <v>157.03</v>
      </c>
      <c r="G967" s="1037">
        <f>'Заказ, cкидки и курсы валют'!$J$24*F967</f>
        <v>1991.9255500000002</v>
      </c>
      <c r="H967" s="158">
        <f t="shared" si="85"/>
        <v>398.39</v>
      </c>
      <c r="I967" s="245"/>
    </row>
    <row r="968" spans="1:9" ht="13.5" thickBot="1">
      <c r="A968" s="244" t="s">
        <v>5304</v>
      </c>
      <c r="B968" s="246" t="s">
        <v>136</v>
      </c>
      <c r="C968" s="1186">
        <v>5.0199999999999996</v>
      </c>
      <c r="D968" s="274">
        <v>150</v>
      </c>
      <c r="E968" s="1604">
        <f t="shared" si="83"/>
        <v>146.05199999999999</v>
      </c>
      <c r="F968" s="1417">
        <f t="shared" si="84"/>
        <v>146.05000000000001</v>
      </c>
      <c r="G968" s="1174">
        <f>'Заказ, cкидки и курсы валют'!$J$24*F968</f>
        <v>1852.6442500000003</v>
      </c>
      <c r="H968" s="214">
        <f t="shared" si="85"/>
        <v>277.89999999999998</v>
      </c>
      <c r="I968" s="248"/>
    </row>
    <row r="969" spans="1:9" ht="13.5" thickBot="1">
      <c r="A969" s="13"/>
      <c r="B969" s="53"/>
      <c r="C969" s="109"/>
      <c r="D969" s="169"/>
      <c r="E969" s="1727"/>
      <c r="F969" s="1427"/>
      <c r="G969" s="1040"/>
      <c r="H969" s="23"/>
      <c r="I969" s="14"/>
    </row>
    <row r="970" spans="1:9" ht="18">
      <c r="A970" s="249"/>
      <c r="B970" s="276"/>
      <c r="C970" s="112" t="s">
        <v>3096</v>
      </c>
      <c r="D970" s="117"/>
      <c r="E970" s="728"/>
      <c r="F970" s="729"/>
      <c r="G970" s="1033"/>
      <c r="H970" s="196"/>
      <c r="I970" s="116"/>
    </row>
    <row r="971" spans="1:9" ht="18">
      <c r="A971" s="239"/>
      <c r="B971" s="240"/>
      <c r="C971" s="129" t="s">
        <v>1401</v>
      </c>
      <c r="D971" s="199"/>
      <c r="E971" s="730"/>
      <c r="F971" s="685"/>
      <c r="G971" s="396"/>
      <c r="H971" s="264"/>
      <c r="I971" s="200"/>
    </row>
    <row r="972" spans="1:9">
      <c r="A972" s="239"/>
      <c r="B972" s="240"/>
      <c r="C972" s="118"/>
      <c r="D972" s="118"/>
      <c r="E972" s="732"/>
      <c r="F972" s="733"/>
      <c r="G972" s="1034"/>
      <c r="H972" s="264"/>
      <c r="I972" s="200"/>
    </row>
    <row r="973" spans="1:9">
      <c r="A973" s="239"/>
      <c r="B973" s="240"/>
      <c r="C973" s="118"/>
      <c r="D973" s="118"/>
      <c r="E973" s="732"/>
      <c r="F973" s="733"/>
      <c r="G973" s="1034"/>
      <c r="H973" s="264"/>
      <c r="I973" s="200"/>
    </row>
    <row r="974" spans="1:9">
      <c r="A974" s="239"/>
      <c r="B974" s="240"/>
      <c r="C974" s="118"/>
      <c r="D974" s="118"/>
      <c r="E974" s="732"/>
      <c r="F974" s="733"/>
      <c r="G974" s="1034"/>
      <c r="H974" s="264"/>
      <c r="I974" s="200"/>
    </row>
    <row r="975" spans="1:9" ht="16.5" thickBot="1">
      <c r="A975" s="234" t="s">
        <v>7212</v>
      </c>
      <c r="B975" s="233"/>
      <c r="C975" s="238"/>
      <c r="D975" s="238"/>
      <c r="E975" s="734"/>
      <c r="F975" s="735"/>
      <c r="G975" s="1035"/>
      <c r="H975" s="265"/>
      <c r="I975" s="205"/>
    </row>
    <row r="976" spans="1:9" ht="42">
      <c r="A976" s="228" t="s">
        <v>1036</v>
      </c>
      <c r="B976" s="229" t="s">
        <v>1037</v>
      </c>
      <c r="C976" s="230" t="s">
        <v>679</v>
      </c>
      <c r="D976" s="230" t="s">
        <v>3147</v>
      </c>
      <c r="E976" s="1476" t="s">
        <v>11544</v>
      </c>
      <c r="F976" s="737" t="s">
        <v>2796</v>
      </c>
      <c r="G976" s="1039" t="s">
        <v>2644</v>
      </c>
      <c r="H976" s="394" t="s">
        <v>498</v>
      </c>
      <c r="I976" s="232" t="s">
        <v>4274</v>
      </c>
    </row>
    <row r="977" spans="1:9" ht="13.5" thickBot="1">
      <c r="A977" s="221"/>
      <c r="B977" s="223"/>
      <c r="C977" s="226" t="s">
        <v>3648</v>
      </c>
      <c r="D977" s="227" t="s">
        <v>2645</v>
      </c>
      <c r="E977" s="738" t="s">
        <v>265</v>
      </c>
      <c r="F977" s="739">
        <f>'Заказ, cкидки и курсы валют'!$I$12</f>
        <v>0</v>
      </c>
      <c r="G977" s="1036"/>
      <c r="H977" s="395"/>
      <c r="I977" s="219"/>
    </row>
    <row r="978" spans="1:9">
      <c r="A978" s="242" t="s">
        <v>11388</v>
      </c>
      <c r="B978" s="47" t="s">
        <v>107</v>
      </c>
      <c r="C978" s="708">
        <v>1.49</v>
      </c>
      <c r="D978" s="148">
        <v>100</v>
      </c>
      <c r="E978" s="1604">
        <f>E942*2</f>
        <v>81.78</v>
      </c>
      <c r="F978" s="1416">
        <f>ROUND(E978*(1-$F$11),2)</f>
        <v>81.78</v>
      </c>
      <c r="G978" s="1037">
        <f>'Заказ, cкидки и курсы валют'!$J$24*F978</f>
        <v>1037.3793000000001</v>
      </c>
      <c r="H978" s="158">
        <f>ROUND((D978/1000)*G978,2)</f>
        <v>103.74</v>
      </c>
      <c r="I978" s="245"/>
    </row>
    <row r="979" spans="1:9">
      <c r="A979" s="242" t="s">
        <v>11389</v>
      </c>
      <c r="B979" s="47" t="s">
        <v>108</v>
      </c>
      <c r="C979" s="708">
        <v>1.84</v>
      </c>
      <c r="D979" s="148">
        <v>100</v>
      </c>
      <c r="E979" s="1604">
        <f t="shared" ref="E979:E984" si="86">E943*2</f>
        <v>87.3</v>
      </c>
      <c r="F979" s="1416">
        <f t="shared" ref="F979:F984" si="87">ROUND(E979*(1-$F$11),2)</f>
        <v>87.3</v>
      </c>
      <c r="G979" s="1037">
        <f>'Заказ, cкидки и курсы валют'!$J$24*F979</f>
        <v>1107.4005</v>
      </c>
      <c r="H979" s="158">
        <f t="shared" ref="H979:H984" si="88">ROUND((D979/1000)*G979,2)</f>
        <v>110.74</v>
      </c>
      <c r="I979" s="245"/>
    </row>
    <row r="980" spans="1:9">
      <c r="A980" s="242" t="s">
        <v>11390</v>
      </c>
      <c r="B980" s="47" t="s">
        <v>109</v>
      </c>
      <c r="C980" s="708">
        <v>2</v>
      </c>
      <c r="D980" s="148">
        <v>80</v>
      </c>
      <c r="E980" s="1604">
        <f t="shared" si="86"/>
        <v>102.48</v>
      </c>
      <c r="F980" s="1416">
        <f t="shared" si="87"/>
        <v>102.48</v>
      </c>
      <c r="G980" s="1037">
        <f>'Заказ, cкидки и курсы валют'!$J$24*F980</f>
        <v>1299.9588000000001</v>
      </c>
      <c r="H980" s="158">
        <f t="shared" si="88"/>
        <v>104</v>
      </c>
      <c r="I980" s="245"/>
    </row>
    <row r="981" spans="1:9">
      <c r="A981" s="242" t="s">
        <v>11391</v>
      </c>
      <c r="B981" s="47" t="s">
        <v>110</v>
      </c>
      <c r="C981" s="708">
        <v>2.2999999999999998</v>
      </c>
      <c r="D981" s="148">
        <v>50</v>
      </c>
      <c r="E981" s="1604">
        <f t="shared" si="86"/>
        <v>119.26</v>
      </c>
      <c r="F981" s="1416">
        <f t="shared" si="87"/>
        <v>119.26</v>
      </c>
      <c r="G981" s="1037">
        <f>'Заказ, cкидки и курсы валют'!$J$24*F981</f>
        <v>1512.8131000000001</v>
      </c>
      <c r="H981" s="158">
        <f t="shared" si="88"/>
        <v>75.64</v>
      </c>
      <c r="I981" s="245"/>
    </row>
    <row r="982" spans="1:9">
      <c r="A982" s="242" t="s">
        <v>11392</v>
      </c>
      <c r="B982" s="47" t="s">
        <v>134</v>
      </c>
      <c r="C982" s="60">
        <v>4.08</v>
      </c>
      <c r="D982" s="148">
        <v>50</v>
      </c>
      <c r="E982" s="1604">
        <f t="shared" si="86"/>
        <v>127.52</v>
      </c>
      <c r="F982" s="1416">
        <f t="shared" si="87"/>
        <v>127.52</v>
      </c>
      <c r="G982" s="1037">
        <f>'Заказ, cкидки и курсы валют'!$J$24*F982</f>
        <v>1617.5912000000001</v>
      </c>
      <c r="H982" s="158">
        <f t="shared" si="88"/>
        <v>80.88</v>
      </c>
      <c r="I982" s="245"/>
    </row>
    <row r="983" spans="1:9">
      <c r="A983" s="242" t="s">
        <v>11393</v>
      </c>
      <c r="B983" s="47" t="s">
        <v>135</v>
      </c>
      <c r="C983" s="60">
        <v>4.33</v>
      </c>
      <c r="D983" s="148">
        <v>25</v>
      </c>
      <c r="E983" s="1604">
        <f t="shared" si="86"/>
        <v>138.94</v>
      </c>
      <c r="F983" s="1416">
        <f t="shared" si="87"/>
        <v>138.94</v>
      </c>
      <c r="G983" s="1037">
        <f>'Заказ, cкидки и курсы валют'!$J$24*F983</f>
        <v>1762.4539</v>
      </c>
      <c r="H983" s="158">
        <f t="shared" si="88"/>
        <v>44.06</v>
      </c>
      <c r="I983" s="245"/>
    </row>
    <row r="984" spans="1:9" ht="13.5" thickBot="1">
      <c r="A984" s="244" t="s">
        <v>11394</v>
      </c>
      <c r="B984" s="246" t="s">
        <v>136</v>
      </c>
      <c r="C984" s="1186">
        <v>5.0199999999999996</v>
      </c>
      <c r="D984" s="274">
        <v>20</v>
      </c>
      <c r="E984" s="1604">
        <f t="shared" si="86"/>
        <v>197.32</v>
      </c>
      <c r="F984" s="1417">
        <f t="shared" si="87"/>
        <v>197.32</v>
      </c>
      <c r="G984" s="1174">
        <f>'Заказ, cкидки и курсы валют'!$J$24*F984</f>
        <v>2503.0041999999999</v>
      </c>
      <c r="H984" s="214">
        <f t="shared" si="88"/>
        <v>50.06</v>
      </c>
      <c r="I984" s="248"/>
    </row>
    <row r="985" spans="1:9" ht="13.5" customHeight="1">
      <c r="A985" s="13"/>
      <c r="B985" s="53"/>
      <c r="C985" s="109"/>
      <c r="D985" s="169"/>
      <c r="E985" s="1727"/>
      <c r="F985" s="1427"/>
      <c r="G985" s="1040"/>
      <c r="H985" s="23"/>
      <c r="I985" s="14"/>
    </row>
    <row r="986" spans="1:9" ht="13.5" thickBot="1">
      <c r="A986" s="105"/>
      <c r="B986" s="53"/>
      <c r="C986" s="109"/>
      <c r="D986" s="108"/>
      <c r="E986" s="678"/>
      <c r="F986" s="711"/>
      <c r="G986" s="1038"/>
      <c r="H986" s="106"/>
      <c r="I986" s="14"/>
    </row>
    <row r="987" spans="1:9" ht="18">
      <c r="A987" s="249"/>
      <c r="B987" s="276"/>
      <c r="C987" s="112" t="s">
        <v>3096</v>
      </c>
      <c r="D987" s="117"/>
      <c r="E987" s="728"/>
      <c r="F987" s="729"/>
      <c r="G987" s="1033"/>
      <c r="H987" s="275"/>
      <c r="I987" s="116"/>
    </row>
    <row r="988" spans="1:9" ht="18">
      <c r="A988" s="239"/>
      <c r="B988" s="240"/>
      <c r="C988" s="129" t="s">
        <v>1402</v>
      </c>
      <c r="D988" s="199"/>
      <c r="E988" s="730"/>
      <c r="F988" s="685"/>
      <c r="G988" s="396"/>
      <c r="H988" s="264"/>
      <c r="I988" s="200"/>
    </row>
    <row r="989" spans="1:9" ht="30" customHeight="1">
      <c r="A989" s="239"/>
      <c r="B989" s="240"/>
      <c r="C989" s="118"/>
      <c r="D989" s="118"/>
      <c r="E989" s="732"/>
      <c r="F989" s="733"/>
      <c r="G989" s="1034"/>
      <c r="H989" s="264"/>
      <c r="I989" s="200"/>
    </row>
    <row r="990" spans="1:9">
      <c r="A990" s="239"/>
      <c r="B990" s="240"/>
      <c r="C990" s="118"/>
      <c r="D990" s="118"/>
      <c r="E990" s="732"/>
      <c r="F990" s="733"/>
      <c r="G990" s="1034"/>
      <c r="H990" s="264"/>
      <c r="I990" s="200"/>
    </row>
    <row r="991" spans="1:9">
      <c r="A991" s="239"/>
      <c r="B991" s="240"/>
      <c r="C991" s="118"/>
      <c r="D991" s="118"/>
      <c r="E991" s="732"/>
      <c r="F991" s="733"/>
      <c r="G991" s="1034"/>
      <c r="H991" s="264"/>
      <c r="I991" s="200"/>
    </row>
    <row r="992" spans="1:9" ht="13.5" customHeight="1" thickBot="1">
      <c r="A992" s="234" t="s">
        <v>7211</v>
      </c>
      <c r="B992" s="241"/>
      <c r="C992" s="120"/>
      <c r="D992" s="120"/>
      <c r="E992" s="734"/>
      <c r="F992" s="735"/>
      <c r="G992" s="1035"/>
      <c r="H992" s="265"/>
      <c r="I992" s="205"/>
    </row>
    <row r="993" spans="1:9" ht="35.25" customHeight="1">
      <c r="A993" s="228" t="s">
        <v>1036</v>
      </c>
      <c r="B993" s="229" t="s">
        <v>1037</v>
      </c>
      <c r="C993" s="230" t="s">
        <v>679</v>
      </c>
      <c r="D993" s="230" t="s">
        <v>3147</v>
      </c>
      <c r="E993" s="1476" t="s">
        <v>11544</v>
      </c>
      <c r="F993" s="737" t="s">
        <v>2796</v>
      </c>
      <c r="G993" s="1039" t="s">
        <v>2644</v>
      </c>
      <c r="H993" s="394" t="s">
        <v>498</v>
      </c>
      <c r="I993" s="232" t="s">
        <v>4274</v>
      </c>
    </row>
    <row r="994" spans="1:9" ht="13.5" customHeight="1" thickBot="1">
      <c r="A994" s="221"/>
      <c r="B994" s="223"/>
      <c r="C994" s="226" t="s">
        <v>3648</v>
      </c>
      <c r="D994" s="227" t="s">
        <v>2645</v>
      </c>
      <c r="E994" s="744" t="s">
        <v>265</v>
      </c>
      <c r="F994" s="739">
        <f>'Заказ, cкидки и курсы валют'!$I$12</f>
        <v>0</v>
      </c>
      <c r="G994" s="1036"/>
      <c r="H994" s="395"/>
      <c r="I994" s="219"/>
    </row>
    <row r="995" spans="1:9" ht="13.5" customHeight="1">
      <c r="A995" s="242" t="s">
        <v>2042</v>
      </c>
      <c r="B995" s="47" t="s">
        <v>107</v>
      </c>
      <c r="C995" s="946">
        <v>1.36</v>
      </c>
      <c r="D995" s="56">
        <v>10000</v>
      </c>
      <c r="E995" s="706">
        <v>38.549999999999997</v>
      </c>
      <c r="F995" s="740">
        <f>ROUND(E995*(1-$F$11),2)</f>
        <v>38.549999999999997</v>
      </c>
      <c r="G995" s="1037">
        <f>'Заказ, cкидки и курсы валют'!$J$24*F995</f>
        <v>489.00675000000001</v>
      </c>
      <c r="H995" s="158">
        <f>ROUND((D995/1000)*G995,2)</f>
        <v>4890.07</v>
      </c>
      <c r="I995" s="245"/>
    </row>
    <row r="996" spans="1:9" ht="13.5" customHeight="1">
      <c r="A996" s="242" t="s">
        <v>2043</v>
      </c>
      <c r="B996" s="47" t="s">
        <v>108</v>
      </c>
      <c r="C996" s="943">
        <v>1.63</v>
      </c>
      <c r="D996" s="56">
        <v>8000</v>
      </c>
      <c r="E996" s="706">
        <v>47.25</v>
      </c>
      <c r="F996" s="740">
        <f t="shared" ref="F996:F1003" si="89">ROUND(E996*(1-$F$11),2)</f>
        <v>47.25</v>
      </c>
      <c r="G996" s="1037">
        <f>'Заказ, cкидки и курсы валют'!$J$24*F996</f>
        <v>599.36625000000004</v>
      </c>
      <c r="H996" s="158">
        <f t="shared" ref="H996:H1003" si="90">ROUND((D996/1000)*G996,2)</f>
        <v>4794.93</v>
      </c>
      <c r="I996" s="245"/>
    </row>
    <row r="997" spans="1:9" ht="13.5" customHeight="1">
      <c r="A997" s="242" t="s">
        <v>2044</v>
      </c>
      <c r="B997" s="47" t="s">
        <v>109</v>
      </c>
      <c r="C997" s="944">
        <v>1.76</v>
      </c>
      <c r="D997" s="56">
        <v>8000</v>
      </c>
      <c r="E997" s="706">
        <v>50.83</v>
      </c>
      <c r="F997" s="740">
        <f t="shared" si="89"/>
        <v>50.83</v>
      </c>
      <c r="G997" s="1037">
        <f>'Заказ, cкидки и курсы валют'!$J$24*F997</f>
        <v>644.77855</v>
      </c>
      <c r="H997" s="158">
        <f t="shared" si="90"/>
        <v>5158.2299999999996</v>
      </c>
      <c r="I997" s="245"/>
    </row>
    <row r="998" spans="1:9" ht="15">
      <c r="A998" s="242" t="s">
        <v>2045</v>
      </c>
      <c r="B998" s="47" t="s">
        <v>110</v>
      </c>
      <c r="C998" s="944">
        <v>2.19</v>
      </c>
      <c r="D998" s="56">
        <v>5000</v>
      </c>
      <c r="E998" s="706">
        <v>56.21</v>
      </c>
      <c r="F998" s="740">
        <f t="shared" si="89"/>
        <v>56.21</v>
      </c>
      <c r="G998" s="1037">
        <f>'Заказ, cкидки и курсы валют'!$J$24*F998</f>
        <v>713.02385000000004</v>
      </c>
      <c r="H998" s="158">
        <f t="shared" si="90"/>
        <v>3565.12</v>
      </c>
      <c r="I998" s="245"/>
    </row>
    <row r="999" spans="1:9" ht="15">
      <c r="A999" s="242" t="s">
        <v>2046</v>
      </c>
      <c r="B999" s="47" t="s">
        <v>111</v>
      </c>
      <c r="C999" s="944">
        <v>2.2000000000000002</v>
      </c>
      <c r="D999" s="56">
        <v>5000</v>
      </c>
      <c r="E999" s="706">
        <v>71.930000000000007</v>
      </c>
      <c r="F999" s="740">
        <f t="shared" si="89"/>
        <v>71.930000000000007</v>
      </c>
      <c r="G999" s="1037">
        <f>'Заказ, cкидки и курсы валют'!$J$24*F999</f>
        <v>912.43205000000012</v>
      </c>
      <c r="H999" s="158">
        <f t="shared" si="90"/>
        <v>4562.16</v>
      </c>
      <c r="I999" s="245"/>
    </row>
    <row r="1000" spans="1:9" ht="15">
      <c r="A1000" s="242" t="s">
        <v>5503</v>
      </c>
      <c r="B1000" s="47" t="s">
        <v>157</v>
      </c>
      <c r="C1000" s="944">
        <v>2.41</v>
      </c>
      <c r="D1000" s="56">
        <v>2500</v>
      </c>
      <c r="E1000" s="706">
        <v>66.349999999999994</v>
      </c>
      <c r="F1000" s="740">
        <f t="shared" si="89"/>
        <v>66.349999999999994</v>
      </c>
      <c r="G1000" s="1037">
        <f>'Заказ, cкидки и курсы валют'!$J$24*F1000</f>
        <v>841.64974999999993</v>
      </c>
      <c r="H1000" s="158">
        <f t="shared" si="90"/>
        <v>2104.12</v>
      </c>
      <c r="I1000" s="245"/>
    </row>
    <row r="1001" spans="1:9" ht="15">
      <c r="A1001" s="242" t="s">
        <v>2047</v>
      </c>
      <c r="B1001" s="47" t="s">
        <v>134</v>
      </c>
      <c r="C1001" s="943">
        <v>3.45</v>
      </c>
      <c r="D1001" s="56">
        <v>2500</v>
      </c>
      <c r="E1001" s="706">
        <v>105.44</v>
      </c>
      <c r="F1001" s="740">
        <f t="shared" si="89"/>
        <v>105.44</v>
      </c>
      <c r="G1001" s="1037">
        <f>'Заказ, cкидки и курсы валют'!$J$24*F1001</f>
        <v>1337.5064</v>
      </c>
      <c r="H1001" s="158">
        <f t="shared" si="90"/>
        <v>3343.77</v>
      </c>
      <c r="I1001" s="245"/>
    </row>
    <row r="1002" spans="1:9" ht="15">
      <c r="A1002" s="242" t="s">
        <v>2048</v>
      </c>
      <c r="B1002" s="47" t="s">
        <v>135</v>
      </c>
      <c r="C1002" s="943">
        <v>3.82</v>
      </c>
      <c r="D1002" s="56">
        <v>2500</v>
      </c>
      <c r="E1002" s="706">
        <v>130.86000000000001</v>
      </c>
      <c r="F1002" s="740">
        <f t="shared" si="89"/>
        <v>130.86000000000001</v>
      </c>
      <c r="G1002" s="1037">
        <f>'Заказ, cкидки и курсы валют'!$J$24*F1002</f>
        <v>1659.9591000000003</v>
      </c>
      <c r="H1002" s="158">
        <f t="shared" si="90"/>
        <v>4149.8999999999996</v>
      </c>
      <c r="I1002" s="245"/>
    </row>
    <row r="1003" spans="1:9" ht="15.75" thickBot="1">
      <c r="A1003" s="244" t="s">
        <v>2049</v>
      </c>
      <c r="B1003" s="246" t="s">
        <v>136</v>
      </c>
      <c r="C1003" s="283">
        <v>4.43</v>
      </c>
      <c r="D1003" s="277">
        <v>2000</v>
      </c>
      <c r="E1003" s="706">
        <v>132.26</v>
      </c>
      <c r="F1003" s="1173">
        <f t="shared" si="89"/>
        <v>132.26</v>
      </c>
      <c r="G1003" s="1174">
        <f>'Заказ, cкидки и курсы валют'!$J$24*F1003</f>
        <v>1677.7181</v>
      </c>
      <c r="H1003" s="214">
        <f t="shared" si="90"/>
        <v>3355.44</v>
      </c>
      <c r="I1003" s="248"/>
    </row>
    <row r="1004" spans="1:9" ht="13.5" thickBot="1">
      <c r="A1004" s="105"/>
      <c r="B1004" s="53"/>
      <c r="C1004" s="109"/>
      <c r="D1004" s="108"/>
      <c r="E1004" s="678"/>
      <c r="F1004" s="711"/>
      <c r="G1004" s="1038"/>
      <c r="H1004" s="106"/>
      <c r="I1004" s="14"/>
    </row>
    <row r="1005" spans="1:9" ht="44.25" customHeight="1">
      <c r="A1005" s="249"/>
      <c r="B1005" s="276"/>
      <c r="C1005" s="112" t="s">
        <v>3096</v>
      </c>
      <c r="D1005" s="117"/>
      <c r="E1005" s="728"/>
      <c r="F1005" s="729"/>
      <c r="G1005" s="1033"/>
      <c r="H1005" s="263"/>
      <c r="I1005" s="116"/>
    </row>
    <row r="1006" spans="1:9" ht="18" customHeight="1">
      <c r="A1006" s="239"/>
      <c r="B1006" s="240"/>
      <c r="C1006" s="129" t="s">
        <v>1402</v>
      </c>
      <c r="D1006" s="199"/>
      <c r="E1006" s="730"/>
      <c r="F1006" s="685"/>
      <c r="G1006" s="396"/>
      <c r="H1006" s="264"/>
      <c r="I1006" s="200"/>
    </row>
    <row r="1007" spans="1:9" ht="16.5" customHeight="1">
      <c r="A1007" s="239"/>
      <c r="B1007" s="240"/>
      <c r="C1007" s="118"/>
      <c r="D1007" s="118"/>
      <c r="E1007" s="732"/>
      <c r="F1007" s="733"/>
      <c r="G1007" s="1034"/>
      <c r="H1007" s="264"/>
      <c r="I1007" s="200"/>
    </row>
    <row r="1008" spans="1:9">
      <c r="A1008" s="239"/>
      <c r="B1008" s="240"/>
      <c r="C1008" s="118"/>
      <c r="D1008" s="118"/>
      <c r="E1008" s="732"/>
      <c r="F1008" s="733"/>
      <c r="G1008" s="1034"/>
      <c r="H1008" s="264"/>
      <c r="I1008" s="200"/>
    </row>
    <row r="1009" spans="1:9">
      <c r="A1009" s="239"/>
      <c r="B1009" s="240"/>
      <c r="C1009" s="118"/>
      <c r="D1009" s="118"/>
      <c r="E1009" s="732"/>
      <c r="F1009" s="733"/>
      <c r="G1009" s="1034"/>
      <c r="H1009" s="264"/>
      <c r="I1009" s="200"/>
    </row>
    <row r="1010" spans="1:9" ht="16.5" thickBot="1">
      <c r="A1010" s="234" t="s">
        <v>7210</v>
      </c>
      <c r="B1010" s="233"/>
      <c r="C1010" s="235"/>
      <c r="D1010" s="235"/>
      <c r="E1010" s="734"/>
      <c r="F1010" s="735"/>
      <c r="G1010" s="1035"/>
      <c r="H1010" s="265"/>
      <c r="I1010" s="205"/>
    </row>
    <row r="1011" spans="1:9" ht="42">
      <c r="A1011" s="228" t="s">
        <v>1036</v>
      </c>
      <c r="B1011" s="229" t="s">
        <v>1037</v>
      </c>
      <c r="C1011" s="230" t="s">
        <v>679</v>
      </c>
      <c r="D1011" s="230" t="s">
        <v>3147</v>
      </c>
      <c r="E1011" s="1476" t="s">
        <v>11544</v>
      </c>
      <c r="F1011" s="737" t="s">
        <v>2796</v>
      </c>
      <c r="G1011" s="1039" t="s">
        <v>2644</v>
      </c>
      <c r="H1011" s="394" t="s">
        <v>498</v>
      </c>
      <c r="I1011" s="232" t="s">
        <v>4274</v>
      </c>
    </row>
    <row r="1012" spans="1:9" ht="13.5" thickBot="1">
      <c r="A1012" s="221"/>
      <c r="B1012" s="223"/>
      <c r="C1012" s="226" t="s">
        <v>3648</v>
      </c>
      <c r="D1012" s="227" t="s">
        <v>2645</v>
      </c>
      <c r="E1012" s="738" t="s">
        <v>265</v>
      </c>
      <c r="F1012" s="739">
        <f>'Заказ, cкидки и курсы валют'!$I$12</f>
        <v>0</v>
      </c>
      <c r="G1012" s="1036"/>
      <c r="H1012" s="395"/>
      <c r="I1012" s="219"/>
    </row>
    <row r="1013" spans="1:9" ht="14.1" customHeight="1">
      <c r="A1013" s="242" t="s">
        <v>2050</v>
      </c>
      <c r="B1013" s="47" t="s">
        <v>107</v>
      </c>
      <c r="C1013" s="946">
        <v>1.36</v>
      </c>
      <c r="D1013" s="148">
        <v>1000</v>
      </c>
      <c r="E1013" s="1604">
        <f>E995*1.2</f>
        <v>46.26</v>
      </c>
      <c r="F1013" s="1416">
        <f>ROUND(E1013*(1-$F$11),2)</f>
        <v>46.26</v>
      </c>
      <c r="G1013" s="1037">
        <f>'Заказ, cкидки и курсы валют'!$J$24*F1013</f>
        <v>586.80809999999997</v>
      </c>
      <c r="H1013" s="158">
        <f>ROUND((D1013/1000)*G1013,2)</f>
        <v>586.80999999999995</v>
      </c>
      <c r="I1013" s="245"/>
    </row>
    <row r="1014" spans="1:9" ht="14.1" customHeight="1">
      <c r="A1014" s="242" t="s">
        <v>2051</v>
      </c>
      <c r="B1014" s="47" t="s">
        <v>108</v>
      </c>
      <c r="C1014" s="943">
        <v>1.63</v>
      </c>
      <c r="D1014" s="148">
        <v>1000</v>
      </c>
      <c r="E1014" s="1604">
        <f t="shared" ref="E1014:E1021" si="91">E996*1.2</f>
        <v>56.699999999999996</v>
      </c>
      <c r="F1014" s="1416">
        <f t="shared" ref="F1014:F1021" si="92">ROUND(E1014*(1-$F$11),2)</f>
        <v>56.7</v>
      </c>
      <c r="G1014" s="1037">
        <f>'Заказ, cкидки и курсы валют'!$J$24*F1014</f>
        <v>719.23950000000002</v>
      </c>
      <c r="H1014" s="158">
        <f t="shared" ref="H1014:H1021" si="93">ROUND((D1014/1000)*G1014,2)</f>
        <v>719.24</v>
      </c>
      <c r="I1014" s="245"/>
    </row>
    <row r="1015" spans="1:9" ht="14.1" customHeight="1">
      <c r="A1015" s="242" t="s">
        <v>2052</v>
      </c>
      <c r="B1015" s="47" t="s">
        <v>109</v>
      </c>
      <c r="C1015" s="944">
        <v>1.76</v>
      </c>
      <c r="D1015" s="148">
        <v>800</v>
      </c>
      <c r="E1015" s="1604">
        <f t="shared" si="91"/>
        <v>60.995999999999995</v>
      </c>
      <c r="F1015" s="1416">
        <f t="shared" si="92"/>
        <v>61</v>
      </c>
      <c r="G1015" s="1037">
        <f>'Заказ, cкидки и курсы валют'!$J$24*F1015</f>
        <v>773.78500000000008</v>
      </c>
      <c r="H1015" s="158">
        <f t="shared" si="93"/>
        <v>619.03</v>
      </c>
      <c r="I1015" s="245"/>
    </row>
    <row r="1016" spans="1:9" ht="14.1" customHeight="1">
      <c r="A1016" s="242" t="s">
        <v>2053</v>
      </c>
      <c r="B1016" s="47" t="s">
        <v>110</v>
      </c>
      <c r="C1016" s="944">
        <v>2.19</v>
      </c>
      <c r="D1016" s="148">
        <v>500</v>
      </c>
      <c r="E1016" s="1604">
        <f t="shared" si="91"/>
        <v>67.451999999999998</v>
      </c>
      <c r="F1016" s="1416">
        <f t="shared" si="92"/>
        <v>67.45</v>
      </c>
      <c r="G1016" s="1037">
        <f>'Заказ, cкидки и курсы валют'!$J$24*F1016</f>
        <v>855.60325000000012</v>
      </c>
      <c r="H1016" s="158">
        <f t="shared" si="93"/>
        <v>427.8</v>
      </c>
      <c r="I1016" s="245"/>
    </row>
    <row r="1017" spans="1:9" ht="14.1" customHeight="1">
      <c r="A1017" s="242" t="s">
        <v>2054</v>
      </c>
      <c r="B1017" s="47" t="s">
        <v>111</v>
      </c>
      <c r="C1017" s="944">
        <v>2.2000000000000002</v>
      </c>
      <c r="D1017" s="148">
        <v>500</v>
      </c>
      <c r="E1017" s="1604">
        <f t="shared" si="91"/>
        <v>86.316000000000003</v>
      </c>
      <c r="F1017" s="1416">
        <f t="shared" si="92"/>
        <v>86.32</v>
      </c>
      <c r="G1017" s="1037">
        <f>'Заказ, cкидки и курсы валют'!$J$24*F1017</f>
        <v>1094.9692</v>
      </c>
      <c r="H1017" s="158">
        <f t="shared" si="93"/>
        <v>547.48</v>
      </c>
      <c r="I1017" s="245"/>
    </row>
    <row r="1018" spans="1:9" ht="14.1" customHeight="1">
      <c r="A1018" s="242" t="s">
        <v>2055</v>
      </c>
      <c r="B1018" s="47" t="s">
        <v>157</v>
      </c>
      <c r="C1018" s="945">
        <v>3.48</v>
      </c>
      <c r="D1018" s="148">
        <v>400</v>
      </c>
      <c r="E1018" s="1604">
        <f t="shared" si="91"/>
        <v>79.61999999999999</v>
      </c>
      <c r="F1018" s="1416">
        <f t="shared" si="92"/>
        <v>79.62</v>
      </c>
      <c r="G1018" s="1037">
        <f>'Заказ, cкидки и курсы валют'!$J$24*F1018</f>
        <v>1009.9797000000001</v>
      </c>
      <c r="H1018" s="158">
        <f t="shared" si="93"/>
        <v>403.99</v>
      </c>
      <c r="I1018" s="245"/>
    </row>
    <row r="1019" spans="1:9" ht="14.1" customHeight="1">
      <c r="A1019" s="242" t="s">
        <v>2056</v>
      </c>
      <c r="B1019" s="47" t="s">
        <v>134</v>
      </c>
      <c r="C1019" s="943">
        <v>3.45</v>
      </c>
      <c r="D1019" s="148">
        <v>300</v>
      </c>
      <c r="E1019" s="1604">
        <f t="shared" si="91"/>
        <v>126.52799999999999</v>
      </c>
      <c r="F1019" s="1416">
        <f t="shared" si="92"/>
        <v>126.53</v>
      </c>
      <c r="G1019" s="1037">
        <f>'Заказ, cкидки и курсы валют'!$J$24*F1019</f>
        <v>1605.03305</v>
      </c>
      <c r="H1019" s="158">
        <f t="shared" si="93"/>
        <v>481.51</v>
      </c>
      <c r="I1019" s="245"/>
    </row>
    <row r="1020" spans="1:9" ht="14.1" customHeight="1">
      <c r="A1020" s="242" t="s">
        <v>2057</v>
      </c>
      <c r="B1020" s="47" t="s">
        <v>135</v>
      </c>
      <c r="C1020" s="943">
        <v>3.82</v>
      </c>
      <c r="D1020" s="148">
        <v>200</v>
      </c>
      <c r="E1020" s="1604">
        <f>E1002*1.2</f>
        <v>157.03200000000001</v>
      </c>
      <c r="F1020" s="1416">
        <f t="shared" si="92"/>
        <v>157.03</v>
      </c>
      <c r="G1020" s="1037">
        <f>'Заказ, cкидки и курсы валют'!$J$24*F1020</f>
        <v>1991.9255500000002</v>
      </c>
      <c r="H1020" s="158">
        <f t="shared" si="93"/>
        <v>398.39</v>
      </c>
      <c r="I1020" s="245"/>
    </row>
    <row r="1021" spans="1:9" ht="14.1" customHeight="1" thickBot="1">
      <c r="A1021" s="244" t="s">
        <v>2058</v>
      </c>
      <c r="B1021" s="246" t="s">
        <v>136</v>
      </c>
      <c r="C1021" s="283">
        <v>4.43</v>
      </c>
      <c r="D1021" s="274">
        <v>150</v>
      </c>
      <c r="E1021" s="1604">
        <f t="shared" si="91"/>
        <v>158.71199999999999</v>
      </c>
      <c r="F1021" s="1417">
        <f t="shared" si="92"/>
        <v>158.71</v>
      </c>
      <c r="G1021" s="1174">
        <f>'Заказ, cкидки и курсы валют'!$J$24*F1021</f>
        <v>2013.2363500000001</v>
      </c>
      <c r="H1021" s="214">
        <f t="shared" si="93"/>
        <v>301.99</v>
      </c>
      <c r="I1021" s="248"/>
    </row>
    <row r="1022" spans="1:9" ht="13.5" customHeight="1" thickBot="1">
      <c r="A1022" s="13"/>
      <c r="B1022" s="53"/>
      <c r="C1022" s="53"/>
      <c r="D1022" s="169"/>
      <c r="E1022" s="1727"/>
      <c r="F1022" s="1427"/>
      <c r="G1022" s="1040"/>
      <c r="H1022" s="23"/>
      <c r="I1022" s="14"/>
    </row>
    <row r="1023" spans="1:9" ht="13.5" customHeight="1">
      <c r="A1023" s="249"/>
      <c r="B1023" s="276"/>
      <c r="C1023" s="112" t="s">
        <v>3096</v>
      </c>
      <c r="D1023" s="117"/>
      <c r="E1023" s="728"/>
      <c r="F1023" s="729"/>
      <c r="G1023" s="1033"/>
      <c r="H1023" s="263"/>
      <c r="I1023" s="116"/>
    </row>
    <row r="1024" spans="1:9" ht="13.5" customHeight="1">
      <c r="A1024" s="239"/>
      <c r="B1024" s="240"/>
      <c r="C1024" s="129" t="s">
        <v>1402</v>
      </c>
      <c r="D1024" s="199"/>
      <c r="E1024" s="730"/>
      <c r="F1024" s="685"/>
      <c r="G1024" s="396"/>
      <c r="H1024" s="264"/>
      <c r="I1024" s="200"/>
    </row>
    <row r="1025" spans="1:9" ht="13.5" customHeight="1">
      <c r="A1025" s="239"/>
      <c r="B1025" s="240"/>
      <c r="C1025" s="118"/>
      <c r="D1025" s="118"/>
      <c r="E1025" s="732"/>
      <c r="F1025" s="733"/>
      <c r="G1025" s="1034"/>
      <c r="H1025" s="264"/>
      <c r="I1025" s="200"/>
    </row>
    <row r="1026" spans="1:9" ht="13.5" customHeight="1">
      <c r="A1026" s="239"/>
      <c r="B1026" s="240"/>
      <c r="C1026" s="118"/>
      <c r="D1026" s="118"/>
      <c r="E1026" s="732"/>
      <c r="F1026" s="733"/>
      <c r="G1026" s="1034"/>
      <c r="H1026" s="264"/>
      <c r="I1026" s="200"/>
    </row>
    <row r="1027" spans="1:9" ht="13.5" customHeight="1">
      <c r="A1027" s="239"/>
      <c r="B1027" s="240"/>
      <c r="C1027" s="118"/>
      <c r="D1027" s="118"/>
      <c r="E1027" s="732"/>
      <c r="F1027" s="733"/>
      <c r="G1027" s="1034"/>
      <c r="H1027" s="264"/>
      <c r="I1027" s="200"/>
    </row>
    <row r="1028" spans="1:9" ht="13.5" customHeight="1" thickBot="1">
      <c r="A1028" s="234" t="s">
        <v>7212</v>
      </c>
      <c r="B1028" s="233"/>
      <c r="C1028" s="235"/>
      <c r="D1028" s="235"/>
      <c r="E1028" s="734"/>
      <c r="F1028" s="735"/>
      <c r="G1028" s="1035"/>
      <c r="H1028" s="265"/>
      <c r="I1028" s="205"/>
    </row>
    <row r="1029" spans="1:9" ht="39.6" customHeight="1">
      <c r="A1029" s="228" t="s">
        <v>1036</v>
      </c>
      <c r="B1029" s="229" t="s">
        <v>1037</v>
      </c>
      <c r="C1029" s="230" t="s">
        <v>679</v>
      </c>
      <c r="D1029" s="230" t="s">
        <v>3147</v>
      </c>
      <c r="E1029" s="1476" t="s">
        <v>11544</v>
      </c>
      <c r="F1029" s="737" t="s">
        <v>2796</v>
      </c>
      <c r="G1029" s="1039" t="s">
        <v>2644</v>
      </c>
      <c r="H1029" s="394" t="s">
        <v>498</v>
      </c>
      <c r="I1029" s="232" t="s">
        <v>4274</v>
      </c>
    </row>
    <row r="1030" spans="1:9" ht="13.5" customHeight="1" thickBot="1">
      <c r="A1030" s="221"/>
      <c r="B1030" s="223"/>
      <c r="C1030" s="226" t="s">
        <v>3648</v>
      </c>
      <c r="D1030" s="227" t="s">
        <v>2645</v>
      </c>
      <c r="E1030" s="738" t="s">
        <v>265</v>
      </c>
      <c r="F1030" s="739">
        <f>'Заказ, cкидки и курсы валют'!$I$12</f>
        <v>0</v>
      </c>
      <c r="G1030" s="1036"/>
      <c r="H1030" s="395"/>
      <c r="I1030" s="219"/>
    </row>
    <row r="1031" spans="1:9" ht="13.5" customHeight="1">
      <c r="A1031" s="242" t="s">
        <v>11395</v>
      </c>
      <c r="B1031" s="47" t="s">
        <v>107</v>
      </c>
      <c r="C1031" s="946">
        <v>1.36</v>
      </c>
      <c r="D1031" s="148">
        <v>100</v>
      </c>
      <c r="E1031" s="1604">
        <f>E995*2</f>
        <v>77.099999999999994</v>
      </c>
      <c r="F1031" s="1416">
        <f>ROUND(E1031*(1-$F$11),2)</f>
        <v>77.099999999999994</v>
      </c>
      <c r="G1031" s="1037">
        <f>'Заказ, cкидки и курсы валют'!$J$24*F1031</f>
        <v>978.01350000000002</v>
      </c>
      <c r="H1031" s="158">
        <f>ROUND((D1031/1000)*G1031,2)</f>
        <v>97.8</v>
      </c>
      <c r="I1031" s="245"/>
    </row>
    <row r="1032" spans="1:9" ht="14.1" customHeight="1">
      <c r="A1032" s="242" t="s">
        <v>11397</v>
      </c>
      <c r="B1032" s="47" t="s">
        <v>108</v>
      </c>
      <c r="C1032" s="943">
        <v>1.63</v>
      </c>
      <c r="D1032" s="148">
        <v>100</v>
      </c>
      <c r="E1032" s="1604">
        <f t="shared" ref="E1032:E1039" si="94">E996*2</f>
        <v>94.5</v>
      </c>
      <c r="F1032" s="1416">
        <f t="shared" ref="F1032:F1039" si="95">ROUND(E1032*(1-$F$11),2)</f>
        <v>94.5</v>
      </c>
      <c r="G1032" s="1037">
        <f>'Заказ, cкидки и курсы валют'!$J$24*F1032</f>
        <v>1198.7325000000001</v>
      </c>
      <c r="H1032" s="158">
        <f t="shared" ref="H1032:H1039" si="96">ROUND((D1032/1000)*G1032,2)</f>
        <v>119.87</v>
      </c>
      <c r="I1032" s="245"/>
    </row>
    <row r="1033" spans="1:9" ht="14.1" customHeight="1">
      <c r="A1033" s="242" t="s">
        <v>11396</v>
      </c>
      <c r="B1033" s="47" t="s">
        <v>109</v>
      </c>
      <c r="C1033" s="944">
        <v>1.76</v>
      </c>
      <c r="D1033" s="148">
        <v>80</v>
      </c>
      <c r="E1033" s="1604">
        <f t="shared" si="94"/>
        <v>101.66</v>
      </c>
      <c r="F1033" s="1416">
        <f t="shared" si="95"/>
        <v>101.66</v>
      </c>
      <c r="G1033" s="1037">
        <f>'Заказ, cкидки и курсы валют'!$J$24*F1033</f>
        <v>1289.5571</v>
      </c>
      <c r="H1033" s="158">
        <f t="shared" si="96"/>
        <v>103.16</v>
      </c>
      <c r="I1033" s="245"/>
    </row>
    <row r="1034" spans="1:9" ht="14.1" customHeight="1">
      <c r="A1034" s="242" t="s">
        <v>11398</v>
      </c>
      <c r="B1034" s="47" t="s">
        <v>110</v>
      </c>
      <c r="C1034" s="944">
        <v>2.19</v>
      </c>
      <c r="D1034" s="148">
        <v>50</v>
      </c>
      <c r="E1034" s="1604">
        <f t="shared" si="94"/>
        <v>112.42</v>
      </c>
      <c r="F1034" s="1416">
        <f t="shared" si="95"/>
        <v>112.42</v>
      </c>
      <c r="G1034" s="1037">
        <f>'Заказ, cкидки и курсы валют'!$J$24*F1034</f>
        <v>1426.0477000000001</v>
      </c>
      <c r="H1034" s="158">
        <f t="shared" si="96"/>
        <v>71.3</v>
      </c>
      <c r="I1034" s="245"/>
    </row>
    <row r="1035" spans="1:9" ht="14.1" customHeight="1">
      <c r="A1035" s="242" t="s">
        <v>11399</v>
      </c>
      <c r="B1035" s="47" t="s">
        <v>111</v>
      </c>
      <c r="C1035" s="944">
        <v>2.2000000000000002</v>
      </c>
      <c r="D1035" s="148">
        <v>50</v>
      </c>
      <c r="E1035" s="1604">
        <f t="shared" si="94"/>
        <v>143.86000000000001</v>
      </c>
      <c r="F1035" s="1416">
        <f t="shared" si="95"/>
        <v>143.86000000000001</v>
      </c>
      <c r="G1035" s="1037">
        <f>'Заказ, cкидки и курсы валют'!$J$24*F1035</f>
        <v>1824.8641000000002</v>
      </c>
      <c r="H1035" s="158">
        <f t="shared" si="96"/>
        <v>91.24</v>
      </c>
      <c r="I1035" s="245"/>
    </row>
    <row r="1036" spans="1:9" ht="14.1" customHeight="1">
      <c r="A1036" s="242" t="s">
        <v>11400</v>
      </c>
      <c r="B1036" s="47" t="s">
        <v>157</v>
      </c>
      <c r="C1036" s="945">
        <v>3.48</v>
      </c>
      <c r="D1036" s="148">
        <v>40</v>
      </c>
      <c r="E1036" s="1604">
        <f t="shared" si="94"/>
        <v>132.69999999999999</v>
      </c>
      <c r="F1036" s="1416">
        <f t="shared" si="95"/>
        <v>132.69999999999999</v>
      </c>
      <c r="G1036" s="1037">
        <f>'Заказ, cкидки и курсы валют'!$J$24*F1036</f>
        <v>1683.2994999999999</v>
      </c>
      <c r="H1036" s="158">
        <f t="shared" si="96"/>
        <v>67.33</v>
      </c>
      <c r="I1036" s="245"/>
    </row>
    <row r="1037" spans="1:9" ht="14.1" customHeight="1">
      <c r="A1037" s="242" t="s">
        <v>11401</v>
      </c>
      <c r="B1037" s="47" t="s">
        <v>134</v>
      </c>
      <c r="C1037" s="943">
        <v>3.45</v>
      </c>
      <c r="D1037" s="148">
        <v>30</v>
      </c>
      <c r="E1037" s="1604">
        <f t="shared" si="94"/>
        <v>210.88</v>
      </c>
      <c r="F1037" s="1416">
        <f t="shared" si="95"/>
        <v>210.88</v>
      </c>
      <c r="G1037" s="1037">
        <f>'Заказ, cкидки и курсы валют'!$J$24*F1037</f>
        <v>2675.0128</v>
      </c>
      <c r="H1037" s="158">
        <f t="shared" si="96"/>
        <v>80.25</v>
      </c>
      <c r="I1037" s="245"/>
    </row>
    <row r="1038" spans="1:9" ht="14.1" customHeight="1">
      <c r="A1038" s="242" t="s">
        <v>11402</v>
      </c>
      <c r="B1038" s="47" t="s">
        <v>135</v>
      </c>
      <c r="C1038" s="943">
        <v>3.82</v>
      </c>
      <c r="D1038" s="148">
        <v>20</v>
      </c>
      <c r="E1038" s="1604">
        <f t="shared" si="94"/>
        <v>261.72000000000003</v>
      </c>
      <c r="F1038" s="1416">
        <f t="shared" si="95"/>
        <v>261.72000000000003</v>
      </c>
      <c r="G1038" s="1037">
        <f>'Заказ, cкидки и курсы валют'!$J$24*F1038</f>
        <v>3319.9182000000005</v>
      </c>
      <c r="H1038" s="158">
        <f t="shared" si="96"/>
        <v>66.400000000000006</v>
      </c>
      <c r="I1038" s="245"/>
    </row>
    <row r="1039" spans="1:9" ht="14.1" customHeight="1" thickBot="1">
      <c r="A1039" s="244" t="s">
        <v>11403</v>
      </c>
      <c r="B1039" s="246" t="s">
        <v>136</v>
      </c>
      <c r="C1039" s="283">
        <v>4.43</v>
      </c>
      <c r="D1039" s="274">
        <v>20</v>
      </c>
      <c r="E1039" s="1604">
        <f t="shared" si="94"/>
        <v>264.52</v>
      </c>
      <c r="F1039" s="1417">
        <f t="shared" si="95"/>
        <v>264.52</v>
      </c>
      <c r="G1039" s="1174">
        <f>'Заказ, cкидки и курсы валют'!$J$24*F1039</f>
        <v>3355.4362000000001</v>
      </c>
      <c r="H1039" s="214">
        <f t="shared" si="96"/>
        <v>67.11</v>
      </c>
      <c r="I1039" s="248"/>
    </row>
    <row r="1040" spans="1:9" ht="14.1" customHeight="1">
      <c r="A1040" s="13"/>
      <c r="B1040" s="53"/>
      <c r="C1040" s="53"/>
      <c r="D1040" s="169"/>
      <c r="E1040" s="1727"/>
      <c r="F1040" s="1427"/>
      <c r="G1040" s="1040"/>
      <c r="H1040" s="23"/>
      <c r="I1040" s="14"/>
    </row>
    <row r="1041" spans="1:9" ht="13.5" thickBot="1">
      <c r="A1041" s="105"/>
      <c r="B1041" s="53"/>
      <c r="C1041" s="109"/>
      <c r="D1041" s="108"/>
      <c r="E1041" s="678"/>
      <c r="F1041" s="711"/>
      <c r="G1041" s="1038"/>
      <c r="H1041" s="106"/>
      <c r="I1041" s="14"/>
    </row>
    <row r="1042" spans="1:9" ht="18">
      <c r="A1042" s="249"/>
      <c r="B1042" s="276"/>
      <c r="C1042" s="112" t="s">
        <v>3097</v>
      </c>
      <c r="D1042" s="117"/>
      <c r="E1042" s="728"/>
      <c r="F1042" s="729"/>
      <c r="G1042" s="1033"/>
      <c r="H1042" s="196"/>
      <c r="I1042" s="116"/>
    </row>
    <row r="1043" spans="1:9" ht="18">
      <c r="A1043" s="239"/>
      <c r="B1043" s="240"/>
      <c r="C1043" s="129" t="s">
        <v>1403</v>
      </c>
      <c r="D1043" s="199"/>
      <c r="E1043" s="730"/>
      <c r="F1043" s="685"/>
      <c r="G1043" s="396"/>
      <c r="H1043" s="264"/>
      <c r="I1043" s="200"/>
    </row>
    <row r="1044" spans="1:9">
      <c r="A1044" s="239"/>
      <c r="B1044" s="240"/>
      <c r="C1044" s="118"/>
      <c r="D1044" s="118"/>
      <c r="E1044" s="732"/>
      <c r="F1044" s="733"/>
      <c r="G1044" s="1034"/>
      <c r="H1044" s="264"/>
      <c r="I1044" s="200"/>
    </row>
    <row r="1045" spans="1:9">
      <c r="A1045" s="239"/>
      <c r="B1045" s="240"/>
      <c r="C1045" s="118"/>
      <c r="D1045" s="118"/>
      <c r="E1045" s="732"/>
      <c r="F1045" s="733"/>
      <c r="G1045" s="1034"/>
      <c r="H1045" s="264"/>
      <c r="I1045" s="200"/>
    </row>
    <row r="1046" spans="1:9">
      <c r="A1046" s="239"/>
      <c r="B1046" s="240"/>
      <c r="C1046" s="118"/>
      <c r="D1046" s="118"/>
      <c r="E1046" s="732"/>
      <c r="F1046" s="733"/>
      <c r="G1046" s="1034"/>
      <c r="H1046" s="264"/>
      <c r="I1046" s="200"/>
    </row>
    <row r="1047" spans="1:9" ht="27" customHeight="1" thickBot="1">
      <c r="A1047" s="234" t="s">
        <v>7211</v>
      </c>
      <c r="B1047" s="241"/>
      <c r="C1047" s="120"/>
      <c r="D1047" s="120"/>
      <c r="E1047" s="734"/>
      <c r="F1047" s="735"/>
      <c r="G1047" s="1035"/>
      <c r="H1047" s="265"/>
      <c r="I1047" s="205"/>
    </row>
    <row r="1048" spans="1:9" ht="42">
      <c r="A1048" s="228" t="s">
        <v>1036</v>
      </c>
      <c r="B1048" s="229" t="s">
        <v>1037</v>
      </c>
      <c r="C1048" s="230" t="s">
        <v>679</v>
      </c>
      <c r="D1048" s="230" t="s">
        <v>3147</v>
      </c>
      <c r="E1048" s="1476" t="s">
        <v>11544</v>
      </c>
      <c r="F1048" s="737" t="s">
        <v>2796</v>
      </c>
      <c r="G1048" s="1039" t="s">
        <v>2644</v>
      </c>
      <c r="H1048" s="394" t="s">
        <v>498</v>
      </c>
      <c r="I1048" s="232" t="s">
        <v>4274</v>
      </c>
    </row>
    <row r="1049" spans="1:9" ht="13.5" thickBot="1">
      <c r="A1049" s="221"/>
      <c r="B1049" s="223"/>
      <c r="C1049" s="226" t="s">
        <v>3648</v>
      </c>
      <c r="D1049" s="227" t="s">
        <v>2645</v>
      </c>
      <c r="E1049" s="738" t="s">
        <v>265</v>
      </c>
      <c r="F1049" s="739">
        <f>'Заказ, cкидки и курсы валют'!$I$12</f>
        <v>0</v>
      </c>
      <c r="G1049" s="1036"/>
      <c r="H1049" s="395"/>
      <c r="I1049" s="219"/>
    </row>
    <row r="1050" spans="1:9" ht="15">
      <c r="A1050" s="242" t="s">
        <v>2059</v>
      </c>
      <c r="B1050" s="47" t="s">
        <v>77</v>
      </c>
      <c r="C1050" s="62">
        <v>0.9</v>
      </c>
      <c r="D1050" s="58">
        <v>25000</v>
      </c>
      <c r="E1050" s="2363">
        <v>58.2</v>
      </c>
      <c r="F1050" s="740">
        <f>ROUND(E1050*(1-$F$11),2)</f>
        <v>58.2</v>
      </c>
      <c r="G1050" s="1037">
        <f>'Заказ, cкидки и курсы валют'!$J$24*F1050</f>
        <v>738.26700000000005</v>
      </c>
      <c r="H1050" s="158">
        <f>ROUND((D1050/1000)*G1050,2)</f>
        <v>18456.68</v>
      </c>
      <c r="I1050" s="245"/>
    </row>
    <row r="1051" spans="1:9" ht="15">
      <c r="A1051" s="242" t="s">
        <v>2060</v>
      </c>
      <c r="B1051" s="47" t="s">
        <v>137</v>
      </c>
      <c r="C1051" s="63">
        <v>1.08</v>
      </c>
      <c r="D1051" s="58">
        <v>20000</v>
      </c>
      <c r="E1051" s="2363">
        <v>68.400000000000006</v>
      </c>
      <c r="F1051" s="740">
        <f t="shared" ref="F1051:F1055" si="97">ROUND(E1051*(1-$F$11),2)</f>
        <v>68.400000000000006</v>
      </c>
      <c r="G1051" s="1037">
        <f>'Заказ, cкидки и курсы валют'!$J$24*F1051</f>
        <v>867.65400000000011</v>
      </c>
      <c r="H1051" s="158">
        <f t="shared" ref="H1051:H1055" si="98">ROUND((D1051/1000)*G1051,2)</f>
        <v>17353.080000000002</v>
      </c>
      <c r="I1051" s="245"/>
    </row>
    <row r="1052" spans="1:9" ht="15">
      <c r="A1052" s="242" t="s">
        <v>2061</v>
      </c>
      <c r="B1052" s="47" t="s">
        <v>130</v>
      </c>
      <c r="C1052" s="63">
        <v>1.25</v>
      </c>
      <c r="D1052" s="58">
        <v>20000</v>
      </c>
      <c r="E1052" s="2363">
        <v>71.33</v>
      </c>
      <c r="F1052" s="740">
        <f t="shared" si="97"/>
        <v>71.33</v>
      </c>
      <c r="G1052" s="1037">
        <f>'Заказ, cкидки и курсы валют'!$J$24*F1052</f>
        <v>904.82105000000001</v>
      </c>
      <c r="H1052" s="158">
        <f t="shared" si="98"/>
        <v>18096.419999999998</v>
      </c>
      <c r="I1052" s="245"/>
    </row>
    <row r="1053" spans="1:9" ht="15">
      <c r="A1053" s="242" t="s">
        <v>2062</v>
      </c>
      <c r="B1053" s="47" t="s">
        <v>131</v>
      </c>
      <c r="C1053" s="63">
        <v>1.62</v>
      </c>
      <c r="D1053" s="58">
        <v>16000</v>
      </c>
      <c r="E1053" s="2363">
        <v>88.38</v>
      </c>
      <c r="F1053" s="740">
        <f t="shared" si="97"/>
        <v>88.38</v>
      </c>
      <c r="G1053" s="1037">
        <f>'Заказ, cкидки и курсы валют'!$J$24*F1053</f>
        <v>1121.1003000000001</v>
      </c>
      <c r="H1053" s="158">
        <f t="shared" si="98"/>
        <v>17937.599999999999</v>
      </c>
      <c r="I1053" s="245"/>
    </row>
    <row r="1054" spans="1:9" ht="15">
      <c r="A1054" s="242" t="s">
        <v>2063</v>
      </c>
      <c r="B1054" s="47" t="s">
        <v>78</v>
      </c>
      <c r="C1054" s="63">
        <v>2.11</v>
      </c>
      <c r="D1054" s="58">
        <v>10000</v>
      </c>
      <c r="E1054" s="2363">
        <v>104.52</v>
      </c>
      <c r="F1054" s="740">
        <f t="shared" si="97"/>
        <v>104.52</v>
      </c>
      <c r="G1054" s="1037">
        <f>'Заказ, cкидки и курсы валют'!$J$24*F1054</f>
        <v>1325.8362</v>
      </c>
      <c r="H1054" s="158">
        <f t="shared" si="98"/>
        <v>13258.36</v>
      </c>
      <c r="I1054" s="245"/>
    </row>
    <row r="1055" spans="1:9" ht="15.75" thickBot="1">
      <c r="A1055" s="244" t="s">
        <v>2064</v>
      </c>
      <c r="B1055" s="246" t="s">
        <v>76</v>
      </c>
      <c r="C1055" s="280">
        <v>2.2599999999999998</v>
      </c>
      <c r="D1055" s="273">
        <v>8000</v>
      </c>
      <c r="E1055" s="2363">
        <v>111.06</v>
      </c>
      <c r="F1055" s="1173">
        <f t="shared" si="97"/>
        <v>111.06</v>
      </c>
      <c r="G1055" s="1174">
        <f>'Заказ, cкидки и курсы валют'!$J$24*F1055</f>
        <v>1408.7961</v>
      </c>
      <c r="H1055" s="214">
        <f t="shared" si="98"/>
        <v>11270.37</v>
      </c>
      <c r="I1055" s="248"/>
    </row>
    <row r="1056" spans="1:9" ht="13.5" customHeight="1" thickBot="1">
      <c r="A1056" s="27"/>
      <c r="B1056" s="53"/>
      <c r="C1056" s="110"/>
      <c r="D1056" s="55"/>
      <c r="E1056" s="825"/>
      <c r="F1056" s="711"/>
      <c r="G1056" s="1038"/>
      <c r="H1056" s="106"/>
      <c r="I1056" s="14"/>
    </row>
    <row r="1057" spans="1:9" ht="13.5" customHeight="1">
      <c r="A1057" s="249"/>
      <c r="B1057" s="276"/>
      <c r="C1057" s="112" t="s">
        <v>3097</v>
      </c>
      <c r="D1057" s="117"/>
      <c r="E1057" s="728"/>
      <c r="F1057" s="729"/>
      <c r="G1057" s="1033"/>
      <c r="H1057" s="263"/>
      <c r="I1057" s="116"/>
    </row>
    <row r="1058" spans="1:9" ht="13.5" customHeight="1">
      <c r="A1058" s="239"/>
      <c r="B1058" s="240"/>
      <c r="C1058" s="129" t="s">
        <v>1403</v>
      </c>
      <c r="D1058" s="199"/>
      <c r="E1058" s="730"/>
      <c r="F1058" s="685"/>
      <c r="G1058" s="396"/>
      <c r="H1058" s="264"/>
      <c r="I1058" s="200"/>
    </row>
    <row r="1059" spans="1:9" ht="13.5" customHeight="1">
      <c r="A1059" s="239"/>
      <c r="B1059" s="240"/>
      <c r="C1059" s="118"/>
      <c r="D1059" s="118"/>
      <c r="E1059" s="732"/>
      <c r="F1059" s="733"/>
      <c r="G1059" s="1034"/>
      <c r="H1059" s="264"/>
      <c r="I1059" s="200"/>
    </row>
    <row r="1060" spans="1:9" ht="13.5" customHeight="1">
      <c r="A1060" s="239"/>
      <c r="B1060" s="240"/>
      <c r="C1060" s="118"/>
      <c r="D1060" s="118"/>
      <c r="E1060" s="732"/>
      <c r="F1060" s="733"/>
      <c r="G1060" s="1034"/>
      <c r="H1060" s="264"/>
      <c r="I1060" s="200"/>
    </row>
    <row r="1061" spans="1:9" ht="13.5" customHeight="1">
      <c r="A1061" s="239"/>
      <c r="B1061" s="240"/>
      <c r="C1061" s="118"/>
      <c r="D1061" s="118"/>
      <c r="E1061" s="732"/>
      <c r="F1061" s="733"/>
      <c r="G1061" s="1034"/>
      <c r="H1061" s="264"/>
      <c r="I1061" s="200"/>
    </row>
    <row r="1062" spans="1:9" ht="13.5" customHeight="1" thickBot="1">
      <c r="A1062" s="234" t="s">
        <v>7210</v>
      </c>
      <c r="B1062" s="233"/>
      <c r="C1062" s="238"/>
      <c r="D1062" s="238"/>
      <c r="E1062" s="734"/>
      <c r="F1062" s="735"/>
      <c r="G1062" s="1035"/>
      <c r="H1062" s="265"/>
      <c r="I1062" s="205"/>
    </row>
    <row r="1063" spans="1:9" ht="42">
      <c r="A1063" s="228" t="s">
        <v>1036</v>
      </c>
      <c r="B1063" s="229" t="s">
        <v>1037</v>
      </c>
      <c r="C1063" s="230" t="s">
        <v>679</v>
      </c>
      <c r="D1063" s="230" t="s">
        <v>3147</v>
      </c>
      <c r="E1063" s="1476" t="s">
        <v>11544</v>
      </c>
      <c r="F1063" s="737" t="s">
        <v>2796</v>
      </c>
      <c r="G1063" s="1039" t="s">
        <v>2644</v>
      </c>
      <c r="H1063" s="394" t="s">
        <v>498</v>
      </c>
      <c r="I1063" s="232" t="s">
        <v>4274</v>
      </c>
    </row>
    <row r="1064" spans="1:9" ht="13.5" thickBot="1">
      <c r="A1064" s="221"/>
      <c r="B1064" s="223"/>
      <c r="C1064" s="226" t="s">
        <v>3648</v>
      </c>
      <c r="D1064" s="227" t="s">
        <v>2645</v>
      </c>
      <c r="E1064" s="738" t="s">
        <v>265</v>
      </c>
      <c r="F1064" s="739">
        <f>'Заказ, cкидки и курсы валют'!$I$12</f>
        <v>0</v>
      </c>
      <c r="G1064" s="1036"/>
      <c r="H1064" s="395"/>
      <c r="I1064" s="219"/>
    </row>
    <row r="1065" spans="1:9">
      <c r="A1065" s="242" t="s">
        <v>2065</v>
      </c>
      <c r="B1065" s="47" t="s">
        <v>77</v>
      </c>
      <c r="C1065" s="62">
        <v>0.9</v>
      </c>
      <c r="D1065" s="148">
        <v>2000</v>
      </c>
      <c r="E1065" s="1604">
        <f>E1050*1.2</f>
        <v>69.84</v>
      </c>
      <c r="F1065" s="1416">
        <f>ROUND(E1065*(1-$F$11),2)</f>
        <v>69.84</v>
      </c>
      <c r="G1065" s="1037">
        <f>'Заказ, cкидки и курсы валют'!$J$24*F1065</f>
        <v>885.92040000000009</v>
      </c>
      <c r="H1065" s="158">
        <f>ROUND((D1065/1000)*G1065,2)</f>
        <v>1771.84</v>
      </c>
      <c r="I1065" s="245"/>
    </row>
    <row r="1066" spans="1:9">
      <c r="A1066" s="242" t="s">
        <v>2066</v>
      </c>
      <c r="B1066" s="47" t="s">
        <v>137</v>
      </c>
      <c r="C1066" s="63">
        <v>1.08</v>
      </c>
      <c r="D1066" s="148">
        <v>1500</v>
      </c>
      <c r="E1066" s="1604">
        <f t="shared" ref="E1066:E1070" si="99">E1051*1.2</f>
        <v>82.08</v>
      </c>
      <c r="F1066" s="1416">
        <f t="shared" ref="F1066:F1070" si="100">ROUND(E1066*(1-$F$11),2)</f>
        <v>82.08</v>
      </c>
      <c r="G1066" s="1037">
        <f>'Заказ, cкидки и курсы валют'!$J$24*F1066</f>
        <v>1041.1848</v>
      </c>
      <c r="H1066" s="158">
        <f t="shared" ref="H1066:H1070" si="101">ROUND((D1066/1000)*G1066,2)</f>
        <v>1561.78</v>
      </c>
      <c r="I1066" s="245"/>
    </row>
    <row r="1067" spans="1:9">
      <c r="A1067" s="242" t="s">
        <v>2067</v>
      </c>
      <c r="B1067" s="47" t="s">
        <v>130</v>
      </c>
      <c r="C1067" s="63">
        <v>1.25</v>
      </c>
      <c r="D1067" s="148">
        <v>1500</v>
      </c>
      <c r="E1067" s="1604">
        <f t="shared" si="99"/>
        <v>85.595999999999989</v>
      </c>
      <c r="F1067" s="1416">
        <f t="shared" si="100"/>
        <v>85.6</v>
      </c>
      <c r="G1067" s="1037">
        <f>'Заказ, cкидки и курсы валют'!$J$24*F1067</f>
        <v>1085.836</v>
      </c>
      <c r="H1067" s="158">
        <f t="shared" si="101"/>
        <v>1628.75</v>
      </c>
      <c r="I1067" s="245"/>
    </row>
    <row r="1068" spans="1:9">
      <c r="A1068" s="242" t="s">
        <v>2068</v>
      </c>
      <c r="B1068" s="47" t="s">
        <v>131</v>
      </c>
      <c r="C1068" s="63">
        <v>1.62</v>
      </c>
      <c r="D1068" s="148">
        <v>1000</v>
      </c>
      <c r="E1068" s="1604">
        <f t="shared" si="99"/>
        <v>106.056</v>
      </c>
      <c r="F1068" s="1416">
        <f t="shared" si="100"/>
        <v>106.06</v>
      </c>
      <c r="G1068" s="1037">
        <f>'Заказ, cкидки и курсы валют'!$J$24*F1068</f>
        <v>1345.3711000000001</v>
      </c>
      <c r="H1068" s="158">
        <f t="shared" si="101"/>
        <v>1345.37</v>
      </c>
      <c r="I1068" s="245"/>
    </row>
    <row r="1069" spans="1:9">
      <c r="A1069" s="242" t="s">
        <v>2069</v>
      </c>
      <c r="B1069" s="47" t="s">
        <v>78</v>
      </c>
      <c r="C1069" s="63">
        <v>2.11</v>
      </c>
      <c r="D1069" s="148">
        <v>500</v>
      </c>
      <c r="E1069" s="1604">
        <f>E1054*1.2</f>
        <v>125.42399999999999</v>
      </c>
      <c r="F1069" s="1416">
        <f t="shared" si="100"/>
        <v>125.42</v>
      </c>
      <c r="G1069" s="1037">
        <f>'Заказ, cкидки и курсы валют'!$J$24*F1069</f>
        <v>1590.9527</v>
      </c>
      <c r="H1069" s="158">
        <f t="shared" si="101"/>
        <v>795.48</v>
      </c>
      <c r="I1069" s="245"/>
    </row>
    <row r="1070" spans="1:9" ht="13.5" thickBot="1">
      <c r="A1070" s="244" t="s">
        <v>2070</v>
      </c>
      <c r="B1070" s="246" t="s">
        <v>76</v>
      </c>
      <c r="C1070" s="280">
        <v>2.2599999999999998</v>
      </c>
      <c r="D1070" s="274">
        <v>500</v>
      </c>
      <c r="E1070" s="1604">
        <f t="shared" si="99"/>
        <v>133.27199999999999</v>
      </c>
      <c r="F1070" s="1416">
        <f t="shared" si="100"/>
        <v>133.27000000000001</v>
      </c>
      <c r="G1070" s="1037">
        <f>'Заказ, cкидки и курсы валют'!$J$24*F1070</f>
        <v>1690.5299500000001</v>
      </c>
      <c r="H1070" s="158">
        <f t="shared" si="101"/>
        <v>845.26</v>
      </c>
      <c r="I1070" s="248"/>
    </row>
    <row r="1071" spans="1:9" ht="18">
      <c r="A1071" s="236"/>
      <c r="B1071" s="276"/>
      <c r="C1071" s="112" t="s">
        <v>3097</v>
      </c>
      <c r="D1071" s="117"/>
      <c r="E1071" s="730"/>
      <c r="F1071" s="729"/>
      <c r="G1071" s="1033"/>
      <c r="H1071" s="196"/>
      <c r="I1071" s="116"/>
    </row>
    <row r="1072" spans="1:9" ht="18">
      <c r="A1072" s="237"/>
      <c r="B1072" s="240"/>
      <c r="C1072" s="129" t="s">
        <v>1404</v>
      </c>
      <c r="D1072" s="199"/>
      <c r="E1072" s="730"/>
      <c r="F1072" s="685"/>
      <c r="G1072" s="396"/>
      <c r="H1072" s="264"/>
      <c r="I1072" s="200"/>
    </row>
    <row r="1073" spans="1:11">
      <c r="A1073" s="237"/>
      <c r="B1073" s="240"/>
      <c r="C1073" s="118"/>
      <c r="D1073" s="118"/>
      <c r="E1073" s="732"/>
      <c r="F1073" s="733"/>
      <c r="G1073" s="1034"/>
      <c r="H1073" s="264"/>
      <c r="I1073" s="200"/>
    </row>
    <row r="1074" spans="1:11">
      <c r="A1074" s="237"/>
      <c r="B1074" s="240"/>
      <c r="C1074" s="118"/>
      <c r="D1074" s="118"/>
      <c r="E1074" s="732"/>
      <c r="F1074" s="733"/>
      <c r="G1074" s="1034"/>
      <c r="H1074" s="264"/>
      <c r="I1074" s="200"/>
    </row>
    <row r="1075" spans="1:11">
      <c r="A1075" s="237"/>
      <c r="B1075" s="240"/>
      <c r="C1075" s="118"/>
      <c r="D1075" s="118"/>
      <c r="E1075" s="732"/>
      <c r="F1075" s="733"/>
      <c r="G1075" s="1034"/>
      <c r="H1075" s="264"/>
      <c r="I1075" s="200"/>
    </row>
    <row r="1076" spans="1:11" ht="16.5" thickBot="1">
      <c r="A1076" s="234" t="s">
        <v>7211</v>
      </c>
      <c r="B1076" s="241"/>
      <c r="C1076" s="120"/>
      <c r="D1076" s="120"/>
      <c r="E1076" s="734"/>
      <c r="F1076" s="735"/>
      <c r="G1076" s="1035"/>
      <c r="H1076" s="265"/>
      <c r="I1076" s="205"/>
    </row>
    <row r="1077" spans="1:11" ht="42">
      <c r="A1077" s="220" t="s">
        <v>1036</v>
      </c>
      <c r="B1077" s="222" t="s">
        <v>1037</v>
      </c>
      <c r="C1077" s="225" t="s">
        <v>679</v>
      </c>
      <c r="D1077" s="225" t="s">
        <v>3147</v>
      </c>
      <c r="E1077" s="1476" t="s">
        <v>11544</v>
      </c>
      <c r="F1077" s="750" t="s">
        <v>2796</v>
      </c>
      <c r="G1077" s="1655" t="s">
        <v>2644</v>
      </c>
      <c r="H1077" s="482" t="s">
        <v>498</v>
      </c>
      <c r="I1077" s="206" t="s">
        <v>4274</v>
      </c>
    </row>
    <row r="1078" spans="1:11">
      <c r="A1078" s="228"/>
      <c r="B1078" s="445"/>
      <c r="C1078" s="230" t="s">
        <v>3648</v>
      </c>
      <c r="D1078" s="446" t="s">
        <v>2645</v>
      </c>
      <c r="E1078" s="738" t="s">
        <v>265</v>
      </c>
      <c r="F1078" s="745">
        <f>'Заказ, cкидки и курсы валют'!$I$12</f>
        <v>0</v>
      </c>
      <c r="G1078" s="1149"/>
      <c r="H1078" s="545"/>
      <c r="I1078" s="380"/>
    </row>
    <row r="1079" spans="1:11" ht="15">
      <c r="A1079" s="242" t="s">
        <v>2071</v>
      </c>
      <c r="B1079" s="47" t="s">
        <v>77</v>
      </c>
      <c r="C1079" s="62">
        <v>0.9</v>
      </c>
      <c r="D1079" s="48">
        <v>25000</v>
      </c>
      <c r="E1079" s="2363">
        <v>58.2</v>
      </c>
      <c r="F1079" s="740">
        <f>ROUND(E1079*(1-$F$11),2)</f>
        <v>58.2</v>
      </c>
      <c r="G1079" s="1037">
        <f>'Заказ, cкидки и курсы валют'!$J$24*F1079</f>
        <v>738.26700000000005</v>
      </c>
      <c r="H1079" s="158">
        <f>ROUND((D1079/1000)*G1079,2)</f>
        <v>18456.68</v>
      </c>
      <c r="I1079" s="245"/>
    </row>
    <row r="1080" spans="1:11" ht="15">
      <c r="A1080" s="242" t="s">
        <v>2072</v>
      </c>
      <c r="B1080" s="47" t="s">
        <v>137</v>
      </c>
      <c r="C1080" s="63">
        <v>1.08</v>
      </c>
      <c r="D1080" s="48">
        <v>20000</v>
      </c>
      <c r="E1080" s="2363">
        <v>68.400000000000006</v>
      </c>
      <c r="F1080" s="740">
        <f t="shared" ref="F1080:F1085" si="102">ROUND(E1080*(1-$F$11),2)</f>
        <v>68.400000000000006</v>
      </c>
      <c r="G1080" s="1037">
        <f>'Заказ, cкидки и курсы валют'!$J$24*F1080</f>
        <v>867.65400000000011</v>
      </c>
      <c r="H1080" s="158">
        <f t="shared" ref="H1080:H1085" si="103">ROUND((D1080/1000)*G1080,2)</f>
        <v>17353.080000000002</v>
      </c>
      <c r="I1080" s="245"/>
    </row>
    <row r="1081" spans="1:11" ht="15">
      <c r="A1081" s="242" t="s">
        <v>2073</v>
      </c>
      <c r="B1081" s="47" t="s">
        <v>130</v>
      </c>
      <c r="C1081" s="63">
        <v>1.25</v>
      </c>
      <c r="D1081" s="48">
        <v>20000</v>
      </c>
      <c r="E1081" s="2363">
        <v>74.62</v>
      </c>
      <c r="F1081" s="740">
        <f t="shared" si="102"/>
        <v>74.62</v>
      </c>
      <c r="G1081" s="1037">
        <f>'Заказ, cкидки и курсы валют'!$J$24*F1081</f>
        <v>946.55470000000014</v>
      </c>
      <c r="H1081" s="158">
        <f t="shared" si="103"/>
        <v>18931.09</v>
      </c>
      <c r="I1081" s="245"/>
    </row>
    <row r="1082" spans="1:11" ht="15">
      <c r="A1082" s="242" t="s">
        <v>2074</v>
      </c>
      <c r="B1082" s="47" t="s">
        <v>131</v>
      </c>
      <c r="C1082" s="63">
        <v>1.62</v>
      </c>
      <c r="D1082" s="48">
        <v>16000</v>
      </c>
      <c r="E1082" s="2363">
        <v>88.38</v>
      </c>
      <c r="F1082" s="740">
        <f t="shared" si="102"/>
        <v>88.38</v>
      </c>
      <c r="G1082" s="1037">
        <f>'Заказ, cкидки и курсы валют'!$J$24*F1082</f>
        <v>1121.1003000000001</v>
      </c>
      <c r="H1082" s="158">
        <f t="shared" si="103"/>
        <v>17937.599999999999</v>
      </c>
      <c r="I1082" s="245"/>
    </row>
    <row r="1083" spans="1:11" ht="15">
      <c r="A1083" s="242" t="s">
        <v>2075</v>
      </c>
      <c r="B1083" s="47" t="s">
        <v>78</v>
      </c>
      <c r="C1083" s="63">
        <v>2.11</v>
      </c>
      <c r="D1083" s="48">
        <v>10000</v>
      </c>
      <c r="E1083" s="2363">
        <v>105.34</v>
      </c>
      <c r="F1083" s="740">
        <f t="shared" si="102"/>
        <v>105.34</v>
      </c>
      <c r="G1083" s="1037">
        <f>'Заказ, cкидки и курсы валют'!$J$24*F1083</f>
        <v>1336.2379000000001</v>
      </c>
      <c r="H1083" s="158">
        <f t="shared" si="103"/>
        <v>13362.38</v>
      </c>
      <c r="I1083" s="245"/>
    </row>
    <row r="1084" spans="1:11" ht="15">
      <c r="A1084" s="242" t="s">
        <v>2076</v>
      </c>
      <c r="B1084" s="47" t="s">
        <v>76</v>
      </c>
      <c r="C1084" s="63">
        <v>2.2599999999999998</v>
      </c>
      <c r="D1084" s="48">
        <v>8000</v>
      </c>
      <c r="E1084" s="2363">
        <v>106.54</v>
      </c>
      <c r="F1084" s="740">
        <f t="shared" si="102"/>
        <v>106.54</v>
      </c>
      <c r="G1084" s="1037">
        <f>'Заказ, cкидки и курсы валют'!$J$24*F1084</f>
        <v>1351.4599000000001</v>
      </c>
      <c r="H1084" s="158">
        <f t="shared" si="103"/>
        <v>10811.68</v>
      </c>
      <c r="I1084" s="245"/>
    </row>
    <row r="1085" spans="1:11" ht="15.75" thickBot="1">
      <c r="A1085" s="645" t="s">
        <v>3960</v>
      </c>
      <c r="B1085" s="646" t="s">
        <v>3961</v>
      </c>
      <c r="C1085" s="647">
        <v>2.2599999999999998</v>
      </c>
      <c r="D1085" s="1189">
        <v>7000</v>
      </c>
      <c r="E1085" s="2363">
        <v>117.53</v>
      </c>
      <c r="F1085" s="1173">
        <f t="shared" si="102"/>
        <v>117.53</v>
      </c>
      <c r="G1085" s="1174">
        <f>'Заказ, cкидки и курсы валют'!$J$24*F1085</f>
        <v>1490.86805</v>
      </c>
      <c r="H1085" s="214">
        <f t="shared" si="103"/>
        <v>10436.08</v>
      </c>
      <c r="I1085" s="248"/>
    </row>
    <row r="1086" spans="1:11" ht="13.5" thickBot="1">
      <c r="A1086" s="624"/>
      <c r="B1086" s="625"/>
      <c r="C1086" s="626"/>
      <c r="D1086" s="627"/>
      <c r="E1086" s="712"/>
      <c r="F1086" s="711"/>
      <c r="G1086" s="1040"/>
      <c r="H1086" s="628"/>
      <c r="I1086" s="629"/>
    </row>
    <row r="1087" spans="1:11" ht="18">
      <c r="A1087" s="236"/>
      <c r="B1087" s="276"/>
      <c r="C1087" s="112" t="s">
        <v>3097</v>
      </c>
      <c r="D1087" s="117"/>
      <c r="E1087" s="728"/>
      <c r="F1087" s="729"/>
      <c r="G1087" s="1033"/>
      <c r="H1087" s="263"/>
      <c r="I1087" s="116"/>
    </row>
    <row r="1088" spans="1:11" ht="18">
      <c r="A1088" s="237"/>
      <c r="B1088" s="240"/>
      <c r="C1088" s="129" t="s">
        <v>1404</v>
      </c>
      <c r="D1088" s="199"/>
      <c r="E1088" s="730"/>
      <c r="F1088" s="685"/>
      <c r="G1088" s="396"/>
      <c r="H1088" s="264"/>
      <c r="I1088" s="200"/>
      <c r="K1088" s="707"/>
    </row>
    <row r="1089" spans="1:11">
      <c r="A1089" s="237"/>
      <c r="B1089" s="240"/>
      <c r="C1089" s="118"/>
      <c r="D1089" s="118"/>
      <c r="E1089" s="732"/>
      <c r="F1089" s="733"/>
      <c r="G1089" s="1034"/>
      <c r="H1089" s="264"/>
      <c r="I1089" s="200"/>
      <c r="K1089" s="707"/>
    </row>
    <row r="1090" spans="1:11">
      <c r="A1090" s="237"/>
      <c r="B1090" s="240"/>
      <c r="C1090" s="118"/>
      <c r="D1090" s="118"/>
      <c r="E1090" s="732"/>
      <c r="F1090" s="733"/>
      <c r="G1090" s="1034"/>
      <c r="H1090" s="264"/>
      <c r="I1090" s="200"/>
      <c r="K1090" s="707"/>
    </row>
    <row r="1091" spans="1:11">
      <c r="A1091" s="237"/>
      <c r="B1091" s="240"/>
      <c r="C1091" s="118"/>
      <c r="D1091" s="118"/>
      <c r="E1091" s="732"/>
      <c r="F1091" s="733"/>
      <c r="G1091" s="1034"/>
      <c r="H1091" s="264"/>
      <c r="I1091" s="200"/>
      <c r="K1091" s="707"/>
    </row>
    <row r="1092" spans="1:11" ht="16.5" thickBot="1">
      <c r="A1092" s="234" t="s">
        <v>7210</v>
      </c>
      <c r="B1092" s="233"/>
      <c r="C1092" s="235"/>
      <c r="D1092" s="235"/>
      <c r="E1092" s="734"/>
      <c r="F1092" s="735"/>
      <c r="G1092" s="1035"/>
      <c r="H1092" s="265"/>
      <c r="I1092" s="205"/>
      <c r="K1092" s="707"/>
    </row>
    <row r="1093" spans="1:11" ht="42">
      <c r="A1093" s="220" t="s">
        <v>1036</v>
      </c>
      <c r="B1093" s="222" t="s">
        <v>1037</v>
      </c>
      <c r="C1093" s="225" t="s">
        <v>679</v>
      </c>
      <c r="D1093" s="225" t="s">
        <v>3147</v>
      </c>
      <c r="E1093" s="1476" t="s">
        <v>11544</v>
      </c>
      <c r="F1093" s="750" t="s">
        <v>2796</v>
      </c>
      <c r="G1093" s="1655" t="s">
        <v>2644</v>
      </c>
      <c r="H1093" s="482" t="s">
        <v>498</v>
      </c>
      <c r="I1093" s="206" t="s">
        <v>4274</v>
      </c>
      <c r="K1093" s="707"/>
    </row>
    <row r="1094" spans="1:11" ht="13.5" thickBot="1">
      <c r="A1094" s="221"/>
      <c r="B1094" s="223"/>
      <c r="C1094" s="226" t="s">
        <v>3648</v>
      </c>
      <c r="D1094" s="446" t="s">
        <v>2645</v>
      </c>
      <c r="E1094" s="738" t="s">
        <v>265</v>
      </c>
      <c r="F1094" s="739">
        <f>'Заказ, cкидки и курсы валют'!$I$12</f>
        <v>0</v>
      </c>
      <c r="G1094" s="1036"/>
      <c r="H1094" s="395"/>
      <c r="I1094" s="219"/>
      <c r="K1094" s="707"/>
    </row>
    <row r="1095" spans="1:11">
      <c r="A1095" s="242" t="s">
        <v>2077</v>
      </c>
      <c r="B1095" s="47" t="s">
        <v>77</v>
      </c>
      <c r="C1095" s="62">
        <v>0.9</v>
      </c>
      <c r="D1095" s="1562">
        <v>2000</v>
      </c>
      <c r="E1095" s="1604">
        <f>E1079*1.2</f>
        <v>69.84</v>
      </c>
      <c r="F1095" s="1416">
        <f>ROUND(E1095*(1-$F$11),2)</f>
        <v>69.84</v>
      </c>
      <c r="G1095" s="1037">
        <f>'Заказ, cкидки и курсы валют'!$J$24*F1095</f>
        <v>885.92040000000009</v>
      </c>
      <c r="H1095" s="158">
        <f>ROUND((D1095/1000)*G1095,2)</f>
        <v>1771.84</v>
      </c>
      <c r="I1095" s="245"/>
      <c r="K1095" s="707"/>
    </row>
    <row r="1096" spans="1:11">
      <c r="A1096" s="242" t="s">
        <v>2078</v>
      </c>
      <c r="B1096" s="47" t="s">
        <v>137</v>
      </c>
      <c r="C1096" s="63">
        <v>1.08</v>
      </c>
      <c r="D1096" s="148">
        <v>1500</v>
      </c>
      <c r="E1096" s="1604">
        <f t="shared" ref="E1096:E1101" si="104">E1080*1.2</f>
        <v>82.08</v>
      </c>
      <c r="F1096" s="1416">
        <f t="shared" ref="F1096:F1101" si="105">ROUND(E1096*(1-$F$11),2)</f>
        <v>82.08</v>
      </c>
      <c r="G1096" s="1037">
        <f>'Заказ, cкидки и курсы валют'!$J$24*F1096</f>
        <v>1041.1848</v>
      </c>
      <c r="H1096" s="158">
        <f t="shared" ref="H1096:H1101" si="106">ROUND((D1096/1000)*G1096,2)</f>
        <v>1561.78</v>
      </c>
      <c r="I1096" s="245"/>
      <c r="K1096" s="707"/>
    </row>
    <row r="1097" spans="1:11">
      <c r="A1097" s="242" t="s">
        <v>2079</v>
      </c>
      <c r="B1097" s="47" t="s">
        <v>130</v>
      </c>
      <c r="C1097" s="63">
        <v>1.25</v>
      </c>
      <c r="D1097" s="148">
        <v>1500</v>
      </c>
      <c r="E1097" s="1604">
        <f t="shared" si="104"/>
        <v>89.543999999999997</v>
      </c>
      <c r="F1097" s="1416">
        <f t="shared" si="105"/>
        <v>89.54</v>
      </c>
      <c r="G1097" s="1037">
        <f>'Заказ, cкидки и курсы валют'!$J$24*F1097</f>
        <v>1135.8149000000001</v>
      </c>
      <c r="H1097" s="158">
        <f t="shared" si="106"/>
        <v>1703.72</v>
      </c>
      <c r="I1097" s="245"/>
      <c r="K1097" s="707"/>
    </row>
    <row r="1098" spans="1:11">
      <c r="A1098" s="242" t="s">
        <v>2080</v>
      </c>
      <c r="B1098" s="47" t="s">
        <v>131</v>
      </c>
      <c r="C1098" s="63">
        <v>1.62</v>
      </c>
      <c r="D1098" s="148">
        <v>1000</v>
      </c>
      <c r="E1098" s="1604">
        <f t="shared" si="104"/>
        <v>106.056</v>
      </c>
      <c r="F1098" s="1416">
        <f t="shared" si="105"/>
        <v>106.06</v>
      </c>
      <c r="G1098" s="1037">
        <f>'Заказ, cкидки и курсы валют'!$J$24*F1098</f>
        <v>1345.3711000000001</v>
      </c>
      <c r="H1098" s="158">
        <f t="shared" si="106"/>
        <v>1345.37</v>
      </c>
      <c r="I1098" s="245"/>
      <c r="K1098" s="707"/>
    </row>
    <row r="1099" spans="1:11">
      <c r="A1099" s="242" t="s">
        <v>2081</v>
      </c>
      <c r="B1099" s="47" t="s">
        <v>78</v>
      </c>
      <c r="C1099" s="63">
        <v>2.11</v>
      </c>
      <c r="D1099" s="148">
        <v>500</v>
      </c>
      <c r="E1099" s="1604">
        <f t="shared" si="104"/>
        <v>126.408</v>
      </c>
      <c r="F1099" s="1416">
        <f t="shared" si="105"/>
        <v>126.41</v>
      </c>
      <c r="G1099" s="1037">
        <f>'Заказ, cкидки и курсы валют'!$J$24*F1099</f>
        <v>1603.5108500000001</v>
      </c>
      <c r="H1099" s="158">
        <f t="shared" si="106"/>
        <v>801.76</v>
      </c>
      <c r="I1099" s="245"/>
      <c r="K1099" s="707"/>
    </row>
    <row r="1100" spans="1:11" ht="13.5" customHeight="1">
      <c r="A1100" s="242" t="s">
        <v>2082</v>
      </c>
      <c r="B1100" s="47" t="s">
        <v>76</v>
      </c>
      <c r="C1100" s="822">
        <v>2.2599999999999998</v>
      </c>
      <c r="D1100" s="148">
        <v>500</v>
      </c>
      <c r="E1100" s="1604">
        <f>E1084*1.2</f>
        <v>127.848</v>
      </c>
      <c r="F1100" s="1416">
        <f t="shared" si="105"/>
        <v>127.85</v>
      </c>
      <c r="G1100" s="1037">
        <f>'Заказ, cкидки и курсы валют'!$J$24*F1100</f>
        <v>1621.7772500000001</v>
      </c>
      <c r="H1100" s="158">
        <f t="shared" si="106"/>
        <v>810.89</v>
      </c>
      <c r="I1100" s="245"/>
      <c r="K1100" s="707"/>
    </row>
    <row r="1101" spans="1:11" ht="13.5" customHeight="1" thickBot="1">
      <c r="A1101" s="819" t="s">
        <v>5611</v>
      </c>
      <c r="B1101" s="820" t="s">
        <v>3961</v>
      </c>
      <c r="C1101" s="821">
        <v>2.2599999999999998</v>
      </c>
      <c r="D1101" s="1563">
        <v>500</v>
      </c>
      <c r="E1101" s="1604">
        <f t="shared" si="104"/>
        <v>141.036</v>
      </c>
      <c r="F1101" s="1417">
        <f t="shared" si="105"/>
        <v>141.04</v>
      </c>
      <c r="G1101" s="1174">
        <f>'Заказ, cкидки и курсы валют'!$J$24*F1101</f>
        <v>1789.0924</v>
      </c>
      <c r="H1101" s="214">
        <f t="shared" si="106"/>
        <v>894.55</v>
      </c>
      <c r="I1101" s="612"/>
      <c r="K1101" s="707"/>
    </row>
    <row r="1102" spans="1:11" ht="13.5" customHeight="1" thickBot="1">
      <c r="A1102" s="27"/>
      <c r="B1102" s="53"/>
      <c r="C1102" s="110"/>
      <c r="D1102" s="55"/>
      <c r="E1102" s="678"/>
      <c r="F1102" s="711"/>
      <c r="G1102" s="1038"/>
      <c r="H1102" s="106"/>
      <c r="I1102" s="14"/>
      <c r="K1102" s="707"/>
    </row>
    <row r="1103" spans="1:11" ht="13.5" customHeight="1">
      <c r="A1103" s="249"/>
      <c r="B1103" s="112" t="s">
        <v>3098</v>
      </c>
      <c r="C1103" s="112"/>
      <c r="D1103" s="117"/>
      <c r="E1103" s="728"/>
      <c r="F1103" s="729"/>
      <c r="G1103" s="1033"/>
      <c r="H1103" s="196"/>
      <c r="I1103" s="116"/>
      <c r="K1103" s="707"/>
    </row>
    <row r="1104" spans="1:11" ht="13.5" customHeight="1">
      <c r="A1104" s="239"/>
      <c r="B1104" s="129" t="s">
        <v>1406</v>
      </c>
      <c r="C1104" s="129"/>
      <c r="D1104" s="199"/>
      <c r="E1104" s="730"/>
      <c r="F1104" s="685"/>
      <c r="G1104" s="396"/>
      <c r="H1104" s="17"/>
      <c r="I1104" s="200"/>
      <c r="K1104" s="707"/>
    </row>
    <row r="1105" spans="1:11" ht="13.5" customHeight="1">
      <c r="A1105" s="239"/>
      <c r="B1105" s="240"/>
      <c r="C1105" s="118"/>
      <c r="D1105" s="118"/>
      <c r="E1105" s="732"/>
      <c r="F1105" s="733"/>
      <c r="G1105" s="1034"/>
      <c r="H1105" s="264"/>
      <c r="I1105" s="200"/>
      <c r="K1105" s="707"/>
    </row>
    <row r="1106" spans="1:11" ht="13.5" customHeight="1">
      <c r="A1106" s="239"/>
      <c r="B1106" s="240"/>
      <c r="C1106" s="118"/>
      <c r="D1106" s="118"/>
      <c r="E1106" s="732"/>
      <c r="F1106" s="733"/>
      <c r="G1106" s="1034"/>
      <c r="H1106" s="264"/>
      <c r="I1106" s="200"/>
      <c r="K1106" s="707"/>
    </row>
    <row r="1107" spans="1:11" ht="13.5" customHeight="1">
      <c r="A1107" s="239"/>
      <c r="B1107" s="240"/>
      <c r="C1107" s="118"/>
      <c r="D1107" s="118"/>
      <c r="E1107" s="732"/>
      <c r="F1107" s="733"/>
      <c r="G1107" s="1034"/>
      <c r="H1107" s="264"/>
      <c r="I1107" s="200"/>
      <c r="K1107" s="707"/>
    </row>
    <row r="1108" spans="1:11" ht="13.5" customHeight="1" thickBot="1">
      <c r="A1108" s="234" t="s">
        <v>7211</v>
      </c>
      <c r="B1108" s="241"/>
      <c r="C1108" s="120"/>
      <c r="D1108" s="120"/>
      <c r="E1108" s="734"/>
      <c r="F1108" s="735"/>
      <c r="G1108" s="1035"/>
      <c r="H1108" s="265"/>
      <c r="I1108" s="205"/>
      <c r="K1108" s="707"/>
    </row>
    <row r="1109" spans="1:11" ht="45" customHeight="1">
      <c r="A1109" s="220" t="s">
        <v>1036</v>
      </c>
      <c r="B1109" s="222" t="s">
        <v>1037</v>
      </c>
      <c r="C1109" s="225" t="s">
        <v>679</v>
      </c>
      <c r="D1109" s="225" t="s">
        <v>3147</v>
      </c>
      <c r="E1109" s="1476" t="s">
        <v>11544</v>
      </c>
      <c r="F1109" s="750" t="s">
        <v>2796</v>
      </c>
      <c r="G1109" s="1655" t="s">
        <v>2644</v>
      </c>
      <c r="H1109" s="482" t="s">
        <v>498</v>
      </c>
      <c r="I1109" s="206" t="s">
        <v>4274</v>
      </c>
      <c r="K1109" s="707"/>
    </row>
    <row r="1110" spans="1:11" ht="13.5" customHeight="1" thickBot="1">
      <c r="A1110" s="221"/>
      <c r="B1110" s="223"/>
      <c r="C1110" s="226" t="s">
        <v>3648</v>
      </c>
      <c r="D1110" s="227" t="s">
        <v>2645</v>
      </c>
      <c r="E1110" s="744" t="s">
        <v>265</v>
      </c>
      <c r="F1110" s="739">
        <f>'Заказ, cкидки и курсы валют'!$I$12</f>
        <v>0</v>
      </c>
      <c r="G1110" s="1036"/>
      <c r="H1110" s="395"/>
      <c r="I1110" s="219"/>
      <c r="K1110" s="707"/>
    </row>
    <row r="1111" spans="1:11" ht="13.5" customHeight="1">
      <c r="A1111" s="651" t="s">
        <v>3962</v>
      </c>
      <c r="B1111" s="652" t="s">
        <v>3963</v>
      </c>
      <c r="C1111" s="653">
        <v>1.22</v>
      </c>
      <c r="D1111" s="654">
        <v>15000</v>
      </c>
      <c r="E1111" s="2363">
        <v>56.39</v>
      </c>
      <c r="F1111" s="740">
        <f>ROUND(E1111*(1-$F$11),2)</f>
        <v>56.39</v>
      </c>
      <c r="G1111" s="1037">
        <f>'Заказ, cкидки и курсы валют'!$J$24*F1111</f>
        <v>715.30714999999998</v>
      </c>
      <c r="H1111" s="158">
        <f>ROUND((D1111/1000)*G1111,2)</f>
        <v>10729.61</v>
      </c>
      <c r="I1111" s="616"/>
      <c r="K1111" s="707"/>
    </row>
    <row r="1112" spans="1:11" ht="13.5" customHeight="1">
      <c r="A1112" s="651" t="s">
        <v>2083</v>
      </c>
      <c r="B1112" s="652" t="s">
        <v>4004</v>
      </c>
      <c r="C1112" s="653">
        <v>1.38</v>
      </c>
      <c r="D1112" s="654">
        <v>13000</v>
      </c>
      <c r="E1112" s="2363">
        <v>70.930000000000007</v>
      </c>
      <c r="F1112" s="740">
        <f t="shared" ref="F1112:F1115" si="107">ROUND(E1112*(1-$F$11),2)</f>
        <v>70.930000000000007</v>
      </c>
      <c r="G1112" s="1037">
        <f>'Заказ, cкидки и курсы валют'!$J$24*F1112</f>
        <v>899.74705000000017</v>
      </c>
      <c r="H1112" s="158">
        <f t="shared" ref="H1112:H1115" si="108">ROUND((D1112/1000)*G1112,2)</f>
        <v>11696.71</v>
      </c>
      <c r="I1112" s="245"/>
      <c r="K1112" s="707"/>
    </row>
    <row r="1113" spans="1:11" ht="13.5" customHeight="1">
      <c r="A1113" s="242" t="s">
        <v>2084</v>
      </c>
      <c r="B1113" s="47" t="s">
        <v>4005</v>
      </c>
      <c r="C1113" s="62">
        <v>1.62</v>
      </c>
      <c r="D1113" s="56">
        <v>11000</v>
      </c>
      <c r="E1113" s="2363">
        <v>75.03</v>
      </c>
      <c r="F1113" s="740">
        <f t="shared" si="107"/>
        <v>75.03</v>
      </c>
      <c r="G1113" s="1037">
        <f>'Заказ, cкидки и курсы валют'!$J$24*F1113</f>
        <v>951.75555000000008</v>
      </c>
      <c r="H1113" s="158">
        <f t="shared" si="108"/>
        <v>10469.31</v>
      </c>
      <c r="I1113" s="245"/>
      <c r="K1113" s="707"/>
    </row>
    <row r="1114" spans="1:11" ht="13.5" customHeight="1">
      <c r="A1114" s="242" t="s">
        <v>2085</v>
      </c>
      <c r="B1114" s="47" t="s">
        <v>4006</v>
      </c>
      <c r="C1114" s="62">
        <v>1.95</v>
      </c>
      <c r="D1114" s="56">
        <v>9000</v>
      </c>
      <c r="E1114" s="2363">
        <v>88.91</v>
      </c>
      <c r="F1114" s="740">
        <f t="shared" si="107"/>
        <v>88.91</v>
      </c>
      <c r="G1114" s="1037">
        <f>'Заказ, cкидки и курсы валют'!$J$24*F1114</f>
        <v>1127.8233499999999</v>
      </c>
      <c r="H1114" s="158">
        <f t="shared" si="108"/>
        <v>10150.41</v>
      </c>
      <c r="I1114" s="245"/>
      <c r="K1114" s="707"/>
    </row>
    <row r="1115" spans="1:11" ht="13.5" customHeight="1" thickBot="1">
      <c r="A1115" s="244" t="s">
        <v>2086</v>
      </c>
      <c r="B1115" s="246" t="s">
        <v>4007</v>
      </c>
      <c r="C1115" s="281">
        <v>2.21</v>
      </c>
      <c r="D1115" s="272">
        <v>7000</v>
      </c>
      <c r="E1115" s="2363">
        <v>107.5</v>
      </c>
      <c r="F1115" s="1173">
        <f t="shared" si="107"/>
        <v>107.5</v>
      </c>
      <c r="G1115" s="1174">
        <f>'Заказ, cкидки и курсы валют'!$J$24*F1115</f>
        <v>1363.6375</v>
      </c>
      <c r="H1115" s="214">
        <f t="shared" si="108"/>
        <v>9545.4599999999991</v>
      </c>
      <c r="I1115" s="248"/>
      <c r="K1115" s="707"/>
    </row>
    <row r="1116" spans="1:11" ht="13.5" customHeight="1" thickBot="1">
      <c r="A1116" s="630"/>
      <c r="B1116" s="53"/>
      <c r="C1116" s="111"/>
      <c r="D1116" s="108"/>
      <c r="E1116" s="712"/>
      <c r="F1116" s="711"/>
      <c r="G1116" s="1040"/>
      <c r="H1116" s="23"/>
      <c r="I1116" s="629"/>
      <c r="K1116" s="707"/>
    </row>
    <row r="1117" spans="1:11" ht="13.5" customHeight="1">
      <c r="A1117" s="249"/>
      <c r="B1117" s="112" t="s">
        <v>3098</v>
      </c>
      <c r="C1117" s="112"/>
      <c r="D1117" s="117"/>
      <c r="E1117" s="728"/>
      <c r="F1117" s="729"/>
      <c r="G1117" s="1033"/>
      <c r="H1117" s="196"/>
      <c r="I1117" s="116"/>
      <c r="K1117" s="707"/>
    </row>
    <row r="1118" spans="1:11" ht="13.5" customHeight="1">
      <c r="A1118" s="239"/>
      <c r="B1118" s="129" t="s">
        <v>1406</v>
      </c>
      <c r="C1118" s="129"/>
      <c r="D1118" s="199"/>
      <c r="E1118" s="730"/>
      <c r="F1118" s="685"/>
      <c r="G1118" s="396"/>
      <c r="H1118" s="17"/>
      <c r="I1118" s="200"/>
      <c r="K1118" s="707"/>
    </row>
    <row r="1119" spans="1:11" ht="13.5" customHeight="1">
      <c r="A1119" s="239"/>
      <c r="B1119" s="240"/>
      <c r="C1119" s="118"/>
      <c r="D1119" s="118"/>
      <c r="E1119" s="732"/>
      <c r="F1119" s="733"/>
      <c r="G1119" s="1034"/>
      <c r="H1119" s="264"/>
      <c r="I1119" s="200"/>
      <c r="K1119" s="707"/>
    </row>
    <row r="1120" spans="1:11" ht="13.5" customHeight="1">
      <c r="A1120" s="239"/>
      <c r="B1120" s="240"/>
      <c r="C1120" s="118"/>
      <c r="D1120" s="118"/>
      <c r="E1120" s="732"/>
      <c r="F1120" s="733"/>
      <c r="G1120" s="1034"/>
      <c r="H1120" s="264"/>
      <c r="I1120" s="200"/>
      <c r="K1120" s="707"/>
    </row>
    <row r="1121" spans="1:11" ht="13.5" customHeight="1">
      <c r="A1121" s="239"/>
      <c r="B1121" s="240"/>
      <c r="C1121" s="118"/>
      <c r="D1121" s="118"/>
      <c r="E1121" s="732"/>
      <c r="F1121" s="733"/>
      <c r="G1121" s="1034"/>
      <c r="H1121" s="264"/>
      <c r="I1121" s="200"/>
      <c r="K1121" s="707"/>
    </row>
    <row r="1122" spans="1:11" ht="13.5" customHeight="1" thickBot="1">
      <c r="A1122" s="234" t="s">
        <v>7210</v>
      </c>
      <c r="B1122" s="233"/>
      <c r="C1122" s="238"/>
      <c r="D1122" s="238"/>
      <c r="E1122" s="734"/>
      <c r="F1122" s="735"/>
      <c r="G1122" s="1035"/>
      <c r="H1122" s="265"/>
      <c r="I1122" s="205"/>
      <c r="K1122" s="707"/>
    </row>
    <row r="1123" spans="1:11" ht="48" customHeight="1">
      <c r="A1123" s="220" t="s">
        <v>1036</v>
      </c>
      <c r="B1123" s="222" t="s">
        <v>1037</v>
      </c>
      <c r="C1123" s="225" t="s">
        <v>679</v>
      </c>
      <c r="D1123" s="225" t="s">
        <v>3147</v>
      </c>
      <c r="E1123" s="1476" t="s">
        <v>11544</v>
      </c>
      <c r="F1123" s="750" t="s">
        <v>2796</v>
      </c>
      <c r="G1123" s="1655" t="s">
        <v>2644</v>
      </c>
      <c r="H1123" s="482" t="s">
        <v>498</v>
      </c>
      <c r="I1123" s="206" t="s">
        <v>4274</v>
      </c>
      <c r="K1123" s="707"/>
    </row>
    <row r="1124" spans="1:11" ht="13.5" customHeight="1" thickBot="1">
      <c r="A1124" s="221"/>
      <c r="B1124" s="223"/>
      <c r="C1124" s="226" t="s">
        <v>3648</v>
      </c>
      <c r="D1124" s="227" t="s">
        <v>2645</v>
      </c>
      <c r="E1124" s="744" t="s">
        <v>265</v>
      </c>
      <c r="F1124" s="739">
        <f>'Заказ, cкидки и курсы валют'!$I$12</f>
        <v>0</v>
      </c>
      <c r="G1124" s="1036"/>
      <c r="H1124" s="395"/>
      <c r="I1124" s="219"/>
      <c r="K1124" s="707"/>
    </row>
    <row r="1125" spans="1:11" ht="13.5" customHeight="1">
      <c r="A1125" s="242" t="s">
        <v>5641</v>
      </c>
      <c r="B1125" s="47" t="s">
        <v>3963</v>
      </c>
      <c r="C1125" s="62">
        <v>1.22</v>
      </c>
      <c r="D1125" s="139">
        <v>1000</v>
      </c>
      <c r="E1125" s="1727">
        <f>E1111*1.2</f>
        <v>67.667999999999992</v>
      </c>
      <c r="F1125" s="740">
        <f>ROUND(E1125*(1-$F$11),2)</f>
        <v>67.67</v>
      </c>
      <c r="G1125" s="1037">
        <f>'Заказ, cкидки и курсы валют'!$J$24*F1125</f>
        <v>858.39395000000002</v>
      </c>
      <c r="H1125" s="158">
        <f>ROUND((D1125/1000)*G1125,2)</f>
        <v>858.39</v>
      </c>
      <c r="I1125" s="278"/>
      <c r="K1125" s="707"/>
    </row>
    <row r="1126" spans="1:11" ht="13.5" customHeight="1">
      <c r="A1126" s="242" t="s">
        <v>2087</v>
      </c>
      <c r="B1126" s="47" t="s">
        <v>4004</v>
      </c>
      <c r="C1126" s="62">
        <v>1.38</v>
      </c>
      <c r="D1126" s="139">
        <v>1000</v>
      </c>
      <c r="E1126" s="1727">
        <f t="shared" ref="E1126:E1129" si="109">E1112*1.2</f>
        <v>85.116</v>
      </c>
      <c r="F1126" s="740">
        <f t="shared" ref="F1126:F1129" si="110">ROUND(E1126*(1-$F$11),2)</f>
        <v>85.12</v>
      </c>
      <c r="G1126" s="1037">
        <f>'Заказ, cкидки и курсы валют'!$J$24*F1126</f>
        <v>1079.7472</v>
      </c>
      <c r="H1126" s="158">
        <f t="shared" ref="H1126:H1129" si="111">ROUND((D1126/1000)*G1126,2)</f>
        <v>1079.75</v>
      </c>
      <c r="I1126" s="245"/>
      <c r="K1126" s="707"/>
    </row>
    <row r="1127" spans="1:11" ht="13.5" customHeight="1">
      <c r="A1127" s="242" t="s">
        <v>2088</v>
      </c>
      <c r="B1127" s="47" t="s">
        <v>4005</v>
      </c>
      <c r="C1127" s="62">
        <v>1.62</v>
      </c>
      <c r="D1127" s="139">
        <v>1000</v>
      </c>
      <c r="E1127" s="1727">
        <f t="shared" si="109"/>
        <v>90.036000000000001</v>
      </c>
      <c r="F1127" s="740">
        <f t="shared" si="110"/>
        <v>90.04</v>
      </c>
      <c r="G1127" s="1037">
        <f>'Заказ, cкидки и курсы валют'!$J$24*F1127</f>
        <v>1142.1574000000001</v>
      </c>
      <c r="H1127" s="158">
        <f t="shared" si="111"/>
        <v>1142.1600000000001</v>
      </c>
      <c r="I1127" s="245"/>
      <c r="K1127" s="707"/>
    </row>
    <row r="1128" spans="1:11" ht="13.5" customHeight="1">
      <c r="A1128" s="242" t="s">
        <v>2089</v>
      </c>
      <c r="B1128" s="47" t="s">
        <v>4006</v>
      </c>
      <c r="C1128" s="62">
        <v>1.95</v>
      </c>
      <c r="D1128" s="139">
        <v>500</v>
      </c>
      <c r="E1128" s="1727">
        <f t="shared" si="109"/>
        <v>106.69199999999999</v>
      </c>
      <c r="F1128" s="740">
        <f t="shared" si="110"/>
        <v>106.69</v>
      </c>
      <c r="G1128" s="1037">
        <f>'Заказ, cкидки и курсы валют'!$J$24*F1128</f>
        <v>1353.36265</v>
      </c>
      <c r="H1128" s="158">
        <f t="shared" si="111"/>
        <v>676.68</v>
      </c>
      <c r="I1128" s="245"/>
      <c r="K1128" s="707"/>
    </row>
    <row r="1129" spans="1:11" ht="13.5" customHeight="1" thickBot="1">
      <c r="A1129" s="244" t="s">
        <v>2090</v>
      </c>
      <c r="B1129" s="246" t="s">
        <v>4007</v>
      </c>
      <c r="C1129" s="281">
        <v>2.21</v>
      </c>
      <c r="D1129" s="247">
        <v>500</v>
      </c>
      <c r="E1129" s="1727">
        <f t="shared" si="109"/>
        <v>129</v>
      </c>
      <c r="F1129" s="1173">
        <f t="shared" si="110"/>
        <v>129</v>
      </c>
      <c r="G1129" s="1174">
        <f>'Заказ, cкидки и курсы валют'!$J$24*F1129</f>
        <v>1636.365</v>
      </c>
      <c r="H1129" s="214">
        <f t="shared" si="111"/>
        <v>818.18</v>
      </c>
      <c r="I1129" s="248"/>
      <c r="K1129" s="707"/>
    </row>
    <row r="1130" spans="1:11" ht="13.5" customHeight="1" thickBot="1">
      <c r="K1130" s="707"/>
    </row>
    <row r="1131" spans="1:11" ht="13.5" customHeight="1">
      <c r="A1131" s="249"/>
      <c r="B1131" s="112" t="s">
        <v>3099</v>
      </c>
      <c r="C1131" s="112"/>
      <c r="D1131" s="117"/>
      <c r="E1131" s="728"/>
      <c r="F1131" s="729"/>
      <c r="G1131" s="1033"/>
      <c r="H1131" s="196"/>
      <c r="I1131" s="116"/>
      <c r="K1131" s="707"/>
    </row>
    <row r="1132" spans="1:11" ht="13.5" customHeight="1">
      <c r="A1132" s="239"/>
      <c r="B1132" s="129" t="s">
        <v>1405</v>
      </c>
      <c r="C1132" s="129"/>
      <c r="D1132" s="199"/>
      <c r="E1132" s="730"/>
      <c r="F1132" s="685"/>
      <c r="G1132" s="396"/>
      <c r="H1132" s="17"/>
      <c r="I1132" s="200"/>
      <c r="K1132" s="707"/>
    </row>
    <row r="1133" spans="1:11" ht="13.5" customHeight="1">
      <c r="A1133" s="239"/>
      <c r="B1133" s="240"/>
      <c r="C1133" s="118"/>
      <c r="D1133" s="118"/>
      <c r="E1133" s="732"/>
      <c r="F1133" s="733"/>
      <c r="G1133" s="1034"/>
      <c r="H1133" s="264"/>
      <c r="I1133" s="200"/>
      <c r="K1133" s="707"/>
    </row>
    <row r="1134" spans="1:11" ht="13.5" customHeight="1">
      <c r="A1134" s="239"/>
      <c r="B1134" s="240"/>
      <c r="C1134" s="118"/>
      <c r="D1134" s="118"/>
      <c r="E1134" s="732"/>
      <c r="F1134" s="733"/>
      <c r="G1134" s="1034"/>
      <c r="H1134" s="264"/>
      <c r="I1134" s="200"/>
      <c r="K1134" s="707"/>
    </row>
    <row r="1135" spans="1:11" ht="13.5" customHeight="1">
      <c r="A1135" s="239"/>
      <c r="B1135" s="240"/>
      <c r="C1135" s="118"/>
      <c r="D1135" s="118"/>
      <c r="E1135" s="732"/>
      <c r="F1135" s="733"/>
      <c r="G1135" s="1034"/>
      <c r="H1135" s="264"/>
      <c r="I1135" s="200"/>
      <c r="K1135" s="707"/>
    </row>
    <row r="1136" spans="1:11" ht="13.5" customHeight="1" thickBot="1">
      <c r="A1136" s="234" t="s">
        <v>7211</v>
      </c>
      <c r="B1136" s="240"/>
      <c r="C1136" s="118"/>
      <c r="D1136" s="118"/>
      <c r="E1136" s="732"/>
      <c r="F1136" s="733"/>
      <c r="G1136" s="1034"/>
      <c r="H1136" s="264"/>
      <c r="I1136" s="200"/>
      <c r="K1136" s="707"/>
    </row>
    <row r="1137" spans="1:11" ht="34.5" customHeight="1">
      <c r="A1137" s="1002" t="s">
        <v>1036</v>
      </c>
      <c r="B1137" s="1190" t="s">
        <v>1037</v>
      </c>
      <c r="C1137" s="1191" t="s">
        <v>679</v>
      </c>
      <c r="D1137" s="1191" t="s">
        <v>3147</v>
      </c>
      <c r="E1137" s="1476" t="s">
        <v>11544</v>
      </c>
      <c r="F1137" s="1192" t="s">
        <v>2796</v>
      </c>
      <c r="G1137" s="1193" t="s">
        <v>2644</v>
      </c>
      <c r="H1137" s="1194" t="s">
        <v>498</v>
      </c>
      <c r="I1137" s="1195" t="s">
        <v>4274</v>
      </c>
      <c r="K1137" s="707"/>
    </row>
    <row r="1138" spans="1:11" ht="13.5" customHeight="1">
      <c r="A1138" s="1196"/>
      <c r="B1138" s="614"/>
      <c r="C1138" s="613" t="s">
        <v>3648</v>
      </c>
      <c r="D1138" s="615" t="s">
        <v>2645</v>
      </c>
      <c r="E1138" s="755" t="s">
        <v>265</v>
      </c>
      <c r="F1138" s="756">
        <f>'Заказ, cкидки и курсы валют'!$I$12</f>
        <v>0</v>
      </c>
      <c r="G1138" s="1047"/>
      <c r="H1138" s="633"/>
      <c r="I1138" s="1197"/>
      <c r="K1138" s="707"/>
    </row>
    <row r="1139" spans="1:11" ht="13.5" customHeight="1">
      <c r="A1139" s="473" t="s">
        <v>2091</v>
      </c>
      <c r="B1139" s="631" t="s">
        <v>3349</v>
      </c>
      <c r="C1139" s="944">
        <v>0.28000000000000003</v>
      </c>
      <c r="D1139" s="632">
        <v>70000</v>
      </c>
      <c r="E1139" s="706">
        <v>12.86</v>
      </c>
      <c r="F1139" s="740">
        <f>ROUND(E1139*(1-$F$11),2)</f>
        <v>12.86</v>
      </c>
      <c r="G1139" s="1037">
        <f>'Заказ, cкидки и курсы валют'!$J$24*F1139</f>
        <v>163.12909999999999</v>
      </c>
      <c r="H1139" s="158">
        <f>ROUND((D1139/1000)*G1139,2)</f>
        <v>11419.04</v>
      </c>
      <c r="I1139" s="618"/>
      <c r="K1139" s="707"/>
    </row>
    <row r="1140" spans="1:11" ht="13.5" customHeight="1">
      <c r="A1140" s="242" t="s">
        <v>2092</v>
      </c>
      <c r="B1140" s="47" t="s">
        <v>3350</v>
      </c>
      <c r="C1140" s="944">
        <v>0.28999999999999998</v>
      </c>
      <c r="D1140" s="64">
        <v>60000</v>
      </c>
      <c r="E1140" s="706">
        <v>13.98</v>
      </c>
      <c r="F1140" s="740">
        <f t="shared" ref="F1140:F1203" si="112">ROUND(E1140*(1-$F$11),2)</f>
        <v>13.98</v>
      </c>
      <c r="G1140" s="1037">
        <f>'Заказ, cкидки и курсы валют'!$J$24*F1140</f>
        <v>177.33630000000002</v>
      </c>
      <c r="H1140" s="158">
        <f t="shared" ref="H1140:H1203" si="113">ROUND((D1140/1000)*G1140,2)</f>
        <v>10640.18</v>
      </c>
      <c r="I1140" s="245"/>
      <c r="K1140" s="707"/>
    </row>
    <row r="1141" spans="1:11" ht="13.5" customHeight="1">
      <c r="A1141" s="242" t="s">
        <v>2093</v>
      </c>
      <c r="B1141" s="47" t="s">
        <v>3351</v>
      </c>
      <c r="C1141" s="944">
        <v>0.34</v>
      </c>
      <c r="D1141" s="64">
        <v>50000</v>
      </c>
      <c r="E1141" s="706">
        <v>15.66</v>
      </c>
      <c r="F1141" s="740">
        <f t="shared" si="112"/>
        <v>15.66</v>
      </c>
      <c r="G1141" s="1037">
        <f>'Заказ, cкидки и курсы валют'!$J$24*F1141</f>
        <v>198.64710000000002</v>
      </c>
      <c r="H1141" s="158">
        <f t="shared" si="113"/>
        <v>9932.36</v>
      </c>
      <c r="I1141" s="245"/>
      <c r="K1141" s="707"/>
    </row>
    <row r="1142" spans="1:11" ht="13.5" customHeight="1">
      <c r="A1142" s="242" t="s">
        <v>2094</v>
      </c>
      <c r="B1142" s="47" t="s">
        <v>3352</v>
      </c>
      <c r="C1142" s="944">
        <v>0.43</v>
      </c>
      <c r="D1142" s="64">
        <v>40000</v>
      </c>
      <c r="E1142" s="706">
        <v>16.350000000000001</v>
      </c>
      <c r="F1142" s="740">
        <f t="shared" si="112"/>
        <v>16.350000000000001</v>
      </c>
      <c r="G1142" s="1037">
        <f>'Заказ, cкидки и курсы валют'!$J$24*F1142</f>
        <v>207.39975000000004</v>
      </c>
      <c r="H1142" s="158">
        <f t="shared" si="113"/>
        <v>8295.99</v>
      </c>
      <c r="I1142" s="245"/>
      <c r="K1142" s="707"/>
    </row>
    <row r="1143" spans="1:11" ht="13.5" customHeight="1">
      <c r="A1143" s="242" t="s">
        <v>2095</v>
      </c>
      <c r="B1143" s="47" t="s">
        <v>3353</v>
      </c>
      <c r="C1143" s="944">
        <v>0.62</v>
      </c>
      <c r="D1143" s="64">
        <v>30000</v>
      </c>
      <c r="E1143" s="706">
        <v>20.63</v>
      </c>
      <c r="F1143" s="740">
        <f t="shared" si="112"/>
        <v>20.63</v>
      </c>
      <c r="G1143" s="1037">
        <f>'Заказ, cкидки и курсы валют'!$J$24*F1143</f>
        <v>261.69155000000001</v>
      </c>
      <c r="H1143" s="158">
        <f t="shared" si="113"/>
        <v>7850.75</v>
      </c>
      <c r="I1143" s="245"/>
      <c r="K1143" s="707"/>
    </row>
    <row r="1144" spans="1:11" ht="13.5" customHeight="1">
      <c r="A1144" s="242" t="s">
        <v>2096</v>
      </c>
      <c r="B1144" s="47" t="s">
        <v>3354</v>
      </c>
      <c r="C1144" s="944">
        <v>0.37</v>
      </c>
      <c r="D1144" s="64">
        <v>60000</v>
      </c>
      <c r="E1144" s="706">
        <v>14.29</v>
      </c>
      <c r="F1144" s="740">
        <f t="shared" si="112"/>
        <v>14.29</v>
      </c>
      <c r="G1144" s="1037">
        <f>'Заказ, cкидки и курсы валют'!$J$24*F1144</f>
        <v>181.26865000000001</v>
      </c>
      <c r="H1144" s="158">
        <f t="shared" si="113"/>
        <v>10876.12</v>
      </c>
      <c r="I1144" s="245"/>
      <c r="K1144" s="707"/>
    </row>
    <row r="1145" spans="1:11" ht="13.5" customHeight="1">
      <c r="A1145" s="242" t="s">
        <v>2097</v>
      </c>
      <c r="B1145" s="47" t="s">
        <v>138</v>
      </c>
      <c r="C1145" s="944">
        <v>0.39</v>
      </c>
      <c r="D1145" s="64">
        <v>50000</v>
      </c>
      <c r="E1145" s="706">
        <v>16.21</v>
      </c>
      <c r="F1145" s="740">
        <f t="shared" si="112"/>
        <v>16.21</v>
      </c>
      <c r="G1145" s="1037">
        <f>'Заказ, cкидки и курсы валют'!$J$24*F1145</f>
        <v>205.62385000000003</v>
      </c>
      <c r="H1145" s="158">
        <f t="shared" si="113"/>
        <v>10281.19</v>
      </c>
      <c r="I1145" s="245"/>
      <c r="K1145" s="707"/>
    </row>
    <row r="1146" spans="1:11" ht="13.5" customHeight="1">
      <c r="A1146" s="242" t="s">
        <v>2098</v>
      </c>
      <c r="B1146" s="47" t="s">
        <v>139</v>
      </c>
      <c r="C1146" s="944">
        <v>0.5</v>
      </c>
      <c r="D1146" s="64">
        <v>40000</v>
      </c>
      <c r="E1146" s="706">
        <v>18.04</v>
      </c>
      <c r="F1146" s="740">
        <f t="shared" si="112"/>
        <v>18.04</v>
      </c>
      <c r="G1146" s="1037">
        <f>'Заказ, cкидки и курсы валют'!$J$24*F1146</f>
        <v>228.8374</v>
      </c>
      <c r="H1146" s="158">
        <f t="shared" si="113"/>
        <v>9153.5</v>
      </c>
      <c r="I1146" s="245"/>
      <c r="K1146" s="707"/>
    </row>
    <row r="1147" spans="1:11" ht="13.5" customHeight="1">
      <c r="A1147" s="242" t="s">
        <v>2099</v>
      </c>
      <c r="B1147" s="47" t="s">
        <v>140</v>
      </c>
      <c r="C1147" s="944">
        <v>0.59</v>
      </c>
      <c r="D1147" s="64">
        <v>25000</v>
      </c>
      <c r="E1147" s="706">
        <v>21.43</v>
      </c>
      <c r="F1147" s="740">
        <f t="shared" si="112"/>
        <v>21.43</v>
      </c>
      <c r="G1147" s="1037">
        <f>'Заказ, cкидки и курсы валют'!$J$24*F1147</f>
        <v>271.83955000000003</v>
      </c>
      <c r="H1147" s="158">
        <f t="shared" si="113"/>
        <v>6795.99</v>
      </c>
      <c r="I1147" s="245"/>
      <c r="K1147" s="707"/>
    </row>
    <row r="1148" spans="1:11" ht="13.5" customHeight="1">
      <c r="A1148" s="242" t="s">
        <v>2100</v>
      </c>
      <c r="B1148" s="47" t="s">
        <v>141</v>
      </c>
      <c r="C1148" s="944">
        <v>0.74</v>
      </c>
      <c r="D1148" s="64">
        <v>25000</v>
      </c>
      <c r="E1148" s="706">
        <v>23.39</v>
      </c>
      <c r="F1148" s="740">
        <f t="shared" si="112"/>
        <v>23.39</v>
      </c>
      <c r="G1148" s="1037">
        <f>'Заказ, cкидки и курсы валют'!$J$24*F1148</f>
        <v>296.70215000000002</v>
      </c>
      <c r="H1148" s="158">
        <f t="shared" si="113"/>
        <v>7417.55</v>
      </c>
      <c r="I1148" s="245"/>
      <c r="K1148" s="707"/>
    </row>
    <row r="1149" spans="1:11" ht="13.5" customHeight="1">
      <c r="A1149" s="242" t="s">
        <v>2101</v>
      </c>
      <c r="B1149" s="47" t="s">
        <v>142</v>
      </c>
      <c r="C1149" s="944">
        <v>0.88</v>
      </c>
      <c r="D1149" s="64">
        <v>15000</v>
      </c>
      <c r="E1149" s="706">
        <v>26.95</v>
      </c>
      <c r="F1149" s="740">
        <f t="shared" si="112"/>
        <v>26.95</v>
      </c>
      <c r="G1149" s="1037">
        <f>'Заказ, cкидки и курсы валют'!$J$24*F1149</f>
        <v>341.86075</v>
      </c>
      <c r="H1149" s="158">
        <f t="shared" si="113"/>
        <v>5127.91</v>
      </c>
      <c r="I1149" s="245"/>
      <c r="K1149" s="707"/>
    </row>
    <row r="1150" spans="1:11" ht="13.5" customHeight="1">
      <c r="A1150" s="242" t="s">
        <v>2102</v>
      </c>
      <c r="B1150" s="47" t="s">
        <v>143</v>
      </c>
      <c r="C1150" s="944">
        <v>1.1599999999999999</v>
      </c>
      <c r="D1150" s="64">
        <v>15000</v>
      </c>
      <c r="E1150" s="706">
        <v>28.81</v>
      </c>
      <c r="F1150" s="740">
        <f t="shared" si="112"/>
        <v>28.81</v>
      </c>
      <c r="G1150" s="1037">
        <f>'Заказ, cкидки и курсы валют'!$J$24*F1150</f>
        <v>365.45485000000002</v>
      </c>
      <c r="H1150" s="158">
        <f t="shared" si="113"/>
        <v>5481.82</v>
      </c>
      <c r="I1150" s="245"/>
      <c r="K1150" s="707"/>
    </row>
    <row r="1151" spans="1:11" ht="13.5" customHeight="1">
      <c r="A1151" s="242" t="s">
        <v>2103</v>
      </c>
      <c r="B1151" s="47" t="s">
        <v>144</v>
      </c>
      <c r="C1151" s="944">
        <v>1.3</v>
      </c>
      <c r="D1151" s="64">
        <v>11000</v>
      </c>
      <c r="E1151" s="706">
        <v>31.82</v>
      </c>
      <c r="F1151" s="740">
        <f t="shared" si="112"/>
        <v>31.82</v>
      </c>
      <c r="G1151" s="1037">
        <f>'Заказ, cкидки и курсы валют'!$J$24*F1151</f>
        <v>403.63670000000002</v>
      </c>
      <c r="H1151" s="158">
        <f t="shared" si="113"/>
        <v>4440</v>
      </c>
      <c r="I1151" s="245"/>
      <c r="K1151" s="707"/>
    </row>
    <row r="1152" spans="1:11" ht="13.5" customHeight="1">
      <c r="A1152" s="243" t="s">
        <v>2104</v>
      </c>
      <c r="B1152" s="47" t="s">
        <v>4008</v>
      </c>
      <c r="C1152" s="944">
        <v>1.44</v>
      </c>
      <c r="D1152" s="64">
        <v>11000</v>
      </c>
      <c r="E1152" s="706">
        <v>36.47</v>
      </c>
      <c r="F1152" s="740">
        <f t="shared" si="112"/>
        <v>36.47</v>
      </c>
      <c r="G1152" s="1037">
        <f>'Заказ, cкидки и курсы валют'!$J$24*F1152</f>
        <v>462.62195000000003</v>
      </c>
      <c r="H1152" s="158">
        <f t="shared" si="113"/>
        <v>5088.84</v>
      </c>
      <c r="I1152" s="245"/>
      <c r="K1152" s="707"/>
    </row>
    <row r="1153" spans="1:11" ht="13.5" customHeight="1">
      <c r="A1153" s="242" t="s">
        <v>2105</v>
      </c>
      <c r="B1153" s="47" t="s">
        <v>3364</v>
      </c>
      <c r="C1153" s="944">
        <v>1.58</v>
      </c>
      <c r="D1153" s="64">
        <v>10000</v>
      </c>
      <c r="E1153" s="706">
        <v>46.21</v>
      </c>
      <c r="F1153" s="740">
        <f t="shared" si="112"/>
        <v>46.21</v>
      </c>
      <c r="G1153" s="1037">
        <f>'Заказ, cкидки и курсы валют'!$J$24*F1153</f>
        <v>586.17385000000002</v>
      </c>
      <c r="H1153" s="158">
        <f t="shared" si="113"/>
        <v>5861.74</v>
      </c>
      <c r="I1153" s="245"/>
      <c r="K1153" s="707"/>
    </row>
    <row r="1154" spans="1:11" ht="13.5" customHeight="1">
      <c r="A1154" s="242" t="s">
        <v>2106</v>
      </c>
      <c r="B1154" s="47" t="s">
        <v>153</v>
      </c>
      <c r="C1154" s="943">
        <v>0.53</v>
      </c>
      <c r="D1154" s="61">
        <v>35000</v>
      </c>
      <c r="E1154" s="706">
        <v>18.579999999999998</v>
      </c>
      <c r="F1154" s="740">
        <f t="shared" si="112"/>
        <v>18.579999999999998</v>
      </c>
      <c r="G1154" s="1037">
        <f>'Заказ, cкидки и курсы валют'!$J$24*F1154</f>
        <v>235.68729999999999</v>
      </c>
      <c r="H1154" s="158">
        <f t="shared" si="113"/>
        <v>8249.06</v>
      </c>
      <c r="I1154" s="245"/>
      <c r="K1154" s="707"/>
    </row>
    <row r="1155" spans="1:11" ht="13.5" customHeight="1">
      <c r="A1155" s="242" t="s">
        <v>2107</v>
      </c>
      <c r="B1155" s="47" t="s">
        <v>105</v>
      </c>
      <c r="C1155" s="943">
        <v>0.65</v>
      </c>
      <c r="D1155" s="61">
        <v>35000</v>
      </c>
      <c r="E1155" s="706">
        <v>23.24</v>
      </c>
      <c r="F1155" s="740">
        <f t="shared" si="112"/>
        <v>23.24</v>
      </c>
      <c r="G1155" s="1037">
        <f>'Заказ, cкидки и курсы валют'!$J$24*F1155</f>
        <v>294.79939999999999</v>
      </c>
      <c r="H1155" s="158">
        <f t="shared" si="113"/>
        <v>10317.98</v>
      </c>
      <c r="I1155" s="245"/>
      <c r="K1155" s="707"/>
    </row>
    <row r="1156" spans="1:11" ht="13.5" customHeight="1">
      <c r="A1156" s="242" t="s">
        <v>2108</v>
      </c>
      <c r="B1156" s="47" t="s">
        <v>154</v>
      </c>
      <c r="C1156" s="944">
        <v>0.78</v>
      </c>
      <c r="D1156" s="61">
        <v>25000</v>
      </c>
      <c r="E1156" s="706">
        <v>25.63</v>
      </c>
      <c r="F1156" s="740">
        <f t="shared" si="112"/>
        <v>25.63</v>
      </c>
      <c r="G1156" s="1037">
        <f>'Заказ, cкидки и курсы валют'!$J$24*F1156</f>
        <v>325.11655000000002</v>
      </c>
      <c r="H1156" s="158">
        <f t="shared" si="113"/>
        <v>8127.91</v>
      </c>
      <c r="I1156" s="245"/>
      <c r="K1156" s="707"/>
    </row>
    <row r="1157" spans="1:11" ht="13.5" customHeight="1">
      <c r="A1157" s="242" t="s">
        <v>2109</v>
      </c>
      <c r="B1157" s="47" t="s">
        <v>107</v>
      </c>
      <c r="C1157" s="944">
        <v>1.08</v>
      </c>
      <c r="D1157" s="61">
        <v>15000</v>
      </c>
      <c r="E1157" s="706">
        <v>30.2</v>
      </c>
      <c r="F1157" s="740">
        <f t="shared" si="112"/>
        <v>30.2</v>
      </c>
      <c r="G1157" s="1037">
        <f>'Заказ, cкидки и курсы валют'!$J$24*F1157</f>
        <v>383.08699999999999</v>
      </c>
      <c r="H1157" s="158">
        <f t="shared" si="113"/>
        <v>5746.31</v>
      </c>
      <c r="I1157" s="245"/>
      <c r="K1157" s="707"/>
    </row>
    <row r="1158" spans="1:11" ht="13.5" customHeight="1">
      <c r="A1158" s="242" t="s">
        <v>2110</v>
      </c>
      <c r="B1158" s="51" t="s">
        <v>155</v>
      </c>
      <c r="C1158" s="944">
        <v>1.26</v>
      </c>
      <c r="D1158" s="64">
        <v>17000</v>
      </c>
      <c r="E1158" s="706">
        <v>34.409999999999997</v>
      </c>
      <c r="F1158" s="740">
        <f t="shared" si="112"/>
        <v>34.409999999999997</v>
      </c>
      <c r="G1158" s="1037">
        <f>'Заказ, cкидки и курсы валют'!$J$24*F1158</f>
        <v>436.49084999999997</v>
      </c>
      <c r="H1158" s="158">
        <f t="shared" si="113"/>
        <v>7420.34</v>
      </c>
      <c r="I1158" s="245"/>
      <c r="K1158" s="707"/>
    </row>
    <row r="1159" spans="1:11" ht="13.5" customHeight="1">
      <c r="A1159" s="242" t="s">
        <v>2111</v>
      </c>
      <c r="B1159" s="47" t="s">
        <v>109</v>
      </c>
      <c r="C1159" s="944">
        <v>1.36</v>
      </c>
      <c r="D1159" s="61">
        <v>12000</v>
      </c>
      <c r="E1159" s="706">
        <v>38.700000000000003</v>
      </c>
      <c r="F1159" s="740">
        <f t="shared" si="112"/>
        <v>38.700000000000003</v>
      </c>
      <c r="G1159" s="1037">
        <f>'Заказ, cкидки и курсы валют'!$J$24*F1159</f>
        <v>490.90950000000004</v>
      </c>
      <c r="H1159" s="158">
        <f t="shared" si="113"/>
        <v>5890.91</v>
      </c>
      <c r="I1159" s="245"/>
      <c r="K1159" s="707"/>
    </row>
    <row r="1160" spans="1:11" ht="13.5" customHeight="1">
      <c r="A1160" s="242" t="s">
        <v>2112</v>
      </c>
      <c r="B1160" s="47" t="s">
        <v>156</v>
      </c>
      <c r="C1160" s="944">
        <v>1.6</v>
      </c>
      <c r="D1160" s="61">
        <v>10000</v>
      </c>
      <c r="E1160" s="706">
        <v>44.41</v>
      </c>
      <c r="F1160" s="740">
        <f t="shared" si="112"/>
        <v>44.41</v>
      </c>
      <c r="G1160" s="1037">
        <f>'Заказ, cкидки и курсы валют'!$J$24*F1160</f>
        <v>563.34084999999993</v>
      </c>
      <c r="H1160" s="158">
        <f t="shared" si="113"/>
        <v>5633.41</v>
      </c>
      <c r="I1160" s="245"/>
      <c r="K1160" s="707"/>
    </row>
    <row r="1161" spans="1:11" ht="13.5" customHeight="1">
      <c r="A1161" s="242" t="s">
        <v>2113</v>
      </c>
      <c r="B1161" s="47" t="s">
        <v>111</v>
      </c>
      <c r="C1161" s="944">
        <v>1.73</v>
      </c>
      <c r="D1161" s="61">
        <v>6000</v>
      </c>
      <c r="E1161" s="706">
        <v>43.65</v>
      </c>
      <c r="F1161" s="740">
        <f t="shared" si="112"/>
        <v>43.65</v>
      </c>
      <c r="G1161" s="1037">
        <f>'Заказ, cкидки и курсы валют'!$J$24*F1161</f>
        <v>553.70024999999998</v>
      </c>
      <c r="H1161" s="158">
        <f t="shared" si="113"/>
        <v>3322.2</v>
      </c>
      <c r="I1161" s="245"/>
      <c r="K1161" s="707"/>
    </row>
    <row r="1162" spans="1:11" ht="13.5" customHeight="1">
      <c r="A1162" s="242" t="s">
        <v>2114</v>
      </c>
      <c r="B1162" s="47" t="s">
        <v>157</v>
      </c>
      <c r="C1162" s="944">
        <v>1.96</v>
      </c>
      <c r="D1162" s="61">
        <v>5000</v>
      </c>
      <c r="E1162" s="706">
        <v>55.14</v>
      </c>
      <c r="F1162" s="740">
        <f t="shared" si="112"/>
        <v>55.14</v>
      </c>
      <c r="G1162" s="1037">
        <f>'Заказ, cкидки и курсы валют'!$J$24*F1162</f>
        <v>699.45090000000005</v>
      </c>
      <c r="H1162" s="158">
        <f t="shared" si="113"/>
        <v>3497.25</v>
      </c>
      <c r="I1162" s="245"/>
      <c r="K1162" s="707"/>
    </row>
    <row r="1163" spans="1:11" ht="13.5" customHeight="1">
      <c r="A1163" s="242" t="s">
        <v>2115</v>
      </c>
      <c r="B1163" s="47" t="s">
        <v>145</v>
      </c>
      <c r="C1163" s="944">
        <v>0.73</v>
      </c>
      <c r="D1163" s="61">
        <v>30000</v>
      </c>
      <c r="E1163" s="706">
        <v>20.149999999999999</v>
      </c>
      <c r="F1163" s="740">
        <f t="shared" si="112"/>
        <v>20.149999999999999</v>
      </c>
      <c r="G1163" s="1037">
        <f>'Заказ, cкидки и курсы валют'!$J$24*F1163</f>
        <v>255.60274999999999</v>
      </c>
      <c r="H1163" s="158">
        <f t="shared" si="113"/>
        <v>7668.08</v>
      </c>
      <c r="I1163" s="245"/>
      <c r="K1163" s="707"/>
    </row>
    <row r="1164" spans="1:11" ht="13.5" customHeight="1">
      <c r="A1164" s="242" t="s">
        <v>2116</v>
      </c>
      <c r="B1164" s="47" t="s">
        <v>146</v>
      </c>
      <c r="C1164" s="944">
        <v>0.9</v>
      </c>
      <c r="D1164" s="61">
        <v>25000</v>
      </c>
      <c r="E1164" s="706">
        <v>28.98</v>
      </c>
      <c r="F1164" s="740">
        <f t="shared" si="112"/>
        <v>28.98</v>
      </c>
      <c r="G1164" s="1037">
        <f>'Заказ, cкидки и курсы валют'!$J$24*F1164</f>
        <v>367.61130000000003</v>
      </c>
      <c r="H1164" s="158">
        <f t="shared" si="113"/>
        <v>9190.2800000000007</v>
      </c>
      <c r="I1164" s="245"/>
      <c r="K1164" s="707"/>
    </row>
    <row r="1165" spans="1:11" ht="13.5" customHeight="1">
      <c r="A1165" s="242" t="s">
        <v>2117</v>
      </c>
      <c r="B1165" s="47" t="s">
        <v>147</v>
      </c>
      <c r="C1165" s="943">
        <v>1.07</v>
      </c>
      <c r="D1165" s="61">
        <v>16000</v>
      </c>
      <c r="E1165" s="706">
        <v>33.32</v>
      </c>
      <c r="F1165" s="740">
        <f t="shared" si="112"/>
        <v>33.32</v>
      </c>
      <c r="G1165" s="1037">
        <f>'Заказ, cкидки и курсы валют'!$J$24*F1165</f>
        <v>422.66419999999999</v>
      </c>
      <c r="H1165" s="158">
        <f t="shared" si="113"/>
        <v>6762.63</v>
      </c>
      <c r="I1165" s="245"/>
    </row>
    <row r="1166" spans="1:11" ht="13.5" customHeight="1">
      <c r="A1166" s="242" t="s">
        <v>2118</v>
      </c>
      <c r="B1166" s="47" t="s">
        <v>148</v>
      </c>
      <c r="C1166" s="943">
        <v>1.37</v>
      </c>
      <c r="D1166" s="61">
        <v>12000</v>
      </c>
      <c r="E1166" s="706">
        <v>32.51</v>
      </c>
      <c r="F1166" s="740">
        <f t="shared" si="112"/>
        <v>32.51</v>
      </c>
      <c r="G1166" s="1037">
        <f>'Заказ, cкидки и курсы валют'!$J$24*F1166</f>
        <v>412.38934999999998</v>
      </c>
      <c r="H1166" s="158">
        <f t="shared" si="113"/>
        <v>4948.67</v>
      </c>
      <c r="I1166" s="245"/>
    </row>
    <row r="1167" spans="1:11" ht="13.5" customHeight="1">
      <c r="A1167" s="242" t="s">
        <v>2119</v>
      </c>
      <c r="B1167" s="47" t="s">
        <v>149</v>
      </c>
      <c r="C1167" s="943">
        <v>1.53</v>
      </c>
      <c r="D1167" s="64">
        <v>10000</v>
      </c>
      <c r="E1167" s="706">
        <v>38.89</v>
      </c>
      <c r="F1167" s="740">
        <f t="shared" si="112"/>
        <v>38.89</v>
      </c>
      <c r="G1167" s="1037">
        <f>'Заказ, cкидки и курсы валют'!$J$24*F1167</f>
        <v>493.31965000000002</v>
      </c>
      <c r="H1167" s="158">
        <f t="shared" si="113"/>
        <v>4933.2</v>
      </c>
      <c r="I1167" s="245"/>
    </row>
    <row r="1168" spans="1:11" ht="13.5" customHeight="1">
      <c r="A1168" s="242" t="s">
        <v>2120</v>
      </c>
      <c r="B1168" s="47" t="s">
        <v>150</v>
      </c>
      <c r="C1168" s="943">
        <v>1.76</v>
      </c>
      <c r="D1168" s="61">
        <v>8000</v>
      </c>
      <c r="E1168" s="706">
        <v>42.44</v>
      </c>
      <c r="F1168" s="740">
        <f t="shared" si="112"/>
        <v>42.44</v>
      </c>
      <c r="G1168" s="1037">
        <f>'Заказ, cкидки и курсы валют'!$J$24*F1168</f>
        <v>538.35140000000001</v>
      </c>
      <c r="H1168" s="158">
        <f t="shared" si="113"/>
        <v>4306.8100000000004</v>
      </c>
      <c r="I1168" s="245"/>
    </row>
    <row r="1169" spans="1:9" ht="13.5" customHeight="1">
      <c r="A1169" s="242" t="s">
        <v>2121</v>
      </c>
      <c r="B1169" s="47" t="s">
        <v>151</v>
      </c>
      <c r="C1169" s="944">
        <v>1.98</v>
      </c>
      <c r="D1169" s="61">
        <v>8000</v>
      </c>
      <c r="E1169" s="706">
        <v>55.87</v>
      </c>
      <c r="F1169" s="740">
        <f t="shared" si="112"/>
        <v>55.87</v>
      </c>
      <c r="G1169" s="1037">
        <f>'Заказ, cкидки и курсы валют'!$J$24*F1169</f>
        <v>708.71095000000003</v>
      </c>
      <c r="H1169" s="158">
        <f t="shared" si="113"/>
        <v>5669.69</v>
      </c>
      <c r="I1169" s="245"/>
    </row>
    <row r="1170" spans="1:9" ht="13.5" customHeight="1">
      <c r="A1170" s="242" t="s">
        <v>2122</v>
      </c>
      <c r="B1170" s="47" t="s">
        <v>79</v>
      </c>
      <c r="C1170" s="944">
        <v>2.2000000000000002</v>
      </c>
      <c r="D1170" s="61">
        <v>8000</v>
      </c>
      <c r="E1170" s="706">
        <v>52.68</v>
      </c>
      <c r="F1170" s="740">
        <f t="shared" si="112"/>
        <v>52.68</v>
      </c>
      <c r="G1170" s="1037">
        <f>'Заказ, cкидки и курсы валют'!$J$24*F1170</f>
        <v>668.24580000000003</v>
      </c>
      <c r="H1170" s="158">
        <f t="shared" si="113"/>
        <v>5345.97</v>
      </c>
      <c r="I1170" s="245"/>
    </row>
    <row r="1171" spans="1:9" ht="13.5" customHeight="1">
      <c r="A1171" s="242" t="s">
        <v>3545</v>
      </c>
      <c r="B1171" s="47" t="s">
        <v>152</v>
      </c>
      <c r="C1171" s="944">
        <v>2.41</v>
      </c>
      <c r="D1171" s="61">
        <v>5500</v>
      </c>
      <c r="E1171" s="706">
        <v>67.81</v>
      </c>
      <c r="F1171" s="740">
        <f t="shared" si="112"/>
        <v>67.81</v>
      </c>
      <c r="G1171" s="1037">
        <f>'Заказ, cкидки и курсы валют'!$J$24*F1171</f>
        <v>860.16985000000011</v>
      </c>
      <c r="H1171" s="158">
        <f t="shared" si="113"/>
        <v>4730.93</v>
      </c>
      <c r="I1171" s="245"/>
    </row>
    <row r="1172" spans="1:9" ht="13.5" customHeight="1">
      <c r="A1172" s="242" t="s">
        <v>3546</v>
      </c>
      <c r="B1172" s="47" t="s">
        <v>158</v>
      </c>
      <c r="C1172" s="944">
        <v>2.92</v>
      </c>
      <c r="D1172" s="61">
        <v>5000</v>
      </c>
      <c r="E1172" s="706">
        <v>71.540000000000006</v>
      </c>
      <c r="F1172" s="740">
        <f t="shared" si="112"/>
        <v>71.540000000000006</v>
      </c>
      <c r="G1172" s="1037">
        <f>'Заказ, cкидки и курсы валют'!$J$24*F1172</f>
        <v>907.48490000000015</v>
      </c>
      <c r="H1172" s="158">
        <f t="shared" si="113"/>
        <v>4537.42</v>
      </c>
      <c r="I1172" s="245"/>
    </row>
    <row r="1173" spans="1:9" ht="13.5" customHeight="1">
      <c r="A1173" s="242" t="s">
        <v>3547</v>
      </c>
      <c r="B1173" s="47" t="s">
        <v>159</v>
      </c>
      <c r="C1173" s="944">
        <v>3.37</v>
      </c>
      <c r="D1173" s="61">
        <v>3000</v>
      </c>
      <c r="E1173" s="706">
        <v>93</v>
      </c>
      <c r="F1173" s="740">
        <f t="shared" si="112"/>
        <v>93</v>
      </c>
      <c r="G1173" s="1037">
        <f>'Заказ, cкидки и курсы валют'!$J$24*F1173</f>
        <v>1179.7050000000002</v>
      </c>
      <c r="H1173" s="158">
        <f t="shared" si="113"/>
        <v>3539.12</v>
      </c>
      <c r="I1173" s="245"/>
    </row>
    <row r="1174" spans="1:9" ht="13.5" customHeight="1">
      <c r="A1174" s="242" t="s">
        <v>3548</v>
      </c>
      <c r="B1174" s="47" t="s">
        <v>80</v>
      </c>
      <c r="C1174" s="944">
        <v>1.21</v>
      </c>
      <c r="D1174" s="61">
        <v>15000</v>
      </c>
      <c r="E1174" s="706">
        <v>33.9</v>
      </c>
      <c r="F1174" s="740">
        <f t="shared" si="112"/>
        <v>33.9</v>
      </c>
      <c r="G1174" s="1037">
        <f>'Заказ, cкидки и курсы валют'!$J$24*F1174</f>
        <v>430.0215</v>
      </c>
      <c r="H1174" s="158">
        <f t="shared" si="113"/>
        <v>6450.32</v>
      </c>
      <c r="I1174" s="245"/>
    </row>
    <row r="1175" spans="1:9" ht="13.5" customHeight="1">
      <c r="A1175" s="242" t="s">
        <v>3549</v>
      </c>
      <c r="B1175" s="47" t="s">
        <v>160</v>
      </c>
      <c r="C1175" s="944">
        <v>1.46</v>
      </c>
      <c r="D1175" s="61">
        <v>12000</v>
      </c>
      <c r="E1175" s="706">
        <v>38.14</v>
      </c>
      <c r="F1175" s="740">
        <f t="shared" si="112"/>
        <v>38.14</v>
      </c>
      <c r="G1175" s="1037">
        <f>'Заказ, cкидки и курсы валют'!$J$24*F1175</f>
        <v>483.80590000000001</v>
      </c>
      <c r="H1175" s="158">
        <f t="shared" si="113"/>
        <v>5805.67</v>
      </c>
      <c r="I1175" s="245"/>
    </row>
    <row r="1176" spans="1:9" ht="13.5" customHeight="1">
      <c r="A1176" s="242" t="s">
        <v>3550</v>
      </c>
      <c r="B1176" s="47" t="s">
        <v>161</v>
      </c>
      <c r="C1176" s="944">
        <v>1.63</v>
      </c>
      <c r="D1176" s="61">
        <v>10000</v>
      </c>
      <c r="E1176" s="706">
        <v>46.99</v>
      </c>
      <c r="F1176" s="740">
        <f t="shared" si="112"/>
        <v>46.99</v>
      </c>
      <c r="G1176" s="1037">
        <f>'Заказ, cкидки и курсы валют'!$J$24*F1176</f>
        <v>596.06815000000006</v>
      </c>
      <c r="H1176" s="158">
        <f t="shared" si="113"/>
        <v>5960.68</v>
      </c>
      <c r="I1176" s="245"/>
    </row>
    <row r="1177" spans="1:9" ht="15">
      <c r="A1177" s="242" t="s">
        <v>3551</v>
      </c>
      <c r="B1177" s="47" t="s">
        <v>162</v>
      </c>
      <c r="C1177" s="944">
        <v>2.02</v>
      </c>
      <c r="D1177" s="61">
        <v>9000</v>
      </c>
      <c r="E1177" s="706">
        <v>47.34</v>
      </c>
      <c r="F1177" s="740">
        <f t="shared" si="112"/>
        <v>47.34</v>
      </c>
      <c r="G1177" s="1037">
        <f>'Заказ, cкидки и курсы валют'!$J$24*F1177</f>
        <v>600.50790000000006</v>
      </c>
      <c r="H1177" s="158">
        <f t="shared" si="113"/>
        <v>5404.57</v>
      </c>
      <c r="I1177" s="245"/>
    </row>
    <row r="1178" spans="1:9" ht="15">
      <c r="A1178" s="243" t="s">
        <v>3552</v>
      </c>
      <c r="B1178" s="47" t="s">
        <v>81</v>
      </c>
      <c r="C1178" s="944">
        <v>2.27</v>
      </c>
      <c r="D1178" s="61">
        <v>8000</v>
      </c>
      <c r="E1178" s="706">
        <v>56.93</v>
      </c>
      <c r="F1178" s="740">
        <f t="shared" si="112"/>
        <v>56.93</v>
      </c>
      <c r="G1178" s="1037">
        <f>'Заказ, cкидки и курсы валют'!$J$24*F1178</f>
        <v>722.15705000000003</v>
      </c>
      <c r="H1178" s="158">
        <f t="shared" si="113"/>
        <v>5777.26</v>
      </c>
      <c r="I1178" s="245"/>
    </row>
    <row r="1179" spans="1:9" ht="15">
      <c r="A1179" s="243" t="s">
        <v>3553</v>
      </c>
      <c r="B1179" s="47" t="s">
        <v>163</v>
      </c>
      <c r="C1179" s="944">
        <v>2.52</v>
      </c>
      <c r="D1179" s="61">
        <v>7000</v>
      </c>
      <c r="E1179" s="706">
        <v>64.17</v>
      </c>
      <c r="F1179" s="740">
        <f t="shared" si="112"/>
        <v>64.17</v>
      </c>
      <c r="G1179" s="1037">
        <f>'Заказ, cкидки и курсы валют'!$J$24*F1179</f>
        <v>813.9964500000001</v>
      </c>
      <c r="H1179" s="158">
        <f t="shared" si="113"/>
        <v>5697.98</v>
      </c>
      <c r="I1179" s="245"/>
    </row>
    <row r="1180" spans="1:9" ht="15">
      <c r="A1180" s="243" t="s">
        <v>3554</v>
      </c>
      <c r="B1180" s="47" t="s">
        <v>82</v>
      </c>
      <c r="C1180" s="944">
        <v>2.83</v>
      </c>
      <c r="D1180" s="61">
        <v>6000</v>
      </c>
      <c r="E1180" s="706">
        <v>70.099999999999994</v>
      </c>
      <c r="F1180" s="740">
        <f t="shared" si="112"/>
        <v>70.099999999999994</v>
      </c>
      <c r="G1180" s="1037">
        <f>'Заказ, cкидки и курсы валют'!$J$24*F1180</f>
        <v>889.21849999999995</v>
      </c>
      <c r="H1180" s="158">
        <f t="shared" si="113"/>
        <v>5335.31</v>
      </c>
      <c r="I1180" s="245"/>
    </row>
    <row r="1181" spans="1:9" ht="15">
      <c r="A1181" s="243" t="s">
        <v>3555</v>
      </c>
      <c r="B1181" s="47" t="s">
        <v>164</v>
      </c>
      <c r="C1181" s="944">
        <v>3.1</v>
      </c>
      <c r="D1181" s="61">
        <v>4500</v>
      </c>
      <c r="E1181" s="706">
        <v>86.36</v>
      </c>
      <c r="F1181" s="740">
        <f t="shared" si="112"/>
        <v>86.36</v>
      </c>
      <c r="G1181" s="1037">
        <f>'Заказ, cкидки и курсы валют'!$J$24*F1181</f>
        <v>1095.4766</v>
      </c>
      <c r="H1181" s="158">
        <f t="shared" si="113"/>
        <v>4929.6400000000003</v>
      </c>
      <c r="I1181" s="245"/>
    </row>
    <row r="1182" spans="1:9" ht="15">
      <c r="A1182" s="243" t="s">
        <v>3556</v>
      </c>
      <c r="B1182" s="47" t="s">
        <v>165</v>
      </c>
      <c r="C1182" s="943">
        <v>3.62</v>
      </c>
      <c r="D1182" s="61">
        <v>4500</v>
      </c>
      <c r="E1182" s="706">
        <v>100.9</v>
      </c>
      <c r="F1182" s="740">
        <f t="shared" si="112"/>
        <v>100.9</v>
      </c>
      <c r="G1182" s="1037">
        <f>'Заказ, cкидки и курсы валют'!$J$24*F1182</f>
        <v>1279.9165</v>
      </c>
      <c r="H1182" s="158">
        <f t="shared" si="113"/>
        <v>5759.62</v>
      </c>
      <c r="I1182" s="245"/>
    </row>
    <row r="1183" spans="1:9" ht="15">
      <c r="A1183" s="243" t="s">
        <v>3557</v>
      </c>
      <c r="B1183" s="47" t="s">
        <v>166</v>
      </c>
      <c r="C1183" s="943">
        <v>4.22</v>
      </c>
      <c r="D1183" s="64">
        <v>3000</v>
      </c>
      <c r="E1183" s="706">
        <v>115.53</v>
      </c>
      <c r="F1183" s="740">
        <f t="shared" si="112"/>
        <v>115.53</v>
      </c>
      <c r="G1183" s="1037">
        <f>'Заказ, cкидки и курсы валют'!$J$24*F1183</f>
        <v>1465.4980500000001</v>
      </c>
      <c r="H1183" s="158">
        <f t="shared" si="113"/>
        <v>4396.49</v>
      </c>
      <c r="I1183" s="245"/>
    </row>
    <row r="1184" spans="1:9" ht="15">
      <c r="A1184" s="243" t="s">
        <v>3558</v>
      </c>
      <c r="B1184" s="47" t="s">
        <v>83</v>
      </c>
      <c r="C1184" s="943">
        <v>4.78</v>
      </c>
      <c r="D1184" s="61">
        <v>1500</v>
      </c>
      <c r="E1184" s="706">
        <v>117.25</v>
      </c>
      <c r="F1184" s="740">
        <f t="shared" si="112"/>
        <v>117.25</v>
      </c>
      <c r="G1184" s="1037">
        <f>'Заказ, cкидки и курсы валют'!$J$24*F1184</f>
        <v>1487.3162500000001</v>
      </c>
      <c r="H1184" s="158">
        <f t="shared" si="113"/>
        <v>2230.9699999999998</v>
      </c>
      <c r="I1184" s="245"/>
    </row>
    <row r="1185" spans="1:9" ht="15">
      <c r="A1185" s="243" t="s">
        <v>3925</v>
      </c>
      <c r="B1185" s="51" t="s">
        <v>3658</v>
      </c>
      <c r="C1185" s="944">
        <v>1.51</v>
      </c>
      <c r="D1185" s="64">
        <v>15000</v>
      </c>
      <c r="E1185" s="706">
        <v>36.54</v>
      </c>
      <c r="F1185" s="740">
        <f t="shared" si="112"/>
        <v>36.54</v>
      </c>
      <c r="G1185" s="1037">
        <f>'Заказ, cкидки и курсы валют'!$J$24*F1185</f>
        <v>463.50990000000002</v>
      </c>
      <c r="H1185" s="158">
        <f t="shared" si="113"/>
        <v>6952.65</v>
      </c>
      <c r="I1185" s="245"/>
    </row>
    <row r="1186" spans="1:9" ht="13.5" customHeight="1">
      <c r="A1186" s="243" t="s">
        <v>3559</v>
      </c>
      <c r="B1186" s="51" t="s">
        <v>167</v>
      </c>
      <c r="C1186" s="943">
        <v>1.72</v>
      </c>
      <c r="D1186" s="64">
        <v>12000</v>
      </c>
      <c r="E1186" s="706">
        <v>44.12</v>
      </c>
      <c r="F1186" s="740">
        <f t="shared" si="112"/>
        <v>44.12</v>
      </c>
      <c r="G1186" s="1037">
        <f>'Заказ, cкидки и курсы валют'!$J$24*F1186</f>
        <v>559.66219999999998</v>
      </c>
      <c r="H1186" s="158">
        <f t="shared" si="113"/>
        <v>6715.95</v>
      </c>
      <c r="I1186" s="245"/>
    </row>
    <row r="1187" spans="1:9" ht="13.5" customHeight="1">
      <c r="A1187" s="243" t="s">
        <v>3560</v>
      </c>
      <c r="B1187" s="51" t="s">
        <v>168</v>
      </c>
      <c r="C1187" s="943">
        <v>2.08</v>
      </c>
      <c r="D1187" s="64">
        <v>8000</v>
      </c>
      <c r="E1187" s="706">
        <v>59.83</v>
      </c>
      <c r="F1187" s="740">
        <f t="shared" si="112"/>
        <v>59.83</v>
      </c>
      <c r="G1187" s="1037">
        <f>'Заказ, cкидки и курсы валют'!$J$24*F1187</f>
        <v>758.94354999999996</v>
      </c>
      <c r="H1187" s="158">
        <f t="shared" si="113"/>
        <v>6071.55</v>
      </c>
      <c r="I1187" s="245"/>
    </row>
    <row r="1188" spans="1:9" ht="13.5" customHeight="1">
      <c r="A1188" s="243" t="s">
        <v>3561</v>
      </c>
      <c r="B1188" s="51" t="s">
        <v>169</v>
      </c>
      <c r="C1188" s="943">
        <v>2.48</v>
      </c>
      <c r="D1188" s="64">
        <v>8000</v>
      </c>
      <c r="E1188" s="706">
        <v>54.22</v>
      </c>
      <c r="F1188" s="740">
        <f t="shared" si="112"/>
        <v>54.22</v>
      </c>
      <c r="G1188" s="1037">
        <f>'Заказ, cкидки и курсы валют'!$J$24*F1188</f>
        <v>687.78070000000002</v>
      </c>
      <c r="H1188" s="158">
        <f t="shared" si="113"/>
        <v>5502.25</v>
      </c>
      <c r="I1188" s="245"/>
    </row>
    <row r="1189" spans="1:9" ht="13.5" customHeight="1">
      <c r="A1189" s="243" t="s">
        <v>3562</v>
      </c>
      <c r="B1189" s="51" t="s">
        <v>612</v>
      </c>
      <c r="C1189" s="943">
        <v>2.75</v>
      </c>
      <c r="D1189" s="64">
        <v>8000</v>
      </c>
      <c r="E1189" s="706">
        <v>66.77</v>
      </c>
      <c r="F1189" s="740">
        <f t="shared" si="112"/>
        <v>66.77</v>
      </c>
      <c r="G1189" s="1037">
        <f>'Заказ, cкидки и курсы валют'!$J$24*F1189</f>
        <v>846.97744999999998</v>
      </c>
      <c r="H1189" s="158">
        <f t="shared" si="113"/>
        <v>6775.82</v>
      </c>
      <c r="I1189" s="245"/>
    </row>
    <row r="1190" spans="1:9" ht="13.5" customHeight="1">
      <c r="A1190" s="243" t="s">
        <v>3563</v>
      </c>
      <c r="B1190" s="51" t="s">
        <v>170</v>
      </c>
      <c r="C1190" s="943">
        <v>3.08</v>
      </c>
      <c r="D1190" s="64">
        <v>7000</v>
      </c>
      <c r="E1190" s="706">
        <v>85.64</v>
      </c>
      <c r="F1190" s="740">
        <f t="shared" si="112"/>
        <v>85.64</v>
      </c>
      <c r="G1190" s="1037">
        <f>'Заказ, cкидки и курсы валют'!$J$24*F1190</f>
        <v>1086.3434</v>
      </c>
      <c r="H1190" s="158">
        <f t="shared" si="113"/>
        <v>7604.4</v>
      </c>
      <c r="I1190" s="245"/>
    </row>
    <row r="1191" spans="1:9" ht="13.5" customHeight="1">
      <c r="A1191" s="243" t="s">
        <v>3564</v>
      </c>
      <c r="B1191" s="51" t="s">
        <v>613</v>
      </c>
      <c r="C1191" s="943">
        <v>3.43</v>
      </c>
      <c r="D1191" s="64">
        <v>5000</v>
      </c>
      <c r="E1191" s="706">
        <v>85.39</v>
      </c>
      <c r="F1191" s="740">
        <f t="shared" si="112"/>
        <v>85.39</v>
      </c>
      <c r="G1191" s="1037">
        <f>'Заказ, cкидки и курсы валют'!$J$24*F1191</f>
        <v>1083.1721500000001</v>
      </c>
      <c r="H1191" s="158">
        <f t="shared" si="113"/>
        <v>5415.86</v>
      </c>
      <c r="I1191" s="245"/>
    </row>
    <row r="1192" spans="1:9" ht="13.5" customHeight="1">
      <c r="A1192" s="243" t="s">
        <v>3565</v>
      </c>
      <c r="B1192" s="51" t="s">
        <v>171</v>
      </c>
      <c r="C1192" s="943">
        <v>3.76</v>
      </c>
      <c r="D1192" s="64">
        <v>4500</v>
      </c>
      <c r="E1192" s="706">
        <v>83.21</v>
      </c>
      <c r="F1192" s="740">
        <f t="shared" si="112"/>
        <v>83.21</v>
      </c>
      <c r="G1192" s="1037">
        <f>'Заказ, cкидки и курсы валют'!$J$24*F1192</f>
        <v>1055.5188499999999</v>
      </c>
      <c r="H1192" s="158">
        <f t="shared" si="113"/>
        <v>4749.83</v>
      </c>
      <c r="I1192" s="245"/>
    </row>
    <row r="1193" spans="1:9" ht="13.5" customHeight="1">
      <c r="A1193" s="243" t="s">
        <v>3566</v>
      </c>
      <c r="B1193" s="51" t="s">
        <v>172</v>
      </c>
      <c r="C1193" s="944">
        <v>4.43</v>
      </c>
      <c r="D1193" s="64">
        <v>2500</v>
      </c>
      <c r="E1193" s="706">
        <v>109.87</v>
      </c>
      <c r="F1193" s="740">
        <f t="shared" si="112"/>
        <v>109.87</v>
      </c>
      <c r="G1193" s="1037">
        <f>'Заказ, cкидки и курсы валют'!$J$24*F1193</f>
        <v>1393.7009500000001</v>
      </c>
      <c r="H1193" s="158">
        <f t="shared" si="113"/>
        <v>3484.25</v>
      </c>
      <c r="I1193" s="245"/>
    </row>
    <row r="1194" spans="1:9" ht="13.5" customHeight="1">
      <c r="A1194" s="243" t="s">
        <v>3567</v>
      </c>
      <c r="B1194" s="51" t="s">
        <v>173</v>
      </c>
      <c r="C1194" s="945">
        <v>5.35</v>
      </c>
      <c r="D1194" s="64">
        <v>2000</v>
      </c>
      <c r="E1194" s="706">
        <v>120.67</v>
      </c>
      <c r="F1194" s="740">
        <f t="shared" si="112"/>
        <v>120.67</v>
      </c>
      <c r="G1194" s="1037">
        <f>'Заказ, cкидки и курсы валют'!$J$24*F1194</f>
        <v>1530.69895</v>
      </c>
      <c r="H1194" s="158">
        <f t="shared" si="113"/>
        <v>3061.4</v>
      </c>
      <c r="I1194" s="245"/>
    </row>
    <row r="1195" spans="1:9" ht="13.5" customHeight="1">
      <c r="A1195" s="242" t="s">
        <v>3568</v>
      </c>
      <c r="B1195" s="51" t="s">
        <v>174</v>
      </c>
      <c r="C1195" s="943">
        <v>6.11</v>
      </c>
      <c r="D1195" s="64">
        <v>1800</v>
      </c>
      <c r="E1195" s="706">
        <v>159.51</v>
      </c>
      <c r="F1195" s="740">
        <f t="shared" si="112"/>
        <v>159.51</v>
      </c>
      <c r="G1195" s="1037">
        <f>'Заказ, cкидки и курсы валют'!$J$24*F1195</f>
        <v>2023.38435</v>
      </c>
      <c r="H1195" s="158">
        <f t="shared" si="113"/>
        <v>3642.09</v>
      </c>
      <c r="I1195" s="245"/>
    </row>
    <row r="1196" spans="1:9" ht="13.5" customHeight="1">
      <c r="A1196" s="242" t="s">
        <v>3569</v>
      </c>
      <c r="B1196" s="51" t="s">
        <v>175</v>
      </c>
      <c r="C1196" s="943">
        <v>6.45</v>
      </c>
      <c r="D1196" s="64">
        <v>1500</v>
      </c>
      <c r="E1196" s="706">
        <v>176.98</v>
      </c>
      <c r="F1196" s="740">
        <f t="shared" si="112"/>
        <v>176.98</v>
      </c>
      <c r="G1196" s="1037">
        <f>'Заказ, cкидки и курсы валют'!$J$24*F1196</f>
        <v>2244.9913000000001</v>
      </c>
      <c r="H1196" s="158">
        <f t="shared" si="113"/>
        <v>3367.49</v>
      </c>
      <c r="I1196" s="245"/>
    </row>
    <row r="1197" spans="1:9" ht="13.5" customHeight="1">
      <c r="A1197" s="242" t="s">
        <v>3570</v>
      </c>
      <c r="B1197" s="51" t="s">
        <v>176</v>
      </c>
      <c r="C1197" s="943">
        <v>7.12</v>
      </c>
      <c r="D1197" s="64">
        <v>1300</v>
      </c>
      <c r="E1197" s="706">
        <v>175.72</v>
      </c>
      <c r="F1197" s="740">
        <f t="shared" si="112"/>
        <v>175.72</v>
      </c>
      <c r="G1197" s="1037">
        <f>'Заказ, cкидки и курсы валют'!$J$24*F1197</f>
        <v>2229.0082000000002</v>
      </c>
      <c r="H1197" s="158">
        <f t="shared" si="113"/>
        <v>2897.71</v>
      </c>
      <c r="I1197" s="245"/>
    </row>
    <row r="1198" spans="1:9" ht="13.5" customHeight="1">
      <c r="A1198" s="242" t="s">
        <v>3571</v>
      </c>
      <c r="B1198" s="51" t="s">
        <v>177</v>
      </c>
      <c r="C1198" s="943">
        <v>8.4700000000000006</v>
      </c>
      <c r="D1198" s="65">
        <v>1000</v>
      </c>
      <c r="E1198" s="706">
        <v>231.81</v>
      </c>
      <c r="F1198" s="740">
        <f t="shared" si="112"/>
        <v>231.81</v>
      </c>
      <c r="G1198" s="1037">
        <f>'Заказ, cкидки и курсы валют'!$J$24*F1198</f>
        <v>2940.5098500000004</v>
      </c>
      <c r="H1198" s="158">
        <f t="shared" si="113"/>
        <v>2940.51</v>
      </c>
      <c r="I1198" s="245"/>
    </row>
    <row r="1199" spans="1:9" ht="13.5" customHeight="1">
      <c r="A1199" s="250" t="s">
        <v>5273</v>
      </c>
      <c r="B1199" s="47" t="s">
        <v>189</v>
      </c>
      <c r="C1199" s="944">
        <v>3.9</v>
      </c>
      <c r="D1199" s="61">
        <v>4500</v>
      </c>
      <c r="E1199" s="706">
        <v>101.77</v>
      </c>
      <c r="F1199" s="740">
        <f t="shared" si="112"/>
        <v>101.77</v>
      </c>
      <c r="G1199" s="1037">
        <f>'Заказ, cкидки и курсы валют'!$J$24*F1199</f>
        <v>1290.95245</v>
      </c>
      <c r="H1199" s="158">
        <f t="shared" si="113"/>
        <v>5809.29</v>
      </c>
      <c r="I1199" s="245"/>
    </row>
    <row r="1200" spans="1:9" ht="13.5" customHeight="1">
      <c r="A1200" s="250" t="s">
        <v>3572</v>
      </c>
      <c r="B1200" s="47" t="s">
        <v>178</v>
      </c>
      <c r="C1200" s="943">
        <v>4.7699999999999996</v>
      </c>
      <c r="D1200" s="61">
        <v>4000</v>
      </c>
      <c r="E1200" s="706">
        <v>111.83</v>
      </c>
      <c r="F1200" s="740">
        <f t="shared" si="112"/>
        <v>111.83</v>
      </c>
      <c r="G1200" s="1037">
        <f>'Заказ, cкидки и курсы валют'!$J$24*F1200</f>
        <v>1418.5635500000001</v>
      </c>
      <c r="H1200" s="158">
        <f t="shared" si="113"/>
        <v>5674.25</v>
      </c>
      <c r="I1200" s="245"/>
    </row>
    <row r="1201" spans="1:11" ht="13.5" customHeight="1">
      <c r="A1201" s="242" t="s">
        <v>3573</v>
      </c>
      <c r="B1201" s="47" t="s">
        <v>84</v>
      </c>
      <c r="C1201" s="943">
        <v>5.0599999999999996</v>
      </c>
      <c r="D1201" s="61">
        <v>3000</v>
      </c>
      <c r="E1201" s="706">
        <v>139.18</v>
      </c>
      <c r="F1201" s="740">
        <f t="shared" si="112"/>
        <v>139.18</v>
      </c>
      <c r="G1201" s="1037">
        <f>'Заказ, cкидки и курсы валют'!$J$24*F1201</f>
        <v>1765.4983000000002</v>
      </c>
      <c r="H1201" s="158">
        <f t="shared" si="113"/>
        <v>5296.49</v>
      </c>
      <c r="I1201" s="245"/>
    </row>
    <row r="1202" spans="1:11" ht="13.5" customHeight="1">
      <c r="A1202" s="242" t="s">
        <v>3574</v>
      </c>
      <c r="B1202" s="47" t="s">
        <v>179</v>
      </c>
      <c r="C1202" s="943">
        <v>5.81</v>
      </c>
      <c r="D1202" s="61">
        <v>2500</v>
      </c>
      <c r="E1202" s="706">
        <v>139.66999999999999</v>
      </c>
      <c r="F1202" s="740">
        <f t="shared" si="112"/>
        <v>139.66999999999999</v>
      </c>
      <c r="G1202" s="1037">
        <f>'Заказ, cкидки и курсы валют'!$J$24*F1202</f>
        <v>1771.7139499999998</v>
      </c>
      <c r="H1202" s="158">
        <f t="shared" si="113"/>
        <v>4429.28</v>
      </c>
      <c r="I1202" s="245"/>
    </row>
    <row r="1203" spans="1:11" ht="13.5" customHeight="1">
      <c r="A1203" s="242" t="s">
        <v>3575</v>
      </c>
      <c r="B1203" s="47" t="s">
        <v>180</v>
      </c>
      <c r="C1203" s="943">
        <v>6.85</v>
      </c>
      <c r="D1203" s="61">
        <v>2000</v>
      </c>
      <c r="E1203" s="706">
        <v>180.53</v>
      </c>
      <c r="F1203" s="740">
        <f t="shared" si="112"/>
        <v>180.53</v>
      </c>
      <c r="G1203" s="1037">
        <f>'Заказ, cкидки и курсы валют'!$J$24*F1203</f>
        <v>2290.0230500000002</v>
      </c>
      <c r="H1203" s="158">
        <f t="shared" si="113"/>
        <v>4580.05</v>
      </c>
      <c r="I1203" s="245"/>
    </row>
    <row r="1204" spans="1:11" ht="13.5" customHeight="1">
      <c r="A1204" s="242" t="s">
        <v>3576</v>
      </c>
      <c r="B1204" s="47" t="s">
        <v>181</v>
      </c>
      <c r="C1204" s="943">
        <v>7.88</v>
      </c>
      <c r="D1204" s="61">
        <v>1700</v>
      </c>
      <c r="E1204" s="706">
        <v>188.52</v>
      </c>
      <c r="F1204" s="740">
        <f t="shared" ref="F1204:F1215" si="114">ROUND(E1204*(1-$F$11),2)</f>
        <v>188.52</v>
      </c>
      <c r="G1204" s="1037">
        <f>'Заказ, cкидки и курсы валют'!$J$24*F1204</f>
        <v>2391.3762000000002</v>
      </c>
      <c r="H1204" s="158">
        <f t="shared" ref="H1204:H1215" si="115">ROUND((D1204/1000)*G1204,2)</f>
        <v>4065.34</v>
      </c>
      <c r="I1204" s="245"/>
    </row>
    <row r="1205" spans="1:11" ht="13.5" customHeight="1">
      <c r="A1205" s="242" t="s">
        <v>3577</v>
      </c>
      <c r="B1205" s="47" t="s">
        <v>182</v>
      </c>
      <c r="C1205" s="943">
        <v>8.92</v>
      </c>
      <c r="D1205" s="61">
        <v>1500</v>
      </c>
      <c r="E1205" s="706">
        <v>236.51</v>
      </c>
      <c r="F1205" s="740">
        <f t="shared" si="114"/>
        <v>236.51</v>
      </c>
      <c r="G1205" s="1037">
        <f>'Заказ, cкидки и курсы валют'!$J$24*F1205</f>
        <v>3000.1293500000002</v>
      </c>
      <c r="H1205" s="158">
        <f t="shared" si="115"/>
        <v>4500.1899999999996</v>
      </c>
      <c r="I1205" s="245"/>
    </row>
    <row r="1206" spans="1:11" ht="13.5" customHeight="1">
      <c r="A1206" s="242" t="s">
        <v>3578</v>
      </c>
      <c r="B1206" s="47" t="s">
        <v>183</v>
      </c>
      <c r="C1206" s="943">
        <v>9.9600000000000009</v>
      </c>
      <c r="D1206" s="61">
        <v>1000</v>
      </c>
      <c r="E1206" s="706">
        <v>237.73</v>
      </c>
      <c r="F1206" s="740">
        <f t="shared" si="114"/>
        <v>237.73</v>
      </c>
      <c r="G1206" s="1037">
        <f>'Заказ, cкидки и курсы валют'!$J$24*F1206</f>
        <v>3015.6050500000001</v>
      </c>
      <c r="H1206" s="158">
        <f t="shared" si="115"/>
        <v>3015.61</v>
      </c>
      <c r="I1206" s="245"/>
    </row>
    <row r="1207" spans="1:11" ht="13.5" customHeight="1">
      <c r="A1207" s="242" t="s">
        <v>3579</v>
      </c>
      <c r="B1207" s="47" t="s">
        <v>184</v>
      </c>
      <c r="C1207" s="943">
        <v>10.99</v>
      </c>
      <c r="D1207" s="66">
        <v>1000</v>
      </c>
      <c r="E1207" s="706">
        <v>304.17</v>
      </c>
      <c r="F1207" s="740">
        <f t="shared" si="114"/>
        <v>304.17</v>
      </c>
      <c r="G1207" s="1037">
        <f>'Заказ, cкидки и курсы валют'!$J$24*F1207</f>
        <v>3858.3964500000002</v>
      </c>
      <c r="H1207" s="158">
        <f t="shared" si="115"/>
        <v>3858.4</v>
      </c>
      <c r="I1207" s="245"/>
      <c r="K1207" s="707"/>
    </row>
    <row r="1208" spans="1:11" ht="13.5" customHeight="1">
      <c r="A1208" s="242" t="s">
        <v>3580</v>
      </c>
      <c r="B1208" s="47" t="s">
        <v>976</v>
      </c>
      <c r="C1208" s="943">
        <v>12.53</v>
      </c>
      <c r="D1208" s="66">
        <v>900</v>
      </c>
      <c r="E1208" s="706">
        <v>331.41</v>
      </c>
      <c r="F1208" s="740">
        <f t="shared" si="114"/>
        <v>331.41</v>
      </c>
      <c r="G1208" s="1037">
        <f>'Заказ, cкидки и курсы валют'!$J$24*F1208</f>
        <v>4203.9358500000008</v>
      </c>
      <c r="H1208" s="158">
        <f t="shared" si="115"/>
        <v>3783.54</v>
      </c>
      <c r="I1208" s="245"/>
      <c r="K1208" s="707"/>
    </row>
    <row r="1209" spans="1:11" ht="13.5" customHeight="1">
      <c r="A1209" s="242" t="s">
        <v>3581</v>
      </c>
      <c r="B1209" s="47" t="s">
        <v>185</v>
      </c>
      <c r="C1209" s="943">
        <v>12.88</v>
      </c>
      <c r="D1209" s="66">
        <v>800</v>
      </c>
      <c r="E1209" s="706">
        <v>356.55</v>
      </c>
      <c r="F1209" s="740">
        <f t="shared" si="114"/>
        <v>356.55</v>
      </c>
      <c r="G1209" s="1037">
        <f>'Заказ, cкидки и курсы валют'!$J$24*F1209</f>
        <v>4522.8367500000004</v>
      </c>
      <c r="H1209" s="158">
        <f t="shared" si="115"/>
        <v>3618.27</v>
      </c>
      <c r="I1209" s="245"/>
      <c r="K1209" s="707"/>
    </row>
    <row r="1210" spans="1:11" ht="13.5" customHeight="1">
      <c r="A1210" s="242" t="s">
        <v>3582</v>
      </c>
      <c r="B1210" s="47" t="s">
        <v>102</v>
      </c>
      <c r="C1210" s="943">
        <v>13.63</v>
      </c>
      <c r="D1210" s="66">
        <v>700</v>
      </c>
      <c r="E1210" s="706">
        <v>375.94</v>
      </c>
      <c r="F1210" s="740">
        <f t="shared" si="114"/>
        <v>375.94</v>
      </c>
      <c r="G1210" s="1037">
        <f>'Заказ, cкидки и курсы валют'!$J$24*F1210</f>
        <v>4768.7988999999998</v>
      </c>
      <c r="H1210" s="158">
        <f t="shared" si="115"/>
        <v>3338.16</v>
      </c>
      <c r="I1210" s="245"/>
      <c r="K1210" s="707"/>
    </row>
    <row r="1211" spans="1:11" ht="13.5" customHeight="1">
      <c r="A1211" s="242" t="s">
        <v>3583</v>
      </c>
      <c r="B1211" s="47" t="s">
        <v>186</v>
      </c>
      <c r="C1211" s="943">
        <v>14.33</v>
      </c>
      <c r="D1211" s="66">
        <v>600</v>
      </c>
      <c r="E1211" s="706">
        <v>366.91</v>
      </c>
      <c r="F1211" s="740">
        <f t="shared" si="114"/>
        <v>366.91</v>
      </c>
      <c r="G1211" s="1037">
        <f>'Заказ, cкидки и курсы валют'!$J$24*F1211</f>
        <v>4654.2533500000009</v>
      </c>
      <c r="H1211" s="158">
        <f t="shared" si="115"/>
        <v>2792.55</v>
      </c>
      <c r="I1211" s="245"/>
      <c r="K1211" s="707"/>
    </row>
    <row r="1212" spans="1:11" ht="13.5" customHeight="1">
      <c r="A1212" s="250" t="s">
        <v>3584</v>
      </c>
      <c r="B1212" s="47" t="s">
        <v>3121</v>
      </c>
      <c r="C1212" s="943">
        <v>15.5</v>
      </c>
      <c r="D1212" s="66">
        <v>600</v>
      </c>
      <c r="E1212" s="706">
        <v>395.17</v>
      </c>
      <c r="F1212" s="740">
        <f t="shared" si="114"/>
        <v>395.17</v>
      </c>
      <c r="G1212" s="1037">
        <f>'Заказ, cкидки и курсы валют'!$J$24*F1212</f>
        <v>5012.7314500000002</v>
      </c>
      <c r="H1212" s="158">
        <f t="shared" si="115"/>
        <v>3007.64</v>
      </c>
      <c r="I1212" s="245"/>
      <c r="K1212" s="707"/>
    </row>
    <row r="1213" spans="1:11" ht="13.5" customHeight="1">
      <c r="A1213" s="250" t="s">
        <v>3585</v>
      </c>
      <c r="B1213" s="47" t="s">
        <v>187</v>
      </c>
      <c r="C1213" s="943">
        <v>16.5</v>
      </c>
      <c r="D1213" s="66">
        <v>600</v>
      </c>
      <c r="E1213" s="706">
        <v>431.19</v>
      </c>
      <c r="F1213" s="740">
        <f t="shared" si="114"/>
        <v>431.19</v>
      </c>
      <c r="G1213" s="1037">
        <f>'Заказ, cкидки и курсы валют'!$J$24*F1213</f>
        <v>5469.6451500000003</v>
      </c>
      <c r="H1213" s="158">
        <f t="shared" si="115"/>
        <v>3281.79</v>
      </c>
      <c r="I1213" s="245"/>
      <c r="K1213" s="707"/>
    </row>
    <row r="1214" spans="1:11" ht="13.5" customHeight="1">
      <c r="A1214" s="250" t="s">
        <v>3586</v>
      </c>
      <c r="B1214" s="47" t="s">
        <v>85</v>
      </c>
      <c r="C1214" s="947">
        <v>18.329999999999998</v>
      </c>
      <c r="D1214" s="66">
        <v>600</v>
      </c>
      <c r="E1214" s="706">
        <v>520.65</v>
      </c>
      <c r="F1214" s="740">
        <f t="shared" si="114"/>
        <v>520.65</v>
      </c>
      <c r="G1214" s="1037">
        <f>'Заказ, cкидки и курсы валют'!$J$24*F1214</f>
        <v>6604.4452499999998</v>
      </c>
      <c r="H1214" s="158">
        <f t="shared" si="115"/>
        <v>3962.67</v>
      </c>
      <c r="I1214" s="245"/>
      <c r="K1214" s="707"/>
    </row>
    <row r="1215" spans="1:11" ht="13.5" customHeight="1" thickBot="1">
      <c r="A1215" s="282" t="s">
        <v>3587</v>
      </c>
      <c r="B1215" s="246" t="s">
        <v>188</v>
      </c>
      <c r="C1215" s="948">
        <v>20.6</v>
      </c>
      <c r="D1215" s="283">
        <v>500</v>
      </c>
      <c r="E1215" s="706">
        <v>616.73</v>
      </c>
      <c r="F1215" s="1173">
        <f t="shared" si="114"/>
        <v>616.73</v>
      </c>
      <c r="G1215" s="1174">
        <f>'Заказ, cкидки и курсы валют'!$J$24*F1215</f>
        <v>7823.2200500000008</v>
      </c>
      <c r="H1215" s="214">
        <f t="shared" si="115"/>
        <v>3911.61</v>
      </c>
      <c r="I1215" s="248"/>
      <c r="K1215" s="707"/>
    </row>
    <row r="1216" spans="1:11" ht="13.5" customHeight="1" thickBot="1">
      <c r="A1216" s="14"/>
      <c r="B1216" s="53"/>
      <c r="C1216" s="102"/>
      <c r="D1216" s="53"/>
      <c r="E1216" s="678"/>
      <c r="F1216" s="711"/>
      <c r="G1216" s="1038"/>
      <c r="H1216" s="14"/>
      <c r="I1216" s="14"/>
      <c r="K1216" s="707"/>
    </row>
    <row r="1217" spans="1:11" ht="13.5" customHeight="1">
      <c r="A1217" s="249"/>
      <c r="B1217" s="112" t="s">
        <v>3099</v>
      </c>
      <c r="C1217" s="112"/>
      <c r="D1217" s="117"/>
      <c r="E1217" s="728"/>
      <c r="F1217" s="729"/>
      <c r="G1217" s="1033"/>
      <c r="H1217" s="196"/>
      <c r="I1217" s="116"/>
      <c r="K1217" s="707"/>
    </row>
    <row r="1218" spans="1:11" ht="13.5" customHeight="1">
      <c r="A1218" s="239"/>
      <c r="B1218" s="129" t="s">
        <v>1405</v>
      </c>
      <c r="C1218" s="129"/>
      <c r="D1218" s="199"/>
      <c r="E1218" s="730"/>
      <c r="F1218" s="685"/>
      <c r="G1218" s="396"/>
      <c r="H1218" s="17"/>
      <c r="I1218" s="200"/>
      <c r="K1218" s="707"/>
    </row>
    <row r="1219" spans="1:11" ht="13.5" customHeight="1">
      <c r="A1219" s="239"/>
      <c r="B1219" s="240"/>
      <c r="C1219" s="118"/>
      <c r="D1219" s="118"/>
      <c r="E1219" s="732"/>
      <c r="F1219" s="733"/>
      <c r="G1219" s="1034"/>
      <c r="H1219" s="264"/>
      <c r="I1219" s="200"/>
      <c r="K1219" s="707"/>
    </row>
    <row r="1220" spans="1:11" ht="13.5" customHeight="1">
      <c r="A1220" s="239"/>
      <c r="B1220" s="240"/>
      <c r="C1220" s="118"/>
      <c r="D1220" s="118"/>
      <c r="E1220" s="732"/>
      <c r="F1220" s="733"/>
      <c r="G1220" s="1034"/>
      <c r="H1220" s="264"/>
      <c r="I1220" s="200"/>
      <c r="K1220" s="707"/>
    </row>
    <row r="1221" spans="1:11" ht="13.5" customHeight="1">
      <c r="A1221" s="239"/>
      <c r="B1221" s="240"/>
      <c r="C1221" s="118"/>
      <c r="D1221" s="118"/>
      <c r="E1221" s="732"/>
      <c r="F1221" s="733"/>
      <c r="G1221" s="1034"/>
      <c r="H1221" s="264"/>
      <c r="I1221" s="200"/>
      <c r="K1221" s="707"/>
    </row>
    <row r="1222" spans="1:11" ht="13.5" customHeight="1" thickBot="1">
      <c r="A1222" s="234" t="s">
        <v>7210</v>
      </c>
      <c r="B1222" s="233"/>
      <c r="C1222" s="238"/>
      <c r="D1222" s="238"/>
      <c r="E1222" s="734"/>
      <c r="F1222" s="735"/>
      <c r="G1222" s="1035"/>
      <c r="H1222" s="265"/>
      <c r="I1222" s="205"/>
      <c r="K1222" s="707"/>
    </row>
    <row r="1223" spans="1:11" ht="40.5" customHeight="1">
      <c r="A1223" s="228" t="s">
        <v>1036</v>
      </c>
      <c r="B1223" s="229" t="s">
        <v>1037</v>
      </c>
      <c r="C1223" s="230" t="s">
        <v>679</v>
      </c>
      <c r="D1223" s="230" t="s">
        <v>3147</v>
      </c>
      <c r="E1223" s="1476" t="s">
        <v>11544</v>
      </c>
      <c r="F1223" s="737" t="s">
        <v>2796</v>
      </c>
      <c r="G1223" s="1039" t="s">
        <v>2644</v>
      </c>
      <c r="H1223" s="394" t="s">
        <v>498</v>
      </c>
      <c r="I1223" s="232" t="s">
        <v>4274</v>
      </c>
      <c r="K1223" s="707"/>
    </row>
    <row r="1224" spans="1:11" ht="13.5" customHeight="1" thickBot="1">
      <c r="A1224" s="228"/>
      <c r="B1224" s="445"/>
      <c r="C1224" s="230" t="s">
        <v>3648</v>
      </c>
      <c r="D1224" s="446" t="s">
        <v>2645</v>
      </c>
      <c r="E1224" s="738" t="s">
        <v>265</v>
      </c>
      <c r="F1224" s="745">
        <f>'Заказ, cкидки и курсы валют'!$I$12</f>
        <v>0</v>
      </c>
      <c r="G1224" s="1149"/>
      <c r="H1224" s="545"/>
      <c r="I1224" s="380"/>
      <c r="K1224" s="707"/>
    </row>
    <row r="1225" spans="1:11" ht="13.5" customHeight="1">
      <c r="A1225" s="447" t="s">
        <v>3588</v>
      </c>
      <c r="B1225" s="448" t="s">
        <v>3349</v>
      </c>
      <c r="C1225" s="1198">
        <v>0.28000000000000003</v>
      </c>
      <c r="D1225" s="1199">
        <v>5000</v>
      </c>
      <c r="E1225" s="1604">
        <f>E1139*1.2</f>
        <v>15.431999999999999</v>
      </c>
      <c r="F1225" s="1415">
        <f>ROUND(E1225*(1-$F$11),2)</f>
        <v>15.43</v>
      </c>
      <c r="G1225" s="1188">
        <f>'Заказ, cкидки и курсы валют'!$J$24*F1225</f>
        <v>195.72955000000002</v>
      </c>
      <c r="H1225" s="443">
        <f>ROUND((D1225/1000)*G1225,2)</f>
        <v>978.65</v>
      </c>
      <c r="I1225" s="393"/>
      <c r="K1225" s="707"/>
    </row>
    <row r="1226" spans="1:11" ht="13.5" customHeight="1">
      <c r="A1226" s="242" t="s">
        <v>3589</v>
      </c>
      <c r="B1226" s="47" t="s">
        <v>3350</v>
      </c>
      <c r="C1226" s="944">
        <v>0.28999999999999998</v>
      </c>
      <c r="D1226" s="148">
        <v>5000</v>
      </c>
      <c r="E1226" s="1604">
        <f t="shared" ref="E1226:E1289" si="116">E1140*1.2</f>
        <v>16.776</v>
      </c>
      <c r="F1226" s="1416">
        <f t="shared" ref="F1226:F1289" si="117">ROUND(E1226*(1-$F$11),2)</f>
        <v>16.78</v>
      </c>
      <c r="G1226" s="1037">
        <f>'Заказ, cкидки и курсы валют'!$J$24*F1226</f>
        <v>212.85430000000002</v>
      </c>
      <c r="H1226" s="158">
        <f t="shared" ref="H1226:H1289" si="118">ROUND((D1226/1000)*G1226,2)</f>
        <v>1064.27</v>
      </c>
      <c r="I1226" s="245"/>
      <c r="K1226" s="707"/>
    </row>
    <row r="1227" spans="1:11" ht="13.5" customHeight="1">
      <c r="A1227" s="242" t="s">
        <v>3590</v>
      </c>
      <c r="B1227" s="47" t="s">
        <v>3351</v>
      </c>
      <c r="C1227" s="944">
        <v>0.34</v>
      </c>
      <c r="D1227" s="148">
        <v>3000</v>
      </c>
      <c r="E1227" s="1604">
        <f t="shared" si="116"/>
        <v>18.791999999999998</v>
      </c>
      <c r="F1227" s="1416">
        <f t="shared" si="117"/>
        <v>18.79</v>
      </c>
      <c r="G1227" s="1037">
        <f>'Заказ, cкидки и курсы валют'!$J$24*F1227</f>
        <v>238.35114999999999</v>
      </c>
      <c r="H1227" s="158">
        <f t="shared" si="118"/>
        <v>715.05</v>
      </c>
      <c r="I1227" s="245"/>
      <c r="K1227" s="707"/>
    </row>
    <row r="1228" spans="1:11" ht="13.5" customHeight="1">
      <c r="A1228" s="242" t="s">
        <v>3591</v>
      </c>
      <c r="B1228" s="47" t="s">
        <v>3352</v>
      </c>
      <c r="C1228" s="944">
        <v>0.43</v>
      </c>
      <c r="D1228" s="148">
        <v>3000</v>
      </c>
      <c r="E1228" s="1604">
        <f t="shared" si="116"/>
        <v>19.62</v>
      </c>
      <c r="F1228" s="1416">
        <f t="shared" si="117"/>
        <v>19.62</v>
      </c>
      <c r="G1228" s="1037">
        <f>'Заказ, cкидки и курсы валют'!$J$24*F1228</f>
        <v>248.87970000000001</v>
      </c>
      <c r="H1228" s="158">
        <f t="shared" si="118"/>
        <v>746.64</v>
      </c>
      <c r="I1228" s="245"/>
      <c r="K1228" s="707"/>
    </row>
    <row r="1229" spans="1:11" ht="13.5" customHeight="1">
      <c r="A1229" s="242" t="s">
        <v>3592</v>
      </c>
      <c r="B1229" s="47" t="s">
        <v>3353</v>
      </c>
      <c r="C1229" s="944">
        <v>0.62</v>
      </c>
      <c r="D1229" s="148">
        <v>2000</v>
      </c>
      <c r="E1229" s="1604">
        <f t="shared" si="116"/>
        <v>24.755999999999997</v>
      </c>
      <c r="F1229" s="1416">
        <f t="shared" si="117"/>
        <v>24.76</v>
      </c>
      <c r="G1229" s="1037">
        <f>'Заказ, cкидки и курсы валют'!$J$24*F1229</f>
        <v>314.0806</v>
      </c>
      <c r="H1229" s="158">
        <f t="shared" si="118"/>
        <v>628.16</v>
      </c>
      <c r="I1229" s="245"/>
      <c r="K1229" s="707"/>
    </row>
    <row r="1230" spans="1:11" ht="13.5" customHeight="1">
      <c r="A1230" s="242" t="s">
        <v>3593</v>
      </c>
      <c r="B1230" s="47" t="s">
        <v>3354</v>
      </c>
      <c r="C1230" s="944">
        <v>0.37</v>
      </c>
      <c r="D1230" s="148">
        <v>5000</v>
      </c>
      <c r="E1230" s="1604">
        <f t="shared" si="116"/>
        <v>17.148</v>
      </c>
      <c r="F1230" s="1416">
        <f t="shared" si="117"/>
        <v>17.149999999999999</v>
      </c>
      <c r="G1230" s="1037">
        <f>'Заказ, cкидки и курсы валют'!$J$24*F1230</f>
        <v>217.54774999999998</v>
      </c>
      <c r="H1230" s="158">
        <f t="shared" si="118"/>
        <v>1087.74</v>
      </c>
      <c r="I1230" s="245"/>
      <c r="K1230" s="707"/>
    </row>
    <row r="1231" spans="1:11" ht="13.5" customHeight="1">
      <c r="A1231" s="242" t="s">
        <v>3594</v>
      </c>
      <c r="B1231" s="47" t="s">
        <v>138</v>
      </c>
      <c r="C1231" s="944">
        <v>0.39</v>
      </c>
      <c r="D1231" s="148">
        <v>5000</v>
      </c>
      <c r="E1231" s="1604">
        <f t="shared" si="116"/>
        <v>19.452000000000002</v>
      </c>
      <c r="F1231" s="1416">
        <f t="shared" si="117"/>
        <v>19.45</v>
      </c>
      <c r="G1231" s="1037">
        <f>'Заказ, cкидки и курсы валют'!$J$24*F1231</f>
        <v>246.72325000000001</v>
      </c>
      <c r="H1231" s="158">
        <f t="shared" si="118"/>
        <v>1233.6199999999999</v>
      </c>
      <c r="I1231" s="245"/>
      <c r="K1231" s="707"/>
    </row>
    <row r="1232" spans="1:11" ht="13.5" customHeight="1">
      <c r="A1232" s="242" t="s">
        <v>3595</v>
      </c>
      <c r="B1232" s="47" t="s">
        <v>139</v>
      </c>
      <c r="C1232" s="944">
        <v>0.5</v>
      </c>
      <c r="D1232" s="148">
        <v>3000</v>
      </c>
      <c r="E1232" s="1604">
        <f t="shared" si="116"/>
        <v>21.648</v>
      </c>
      <c r="F1232" s="1416">
        <f t="shared" si="117"/>
        <v>21.65</v>
      </c>
      <c r="G1232" s="1037">
        <f>'Заказ, cкидки и курсы валют'!$J$24*F1232</f>
        <v>274.63024999999999</v>
      </c>
      <c r="H1232" s="158">
        <f t="shared" si="118"/>
        <v>823.89</v>
      </c>
      <c r="I1232" s="245"/>
      <c r="K1232" s="707"/>
    </row>
    <row r="1233" spans="1:11" ht="13.5" customHeight="1">
      <c r="A1233" s="242" t="s">
        <v>3596</v>
      </c>
      <c r="B1233" s="47" t="s">
        <v>140</v>
      </c>
      <c r="C1233" s="944">
        <v>0.59</v>
      </c>
      <c r="D1233" s="148">
        <v>3000</v>
      </c>
      <c r="E1233" s="1604">
        <f t="shared" si="116"/>
        <v>25.715999999999998</v>
      </c>
      <c r="F1233" s="1416">
        <f t="shared" si="117"/>
        <v>25.72</v>
      </c>
      <c r="G1233" s="1037">
        <f>'Заказ, cкидки и курсы валют'!$J$24*F1233</f>
        <v>326.25819999999999</v>
      </c>
      <c r="H1233" s="158">
        <f t="shared" si="118"/>
        <v>978.77</v>
      </c>
      <c r="I1233" s="245"/>
      <c r="K1233" s="707"/>
    </row>
    <row r="1234" spans="1:11" ht="13.5" customHeight="1">
      <c r="A1234" s="242" t="s">
        <v>3597</v>
      </c>
      <c r="B1234" s="47" t="s">
        <v>141</v>
      </c>
      <c r="C1234" s="944">
        <v>0.74</v>
      </c>
      <c r="D1234" s="148">
        <v>1500</v>
      </c>
      <c r="E1234" s="1604">
        <f t="shared" si="116"/>
        <v>28.068000000000001</v>
      </c>
      <c r="F1234" s="1416">
        <f t="shared" si="117"/>
        <v>28.07</v>
      </c>
      <c r="G1234" s="1037">
        <f>'Заказ, cкидки и курсы валют'!$J$24*F1234</f>
        <v>356.06795</v>
      </c>
      <c r="H1234" s="158">
        <f t="shared" si="118"/>
        <v>534.1</v>
      </c>
      <c r="I1234" s="245"/>
      <c r="K1234" s="707"/>
    </row>
    <row r="1235" spans="1:11" ht="13.5" customHeight="1">
      <c r="A1235" s="242" t="s">
        <v>3598</v>
      </c>
      <c r="B1235" s="47" t="s">
        <v>142</v>
      </c>
      <c r="C1235" s="944">
        <v>0.88</v>
      </c>
      <c r="D1235" s="148">
        <v>1500</v>
      </c>
      <c r="E1235" s="1604">
        <f t="shared" si="116"/>
        <v>32.339999999999996</v>
      </c>
      <c r="F1235" s="1416">
        <f t="shared" si="117"/>
        <v>32.340000000000003</v>
      </c>
      <c r="G1235" s="1037">
        <f>'Заказ, cкидки и курсы валют'!$J$24*F1235</f>
        <v>410.23290000000009</v>
      </c>
      <c r="H1235" s="158">
        <f t="shared" si="118"/>
        <v>615.35</v>
      </c>
      <c r="I1235" s="245"/>
      <c r="K1235" s="707"/>
    </row>
    <row r="1236" spans="1:11" ht="13.5" customHeight="1">
      <c r="A1236" s="242" t="s">
        <v>3599</v>
      </c>
      <c r="B1236" s="47" t="s">
        <v>143</v>
      </c>
      <c r="C1236" s="944">
        <v>1.1599999999999999</v>
      </c>
      <c r="D1236" s="148">
        <v>1000</v>
      </c>
      <c r="E1236" s="1604">
        <f t="shared" si="116"/>
        <v>34.571999999999996</v>
      </c>
      <c r="F1236" s="1416">
        <f t="shared" si="117"/>
        <v>34.57</v>
      </c>
      <c r="G1236" s="1037">
        <f>'Заказ, cкидки и курсы валют'!$J$24*F1236</f>
        <v>438.52045000000004</v>
      </c>
      <c r="H1236" s="158">
        <f t="shared" si="118"/>
        <v>438.52</v>
      </c>
      <c r="I1236" s="245"/>
      <c r="K1236" s="707"/>
    </row>
    <row r="1237" spans="1:11" ht="13.5" customHeight="1">
      <c r="A1237" s="242" t="s">
        <v>3600</v>
      </c>
      <c r="B1237" s="47" t="s">
        <v>144</v>
      </c>
      <c r="C1237" s="944">
        <v>1.3</v>
      </c>
      <c r="D1237" s="148">
        <v>1000</v>
      </c>
      <c r="E1237" s="1604">
        <f t="shared" si="116"/>
        <v>38.183999999999997</v>
      </c>
      <c r="F1237" s="1416">
        <f t="shared" si="117"/>
        <v>38.18</v>
      </c>
      <c r="G1237" s="1037">
        <f>'Заказ, cкидки и курсы валют'!$J$24*F1237</f>
        <v>484.31330000000003</v>
      </c>
      <c r="H1237" s="158">
        <f t="shared" si="118"/>
        <v>484.31</v>
      </c>
      <c r="I1237" s="245"/>
      <c r="K1237" s="707"/>
    </row>
    <row r="1238" spans="1:11" ht="13.5" customHeight="1">
      <c r="A1238" s="243" t="s">
        <v>3601</v>
      </c>
      <c r="B1238" s="47" t="s">
        <v>4008</v>
      </c>
      <c r="C1238" s="944">
        <v>1.44</v>
      </c>
      <c r="D1238" s="148">
        <v>1000</v>
      </c>
      <c r="E1238" s="1604">
        <f t="shared" si="116"/>
        <v>43.763999999999996</v>
      </c>
      <c r="F1238" s="1416">
        <f t="shared" si="117"/>
        <v>43.76</v>
      </c>
      <c r="G1238" s="1037">
        <f>'Заказ, cкидки и курсы валют'!$J$24*F1238</f>
        <v>555.09559999999999</v>
      </c>
      <c r="H1238" s="158">
        <f t="shared" si="118"/>
        <v>555.1</v>
      </c>
      <c r="I1238" s="245"/>
      <c r="K1238" s="707"/>
    </row>
    <row r="1239" spans="1:11" ht="13.5" customHeight="1">
      <c r="A1239" s="242" t="s">
        <v>3602</v>
      </c>
      <c r="B1239" s="47" t="s">
        <v>3364</v>
      </c>
      <c r="C1239" s="944">
        <v>1.58</v>
      </c>
      <c r="D1239" s="148">
        <v>1000</v>
      </c>
      <c r="E1239" s="1604">
        <f>E1153*1.2</f>
        <v>55.451999999999998</v>
      </c>
      <c r="F1239" s="1416">
        <f t="shared" si="117"/>
        <v>55.45</v>
      </c>
      <c r="G1239" s="1037">
        <f>'Заказ, cкидки и курсы валют'!$J$24*F1239</f>
        <v>703.38325000000009</v>
      </c>
      <c r="H1239" s="158">
        <f t="shared" si="118"/>
        <v>703.38</v>
      </c>
      <c r="I1239" s="245"/>
      <c r="K1239" s="707"/>
    </row>
    <row r="1240" spans="1:11" ht="13.5" customHeight="1">
      <c r="A1240" s="242" t="s">
        <v>3603</v>
      </c>
      <c r="B1240" s="47" t="s">
        <v>153</v>
      </c>
      <c r="C1240" s="943">
        <v>0.53</v>
      </c>
      <c r="D1240" s="148">
        <v>3000</v>
      </c>
      <c r="E1240" s="1604">
        <f t="shared" si="116"/>
        <v>22.295999999999996</v>
      </c>
      <c r="F1240" s="1416">
        <f t="shared" si="117"/>
        <v>22.3</v>
      </c>
      <c r="G1240" s="1037">
        <f>'Заказ, cкидки и курсы валют'!$J$24*F1240</f>
        <v>282.87550000000005</v>
      </c>
      <c r="H1240" s="158">
        <f t="shared" si="118"/>
        <v>848.63</v>
      </c>
      <c r="I1240" s="245"/>
      <c r="K1240" s="707"/>
    </row>
    <row r="1241" spans="1:11" ht="13.5" customHeight="1">
      <c r="A1241" s="242" t="s">
        <v>3604</v>
      </c>
      <c r="B1241" s="47" t="s">
        <v>105</v>
      </c>
      <c r="C1241" s="943">
        <v>0.65</v>
      </c>
      <c r="D1241" s="148">
        <v>3000</v>
      </c>
      <c r="E1241" s="1604">
        <f t="shared" si="116"/>
        <v>27.887999999999998</v>
      </c>
      <c r="F1241" s="1416">
        <f t="shared" si="117"/>
        <v>27.89</v>
      </c>
      <c r="G1241" s="1037">
        <f>'Заказ, cкидки и курсы валют'!$J$24*F1241</f>
        <v>353.78465</v>
      </c>
      <c r="H1241" s="158">
        <f t="shared" si="118"/>
        <v>1061.3499999999999</v>
      </c>
      <c r="I1241" s="245"/>
      <c r="K1241" s="707"/>
    </row>
    <row r="1242" spans="1:11" ht="13.5" customHeight="1">
      <c r="A1242" s="242" t="s">
        <v>3605</v>
      </c>
      <c r="B1242" s="47" t="s">
        <v>154</v>
      </c>
      <c r="C1242" s="944">
        <v>0.78</v>
      </c>
      <c r="D1242" s="148">
        <v>2000</v>
      </c>
      <c r="E1242" s="1604">
        <f t="shared" si="116"/>
        <v>30.755999999999997</v>
      </c>
      <c r="F1242" s="1416">
        <f t="shared" si="117"/>
        <v>30.76</v>
      </c>
      <c r="G1242" s="1037">
        <f>'Заказ, cкидки и курсы валют'!$J$24*F1242</f>
        <v>390.19060000000002</v>
      </c>
      <c r="H1242" s="158">
        <f t="shared" si="118"/>
        <v>780.38</v>
      </c>
      <c r="I1242" s="245"/>
      <c r="K1242" s="707"/>
    </row>
    <row r="1243" spans="1:11" ht="13.5" customHeight="1">
      <c r="A1243" s="242" t="s">
        <v>3606</v>
      </c>
      <c r="B1243" s="47" t="s">
        <v>107</v>
      </c>
      <c r="C1243" s="944">
        <v>1.08</v>
      </c>
      <c r="D1243" s="148">
        <v>1500</v>
      </c>
      <c r="E1243" s="1604">
        <f t="shared" si="116"/>
        <v>36.239999999999995</v>
      </c>
      <c r="F1243" s="1416">
        <f t="shared" si="117"/>
        <v>36.24</v>
      </c>
      <c r="G1243" s="1037">
        <f>'Заказ, cкидки и курсы валют'!$J$24*F1243</f>
        <v>459.70440000000002</v>
      </c>
      <c r="H1243" s="158">
        <f t="shared" si="118"/>
        <v>689.56</v>
      </c>
      <c r="I1243" s="245"/>
      <c r="K1243" s="707"/>
    </row>
    <row r="1244" spans="1:11" ht="13.5" customHeight="1">
      <c r="A1244" s="242" t="s">
        <v>3607</v>
      </c>
      <c r="B1244" s="51" t="s">
        <v>155</v>
      </c>
      <c r="C1244" s="944">
        <v>1.26</v>
      </c>
      <c r="D1244" s="148">
        <v>1000</v>
      </c>
      <c r="E1244" s="1604">
        <f t="shared" si="116"/>
        <v>41.291999999999994</v>
      </c>
      <c r="F1244" s="1416">
        <f t="shared" si="117"/>
        <v>41.29</v>
      </c>
      <c r="G1244" s="1037">
        <f>'Заказ, cкидки и курсы валют'!$J$24*F1244</f>
        <v>523.76364999999998</v>
      </c>
      <c r="H1244" s="158">
        <f t="shared" si="118"/>
        <v>523.76</v>
      </c>
      <c r="I1244" s="245"/>
      <c r="K1244" s="707"/>
    </row>
    <row r="1245" spans="1:11" ht="13.5" customHeight="1">
      <c r="A1245" s="242" t="s">
        <v>3608</v>
      </c>
      <c r="B1245" s="47" t="s">
        <v>109</v>
      </c>
      <c r="C1245" s="944">
        <v>1.36</v>
      </c>
      <c r="D1245" s="148">
        <v>1000</v>
      </c>
      <c r="E1245" s="1604">
        <f t="shared" si="116"/>
        <v>46.440000000000005</v>
      </c>
      <c r="F1245" s="1416">
        <f t="shared" si="117"/>
        <v>46.44</v>
      </c>
      <c r="G1245" s="1037">
        <f>'Заказ, cкидки и курсы валют'!$J$24*F1245</f>
        <v>589.09140000000002</v>
      </c>
      <c r="H1245" s="158">
        <f t="shared" si="118"/>
        <v>589.09</v>
      </c>
      <c r="I1245" s="245"/>
      <c r="K1245" s="707"/>
    </row>
    <row r="1246" spans="1:11" ht="13.5" customHeight="1">
      <c r="A1246" s="242" t="s">
        <v>3609</v>
      </c>
      <c r="B1246" s="47" t="s">
        <v>156</v>
      </c>
      <c r="C1246" s="944">
        <v>1.6</v>
      </c>
      <c r="D1246" s="148">
        <v>700</v>
      </c>
      <c r="E1246" s="1604">
        <f t="shared" si="116"/>
        <v>53.291999999999994</v>
      </c>
      <c r="F1246" s="1416">
        <f t="shared" si="117"/>
        <v>53.29</v>
      </c>
      <c r="G1246" s="1037">
        <f>'Заказ, cкидки и курсы валют'!$J$24*F1246</f>
        <v>675.98365000000001</v>
      </c>
      <c r="H1246" s="158">
        <f t="shared" si="118"/>
        <v>473.19</v>
      </c>
      <c r="I1246" s="245"/>
      <c r="K1246" s="707"/>
    </row>
    <row r="1247" spans="1:11" ht="13.5" customHeight="1">
      <c r="A1247" s="242" t="s">
        <v>3610</v>
      </c>
      <c r="B1247" s="47" t="s">
        <v>111</v>
      </c>
      <c r="C1247" s="944">
        <v>1.73</v>
      </c>
      <c r="D1247" s="148">
        <v>500</v>
      </c>
      <c r="E1247" s="1604">
        <f t="shared" si="116"/>
        <v>52.379999999999995</v>
      </c>
      <c r="F1247" s="1416">
        <f t="shared" si="117"/>
        <v>52.38</v>
      </c>
      <c r="G1247" s="1037">
        <f>'Заказ, cкидки и курсы валют'!$J$24*F1247</f>
        <v>664.44030000000009</v>
      </c>
      <c r="H1247" s="158">
        <f t="shared" si="118"/>
        <v>332.22</v>
      </c>
      <c r="I1247" s="245"/>
      <c r="K1247" s="707"/>
    </row>
    <row r="1248" spans="1:11" ht="13.5" customHeight="1">
      <c r="A1248" s="242" t="s">
        <v>3611</v>
      </c>
      <c r="B1248" s="47" t="s">
        <v>157</v>
      </c>
      <c r="C1248" s="944">
        <v>1.96</v>
      </c>
      <c r="D1248" s="148">
        <v>500</v>
      </c>
      <c r="E1248" s="1604">
        <f t="shared" si="116"/>
        <v>66.167999999999992</v>
      </c>
      <c r="F1248" s="1416">
        <f t="shared" si="117"/>
        <v>66.17</v>
      </c>
      <c r="G1248" s="1037">
        <f>'Заказ, cкидки и курсы валют'!$J$24*F1248</f>
        <v>839.3664500000001</v>
      </c>
      <c r="H1248" s="158">
        <f t="shared" si="118"/>
        <v>419.68</v>
      </c>
      <c r="I1248" s="245"/>
      <c r="K1248" s="707"/>
    </row>
    <row r="1249" spans="1:11" ht="13.5" customHeight="1">
      <c r="A1249" s="242" t="s">
        <v>3612</v>
      </c>
      <c r="B1249" s="47" t="s">
        <v>145</v>
      </c>
      <c r="C1249" s="944">
        <v>0.73</v>
      </c>
      <c r="D1249" s="148">
        <v>3000</v>
      </c>
      <c r="E1249" s="1604">
        <f>E1163*1.2</f>
        <v>24.179999999999996</v>
      </c>
      <c r="F1249" s="1416">
        <f t="shared" si="117"/>
        <v>24.18</v>
      </c>
      <c r="G1249" s="1037">
        <f>'Заказ, cкидки и курсы валют'!$J$24*F1249</f>
        <v>306.72329999999999</v>
      </c>
      <c r="H1249" s="158">
        <f t="shared" si="118"/>
        <v>920.17</v>
      </c>
      <c r="I1249" s="245"/>
      <c r="K1249" s="707"/>
    </row>
    <row r="1250" spans="1:11" ht="13.5" customHeight="1">
      <c r="A1250" s="242" t="s">
        <v>3613</v>
      </c>
      <c r="B1250" s="47" t="s">
        <v>146</v>
      </c>
      <c r="C1250" s="944">
        <v>0.9</v>
      </c>
      <c r="D1250" s="148">
        <v>2500</v>
      </c>
      <c r="E1250" s="1604">
        <f t="shared" si="116"/>
        <v>34.775999999999996</v>
      </c>
      <c r="F1250" s="1416">
        <f t="shared" si="117"/>
        <v>34.78</v>
      </c>
      <c r="G1250" s="1037">
        <f>'Заказ, cкидки и курсы валют'!$J$24*F1250</f>
        <v>441.18430000000001</v>
      </c>
      <c r="H1250" s="158">
        <f t="shared" si="118"/>
        <v>1102.96</v>
      </c>
      <c r="I1250" s="245"/>
      <c r="K1250" s="707"/>
    </row>
    <row r="1251" spans="1:11" ht="13.5" customHeight="1">
      <c r="A1251" s="242" t="s">
        <v>3614</v>
      </c>
      <c r="B1251" s="47" t="s">
        <v>147</v>
      </c>
      <c r="C1251" s="943">
        <v>1.07</v>
      </c>
      <c r="D1251" s="148">
        <v>2000</v>
      </c>
      <c r="E1251" s="1604">
        <f t="shared" si="116"/>
        <v>39.984000000000002</v>
      </c>
      <c r="F1251" s="1416">
        <f t="shared" si="117"/>
        <v>39.979999999999997</v>
      </c>
      <c r="G1251" s="1037">
        <f>'Заказ, cкидки и курсы валют'!$J$24*F1251</f>
        <v>507.1463</v>
      </c>
      <c r="H1251" s="158">
        <f t="shared" si="118"/>
        <v>1014.29</v>
      </c>
      <c r="I1251" s="245"/>
    </row>
    <row r="1252" spans="1:11" ht="13.5" customHeight="1">
      <c r="A1252" s="242" t="s">
        <v>3615</v>
      </c>
      <c r="B1252" s="47" t="s">
        <v>148</v>
      </c>
      <c r="C1252" s="943">
        <v>1.37</v>
      </c>
      <c r="D1252" s="148">
        <v>1500</v>
      </c>
      <c r="E1252" s="1604">
        <f t="shared" si="116"/>
        <v>39.011999999999993</v>
      </c>
      <c r="F1252" s="1416">
        <f t="shared" si="117"/>
        <v>39.01</v>
      </c>
      <c r="G1252" s="1037">
        <f>'Заказ, cкидки и курсы валют'!$J$24*F1252</f>
        <v>494.84185000000002</v>
      </c>
      <c r="H1252" s="158">
        <f t="shared" si="118"/>
        <v>742.26</v>
      </c>
      <c r="I1252" s="245"/>
    </row>
    <row r="1253" spans="1:11" ht="13.5" customHeight="1">
      <c r="A1253" s="242" t="s">
        <v>3616</v>
      </c>
      <c r="B1253" s="47" t="s">
        <v>149</v>
      </c>
      <c r="C1253" s="943">
        <v>1.53</v>
      </c>
      <c r="D1253" s="148">
        <v>1000</v>
      </c>
      <c r="E1253" s="1604">
        <f t="shared" si="116"/>
        <v>46.667999999999999</v>
      </c>
      <c r="F1253" s="1416">
        <f t="shared" si="117"/>
        <v>46.67</v>
      </c>
      <c r="G1253" s="1037">
        <f>'Заказ, cкидки и курсы валют'!$J$24*F1253</f>
        <v>592.00895000000003</v>
      </c>
      <c r="H1253" s="158">
        <f t="shared" si="118"/>
        <v>592.01</v>
      </c>
      <c r="I1253" s="245"/>
    </row>
    <row r="1254" spans="1:11" ht="13.5" customHeight="1">
      <c r="A1254" s="242" t="s">
        <v>3617</v>
      </c>
      <c r="B1254" s="47" t="s">
        <v>150</v>
      </c>
      <c r="C1254" s="943">
        <v>1.76</v>
      </c>
      <c r="D1254" s="148">
        <v>800</v>
      </c>
      <c r="E1254" s="1604">
        <f t="shared" si="116"/>
        <v>50.927999999999997</v>
      </c>
      <c r="F1254" s="1416">
        <f t="shared" si="117"/>
        <v>50.93</v>
      </c>
      <c r="G1254" s="1037">
        <f>'Заказ, cкидки и курсы валют'!$J$24*F1254</f>
        <v>646.04705000000001</v>
      </c>
      <c r="H1254" s="158">
        <f t="shared" si="118"/>
        <v>516.84</v>
      </c>
      <c r="I1254" s="245"/>
    </row>
    <row r="1255" spans="1:11" ht="13.5" customHeight="1">
      <c r="A1255" s="242" t="s">
        <v>3618</v>
      </c>
      <c r="B1255" s="47" t="s">
        <v>151</v>
      </c>
      <c r="C1255" s="944">
        <v>1.98</v>
      </c>
      <c r="D1255" s="148">
        <v>700</v>
      </c>
      <c r="E1255" s="1604">
        <f t="shared" si="116"/>
        <v>67.043999999999997</v>
      </c>
      <c r="F1255" s="1416">
        <f t="shared" si="117"/>
        <v>67.040000000000006</v>
      </c>
      <c r="G1255" s="1037">
        <f>'Заказ, cкидки и курсы валют'!$J$24*F1255</f>
        <v>850.40240000000006</v>
      </c>
      <c r="H1255" s="158">
        <f t="shared" si="118"/>
        <v>595.28</v>
      </c>
      <c r="I1255" s="245"/>
    </row>
    <row r="1256" spans="1:11" ht="13.5" customHeight="1">
      <c r="A1256" s="242" t="s">
        <v>3619</v>
      </c>
      <c r="B1256" s="47" t="s">
        <v>79</v>
      </c>
      <c r="C1256" s="944">
        <v>2.2000000000000002</v>
      </c>
      <c r="D1256" s="148">
        <v>500</v>
      </c>
      <c r="E1256" s="1604">
        <f t="shared" si="116"/>
        <v>63.215999999999994</v>
      </c>
      <c r="F1256" s="1416">
        <f t="shared" si="117"/>
        <v>63.22</v>
      </c>
      <c r="G1256" s="1037">
        <f>'Заказ, cкидки и курсы валют'!$J$24*F1256</f>
        <v>801.94569999999999</v>
      </c>
      <c r="H1256" s="158">
        <f t="shared" si="118"/>
        <v>400.97</v>
      </c>
      <c r="I1256" s="245"/>
    </row>
    <row r="1257" spans="1:11" ht="13.5" customHeight="1">
      <c r="A1257" s="242" t="s">
        <v>3620</v>
      </c>
      <c r="B1257" s="47" t="s">
        <v>152</v>
      </c>
      <c r="C1257" s="944">
        <v>2.41</v>
      </c>
      <c r="D1257" s="148">
        <v>500</v>
      </c>
      <c r="E1257" s="1604">
        <f t="shared" si="116"/>
        <v>81.372</v>
      </c>
      <c r="F1257" s="1416">
        <f t="shared" si="117"/>
        <v>81.37</v>
      </c>
      <c r="G1257" s="1037">
        <f>'Заказ, cкидки и курсы валют'!$J$24*F1257</f>
        <v>1032.1784500000001</v>
      </c>
      <c r="H1257" s="158">
        <f t="shared" si="118"/>
        <v>516.09</v>
      </c>
      <c r="I1257" s="245"/>
    </row>
    <row r="1258" spans="1:11" ht="13.5" customHeight="1">
      <c r="A1258" s="242" t="s">
        <v>3621</v>
      </c>
      <c r="B1258" s="47" t="s">
        <v>158</v>
      </c>
      <c r="C1258" s="944">
        <v>2.92</v>
      </c>
      <c r="D1258" s="148">
        <v>300</v>
      </c>
      <c r="E1258" s="1604">
        <f t="shared" si="116"/>
        <v>85.847999999999999</v>
      </c>
      <c r="F1258" s="1416">
        <f t="shared" si="117"/>
        <v>85.85</v>
      </c>
      <c r="G1258" s="1037">
        <f>'Заказ, cкидки и курсы валют'!$J$24*F1258</f>
        <v>1089.0072499999999</v>
      </c>
      <c r="H1258" s="158">
        <f t="shared" si="118"/>
        <v>326.7</v>
      </c>
      <c r="I1258" s="245"/>
    </row>
    <row r="1259" spans="1:11" ht="13.5" customHeight="1">
      <c r="A1259" s="242" t="s">
        <v>3622</v>
      </c>
      <c r="B1259" s="47" t="s">
        <v>159</v>
      </c>
      <c r="C1259" s="944">
        <v>3.37</v>
      </c>
      <c r="D1259" s="148">
        <v>250</v>
      </c>
      <c r="E1259" s="1604">
        <f t="shared" si="116"/>
        <v>111.6</v>
      </c>
      <c r="F1259" s="1416">
        <f t="shared" si="117"/>
        <v>111.6</v>
      </c>
      <c r="G1259" s="1037">
        <f>'Заказ, cкидки и курсы валют'!$J$24*F1259</f>
        <v>1415.646</v>
      </c>
      <c r="H1259" s="158">
        <f t="shared" si="118"/>
        <v>353.91</v>
      </c>
      <c r="I1259" s="245"/>
    </row>
    <row r="1260" spans="1:11" ht="13.5" customHeight="1">
      <c r="A1260" s="242" t="s">
        <v>3623</v>
      </c>
      <c r="B1260" s="47" t="s">
        <v>80</v>
      </c>
      <c r="C1260" s="944">
        <v>1.21</v>
      </c>
      <c r="D1260" s="148">
        <v>2000</v>
      </c>
      <c r="E1260" s="1604">
        <f>E1174*1.2</f>
        <v>40.68</v>
      </c>
      <c r="F1260" s="1416">
        <f t="shared" si="117"/>
        <v>40.68</v>
      </c>
      <c r="G1260" s="1037">
        <f>'Заказ, cкидки и курсы валют'!$J$24*F1260</f>
        <v>516.0258</v>
      </c>
      <c r="H1260" s="158">
        <f t="shared" si="118"/>
        <v>1032.05</v>
      </c>
      <c r="I1260" s="245"/>
    </row>
    <row r="1261" spans="1:11" ht="13.5" customHeight="1">
      <c r="A1261" s="242" t="s">
        <v>3624</v>
      </c>
      <c r="B1261" s="47" t="s">
        <v>160</v>
      </c>
      <c r="C1261" s="944">
        <v>1.46</v>
      </c>
      <c r="D1261" s="148">
        <v>1000</v>
      </c>
      <c r="E1261" s="1604">
        <f t="shared" si="116"/>
        <v>45.768000000000001</v>
      </c>
      <c r="F1261" s="1416">
        <f t="shared" si="117"/>
        <v>45.77</v>
      </c>
      <c r="G1261" s="1037">
        <f>'Заказ, cкидки и курсы валют'!$J$24*F1261</f>
        <v>580.5924500000001</v>
      </c>
      <c r="H1261" s="158">
        <f t="shared" si="118"/>
        <v>580.59</v>
      </c>
      <c r="I1261" s="245"/>
    </row>
    <row r="1262" spans="1:11" ht="13.5" customHeight="1">
      <c r="A1262" s="242" t="s">
        <v>3625</v>
      </c>
      <c r="B1262" s="47" t="s">
        <v>161</v>
      </c>
      <c r="C1262" s="944">
        <v>1.63</v>
      </c>
      <c r="D1262" s="148">
        <v>1000</v>
      </c>
      <c r="E1262" s="1604">
        <f t="shared" si="116"/>
        <v>56.387999999999998</v>
      </c>
      <c r="F1262" s="1416">
        <f t="shared" si="117"/>
        <v>56.39</v>
      </c>
      <c r="G1262" s="1037">
        <f>'Заказ, cкидки и курсы валют'!$J$24*F1262</f>
        <v>715.30714999999998</v>
      </c>
      <c r="H1262" s="158">
        <f t="shared" si="118"/>
        <v>715.31</v>
      </c>
      <c r="I1262" s="245"/>
    </row>
    <row r="1263" spans="1:11" ht="15">
      <c r="A1263" s="242" t="s">
        <v>3626</v>
      </c>
      <c r="B1263" s="47" t="s">
        <v>162</v>
      </c>
      <c r="C1263" s="944">
        <v>2.02</v>
      </c>
      <c r="D1263" s="148">
        <v>700</v>
      </c>
      <c r="E1263" s="1604">
        <f t="shared" si="116"/>
        <v>56.808</v>
      </c>
      <c r="F1263" s="1416">
        <f t="shared" si="117"/>
        <v>56.81</v>
      </c>
      <c r="G1263" s="1037">
        <f>'Заказ, cкидки и курсы валют'!$J$24*F1263</f>
        <v>720.63485000000003</v>
      </c>
      <c r="H1263" s="158">
        <f t="shared" si="118"/>
        <v>504.44</v>
      </c>
      <c r="I1263" s="245"/>
    </row>
    <row r="1264" spans="1:11" ht="15">
      <c r="A1264" s="243" t="s">
        <v>3627</v>
      </c>
      <c r="B1264" s="47" t="s">
        <v>81</v>
      </c>
      <c r="C1264" s="944">
        <v>2.27</v>
      </c>
      <c r="D1264" s="148">
        <v>500</v>
      </c>
      <c r="E1264" s="1604">
        <f t="shared" si="116"/>
        <v>68.316000000000003</v>
      </c>
      <c r="F1264" s="1416">
        <f t="shared" si="117"/>
        <v>68.319999999999993</v>
      </c>
      <c r="G1264" s="1037">
        <f>'Заказ, cкидки и курсы валют'!$J$24*F1264</f>
        <v>866.63919999999996</v>
      </c>
      <c r="H1264" s="158">
        <f t="shared" si="118"/>
        <v>433.32</v>
      </c>
      <c r="I1264" s="245"/>
    </row>
    <row r="1265" spans="1:9" ht="15">
      <c r="A1265" s="243" t="s">
        <v>3628</v>
      </c>
      <c r="B1265" s="47" t="s">
        <v>163</v>
      </c>
      <c r="C1265" s="944">
        <v>2.52</v>
      </c>
      <c r="D1265" s="148">
        <v>500</v>
      </c>
      <c r="E1265" s="1604">
        <f t="shared" si="116"/>
        <v>77.004000000000005</v>
      </c>
      <c r="F1265" s="1416">
        <f t="shared" si="117"/>
        <v>77</v>
      </c>
      <c r="G1265" s="1037">
        <f>'Заказ, cкидки и курсы валют'!$J$24*F1265</f>
        <v>976.745</v>
      </c>
      <c r="H1265" s="158">
        <f t="shared" si="118"/>
        <v>488.37</v>
      </c>
      <c r="I1265" s="245"/>
    </row>
    <row r="1266" spans="1:9" ht="15">
      <c r="A1266" s="243" t="s">
        <v>3629</v>
      </c>
      <c r="B1266" s="47" t="s">
        <v>82</v>
      </c>
      <c r="C1266" s="944">
        <v>2.83</v>
      </c>
      <c r="D1266" s="148">
        <v>500</v>
      </c>
      <c r="E1266" s="1604">
        <f t="shared" si="116"/>
        <v>84.11999999999999</v>
      </c>
      <c r="F1266" s="1416">
        <f t="shared" si="117"/>
        <v>84.12</v>
      </c>
      <c r="G1266" s="1037">
        <f>'Заказ, cкидки и курсы валют'!$J$24*F1266</f>
        <v>1067.0622000000001</v>
      </c>
      <c r="H1266" s="158">
        <f t="shared" si="118"/>
        <v>533.53</v>
      </c>
      <c r="I1266" s="245"/>
    </row>
    <row r="1267" spans="1:9" ht="15">
      <c r="A1267" s="243" t="s">
        <v>2966</v>
      </c>
      <c r="B1267" s="47" t="s">
        <v>164</v>
      </c>
      <c r="C1267" s="944">
        <v>3.1</v>
      </c>
      <c r="D1267" s="148">
        <v>400</v>
      </c>
      <c r="E1267" s="1604">
        <f t="shared" si="116"/>
        <v>103.63199999999999</v>
      </c>
      <c r="F1267" s="1416">
        <f t="shared" si="117"/>
        <v>103.63</v>
      </c>
      <c r="G1267" s="1037">
        <f>'Заказ, cкидки и курсы валют'!$J$24*F1267</f>
        <v>1314.54655</v>
      </c>
      <c r="H1267" s="158">
        <f t="shared" si="118"/>
        <v>525.82000000000005</v>
      </c>
      <c r="I1267" s="245"/>
    </row>
    <row r="1268" spans="1:9">
      <c r="A1268" s="243" t="s">
        <v>2967</v>
      </c>
      <c r="B1268" s="47" t="s">
        <v>165</v>
      </c>
      <c r="C1268" s="943">
        <v>3.62</v>
      </c>
      <c r="D1268" s="148">
        <v>300</v>
      </c>
      <c r="E1268" s="1604">
        <f t="shared" si="116"/>
        <v>121.08</v>
      </c>
      <c r="F1268" s="1416">
        <f t="shared" si="117"/>
        <v>121.08</v>
      </c>
      <c r="G1268" s="1037">
        <f>'Заказ, cкидки и курсы валют'!$J$24*F1268</f>
        <v>1535.8998000000001</v>
      </c>
      <c r="H1268" s="158">
        <f t="shared" si="118"/>
        <v>460.77</v>
      </c>
      <c r="I1268" s="245"/>
    </row>
    <row r="1269" spans="1:9">
      <c r="A1269" s="243" t="s">
        <v>2968</v>
      </c>
      <c r="B1269" s="47" t="s">
        <v>166</v>
      </c>
      <c r="C1269" s="943">
        <v>4.22</v>
      </c>
      <c r="D1269" s="148">
        <v>300</v>
      </c>
      <c r="E1269" s="1604">
        <f t="shared" si="116"/>
        <v>138.636</v>
      </c>
      <c r="F1269" s="1416">
        <f t="shared" si="117"/>
        <v>138.63999999999999</v>
      </c>
      <c r="G1269" s="1037">
        <f>'Заказ, cкидки и курсы валют'!$J$24*F1269</f>
        <v>1758.6483999999998</v>
      </c>
      <c r="H1269" s="158">
        <f t="shared" si="118"/>
        <v>527.59</v>
      </c>
      <c r="I1269" s="245"/>
    </row>
    <row r="1270" spans="1:9">
      <c r="A1270" s="243" t="s">
        <v>2969</v>
      </c>
      <c r="B1270" s="47" t="s">
        <v>83</v>
      </c>
      <c r="C1270" s="943">
        <v>4.78</v>
      </c>
      <c r="D1270" s="148">
        <v>200</v>
      </c>
      <c r="E1270" s="1604">
        <f t="shared" si="116"/>
        <v>140.69999999999999</v>
      </c>
      <c r="F1270" s="1416">
        <f t="shared" si="117"/>
        <v>140.69999999999999</v>
      </c>
      <c r="G1270" s="1037">
        <f>'Заказ, cкидки и курсы валют'!$J$24*F1270</f>
        <v>1784.7794999999999</v>
      </c>
      <c r="H1270" s="158">
        <f t="shared" si="118"/>
        <v>356.96</v>
      </c>
      <c r="I1270" s="245"/>
    </row>
    <row r="1271" spans="1:9" ht="15">
      <c r="A1271" s="243" t="s">
        <v>3926</v>
      </c>
      <c r="B1271" s="51" t="s">
        <v>3658</v>
      </c>
      <c r="C1271" s="944">
        <v>1.51</v>
      </c>
      <c r="D1271" s="148">
        <v>1000</v>
      </c>
      <c r="E1271" s="1604">
        <f>E1185*1.2</f>
        <v>43.847999999999999</v>
      </c>
      <c r="F1271" s="1416">
        <f t="shared" si="117"/>
        <v>43.85</v>
      </c>
      <c r="G1271" s="1037">
        <f>'Заказ, cкидки и курсы валют'!$J$24*F1271</f>
        <v>556.23725000000002</v>
      </c>
      <c r="H1271" s="158">
        <f t="shared" si="118"/>
        <v>556.24</v>
      </c>
      <c r="I1271" s="245"/>
    </row>
    <row r="1272" spans="1:9" ht="13.5" customHeight="1">
      <c r="A1272" s="243" t="s">
        <v>2970</v>
      </c>
      <c r="B1272" s="51" t="s">
        <v>167</v>
      </c>
      <c r="C1272" s="943">
        <v>1.72</v>
      </c>
      <c r="D1272" s="148">
        <v>1000</v>
      </c>
      <c r="E1272" s="1604">
        <f t="shared" si="116"/>
        <v>52.943999999999996</v>
      </c>
      <c r="F1272" s="1416">
        <f t="shared" si="117"/>
        <v>52.94</v>
      </c>
      <c r="G1272" s="1037">
        <f>'Заказ, cкидки и курсы валют'!$J$24*F1272</f>
        <v>671.54390000000001</v>
      </c>
      <c r="H1272" s="158">
        <f t="shared" si="118"/>
        <v>671.54</v>
      </c>
      <c r="I1272" s="245"/>
    </row>
    <row r="1273" spans="1:9" ht="13.5" customHeight="1">
      <c r="A1273" s="243" t="s">
        <v>2971</v>
      </c>
      <c r="B1273" s="51" t="s">
        <v>168</v>
      </c>
      <c r="C1273" s="943">
        <v>2.08</v>
      </c>
      <c r="D1273" s="148">
        <v>1000</v>
      </c>
      <c r="E1273" s="1604">
        <f t="shared" si="116"/>
        <v>71.795999999999992</v>
      </c>
      <c r="F1273" s="1416">
        <f t="shared" si="117"/>
        <v>71.8</v>
      </c>
      <c r="G1273" s="1037">
        <f>'Заказ, cкидки и курсы валют'!$J$24*F1273</f>
        <v>910.78300000000002</v>
      </c>
      <c r="H1273" s="158">
        <f t="shared" si="118"/>
        <v>910.78</v>
      </c>
      <c r="I1273" s="245"/>
    </row>
    <row r="1274" spans="1:9" ht="13.5" customHeight="1">
      <c r="A1274" s="243" t="s">
        <v>2972</v>
      </c>
      <c r="B1274" s="51" t="s">
        <v>169</v>
      </c>
      <c r="C1274" s="943">
        <v>2.48</v>
      </c>
      <c r="D1274" s="148">
        <v>800</v>
      </c>
      <c r="E1274" s="1604">
        <f t="shared" si="116"/>
        <v>65.063999999999993</v>
      </c>
      <c r="F1274" s="1416">
        <f t="shared" si="117"/>
        <v>65.06</v>
      </c>
      <c r="G1274" s="1037">
        <f>'Заказ, cкидки и курсы валют'!$J$24*F1274</f>
        <v>825.28610000000003</v>
      </c>
      <c r="H1274" s="158">
        <f t="shared" si="118"/>
        <v>660.23</v>
      </c>
      <c r="I1274" s="245"/>
    </row>
    <row r="1275" spans="1:9" ht="13.5" customHeight="1">
      <c r="A1275" s="243" t="s">
        <v>2973</v>
      </c>
      <c r="B1275" s="51" t="s">
        <v>612</v>
      </c>
      <c r="C1275" s="943">
        <v>2.75</v>
      </c>
      <c r="D1275" s="148">
        <v>600</v>
      </c>
      <c r="E1275" s="1604">
        <f t="shared" si="116"/>
        <v>80.123999999999995</v>
      </c>
      <c r="F1275" s="1416">
        <f t="shared" si="117"/>
        <v>80.12</v>
      </c>
      <c r="G1275" s="1037">
        <f>'Заказ, cкидки и курсы валют'!$J$24*F1275</f>
        <v>1016.3222000000001</v>
      </c>
      <c r="H1275" s="158">
        <f t="shared" si="118"/>
        <v>609.79</v>
      </c>
      <c r="I1275" s="245"/>
    </row>
    <row r="1276" spans="1:9" ht="13.5" customHeight="1">
      <c r="A1276" s="243" t="s">
        <v>2974</v>
      </c>
      <c r="B1276" s="51" t="s">
        <v>170</v>
      </c>
      <c r="C1276" s="943">
        <v>3.08</v>
      </c>
      <c r="D1276" s="148">
        <v>500</v>
      </c>
      <c r="E1276" s="1604">
        <f t="shared" si="116"/>
        <v>102.768</v>
      </c>
      <c r="F1276" s="1416">
        <f t="shared" si="117"/>
        <v>102.77</v>
      </c>
      <c r="G1276" s="1037">
        <f>'Заказ, cкидки и курсы валют'!$J$24*F1276</f>
        <v>1303.6374499999999</v>
      </c>
      <c r="H1276" s="158">
        <f t="shared" si="118"/>
        <v>651.82000000000005</v>
      </c>
      <c r="I1276" s="245"/>
    </row>
    <row r="1277" spans="1:9" ht="13.5" customHeight="1">
      <c r="A1277" s="243" t="s">
        <v>2975</v>
      </c>
      <c r="B1277" s="51" t="s">
        <v>613</v>
      </c>
      <c r="C1277" s="943">
        <v>3.43</v>
      </c>
      <c r="D1277" s="148">
        <v>300</v>
      </c>
      <c r="E1277" s="1604">
        <f t="shared" si="116"/>
        <v>102.468</v>
      </c>
      <c r="F1277" s="1416">
        <f t="shared" si="117"/>
        <v>102.47</v>
      </c>
      <c r="G1277" s="1037">
        <f>'Заказ, cкидки и курсы валют'!$J$24*F1277</f>
        <v>1299.83195</v>
      </c>
      <c r="H1277" s="158">
        <f t="shared" si="118"/>
        <v>389.95</v>
      </c>
      <c r="I1277" s="245"/>
    </row>
    <row r="1278" spans="1:9" ht="13.5" customHeight="1">
      <c r="A1278" s="243" t="s">
        <v>2976</v>
      </c>
      <c r="B1278" s="51" t="s">
        <v>171</v>
      </c>
      <c r="C1278" s="943">
        <v>3.76</v>
      </c>
      <c r="D1278" s="148">
        <v>300</v>
      </c>
      <c r="E1278" s="1604">
        <f t="shared" si="116"/>
        <v>99.85199999999999</v>
      </c>
      <c r="F1278" s="1416">
        <f t="shared" si="117"/>
        <v>99.85</v>
      </c>
      <c r="G1278" s="1037">
        <f>'Заказ, cкидки и курсы валют'!$J$24*F1278</f>
        <v>1266.59725</v>
      </c>
      <c r="H1278" s="158">
        <f t="shared" si="118"/>
        <v>379.98</v>
      </c>
      <c r="I1278" s="245"/>
    </row>
    <row r="1279" spans="1:9" ht="13.5" customHeight="1">
      <c r="A1279" s="243" t="s">
        <v>2977</v>
      </c>
      <c r="B1279" s="51" t="s">
        <v>172</v>
      </c>
      <c r="C1279" s="944">
        <v>4.43</v>
      </c>
      <c r="D1279" s="148">
        <v>250</v>
      </c>
      <c r="E1279" s="1604">
        <f t="shared" si="116"/>
        <v>131.84399999999999</v>
      </c>
      <c r="F1279" s="1416">
        <f t="shared" si="117"/>
        <v>131.84</v>
      </c>
      <c r="G1279" s="1037">
        <f>'Заказ, cкидки и курсы валют'!$J$24*F1279</f>
        <v>1672.3904</v>
      </c>
      <c r="H1279" s="158">
        <f t="shared" si="118"/>
        <v>418.1</v>
      </c>
      <c r="I1279" s="245"/>
    </row>
    <row r="1280" spans="1:9" ht="13.5" customHeight="1">
      <c r="A1280" s="243" t="s">
        <v>2978</v>
      </c>
      <c r="B1280" s="51" t="s">
        <v>173</v>
      </c>
      <c r="C1280" s="945">
        <v>5.35</v>
      </c>
      <c r="D1280" s="148">
        <v>200</v>
      </c>
      <c r="E1280" s="1604">
        <f t="shared" si="116"/>
        <v>144.804</v>
      </c>
      <c r="F1280" s="1416">
        <f t="shared" si="117"/>
        <v>144.80000000000001</v>
      </c>
      <c r="G1280" s="1037">
        <f>'Заказ, cкидки и курсы валют'!$J$24*F1280</f>
        <v>1836.7880000000002</v>
      </c>
      <c r="H1280" s="158">
        <f t="shared" si="118"/>
        <v>367.36</v>
      </c>
      <c r="I1280" s="245"/>
    </row>
    <row r="1281" spans="1:9" ht="13.5" customHeight="1">
      <c r="A1281" s="242" t="s">
        <v>2979</v>
      </c>
      <c r="B1281" s="51" t="s">
        <v>174</v>
      </c>
      <c r="C1281" s="943">
        <v>6.11</v>
      </c>
      <c r="D1281" s="148">
        <v>150</v>
      </c>
      <c r="E1281" s="1604">
        <f t="shared" si="116"/>
        <v>191.41199999999998</v>
      </c>
      <c r="F1281" s="1416">
        <f t="shared" si="117"/>
        <v>191.41</v>
      </c>
      <c r="G1281" s="1037">
        <f>'Заказ, cкидки и курсы валют'!$J$24*F1281</f>
        <v>2428.0358500000002</v>
      </c>
      <c r="H1281" s="158">
        <f t="shared" si="118"/>
        <v>364.21</v>
      </c>
      <c r="I1281" s="245"/>
    </row>
    <row r="1282" spans="1:9" ht="13.5" customHeight="1">
      <c r="A1282" s="242" t="s">
        <v>2980</v>
      </c>
      <c r="B1282" s="51" t="s">
        <v>175</v>
      </c>
      <c r="C1282" s="943">
        <v>6.45</v>
      </c>
      <c r="D1282" s="148">
        <v>100</v>
      </c>
      <c r="E1282" s="1604">
        <f t="shared" si="116"/>
        <v>212.37599999999998</v>
      </c>
      <c r="F1282" s="1416">
        <f t="shared" si="117"/>
        <v>212.38</v>
      </c>
      <c r="G1282" s="1037">
        <f>'Заказ, cкидки и курсы валют'!$J$24*F1282</f>
        <v>2694.0403000000001</v>
      </c>
      <c r="H1282" s="158">
        <f t="shared" si="118"/>
        <v>269.39999999999998</v>
      </c>
      <c r="I1282" s="245"/>
    </row>
    <row r="1283" spans="1:9" ht="13.5" customHeight="1">
      <c r="A1283" s="242" t="s">
        <v>2981</v>
      </c>
      <c r="B1283" s="51" t="s">
        <v>176</v>
      </c>
      <c r="C1283" s="943">
        <v>7.12</v>
      </c>
      <c r="D1283" s="148">
        <v>100</v>
      </c>
      <c r="E1283" s="1604">
        <f t="shared" si="116"/>
        <v>210.864</v>
      </c>
      <c r="F1283" s="1416">
        <f t="shared" si="117"/>
        <v>210.86</v>
      </c>
      <c r="G1283" s="1037">
        <f>'Заказ, cкидки и курсы валют'!$J$24*F1283</f>
        <v>2674.7591000000002</v>
      </c>
      <c r="H1283" s="158">
        <f t="shared" si="118"/>
        <v>267.48</v>
      </c>
      <c r="I1283" s="245"/>
    </row>
    <row r="1284" spans="1:9" ht="13.5" customHeight="1">
      <c r="A1284" s="242" t="s">
        <v>2982</v>
      </c>
      <c r="B1284" s="51" t="s">
        <v>177</v>
      </c>
      <c r="C1284" s="943">
        <v>8.4700000000000006</v>
      </c>
      <c r="D1284" s="147">
        <v>100</v>
      </c>
      <c r="E1284" s="1604">
        <f>E1198*1.2</f>
        <v>278.17199999999997</v>
      </c>
      <c r="F1284" s="1416">
        <f t="shared" si="117"/>
        <v>278.17</v>
      </c>
      <c r="G1284" s="1037">
        <f>'Заказ, cкидки и курсы валют'!$J$24*F1284</f>
        <v>3528.5864500000002</v>
      </c>
      <c r="H1284" s="158">
        <f t="shared" si="118"/>
        <v>352.86</v>
      </c>
      <c r="I1284" s="245"/>
    </row>
    <row r="1285" spans="1:9" ht="13.5" customHeight="1">
      <c r="A1285" s="250" t="s">
        <v>5274</v>
      </c>
      <c r="B1285" s="47" t="s">
        <v>189</v>
      </c>
      <c r="C1285" s="944">
        <v>3.9</v>
      </c>
      <c r="D1285" s="148">
        <v>400</v>
      </c>
      <c r="E1285" s="1604">
        <f t="shared" si="116"/>
        <v>122.124</v>
      </c>
      <c r="F1285" s="1416">
        <f t="shared" si="117"/>
        <v>122.12</v>
      </c>
      <c r="G1285" s="1037">
        <f>'Заказ, cкидки и курсы валют'!$J$24*F1285</f>
        <v>1549.0922</v>
      </c>
      <c r="H1285" s="158">
        <f t="shared" si="118"/>
        <v>619.64</v>
      </c>
      <c r="I1285" s="245"/>
    </row>
    <row r="1286" spans="1:9" ht="13.5" customHeight="1">
      <c r="A1286" s="250" t="s">
        <v>2983</v>
      </c>
      <c r="B1286" s="47" t="s">
        <v>178</v>
      </c>
      <c r="C1286" s="943">
        <v>4.7699999999999996</v>
      </c>
      <c r="D1286" s="148">
        <v>300</v>
      </c>
      <c r="E1286" s="1604">
        <f t="shared" si="116"/>
        <v>134.196</v>
      </c>
      <c r="F1286" s="1416">
        <f t="shared" si="117"/>
        <v>134.19999999999999</v>
      </c>
      <c r="G1286" s="1037">
        <f>'Заказ, cкидки и курсы валют'!$J$24*F1286</f>
        <v>1702.327</v>
      </c>
      <c r="H1286" s="158">
        <f t="shared" si="118"/>
        <v>510.7</v>
      </c>
      <c r="I1286" s="245"/>
    </row>
    <row r="1287" spans="1:9" ht="13.5" customHeight="1">
      <c r="A1287" s="242" t="s">
        <v>2985</v>
      </c>
      <c r="B1287" s="47" t="s">
        <v>84</v>
      </c>
      <c r="C1287" s="943">
        <v>5.0599999999999996</v>
      </c>
      <c r="D1287" s="148">
        <v>250</v>
      </c>
      <c r="E1287" s="1604">
        <f t="shared" si="116"/>
        <v>167.01599999999999</v>
      </c>
      <c r="F1287" s="1416">
        <f t="shared" si="117"/>
        <v>167.02</v>
      </c>
      <c r="G1287" s="1037">
        <f>'Заказ, cкидки и курсы валют'!$J$24*F1287</f>
        <v>2118.6487000000002</v>
      </c>
      <c r="H1287" s="158">
        <f t="shared" si="118"/>
        <v>529.66</v>
      </c>
      <c r="I1287" s="245"/>
    </row>
    <row r="1288" spans="1:9" ht="13.5" customHeight="1">
      <c r="A1288" s="242" t="s">
        <v>2984</v>
      </c>
      <c r="B1288" s="47" t="s">
        <v>179</v>
      </c>
      <c r="C1288" s="943">
        <v>5.81</v>
      </c>
      <c r="D1288" s="148">
        <v>200</v>
      </c>
      <c r="E1288" s="1604">
        <f t="shared" si="116"/>
        <v>167.60399999999998</v>
      </c>
      <c r="F1288" s="1416">
        <f t="shared" si="117"/>
        <v>167.6</v>
      </c>
      <c r="G1288" s="1037">
        <f>'Заказ, cкидки и курсы валют'!$J$24*F1288</f>
        <v>2126.0059999999999</v>
      </c>
      <c r="H1288" s="158">
        <f t="shared" si="118"/>
        <v>425.2</v>
      </c>
      <c r="I1288" s="245"/>
    </row>
    <row r="1289" spans="1:9" ht="13.5" customHeight="1">
      <c r="A1289" s="242" t="s">
        <v>2986</v>
      </c>
      <c r="B1289" s="47" t="s">
        <v>180</v>
      </c>
      <c r="C1289" s="943">
        <v>6.85</v>
      </c>
      <c r="D1289" s="148">
        <v>200</v>
      </c>
      <c r="E1289" s="1604">
        <f t="shared" si="116"/>
        <v>216.636</v>
      </c>
      <c r="F1289" s="1416">
        <f t="shared" si="117"/>
        <v>216.64</v>
      </c>
      <c r="G1289" s="1037">
        <f>'Заказ, cкидки и курсы валют'!$J$24*F1289</f>
        <v>2748.0783999999999</v>
      </c>
      <c r="H1289" s="158">
        <f t="shared" si="118"/>
        <v>549.62</v>
      </c>
      <c r="I1289" s="245"/>
    </row>
    <row r="1290" spans="1:9" ht="13.5" customHeight="1">
      <c r="A1290" s="242" t="s">
        <v>2987</v>
      </c>
      <c r="B1290" s="47" t="s">
        <v>181</v>
      </c>
      <c r="C1290" s="943">
        <v>7.88</v>
      </c>
      <c r="D1290" s="148">
        <v>150</v>
      </c>
      <c r="E1290" s="1604">
        <f t="shared" ref="E1290:E1300" si="119">E1204*1.2</f>
        <v>226.22400000000002</v>
      </c>
      <c r="F1290" s="1416">
        <f t="shared" ref="F1290:F1301" si="120">ROUND(E1290*(1-$F$11),2)</f>
        <v>226.22</v>
      </c>
      <c r="G1290" s="1037">
        <f>'Заказ, cкидки и курсы валют'!$J$24*F1290</f>
        <v>2869.6007</v>
      </c>
      <c r="H1290" s="158">
        <f t="shared" ref="H1290:H1301" si="121">ROUND((D1290/1000)*G1290,2)</f>
        <v>430.44</v>
      </c>
      <c r="I1290" s="245"/>
    </row>
    <row r="1291" spans="1:9" ht="13.5" customHeight="1">
      <c r="A1291" s="242" t="s">
        <v>2988</v>
      </c>
      <c r="B1291" s="47" t="s">
        <v>182</v>
      </c>
      <c r="C1291" s="943">
        <v>8.92</v>
      </c>
      <c r="D1291" s="148">
        <v>100</v>
      </c>
      <c r="E1291" s="1604">
        <f t="shared" si="119"/>
        <v>283.81199999999995</v>
      </c>
      <c r="F1291" s="1416">
        <f t="shared" si="120"/>
        <v>283.81</v>
      </c>
      <c r="G1291" s="1037">
        <f>'Заказ, cкидки и курсы валют'!$J$24*F1291</f>
        <v>3600.1298500000003</v>
      </c>
      <c r="H1291" s="158">
        <f t="shared" si="121"/>
        <v>360.01</v>
      </c>
      <c r="I1291" s="245"/>
    </row>
    <row r="1292" spans="1:9" ht="13.5" customHeight="1">
      <c r="A1292" s="242" t="s">
        <v>2989</v>
      </c>
      <c r="B1292" s="47" t="s">
        <v>183</v>
      </c>
      <c r="C1292" s="943">
        <v>9.9600000000000009</v>
      </c>
      <c r="D1292" s="148">
        <v>100</v>
      </c>
      <c r="E1292" s="1604">
        <f t="shared" si="119"/>
        <v>285.27599999999995</v>
      </c>
      <c r="F1292" s="1416">
        <f t="shared" si="120"/>
        <v>285.27999999999997</v>
      </c>
      <c r="G1292" s="1037">
        <f>'Заказ, cкидки и курсы валют'!$J$24*F1292</f>
        <v>3618.7767999999996</v>
      </c>
      <c r="H1292" s="158">
        <f t="shared" si="121"/>
        <v>361.88</v>
      </c>
      <c r="I1292" s="245"/>
    </row>
    <row r="1293" spans="1:9" ht="13.5" customHeight="1">
      <c r="A1293" s="242" t="s">
        <v>2990</v>
      </c>
      <c r="B1293" s="47" t="s">
        <v>184</v>
      </c>
      <c r="C1293" s="943">
        <v>10.99</v>
      </c>
      <c r="D1293" s="147">
        <v>100</v>
      </c>
      <c r="E1293" s="1604">
        <f t="shared" si="119"/>
        <v>365.00400000000002</v>
      </c>
      <c r="F1293" s="1416">
        <f t="shared" si="120"/>
        <v>365</v>
      </c>
      <c r="G1293" s="1037">
        <f>'Заказ, cкидки и курсы валют'!$J$24*F1293</f>
        <v>4630.0250000000005</v>
      </c>
      <c r="H1293" s="158">
        <f t="shared" si="121"/>
        <v>463</v>
      </c>
      <c r="I1293" s="245"/>
    </row>
    <row r="1294" spans="1:9" ht="13.5" customHeight="1">
      <c r="A1294" s="242" t="s">
        <v>2991</v>
      </c>
      <c r="B1294" s="47" t="s">
        <v>976</v>
      </c>
      <c r="C1294" s="943">
        <v>12.53</v>
      </c>
      <c r="D1294" s="147">
        <v>50</v>
      </c>
      <c r="E1294" s="1604">
        <f t="shared" si="119"/>
        <v>397.69200000000001</v>
      </c>
      <c r="F1294" s="1416">
        <f t="shared" si="120"/>
        <v>397.69</v>
      </c>
      <c r="G1294" s="1037">
        <f>'Заказ, cкидки и курсы валют'!$J$24*F1294</f>
        <v>5044.6976500000001</v>
      </c>
      <c r="H1294" s="158">
        <f t="shared" si="121"/>
        <v>252.23</v>
      </c>
      <c r="I1294" s="245"/>
    </row>
    <row r="1295" spans="1:9" ht="13.5" customHeight="1">
      <c r="A1295" s="242" t="s">
        <v>2992</v>
      </c>
      <c r="B1295" s="47" t="s">
        <v>185</v>
      </c>
      <c r="C1295" s="943">
        <v>12.88</v>
      </c>
      <c r="D1295" s="147">
        <v>50</v>
      </c>
      <c r="E1295" s="1604">
        <f>E1209*1.2</f>
        <v>427.86</v>
      </c>
      <c r="F1295" s="1416">
        <f t="shared" si="120"/>
        <v>427.86</v>
      </c>
      <c r="G1295" s="1037">
        <f>'Заказ, cкидки и курсы валют'!$J$24*F1295</f>
        <v>5427.4041000000007</v>
      </c>
      <c r="H1295" s="158">
        <f t="shared" si="121"/>
        <v>271.37</v>
      </c>
      <c r="I1295" s="245"/>
    </row>
    <row r="1296" spans="1:9" ht="13.5" customHeight="1">
      <c r="A1296" s="242" t="s">
        <v>2993</v>
      </c>
      <c r="B1296" s="47" t="s">
        <v>102</v>
      </c>
      <c r="C1296" s="943">
        <v>13.63</v>
      </c>
      <c r="D1296" s="147">
        <v>50</v>
      </c>
      <c r="E1296" s="1604">
        <f t="shared" si="119"/>
        <v>451.12799999999999</v>
      </c>
      <c r="F1296" s="1416">
        <f t="shared" si="120"/>
        <v>451.13</v>
      </c>
      <c r="G1296" s="1037">
        <f>'Заказ, cкидки и курсы валют'!$J$24*F1296</f>
        <v>5722.5840500000004</v>
      </c>
      <c r="H1296" s="158">
        <f t="shared" si="121"/>
        <v>286.13</v>
      </c>
      <c r="I1296" s="245"/>
    </row>
    <row r="1297" spans="1:9" ht="13.5" customHeight="1">
      <c r="A1297" s="242" t="s">
        <v>2994</v>
      </c>
      <c r="B1297" s="47" t="s">
        <v>186</v>
      </c>
      <c r="C1297" s="943">
        <v>14.33</v>
      </c>
      <c r="D1297" s="147">
        <v>50</v>
      </c>
      <c r="E1297" s="1604">
        <f t="shared" si="119"/>
        <v>440.29200000000003</v>
      </c>
      <c r="F1297" s="1416">
        <f t="shared" si="120"/>
        <v>440.29</v>
      </c>
      <c r="G1297" s="1037">
        <f>'Заказ, cкидки и курсы валют'!$J$24*F1297</f>
        <v>5585.0786500000004</v>
      </c>
      <c r="H1297" s="158">
        <f t="shared" si="121"/>
        <v>279.25</v>
      </c>
      <c r="I1297" s="245"/>
    </row>
    <row r="1298" spans="1:9" ht="13.5" customHeight="1">
      <c r="A1298" s="250" t="s">
        <v>2995</v>
      </c>
      <c r="B1298" s="47" t="s">
        <v>3121</v>
      </c>
      <c r="C1298" s="943">
        <v>15.5</v>
      </c>
      <c r="D1298" s="147">
        <v>50</v>
      </c>
      <c r="E1298" s="1604">
        <f t="shared" si="119"/>
        <v>474.20400000000001</v>
      </c>
      <c r="F1298" s="1416">
        <f t="shared" si="120"/>
        <v>474.2</v>
      </c>
      <c r="G1298" s="1037">
        <f>'Заказ, cкидки и курсы валют'!$J$24*F1298</f>
        <v>6015.2269999999999</v>
      </c>
      <c r="H1298" s="158">
        <f t="shared" si="121"/>
        <v>300.76</v>
      </c>
      <c r="I1298" s="245"/>
    </row>
    <row r="1299" spans="1:9" ht="13.5" customHeight="1">
      <c r="A1299" s="250" t="s">
        <v>2996</v>
      </c>
      <c r="B1299" s="47" t="s">
        <v>187</v>
      </c>
      <c r="C1299" s="943">
        <v>16.5</v>
      </c>
      <c r="D1299" s="147">
        <v>50</v>
      </c>
      <c r="E1299" s="1604">
        <f t="shared" si="119"/>
        <v>517.428</v>
      </c>
      <c r="F1299" s="1416">
        <f t="shared" si="120"/>
        <v>517.42999999999995</v>
      </c>
      <c r="G1299" s="1037">
        <f>'Заказ, cкидки и курсы валют'!$J$24*F1299</f>
        <v>6563.5995499999999</v>
      </c>
      <c r="H1299" s="158">
        <f t="shared" si="121"/>
        <v>328.18</v>
      </c>
      <c r="I1299" s="245"/>
    </row>
    <row r="1300" spans="1:9" ht="13.5" customHeight="1">
      <c r="A1300" s="250" t="s">
        <v>2997</v>
      </c>
      <c r="B1300" s="47" t="s">
        <v>85</v>
      </c>
      <c r="C1300" s="947">
        <v>18.329999999999998</v>
      </c>
      <c r="D1300" s="147">
        <v>50</v>
      </c>
      <c r="E1300" s="1604">
        <f t="shared" si="119"/>
        <v>624.78</v>
      </c>
      <c r="F1300" s="1416">
        <f t="shared" si="120"/>
        <v>624.78</v>
      </c>
      <c r="G1300" s="1037">
        <f>'Заказ, cкидки и курсы валют'!$J$24*F1300</f>
        <v>7925.3342999999995</v>
      </c>
      <c r="H1300" s="158">
        <f t="shared" si="121"/>
        <v>396.27</v>
      </c>
      <c r="I1300" s="245"/>
    </row>
    <row r="1301" spans="1:9" ht="13.5" customHeight="1" thickBot="1">
      <c r="A1301" s="282" t="s">
        <v>2998</v>
      </c>
      <c r="B1301" s="246" t="s">
        <v>188</v>
      </c>
      <c r="C1301" s="948">
        <v>20.6</v>
      </c>
      <c r="D1301" s="284">
        <v>50</v>
      </c>
      <c r="E1301" s="1604">
        <f>E1215*1.2</f>
        <v>740.07600000000002</v>
      </c>
      <c r="F1301" s="1417">
        <f t="shared" si="120"/>
        <v>740.08</v>
      </c>
      <c r="G1301" s="1174">
        <f>'Заказ, cкидки и курсы валют'!$J$24*F1301</f>
        <v>9387.9148000000005</v>
      </c>
      <c r="H1301" s="214">
        <f t="shared" si="121"/>
        <v>469.4</v>
      </c>
      <c r="I1301" s="248"/>
    </row>
    <row r="1302" spans="1:9" ht="13.5" customHeight="1" thickBot="1">
      <c r="A1302" s="14"/>
      <c r="B1302" s="53"/>
      <c r="C1302" s="102"/>
      <c r="D1302" s="53"/>
      <c r="E1302" s="678"/>
      <c r="F1302" s="711"/>
      <c r="G1302" s="1038"/>
      <c r="H1302" s="14"/>
      <c r="I1302" s="14"/>
    </row>
    <row r="1303" spans="1:9" ht="13.5" customHeight="1">
      <c r="A1303" s="249"/>
      <c r="B1303" s="112" t="s">
        <v>3099</v>
      </c>
      <c r="C1303" s="112"/>
      <c r="D1303" s="117"/>
      <c r="E1303" s="728"/>
      <c r="F1303" s="729"/>
      <c r="G1303" s="1033"/>
      <c r="H1303" s="196"/>
      <c r="I1303" s="116"/>
    </row>
    <row r="1304" spans="1:9" ht="13.5" customHeight="1">
      <c r="A1304" s="239"/>
      <c r="B1304" s="129" t="s">
        <v>1405</v>
      </c>
      <c r="C1304" s="129"/>
      <c r="D1304" s="199"/>
      <c r="E1304" s="730"/>
      <c r="F1304" s="685"/>
      <c r="G1304" s="396"/>
      <c r="H1304" s="17"/>
      <c r="I1304" s="200"/>
    </row>
    <row r="1305" spans="1:9" ht="13.5" customHeight="1">
      <c r="A1305" s="239"/>
      <c r="B1305" s="240"/>
      <c r="C1305" s="118"/>
      <c r="D1305" s="118"/>
      <c r="E1305" s="732"/>
      <c r="F1305" s="733"/>
      <c r="G1305" s="1034"/>
      <c r="H1305" s="264"/>
      <c r="I1305" s="200"/>
    </row>
    <row r="1306" spans="1:9" ht="13.5" customHeight="1">
      <c r="A1306" s="239"/>
      <c r="B1306" s="240"/>
      <c r="C1306" s="118"/>
      <c r="D1306" s="118"/>
      <c r="E1306" s="732"/>
      <c r="F1306" s="733"/>
      <c r="G1306" s="1034"/>
      <c r="H1306" s="264"/>
      <c r="I1306" s="200"/>
    </row>
    <row r="1307" spans="1:9" ht="13.5" customHeight="1">
      <c r="A1307" s="239"/>
      <c r="B1307" s="240"/>
      <c r="C1307" s="118"/>
      <c r="D1307" s="118"/>
      <c r="E1307" s="732"/>
      <c r="F1307" s="733"/>
      <c r="G1307" s="1034"/>
      <c r="H1307" s="264"/>
      <c r="I1307" s="200"/>
    </row>
    <row r="1308" spans="1:9" ht="13.5" customHeight="1" thickBot="1">
      <c r="A1308" s="234" t="s">
        <v>7212</v>
      </c>
      <c r="B1308" s="233"/>
      <c r="C1308" s="238"/>
      <c r="D1308" s="238"/>
      <c r="E1308" s="734"/>
      <c r="F1308" s="735"/>
      <c r="G1308" s="1035"/>
      <c r="H1308" s="265"/>
      <c r="I1308" s="205"/>
    </row>
    <row r="1309" spans="1:9" ht="42" customHeight="1">
      <c r="A1309" s="228" t="s">
        <v>1036</v>
      </c>
      <c r="B1309" s="229" t="s">
        <v>1037</v>
      </c>
      <c r="C1309" s="230" t="s">
        <v>679</v>
      </c>
      <c r="D1309" s="230" t="s">
        <v>3147</v>
      </c>
      <c r="E1309" s="1476" t="s">
        <v>11544</v>
      </c>
      <c r="F1309" s="737" t="s">
        <v>2796</v>
      </c>
      <c r="G1309" s="1039" t="s">
        <v>2644</v>
      </c>
      <c r="H1309" s="394" t="s">
        <v>498</v>
      </c>
      <c r="I1309" s="232" t="s">
        <v>4274</v>
      </c>
    </row>
    <row r="1310" spans="1:9" ht="13.5" customHeight="1" thickBot="1">
      <c r="A1310" s="228"/>
      <c r="B1310" s="445"/>
      <c r="C1310" s="230" t="s">
        <v>3648</v>
      </c>
      <c r="D1310" s="446" t="s">
        <v>2645</v>
      </c>
      <c r="E1310" s="738" t="s">
        <v>265</v>
      </c>
      <c r="F1310" s="745">
        <f>'Заказ, cкидки и курсы валют'!$I$12</f>
        <v>0</v>
      </c>
      <c r="G1310" s="1149"/>
      <c r="H1310" s="545"/>
      <c r="I1310" s="380"/>
    </row>
    <row r="1311" spans="1:9" ht="13.5" customHeight="1">
      <c r="A1311" s="447" t="s">
        <v>7276</v>
      </c>
      <c r="B1311" s="448" t="s">
        <v>3349</v>
      </c>
      <c r="C1311" s="1198">
        <v>0.28000000000000003</v>
      </c>
      <c r="D1311" s="1199">
        <v>700</v>
      </c>
      <c r="E1311" s="1727">
        <f>E1139*2</f>
        <v>25.72</v>
      </c>
      <c r="F1311" s="1415">
        <f>ROUND(E1311*(1-$F$11),2)</f>
        <v>25.72</v>
      </c>
      <c r="G1311" s="1188">
        <f>'Заказ, cкидки и курсы валют'!$J$24*F1311</f>
        <v>326.25819999999999</v>
      </c>
      <c r="H1311" s="443">
        <f>ROUND((D1311/1000)*G1311,2)</f>
        <v>228.38</v>
      </c>
      <c r="I1311" s="393"/>
    </row>
    <row r="1312" spans="1:9" ht="13.5" customHeight="1">
      <c r="A1312" s="242" t="s">
        <v>7277</v>
      </c>
      <c r="B1312" s="47" t="s">
        <v>3350</v>
      </c>
      <c r="C1312" s="944">
        <v>0.28999999999999998</v>
      </c>
      <c r="D1312" s="148">
        <v>500</v>
      </c>
      <c r="E1312" s="1727">
        <f t="shared" ref="E1312:E1375" si="122">E1140*2</f>
        <v>27.96</v>
      </c>
      <c r="F1312" s="1416">
        <f t="shared" ref="F1312:F1375" si="123">ROUND(E1312*(1-$F$11),2)</f>
        <v>27.96</v>
      </c>
      <c r="G1312" s="1037">
        <f>'Заказ, cкидки и курсы валют'!$J$24*F1312</f>
        <v>354.67260000000005</v>
      </c>
      <c r="H1312" s="158">
        <f t="shared" ref="H1312:H1375" si="124">ROUND((D1312/1000)*G1312,2)</f>
        <v>177.34</v>
      </c>
      <c r="I1312" s="245"/>
    </row>
    <row r="1313" spans="1:9" ht="13.5" customHeight="1">
      <c r="A1313" s="242" t="s">
        <v>7278</v>
      </c>
      <c r="B1313" s="47" t="s">
        <v>3351</v>
      </c>
      <c r="C1313" s="944">
        <v>0.34</v>
      </c>
      <c r="D1313" s="148">
        <v>300</v>
      </c>
      <c r="E1313" s="1727">
        <f t="shared" si="122"/>
        <v>31.32</v>
      </c>
      <c r="F1313" s="1416">
        <f t="shared" si="123"/>
        <v>31.32</v>
      </c>
      <c r="G1313" s="1037">
        <f>'Заказ, cкидки и курсы валют'!$J$24*F1313</f>
        <v>397.29420000000005</v>
      </c>
      <c r="H1313" s="158">
        <f t="shared" si="124"/>
        <v>119.19</v>
      </c>
      <c r="I1313" s="245"/>
    </row>
    <row r="1314" spans="1:9" ht="13.5" customHeight="1">
      <c r="A1314" s="242" t="s">
        <v>7279</v>
      </c>
      <c r="B1314" s="47" t="s">
        <v>3352</v>
      </c>
      <c r="C1314" s="944">
        <v>0.43</v>
      </c>
      <c r="D1314" s="148">
        <v>300</v>
      </c>
      <c r="E1314" s="1727">
        <f t="shared" si="122"/>
        <v>32.700000000000003</v>
      </c>
      <c r="F1314" s="1416">
        <f t="shared" si="123"/>
        <v>32.700000000000003</v>
      </c>
      <c r="G1314" s="1037">
        <f>'Заказ, cкидки и курсы валют'!$J$24*F1314</f>
        <v>414.79950000000008</v>
      </c>
      <c r="H1314" s="158">
        <f t="shared" si="124"/>
        <v>124.44</v>
      </c>
      <c r="I1314" s="245"/>
    </row>
    <row r="1315" spans="1:9" ht="13.5" customHeight="1">
      <c r="A1315" s="242" t="s">
        <v>7280</v>
      </c>
      <c r="B1315" s="47" t="s">
        <v>3353</v>
      </c>
      <c r="C1315" s="944">
        <v>0.62</v>
      </c>
      <c r="D1315" s="148">
        <v>200</v>
      </c>
      <c r="E1315" s="1727">
        <f t="shared" si="122"/>
        <v>41.26</v>
      </c>
      <c r="F1315" s="1416">
        <f t="shared" si="123"/>
        <v>41.26</v>
      </c>
      <c r="G1315" s="1037">
        <f>'Заказ, cкидки и курсы валют'!$J$24*F1315</f>
        <v>523.38310000000001</v>
      </c>
      <c r="H1315" s="158">
        <f t="shared" si="124"/>
        <v>104.68</v>
      </c>
      <c r="I1315" s="245"/>
    </row>
    <row r="1316" spans="1:9" ht="13.5" customHeight="1">
      <c r="A1316" s="242" t="s">
        <v>7281</v>
      </c>
      <c r="B1316" s="47" t="s">
        <v>3354</v>
      </c>
      <c r="C1316" s="944">
        <v>0.37</v>
      </c>
      <c r="D1316" s="148">
        <v>500</v>
      </c>
      <c r="E1316" s="1727">
        <f t="shared" si="122"/>
        <v>28.58</v>
      </c>
      <c r="F1316" s="1416">
        <f t="shared" si="123"/>
        <v>28.58</v>
      </c>
      <c r="G1316" s="1037">
        <f>'Заказ, cкидки и курсы валют'!$J$24*F1316</f>
        <v>362.53730000000002</v>
      </c>
      <c r="H1316" s="158">
        <f t="shared" si="124"/>
        <v>181.27</v>
      </c>
      <c r="I1316" s="245"/>
    </row>
    <row r="1317" spans="1:9" ht="13.5" customHeight="1">
      <c r="A1317" s="242" t="s">
        <v>7282</v>
      </c>
      <c r="B1317" s="47" t="s">
        <v>138</v>
      </c>
      <c r="C1317" s="944">
        <v>0.39</v>
      </c>
      <c r="D1317" s="148">
        <v>500</v>
      </c>
      <c r="E1317" s="1727">
        <f t="shared" si="122"/>
        <v>32.42</v>
      </c>
      <c r="F1317" s="1416">
        <f t="shared" si="123"/>
        <v>32.42</v>
      </c>
      <c r="G1317" s="1037">
        <f>'Заказ, cкидки и курсы валют'!$J$24*F1317</f>
        <v>411.24770000000007</v>
      </c>
      <c r="H1317" s="158">
        <f t="shared" ref="H1317:H1324" si="125">ROUND((D1318/1000)*G1317,2)</f>
        <v>123.37</v>
      </c>
      <c r="I1317" s="245"/>
    </row>
    <row r="1318" spans="1:9" ht="13.5" customHeight="1">
      <c r="A1318" s="242" t="s">
        <v>7283</v>
      </c>
      <c r="B1318" s="47" t="s">
        <v>139</v>
      </c>
      <c r="C1318" s="944">
        <v>0.5</v>
      </c>
      <c r="D1318" s="148">
        <v>300</v>
      </c>
      <c r="E1318" s="1727">
        <f t="shared" si="122"/>
        <v>36.08</v>
      </c>
      <c r="F1318" s="1416">
        <f t="shared" si="123"/>
        <v>36.08</v>
      </c>
      <c r="G1318" s="1037">
        <f>'Заказ, cкидки и курсы валют'!$J$24*F1318</f>
        <v>457.6748</v>
      </c>
      <c r="H1318" s="158">
        <f t="shared" si="125"/>
        <v>137.30000000000001</v>
      </c>
      <c r="I1318" s="245"/>
    </row>
    <row r="1319" spans="1:9" ht="13.5" customHeight="1">
      <c r="A1319" s="242" t="s">
        <v>7284</v>
      </c>
      <c r="B1319" s="47" t="s">
        <v>140</v>
      </c>
      <c r="C1319" s="944">
        <v>0.59</v>
      </c>
      <c r="D1319" s="148">
        <v>300</v>
      </c>
      <c r="E1319" s="1727">
        <f t="shared" si="122"/>
        <v>42.86</v>
      </c>
      <c r="F1319" s="1416">
        <f t="shared" si="123"/>
        <v>42.86</v>
      </c>
      <c r="G1319" s="1037">
        <f>'Заказ, cкидки и курсы валют'!$J$24*F1319</f>
        <v>543.67910000000006</v>
      </c>
      <c r="H1319" s="158">
        <f t="shared" si="125"/>
        <v>81.55</v>
      </c>
      <c r="I1319" s="245"/>
    </row>
    <row r="1320" spans="1:9" ht="13.5" customHeight="1">
      <c r="A1320" s="242" t="s">
        <v>7285</v>
      </c>
      <c r="B1320" s="47" t="s">
        <v>141</v>
      </c>
      <c r="C1320" s="944">
        <v>0.74</v>
      </c>
      <c r="D1320" s="148">
        <v>150</v>
      </c>
      <c r="E1320" s="1727">
        <f t="shared" si="122"/>
        <v>46.78</v>
      </c>
      <c r="F1320" s="1416">
        <f t="shared" si="123"/>
        <v>46.78</v>
      </c>
      <c r="G1320" s="1037">
        <f>'Заказ, cкидки и курсы валют'!$J$24*F1320</f>
        <v>593.40430000000003</v>
      </c>
      <c r="H1320" s="158">
        <f t="shared" si="125"/>
        <v>89.01</v>
      </c>
      <c r="I1320" s="245"/>
    </row>
    <row r="1321" spans="1:9" ht="13.5" customHeight="1">
      <c r="A1321" s="242" t="s">
        <v>7286</v>
      </c>
      <c r="B1321" s="47" t="s">
        <v>142</v>
      </c>
      <c r="C1321" s="944">
        <v>0.88</v>
      </c>
      <c r="D1321" s="148">
        <v>150</v>
      </c>
      <c r="E1321" s="1727">
        <f t="shared" si="122"/>
        <v>53.9</v>
      </c>
      <c r="F1321" s="1416">
        <f t="shared" si="123"/>
        <v>53.9</v>
      </c>
      <c r="G1321" s="1037">
        <f>'Заказ, cкидки и курсы валют'!$J$24*F1321</f>
        <v>683.72149999999999</v>
      </c>
      <c r="H1321" s="158">
        <f t="shared" si="125"/>
        <v>68.37</v>
      </c>
      <c r="I1321" s="245"/>
    </row>
    <row r="1322" spans="1:9" ht="13.5" customHeight="1">
      <c r="A1322" s="242" t="s">
        <v>7287</v>
      </c>
      <c r="B1322" s="47" t="s">
        <v>143</v>
      </c>
      <c r="C1322" s="944">
        <v>1.1599999999999999</v>
      </c>
      <c r="D1322" s="148">
        <v>100</v>
      </c>
      <c r="E1322" s="1727">
        <f t="shared" si="122"/>
        <v>57.62</v>
      </c>
      <c r="F1322" s="1416">
        <f t="shared" si="123"/>
        <v>57.62</v>
      </c>
      <c r="G1322" s="1037">
        <f>'Заказ, cкидки и курсы валют'!$J$24*F1322</f>
        <v>730.90970000000004</v>
      </c>
      <c r="H1322" s="158">
        <f t="shared" si="125"/>
        <v>73.09</v>
      </c>
      <c r="I1322" s="245"/>
    </row>
    <row r="1323" spans="1:9" ht="13.5" customHeight="1">
      <c r="A1323" s="242" t="s">
        <v>7288</v>
      </c>
      <c r="B1323" s="47" t="s">
        <v>144</v>
      </c>
      <c r="C1323" s="944">
        <v>1.3</v>
      </c>
      <c r="D1323" s="148">
        <v>100</v>
      </c>
      <c r="E1323" s="1727">
        <f t="shared" si="122"/>
        <v>63.64</v>
      </c>
      <c r="F1323" s="1416">
        <f t="shared" si="123"/>
        <v>63.64</v>
      </c>
      <c r="G1323" s="1037">
        <f>'Заказ, cкидки и курсы валют'!$J$24*F1323</f>
        <v>807.27340000000004</v>
      </c>
      <c r="H1323" s="158">
        <f t="shared" si="125"/>
        <v>64.58</v>
      </c>
      <c r="I1323" s="245"/>
    </row>
    <row r="1324" spans="1:9" ht="13.5" customHeight="1">
      <c r="A1324" s="243" t="s">
        <v>7289</v>
      </c>
      <c r="B1324" s="47" t="s">
        <v>4008</v>
      </c>
      <c r="C1324" s="944">
        <v>1.44</v>
      </c>
      <c r="D1324" s="148">
        <v>80</v>
      </c>
      <c r="E1324" s="1727">
        <f t="shared" si="122"/>
        <v>72.94</v>
      </c>
      <c r="F1324" s="1416">
        <f t="shared" si="123"/>
        <v>72.94</v>
      </c>
      <c r="G1324" s="1037">
        <f>'Заказ, cкидки и курсы валют'!$J$24*F1324</f>
        <v>925.24390000000005</v>
      </c>
      <c r="H1324" s="158">
        <f t="shared" si="125"/>
        <v>74.02</v>
      </c>
      <c r="I1324" s="245"/>
    </row>
    <row r="1325" spans="1:9" ht="13.5" customHeight="1">
      <c r="A1325" s="242" t="s">
        <v>7290</v>
      </c>
      <c r="B1325" s="47" t="s">
        <v>3364</v>
      </c>
      <c r="C1325" s="944">
        <v>1.58</v>
      </c>
      <c r="D1325" s="148">
        <v>80</v>
      </c>
      <c r="E1325" s="1727">
        <f t="shared" si="122"/>
        <v>92.42</v>
      </c>
      <c r="F1325" s="1416">
        <f t="shared" si="123"/>
        <v>92.42</v>
      </c>
      <c r="G1325" s="1037">
        <f>'Заказ, cкидки и курсы валют'!$J$24*F1325</f>
        <v>1172.3477</v>
      </c>
      <c r="H1325" s="158">
        <f t="shared" si="124"/>
        <v>93.79</v>
      </c>
      <c r="I1325" s="245"/>
    </row>
    <row r="1326" spans="1:9" ht="13.5" customHeight="1">
      <c r="A1326" s="242" t="s">
        <v>7291</v>
      </c>
      <c r="B1326" s="47" t="s">
        <v>153</v>
      </c>
      <c r="C1326" s="943">
        <v>0.53</v>
      </c>
      <c r="D1326" s="148">
        <v>300</v>
      </c>
      <c r="E1326" s="1727">
        <f t="shared" si="122"/>
        <v>37.159999999999997</v>
      </c>
      <c r="F1326" s="1416">
        <f t="shared" si="123"/>
        <v>37.159999999999997</v>
      </c>
      <c r="G1326" s="1037">
        <f>'Заказ, cкидки и курсы валют'!$J$24*F1326</f>
        <v>471.37459999999999</v>
      </c>
      <c r="H1326" s="158">
        <f t="shared" si="124"/>
        <v>141.41</v>
      </c>
      <c r="I1326" s="245"/>
    </row>
    <row r="1327" spans="1:9" ht="13.5" customHeight="1">
      <c r="A1327" s="242" t="s">
        <v>7292</v>
      </c>
      <c r="B1327" s="47" t="s">
        <v>105</v>
      </c>
      <c r="C1327" s="943">
        <v>0.65</v>
      </c>
      <c r="D1327" s="148">
        <v>300</v>
      </c>
      <c r="E1327" s="1727">
        <f t="shared" si="122"/>
        <v>46.48</v>
      </c>
      <c r="F1327" s="1416">
        <f t="shared" si="123"/>
        <v>46.48</v>
      </c>
      <c r="G1327" s="1037">
        <f>'Заказ, cкидки и курсы валют'!$J$24*F1327</f>
        <v>589.59879999999998</v>
      </c>
      <c r="H1327" s="158">
        <f t="shared" si="124"/>
        <v>176.88</v>
      </c>
      <c r="I1327" s="245"/>
    </row>
    <row r="1328" spans="1:9" ht="13.5" customHeight="1">
      <c r="A1328" s="242" t="s">
        <v>7293</v>
      </c>
      <c r="B1328" s="47" t="s">
        <v>154</v>
      </c>
      <c r="C1328" s="944">
        <v>0.78</v>
      </c>
      <c r="D1328" s="148">
        <v>200</v>
      </c>
      <c r="E1328" s="1727">
        <f t="shared" si="122"/>
        <v>51.26</v>
      </c>
      <c r="F1328" s="1416">
        <f t="shared" si="123"/>
        <v>51.26</v>
      </c>
      <c r="G1328" s="1037">
        <f>'Заказ, cкидки и курсы валют'!$J$24*F1328</f>
        <v>650.23310000000004</v>
      </c>
      <c r="H1328" s="158">
        <f t="shared" si="124"/>
        <v>130.05000000000001</v>
      </c>
      <c r="I1328" s="245"/>
    </row>
    <row r="1329" spans="1:9" ht="13.5" customHeight="1">
      <c r="A1329" s="242" t="s">
        <v>7294</v>
      </c>
      <c r="B1329" s="47" t="s">
        <v>107</v>
      </c>
      <c r="C1329" s="944">
        <v>1.08</v>
      </c>
      <c r="D1329" s="148">
        <v>150</v>
      </c>
      <c r="E1329" s="1727">
        <f t="shared" si="122"/>
        <v>60.4</v>
      </c>
      <c r="F1329" s="1416">
        <f t="shared" si="123"/>
        <v>60.4</v>
      </c>
      <c r="G1329" s="1037">
        <f>'Заказ, cкидки и курсы валют'!$J$24*F1329</f>
        <v>766.17399999999998</v>
      </c>
      <c r="H1329" s="158">
        <f t="shared" si="124"/>
        <v>114.93</v>
      </c>
      <c r="I1329" s="245"/>
    </row>
    <row r="1330" spans="1:9" ht="13.5" customHeight="1">
      <c r="A1330" s="242" t="s">
        <v>7295</v>
      </c>
      <c r="B1330" s="51" t="s">
        <v>155</v>
      </c>
      <c r="C1330" s="944">
        <v>1.26</v>
      </c>
      <c r="D1330" s="148">
        <v>100</v>
      </c>
      <c r="E1330" s="1727">
        <f t="shared" si="122"/>
        <v>68.819999999999993</v>
      </c>
      <c r="F1330" s="1416">
        <f t="shared" si="123"/>
        <v>68.819999999999993</v>
      </c>
      <c r="G1330" s="1037">
        <f>'Заказ, cкидки и курсы валют'!$J$24*F1330</f>
        <v>872.98169999999993</v>
      </c>
      <c r="H1330" s="158">
        <f t="shared" si="124"/>
        <v>87.3</v>
      </c>
      <c r="I1330" s="245"/>
    </row>
    <row r="1331" spans="1:9" ht="13.5" customHeight="1">
      <c r="A1331" s="242" t="s">
        <v>7296</v>
      </c>
      <c r="B1331" s="47" t="s">
        <v>109</v>
      </c>
      <c r="C1331" s="944">
        <v>1.36</v>
      </c>
      <c r="D1331" s="148">
        <v>100</v>
      </c>
      <c r="E1331" s="1727">
        <f t="shared" si="122"/>
        <v>77.400000000000006</v>
      </c>
      <c r="F1331" s="1416">
        <f t="shared" si="123"/>
        <v>77.400000000000006</v>
      </c>
      <c r="G1331" s="1037">
        <f>'Заказ, cкидки и курсы валют'!$J$24*F1331</f>
        <v>981.81900000000007</v>
      </c>
      <c r="H1331" s="158">
        <f t="shared" si="124"/>
        <v>98.18</v>
      </c>
      <c r="I1331" s="245"/>
    </row>
    <row r="1332" spans="1:9" ht="13.5" customHeight="1">
      <c r="A1332" s="242" t="s">
        <v>7297</v>
      </c>
      <c r="B1332" s="47" t="s">
        <v>156</v>
      </c>
      <c r="C1332" s="944">
        <v>1.6</v>
      </c>
      <c r="D1332" s="148">
        <v>70</v>
      </c>
      <c r="E1332" s="1727">
        <f t="shared" si="122"/>
        <v>88.82</v>
      </c>
      <c r="F1332" s="1416">
        <f t="shared" si="123"/>
        <v>88.82</v>
      </c>
      <c r="G1332" s="1037">
        <f>'Заказ, cкидки и курсы валют'!$J$24*F1332</f>
        <v>1126.6816999999999</v>
      </c>
      <c r="H1332" s="158">
        <f t="shared" si="124"/>
        <v>78.87</v>
      </c>
      <c r="I1332" s="245"/>
    </row>
    <row r="1333" spans="1:9" ht="13.5" customHeight="1">
      <c r="A1333" s="242" t="s">
        <v>7298</v>
      </c>
      <c r="B1333" s="47" t="s">
        <v>111</v>
      </c>
      <c r="C1333" s="944">
        <v>1.73</v>
      </c>
      <c r="D1333" s="148">
        <v>50</v>
      </c>
      <c r="E1333" s="1727">
        <f t="shared" si="122"/>
        <v>87.3</v>
      </c>
      <c r="F1333" s="1416">
        <f t="shared" si="123"/>
        <v>87.3</v>
      </c>
      <c r="G1333" s="1037">
        <f>'Заказ, cкидки и курсы валют'!$J$24*F1333</f>
        <v>1107.4005</v>
      </c>
      <c r="H1333" s="158">
        <f t="shared" si="124"/>
        <v>55.37</v>
      </c>
      <c r="I1333" s="245"/>
    </row>
    <row r="1334" spans="1:9" ht="13.5" customHeight="1">
      <c r="A1334" s="242" t="s">
        <v>7299</v>
      </c>
      <c r="B1334" s="47" t="s">
        <v>157</v>
      </c>
      <c r="C1334" s="944">
        <v>1.96</v>
      </c>
      <c r="D1334" s="148">
        <v>50</v>
      </c>
      <c r="E1334" s="1727">
        <f t="shared" si="122"/>
        <v>110.28</v>
      </c>
      <c r="F1334" s="1416">
        <f t="shared" si="123"/>
        <v>110.28</v>
      </c>
      <c r="G1334" s="1037">
        <f>'Заказ, cкидки и курсы валют'!$J$24*F1334</f>
        <v>1398.9018000000001</v>
      </c>
      <c r="H1334" s="158">
        <f t="shared" si="124"/>
        <v>69.95</v>
      </c>
      <c r="I1334" s="245"/>
    </row>
    <row r="1335" spans="1:9" ht="13.5" customHeight="1">
      <c r="A1335" s="242" t="s">
        <v>7300</v>
      </c>
      <c r="B1335" s="47" t="s">
        <v>145</v>
      </c>
      <c r="C1335" s="944">
        <v>0.73</v>
      </c>
      <c r="D1335" s="148">
        <v>300</v>
      </c>
      <c r="E1335" s="1727">
        <f t="shared" si="122"/>
        <v>40.299999999999997</v>
      </c>
      <c r="F1335" s="1416">
        <f t="shared" si="123"/>
        <v>40.299999999999997</v>
      </c>
      <c r="G1335" s="1037">
        <f>'Заказ, cкидки и курсы валют'!$J$24*F1335</f>
        <v>511.20549999999997</v>
      </c>
      <c r="H1335" s="158">
        <f t="shared" si="124"/>
        <v>153.36000000000001</v>
      </c>
      <c r="I1335" s="245"/>
    </row>
    <row r="1336" spans="1:9" ht="13.5" customHeight="1">
      <c r="A1336" s="242" t="s">
        <v>7301</v>
      </c>
      <c r="B1336" s="47" t="s">
        <v>146</v>
      </c>
      <c r="C1336" s="944">
        <v>0.9</v>
      </c>
      <c r="D1336" s="148">
        <v>250</v>
      </c>
      <c r="E1336" s="1727">
        <f t="shared" si="122"/>
        <v>57.96</v>
      </c>
      <c r="F1336" s="1416">
        <f t="shared" si="123"/>
        <v>57.96</v>
      </c>
      <c r="G1336" s="1037">
        <f>'Заказ, cкидки и курсы валют'!$J$24*F1336</f>
        <v>735.22260000000006</v>
      </c>
      <c r="H1336" s="158">
        <f t="shared" si="124"/>
        <v>183.81</v>
      </c>
      <c r="I1336" s="245"/>
    </row>
    <row r="1337" spans="1:9" ht="13.5" customHeight="1">
      <c r="A1337" s="242" t="s">
        <v>7302</v>
      </c>
      <c r="B1337" s="47" t="s">
        <v>147</v>
      </c>
      <c r="C1337" s="943">
        <v>1.07</v>
      </c>
      <c r="D1337" s="148">
        <v>200</v>
      </c>
      <c r="E1337" s="1727">
        <f t="shared" si="122"/>
        <v>66.64</v>
      </c>
      <c r="F1337" s="1416">
        <f t="shared" si="123"/>
        <v>66.64</v>
      </c>
      <c r="G1337" s="1037">
        <f>'Заказ, cкидки и курсы валют'!$J$24*F1337</f>
        <v>845.32839999999999</v>
      </c>
      <c r="H1337" s="158">
        <f t="shared" si="124"/>
        <v>169.07</v>
      </c>
      <c r="I1337" s="245"/>
    </row>
    <row r="1338" spans="1:9" ht="13.5" customHeight="1">
      <c r="A1338" s="242" t="s">
        <v>7303</v>
      </c>
      <c r="B1338" s="47" t="s">
        <v>148</v>
      </c>
      <c r="C1338" s="943">
        <v>1.37</v>
      </c>
      <c r="D1338" s="148">
        <v>150</v>
      </c>
      <c r="E1338" s="1727">
        <f t="shared" si="122"/>
        <v>65.02</v>
      </c>
      <c r="F1338" s="1416">
        <f t="shared" si="123"/>
        <v>65.02</v>
      </c>
      <c r="G1338" s="1037">
        <f>'Заказ, cкидки и курсы валют'!$J$24*F1338</f>
        <v>824.77869999999996</v>
      </c>
      <c r="H1338" s="158">
        <f t="shared" si="124"/>
        <v>123.72</v>
      </c>
      <c r="I1338" s="245"/>
    </row>
    <row r="1339" spans="1:9" ht="13.5" customHeight="1">
      <c r="A1339" s="242" t="s">
        <v>7304</v>
      </c>
      <c r="B1339" s="47" t="s">
        <v>149</v>
      </c>
      <c r="C1339" s="943">
        <v>1.53</v>
      </c>
      <c r="D1339" s="148">
        <v>100</v>
      </c>
      <c r="E1339" s="1727">
        <f t="shared" si="122"/>
        <v>77.78</v>
      </c>
      <c r="F1339" s="1416">
        <f t="shared" si="123"/>
        <v>77.78</v>
      </c>
      <c r="G1339" s="1037">
        <f>'Заказ, cкидки и курсы валют'!$J$24*F1339</f>
        <v>986.63930000000005</v>
      </c>
      <c r="H1339" s="158">
        <f t="shared" si="124"/>
        <v>98.66</v>
      </c>
      <c r="I1339" s="245"/>
    </row>
    <row r="1340" spans="1:9" ht="13.5" customHeight="1">
      <c r="A1340" s="242" t="s">
        <v>7305</v>
      </c>
      <c r="B1340" s="47" t="s">
        <v>150</v>
      </c>
      <c r="C1340" s="943">
        <v>1.76</v>
      </c>
      <c r="D1340" s="148">
        <v>80</v>
      </c>
      <c r="E1340" s="1727">
        <f t="shared" si="122"/>
        <v>84.88</v>
      </c>
      <c r="F1340" s="1416">
        <f t="shared" si="123"/>
        <v>84.88</v>
      </c>
      <c r="G1340" s="1037">
        <f>'Заказ, cкидки и курсы валют'!$J$24*F1340</f>
        <v>1076.7028</v>
      </c>
      <c r="H1340" s="158">
        <f t="shared" si="124"/>
        <v>86.14</v>
      </c>
      <c r="I1340" s="245"/>
    </row>
    <row r="1341" spans="1:9" ht="13.5" customHeight="1">
      <c r="A1341" s="242" t="s">
        <v>7306</v>
      </c>
      <c r="B1341" s="47" t="s">
        <v>151</v>
      </c>
      <c r="C1341" s="944">
        <v>1.98</v>
      </c>
      <c r="D1341" s="148">
        <v>70</v>
      </c>
      <c r="E1341" s="1727">
        <f t="shared" si="122"/>
        <v>111.74</v>
      </c>
      <c r="F1341" s="1416">
        <f t="shared" si="123"/>
        <v>111.74</v>
      </c>
      <c r="G1341" s="1037">
        <f>'Заказ, cкидки и курсы валют'!$J$24*F1341</f>
        <v>1417.4219000000001</v>
      </c>
      <c r="H1341" s="158">
        <f t="shared" si="124"/>
        <v>99.22</v>
      </c>
      <c r="I1341" s="245"/>
    </row>
    <row r="1342" spans="1:9" ht="13.5" customHeight="1">
      <c r="A1342" s="242" t="s">
        <v>7307</v>
      </c>
      <c r="B1342" s="47" t="s">
        <v>79</v>
      </c>
      <c r="C1342" s="944">
        <v>2.2000000000000002</v>
      </c>
      <c r="D1342" s="148">
        <v>50</v>
      </c>
      <c r="E1342" s="1727">
        <f t="shared" si="122"/>
        <v>105.36</v>
      </c>
      <c r="F1342" s="1416">
        <f t="shared" si="123"/>
        <v>105.36</v>
      </c>
      <c r="G1342" s="1037">
        <f>'Заказ, cкидки и курсы валют'!$J$24*F1342</f>
        <v>1336.4916000000001</v>
      </c>
      <c r="H1342" s="158">
        <f t="shared" si="124"/>
        <v>66.819999999999993</v>
      </c>
      <c r="I1342" s="245"/>
    </row>
    <row r="1343" spans="1:9" ht="13.5" customHeight="1">
      <c r="A1343" s="242" t="s">
        <v>7308</v>
      </c>
      <c r="B1343" s="47" t="s">
        <v>152</v>
      </c>
      <c r="C1343" s="944">
        <v>2.41</v>
      </c>
      <c r="D1343" s="148">
        <v>50</v>
      </c>
      <c r="E1343" s="1727">
        <f t="shared" si="122"/>
        <v>135.62</v>
      </c>
      <c r="F1343" s="1416">
        <f t="shared" si="123"/>
        <v>135.62</v>
      </c>
      <c r="G1343" s="1037">
        <f>'Заказ, cкидки и курсы валют'!$J$24*F1343</f>
        <v>1720.3397000000002</v>
      </c>
      <c r="H1343" s="158">
        <f t="shared" si="124"/>
        <v>86.02</v>
      </c>
      <c r="I1343" s="245"/>
    </row>
    <row r="1344" spans="1:9" ht="13.5" customHeight="1">
      <c r="A1344" s="242" t="s">
        <v>7309</v>
      </c>
      <c r="B1344" s="47" t="s">
        <v>158</v>
      </c>
      <c r="C1344" s="944">
        <v>2.92</v>
      </c>
      <c r="D1344" s="148">
        <v>30</v>
      </c>
      <c r="E1344" s="1727">
        <f t="shared" si="122"/>
        <v>143.08000000000001</v>
      </c>
      <c r="F1344" s="1416">
        <f t="shared" si="123"/>
        <v>143.08000000000001</v>
      </c>
      <c r="G1344" s="1037">
        <f>'Заказ, cкидки и курсы валют'!$J$24*F1344</f>
        <v>1814.9698000000003</v>
      </c>
      <c r="H1344" s="158">
        <f t="shared" si="124"/>
        <v>54.45</v>
      </c>
      <c r="I1344" s="245"/>
    </row>
    <row r="1345" spans="1:9" ht="13.5" customHeight="1">
      <c r="A1345" s="242" t="s">
        <v>7310</v>
      </c>
      <c r="B1345" s="47" t="s">
        <v>159</v>
      </c>
      <c r="C1345" s="944">
        <v>3.37</v>
      </c>
      <c r="D1345" s="148">
        <v>25</v>
      </c>
      <c r="E1345" s="1727">
        <f t="shared" si="122"/>
        <v>186</v>
      </c>
      <c r="F1345" s="1416">
        <f t="shared" si="123"/>
        <v>186</v>
      </c>
      <c r="G1345" s="1037">
        <f>'Заказ, cкидки и курсы валют'!$J$24*F1345</f>
        <v>2359.4100000000003</v>
      </c>
      <c r="H1345" s="158">
        <f t="shared" si="124"/>
        <v>58.99</v>
      </c>
      <c r="I1345" s="245"/>
    </row>
    <row r="1346" spans="1:9" ht="13.5" customHeight="1">
      <c r="A1346" s="242" t="s">
        <v>7311</v>
      </c>
      <c r="B1346" s="47" t="s">
        <v>80</v>
      </c>
      <c r="C1346" s="944">
        <v>1.21</v>
      </c>
      <c r="D1346" s="1565">
        <v>200</v>
      </c>
      <c r="E1346" s="1727">
        <f t="shared" si="122"/>
        <v>67.8</v>
      </c>
      <c r="F1346" s="1416">
        <f t="shared" si="123"/>
        <v>67.8</v>
      </c>
      <c r="G1346" s="1037">
        <f>'Заказ, cкидки и курсы валют'!$J$24*F1346</f>
        <v>860.04300000000001</v>
      </c>
      <c r="H1346" s="158">
        <f t="shared" si="124"/>
        <v>172.01</v>
      </c>
      <c r="I1346" s="245"/>
    </row>
    <row r="1347" spans="1:9" ht="13.5" customHeight="1">
      <c r="A1347" s="242" t="s">
        <v>7312</v>
      </c>
      <c r="B1347" s="47" t="s">
        <v>160</v>
      </c>
      <c r="C1347" s="944">
        <v>1.46</v>
      </c>
      <c r="D1347" s="1565">
        <v>100</v>
      </c>
      <c r="E1347" s="1727">
        <f t="shared" si="122"/>
        <v>76.28</v>
      </c>
      <c r="F1347" s="1416">
        <f t="shared" si="123"/>
        <v>76.28</v>
      </c>
      <c r="G1347" s="1037">
        <f>'Заказ, cкидки и курсы валют'!$J$24*F1347</f>
        <v>967.61180000000002</v>
      </c>
      <c r="H1347" s="158">
        <f t="shared" si="124"/>
        <v>96.76</v>
      </c>
      <c r="I1347" s="245"/>
    </row>
    <row r="1348" spans="1:9" ht="13.5" customHeight="1">
      <c r="A1348" s="242" t="s">
        <v>9043</v>
      </c>
      <c r="B1348" s="47" t="s">
        <v>161</v>
      </c>
      <c r="C1348" s="944">
        <v>1.63</v>
      </c>
      <c r="D1348" s="1565">
        <v>100</v>
      </c>
      <c r="E1348" s="1727">
        <f t="shared" si="122"/>
        <v>93.98</v>
      </c>
      <c r="F1348" s="1416">
        <f t="shared" si="123"/>
        <v>93.98</v>
      </c>
      <c r="G1348" s="1037">
        <f>'Заказ, cкидки и курсы валют'!$J$24*F1348</f>
        <v>1192.1363000000001</v>
      </c>
      <c r="H1348" s="158">
        <f t="shared" si="124"/>
        <v>119.21</v>
      </c>
      <c r="I1348" s="245"/>
    </row>
    <row r="1349" spans="1:9" ht="15">
      <c r="A1349" s="242" t="s">
        <v>9044</v>
      </c>
      <c r="B1349" s="47" t="s">
        <v>162</v>
      </c>
      <c r="C1349" s="944">
        <v>2.02</v>
      </c>
      <c r="D1349" s="1565">
        <v>70</v>
      </c>
      <c r="E1349" s="1727">
        <f t="shared" si="122"/>
        <v>94.68</v>
      </c>
      <c r="F1349" s="1416">
        <f t="shared" si="123"/>
        <v>94.68</v>
      </c>
      <c r="G1349" s="1037">
        <f>'Заказ, cкидки и курсы валют'!$J$24*F1349</f>
        <v>1201.0158000000001</v>
      </c>
      <c r="H1349" s="158">
        <f t="shared" si="124"/>
        <v>84.07</v>
      </c>
      <c r="I1349" s="245"/>
    </row>
    <row r="1350" spans="1:9" ht="15">
      <c r="A1350" s="243" t="s">
        <v>9045</v>
      </c>
      <c r="B1350" s="47" t="s">
        <v>81</v>
      </c>
      <c r="C1350" s="944">
        <v>2.27</v>
      </c>
      <c r="D1350" s="1565">
        <v>50</v>
      </c>
      <c r="E1350" s="1727">
        <f t="shared" si="122"/>
        <v>113.86</v>
      </c>
      <c r="F1350" s="1416">
        <f t="shared" si="123"/>
        <v>113.86</v>
      </c>
      <c r="G1350" s="1037">
        <f>'Заказ, cкидки и курсы валют'!$J$24*F1350</f>
        <v>1444.3141000000001</v>
      </c>
      <c r="H1350" s="158">
        <f t="shared" si="124"/>
        <v>72.22</v>
      </c>
      <c r="I1350" s="245"/>
    </row>
    <row r="1351" spans="1:9" ht="14.25" customHeight="1">
      <c r="A1351" s="243" t="s">
        <v>9046</v>
      </c>
      <c r="B1351" s="47" t="s">
        <v>163</v>
      </c>
      <c r="C1351" s="944">
        <v>2.52</v>
      </c>
      <c r="D1351" s="1565">
        <v>50</v>
      </c>
      <c r="E1351" s="1727">
        <f t="shared" si="122"/>
        <v>128.34</v>
      </c>
      <c r="F1351" s="1416">
        <f t="shared" si="123"/>
        <v>128.34</v>
      </c>
      <c r="G1351" s="1037">
        <f>'Заказ, cкидки и курсы валют'!$J$24*F1351</f>
        <v>1627.9929000000002</v>
      </c>
      <c r="H1351" s="158">
        <f t="shared" si="124"/>
        <v>81.400000000000006</v>
      </c>
      <c r="I1351" s="245"/>
    </row>
    <row r="1352" spans="1:9" ht="15" customHeight="1">
      <c r="A1352" s="243" t="s">
        <v>9047</v>
      </c>
      <c r="B1352" s="47" t="s">
        <v>82</v>
      </c>
      <c r="C1352" s="944">
        <v>2.83</v>
      </c>
      <c r="D1352" s="1565">
        <v>50</v>
      </c>
      <c r="E1352" s="1727">
        <f t="shared" si="122"/>
        <v>140.19999999999999</v>
      </c>
      <c r="F1352" s="1416">
        <f t="shared" si="123"/>
        <v>140.19999999999999</v>
      </c>
      <c r="G1352" s="1037">
        <f>'Заказ, cкидки и курсы валют'!$J$24*F1352</f>
        <v>1778.4369999999999</v>
      </c>
      <c r="H1352" s="158">
        <f t="shared" si="124"/>
        <v>88.92</v>
      </c>
      <c r="I1352" s="245"/>
    </row>
    <row r="1353" spans="1:9" ht="15">
      <c r="A1353" s="243" t="s">
        <v>9048</v>
      </c>
      <c r="B1353" s="47" t="s">
        <v>164</v>
      </c>
      <c r="C1353" s="944">
        <v>3.1</v>
      </c>
      <c r="D1353" s="1565">
        <v>40</v>
      </c>
      <c r="E1353" s="1727">
        <f t="shared" si="122"/>
        <v>172.72</v>
      </c>
      <c r="F1353" s="1416">
        <f t="shared" si="123"/>
        <v>172.72</v>
      </c>
      <c r="G1353" s="1037">
        <f>'Заказ, cкидки и курсы валют'!$J$24*F1353</f>
        <v>2190.9531999999999</v>
      </c>
      <c r="H1353" s="158">
        <f t="shared" si="124"/>
        <v>87.64</v>
      </c>
      <c r="I1353" s="245"/>
    </row>
    <row r="1354" spans="1:9">
      <c r="A1354" s="243" t="s">
        <v>9049</v>
      </c>
      <c r="B1354" s="47" t="s">
        <v>165</v>
      </c>
      <c r="C1354" s="943">
        <v>3.62</v>
      </c>
      <c r="D1354" s="1565">
        <v>30</v>
      </c>
      <c r="E1354" s="1727">
        <f t="shared" si="122"/>
        <v>201.8</v>
      </c>
      <c r="F1354" s="1416">
        <f t="shared" si="123"/>
        <v>201.8</v>
      </c>
      <c r="G1354" s="1037">
        <f>'Заказ, cкидки и курсы валют'!$J$24*F1354</f>
        <v>2559.8330000000001</v>
      </c>
      <c r="H1354" s="158">
        <f t="shared" si="124"/>
        <v>76.790000000000006</v>
      </c>
      <c r="I1354" s="245"/>
    </row>
    <row r="1355" spans="1:9">
      <c r="A1355" s="243" t="s">
        <v>9050</v>
      </c>
      <c r="B1355" s="47" t="s">
        <v>166</v>
      </c>
      <c r="C1355" s="943">
        <v>4.22</v>
      </c>
      <c r="D1355" s="1565">
        <v>20</v>
      </c>
      <c r="E1355" s="1727">
        <f t="shared" si="122"/>
        <v>231.06</v>
      </c>
      <c r="F1355" s="1416">
        <f t="shared" si="123"/>
        <v>231.06</v>
      </c>
      <c r="G1355" s="1037">
        <f>'Заказ, cкидки и курсы валют'!$J$24*F1355</f>
        <v>2930.9961000000003</v>
      </c>
      <c r="H1355" s="158">
        <f t="shared" si="124"/>
        <v>58.62</v>
      </c>
      <c r="I1355" s="245"/>
    </row>
    <row r="1356" spans="1:9">
      <c r="A1356" s="243" t="s">
        <v>9051</v>
      </c>
      <c r="B1356" s="47" t="s">
        <v>83</v>
      </c>
      <c r="C1356" s="943">
        <v>4.78</v>
      </c>
      <c r="D1356" s="1565">
        <v>20</v>
      </c>
      <c r="E1356" s="1727">
        <f t="shared" si="122"/>
        <v>234.5</v>
      </c>
      <c r="F1356" s="1416">
        <f t="shared" si="123"/>
        <v>234.5</v>
      </c>
      <c r="G1356" s="1037">
        <f>'Заказ, cкидки и курсы валют'!$J$24*F1356</f>
        <v>2974.6325000000002</v>
      </c>
      <c r="H1356" s="158">
        <f t="shared" si="124"/>
        <v>59.49</v>
      </c>
      <c r="I1356" s="245"/>
    </row>
    <row r="1357" spans="1:9" ht="15">
      <c r="A1357" s="243" t="s">
        <v>9052</v>
      </c>
      <c r="B1357" s="51" t="s">
        <v>3658</v>
      </c>
      <c r="C1357" s="944">
        <v>1.51</v>
      </c>
      <c r="D1357" s="148">
        <v>100</v>
      </c>
      <c r="E1357" s="1727">
        <f>E1185*2</f>
        <v>73.08</v>
      </c>
      <c r="F1357" s="1416">
        <f t="shared" si="123"/>
        <v>73.08</v>
      </c>
      <c r="G1357" s="1037">
        <f>'Заказ, cкидки и курсы валют'!$J$24*F1357</f>
        <v>927.01980000000003</v>
      </c>
      <c r="H1357" s="158">
        <f t="shared" si="124"/>
        <v>92.7</v>
      </c>
      <c r="I1357" s="245"/>
    </row>
    <row r="1358" spans="1:9" ht="13.5" customHeight="1">
      <c r="A1358" s="243" t="s">
        <v>7313</v>
      </c>
      <c r="B1358" s="51" t="s">
        <v>167</v>
      </c>
      <c r="C1358" s="943">
        <v>1.72</v>
      </c>
      <c r="D1358" s="148">
        <v>100</v>
      </c>
      <c r="E1358" s="1727">
        <f t="shared" si="122"/>
        <v>88.24</v>
      </c>
      <c r="F1358" s="1416">
        <f t="shared" si="123"/>
        <v>88.24</v>
      </c>
      <c r="G1358" s="1037">
        <f>'Заказ, cкидки и курсы валют'!$J$24*F1358</f>
        <v>1119.3244</v>
      </c>
      <c r="H1358" s="158">
        <f t="shared" si="124"/>
        <v>111.93</v>
      </c>
      <c r="I1358" s="245"/>
    </row>
    <row r="1359" spans="1:9" ht="13.5" customHeight="1">
      <c r="A1359" s="243" t="s">
        <v>7314</v>
      </c>
      <c r="B1359" s="51" t="s">
        <v>168</v>
      </c>
      <c r="C1359" s="943">
        <v>2.08</v>
      </c>
      <c r="D1359" s="148">
        <v>100</v>
      </c>
      <c r="E1359" s="1727">
        <f t="shared" si="122"/>
        <v>119.66</v>
      </c>
      <c r="F1359" s="1416">
        <f t="shared" si="123"/>
        <v>119.66</v>
      </c>
      <c r="G1359" s="1037">
        <f>'Заказ, cкидки и курсы валют'!$J$24*F1359</f>
        <v>1517.8870999999999</v>
      </c>
      <c r="H1359" s="158">
        <f t="shared" si="124"/>
        <v>151.79</v>
      </c>
      <c r="I1359" s="245"/>
    </row>
    <row r="1360" spans="1:9" ht="13.5" customHeight="1">
      <c r="A1360" s="243" t="s">
        <v>7315</v>
      </c>
      <c r="B1360" s="51" t="s">
        <v>169</v>
      </c>
      <c r="C1360" s="943">
        <v>2.48</v>
      </c>
      <c r="D1360" s="148">
        <v>80</v>
      </c>
      <c r="E1360" s="1727">
        <f t="shared" si="122"/>
        <v>108.44</v>
      </c>
      <c r="F1360" s="1416">
        <f t="shared" si="123"/>
        <v>108.44</v>
      </c>
      <c r="G1360" s="1037">
        <f>'Заказ, cкидки и курсы валют'!$J$24*F1360</f>
        <v>1375.5614</v>
      </c>
      <c r="H1360" s="158">
        <f t="shared" si="124"/>
        <v>110.04</v>
      </c>
      <c r="I1360" s="245"/>
    </row>
    <row r="1361" spans="1:9" ht="13.5" customHeight="1">
      <c r="A1361" s="243" t="s">
        <v>7316</v>
      </c>
      <c r="B1361" s="51" t="s">
        <v>612</v>
      </c>
      <c r="C1361" s="943">
        <v>2.75</v>
      </c>
      <c r="D1361" s="148">
        <v>60</v>
      </c>
      <c r="E1361" s="1727">
        <f t="shared" si="122"/>
        <v>133.54</v>
      </c>
      <c r="F1361" s="1416">
        <f t="shared" si="123"/>
        <v>133.54</v>
      </c>
      <c r="G1361" s="1037">
        <f>'Заказ, cкидки и курсы валют'!$J$24*F1361</f>
        <v>1693.9549</v>
      </c>
      <c r="H1361" s="158">
        <f t="shared" si="124"/>
        <v>101.64</v>
      </c>
      <c r="I1361" s="245"/>
    </row>
    <row r="1362" spans="1:9" ht="13.5" customHeight="1">
      <c r="A1362" s="243" t="s">
        <v>7317</v>
      </c>
      <c r="B1362" s="51" t="s">
        <v>170</v>
      </c>
      <c r="C1362" s="943">
        <v>3.08</v>
      </c>
      <c r="D1362" s="148">
        <v>50</v>
      </c>
      <c r="E1362" s="1727">
        <f t="shared" si="122"/>
        <v>171.28</v>
      </c>
      <c r="F1362" s="1416">
        <f t="shared" si="123"/>
        <v>171.28</v>
      </c>
      <c r="G1362" s="1037">
        <f>'Заказ, cкидки и курсы валют'!$J$24*F1362</f>
        <v>2172.6867999999999</v>
      </c>
      <c r="H1362" s="158">
        <f t="shared" si="124"/>
        <v>108.63</v>
      </c>
      <c r="I1362" s="245"/>
    </row>
    <row r="1363" spans="1:9" ht="13.5" customHeight="1">
      <c r="A1363" s="243" t="s">
        <v>7318</v>
      </c>
      <c r="B1363" s="51" t="s">
        <v>613</v>
      </c>
      <c r="C1363" s="943">
        <v>3.43</v>
      </c>
      <c r="D1363" s="148">
        <v>40</v>
      </c>
      <c r="E1363" s="1727">
        <f t="shared" si="122"/>
        <v>170.78</v>
      </c>
      <c r="F1363" s="1416">
        <f t="shared" si="123"/>
        <v>170.78</v>
      </c>
      <c r="G1363" s="1037">
        <f>'Заказ, cкидки и курсы валют'!$J$24*F1363</f>
        <v>2166.3443000000002</v>
      </c>
      <c r="H1363" s="158">
        <f t="shared" si="124"/>
        <v>86.65</v>
      </c>
      <c r="I1363" s="245"/>
    </row>
    <row r="1364" spans="1:9" ht="13.5" customHeight="1">
      <c r="A1364" s="243" t="s">
        <v>7319</v>
      </c>
      <c r="B1364" s="51" t="s">
        <v>171</v>
      </c>
      <c r="C1364" s="943">
        <v>3.76</v>
      </c>
      <c r="D1364" s="148">
        <v>30</v>
      </c>
      <c r="E1364" s="1727">
        <f t="shared" si="122"/>
        <v>166.42</v>
      </c>
      <c r="F1364" s="1416">
        <f t="shared" si="123"/>
        <v>166.42</v>
      </c>
      <c r="G1364" s="1037">
        <f>'Заказ, cкидки и курсы валют'!$J$24*F1364</f>
        <v>2111.0376999999999</v>
      </c>
      <c r="H1364" s="158">
        <f t="shared" si="124"/>
        <v>63.33</v>
      </c>
      <c r="I1364" s="245"/>
    </row>
    <row r="1365" spans="1:9" ht="13.5" customHeight="1">
      <c r="A1365" s="243" t="s">
        <v>7320</v>
      </c>
      <c r="B1365" s="51" t="s">
        <v>172</v>
      </c>
      <c r="C1365" s="944">
        <v>4.43</v>
      </c>
      <c r="D1365" s="148">
        <v>25</v>
      </c>
      <c r="E1365" s="1727">
        <f t="shared" si="122"/>
        <v>219.74</v>
      </c>
      <c r="F1365" s="1416">
        <f t="shared" si="123"/>
        <v>219.74</v>
      </c>
      <c r="G1365" s="1037">
        <f>'Заказ, cкидки и курсы валют'!$J$24*F1365</f>
        <v>2787.4019000000003</v>
      </c>
      <c r="H1365" s="158">
        <f t="shared" si="124"/>
        <v>69.69</v>
      </c>
      <c r="I1365" s="245"/>
    </row>
    <row r="1366" spans="1:9" ht="13.5" customHeight="1">
      <c r="A1366" s="243" t="s">
        <v>7321</v>
      </c>
      <c r="B1366" s="51" t="s">
        <v>173</v>
      </c>
      <c r="C1366" s="945">
        <v>5.35</v>
      </c>
      <c r="D1366" s="148">
        <v>20</v>
      </c>
      <c r="E1366" s="1727">
        <f t="shared" si="122"/>
        <v>241.34</v>
      </c>
      <c r="F1366" s="1416">
        <f t="shared" si="123"/>
        <v>241.34</v>
      </c>
      <c r="G1366" s="1037">
        <f>'Заказ, cкидки и курсы валют'!$J$24*F1366</f>
        <v>3061.3978999999999</v>
      </c>
      <c r="H1366" s="158">
        <f t="shared" ref="H1366:H1374" si="126">ROUND((D1367/1000)*G1366,2)</f>
        <v>45.92</v>
      </c>
      <c r="I1366" s="245"/>
    </row>
    <row r="1367" spans="1:9" ht="13.5" customHeight="1">
      <c r="A1367" s="242" t="s">
        <v>7322</v>
      </c>
      <c r="B1367" s="51" t="s">
        <v>174</v>
      </c>
      <c r="C1367" s="943">
        <v>6.11</v>
      </c>
      <c r="D1367" s="148">
        <v>15</v>
      </c>
      <c r="E1367" s="1727">
        <f t="shared" si="122"/>
        <v>319.02</v>
      </c>
      <c r="F1367" s="1416">
        <f t="shared" si="123"/>
        <v>319.02</v>
      </c>
      <c r="G1367" s="1037">
        <f>'Заказ, cкидки и курсы валют'!$J$24*F1367</f>
        <v>4046.7687000000001</v>
      </c>
      <c r="H1367" s="158">
        <f t="shared" si="126"/>
        <v>40.47</v>
      </c>
      <c r="I1367" s="245"/>
    </row>
    <row r="1368" spans="1:9" ht="13.5" customHeight="1">
      <c r="A1368" s="242" t="s">
        <v>7323</v>
      </c>
      <c r="B1368" s="51" t="s">
        <v>175</v>
      </c>
      <c r="C1368" s="943">
        <v>6.45</v>
      </c>
      <c r="D1368" s="148">
        <v>10</v>
      </c>
      <c r="E1368" s="1727">
        <f t="shared" si="122"/>
        <v>353.96</v>
      </c>
      <c r="F1368" s="1416">
        <f t="shared" si="123"/>
        <v>353.96</v>
      </c>
      <c r="G1368" s="1037">
        <f>'Заказ, cкидки и курсы валют'!$J$24*F1368</f>
        <v>4489.9826000000003</v>
      </c>
      <c r="H1368" s="158">
        <f t="shared" si="126"/>
        <v>44.9</v>
      </c>
      <c r="I1368" s="245"/>
    </row>
    <row r="1369" spans="1:9" ht="13.5" customHeight="1">
      <c r="A1369" s="242" t="s">
        <v>7324</v>
      </c>
      <c r="B1369" s="51" t="s">
        <v>176</v>
      </c>
      <c r="C1369" s="943">
        <v>7.12</v>
      </c>
      <c r="D1369" s="148">
        <v>10</v>
      </c>
      <c r="E1369" s="1727">
        <f t="shared" si="122"/>
        <v>351.44</v>
      </c>
      <c r="F1369" s="1416">
        <f t="shared" si="123"/>
        <v>351.44</v>
      </c>
      <c r="G1369" s="1037">
        <f>'Заказ, cкидки и курсы валют'!$J$24*F1369</f>
        <v>4458.0164000000004</v>
      </c>
      <c r="H1369" s="158">
        <f t="shared" si="126"/>
        <v>44.58</v>
      </c>
      <c r="I1369" s="245"/>
    </row>
    <row r="1370" spans="1:9" ht="13.5" customHeight="1">
      <c r="A1370" s="242" t="s">
        <v>7325</v>
      </c>
      <c r="B1370" s="51" t="s">
        <v>177</v>
      </c>
      <c r="C1370" s="943">
        <v>8.4700000000000006</v>
      </c>
      <c r="D1370" s="148">
        <v>10</v>
      </c>
      <c r="E1370" s="1727">
        <f t="shared" si="122"/>
        <v>463.62</v>
      </c>
      <c r="F1370" s="1416">
        <f t="shared" si="123"/>
        <v>463.62</v>
      </c>
      <c r="G1370" s="1037">
        <f>'Заказ, cкидки и курсы валют'!$J$24*F1370</f>
        <v>5881.0197000000007</v>
      </c>
      <c r="H1370" s="158">
        <f t="shared" si="126"/>
        <v>235.24</v>
      </c>
      <c r="I1370" s="245"/>
    </row>
    <row r="1371" spans="1:9" ht="13.5" customHeight="1">
      <c r="A1371" s="250" t="s">
        <v>7326</v>
      </c>
      <c r="B1371" s="47" t="s">
        <v>189</v>
      </c>
      <c r="C1371" s="944">
        <v>3.9</v>
      </c>
      <c r="D1371" s="1565">
        <v>40</v>
      </c>
      <c r="E1371" s="1727">
        <f t="shared" si="122"/>
        <v>203.54</v>
      </c>
      <c r="F1371" s="1416">
        <f t="shared" si="123"/>
        <v>203.54</v>
      </c>
      <c r="G1371" s="1037">
        <f>'Заказ, cкидки и курсы валют'!$J$24*F1371</f>
        <v>2581.9049</v>
      </c>
      <c r="H1371" s="158">
        <f t="shared" si="126"/>
        <v>77.459999999999994</v>
      </c>
      <c r="I1371" s="245"/>
    </row>
    <row r="1372" spans="1:9" ht="13.5" customHeight="1">
      <c r="A1372" s="250" t="s">
        <v>7327</v>
      </c>
      <c r="B1372" s="47" t="s">
        <v>178</v>
      </c>
      <c r="C1372" s="943">
        <v>4.7699999999999996</v>
      </c>
      <c r="D1372" s="1565">
        <v>30</v>
      </c>
      <c r="E1372" s="1727">
        <f t="shared" si="122"/>
        <v>223.66</v>
      </c>
      <c r="F1372" s="1416">
        <f t="shared" si="123"/>
        <v>223.66</v>
      </c>
      <c r="G1372" s="1037">
        <f>'Заказ, cкидки и курсы валют'!$J$24*F1372</f>
        <v>2837.1271000000002</v>
      </c>
      <c r="H1372" s="158">
        <f t="shared" si="126"/>
        <v>70.930000000000007</v>
      </c>
      <c r="I1372" s="245"/>
    </row>
    <row r="1373" spans="1:9" ht="13.5" customHeight="1">
      <c r="A1373" s="242" t="s">
        <v>7328</v>
      </c>
      <c r="B1373" s="47" t="s">
        <v>84</v>
      </c>
      <c r="C1373" s="943">
        <v>5.0599999999999996</v>
      </c>
      <c r="D1373" s="1565">
        <v>25</v>
      </c>
      <c r="E1373" s="1727">
        <f t="shared" si="122"/>
        <v>278.36</v>
      </c>
      <c r="F1373" s="1416">
        <f t="shared" si="123"/>
        <v>278.36</v>
      </c>
      <c r="G1373" s="1037">
        <f>'Заказ, cкидки и курсы валют'!$J$24*F1373</f>
        <v>3530.9966000000004</v>
      </c>
      <c r="H1373" s="158">
        <f t="shared" si="126"/>
        <v>70.62</v>
      </c>
      <c r="I1373" s="245"/>
    </row>
    <row r="1374" spans="1:9" ht="13.5" customHeight="1">
      <c r="A1374" s="242" t="s">
        <v>7329</v>
      </c>
      <c r="B1374" s="47" t="s">
        <v>179</v>
      </c>
      <c r="C1374" s="943">
        <v>5.81</v>
      </c>
      <c r="D1374" s="1565">
        <v>20</v>
      </c>
      <c r="E1374" s="1727">
        <f t="shared" si="122"/>
        <v>279.33999999999997</v>
      </c>
      <c r="F1374" s="1416">
        <f t="shared" si="123"/>
        <v>279.33999999999997</v>
      </c>
      <c r="G1374" s="1037">
        <f>'Заказ, cкидки и курсы валют'!$J$24*F1374</f>
        <v>3543.4278999999997</v>
      </c>
      <c r="H1374" s="158">
        <f t="shared" si="126"/>
        <v>70.87</v>
      </c>
      <c r="I1374" s="245"/>
    </row>
    <row r="1375" spans="1:9" ht="13.5" customHeight="1">
      <c r="A1375" s="242" t="s">
        <v>7330</v>
      </c>
      <c r="B1375" s="47" t="s">
        <v>180</v>
      </c>
      <c r="C1375" s="943">
        <v>6.85</v>
      </c>
      <c r="D1375" s="1565">
        <v>20</v>
      </c>
      <c r="E1375" s="1727">
        <f t="shared" si="122"/>
        <v>361.06</v>
      </c>
      <c r="F1375" s="1416">
        <f t="shared" si="123"/>
        <v>361.06</v>
      </c>
      <c r="G1375" s="1037">
        <f>'Заказ, cкидки и курсы валют'!$J$24*F1375</f>
        <v>4580.0461000000005</v>
      </c>
      <c r="H1375" s="158">
        <f t="shared" si="124"/>
        <v>91.6</v>
      </c>
      <c r="I1375" s="245"/>
    </row>
    <row r="1376" spans="1:9" ht="13.5" customHeight="1">
      <c r="A1376" s="242" t="s">
        <v>7331</v>
      </c>
      <c r="B1376" s="47" t="s">
        <v>181</v>
      </c>
      <c r="C1376" s="943">
        <v>7.88</v>
      </c>
      <c r="D1376" s="1565">
        <v>15</v>
      </c>
      <c r="E1376" s="1727">
        <f t="shared" ref="E1376:E1387" si="127">E1204*2</f>
        <v>377.04</v>
      </c>
      <c r="F1376" s="1416">
        <f t="shared" ref="F1376:F1387" si="128">ROUND(E1376*(1-$F$11),2)</f>
        <v>377.04</v>
      </c>
      <c r="G1376" s="1037">
        <f>'Заказ, cкидки и курсы валют'!$J$24*F1376</f>
        <v>4782.7524000000003</v>
      </c>
      <c r="H1376" s="158">
        <f t="shared" ref="H1376:H1387" si="129">ROUND((D1376/1000)*G1376,2)</f>
        <v>71.739999999999995</v>
      </c>
      <c r="I1376" s="245"/>
    </row>
    <row r="1377" spans="1:9" ht="13.5" customHeight="1">
      <c r="A1377" s="242" t="s">
        <v>7332</v>
      </c>
      <c r="B1377" s="47" t="s">
        <v>182</v>
      </c>
      <c r="C1377" s="943">
        <v>8.92</v>
      </c>
      <c r="D1377" s="1565">
        <v>10</v>
      </c>
      <c r="E1377" s="1727">
        <f t="shared" si="127"/>
        <v>473.02</v>
      </c>
      <c r="F1377" s="1416">
        <f t="shared" si="128"/>
        <v>473.02</v>
      </c>
      <c r="G1377" s="1037">
        <f>'Заказ, cкидки и курсы валют'!$J$24*F1377</f>
        <v>6000.2587000000003</v>
      </c>
      <c r="H1377" s="158">
        <f t="shared" si="129"/>
        <v>60</v>
      </c>
      <c r="I1377" s="245"/>
    </row>
    <row r="1378" spans="1:9" ht="13.5" customHeight="1">
      <c r="A1378" s="242" t="s">
        <v>7333</v>
      </c>
      <c r="B1378" s="47" t="s">
        <v>183</v>
      </c>
      <c r="C1378" s="943">
        <v>9.9600000000000009</v>
      </c>
      <c r="D1378" s="1565">
        <v>10</v>
      </c>
      <c r="E1378" s="1727">
        <f t="shared" si="127"/>
        <v>475.46</v>
      </c>
      <c r="F1378" s="1416">
        <f t="shared" si="128"/>
        <v>475.46</v>
      </c>
      <c r="G1378" s="1037">
        <f>'Заказ, cкидки и курсы валют'!$J$24*F1378</f>
        <v>6031.2101000000002</v>
      </c>
      <c r="H1378" s="158">
        <f t="shared" si="129"/>
        <v>60.31</v>
      </c>
      <c r="I1378" s="245"/>
    </row>
    <row r="1379" spans="1:9" ht="13.5" customHeight="1">
      <c r="A1379" s="242" t="s">
        <v>9053</v>
      </c>
      <c r="B1379" s="47" t="s">
        <v>184</v>
      </c>
      <c r="C1379" s="943">
        <v>10.99</v>
      </c>
      <c r="D1379" s="1567">
        <v>10</v>
      </c>
      <c r="E1379" s="1727">
        <f t="shared" si="127"/>
        <v>608.34</v>
      </c>
      <c r="F1379" s="1416">
        <f t="shared" si="128"/>
        <v>608.34</v>
      </c>
      <c r="G1379" s="1037">
        <f>'Заказ, cкидки и курсы валют'!$J$24*F1379</f>
        <v>7716.7929000000004</v>
      </c>
      <c r="H1379" s="158">
        <f t="shared" si="129"/>
        <v>77.17</v>
      </c>
      <c r="I1379" s="245"/>
    </row>
    <row r="1380" spans="1:9" ht="13.5" customHeight="1">
      <c r="A1380" s="242" t="s">
        <v>9054</v>
      </c>
      <c r="B1380" s="47" t="s">
        <v>976</v>
      </c>
      <c r="C1380" s="943">
        <v>12.53</v>
      </c>
      <c r="D1380" s="1567">
        <v>5</v>
      </c>
      <c r="E1380" s="1727">
        <f t="shared" si="127"/>
        <v>662.82</v>
      </c>
      <c r="F1380" s="1416">
        <f t="shared" si="128"/>
        <v>662.82</v>
      </c>
      <c r="G1380" s="1037">
        <f>'Заказ, cкидки и курсы валют'!$J$24*F1380</f>
        <v>8407.8717000000015</v>
      </c>
      <c r="H1380" s="158">
        <f t="shared" si="129"/>
        <v>42.04</v>
      </c>
      <c r="I1380" s="245"/>
    </row>
    <row r="1381" spans="1:9" ht="13.5" customHeight="1">
      <c r="A1381" s="242" t="s">
        <v>9055</v>
      </c>
      <c r="B1381" s="47" t="s">
        <v>185</v>
      </c>
      <c r="C1381" s="943">
        <v>12.88</v>
      </c>
      <c r="D1381" s="1567">
        <v>5</v>
      </c>
      <c r="E1381" s="1727">
        <f t="shared" si="127"/>
        <v>713.1</v>
      </c>
      <c r="F1381" s="1416">
        <f t="shared" si="128"/>
        <v>713.1</v>
      </c>
      <c r="G1381" s="1037">
        <f>'Заказ, cкидки и курсы валют'!$J$24*F1381</f>
        <v>9045.6735000000008</v>
      </c>
      <c r="H1381" s="158">
        <f t="shared" si="129"/>
        <v>45.23</v>
      </c>
      <c r="I1381" s="245"/>
    </row>
    <row r="1382" spans="1:9" ht="13.5" customHeight="1">
      <c r="A1382" s="242" t="s">
        <v>9056</v>
      </c>
      <c r="B1382" s="47" t="s">
        <v>102</v>
      </c>
      <c r="C1382" s="943">
        <v>13.63</v>
      </c>
      <c r="D1382" s="1567">
        <v>5</v>
      </c>
      <c r="E1382" s="1727">
        <f t="shared" si="127"/>
        <v>751.88</v>
      </c>
      <c r="F1382" s="1416">
        <f t="shared" si="128"/>
        <v>751.88</v>
      </c>
      <c r="G1382" s="1037">
        <f>'Заказ, cкидки и курсы валют'!$J$24*F1382</f>
        <v>9537.5977999999996</v>
      </c>
      <c r="H1382" s="158">
        <f t="shared" si="129"/>
        <v>47.69</v>
      </c>
      <c r="I1382" s="245"/>
    </row>
    <row r="1383" spans="1:9" ht="13.5" customHeight="1">
      <c r="A1383" s="242" t="s">
        <v>9057</v>
      </c>
      <c r="B1383" s="47" t="s">
        <v>186</v>
      </c>
      <c r="C1383" s="943">
        <v>14.33</v>
      </c>
      <c r="D1383" s="1567">
        <v>5</v>
      </c>
      <c r="E1383" s="1727">
        <f t="shared" si="127"/>
        <v>733.82</v>
      </c>
      <c r="F1383" s="1416">
        <f t="shared" si="128"/>
        <v>733.82</v>
      </c>
      <c r="G1383" s="1037">
        <f>'Заказ, cкидки и курсы валют'!$J$24*F1383</f>
        <v>9308.5067000000017</v>
      </c>
      <c r="H1383" s="158">
        <f t="shared" si="129"/>
        <v>46.54</v>
      </c>
      <c r="I1383" s="245"/>
    </row>
    <row r="1384" spans="1:9" ht="13.5" customHeight="1">
      <c r="A1384" s="250" t="s">
        <v>9058</v>
      </c>
      <c r="B1384" s="47" t="s">
        <v>3121</v>
      </c>
      <c r="C1384" s="943">
        <v>15.5</v>
      </c>
      <c r="D1384" s="1567">
        <v>5</v>
      </c>
      <c r="E1384" s="1727">
        <f t="shared" si="127"/>
        <v>790.34</v>
      </c>
      <c r="F1384" s="1416">
        <f t="shared" si="128"/>
        <v>790.34</v>
      </c>
      <c r="G1384" s="1037">
        <f>'Заказ, cкидки и курсы валют'!$J$24*F1384</f>
        <v>10025.4629</v>
      </c>
      <c r="H1384" s="158">
        <f t="shared" si="129"/>
        <v>50.13</v>
      </c>
      <c r="I1384" s="245"/>
    </row>
    <row r="1385" spans="1:9" ht="13.5" customHeight="1">
      <c r="A1385" s="250" t="s">
        <v>9059</v>
      </c>
      <c r="B1385" s="47" t="s">
        <v>187</v>
      </c>
      <c r="C1385" s="943">
        <v>16.5</v>
      </c>
      <c r="D1385" s="1567">
        <v>5</v>
      </c>
      <c r="E1385" s="1727">
        <f t="shared" si="127"/>
        <v>862.38</v>
      </c>
      <c r="F1385" s="1416">
        <f t="shared" si="128"/>
        <v>862.38</v>
      </c>
      <c r="G1385" s="1037">
        <f>'Заказ, cкидки и курсы валют'!$J$24*F1385</f>
        <v>10939.290300000001</v>
      </c>
      <c r="H1385" s="158">
        <f t="shared" si="129"/>
        <v>54.7</v>
      </c>
      <c r="I1385" s="245"/>
    </row>
    <row r="1386" spans="1:9" ht="13.5" customHeight="1">
      <c r="A1386" s="250" t="s">
        <v>9060</v>
      </c>
      <c r="B1386" s="47" t="s">
        <v>85</v>
      </c>
      <c r="C1386" s="947">
        <v>18.329999999999998</v>
      </c>
      <c r="D1386" s="1567">
        <v>5</v>
      </c>
      <c r="E1386" s="1727">
        <f t="shared" si="127"/>
        <v>1041.3</v>
      </c>
      <c r="F1386" s="1416">
        <f t="shared" si="128"/>
        <v>1041.3</v>
      </c>
      <c r="G1386" s="1037">
        <f>'Заказ, cкидки и курсы валют'!$J$24*F1386</f>
        <v>13208.8905</v>
      </c>
      <c r="H1386" s="158">
        <f t="shared" si="129"/>
        <v>66.040000000000006</v>
      </c>
      <c r="I1386" s="245"/>
    </row>
    <row r="1387" spans="1:9" ht="13.5" customHeight="1" thickBot="1">
      <c r="A1387" s="282" t="s">
        <v>9061</v>
      </c>
      <c r="B1387" s="246" t="s">
        <v>188</v>
      </c>
      <c r="C1387" s="948">
        <v>20.6</v>
      </c>
      <c r="D1387" s="1568">
        <v>5</v>
      </c>
      <c r="E1387" s="1727">
        <f t="shared" si="127"/>
        <v>1233.46</v>
      </c>
      <c r="F1387" s="1417">
        <f t="shared" si="128"/>
        <v>1233.46</v>
      </c>
      <c r="G1387" s="1174">
        <f>'Заказ, cкидки и курсы валют'!$J$24*F1387</f>
        <v>15646.440100000002</v>
      </c>
      <c r="H1387" s="214">
        <f t="shared" si="129"/>
        <v>78.23</v>
      </c>
      <c r="I1387" s="248"/>
    </row>
    <row r="1388" spans="1:9" ht="13.5" customHeight="1" thickBot="1">
      <c r="A1388" s="14"/>
      <c r="B1388" s="53"/>
      <c r="C1388" s="102"/>
      <c r="D1388" s="53"/>
      <c r="E1388" s="678"/>
      <c r="F1388" s="711"/>
      <c r="G1388" s="1038"/>
      <c r="H1388" s="14"/>
      <c r="I1388" s="14"/>
    </row>
    <row r="1389" spans="1:9" ht="13.5" customHeight="1">
      <c r="A1389" s="249"/>
      <c r="B1389" s="112" t="s">
        <v>3099</v>
      </c>
      <c r="C1389" s="112"/>
      <c r="D1389" s="117"/>
      <c r="E1389" s="728"/>
      <c r="F1389" s="729"/>
      <c r="G1389" s="1033"/>
      <c r="H1389" s="196"/>
      <c r="I1389" s="116"/>
    </row>
    <row r="1390" spans="1:9" ht="13.5" customHeight="1">
      <c r="A1390" s="239"/>
      <c r="B1390" s="129" t="s">
        <v>1406</v>
      </c>
      <c r="C1390" s="129"/>
      <c r="D1390" s="199"/>
      <c r="E1390" s="730"/>
      <c r="F1390" s="685"/>
      <c r="G1390" s="396"/>
      <c r="H1390" s="17"/>
      <c r="I1390" s="200"/>
    </row>
    <row r="1391" spans="1:9" ht="13.5" customHeight="1">
      <c r="A1391" s="239"/>
      <c r="B1391" s="240"/>
      <c r="C1391" s="118"/>
      <c r="D1391" s="118"/>
      <c r="E1391" s="732"/>
      <c r="F1391" s="733"/>
      <c r="G1391" s="1034"/>
      <c r="H1391" s="264"/>
      <c r="I1391" s="200"/>
    </row>
    <row r="1392" spans="1:9" ht="13.5" customHeight="1">
      <c r="A1392" s="239"/>
      <c r="B1392" s="240"/>
      <c r="C1392" s="118"/>
      <c r="D1392" s="118"/>
      <c r="E1392" s="732"/>
      <c r="F1392" s="733"/>
      <c r="G1392" s="1034"/>
      <c r="H1392" s="264"/>
      <c r="I1392" s="200"/>
    </row>
    <row r="1393" spans="1:9" ht="13.5" customHeight="1">
      <c r="A1393" s="239"/>
      <c r="B1393" s="240"/>
      <c r="C1393" s="118"/>
      <c r="D1393" s="118"/>
      <c r="E1393" s="732"/>
      <c r="F1393" s="733"/>
      <c r="G1393" s="1034"/>
      <c r="H1393" s="264"/>
      <c r="I1393" s="200"/>
    </row>
    <row r="1394" spans="1:9" ht="13.5" customHeight="1" thickBot="1">
      <c r="A1394" s="234" t="s">
        <v>7211</v>
      </c>
      <c r="B1394" s="241"/>
      <c r="C1394" s="120"/>
      <c r="D1394" s="120"/>
      <c r="E1394" s="734"/>
      <c r="F1394" s="735"/>
      <c r="G1394" s="1035"/>
      <c r="H1394" s="265"/>
      <c r="I1394" s="205"/>
    </row>
    <row r="1395" spans="1:9" ht="43.5" customHeight="1">
      <c r="A1395" s="228" t="s">
        <v>1036</v>
      </c>
      <c r="B1395" s="229" t="s">
        <v>1037</v>
      </c>
      <c r="C1395" s="230" t="s">
        <v>679</v>
      </c>
      <c r="D1395" s="230" t="s">
        <v>3147</v>
      </c>
      <c r="E1395" s="1476" t="s">
        <v>11544</v>
      </c>
      <c r="F1395" s="737" t="s">
        <v>2796</v>
      </c>
      <c r="G1395" s="1039" t="s">
        <v>2644</v>
      </c>
      <c r="H1395" s="394" t="s">
        <v>498</v>
      </c>
      <c r="I1395" s="232" t="s">
        <v>4274</v>
      </c>
    </row>
    <row r="1396" spans="1:9" ht="13.5" customHeight="1" thickBot="1">
      <c r="A1396" s="221"/>
      <c r="B1396" s="223"/>
      <c r="C1396" s="226" t="s">
        <v>3648</v>
      </c>
      <c r="D1396" s="227" t="s">
        <v>2645</v>
      </c>
      <c r="E1396" s="744" t="s">
        <v>265</v>
      </c>
      <c r="F1396" s="739">
        <f>'Заказ, cкидки и курсы валют'!$I$12</f>
        <v>0</v>
      </c>
      <c r="G1396" s="1036"/>
      <c r="H1396" s="395"/>
      <c r="I1396" s="219"/>
    </row>
    <row r="1397" spans="1:9" ht="13.5" customHeight="1">
      <c r="A1397" s="447" t="s">
        <v>2999</v>
      </c>
      <c r="B1397" s="448" t="s">
        <v>3349</v>
      </c>
      <c r="C1397" s="1200">
        <v>0.25</v>
      </c>
      <c r="D1397" s="451">
        <v>70000</v>
      </c>
      <c r="E1397" s="706">
        <v>12.86</v>
      </c>
      <c r="F1397" s="1187">
        <f>ROUND(E1397*(1-$F$11),2)</f>
        <v>12.86</v>
      </c>
      <c r="G1397" s="1188">
        <f>'Заказ, cкидки и курсы валют'!$J$24*F1397</f>
        <v>163.12909999999999</v>
      </c>
      <c r="H1397" s="443">
        <f>ROUND((D1397/1000)*G1397,2)</f>
        <v>11419.04</v>
      </c>
      <c r="I1397" s="393"/>
    </row>
    <row r="1398" spans="1:9" ht="13.5" customHeight="1">
      <c r="A1398" s="242" t="s">
        <v>3000</v>
      </c>
      <c r="B1398" s="47" t="s">
        <v>3350</v>
      </c>
      <c r="C1398" s="92">
        <v>0.3</v>
      </c>
      <c r="D1398" s="52">
        <v>60000</v>
      </c>
      <c r="E1398" s="706">
        <v>14.18</v>
      </c>
      <c r="F1398" s="740">
        <f t="shared" ref="F1398:F1461" si="130">ROUND(E1398*(1-$F$11),2)</f>
        <v>14.18</v>
      </c>
      <c r="G1398" s="1037">
        <f>'Заказ, cкидки и курсы валют'!$J$24*F1398</f>
        <v>179.8733</v>
      </c>
      <c r="H1398" s="158">
        <f t="shared" ref="H1398:H1461" si="131">ROUND((D1398/1000)*G1398,2)</f>
        <v>10792.4</v>
      </c>
      <c r="I1398" s="245"/>
    </row>
    <row r="1399" spans="1:9" ht="13.5" customHeight="1">
      <c r="A1399" s="242" t="s">
        <v>3001</v>
      </c>
      <c r="B1399" s="47" t="s">
        <v>3351</v>
      </c>
      <c r="C1399" s="92">
        <v>0.35</v>
      </c>
      <c r="D1399" s="52">
        <v>50000</v>
      </c>
      <c r="E1399" s="706">
        <v>15.84</v>
      </c>
      <c r="F1399" s="740">
        <f t="shared" si="130"/>
        <v>15.84</v>
      </c>
      <c r="G1399" s="1037">
        <f>'Заказ, cкидки и курсы валют'!$J$24*F1399</f>
        <v>200.93040000000002</v>
      </c>
      <c r="H1399" s="158">
        <f t="shared" si="131"/>
        <v>10046.52</v>
      </c>
      <c r="I1399" s="245"/>
    </row>
    <row r="1400" spans="1:9" ht="13.5" customHeight="1">
      <c r="A1400" s="242" t="s">
        <v>3002</v>
      </c>
      <c r="B1400" s="47" t="s">
        <v>3352</v>
      </c>
      <c r="C1400" s="92">
        <v>0.4</v>
      </c>
      <c r="D1400" s="52">
        <v>40000</v>
      </c>
      <c r="E1400" s="706">
        <v>18.329999999999998</v>
      </c>
      <c r="F1400" s="740">
        <f t="shared" si="130"/>
        <v>18.329999999999998</v>
      </c>
      <c r="G1400" s="1037">
        <f>'Заказ, cкидки и курсы валют'!$J$24*F1400</f>
        <v>232.51604999999998</v>
      </c>
      <c r="H1400" s="158">
        <f t="shared" si="131"/>
        <v>9300.64</v>
      </c>
      <c r="I1400" s="245"/>
    </row>
    <row r="1401" spans="1:9" ht="13.5" customHeight="1">
      <c r="A1401" s="242" t="s">
        <v>3003</v>
      </c>
      <c r="B1401" s="47" t="s">
        <v>3353</v>
      </c>
      <c r="C1401" s="92">
        <v>0.55000000000000004</v>
      </c>
      <c r="D1401" s="52">
        <v>30000</v>
      </c>
      <c r="E1401" s="706">
        <v>21.24</v>
      </c>
      <c r="F1401" s="740">
        <f t="shared" si="130"/>
        <v>21.24</v>
      </c>
      <c r="G1401" s="1037">
        <f>'Заказ, cкидки и курсы валют'!$J$24*F1401</f>
        <v>269.42939999999999</v>
      </c>
      <c r="H1401" s="158">
        <f t="shared" si="131"/>
        <v>8082.88</v>
      </c>
      <c r="I1401" s="245"/>
    </row>
    <row r="1402" spans="1:9" ht="13.5" customHeight="1">
      <c r="A1402" s="242" t="s">
        <v>3004</v>
      </c>
      <c r="B1402" s="47" t="s">
        <v>3354</v>
      </c>
      <c r="C1402" s="92">
        <v>0.37</v>
      </c>
      <c r="D1402" s="52">
        <v>60000</v>
      </c>
      <c r="E1402" s="706">
        <v>16.190000000000001</v>
      </c>
      <c r="F1402" s="740">
        <f t="shared" si="130"/>
        <v>16.190000000000001</v>
      </c>
      <c r="G1402" s="1037">
        <f>'Заказ, cкидки и курсы валют'!$J$24*F1402</f>
        <v>205.37015000000002</v>
      </c>
      <c r="H1402" s="158">
        <f t="shared" si="131"/>
        <v>12322.21</v>
      </c>
      <c r="I1402" s="245"/>
    </row>
    <row r="1403" spans="1:9" ht="13.5" customHeight="1">
      <c r="A1403" s="242" t="s">
        <v>3005</v>
      </c>
      <c r="B1403" s="47" t="s">
        <v>138</v>
      </c>
      <c r="C1403" s="92">
        <v>0.4</v>
      </c>
      <c r="D1403" s="64">
        <v>50000</v>
      </c>
      <c r="E1403" s="706">
        <v>16.21</v>
      </c>
      <c r="F1403" s="740">
        <f t="shared" si="130"/>
        <v>16.21</v>
      </c>
      <c r="G1403" s="1037">
        <f>'Заказ, cкидки и курсы валют'!$J$24*F1403</f>
        <v>205.62385000000003</v>
      </c>
      <c r="H1403" s="158">
        <f t="shared" si="131"/>
        <v>10281.19</v>
      </c>
      <c r="I1403" s="245"/>
    </row>
    <row r="1404" spans="1:9" ht="13.5" customHeight="1">
      <c r="A1404" s="242" t="s">
        <v>3006</v>
      </c>
      <c r="B1404" s="47" t="s">
        <v>139</v>
      </c>
      <c r="C1404" s="92">
        <v>0.5</v>
      </c>
      <c r="D1404" s="64">
        <v>40000</v>
      </c>
      <c r="E1404" s="706">
        <v>18.04</v>
      </c>
      <c r="F1404" s="740">
        <f t="shared" si="130"/>
        <v>18.04</v>
      </c>
      <c r="G1404" s="1037">
        <f>'Заказ, cкидки и курсы валют'!$J$24*F1404</f>
        <v>228.8374</v>
      </c>
      <c r="H1404" s="158">
        <f t="shared" si="131"/>
        <v>9153.5</v>
      </c>
      <c r="I1404" s="245"/>
    </row>
    <row r="1405" spans="1:9" ht="13.5" customHeight="1">
      <c r="A1405" s="242" t="s">
        <v>3007</v>
      </c>
      <c r="B1405" s="47" t="s">
        <v>140</v>
      </c>
      <c r="C1405" s="92">
        <v>0.6</v>
      </c>
      <c r="D1405" s="64">
        <v>25000</v>
      </c>
      <c r="E1405" s="706">
        <v>21.43</v>
      </c>
      <c r="F1405" s="740">
        <f t="shared" si="130"/>
        <v>21.43</v>
      </c>
      <c r="G1405" s="1037">
        <f>'Заказ, cкидки и курсы валют'!$J$24*F1405</f>
        <v>271.83955000000003</v>
      </c>
      <c r="H1405" s="158">
        <f t="shared" si="131"/>
        <v>6795.99</v>
      </c>
      <c r="I1405" s="245"/>
    </row>
    <row r="1406" spans="1:9" ht="13.5" customHeight="1">
      <c r="A1406" s="242" t="s">
        <v>3008</v>
      </c>
      <c r="B1406" s="47" t="s">
        <v>141</v>
      </c>
      <c r="C1406" s="92">
        <v>0.75</v>
      </c>
      <c r="D1406" s="64">
        <v>25000</v>
      </c>
      <c r="E1406" s="706">
        <v>22.86</v>
      </c>
      <c r="F1406" s="740">
        <f t="shared" si="130"/>
        <v>22.86</v>
      </c>
      <c r="G1406" s="1037">
        <f>'Заказ, cкидки и курсы валют'!$J$24*F1406</f>
        <v>289.97910000000002</v>
      </c>
      <c r="H1406" s="158">
        <f t="shared" si="131"/>
        <v>7249.48</v>
      </c>
      <c r="I1406" s="245"/>
    </row>
    <row r="1407" spans="1:9" ht="13.5" customHeight="1">
      <c r="A1407" s="242" t="s">
        <v>3009</v>
      </c>
      <c r="B1407" s="47" t="s">
        <v>142</v>
      </c>
      <c r="C1407" s="92">
        <v>0.88</v>
      </c>
      <c r="D1407" s="64">
        <v>15000</v>
      </c>
      <c r="E1407" s="706">
        <v>26.8</v>
      </c>
      <c r="F1407" s="740">
        <f t="shared" si="130"/>
        <v>26.8</v>
      </c>
      <c r="G1407" s="1037">
        <f>'Заказ, cкидки и курсы валют'!$J$24*F1407</f>
        <v>339.95800000000003</v>
      </c>
      <c r="H1407" s="158">
        <f t="shared" si="131"/>
        <v>5099.37</v>
      </c>
      <c r="I1407" s="245"/>
    </row>
    <row r="1408" spans="1:9" ht="13.5" customHeight="1">
      <c r="A1408" s="242" t="s">
        <v>3010</v>
      </c>
      <c r="B1408" s="47" t="s">
        <v>143</v>
      </c>
      <c r="C1408" s="92">
        <v>1</v>
      </c>
      <c r="D1408" s="64">
        <v>15000</v>
      </c>
      <c r="E1408" s="706">
        <v>28.81</v>
      </c>
      <c r="F1408" s="740">
        <f t="shared" si="130"/>
        <v>28.81</v>
      </c>
      <c r="G1408" s="1037">
        <f>'Заказ, cкидки и курсы валют'!$J$24*F1408</f>
        <v>365.45485000000002</v>
      </c>
      <c r="H1408" s="158">
        <f t="shared" si="131"/>
        <v>5481.82</v>
      </c>
      <c r="I1408" s="245"/>
    </row>
    <row r="1409" spans="1:9" ht="13.5" customHeight="1">
      <c r="A1409" s="242" t="s">
        <v>3011</v>
      </c>
      <c r="B1409" s="47" t="s">
        <v>144</v>
      </c>
      <c r="C1409" s="92">
        <v>1.1499999999999999</v>
      </c>
      <c r="D1409" s="64">
        <v>11000</v>
      </c>
      <c r="E1409" s="706">
        <v>31.82</v>
      </c>
      <c r="F1409" s="740">
        <f t="shared" si="130"/>
        <v>31.82</v>
      </c>
      <c r="G1409" s="1037">
        <f>'Заказ, cкидки и курсы валют'!$J$24*F1409</f>
        <v>403.63670000000002</v>
      </c>
      <c r="H1409" s="158">
        <f t="shared" si="131"/>
        <v>4440</v>
      </c>
      <c r="I1409" s="245"/>
    </row>
    <row r="1410" spans="1:9" ht="13.5" customHeight="1">
      <c r="A1410" s="243" t="s">
        <v>3012</v>
      </c>
      <c r="B1410" s="47" t="s">
        <v>4008</v>
      </c>
      <c r="C1410" s="92">
        <v>1.37</v>
      </c>
      <c r="D1410" s="64">
        <v>11000</v>
      </c>
      <c r="E1410" s="706">
        <v>36.47</v>
      </c>
      <c r="F1410" s="740">
        <f t="shared" si="130"/>
        <v>36.47</v>
      </c>
      <c r="G1410" s="1037">
        <f>'Заказ, cкидки и курсы валют'!$J$24*F1410</f>
        <v>462.62195000000003</v>
      </c>
      <c r="H1410" s="158">
        <f t="shared" si="131"/>
        <v>5088.84</v>
      </c>
      <c r="I1410" s="245"/>
    </row>
    <row r="1411" spans="1:9" ht="13.5" customHeight="1">
      <c r="A1411" s="242" t="s">
        <v>3013</v>
      </c>
      <c r="B1411" s="47" t="s">
        <v>3364</v>
      </c>
      <c r="C1411" s="92">
        <v>1.44</v>
      </c>
      <c r="D1411" s="64">
        <v>10000</v>
      </c>
      <c r="E1411" s="706">
        <v>44.97</v>
      </c>
      <c r="F1411" s="740">
        <f t="shared" si="130"/>
        <v>44.97</v>
      </c>
      <c r="G1411" s="1037">
        <f>'Заказ, cкидки и курсы валют'!$J$24*F1411</f>
        <v>570.44444999999996</v>
      </c>
      <c r="H1411" s="158">
        <f t="shared" si="131"/>
        <v>5704.44</v>
      </c>
      <c r="I1411" s="245"/>
    </row>
    <row r="1412" spans="1:9" ht="13.5" customHeight="1">
      <c r="A1412" s="242" t="s">
        <v>3014</v>
      </c>
      <c r="B1412" s="47" t="s">
        <v>153</v>
      </c>
      <c r="C1412" s="92">
        <v>0.55000000000000004</v>
      </c>
      <c r="D1412" s="61">
        <v>35000</v>
      </c>
      <c r="E1412" s="706">
        <v>20.07</v>
      </c>
      <c r="F1412" s="740">
        <f t="shared" si="130"/>
        <v>20.07</v>
      </c>
      <c r="G1412" s="1037">
        <f>'Заказ, cкидки и курсы валют'!$J$24*F1412</f>
        <v>254.58795000000001</v>
      </c>
      <c r="H1412" s="158">
        <f t="shared" si="131"/>
        <v>8910.58</v>
      </c>
      <c r="I1412" s="245"/>
    </row>
    <row r="1413" spans="1:9" ht="13.5" customHeight="1">
      <c r="A1413" s="242" t="s">
        <v>3015</v>
      </c>
      <c r="B1413" s="47" t="s">
        <v>105</v>
      </c>
      <c r="C1413" s="92">
        <v>0.68</v>
      </c>
      <c r="D1413" s="61">
        <v>35000</v>
      </c>
      <c r="E1413" s="706">
        <v>23.24</v>
      </c>
      <c r="F1413" s="740">
        <f t="shared" si="130"/>
        <v>23.24</v>
      </c>
      <c r="G1413" s="1037">
        <f>'Заказ, cкидки и курсы валют'!$J$24*F1413</f>
        <v>294.79939999999999</v>
      </c>
      <c r="H1413" s="158">
        <f t="shared" si="131"/>
        <v>10317.98</v>
      </c>
      <c r="I1413" s="245"/>
    </row>
    <row r="1414" spans="1:9" ht="13.5" customHeight="1">
      <c r="A1414" s="242" t="s">
        <v>3016</v>
      </c>
      <c r="B1414" s="47" t="s">
        <v>154</v>
      </c>
      <c r="C1414" s="92">
        <v>0.85</v>
      </c>
      <c r="D1414" s="61">
        <v>25000</v>
      </c>
      <c r="E1414" s="706">
        <v>23.4</v>
      </c>
      <c r="F1414" s="740">
        <f t="shared" si="130"/>
        <v>23.4</v>
      </c>
      <c r="G1414" s="1037">
        <f>'Заказ, cкидки и курсы валют'!$J$24*F1414</f>
        <v>296.82900000000001</v>
      </c>
      <c r="H1414" s="158">
        <f t="shared" si="131"/>
        <v>7420.73</v>
      </c>
      <c r="I1414" s="245"/>
    </row>
    <row r="1415" spans="1:9" ht="13.5" customHeight="1">
      <c r="A1415" s="242" t="s">
        <v>3017</v>
      </c>
      <c r="B1415" s="47" t="s">
        <v>107</v>
      </c>
      <c r="C1415" s="92">
        <v>1</v>
      </c>
      <c r="D1415" s="61">
        <v>15000</v>
      </c>
      <c r="E1415" s="706">
        <v>30.2</v>
      </c>
      <c r="F1415" s="740">
        <f t="shared" si="130"/>
        <v>30.2</v>
      </c>
      <c r="G1415" s="1037">
        <f>'Заказ, cкидки и курсы валют'!$J$24*F1415</f>
        <v>383.08699999999999</v>
      </c>
      <c r="H1415" s="158">
        <f t="shared" si="131"/>
        <v>5746.31</v>
      </c>
      <c r="I1415" s="245"/>
    </row>
    <row r="1416" spans="1:9" ht="13.5" customHeight="1">
      <c r="A1416" s="242" t="s">
        <v>3018</v>
      </c>
      <c r="B1416" s="51" t="s">
        <v>155</v>
      </c>
      <c r="C1416" s="92">
        <v>1.22</v>
      </c>
      <c r="D1416" s="64">
        <v>17000</v>
      </c>
      <c r="E1416" s="706">
        <v>34.409999999999997</v>
      </c>
      <c r="F1416" s="740">
        <f t="shared" si="130"/>
        <v>34.409999999999997</v>
      </c>
      <c r="G1416" s="1037">
        <f>'Заказ, cкидки и курсы валют'!$J$24*F1416</f>
        <v>436.49084999999997</v>
      </c>
      <c r="H1416" s="158">
        <f t="shared" si="131"/>
        <v>7420.34</v>
      </c>
      <c r="I1416" s="245"/>
    </row>
    <row r="1417" spans="1:9" ht="13.5" customHeight="1">
      <c r="A1417" s="242" t="s">
        <v>3019</v>
      </c>
      <c r="B1417" s="47" t="s">
        <v>109</v>
      </c>
      <c r="C1417" s="92">
        <v>1.4300000000000002</v>
      </c>
      <c r="D1417" s="61">
        <v>12000</v>
      </c>
      <c r="E1417" s="706">
        <v>38.700000000000003</v>
      </c>
      <c r="F1417" s="740">
        <f t="shared" si="130"/>
        <v>38.700000000000003</v>
      </c>
      <c r="G1417" s="1037">
        <f>'Заказ, cкидки и курсы валют'!$J$24*F1417</f>
        <v>490.90950000000004</v>
      </c>
      <c r="H1417" s="158">
        <f t="shared" si="131"/>
        <v>5890.91</v>
      </c>
      <c r="I1417" s="245"/>
    </row>
    <row r="1418" spans="1:9" ht="13.5" customHeight="1">
      <c r="A1418" s="242" t="s">
        <v>3020</v>
      </c>
      <c r="B1418" s="47" t="s">
        <v>156</v>
      </c>
      <c r="C1418" s="92">
        <v>1.59</v>
      </c>
      <c r="D1418" s="61">
        <v>10000</v>
      </c>
      <c r="E1418" s="706">
        <v>39.71</v>
      </c>
      <c r="F1418" s="740">
        <f t="shared" si="130"/>
        <v>39.71</v>
      </c>
      <c r="G1418" s="1037">
        <f>'Заказ, cкидки и курсы валют'!$J$24*F1418</f>
        <v>503.72135000000003</v>
      </c>
      <c r="H1418" s="158">
        <f t="shared" si="131"/>
        <v>5037.21</v>
      </c>
      <c r="I1418" s="245"/>
    </row>
    <row r="1419" spans="1:9" ht="13.5" customHeight="1">
      <c r="A1419" s="242" t="s">
        <v>3021</v>
      </c>
      <c r="B1419" s="47" t="s">
        <v>111</v>
      </c>
      <c r="C1419" s="93">
        <v>1.8</v>
      </c>
      <c r="D1419" s="61">
        <v>6000</v>
      </c>
      <c r="E1419" s="706">
        <v>49.96</v>
      </c>
      <c r="F1419" s="740">
        <f t="shared" si="130"/>
        <v>49.96</v>
      </c>
      <c r="G1419" s="1037">
        <f>'Заказ, cкидки и курсы валют'!$J$24*F1419</f>
        <v>633.74260000000004</v>
      </c>
      <c r="H1419" s="158">
        <f t="shared" si="131"/>
        <v>3802.46</v>
      </c>
      <c r="I1419" s="245"/>
    </row>
    <row r="1420" spans="1:9" ht="13.5" customHeight="1">
      <c r="A1420" s="242" t="s">
        <v>3022</v>
      </c>
      <c r="B1420" s="47" t="s">
        <v>157</v>
      </c>
      <c r="C1420" s="92">
        <v>1.88</v>
      </c>
      <c r="D1420" s="61">
        <v>5000</v>
      </c>
      <c r="E1420" s="706">
        <v>48.37</v>
      </c>
      <c r="F1420" s="740">
        <f t="shared" si="130"/>
        <v>48.37</v>
      </c>
      <c r="G1420" s="1037">
        <f>'Заказ, cкидки и курсы валют'!$J$24*F1420</f>
        <v>613.57344999999998</v>
      </c>
      <c r="H1420" s="158">
        <f t="shared" si="131"/>
        <v>3067.87</v>
      </c>
      <c r="I1420" s="245"/>
    </row>
    <row r="1421" spans="1:9" ht="13.5" customHeight="1">
      <c r="A1421" s="242" t="s">
        <v>3023</v>
      </c>
      <c r="B1421" s="47" t="s">
        <v>145</v>
      </c>
      <c r="C1421" s="92">
        <v>0.76</v>
      </c>
      <c r="D1421" s="61">
        <v>30000</v>
      </c>
      <c r="E1421" s="706">
        <v>21.59</v>
      </c>
      <c r="F1421" s="740">
        <f t="shared" si="130"/>
        <v>21.59</v>
      </c>
      <c r="G1421" s="1037">
        <f>'Заказ, cкидки и курсы валют'!$J$24*F1421</f>
        <v>273.86914999999999</v>
      </c>
      <c r="H1421" s="158">
        <f t="shared" si="131"/>
        <v>8216.07</v>
      </c>
      <c r="I1421" s="245"/>
    </row>
    <row r="1422" spans="1:9" ht="13.5" customHeight="1">
      <c r="A1422" s="242" t="s">
        <v>3024</v>
      </c>
      <c r="B1422" s="47" t="s">
        <v>146</v>
      </c>
      <c r="C1422" s="92">
        <v>0.89</v>
      </c>
      <c r="D1422" s="61">
        <v>25000</v>
      </c>
      <c r="E1422" s="706">
        <v>28.98</v>
      </c>
      <c r="F1422" s="740">
        <f t="shared" si="130"/>
        <v>28.98</v>
      </c>
      <c r="G1422" s="1037">
        <f>'Заказ, cкидки и курсы валют'!$J$24*F1422</f>
        <v>367.61130000000003</v>
      </c>
      <c r="H1422" s="158">
        <f t="shared" si="131"/>
        <v>9190.2800000000007</v>
      </c>
      <c r="I1422" s="245"/>
    </row>
    <row r="1423" spans="1:9" ht="13.5" customHeight="1">
      <c r="A1423" s="242" t="s">
        <v>3025</v>
      </c>
      <c r="B1423" s="47" t="s">
        <v>147</v>
      </c>
      <c r="C1423" s="92">
        <v>1.1499999999999999</v>
      </c>
      <c r="D1423" s="61">
        <v>16000</v>
      </c>
      <c r="E1423" s="706">
        <v>28.08</v>
      </c>
      <c r="F1423" s="740">
        <f t="shared" si="130"/>
        <v>28.08</v>
      </c>
      <c r="G1423" s="1037">
        <f>'Заказ, cкидки и курсы валют'!$J$24*F1423</f>
        <v>356.19479999999999</v>
      </c>
      <c r="H1423" s="158">
        <f t="shared" si="131"/>
        <v>5699.12</v>
      </c>
      <c r="I1423" s="245"/>
    </row>
    <row r="1424" spans="1:9" ht="13.5" customHeight="1">
      <c r="A1424" s="242" t="s">
        <v>3026</v>
      </c>
      <c r="B1424" s="47" t="s">
        <v>148</v>
      </c>
      <c r="C1424" s="92">
        <v>1.35</v>
      </c>
      <c r="D1424" s="61">
        <v>12000</v>
      </c>
      <c r="E1424" s="706">
        <v>32.840000000000003</v>
      </c>
      <c r="F1424" s="740">
        <f t="shared" si="130"/>
        <v>32.840000000000003</v>
      </c>
      <c r="G1424" s="1037">
        <f>'Заказ, cкидки и курсы валют'!$J$24*F1424</f>
        <v>416.57540000000006</v>
      </c>
      <c r="H1424" s="158">
        <f t="shared" si="131"/>
        <v>4998.8999999999996</v>
      </c>
      <c r="I1424" s="245"/>
    </row>
    <row r="1425" spans="1:9" ht="13.5" customHeight="1">
      <c r="A1425" s="242" t="s">
        <v>3027</v>
      </c>
      <c r="B1425" s="47" t="s">
        <v>149</v>
      </c>
      <c r="C1425" s="92">
        <v>1.6</v>
      </c>
      <c r="D1425" s="64">
        <v>10000</v>
      </c>
      <c r="E1425" s="706">
        <v>38.89</v>
      </c>
      <c r="F1425" s="740">
        <f t="shared" si="130"/>
        <v>38.89</v>
      </c>
      <c r="G1425" s="1037">
        <f>'Заказ, cкидки и курсы валют'!$J$24*F1425</f>
        <v>493.31965000000002</v>
      </c>
      <c r="H1425" s="158">
        <f t="shared" si="131"/>
        <v>4933.2</v>
      </c>
      <c r="I1425" s="245"/>
    </row>
    <row r="1426" spans="1:9" ht="13.5" customHeight="1">
      <c r="A1426" s="242" t="s">
        <v>3028</v>
      </c>
      <c r="B1426" s="47" t="s">
        <v>150</v>
      </c>
      <c r="C1426" s="92">
        <v>1.84</v>
      </c>
      <c r="D1426" s="61">
        <v>8000</v>
      </c>
      <c r="E1426" s="706">
        <v>43.44</v>
      </c>
      <c r="F1426" s="740">
        <f t="shared" si="130"/>
        <v>43.44</v>
      </c>
      <c r="G1426" s="1037">
        <f>'Заказ, cкидки и курсы валют'!$J$24*F1426</f>
        <v>551.03639999999996</v>
      </c>
      <c r="H1426" s="158">
        <f t="shared" si="131"/>
        <v>4408.29</v>
      </c>
      <c r="I1426" s="245"/>
    </row>
    <row r="1427" spans="1:9" ht="13.5" customHeight="1">
      <c r="A1427" s="242" t="s">
        <v>3029</v>
      </c>
      <c r="B1427" s="47" t="s">
        <v>151</v>
      </c>
      <c r="C1427" s="92">
        <v>2.06</v>
      </c>
      <c r="D1427" s="61">
        <v>8000</v>
      </c>
      <c r="E1427" s="706">
        <v>48.33</v>
      </c>
      <c r="F1427" s="740">
        <f t="shared" si="130"/>
        <v>48.33</v>
      </c>
      <c r="G1427" s="1037">
        <f>'Заказ, cкидки и курсы валют'!$J$24*F1427</f>
        <v>613.06605000000002</v>
      </c>
      <c r="H1427" s="158">
        <f t="shared" si="131"/>
        <v>4904.53</v>
      </c>
      <c r="I1427" s="245"/>
    </row>
    <row r="1428" spans="1:9" ht="13.5" customHeight="1">
      <c r="A1428" s="242" t="s">
        <v>3030</v>
      </c>
      <c r="B1428" s="47" t="s">
        <v>79</v>
      </c>
      <c r="C1428" s="92">
        <v>2.35</v>
      </c>
      <c r="D1428" s="61">
        <v>8000</v>
      </c>
      <c r="E1428" s="706">
        <v>58.87</v>
      </c>
      <c r="F1428" s="740">
        <f t="shared" si="130"/>
        <v>58.87</v>
      </c>
      <c r="G1428" s="1037">
        <f>'Заказ, cкидки и курсы валют'!$J$24*F1428</f>
        <v>746.76594999999998</v>
      </c>
      <c r="H1428" s="158">
        <f t="shared" si="131"/>
        <v>5974.13</v>
      </c>
      <c r="I1428" s="245"/>
    </row>
    <row r="1429" spans="1:9" ht="13.5" customHeight="1">
      <c r="A1429" s="242" t="s">
        <v>3031</v>
      </c>
      <c r="B1429" s="47" t="s">
        <v>152</v>
      </c>
      <c r="C1429" s="92">
        <v>2.4700000000000002</v>
      </c>
      <c r="D1429" s="61">
        <v>5500</v>
      </c>
      <c r="E1429" s="706">
        <v>58.19</v>
      </c>
      <c r="F1429" s="740">
        <f t="shared" si="130"/>
        <v>58.19</v>
      </c>
      <c r="G1429" s="1037">
        <f>'Заказ, cкидки и курсы валют'!$J$24*F1429</f>
        <v>738.14014999999995</v>
      </c>
      <c r="H1429" s="158">
        <f t="shared" si="131"/>
        <v>4059.77</v>
      </c>
      <c r="I1429" s="245"/>
    </row>
    <row r="1430" spans="1:9" ht="13.5" customHeight="1">
      <c r="A1430" s="242" t="s">
        <v>5148</v>
      </c>
      <c r="B1430" s="47" t="s">
        <v>158</v>
      </c>
      <c r="C1430" s="92">
        <v>3.1</v>
      </c>
      <c r="D1430" s="61">
        <v>4000</v>
      </c>
      <c r="E1430" s="706">
        <v>64.22</v>
      </c>
      <c r="F1430" s="740">
        <f t="shared" si="130"/>
        <v>64.22</v>
      </c>
      <c r="G1430" s="1037">
        <f>'Заказ, cкидки и курсы валют'!$J$24*F1430</f>
        <v>814.63070000000005</v>
      </c>
      <c r="H1430" s="158">
        <f t="shared" si="131"/>
        <v>3258.52</v>
      </c>
      <c r="I1430" s="245"/>
    </row>
    <row r="1431" spans="1:9" ht="13.5" customHeight="1">
      <c r="A1431" s="242" t="s">
        <v>5149</v>
      </c>
      <c r="B1431" s="47" t="s">
        <v>159</v>
      </c>
      <c r="C1431" s="92">
        <v>3.5</v>
      </c>
      <c r="D1431" s="61">
        <v>3000</v>
      </c>
      <c r="E1431" s="706">
        <v>93</v>
      </c>
      <c r="F1431" s="740">
        <f t="shared" si="130"/>
        <v>93</v>
      </c>
      <c r="G1431" s="1037">
        <f>'Заказ, cкидки и курсы валют'!$J$24*F1431</f>
        <v>1179.7050000000002</v>
      </c>
      <c r="H1431" s="158">
        <f t="shared" si="131"/>
        <v>3539.12</v>
      </c>
      <c r="I1431" s="245"/>
    </row>
    <row r="1432" spans="1:9" ht="13.5" customHeight="1">
      <c r="A1432" s="242" t="s">
        <v>5150</v>
      </c>
      <c r="B1432" s="47" t="s">
        <v>80</v>
      </c>
      <c r="C1432" s="92">
        <v>1.3</v>
      </c>
      <c r="D1432" s="61">
        <v>15000</v>
      </c>
      <c r="E1432" s="706">
        <v>33.9</v>
      </c>
      <c r="F1432" s="740">
        <f t="shared" si="130"/>
        <v>33.9</v>
      </c>
      <c r="G1432" s="1037">
        <f>'Заказ, cкидки и курсы валют'!$J$24*F1432</f>
        <v>430.0215</v>
      </c>
      <c r="H1432" s="158">
        <f t="shared" si="131"/>
        <v>6450.32</v>
      </c>
      <c r="I1432" s="245"/>
    </row>
    <row r="1433" spans="1:9" ht="13.5" customHeight="1">
      <c r="A1433" s="242" t="s">
        <v>5151</v>
      </c>
      <c r="B1433" s="47" t="s">
        <v>160</v>
      </c>
      <c r="C1433" s="92">
        <v>1.54</v>
      </c>
      <c r="D1433" s="61">
        <v>12000</v>
      </c>
      <c r="E1433" s="706">
        <v>35.11</v>
      </c>
      <c r="F1433" s="740">
        <f t="shared" si="130"/>
        <v>35.11</v>
      </c>
      <c r="G1433" s="1037">
        <f>'Заказ, cкидки и курсы валют'!$J$24*F1433</f>
        <v>445.37035000000003</v>
      </c>
      <c r="H1433" s="158">
        <f t="shared" si="131"/>
        <v>5344.44</v>
      </c>
      <c r="I1433" s="245"/>
    </row>
    <row r="1434" spans="1:9" ht="13.5" customHeight="1">
      <c r="A1434" s="242" t="s">
        <v>5152</v>
      </c>
      <c r="B1434" s="47" t="s">
        <v>161</v>
      </c>
      <c r="C1434" s="92">
        <v>1.71</v>
      </c>
      <c r="D1434" s="61">
        <v>10000</v>
      </c>
      <c r="E1434" s="706">
        <v>42.34</v>
      </c>
      <c r="F1434" s="740">
        <f t="shared" si="130"/>
        <v>42.34</v>
      </c>
      <c r="G1434" s="1037">
        <f>'Заказ, cкидки и курсы валют'!$J$24*F1434</f>
        <v>537.08290000000011</v>
      </c>
      <c r="H1434" s="158">
        <f t="shared" si="131"/>
        <v>5370.83</v>
      </c>
      <c r="I1434" s="245"/>
    </row>
    <row r="1435" spans="1:9" ht="15">
      <c r="A1435" s="242" t="s">
        <v>5153</v>
      </c>
      <c r="B1435" s="47" t="s">
        <v>162</v>
      </c>
      <c r="C1435" s="92">
        <v>1.96</v>
      </c>
      <c r="D1435" s="61">
        <v>9000</v>
      </c>
      <c r="E1435" s="706">
        <v>48.48</v>
      </c>
      <c r="F1435" s="740">
        <f t="shared" si="130"/>
        <v>48.48</v>
      </c>
      <c r="G1435" s="1037">
        <f>'Заказ, cкидки и курсы валют'!$J$24*F1435</f>
        <v>614.96879999999999</v>
      </c>
      <c r="H1435" s="158">
        <f t="shared" si="131"/>
        <v>5534.72</v>
      </c>
      <c r="I1435" s="245"/>
    </row>
    <row r="1436" spans="1:9" ht="15">
      <c r="A1436" s="243" t="s">
        <v>5154</v>
      </c>
      <c r="B1436" s="47" t="s">
        <v>81</v>
      </c>
      <c r="C1436" s="92">
        <v>2.37</v>
      </c>
      <c r="D1436" s="61">
        <v>8000</v>
      </c>
      <c r="E1436" s="706">
        <v>55.37</v>
      </c>
      <c r="F1436" s="740">
        <f t="shared" si="130"/>
        <v>55.37</v>
      </c>
      <c r="G1436" s="1037">
        <f>'Заказ, cкидки и курсы валют'!$J$24*F1436</f>
        <v>702.36844999999994</v>
      </c>
      <c r="H1436" s="158">
        <f t="shared" si="131"/>
        <v>5618.95</v>
      </c>
      <c r="I1436" s="245"/>
    </row>
    <row r="1437" spans="1:9" ht="15">
      <c r="A1437" s="243" t="s">
        <v>5155</v>
      </c>
      <c r="B1437" s="47" t="s">
        <v>163</v>
      </c>
      <c r="C1437" s="92">
        <v>2.56</v>
      </c>
      <c r="D1437" s="61">
        <v>7000</v>
      </c>
      <c r="E1437" s="706">
        <v>62.3</v>
      </c>
      <c r="F1437" s="740">
        <f t="shared" si="130"/>
        <v>62.3</v>
      </c>
      <c r="G1437" s="1037">
        <f>'Заказ, cкидки и курсы валют'!$J$24*F1437</f>
        <v>790.27549999999997</v>
      </c>
      <c r="H1437" s="158">
        <f t="shared" si="131"/>
        <v>5531.93</v>
      </c>
      <c r="I1437" s="245"/>
    </row>
    <row r="1438" spans="1:9" ht="15">
      <c r="A1438" s="243" t="s">
        <v>5156</v>
      </c>
      <c r="B1438" s="47" t="s">
        <v>82</v>
      </c>
      <c r="C1438" s="92">
        <v>2.82</v>
      </c>
      <c r="D1438" s="61">
        <v>6000</v>
      </c>
      <c r="E1438" s="706">
        <v>68.14</v>
      </c>
      <c r="F1438" s="740">
        <f t="shared" si="130"/>
        <v>68.14</v>
      </c>
      <c r="G1438" s="1037">
        <f>'Заказ, cкидки и курсы валют'!$J$24*F1438</f>
        <v>864.35590000000002</v>
      </c>
      <c r="H1438" s="158">
        <f t="shared" si="131"/>
        <v>5186.1400000000003</v>
      </c>
      <c r="I1438" s="245"/>
    </row>
    <row r="1439" spans="1:9" ht="15">
      <c r="A1439" s="243" t="s">
        <v>5157</v>
      </c>
      <c r="B1439" s="47" t="s">
        <v>164</v>
      </c>
      <c r="C1439" s="92">
        <v>3.16</v>
      </c>
      <c r="D1439" s="61">
        <v>4500</v>
      </c>
      <c r="E1439" s="706">
        <v>69.209999999999994</v>
      </c>
      <c r="F1439" s="740">
        <f t="shared" si="130"/>
        <v>69.209999999999994</v>
      </c>
      <c r="G1439" s="1037">
        <f>'Заказ, cкидки и курсы валют'!$J$24*F1439</f>
        <v>877.92885000000001</v>
      </c>
      <c r="H1439" s="158">
        <f t="shared" si="131"/>
        <v>3950.68</v>
      </c>
      <c r="I1439" s="245"/>
    </row>
    <row r="1440" spans="1:9" ht="15">
      <c r="A1440" s="243" t="s">
        <v>5158</v>
      </c>
      <c r="B1440" s="47" t="s">
        <v>165</v>
      </c>
      <c r="C1440" s="92">
        <v>3.58</v>
      </c>
      <c r="D1440" s="61">
        <v>4500</v>
      </c>
      <c r="E1440" s="706">
        <v>100.9</v>
      </c>
      <c r="F1440" s="740">
        <f t="shared" si="130"/>
        <v>100.9</v>
      </c>
      <c r="G1440" s="1037">
        <f>'Заказ, cкидки и курсы валют'!$J$24*F1440</f>
        <v>1279.9165</v>
      </c>
      <c r="H1440" s="158">
        <f t="shared" si="131"/>
        <v>5759.62</v>
      </c>
      <c r="I1440" s="245"/>
    </row>
    <row r="1441" spans="1:9" ht="15">
      <c r="A1441" s="243" t="s">
        <v>5159</v>
      </c>
      <c r="B1441" s="47" t="s">
        <v>166</v>
      </c>
      <c r="C1441" s="92">
        <v>4.4800000000000004</v>
      </c>
      <c r="D1441" s="64">
        <v>3000</v>
      </c>
      <c r="E1441" s="706">
        <v>101.02</v>
      </c>
      <c r="F1441" s="740">
        <f t="shared" si="130"/>
        <v>101.02</v>
      </c>
      <c r="G1441" s="1037">
        <f>'Заказ, cкидки и курсы валют'!$J$24*F1441</f>
        <v>1281.4386999999999</v>
      </c>
      <c r="H1441" s="158">
        <f t="shared" si="131"/>
        <v>3844.32</v>
      </c>
      <c r="I1441" s="245"/>
    </row>
    <row r="1442" spans="1:9" ht="15">
      <c r="A1442" s="243" t="s">
        <v>5160</v>
      </c>
      <c r="B1442" s="47" t="s">
        <v>83</v>
      </c>
      <c r="C1442" s="92">
        <v>4.8</v>
      </c>
      <c r="D1442" s="61">
        <v>1500</v>
      </c>
      <c r="E1442" s="706">
        <v>117.25</v>
      </c>
      <c r="F1442" s="740">
        <f t="shared" si="130"/>
        <v>117.25</v>
      </c>
      <c r="G1442" s="1037">
        <f>'Заказ, cкидки и курсы валют'!$J$24*F1442</f>
        <v>1487.3162500000001</v>
      </c>
      <c r="H1442" s="158">
        <f t="shared" si="131"/>
        <v>2230.9699999999998</v>
      </c>
      <c r="I1442" s="245"/>
    </row>
    <row r="1443" spans="1:9" ht="15">
      <c r="A1443" s="243" t="s">
        <v>5276</v>
      </c>
      <c r="B1443" s="51" t="s">
        <v>3658</v>
      </c>
      <c r="C1443" s="92">
        <v>1.75</v>
      </c>
      <c r="D1443" s="64">
        <v>15000</v>
      </c>
      <c r="E1443" s="706">
        <v>37.67</v>
      </c>
      <c r="F1443" s="740">
        <f t="shared" si="130"/>
        <v>37.67</v>
      </c>
      <c r="G1443" s="1037">
        <f>'Заказ, cкидки и курсы валют'!$J$24*F1443</f>
        <v>477.84395000000006</v>
      </c>
      <c r="H1443" s="158">
        <f t="shared" si="131"/>
        <v>7167.66</v>
      </c>
      <c r="I1443" s="245"/>
    </row>
    <row r="1444" spans="1:9" ht="13.5" customHeight="1">
      <c r="A1444" s="243" t="s">
        <v>5161</v>
      </c>
      <c r="B1444" s="51" t="s">
        <v>167</v>
      </c>
      <c r="C1444" s="92">
        <v>1.82</v>
      </c>
      <c r="D1444" s="64">
        <v>12000</v>
      </c>
      <c r="E1444" s="706">
        <v>42.89</v>
      </c>
      <c r="F1444" s="740">
        <f t="shared" si="130"/>
        <v>42.89</v>
      </c>
      <c r="G1444" s="1037">
        <f>'Заказ, cкидки и курсы валют'!$J$24*F1444</f>
        <v>544.05965000000003</v>
      </c>
      <c r="H1444" s="158">
        <f t="shared" si="131"/>
        <v>6528.72</v>
      </c>
      <c r="I1444" s="245"/>
    </row>
    <row r="1445" spans="1:9" ht="13.5" customHeight="1">
      <c r="A1445" s="243" t="s">
        <v>5162</v>
      </c>
      <c r="B1445" s="51" t="s">
        <v>168</v>
      </c>
      <c r="C1445" s="92">
        <v>2.06</v>
      </c>
      <c r="D1445" s="64">
        <v>8000</v>
      </c>
      <c r="E1445" s="706">
        <v>50.84</v>
      </c>
      <c r="F1445" s="740">
        <f t="shared" si="130"/>
        <v>50.84</v>
      </c>
      <c r="G1445" s="1037">
        <f>'Заказ, cкидки и курсы валют'!$J$24*F1445</f>
        <v>644.9054000000001</v>
      </c>
      <c r="H1445" s="158">
        <f t="shared" si="131"/>
        <v>5159.24</v>
      </c>
      <c r="I1445" s="245"/>
    </row>
    <row r="1446" spans="1:9" ht="13.5" customHeight="1">
      <c r="A1446" s="243" t="s">
        <v>5163</v>
      </c>
      <c r="B1446" s="51" t="s">
        <v>169</v>
      </c>
      <c r="C1446" s="92">
        <v>2.44</v>
      </c>
      <c r="D1446" s="64">
        <v>8000</v>
      </c>
      <c r="E1446" s="706">
        <v>56.55</v>
      </c>
      <c r="F1446" s="740">
        <f t="shared" si="130"/>
        <v>56.55</v>
      </c>
      <c r="G1446" s="1037">
        <f>'Заказ, cкидки и курсы валют'!$J$24*F1446</f>
        <v>717.33674999999994</v>
      </c>
      <c r="H1446" s="158">
        <f t="shared" si="131"/>
        <v>5738.69</v>
      </c>
      <c r="I1446" s="245"/>
    </row>
    <row r="1447" spans="1:9" ht="13.5" customHeight="1">
      <c r="A1447" s="243" t="s">
        <v>5164</v>
      </c>
      <c r="B1447" s="51" t="s">
        <v>612</v>
      </c>
      <c r="C1447" s="92">
        <v>2.76</v>
      </c>
      <c r="D1447" s="64">
        <v>6000</v>
      </c>
      <c r="E1447" s="706">
        <v>66.77</v>
      </c>
      <c r="F1447" s="740">
        <f t="shared" si="130"/>
        <v>66.77</v>
      </c>
      <c r="G1447" s="1037">
        <f>'Заказ, cкидки и курсы валют'!$J$24*F1447</f>
        <v>846.97744999999998</v>
      </c>
      <c r="H1447" s="158">
        <f t="shared" si="131"/>
        <v>5081.8599999999997</v>
      </c>
      <c r="I1447" s="245"/>
    </row>
    <row r="1448" spans="1:9" ht="13.5" customHeight="1">
      <c r="A1448" s="243" t="s">
        <v>5165</v>
      </c>
      <c r="B1448" s="51" t="s">
        <v>170</v>
      </c>
      <c r="C1448" s="92">
        <v>3.06</v>
      </c>
      <c r="D1448" s="64">
        <v>7000</v>
      </c>
      <c r="E1448" s="706">
        <v>85.64</v>
      </c>
      <c r="F1448" s="740">
        <f t="shared" si="130"/>
        <v>85.64</v>
      </c>
      <c r="G1448" s="1037">
        <f>'Заказ, cкидки и курсы валют'!$J$24*F1448</f>
        <v>1086.3434</v>
      </c>
      <c r="H1448" s="158">
        <f t="shared" si="131"/>
        <v>7604.4</v>
      </c>
      <c r="I1448" s="245"/>
    </row>
    <row r="1449" spans="1:9" ht="13.5" customHeight="1">
      <c r="A1449" s="243" t="s">
        <v>5166</v>
      </c>
      <c r="B1449" s="51" t="s">
        <v>613</v>
      </c>
      <c r="C1449" s="92">
        <v>3.42</v>
      </c>
      <c r="D1449" s="64">
        <v>5000</v>
      </c>
      <c r="E1449" s="706">
        <v>82.95</v>
      </c>
      <c r="F1449" s="740">
        <f t="shared" si="130"/>
        <v>82.95</v>
      </c>
      <c r="G1449" s="1037">
        <f>'Заказ, cкидки и курсы валют'!$J$24*F1449</f>
        <v>1052.2207500000002</v>
      </c>
      <c r="H1449" s="158">
        <f t="shared" si="131"/>
        <v>5261.1</v>
      </c>
      <c r="I1449" s="245"/>
    </row>
    <row r="1450" spans="1:9" ht="13.5" customHeight="1">
      <c r="A1450" s="243" t="s">
        <v>5167</v>
      </c>
      <c r="B1450" s="51" t="s">
        <v>171</v>
      </c>
      <c r="C1450" s="92">
        <v>3.9</v>
      </c>
      <c r="D1450" s="64">
        <v>4500</v>
      </c>
      <c r="E1450" s="706">
        <v>90.79</v>
      </c>
      <c r="F1450" s="740">
        <f t="shared" si="130"/>
        <v>90.79</v>
      </c>
      <c r="G1450" s="1037">
        <f>'Заказ, cкидки и курсы валют'!$J$24*F1450</f>
        <v>1151.6711500000001</v>
      </c>
      <c r="H1450" s="158">
        <f t="shared" si="131"/>
        <v>5182.5200000000004</v>
      </c>
      <c r="I1450" s="245"/>
    </row>
    <row r="1451" spans="1:9" ht="13.5" customHeight="1">
      <c r="A1451" s="243" t="s">
        <v>5168</v>
      </c>
      <c r="B1451" s="51" t="s">
        <v>172</v>
      </c>
      <c r="C1451" s="92">
        <v>4.4400000000000004</v>
      </c>
      <c r="D1451" s="64">
        <v>2500</v>
      </c>
      <c r="E1451" s="706">
        <v>109.87</v>
      </c>
      <c r="F1451" s="740">
        <f t="shared" si="130"/>
        <v>109.87</v>
      </c>
      <c r="G1451" s="1037">
        <f>'Заказ, cкидки и курсы валют'!$J$24*F1451</f>
        <v>1393.7009500000001</v>
      </c>
      <c r="H1451" s="158">
        <f t="shared" si="131"/>
        <v>3484.25</v>
      </c>
      <c r="I1451" s="245"/>
    </row>
    <row r="1452" spans="1:9" ht="13.5" customHeight="1">
      <c r="A1452" s="243" t="s">
        <v>5169</v>
      </c>
      <c r="B1452" s="51" t="s">
        <v>173</v>
      </c>
      <c r="C1452" s="92">
        <v>5.39</v>
      </c>
      <c r="D1452" s="64">
        <v>2000</v>
      </c>
      <c r="E1452" s="706">
        <v>127.14</v>
      </c>
      <c r="F1452" s="740">
        <f t="shared" si="130"/>
        <v>127.14</v>
      </c>
      <c r="G1452" s="1037">
        <f>'Заказ, cкидки и курсы валют'!$J$24*F1452</f>
        <v>1612.7709</v>
      </c>
      <c r="H1452" s="158">
        <f t="shared" si="131"/>
        <v>3225.54</v>
      </c>
      <c r="I1452" s="245"/>
    </row>
    <row r="1453" spans="1:9" ht="13.5" customHeight="1">
      <c r="A1453" s="242" t="s">
        <v>5170</v>
      </c>
      <c r="B1453" s="51" t="s">
        <v>174</v>
      </c>
      <c r="C1453" s="92">
        <v>5.99</v>
      </c>
      <c r="D1453" s="64">
        <v>1800</v>
      </c>
      <c r="E1453" s="706">
        <v>139.61000000000001</v>
      </c>
      <c r="F1453" s="740">
        <f t="shared" si="130"/>
        <v>139.61000000000001</v>
      </c>
      <c r="G1453" s="1037">
        <f>'Заказ, cкидки и курсы валют'!$J$24*F1453</f>
        <v>1770.9528500000004</v>
      </c>
      <c r="H1453" s="158">
        <f t="shared" si="131"/>
        <v>3187.72</v>
      </c>
      <c r="I1453" s="245"/>
    </row>
    <row r="1454" spans="1:9" ht="13.5" customHeight="1">
      <c r="A1454" s="242" t="s">
        <v>5171</v>
      </c>
      <c r="B1454" s="51" t="s">
        <v>175</v>
      </c>
      <c r="C1454" s="92">
        <v>6.63</v>
      </c>
      <c r="D1454" s="64">
        <v>1500</v>
      </c>
      <c r="E1454" s="706">
        <v>154.79</v>
      </c>
      <c r="F1454" s="740">
        <f t="shared" si="130"/>
        <v>154.79</v>
      </c>
      <c r="G1454" s="1037">
        <f>'Заказ, cкидки и курсы валют'!$J$24*F1454</f>
        <v>1963.51115</v>
      </c>
      <c r="H1454" s="158">
        <f t="shared" si="131"/>
        <v>2945.27</v>
      </c>
      <c r="I1454" s="245"/>
    </row>
    <row r="1455" spans="1:9" ht="13.5" customHeight="1">
      <c r="A1455" s="242" t="s">
        <v>5172</v>
      </c>
      <c r="B1455" s="51" t="s">
        <v>176</v>
      </c>
      <c r="C1455" s="92">
        <v>7.81</v>
      </c>
      <c r="D1455" s="64">
        <v>1300</v>
      </c>
      <c r="E1455" s="706">
        <v>175.72</v>
      </c>
      <c r="F1455" s="740">
        <f t="shared" si="130"/>
        <v>175.72</v>
      </c>
      <c r="G1455" s="1037">
        <f>'Заказ, cкидки и курсы валют'!$J$24*F1455</f>
        <v>2229.0082000000002</v>
      </c>
      <c r="H1455" s="158">
        <f t="shared" si="131"/>
        <v>2897.71</v>
      </c>
      <c r="I1455" s="245"/>
    </row>
    <row r="1456" spans="1:9" ht="13.5" customHeight="1">
      <c r="A1456" s="242" t="s">
        <v>5173</v>
      </c>
      <c r="B1456" s="51" t="s">
        <v>177</v>
      </c>
      <c r="C1456" s="92">
        <v>9</v>
      </c>
      <c r="D1456" s="65">
        <v>1000</v>
      </c>
      <c r="E1456" s="706">
        <v>231.81</v>
      </c>
      <c r="F1456" s="740">
        <f t="shared" si="130"/>
        <v>231.81</v>
      </c>
      <c r="G1456" s="1037">
        <f>'Заказ, cкидки и курсы валют'!$J$24*F1456</f>
        <v>2940.5098500000004</v>
      </c>
      <c r="H1456" s="158">
        <f t="shared" si="131"/>
        <v>2940.51</v>
      </c>
      <c r="I1456" s="245"/>
    </row>
    <row r="1457" spans="1:9" ht="13.5" customHeight="1">
      <c r="A1457" s="250" t="s">
        <v>5275</v>
      </c>
      <c r="B1457" s="47" t="s">
        <v>189</v>
      </c>
      <c r="C1457" s="92">
        <v>3.8</v>
      </c>
      <c r="D1457" s="61">
        <v>4000</v>
      </c>
      <c r="E1457" s="706">
        <v>81.239999999999995</v>
      </c>
      <c r="F1457" s="740">
        <f t="shared" si="130"/>
        <v>81.239999999999995</v>
      </c>
      <c r="G1457" s="1037">
        <f>'Заказ, cкидки и курсы валют'!$J$24*F1457</f>
        <v>1030.5293999999999</v>
      </c>
      <c r="H1457" s="158">
        <f t="shared" si="131"/>
        <v>4122.12</v>
      </c>
      <c r="I1457" s="245"/>
    </row>
    <row r="1458" spans="1:9" ht="13.5" customHeight="1">
      <c r="A1458" s="250" t="s">
        <v>5174</v>
      </c>
      <c r="B1458" s="47" t="s">
        <v>178</v>
      </c>
      <c r="C1458" s="92">
        <v>4.74</v>
      </c>
      <c r="D1458" s="61">
        <v>4000</v>
      </c>
      <c r="E1458" s="706">
        <v>111.83</v>
      </c>
      <c r="F1458" s="740">
        <f t="shared" si="130"/>
        <v>111.83</v>
      </c>
      <c r="G1458" s="1037">
        <f>'Заказ, cкидки и курсы валют'!$J$24*F1458</f>
        <v>1418.5635500000001</v>
      </c>
      <c r="H1458" s="158">
        <f t="shared" si="131"/>
        <v>5674.25</v>
      </c>
      <c r="I1458" s="245"/>
    </row>
    <row r="1459" spans="1:9" ht="13.5" customHeight="1">
      <c r="A1459" s="242" t="s">
        <v>5175</v>
      </c>
      <c r="B1459" s="47" t="s">
        <v>84</v>
      </c>
      <c r="C1459" s="92">
        <v>5.0599999999999996</v>
      </c>
      <c r="D1459" s="61">
        <v>3000</v>
      </c>
      <c r="E1459" s="706">
        <v>139.18</v>
      </c>
      <c r="F1459" s="740">
        <f t="shared" si="130"/>
        <v>139.18</v>
      </c>
      <c r="G1459" s="1037">
        <f>'Заказ, cкидки и курсы валют'!$J$24*F1459</f>
        <v>1765.4983000000002</v>
      </c>
      <c r="H1459" s="158">
        <f t="shared" si="131"/>
        <v>5296.49</v>
      </c>
      <c r="I1459" s="245"/>
    </row>
    <row r="1460" spans="1:9" ht="13.5" customHeight="1">
      <c r="A1460" s="242" t="s">
        <v>5176</v>
      </c>
      <c r="B1460" s="47" t="s">
        <v>179</v>
      </c>
      <c r="C1460" s="92">
        <v>5.57</v>
      </c>
      <c r="D1460" s="61">
        <v>2500</v>
      </c>
      <c r="E1460" s="706">
        <v>129.80000000000001</v>
      </c>
      <c r="F1460" s="740">
        <f t="shared" si="130"/>
        <v>129.80000000000001</v>
      </c>
      <c r="G1460" s="1037">
        <f>'Заказ, cкидки и курсы валют'!$J$24*F1460</f>
        <v>1646.5130000000001</v>
      </c>
      <c r="H1460" s="158">
        <f t="shared" si="131"/>
        <v>4116.28</v>
      </c>
      <c r="I1460" s="245"/>
    </row>
    <row r="1461" spans="1:9" ht="13.5" customHeight="1">
      <c r="A1461" s="242" t="s">
        <v>5177</v>
      </c>
      <c r="B1461" s="47" t="s">
        <v>180</v>
      </c>
      <c r="C1461" s="92">
        <v>6.48</v>
      </c>
      <c r="D1461" s="61">
        <v>2000</v>
      </c>
      <c r="E1461" s="706">
        <v>157.41999999999999</v>
      </c>
      <c r="F1461" s="740">
        <f t="shared" si="130"/>
        <v>157.41999999999999</v>
      </c>
      <c r="G1461" s="1037">
        <f>'Заказ, cкидки и курсы валют'!$J$24*F1461</f>
        <v>1996.8726999999999</v>
      </c>
      <c r="H1461" s="158">
        <f t="shared" si="131"/>
        <v>3993.75</v>
      </c>
      <c r="I1461" s="245"/>
    </row>
    <row r="1462" spans="1:9" ht="13.5" customHeight="1">
      <c r="A1462" s="242" t="s">
        <v>5178</v>
      </c>
      <c r="B1462" s="47" t="s">
        <v>181</v>
      </c>
      <c r="C1462" s="92">
        <v>7.69</v>
      </c>
      <c r="D1462" s="61">
        <v>1700</v>
      </c>
      <c r="E1462" s="706">
        <v>185.82</v>
      </c>
      <c r="F1462" s="740">
        <f t="shared" ref="F1462:F1473" si="132">ROUND(E1462*(1-$F$11),2)</f>
        <v>185.82</v>
      </c>
      <c r="G1462" s="1037">
        <f>'Заказ, cкидки и курсы валют'!$J$24*F1462</f>
        <v>2357.1266999999998</v>
      </c>
      <c r="H1462" s="158">
        <f t="shared" ref="H1462:H1473" si="133">ROUND((D1462/1000)*G1462,2)</f>
        <v>4007.12</v>
      </c>
      <c r="I1462" s="245"/>
    </row>
    <row r="1463" spans="1:9" ht="13.5" customHeight="1">
      <c r="A1463" s="242" t="s">
        <v>5179</v>
      </c>
      <c r="B1463" s="47" t="s">
        <v>182</v>
      </c>
      <c r="C1463" s="92">
        <v>8.5</v>
      </c>
      <c r="D1463" s="61">
        <v>1500</v>
      </c>
      <c r="E1463" s="706">
        <v>188.93</v>
      </c>
      <c r="F1463" s="740">
        <f t="shared" si="132"/>
        <v>188.93</v>
      </c>
      <c r="G1463" s="1037">
        <f>'Заказ, cкидки и курсы валют'!$J$24*F1463</f>
        <v>2396.5770500000003</v>
      </c>
      <c r="H1463" s="158">
        <f t="shared" si="133"/>
        <v>3594.87</v>
      </c>
      <c r="I1463" s="245"/>
    </row>
    <row r="1464" spans="1:9" ht="13.5" customHeight="1">
      <c r="A1464" s="242" t="s">
        <v>5180</v>
      </c>
      <c r="B1464" s="47" t="s">
        <v>183</v>
      </c>
      <c r="C1464" s="92">
        <v>9.51</v>
      </c>
      <c r="D1464" s="61">
        <v>1000</v>
      </c>
      <c r="E1464" s="706">
        <v>231</v>
      </c>
      <c r="F1464" s="740">
        <f t="shared" si="132"/>
        <v>231</v>
      </c>
      <c r="G1464" s="1037">
        <f>'Заказ, cкидки и курсы валют'!$J$24*F1464</f>
        <v>2930.2350000000001</v>
      </c>
      <c r="H1464" s="158">
        <f t="shared" si="133"/>
        <v>2930.24</v>
      </c>
      <c r="I1464" s="245"/>
    </row>
    <row r="1465" spans="1:9" ht="13.5" customHeight="1">
      <c r="A1465" s="242" t="s">
        <v>5181</v>
      </c>
      <c r="B1465" s="47" t="s">
        <v>184</v>
      </c>
      <c r="C1465" s="92">
        <v>10.63</v>
      </c>
      <c r="D1465" s="66">
        <v>1000</v>
      </c>
      <c r="E1465" s="706">
        <v>304.17</v>
      </c>
      <c r="F1465" s="740">
        <f t="shared" si="132"/>
        <v>304.17</v>
      </c>
      <c r="G1465" s="1037">
        <f>'Заказ, cкидки и курсы валют'!$J$24*F1465</f>
        <v>3858.3964500000002</v>
      </c>
      <c r="H1465" s="158">
        <f t="shared" si="133"/>
        <v>3858.4</v>
      </c>
      <c r="I1465" s="245"/>
    </row>
    <row r="1466" spans="1:9" ht="13.5" customHeight="1">
      <c r="A1466" s="242" t="s">
        <v>5182</v>
      </c>
      <c r="B1466" s="47" t="s">
        <v>976</v>
      </c>
      <c r="C1466" s="92">
        <v>11.5</v>
      </c>
      <c r="D1466" s="66">
        <v>1000</v>
      </c>
      <c r="E1466" s="706">
        <v>331.41</v>
      </c>
      <c r="F1466" s="740">
        <f t="shared" si="132"/>
        <v>331.41</v>
      </c>
      <c r="G1466" s="1037">
        <f>'Заказ, cкидки и курсы валют'!$J$24*F1466</f>
        <v>4203.9358500000008</v>
      </c>
      <c r="H1466" s="158">
        <f t="shared" si="133"/>
        <v>4203.9399999999996</v>
      </c>
      <c r="I1466" s="245"/>
    </row>
    <row r="1467" spans="1:9" ht="13.5" customHeight="1">
      <c r="A1467" s="242" t="s">
        <v>5183</v>
      </c>
      <c r="B1467" s="47" t="s">
        <v>185</v>
      </c>
      <c r="C1467" s="92">
        <v>12.45</v>
      </c>
      <c r="D1467" s="66">
        <v>800</v>
      </c>
      <c r="E1467" s="706">
        <v>356.55</v>
      </c>
      <c r="F1467" s="740">
        <f t="shared" si="132"/>
        <v>356.55</v>
      </c>
      <c r="G1467" s="1037">
        <f>'Заказ, cкидки и курсы валют'!$J$24*F1467</f>
        <v>4522.8367500000004</v>
      </c>
      <c r="H1467" s="158">
        <f t="shared" si="133"/>
        <v>3618.27</v>
      </c>
      <c r="I1467" s="245"/>
    </row>
    <row r="1468" spans="1:9" ht="13.5" customHeight="1">
      <c r="A1468" s="242" t="s">
        <v>5184</v>
      </c>
      <c r="B1468" s="47" t="s">
        <v>102</v>
      </c>
      <c r="C1468" s="92">
        <v>13.86</v>
      </c>
      <c r="D1468" s="66">
        <v>800</v>
      </c>
      <c r="E1468" s="706">
        <v>375.94</v>
      </c>
      <c r="F1468" s="740">
        <f t="shared" si="132"/>
        <v>375.94</v>
      </c>
      <c r="G1468" s="1037">
        <f>'Заказ, cкидки и курсы валют'!$J$24*F1468</f>
        <v>4768.7988999999998</v>
      </c>
      <c r="H1468" s="158">
        <f t="shared" si="133"/>
        <v>3815.04</v>
      </c>
      <c r="I1468" s="245"/>
    </row>
    <row r="1469" spans="1:9" ht="13.5" customHeight="1">
      <c r="A1469" s="242" t="s">
        <v>5185</v>
      </c>
      <c r="B1469" s="47" t="s">
        <v>186</v>
      </c>
      <c r="C1469" s="92">
        <v>14.47</v>
      </c>
      <c r="D1469" s="66">
        <v>600</v>
      </c>
      <c r="E1469" s="706">
        <v>338.82</v>
      </c>
      <c r="F1469" s="740">
        <f t="shared" si="132"/>
        <v>338.82</v>
      </c>
      <c r="G1469" s="1037">
        <f>'Заказ, cкидки и курсы валют'!$J$24*F1469</f>
        <v>4297.9317000000001</v>
      </c>
      <c r="H1469" s="158">
        <f t="shared" si="133"/>
        <v>2578.7600000000002</v>
      </c>
      <c r="I1469" s="245"/>
    </row>
    <row r="1470" spans="1:9" ht="13.5" customHeight="1">
      <c r="A1470" s="250" t="s">
        <v>5186</v>
      </c>
      <c r="B1470" s="47" t="s">
        <v>3121</v>
      </c>
      <c r="C1470" s="92">
        <v>15.95</v>
      </c>
      <c r="D1470" s="66">
        <v>600</v>
      </c>
      <c r="E1470" s="706">
        <v>445.24</v>
      </c>
      <c r="F1470" s="740">
        <f t="shared" si="132"/>
        <v>445.24</v>
      </c>
      <c r="G1470" s="1037">
        <f>'Заказ, cкидки и курсы валют'!$J$24*F1470</f>
        <v>5647.8694000000005</v>
      </c>
      <c r="H1470" s="158">
        <f t="shared" si="133"/>
        <v>3388.72</v>
      </c>
      <c r="I1470" s="245"/>
    </row>
    <row r="1471" spans="1:9" ht="13.5" customHeight="1">
      <c r="A1471" s="250" t="s">
        <v>5187</v>
      </c>
      <c r="B1471" s="47" t="s">
        <v>187</v>
      </c>
      <c r="C1471" s="92">
        <v>16.5</v>
      </c>
      <c r="D1471" s="66">
        <v>600</v>
      </c>
      <c r="E1471" s="706">
        <v>476.86</v>
      </c>
      <c r="F1471" s="740">
        <f t="shared" si="132"/>
        <v>476.86</v>
      </c>
      <c r="G1471" s="1037">
        <f>'Заказ, cкидки и курсы валют'!$J$24*F1471</f>
        <v>6048.9691000000003</v>
      </c>
      <c r="H1471" s="158">
        <f t="shared" si="133"/>
        <v>3629.38</v>
      </c>
      <c r="I1471" s="245"/>
    </row>
    <row r="1472" spans="1:9" ht="13.5" customHeight="1">
      <c r="A1472" s="250" t="s">
        <v>5188</v>
      </c>
      <c r="B1472" s="47" t="s">
        <v>85</v>
      </c>
      <c r="C1472" s="92">
        <v>18.52</v>
      </c>
      <c r="D1472" s="66">
        <v>600</v>
      </c>
      <c r="E1472" s="706">
        <v>474.4</v>
      </c>
      <c r="F1472" s="740">
        <f t="shared" si="132"/>
        <v>474.4</v>
      </c>
      <c r="G1472" s="1037">
        <f>'Заказ, cкидки и курсы валют'!$J$24*F1472</f>
        <v>6017.7640000000001</v>
      </c>
      <c r="H1472" s="158">
        <f t="shared" si="133"/>
        <v>3610.66</v>
      </c>
      <c r="I1472" s="245"/>
    </row>
    <row r="1473" spans="1:9" ht="13.5" customHeight="1" thickBot="1">
      <c r="A1473" s="282" t="s">
        <v>5189</v>
      </c>
      <c r="B1473" s="246" t="s">
        <v>188</v>
      </c>
      <c r="C1473" s="252">
        <v>20.54</v>
      </c>
      <c r="D1473" s="283">
        <v>500</v>
      </c>
      <c r="E1473" s="706">
        <v>616.73</v>
      </c>
      <c r="F1473" s="1173">
        <f t="shared" si="132"/>
        <v>616.73</v>
      </c>
      <c r="G1473" s="1174">
        <f>'Заказ, cкидки и курсы валют'!$J$24*F1473</f>
        <v>7823.2200500000008</v>
      </c>
      <c r="H1473" s="214">
        <f t="shared" si="133"/>
        <v>3911.61</v>
      </c>
      <c r="I1473" s="248"/>
    </row>
    <row r="1474" spans="1:9" ht="13.5" customHeight="1" thickBot="1">
      <c r="A1474" s="14"/>
      <c r="B1474" s="53"/>
      <c r="C1474" s="102"/>
      <c r="D1474" s="53"/>
      <c r="E1474" s="678"/>
      <c r="F1474" s="711"/>
      <c r="G1474" s="1038"/>
      <c r="H1474" s="14"/>
      <c r="I1474" s="14"/>
    </row>
    <row r="1475" spans="1:9" ht="13.5" customHeight="1">
      <c r="A1475" s="249"/>
      <c r="B1475" s="112" t="s">
        <v>3099</v>
      </c>
      <c r="C1475" s="112"/>
      <c r="D1475" s="117"/>
      <c r="E1475" s="728"/>
      <c r="F1475" s="729"/>
      <c r="G1475" s="1033"/>
      <c r="H1475" s="196"/>
      <c r="I1475" s="116"/>
    </row>
    <row r="1476" spans="1:9" ht="13.5" customHeight="1">
      <c r="A1476" s="239"/>
      <c r="B1476" s="129" t="s">
        <v>1406</v>
      </c>
      <c r="C1476" s="129"/>
      <c r="D1476" s="199"/>
      <c r="E1476" s="730"/>
      <c r="F1476" s="685"/>
      <c r="G1476" s="396"/>
      <c r="H1476" s="17"/>
      <c r="I1476" s="200"/>
    </row>
    <row r="1477" spans="1:9" ht="13.5" customHeight="1">
      <c r="A1477" s="239"/>
      <c r="B1477" s="240"/>
      <c r="C1477" s="118"/>
      <c r="D1477" s="118"/>
      <c r="E1477" s="732"/>
      <c r="F1477" s="733"/>
      <c r="G1477" s="1034"/>
      <c r="H1477" s="264"/>
      <c r="I1477" s="200"/>
    </row>
    <row r="1478" spans="1:9" ht="13.5" customHeight="1">
      <c r="A1478" s="239"/>
      <c r="B1478" s="240"/>
      <c r="C1478" s="118"/>
      <c r="D1478" s="118"/>
      <c r="E1478" s="732"/>
      <c r="F1478" s="733"/>
      <c r="G1478" s="1034"/>
      <c r="H1478" s="264"/>
      <c r="I1478" s="200"/>
    </row>
    <row r="1479" spans="1:9" ht="13.5" customHeight="1">
      <c r="A1479" s="239"/>
      <c r="B1479" s="240"/>
      <c r="C1479" s="118"/>
      <c r="D1479" s="118"/>
      <c r="E1479" s="732"/>
      <c r="F1479" s="733"/>
      <c r="G1479" s="1034"/>
      <c r="H1479" s="264"/>
      <c r="I1479" s="200"/>
    </row>
    <row r="1480" spans="1:9" ht="13.5" customHeight="1" thickBot="1">
      <c r="A1480" s="234" t="s">
        <v>7210</v>
      </c>
      <c r="B1480" s="233"/>
      <c r="C1480" s="238"/>
      <c r="D1480" s="238"/>
      <c r="E1480" s="734"/>
      <c r="F1480" s="735"/>
      <c r="G1480" s="1035"/>
      <c r="H1480" s="265"/>
      <c r="I1480" s="205"/>
    </row>
    <row r="1481" spans="1:9" ht="45.75" customHeight="1">
      <c r="A1481" s="228" t="s">
        <v>1036</v>
      </c>
      <c r="B1481" s="229" t="s">
        <v>1037</v>
      </c>
      <c r="C1481" s="230" t="s">
        <v>679</v>
      </c>
      <c r="D1481" s="230" t="s">
        <v>3147</v>
      </c>
      <c r="E1481" s="1476" t="s">
        <v>11544</v>
      </c>
      <c r="F1481" s="737" t="s">
        <v>2796</v>
      </c>
      <c r="G1481" s="1039" t="s">
        <v>2644</v>
      </c>
      <c r="H1481" s="394" t="s">
        <v>498</v>
      </c>
      <c r="I1481" s="232" t="s">
        <v>4274</v>
      </c>
    </row>
    <row r="1482" spans="1:9" ht="13.5" customHeight="1" thickBot="1">
      <c r="A1482" s="221"/>
      <c r="B1482" s="223"/>
      <c r="C1482" s="226" t="s">
        <v>3648</v>
      </c>
      <c r="D1482" s="227" t="s">
        <v>2645</v>
      </c>
      <c r="E1482" s="738" t="s">
        <v>265</v>
      </c>
      <c r="F1482" s="739">
        <f>'Заказ, cкидки и курсы валют'!$I$12</f>
        <v>0</v>
      </c>
      <c r="G1482" s="1036"/>
      <c r="H1482" s="395"/>
      <c r="I1482" s="219"/>
    </row>
    <row r="1483" spans="1:9" ht="13.5" customHeight="1">
      <c r="A1483" s="447" t="s">
        <v>5190</v>
      </c>
      <c r="B1483" s="448" t="s">
        <v>3349</v>
      </c>
      <c r="C1483" s="1200">
        <v>0.25</v>
      </c>
      <c r="D1483" s="1199">
        <v>5000</v>
      </c>
      <c r="E1483" s="1727">
        <f>E1397*1.2</f>
        <v>15.431999999999999</v>
      </c>
      <c r="F1483" s="1415">
        <f>ROUND(E1483*(1-$F$11),2)</f>
        <v>15.43</v>
      </c>
      <c r="G1483" s="1188">
        <f>'Заказ, cкидки и курсы валют'!$J$24*F1483</f>
        <v>195.72955000000002</v>
      </c>
      <c r="H1483" s="443">
        <f>ROUND((D1483/1000)*G1483,2)</f>
        <v>978.65</v>
      </c>
      <c r="I1483" s="393"/>
    </row>
    <row r="1484" spans="1:9" ht="13.5" customHeight="1">
      <c r="A1484" s="242" t="s">
        <v>5191</v>
      </c>
      <c r="B1484" s="47" t="s">
        <v>3350</v>
      </c>
      <c r="C1484" s="92">
        <v>0.3</v>
      </c>
      <c r="D1484" s="148">
        <v>5000</v>
      </c>
      <c r="E1484" s="1727">
        <f t="shared" ref="E1484:E1542" si="134">E1398*1.2</f>
        <v>17.015999999999998</v>
      </c>
      <c r="F1484" s="1416">
        <f t="shared" ref="F1484:F1547" si="135">ROUND(E1484*(1-$F$11),2)</f>
        <v>17.02</v>
      </c>
      <c r="G1484" s="1037">
        <f>'Заказ, cкидки и курсы валют'!$J$24*F1484</f>
        <v>215.89869999999999</v>
      </c>
      <c r="H1484" s="158">
        <f t="shared" ref="H1484:H1547" si="136">ROUND((D1484/1000)*G1484,2)</f>
        <v>1079.49</v>
      </c>
      <c r="I1484" s="245"/>
    </row>
    <row r="1485" spans="1:9" ht="13.5" customHeight="1">
      <c r="A1485" s="242" t="s">
        <v>5192</v>
      </c>
      <c r="B1485" s="47" t="s">
        <v>3351</v>
      </c>
      <c r="C1485" s="92">
        <v>0.35</v>
      </c>
      <c r="D1485" s="148">
        <v>3000</v>
      </c>
      <c r="E1485" s="1727">
        <f t="shared" si="134"/>
        <v>19.007999999999999</v>
      </c>
      <c r="F1485" s="1416">
        <f t="shared" si="135"/>
        <v>19.010000000000002</v>
      </c>
      <c r="G1485" s="1037">
        <f>'Заказ, cкидки и курсы валют'!$J$24*F1485</f>
        <v>241.14185000000003</v>
      </c>
      <c r="H1485" s="158">
        <f t="shared" si="136"/>
        <v>723.43</v>
      </c>
      <c r="I1485" s="245"/>
    </row>
    <row r="1486" spans="1:9" ht="13.5" customHeight="1">
      <c r="A1486" s="242" t="s">
        <v>4760</v>
      </c>
      <c r="B1486" s="47" t="s">
        <v>3352</v>
      </c>
      <c r="C1486" s="92">
        <v>0.4</v>
      </c>
      <c r="D1486" s="148">
        <v>3000</v>
      </c>
      <c r="E1486" s="1727">
        <f t="shared" si="134"/>
        <v>21.995999999999999</v>
      </c>
      <c r="F1486" s="1416">
        <f t="shared" si="135"/>
        <v>22</v>
      </c>
      <c r="G1486" s="1037">
        <f>'Заказ, cкидки и курсы валют'!$J$24*F1486</f>
        <v>279.07</v>
      </c>
      <c r="H1486" s="158">
        <f t="shared" si="136"/>
        <v>837.21</v>
      </c>
      <c r="I1486" s="245"/>
    </row>
    <row r="1487" spans="1:9" ht="13.5" customHeight="1">
      <c r="A1487" s="242" t="s">
        <v>4761</v>
      </c>
      <c r="B1487" s="47" t="s">
        <v>3353</v>
      </c>
      <c r="C1487" s="92">
        <v>0.55000000000000004</v>
      </c>
      <c r="D1487" s="148">
        <v>2000</v>
      </c>
      <c r="E1487" s="1727">
        <f t="shared" si="134"/>
        <v>25.487999999999996</v>
      </c>
      <c r="F1487" s="1416">
        <f t="shared" si="135"/>
        <v>25.49</v>
      </c>
      <c r="G1487" s="1037">
        <f>'Заказ, cкидки и курсы валют'!$J$24*F1487</f>
        <v>323.34064999999998</v>
      </c>
      <c r="H1487" s="158">
        <f t="shared" si="136"/>
        <v>646.67999999999995</v>
      </c>
      <c r="I1487" s="245"/>
    </row>
    <row r="1488" spans="1:9" ht="13.5" customHeight="1">
      <c r="A1488" s="242" t="s">
        <v>4762</v>
      </c>
      <c r="B1488" s="47" t="s">
        <v>3354</v>
      </c>
      <c r="C1488" s="92">
        <v>0.37</v>
      </c>
      <c r="D1488" s="148">
        <v>5000</v>
      </c>
      <c r="E1488" s="1727">
        <f t="shared" si="134"/>
        <v>19.428000000000001</v>
      </c>
      <c r="F1488" s="1416">
        <f t="shared" si="135"/>
        <v>19.43</v>
      </c>
      <c r="G1488" s="1037">
        <f>'Заказ, cкидки и курсы валют'!$J$24*F1488</f>
        <v>246.46955</v>
      </c>
      <c r="H1488" s="158">
        <f t="shared" si="136"/>
        <v>1232.3499999999999</v>
      </c>
      <c r="I1488" s="245"/>
    </row>
    <row r="1489" spans="1:9" ht="13.5" customHeight="1">
      <c r="A1489" s="242" t="s">
        <v>4763</v>
      </c>
      <c r="B1489" s="47" t="s">
        <v>138</v>
      </c>
      <c r="C1489" s="92">
        <v>0.4</v>
      </c>
      <c r="D1489" s="148">
        <v>5000</v>
      </c>
      <c r="E1489" s="1727">
        <f t="shared" si="134"/>
        <v>19.452000000000002</v>
      </c>
      <c r="F1489" s="1416">
        <f t="shared" si="135"/>
        <v>19.45</v>
      </c>
      <c r="G1489" s="1037">
        <f>'Заказ, cкидки и курсы валют'!$J$24*F1489</f>
        <v>246.72325000000001</v>
      </c>
      <c r="H1489" s="158">
        <f t="shared" si="136"/>
        <v>1233.6199999999999</v>
      </c>
      <c r="I1489" s="245"/>
    </row>
    <row r="1490" spans="1:9" ht="13.5" customHeight="1">
      <c r="A1490" s="242" t="s">
        <v>4764</v>
      </c>
      <c r="B1490" s="47" t="s">
        <v>139</v>
      </c>
      <c r="C1490" s="92">
        <v>0.5</v>
      </c>
      <c r="D1490" s="148">
        <v>5000</v>
      </c>
      <c r="E1490" s="1727">
        <f t="shared" si="134"/>
        <v>21.648</v>
      </c>
      <c r="F1490" s="1416">
        <f t="shared" si="135"/>
        <v>21.65</v>
      </c>
      <c r="G1490" s="1037">
        <f>'Заказ, cкидки и курсы валют'!$J$24*F1490</f>
        <v>274.63024999999999</v>
      </c>
      <c r="H1490" s="158">
        <f t="shared" si="136"/>
        <v>1373.15</v>
      </c>
      <c r="I1490" s="245"/>
    </row>
    <row r="1491" spans="1:9" ht="13.5" customHeight="1">
      <c r="A1491" s="242" t="s">
        <v>4765</v>
      </c>
      <c r="B1491" s="47" t="s">
        <v>140</v>
      </c>
      <c r="C1491" s="92">
        <v>0.6</v>
      </c>
      <c r="D1491" s="148">
        <v>3000</v>
      </c>
      <c r="E1491" s="1727">
        <f>E1405*1.2</f>
        <v>25.715999999999998</v>
      </c>
      <c r="F1491" s="1416">
        <f t="shared" si="135"/>
        <v>25.72</v>
      </c>
      <c r="G1491" s="1037">
        <f>'Заказ, cкидки и курсы валют'!$J$24*F1491</f>
        <v>326.25819999999999</v>
      </c>
      <c r="H1491" s="158">
        <f t="shared" si="136"/>
        <v>978.77</v>
      </c>
      <c r="I1491" s="245"/>
    </row>
    <row r="1492" spans="1:9" ht="13.5" customHeight="1">
      <c r="A1492" s="242" t="s">
        <v>4766</v>
      </c>
      <c r="B1492" s="47" t="s">
        <v>141</v>
      </c>
      <c r="C1492" s="92">
        <v>0.75</v>
      </c>
      <c r="D1492" s="148">
        <v>1500</v>
      </c>
      <c r="E1492" s="1727">
        <f t="shared" si="134"/>
        <v>27.431999999999999</v>
      </c>
      <c r="F1492" s="1416">
        <f t="shared" si="135"/>
        <v>27.43</v>
      </c>
      <c r="G1492" s="1037">
        <f>'Заказ, cкидки и курсы валют'!$J$24*F1492</f>
        <v>347.94954999999999</v>
      </c>
      <c r="H1492" s="158">
        <f t="shared" si="136"/>
        <v>521.91999999999996</v>
      </c>
      <c r="I1492" s="245"/>
    </row>
    <row r="1493" spans="1:9" ht="13.5" customHeight="1">
      <c r="A1493" s="242" t="s">
        <v>4767</v>
      </c>
      <c r="B1493" s="47" t="s">
        <v>142</v>
      </c>
      <c r="C1493" s="92">
        <v>0.88</v>
      </c>
      <c r="D1493" s="148">
        <v>1500</v>
      </c>
      <c r="E1493" s="1727">
        <f t="shared" si="134"/>
        <v>32.159999999999997</v>
      </c>
      <c r="F1493" s="1416">
        <f t="shared" si="135"/>
        <v>32.159999999999997</v>
      </c>
      <c r="G1493" s="1037">
        <f>'Заказ, cкидки и курсы валют'!$J$24*F1493</f>
        <v>407.94959999999998</v>
      </c>
      <c r="H1493" s="158">
        <f t="shared" si="136"/>
        <v>611.91999999999996</v>
      </c>
      <c r="I1493" s="245"/>
    </row>
    <row r="1494" spans="1:9" ht="13.5" customHeight="1">
      <c r="A1494" s="242" t="s">
        <v>4768</v>
      </c>
      <c r="B1494" s="47" t="s">
        <v>143</v>
      </c>
      <c r="C1494" s="92">
        <v>1</v>
      </c>
      <c r="D1494" s="148">
        <v>1000</v>
      </c>
      <c r="E1494" s="1727">
        <f t="shared" si="134"/>
        <v>34.571999999999996</v>
      </c>
      <c r="F1494" s="1416">
        <f t="shared" si="135"/>
        <v>34.57</v>
      </c>
      <c r="G1494" s="1037">
        <f>'Заказ, cкидки и курсы валют'!$J$24*F1494</f>
        <v>438.52045000000004</v>
      </c>
      <c r="H1494" s="158">
        <f t="shared" si="136"/>
        <v>438.52</v>
      </c>
      <c r="I1494" s="245"/>
    </row>
    <row r="1495" spans="1:9" ht="13.5" customHeight="1">
      <c r="A1495" s="242" t="s">
        <v>4769</v>
      </c>
      <c r="B1495" s="47" t="s">
        <v>144</v>
      </c>
      <c r="C1495" s="92">
        <v>1.1499999999999999</v>
      </c>
      <c r="D1495" s="148">
        <v>1000</v>
      </c>
      <c r="E1495" s="1727">
        <f t="shared" si="134"/>
        <v>38.183999999999997</v>
      </c>
      <c r="F1495" s="1416">
        <f t="shared" si="135"/>
        <v>38.18</v>
      </c>
      <c r="G1495" s="1037">
        <f>'Заказ, cкидки и курсы валют'!$J$24*F1495</f>
        <v>484.31330000000003</v>
      </c>
      <c r="H1495" s="158">
        <f t="shared" si="136"/>
        <v>484.31</v>
      </c>
      <c r="I1495" s="245"/>
    </row>
    <row r="1496" spans="1:9" ht="13.5" customHeight="1">
      <c r="A1496" s="243" t="s">
        <v>4770</v>
      </c>
      <c r="B1496" s="47" t="s">
        <v>4008</v>
      </c>
      <c r="C1496" s="92">
        <v>1.37</v>
      </c>
      <c r="D1496" s="148">
        <v>800</v>
      </c>
      <c r="E1496" s="1727">
        <f t="shared" si="134"/>
        <v>43.763999999999996</v>
      </c>
      <c r="F1496" s="1416">
        <f t="shared" si="135"/>
        <v>43.76</v>
      </c>
      <c r="G1496" s="1037">
        <f>'Заказ, cкидки и курсы валют'!$J$24*F1496</f>
        <v>555.09559999999999</v>
      </c>
      <c r="H1496" s="158">
        <f t="shared" si="136"/>
        <v>444.08</v>
      </c>
      <c r="I1496" s="245"/>
    </row>
    <row r="1497" spans="1:9" ht="13.5" customHeight="1">
      <c r="A1497" s="242" t="s">
        <v>4771</v>
      </c>
      <c r="B1497" s="47" t="s">
        <v>3364</v>
      </c>
      <c r="C1497" s="92">
        <v>1.44</v>
      </c>
      <c r="D1497" s="148">
        <v>800</v>
      </c>
      <c r="E1497" s="1727">
        <f t="shared" si="134"/>
        <v>53.963999999999999</v>
      </c>
      <c r="F1497" s="1416">
        <f t="shared" si="135"/>
        <v>53.96</v>
      </c>
      <c r="G1497" s="1037">
        <f>'Заказ, cкидки и курсы валют'!$J$24*F1497</f>
        <v>684.48260000000005</v>
      </c>
      <c r="H1497" s="158">
        <f t="shared" si="136"/>
        <v>547.59</v>
      </c>
      <c r="I1497" s="245"/>
    </row>
    <row r="1498" spans="1:9" ht="13.5" customHeight="1">
      <c r="A1498" s="242" t="s">
        <v>4772</v>
      </c>
      <c r="B1498" s="47" t="s">
        <v>153</v>
      </c>
      <c r="C1498" s="92">
        <v>0.55000000000000004</v>
      </c>
      <c r="D1498" s="148">
        <v>5000</v>
      </c>
      <c r="E1498" s="1727">
        <f t="shared" si="134"/>
        <v>24.084</v>
      </c>
      <c r="F1498" s="1416">
        <f t="shared" si="135"/>
        <v>24.08</v>
      </c>
      <c r="G1498" s="1037">
        <f>'Заказ, cкидки и курсы валют'!$J$24*F1498</f>
        <v>305.45479999999998</v>
      </c>
      <c r="H1498" s="158">
        <f t="shared" si="136"/>
        <v>1527.27</v>
      </c>
      <c r="I1498" s="245"/>
    </row>
    <row r="1499" spans="1:9" ht="13.5" customHeight="1">
      <c r="A1499" s="242" t="s">
        <v>4773</v>
      </c>
      <c r="B1499" s="47" t="s">
        <v>105</v>
      </c>
      <c r="C1499" s="92">
        <v>0.68</v>
      </c>
      <c r="D1499" s="148">
        <v>3000</v>
      </c>
      <c r="E1499" s="1727">
        <f t="shared" si="134"/>
        <v>27.887999999999998</v>
      </c>
      <c r="F1499" s="1416">
        <f t="shared" si="135"/>
        <v>27.89</v>
      </c>
      <c r="G1499" s="1037">
        <f>'Заказ, cкидки и курсы валют'!$J$24*F1499</f>
        <v>353.78465</v>
      </c>
      <c r="H1499" s="158">
        <f t="shared" si="136"/>
        <v>1061.3499999999999</v>
      </c>
      <c r="I1499" s="245"/>
    </row>
    <row r="1500" spans="1:9" ht="13.5" customHeight="1">
      <c r="A1500" s="242" t="s">
        <v>4774</v>
      </c>
      <c r="B1500" s="47" t="s">
        <v>154</v>
      </c>
      <c r="C1500" s="92">
        <v>0.85</v>
      </c>
      <c r="D1500" s="148">
        <v>2000</v>
      </c>
      <c r="E1500" s="1727">
        <f t="shared" si="134"/>
        <v>28.08</v>
      </c>
      <c r="F1500" s="1416">
        <f t="shared" si="135"/>
        <v>28.08</v>
      </c>
      <c r="G1500" s="1037">
        <f>'Заказ, cкидки и курсы валют'!$J$24*F1500</f>
        <v>356.19479999999999</v>
      </c>
      <c r="H1500" s="158">
        <f t="shared" si="136"/>
        <v>712.39</v>
      </c>
      <c r="I1500" s="245"/>
    </row>
    <row r="1501" spans="1:9" ht="13.5" customHeight="1">
      <c r="A1501" s="242" t="s">
        <v>4775</v>
      </c>
      <c r="B1501" s="47" t="s">
        <v>107</v>
      </c>
      <c r="C1501" s="92">
        <v>1</v>
      </c>
      <c r="D1501" s="148">
        <v>1500</v>
      </c>
      <c r="E1501" s="1727">
        <f t="shared" si="134"/>
        <v>36.239999999999995</v>
      </c>
      <c r="F1501" s="1416">
        <f t="shared" si="135"/>
        <v>36.24</v>
      </c>
      <c r="G1501" s="1037">
        <f>'Заказ, cкидки и курсы валют'!$J$24*F1501</f>
        <v>459.70440000000002</v>
      </c>
      <c r="H1501" s="158">
        <f t="shared" si="136"/>
        <v>689.56</v>
      </c>
      <c r="I1501" s="245"/>
    </row>
    <row r="1502" spans="1:9" ht="13.5" customHeight="1">
      <c r="A1502" s="242" t="s">
        <v>4776</v>
      </c>
      <c r="B1502" s="51" t="s">
        <v>155</v>
      </c>
      <c r="C1502" s="92">
        <v>1.22</v>
      </c>
      <c r="D1502" s="148">
        <v>1000</v>
      </c>
      <c r="E1502" s="1727">
        <f t="shared" si="134"/>
        <v>41.291999999999994</v>
      </c>
      <c r="F1502" s="1416">
        <f t="shared" si="135"/>
        <v>41.29</v>
      </c>
      <c r="G1502" s="1037">
        <f>'Заказ, cкидки и курсы валют'!$J$24*F1502</f>
        <v>523.76364999999998</v>
      </c>
      <c r="H1502" s="158">
        <f t="shared" si="136"/>
        <v>523.76</v>
      </c>
      <c r="I1502" s="245"/>
    </row>
    <row r="1503" spans="1:9" ht="13.5" customHeight="1">
      <c r="A1503" s="242" t="s">
        <v>4777</v>
      </c>
      <c r="B1503" s="47" t="s">
        <v>109</v>
      </c>
      <c r="C1503" s="92">
        <v>1.4300000000000002</v>
      </c>
      <c r="D1503" s="148">
        <v>1000</v>
      </c>
      <c r="E1503" s="1727">
        <f t="shared" si="134"/>
        <v>46.440000000000005</v>
      </c>
      <c r="F1503" s="1416">
        <f t="shared" si="135"/>
        <v>46.44</v>
      </c>
      <c r="G1503" s="1037">
        <f>'Заказ, cкидки и курсы валют'!$J$24*F1503</f>
        <v>589.09140000000002</v>
      </c>
      <c r="H1503" s="158">
        <f t="shared" si="136"/>
        <v>589.09</v>
      </c>
      <c r="I1503" s="245"/>
    </row>
    <row r="1504" spans="1:9" ht="13.5" customHeight="1">
      <c r="A1504" s="242" t="s">
        <v>4778</v>
      </c>
      <c r="B1504" s="47" t="s">
        <v>156</v>
      </c>
      <c r="C1504" s="92">
        <v>1.59</v>
      </c>
      <c r="D1504" s="148">
        <v>800</v>
      </c>
      <c r="E1504" s="1727">
        <f t="shared" si="134"/>
        <v>47.652000000000001</v>
      </c>
      <c r="F1504" s="1416">
        <f t="shared" si="135"/>
        <v>47.65</v>
      </c>
      <c r="G1504" s="1037">
        <f>'Заказ, cкидки и курсы валют'!$J$24*F1504</f>
        <v>604.44024999999999</v>
      </c>
      <c r="H1504" s="158">
        <f t="shared" si="136"/>
        <v>483.55</v>
      </c>
      <c r="I1504" s="245"/>
    </row>
    <row r="1505" spans="1:9" ht="13.5" customHeight="1">
      <c r="A1505" s="242" t="s">
        <v>4779</v>
      </c>
      <c r="B1505" s="47" t="s">
        <v>111</v>
      </c>
      <c r="C1505" s="93">
        <v>1.8</v>
      </c>
      <c r="D1505" s="148">
        <v>500</v>
      </c>
      <c r="E1505" s="1727">
        <f t="shared" si="134"/>
        <v>59.951999999999998</v>
      </c>
      <c r="F1505" s="1416">
        <f t="shared" si="135"/>
        <v>59.95</v>
      </c>
      <c r="G1505" s="1037">
        <f>'Заказ, cкидки и курсы валют'!$J$24*F1505</f>
        <v>760.46575000000007</v>
      </c>
      <c r="H1505" s="158">
        <f t="shared" si="136"/>
        <v>380.23</v>
      </c>
      <c r="I1505" s="245"/>
    </row>
    <row r="1506" spans="1:9" ht="13.5" customHeight="1">
      <c r="A1506" s="242" t="s">
        <v>4780</v>
      </c>
      <c r="B1506" s="47" t="s">
        <v>157</v>
      </c>
      <c r="C1506" s="92">
        <v>1.88</v>
      </c>
      <c r="D1506" s="148">
        <v>500</v>
      </c>
      <c r="E1506" s="1727">
        <f t="shared" si="134"/>
        <v>58.043999999999997</v>
      </c>
      <c r="F1506" s="1416">
        <f t="shared" si="135"/>
        <v>58.04</v>
      </c>
      <c r="G1506" s="1037">
        <f>'Заказ, cкидки и курсы валют'!$J$24*F1506</f>
        <v>736.23739999999998</v>
      </c>
      <c r="H1506" s="158">
        <f t="shared" si="136"/>
        <v>368.12</v>
      </c>
      <c r="I1506" s="245"/>
    </row>
    <row r="1507" spans="1:9" ht="13.5" customHeight="1">
      <c r="A1507" s="242" t="s">
        <v>4781</v>
      </c>
      <c r="B1507" s="47" t="s">
        <v>145</v>
      </c>
      <c r="C1507" s="92">
        <v>0.76</v>
      </c>
      <c r="D1507" s="148">
        <v>3000</v>
      </c>
      <c r="E1507" s="1727">
        <f>E1421*1.2</f>
        <v>25.907999999999998</v>
      </c>
      <c r="F1507" s="1416">
        <f t="shared" si="135"/>
        <v>25.91</v>
      </c>
      <c r="G1507" s="1037">
        <f>'Заказ, cкидки и курсы валют'!$J$24*F1507</f>
        <v>328.66835000000003</v>
      </c>
      <c r="H1507" s="158">
        <f t="shared" si="136"/>
        <v>986.01</v>
      </c>
      <c r="I1507" s="245"/>
    </row>
    <row r="1508" spans="1:9" ht="13.5" customHeight="1">
      <c r="A1508" s="242" t="s">
        <v>4782</v>
      </c>
      <c r="B1508" s="47" t="s">
        <v>146</v>
      </c>
      <c r="C1508" s="92">
        <v>0.89</v>
      </c>
      <c r="D1508" s="148">
        <v>2500</v>
      </c>
      <c r="E1508" s="1727">
        <f t="shared" si="134"/>
        <v>34.775999999999996</v>
      </c>
      <c r="F1508" s="1416">
        <f t="shared" si="135"/>
        <v>34.78</v>
      </c>
      <c r="G1508" s="1037">
        <f>'Заказ, cкидки и курсы валют'!$J$24*F1508</f>
        <v>441.18430000000001</v>
      </c>
      <c r="H1508" s="158">
        <f t="shared" si="136"/>
        <v>1102.96</v>
      </c>
      <c r="I1508" s="245"/>
    </row>
    <row r="1509" spans="1:9" ht="13.5" customHeight="1">
      <c r="A1509" s="242" t="s">
        <v>4783</v>
      </c>
      <c r="B1509" s="47" t="s">
        <v>147</v>
      </c>
      <c r="C1509" s="92">
        <v>1.1499999999999999</v>
      </c>
      <c r="D1509" s="148">
        <v>2000</v>
      </c>
      <c r="E1509" s="1727">
        <f t="shared" si="134"/>
        <v>33.695999999999998</v>
      </c>
      <c r="F1509" s="1416">
        <f t="shared" si="135"/>
        <v>33.700000000000003</v>
      </c>
      <c r="G1509" s="1037">
        <f>'Заказ, cкидки и курсы валют'!$J$24*F1509</f>
        <v>427.48450000000003</v>
      </c>
      <c r="H1509" s="158">
        <f t="shared" si="136"/>
        <v>854.97</v>
      </c>
      <c r="I1509" s="245"/>
    </row>
    <row r="1510" spans="1:9" ht="13.5" customHeight="1">
      <c r="A1510" s="242" t="s">
        <v>4784</v>
      </c>
      <c r="B1510" s="47" t="s">
        <v>148</v>
      </c>
      <c r="C1510" s="92">
        <v>1.35</v>
      </c>
      <c r="D1510" s="148">
        <v>1500</v>
      </c>
      <c r="E1510" s="1727">
        <f t="shared" si="134"/>
        <v>39.408000000000001</v>
      </c>
      <c r="F1510" s="1416">
        <f t="shared" si="135"/>
        <v>39.409999999999997</v>
      </c>
      <c r="G1510" s="1037">
        <f>'Заказ, cкидки и курсы валют'!$J$24*F1510</f>
        <v>499.91584999999998</v>
      </c>
      <c r="H1510" s="158">
        <f t="shared" si="136"/>
        <v>749.87</v>
      </c>
      <c r="I1510" s="245"/>
    </row>
    <row r="1511" spans="1:9" ht="13.5" customHeight="1">
      <c r="A1511" s="242" t="s">
        <v>4785</v>
      </c>
      <c r="B1511" s="47" t="s">
        <v>149</v>
      </c>
      <c r="C1511" s="92">
        <v>1.6</v>
      </c>
      <c r="D1511" s="148">
        <v>1000</v>
      </c>
      <c r="E1511" s="1727">
        <f t="shared" si="134"/>
        <v>46.667999999999999</v>
      </c>
      <c r="F1511" s="1416">
        <f t="shared" si="135"/>
        <v>46.67</v>
      </c>
      <c r="G1511" s="1037">
        <f>'Заказ, cкидки и курсы валют'!$J$24*F1511</f>
        <v>592.00895000000003</v>
      </c>
      <c r="H1511" s="158">
        <f t="shared" si="136"/>
        <v>592.01</v>
      </c>
      <c r="I1511" s="245"/>
    </row>
    <row r="1512" spans="1:9" ht="13.5" customHeight="1">
      <c r="A1512" s="242" t="s">
        <v>4786</v>
      </c>
      <c r="B1512" s="47" t="s">
        <v>150</v>
      </c>
      <c r="C1512" s="92">
        <v>1.84</v>
      </c>
      <c r="D1512" s="148">
        <v>800</v>
      </c>
      <c r="E1512" s="1727">
        <f t="shared" si="134"/>
        <v>52.127999999999993</v>
      </c>
      <c r="F1512" s="1416">
        <f t="shared" si="135"/>
        <v>52.13</v>
      </c>
      <c r="G1512" s="1037">
        <f>'Заказ, cкидки и курсы валют'!$J$24*F1512</f>
        <v>661.26905000000011</v>
      </c>
      <c r="H1512" s="158">
        <f t="shared" si="136"/>
        <v>529.02</v>
      </c>
      <c r="I1512" s="245"/>
    </row>
    <row r="1513" spans="1:9" ht="13.5" customHeight="1">
      <c r="A1513" s="242" t="s">
        <v>4787</v>
      </c>
      <c r="B1513" s="47" t="s">
        <v>151</v>
      </c>
      <c r="C1513" s="92">
        <v>2.06</v>
      </c>
      <c r="D1513" s="148">
        <v>700</v>
      </c>
      <c r="E1513" s="1727">
        <f t="shared" si="134"/>
        <v>57.995999999999995</v>
      </c>
      <c r="F1513" s="1416">
        <f t="shared" si="135"/>
        <v>58</v>
      </c>
      <c r="G1513" s="1037">
        <f>'Заказ, cкидки и курсы валют'!$J$24*F1513</f>
        <v>735.73</v>
      </c>
      <c r="H1513" s="158">
        <f t="shared" si="136"/>
        <v>515.01</v>
      </c>
      <c r="I1513" s="245"/>
    </row>
    <row r="1514" spans="1:9" ht="13.5" customHeight="1">
      <c r="A1514" s="242" t="s">
        <v>4788</v>
      </c>
      <c r="B1514" s="47" t="s">
        <v>79</v>
      </c>
      <c r="C1514" s="92">
        <v>2.35</v>
      </c>
      <c r="D1514" s="148">
        <v>500</v>
      </c>
      <c r="E1514" s="1727">
        <f t="shared" si="134"/>
        <v>70.643999999999991</v>
      </c>
      <c r="F1514" s="1416">
        <f t="shared" si="135"/>
        <v>70.64</v>
      </c>
      <c r="G1514" s="1037">
        <f>'Заказ, cкидки и курсы валют'!$J$24*F1514</f>
        <v>896.0684</v>
      </c>
      <c r="H1514" s="158">
        <f t="shared" si="136"/>
        <v>448.03</v>
      </c>
      <c r="I1514" s="245"/>
    </row>
    <row r="1515" spans="1:9" ht="13.5" customHeight="1">
      <c r="A1515" s="242" t="s">
        <v>4789</v>
      </c>
      <c r="B1515" s="47" t="s">
        <v>152</v>
      </c>
      <c r="C1515" s="92">
        <v>2.4700000000000002</v>
      </c>
      <c r="D1515" s="148">
        <v>500</v>
      </c>
      <c r="E1515" s="1727">
        <f t="shared" si="134"/>
        <v>69.827999999999989</v>
      </c>
      <c r="F1515" s="1416">
        <f t="shared" si="135"/>
        <v>69.83</v>
      </c>
      <c r="G1515" s="1037">
        <f>'Заказ, cкидки и курсы валют'!$J$24*F1515</f>
        <v>885.79354999999998</v>
      </c>
      <c r="H1515" s="158">
        <f t="shared" si="136"/>
        <v>442.9</v>
      </c>
      <c r="I1515" s="245"/>
    </row>
    <row r="1516" spans="1:9" ht="13.5" customHeight="1">
      <c r="A1516" s="242" t="s">
        <v>4790</v>
      </c>
      <c r="B1516" s="47" t="s">
        <v>158</v>
      </c>
      <c r="C1516" s="92">
        <v>3.1</v>
      </c>
      <c r="D1516" s="148">
        <v>300</v>
      </c>
      <c r="E1516" s="1727">
        <f t="shared" si="134"/>
        <v>77.063999999999993</v>
      </c>
      <c r="F1516" s="1416">
        <f t="shared" si="135"/>
        <v>77.06</v>
      </c>
      <c r="G1516" s="1037">
        <f>'Заказ, cкидки и курсы валют'!$J$24*F1516</f>
        <v>977.50610000000006</v>
      </c>
      <c r="H1516" s="158">
        <f t="shared" si="136"/>
        <v>293.25</v>
      </c>
      <c r="I1516" s="245"/>
    </row>
    <row r="1517" spans="1:9" ht="13.5" customHeight="1">
      <c r="A1517" s="242" t="s">
        <v>4791</v>
      </c>
      <c r="B1517" s="47" t="s">
        <v>159</v>
      </c>
      <c r="C1517" s="92">
        <v>3.5</v>
      </c>
      <c r="D1517" s="148">
        <v>250</v>
      </c>
      <c r="E1517" s="1727">
        <f t="shared" si="134"/>
        <v>111.6</v>
      </c>
      <c r="F1517" s="1416">
        <f t="shared" si="135"/>
        <v>111.6</v>
      </c>
      <c r="G1517" s="1037">
        <f>'Заказ, cкидки и курсы валют'!$J$24*F1517</f>
        <v>1415.646</v>
      </c>
      <c r="H1517" s="158">
        <f t="shared" si="136"/>
        <v>353.91</v>
      </c>
      <c r="I1517" s="245"/>
    </row>
    <row r="1518" spans="1:9" ht="13.5" customHeight="1">
      <c r="A1518" s="242" t="s">
        <v>4792</v>
      </c>
      <c r="B1518" s="47" t="s">
        <v>80</v>
      </c>
      <c r="C1518" s="92">
        <v>1.3</v>
      </c>
      <c r="D1518" s="148">
        <v>2000</v>
      </c>
      <c r="E1518" s="1727">
        <f>E1432*1.2</f>
        <v>40.68</v>
      </c>
      <c r="F1518" s="1416">
        <f t="shared" si="135"/>
        <v>40.68</v>
      </c>
      <c r="G1518" s="1037">
        <f>'Заказ, cкидки и курсы валют'!$J$24*F1518</f>
        <v>516.0258</v>
      </c>
      <c r="H1518" s="158">
        <f t="shared" si="136"/>
        <v>1032.05</v>
      </c>
      <c r="I1518" s="245"/>
    </row>
    <row r="1519" spans="1:9" ht="13.5" customHeight="1">
      <c r="A1519" s="242" t="s">
        <v>4793</v>
      </c>
      <c r="B1519" s="47" t="s">
        <v>160</v>
      </c>
      <c r="C1519" s="92">
        <v>1.54</v>
      </c>
      <c r="D1519" s="148">
        <v>1000</v>
      </c>
      <c r="E1519" s="1727">
        <f t="shared" si="134"/>
        <v>42.131999999999998</v>
      </c>
      <c r="F1519" s="1416">
        <f t="shared" si="135"/>
        <v>42.13</v>
      </c>
      <c r="G1519" s="1037">
        <f>'Заказ, cкидки и курсы валют'!$J$24*F1519</f>
        <v>534.41905000000008</v>
      </c>
      <c r="H1519" s="158">
        <f t="shared" si="136"/>
        <v>534.41999999999996</v>
      </c>
      <c r="I1519" s="245"/>
    </row>
    <row r="1520" spans="1:9">
      <c r="A1520" s="242" t="s">
        <v>4794</v>
      </c>
      <c r="B1520" s="47" t="s">
        <v>161</v>
      </c>
      <c r="C1520" s="92">
        <v>1.71</v>
      </c>
      <c r="D1520" s="148">
        <v>1000</v>
      </c>
      <c r="E1520" s="1727">
        <f>E1434*1.2</f>
        <v>50.808</v>
      </c>
      <c r="F1520" s="1416">
        <f t="shared" si="135"/>
        <v>50.81</v>
      </c>
      <c r="G1520" s="1037">
        <f>'Заказ, cкидки и курсы валют'!$J$24*F1520</f>
        <v>644.52485000000001</v>
      </c>
      <c r="H1520" s="158">
        <f t="shared" si="136"/>
        <v>644.52</v>
      </c>
      <c r="I1520" s="245"/>
    </row>
    <row r="1521" spans="1:9">
      <c r="A1521" s="242" t="s">
        <v>4795</v>
      </c>
      <c r="B1521" s="47" t="s">
        <v>162</v>
      </c>
      <c r="C1521" s="92">
        <v>1.96</v>
      </c>
      <c r="D1521" s="148">
        <v>700</v>
      </c>
      <c r="E1521" s="1727">
        <f t="shared" si="134"/>
        <v>58.175999999999995</v>
      </c>
      <c r="F1521" s="1416">
        <f t="shared" si="135"/>
        <v>58.18</v>
      </c>
      <c r="G1521" s="1037">
        <f>'Заказ, cкидки и курсы валют'!$J$24*F1521</f>
        <v>738.01330000000007</v>
      </c>
      <c r="H1521" s="158">
        <f t="shared" si="136"/>
        <v>516.61</v>
      </c>
      <c r="I1521" s="245"/>
    </row>
    <row r="1522" spans="1:9" ht="14.25" customHeight="1">
      <c r="A1522" s="243" t="s">
        <v>4796</v>
      </c>
      <c r="B1522" s="47" t="s">
        <v>81</v>
      </c>
      <c r="C1522" s="92">
        <v>2.37</v>
      </c>
      <c r="D1522" s="148">
        <v>500</v>
      </c>
      <c r="E1522" s="1727">
        <f t="shared" si="134"/>
        <v>66.443999999999988</v>
      </c>
      <c r="F1522" s="1416">
        <f t="shared" si="135"/>
        <v>66.44</v>
      </c>
      <c r="G1522" s="1037">
        <f>'Заказ, cкидки и курсы валют'!$J$24*F1522</f>
        <v>842.79139999999995</v>
      </c>
      <c r="H1522" s="158">
        <f t="shared" si="136"/>
        <v>421.4</v>
      </c>
      <c r="I1522" s="245"/>
    </row>
    <row r="1523" spans="1:9" ht="15" customHeight="1">
      <c r="A1523" s="243" t="s">
        <v>4797</v>
      </c>
      <c r="B1523" s="47" t="s">
        <v>163</v>
      </c>
      <c r="C1523" s="92">
        <v>2.56</v>
      </c>
      <c r="D1523" s="148">
        <v>500</v>
      </c>
      <c r="E1523" s="1727">
        <f t="shared" si="134"/>
        <v>74.759999999999991</v>
      </c>
      <c r="F1523" s="1416">
        <f t="shared" si="135"/>
        <v>74.760000000000005</v>
      </c>
      <c r="G1523" s="1037">
        <f>'Заказ, cкидки и курсы валют'!$J$24*F1523</f>
        <v>948.33060000000012</v>
      </c>
      <c r="H1523" s="158">
        <f t="shared" si="136"/>
        <v>474.17</v>
      </c>
      <c r="I1523" s="245"/>
    </row>
    <row r="1524" spans="1:9">
      <c r="A1524" s="243" t="s">
        <v>4798</v>
      </c>
      <c r="B1524" s="47" t="s">
        <v>82</v>
      </c>
      <c r="C1524" s="92">
        <v>2.82</v>
      </c>
      <c r="D1524" s="148">
        <v>500</v>
      </c>
      <c r="E1524" s="1727">
        <f t="shared" si="134"/>
        <v>81.768000000000001</v>
      </c>
      <c r="F1524" s="1416">
        <f t="shared" si="135"/>
        <v>81.77</v>
      </c>
      <c r="G1524" s="1037">
        <f>'Заказ, cкидки и курсы валют'!$J$24*F1524</f>
        <v>1037.25245</v>
      </c>
      <c r="H1524" s="158">
        <f t="shared" si="136"/>
        <v>518.63</v>
      </c>
      <c r="I1524" s="245"/>
    </row>
    <row r="1525" spans="1:9">
      <c r="A1525" s="243" t="s">
        <v>4799</v>
      </c>
      <c r="B1525" s="47" t="s">
        <v>164</v>
      </c>
      <c r="C1525" s="92">
        <v>3.16</v>
      </c>
      <c r="D1525" s="148">
        <v>400</v>
      </c>
      <c r="E1525" s="1727">
        <f t="shared" si="134"/>
        <v>83.051999999999992</v>
      </c>
      <c r="F1525" s="1416">
        <f t="shared" si="135"/>
        <v>83.05</v>
      </c>
      <c r="G1525" s="1037">
        <f>'Заказ, cкидки и курсы валют'!$J$24*F1525</f>
        <v>1053.4892500000001</v>
      </c>
      <c r="H1525" s="158">
        <f t="shared" si="136"/>
        <v>421.4</v>
      </c>
      <c r="I1525" s="245"/>
    </row>
    <row r="1526" spans="1:9">
      <c r="A1526" s="243" t="s">
        <v>4800</v>
      </c>
      <c r="B1526" s="47" t="s">
        <v>165</v>
      </c>
      <c r="C1526" s="92">
        <v>3.58</v>
      </c>
      <c r="D1526" s="148">
        <v>300</v>
      </c>
      <c r="E1526" s="1727">
        <f t="shared" si="134"/>
        <v>121.08</v>
      </c>
      <c r="F1526" s="1416">
        <f t="shared" si="135"/>
        <v>121.08</v>
      </c>
      <c r="G1526" s="1037">
        <f>'Заказ, cкидки и курсы валют'!$J$24*F1526</f>
        <v>1535.8998000000001</v>
      </c>
      <c r="H1526" s="158">
        <f t="shared" si="136"/>
        <v>460.77</v>
      </c>
      <c r="I1526" s="245"/>
    </row>
    <row r="1527" spans="1:9">
      <c r="A1527" s="243" t="s">
        <v>4801</v>
      </c>
      <c r="B1527" s="47" t="s">
        <v>166</v>
      </c>
      <c r="C1527" s="92">
        <v>4.4800000000000004</v>
      </c>
      <c r="D1527" s="148">
        <v>200</v>
      </c>
      <c r="E1527" s="1727">
        <f t="shared" si="134"/>
        <v>121.22399999999999</v>
      </c>
      <c r="F1527" s="1416">
        <f t="shared" si="135"/>
        <v>121.22</v>
      </c>
      <c r="G1527" s="1037">
        <f>'Заказ, cкидки и курсы валют'!$J$24*F1527</f>
        <v>1537.6757</v>
      </c>
      <c r="H1527" s="158">
        <f t="shared" si="136"/>
        <v>307.54000000000002</v>
      </c>
      <c r="I1527" s="245"/>
    </row>
    <row r="1528" spans="1:9">
      <c r="A1528" s="243" t="s">
        <v>4802</v>
      </c>
      <c r="B1528" s="47" t="s">
        <v>83</v>
      </c>
      <c r="C1528" s="92">
        <v>4.8</v>
      </c>
      <c r="D1528" s="148">
        <v>200</v>
      </c>
      <c r="E1528" s="1727">
        <f t="shared" si="134"/>
        <v>140.69999999999999</v>
      </c>
      <c r="F1528" s="1416">
        <f t="shared" si="135"/>
        <v>140.69999999999999</v>
      </c>
      <c r="G1528" s="1037">
        <f>'Заказ, cкидки и курсы валют'!$J$24*F1528</f>
        <v>1784.7794999999999</v>
      </c>
      <c r="H1528" s="158">
        <f t="shared" si="136"/>
        <v>356.96</v>
      </c>
      <c r="I1528" s="245"/>
    </row>
    <row r="1529" spans="1:9" ht="13.5" customHeight="1">
      <c r="A1529" s="243" t="s">
        <v>3927</v>
      </c>
      <c r="B1529" s="51" t="s">
        <v>3658</v>
      </c>
      <c r="C1529" s="92">
        <v>1.75</v>
      </c>
      <c r="D1529" s="148">
        <v>1000</v>
      </c>
      <c r="E1529" s="1727">
        <f t="shared" si="134"/>
        <v>45.204000000000001</v>
      </c>
      <c r="F1529" s="1416">
        <f t="shared" si="135"/>
        <v>45.2</v>
      </c>
      <c r="G1529" s="1037">
        <f>'Заказ, cкидки и курсы валют'!$J$24*F1529</f>
        <v>573.36200000000008</v>
      </c>
      <c r="H1529" s="158">
        <f t="shared" si="136"/>
        <v>573.36</v>
      </c>
      <c r="I1529" s="245"/>
    </row>
    <row r="1530" spans="1:9" ht="13.5" customHeight="1">
      <c r="A1530" s="243" t="s">
        <v>4803</v>
      </c>
      <c r="B1530" s="51" t="s">
        <v>167</v>
      </c>
      <c r="C1530" s="92">
        <v>1.82</v>
      </c>
      <c r="D1530" s="148">
        <v>1000</v>
      </c>
      <c r="E1530" s="1727">
        <f>E1444*1.2</f>
        <v>51.467999999999996</v>
      </c>
      <c r="F1530" s="1416">
        <f t="shared" si="135"/>
        <v>51.47</v>
      </c>
      <c r="G1530" s="1037">
        <f>'Заказ, cкидки и курсы валют'!$J$24*F1530</f>
        <v>652.89695000000006</v>
      </c>
      <c r="H1530" s="158">
        <f t="shared" si="136"/>
        <v>652.9</v>
      </c>
      <c r="I1530" s="245"/>
    </row>
    <row r="1531" spans="1:9" ht="13.5" customHeight="1">
      <c r="A1531" s="243" t="s">
        <v>4804</v>
      </c>
      <c r="B1531" s="51" t="s">
        <v>168</v>
      </c>
      <c r="C1531" s="92">
        <v>2.06</v>
      </c>
      <c r="D1531" s="148">
        <v>1000</v>
      </c>
      <c r="E1531" s="1727">
        <f t="shared" si="134"/>
        <v>61.008000000000003</v>
      </c>
      <c r="F1531" s="1416">
        <f t="shared" si="135"/>
        <v>61.01</v>
      </c>
      <c r="G1531" s="1037">
        <f>'Заказ, cкидки и курсы валют'!$J$24*F1531</f>
        <v>773.91184999999996</v>
      </c>
      <c r="H1531" s="158">
        <f t="shared" si="136"/>
        <v>773.91</v>
      </c>
      <c r="I1531" s="245"/>
    </row>
    <row r="1532" spans="1:9" ht="13.5" customHeight="1">
      <c r="A1532" s="243" t="s">
        <v>4805</v>
      </c>
      <c r="B1532" s="51" t="s">
        <v>169</v>
      </c>
      <c r="C1532" s="92">
        <v>2.44</v>
      </c>
      <c r="D1532" s="148">
        <v>800</v>
      </c>
      <c r="E1532" s="1727">
        <f t="shared" si="134"/>
        <v>67.86</v>
      </c>
      <c r="F1532" s="1416">
        <f t="shared" si="135"/>
        <v>67.86</v>
      </c>
      <c r="G1532" s="1037">
        <f>'Заказ, cкидки и курсы валют'!$J$24*F1532</f>
        <v>860.80410000000006</v>
      </c>
      <c r="H1532" s="158">
        <f t="shared" si="136"/>
        <v>688.64</v>
      </c>
      <c r="I1532" s="245"/>
    </row>
    <row r="1533" spans="1:9" ht="13.5" customHeight="1">
      <c r="A1533" s="243" t="s">
        <v>4806</v>
      </c>
      <c r="B1533" s="51" t="s">
        <v>612</v>
      </c>
      <c r="C1533" s="92">
        <v>2.76</v>
      </c>
      <c r="D1533" s="148">
        <v>600</v>
      </c>
      <c r="E1533" s="1727">
        <f t="shared" si="134"/>
        <v>80.123999999999995</v>
      </c>
      <c r="F1533" s="1416">
        <f t="shared" si="135"/>
        <v>80.12</v>
      </c>
      <c r="G1533" s="1037">
        <f>'Заказ, cкидки и курсы валют'!$J$24*F1533</f>
        <v>1016.3222000000001</v>
      </c>
      <c r="H1533" s="158">
        <f t="shared" si="136"/>
        <v>609.79</v>
      </c>
      <c r="I1533" s="245"/>
    </row>
    <row r="1534" spans="1:9" ht="13.5" customHeight="1">
      <c r="A1534" s="243" t="s">
        <v>4807</v>
      </c>
      <c r="B1534" s="51" t="s">
        <v>170</v>
      </c>
      <c r="C1534" s="92">
        <v>3.06</v>
      </c>
      <c r="D1534" s="148">
        <v>500</v>
      </c>
      <c r="E1534" s="1727">
        <f t="shared" si="134"/>
        <v>102.768</v>
      </c>
      <c r="F1534" s="1416">
        <f t="shared" si="135"/>
        <v>102.77</v>
      </c>
      <c r="G1534" s="1037">
        <f>'Заказ, cкидки и курсы валют'!$J$24*F1534</f>
        <v>1303.6374499999999</v>
      </c>
      <c r="H1534" s="158">
        <f t="shared" si="136"/>
        <v>651.82000000000005</v>
      </c>
      <c r="I1534" s="245"/>
    </row>
    <row r="1535" spans="1:9" ht="13.5" customHeight="1">
      <c r="A1535" s="243" t="s">
        <v>4808</v>
      </c>
      <c r="B1535" s="51" t="s">
        <v>613</v>
      </c>
      <c r="C1535" s="92">
        <v>3.42</v>
      </c>
      <c r="D1535" s="148">
        <v>300</v>
      </c>
      <c r="E1535" s="1727">
        <f t="shared" si="134"/>
        <v>99.54</v>
      </c>
      <c r="F1535" s="1416">
        <f t="shared" si="135"/>
        <v>99.54</v>
      </c>
      <c r="G1535" s="1037">
        <f>'Заказ, cкидки и курсы валют'!$J$24*F1535</f>
        <v>1262.6649000000002</v>
      </c>
      <c r="H1535" s="158">
        <f t="shared" si="136"/>
        <v>378.8</v>
      </c>
      <c r="I1535" s="245"/>
    </row>
    <row r="1536" spans="1:9" ht="13.5" customHeight="1">
      <c r="A1536" s="243" t="s">
        <v>4809</v>
      </c>
      <c r="B1536" s="51" t="s">
        <v>171</v>
      </c>
      <c r="C1536" s="92">
        <v>3.9</v>
      </c>
      <c r="D1536" s="148">
        <v>300</v>
      </c>
      <c r="E1536" s="1727">
        <f t="shared" si="134"/>
        <v>108.94800000000001</v>
      </c>
      <c r="F1536" s="1416">
        <f t="shared" si="135"/>
        <v>108.95</v>
      </c>
      <c r="G1536" s="1037">
        <f>'Заказ, cкидки и курсы валют'!$J$24*F1536</f>
        <v>1382.0307500000001</v>
      </c>
      <c r="H1536" s="158">
        <f t="shared" si="136"/>
        <v>414.61</v>
      </c>
      <c r="I1536" s="245"/>
    </row>
    <row r="1537" spans="1:9" ht="13.5" customHeight="1">
      <c r="A1537" s="243" t="s">
        <v>4810</v>
      </c>
      <c r="B1537" s="51" t="s">
        <v>172</v>
      </c>
      <c r="C1537" s="92">
        <v>4.4400000000000004</v>
      </c>
      <c r="D1537" s="148">
        <v>250</v>
      </c>
      <c r="E1537" s="1727">
        <f t="shared" si="134"/>
        <v>131.84399999999999</v>
      </c>
      <c r="F1537" s="1416">
        <f t="shared" si="135"/>
        <v>131.84</v>
      </c>
      <c r="G1537" s="1037">
        <f>'Заказ, cкидки и курсы валют'!$J$24*F1537</f>
        <v>1672.3904</v>
      </c>
      <c r="H1537" s="158">
        <f t="shared" si="136"/>
        <v>418.1</v>
      </c>
      <c r="I1537" s="245"/>
    </row>
    <row r="1538" spans="1:9" ht="13.5" customHeight="1">
      <c r="A1538" s="243" t="s">
        <v>4811</v>
      </c>
      <c r="B1538" s="51" t="s">
        <v>173</v>
      </c>
      <c r="C1538" s="92">
        <v>5.39</v>
      </c>
      <c r="D1538" s="148">
        <v>200</v>
      </c>
      <c r="E1538" s="1727">
        <f t="shared" si="134"/>
        <v>152.56799999999998</v>
      </c>
      <c r="F1538" s="1416">
        <f t="shared" si="135"/>
        <v>152.57</v>
      </c>
      <c r="G1538" s="1037">
        <f>'Заказ, cкидки и курсы валют'!$J$24*F1538</f>
        <v>1935.3504499999999</v>
      </c>
      <c r="H1538" s="158">
        <f t="shared" si="136"/>
        <v>387.07</v>
      </c>
      <c r="I1538" s="245"/>
    </row>
    <row r="1539" spans="1:9" ht="13.5" customHeight="1">
      <c r="A1539" s="242" t="s">
        <v>4812</v>
      </c>
      <c r="B1539" s="51" t="s">
        <v>174</v>
      </c>
      <c r="C1539" s="92">
        <v>5.99</v>
      </c>
      <c r="D1539" s="148">
        <v>150</v>
      </c>
      <c r="E1539" s="1727">
        <f t="shared" si="134"/>
        <v>167.53200000000001</v>
      </c>
      <c r="F1539" s="1416">
        <f t="shared" si="135"/>
        <v>167.53</v>
      </c>
      <c r="G1539" s="1037">
        <f>'Заказ, cкидки и курсы валют'!$J$24*F1539</f>
        <v>2125.11805</v>
      </c>
      <c r="H1539" s="158">
        <f t="shared" si="136"/>
        <v>318.77</v>
      </c>
      <c r="I1539" s="245"/>
    </row>
    <row r="1540" spans="1:9" ht="13.5" customHeight="1">
      <c r="A1540" s="242" t="s">
        <v>4813</v>
      </c>
      <c r="B1540" s="51" t="s">
        <v>175</v>
      </c>
      <c r="C1540" s="92">
        <v>6.63</v>
      </c>
      <c r="D1540" s="148">
        <v>100</v>
      </c>
      <c r="E1540" s="1727">
        <f t="shared" si="134"/>
        <v>185.74799999999999</v>
      </c>
      <c r="F1540" s="1416">
        <f t="shared" si="135"/>
        <v>185.75</v>
      </c>
      <c r="G1540" s="1037">
        <f>'Заказ, cкидки и курсы валют'!$J$24*F1540</f>
        <v>2356.23875</v>
      </c>
      <c r="H1540" s="158">
        <f t="shared" si="136"/>
        <v>235.62</v>
      </c>
      <c r="I1540" s="245"/>
    </row>
    <row r="1541" spans="1:9" ht="13.5" customHeight="1">
      <c r="A1541" s="242" t="s">
        <v>350</v>
      </c>
      <c r="B1541" s="51" t="s">
        <v>176</v>
      </c>
      <c r="C1541" s="92">
        <v>7.81</v>
      </c>
      <c r="D1541" s="148">
        <v>100</v>
      </c>
      <c r="E1541" s="1727">
        <f>E1455*1.2</f>
        <v>210.864</v>
      </c>
      <c r="F1541" s="1416">
        <f t="shared" si="135"/>
        <v>210.86</v>
      </c>
      <c r="G1541" s="1037">
        <f>'Заказ, cкидки и курсы валют'!$J$24*F1541</f>
        <v>2674.7591000000002</v>
      </c>
      <c r="H1541" s="158">
        <f t="shared" si="136"/>
        <v>267.48</v>
      </c>
      <c r="I1541" s="245"/>
    </row>
    <row r="1542" spans="1:9" ht="13.5" customHeight="1">
      <c r="A1542" s="242" t="s">
        <v>351</v>
      </c>
      <c r="B1542" s="51" t="s">
        <v>177</v>
      </c>
      <c r="C1542" s="92">
        <v>9</v>
      </c>
      <c r="D1542" s="147">
        <v>100</v>
      </c>
      <c r="E1542" s="1727">
        <f t="shared" si="134"/>
        <v>278.17199999999997</v>
      </c>
      <c r="F1542" s="1416">
        <f t="shared" si="135"/>
        <v>278.17</v>
      </c>
      <c r="G1542" s="1037">
        <f>'Заказ, cкидки и курсы валют'!$J$24*F1542</f>
        <v>3528.5864500000002</v>
      </c>
      <c r="H1542" s="158">
        <f t="shared" si="136"/>
        <v>352.86</v>
      </c>
      <c r="I1542" s="245"/>
    </row>
    <row r="1543" spans="1:9" ht="13.5" customHeight="1">
      <c r="A1543" s="250" t="s">
        <v>352</v>
      </c>
      <c r="B1543" s="47" t="s">
        <v>178</v>
      </c>
      <c r="C1543" s="92">
        <v>4.74</v>
      </c>
      <c r="D1543" s="148">
        <v>300</v>
      </c>
      <c r="E1543" s="1727">
        <f>E1458*1.2</f>
        <v>134.196</v>
      </c>
      <c r="F1543" s="1416">
        <f t="shared" si="135"/>
        <v>134.19999999999999</v>
      </c>
      <c r="G1543" s="1037">
        <f>'Заказ, cкидки и курсы валют'!$J$24*F1543</f>
        <v>1702.327</v>
      </c>
      <c r="H1543" s="158">
        <f t="shared" si="136"/>
        <v>510.7</v>
      </c>
      <c r="I1543" s="245"/>
    </row>
    <row r="1544" spans="1:9" ht="13.5" customHeight="1">
      <c r="A1544" s="242" t="s">
        <v>353</v>
      </c>
      <c r="B1544" s="47" t="s">
        <v>84</v>
      </c>
      <c r="C1544" s="92">
        <v>5.0599999999999996</v>
      </c>
      <c r="D1544" s="148">
        <v>250</v>
      </c>
      <c r="E1544" s="1727">
        <f t="shared" ref="E1544:E1557" si="137">E1459*1.2</f>
        <v>167.01599999999999</v>
      </c>
      <c r="F1544" s="1416">
        <f t="shared" si="135"/>
        <v>167.02</v>
      </c>
      <c r="G1544" s="1037">
        <f>'Заказ, cкидки и курсы валют'!$J$24*F1544</f>
        <v>2118.6487000000002</v>
      </c>
      <c r="H1544" s="158">
        <f t="shared" si="136"/>
        <v>529.66</v>
      </c>
      <c r="I1544" s="245"/>
    </row>
    <row r="1545" spans="1:9" ht="13.5" customHeight="1">
      <c r="A1545" s="242" t="s">
        <v>354</v>
      </c>
      <c r="B1545" s="47" t="s">
        <v>179</v>
      </c>
      <c r="C1545" s="92">
        <v>5.57</v>
      </c>
      <c r="D1545" s="148">
        <v>200</v>
      </c>
      <c r="E1545" s="1727">
        <f t="shared" si="137"/>
        <v>155.76000000000002</v>
      </c>
      <c r="F1545" s="1416">
        <f t="shared" si="135"/>
        <v>155.76</v>
      </c>
      <c r="G1545" s="1037">
        <f>'Заказ, cкидки и курсы валют'!$J$24*F1545</f>
        <v>1975.8155999999999</v>
      </c>
      <c r="H1545" s="158">
        <f t="shared" si="136"/>
        <v>395.16</v>
      </c>
      <c r="I1545" s="245"/>
    </row>
    <row r="1546" spans="1:9" ht="13.5" customHeight="1">
      <c r="A1546" s="242" t="s">
        <v>355</v>
      </c>
      <c r="B1546" s="47" t="s">
        <v>180</v>
      </c>
      <c r="C1546" s="92">
        <v>6.48</v>
      </c>
      <c r="D1546" s="148">
        <v>200</v>
      </c>
      <c r="E1546" s="1727">
        <f t="shared" si="137"/>
        <v>188.90399999999997</v>
      </c>
      <c r="F1546" s="1416">
        <f t="shared" si="135"/>
        <v>188.9</v>
      </c>
      <c r="G1546" s="1037">
        <f>'Заказ, cкидки и курсы валют'!$J$24*F1546</f>
        <v>2396.1965</v>
      </c>
      <c r="H1546" s="158">
        <f t="shared" si="136"/>
        <v>479.24</v>
      </c>
      <c r="I1546" s="245"/>
    </row>
    <row r="1547" spans="1:9" ht="13.5" customHeight="1">
      <c r="A1547" s="242" t="s">
        <v>356</v>
      </c>
      <c r="B1547" s="47" t="s">
        <v>181</v>
      </c>
      <c r="C1547" s="92">
        <v>7.69</v>
      </c>
      <c r="D1547" s="148">
        <v>150</v>
      </c>
      <c r="E1547" s="1727">
        <f t="shared" si="137"/>
        <v>222.98399999999998</v>
      </c>
      <c r="F1547" s="1416">
        <f t="shared" si="135"/>
        <v>222.98</v>
      </c>
      <c r="G1547" s="1037">
        <f>'Заказ, cкидки и курсы валют'!$J$24*F1547</f>
        <v>2828.5012999999999</v>
      </c>
      <c r="H1547" s="158">
        <f t="shared" si="136"/>
        <v>424.28</v>
      </c>
      <c r="I1547" s="245"/>
    </row>
    <row r="1548" spans="1:9" ht="13.5" customHeight="1">
      <c r="A1548" s="242" t="s">
        <v>5575</v>
      </c>
      <c r="B1548" s="47" t="s">
        <v>182</v>
      </c>
      <c r="C1548" s="92">
        <v>8.5</v>
      </c>
      <c r="D1548" s="148">
        <v>100</v>
      </c>
      <c r="E1548" s="1727">
        <f t="shared" si="137"/>
        <v>226.71600000000001</v>
      </c>
      <c r="F1548" s="1416">
        <f t="shared" ref="F1548:F1558" si="138">ROUND(E1548*(1-$F$11),2)</f>
        <v>226.72</v>
      </c>
      <c r="G1548" s="1037">
        <f>'Заказ, cкидки и курсы валют'!$J$24*F1548</f>
        <v>2875.9432000000002</v>
      </c>
      <c r="H1548" s="158">
        <f t="shared" ref="H1548:H1558" si="139">ROUND((D1548/1000)*G1548,2)</f>
        <v>287.58999999999997</v>
      </c>
      <c r="I1548" s="245"/>
    </row>
    <row r="1549" spans="1:9" ht="13.5" customHeight="1">
      <c r="A1549" s="242" t="s">
        <v>357</v>
      </c>
      <c r="B1549" s="47" t="s">
        <v>183</v>
      </c>
      <c r="C1549" s="92">
        <v>9.51</v>
      </c>
      <c r="D1549" s="148">
        <v>100</v>
      </c>
      <c r="E1549" s="1727">
        <f t="shared" si="137"/>
        <v>277.2</v>
      </c>
      <c r="F1549" s="1416">
        <f t="shared" si="138"/>
        <v>277.2</v>
      </c>
      <c r="G1549" s="1037">
        <f>'Заказ, cкидки и курсы валют'!$J$24*F1549</f>
        <v>3516.2820000000002</v>
      </c>
      <c r="H1549" s="158">
        <f t="shared" si="139"/>
        <v>351.63</v>
      </c>
      <c r="I1549" s="245"/>
    </row>
    <row r="1550" spans="1:9" ht="13.5" customHeight="1">
      <c r="A1550" s="242" t="s">
        <v>358</v>
      </c>
      <c r="B1550" s="47" t="s">
        <v>184</v>
      </c>
      <c r="C1550" s="92">
        <v>10.63</v>
      </c>
      <c r="D1550" s="147">
        <v>100</v>
      </c>
      <c r="E1550" s="1727">
        <f>E1465*1.2</f>
        <v>365.00400000000002</v>
      </c>
      <c r="F1550" s="1416">
        <f t="shared" si="138"/>
        <v>365</v>
      </c>
      <c r="G1550" s="1037">
        <f>'Заказ, cкидки и курсы валют'!$J$24*F1550</f>
        <v>4630.0250000000005</v>
      </c>
      <c r="H1550" s="158">
        <f t="shared" si="139"/>
        <v>463</v>
      </c>
      <c r="I1550" s="245"/>
    </row>
    <row r="1551" spans="1:9" ht="13.5" customHeight="1">
      <c r="A1551" s="242" t="s">
        <v>359</v>
      </c>
      <c r="B1551" s="47" t="s">
        <v>976</v>
      </c>
      <c r="C1551" s="92">
        <v>11.5</v>
      </c>
      <c r="D1551" s="147">
        <v>50</v>
      </c>
      <c r="E1551" s="1727">
        <f t="shared" si="137"/>
        <v>397.69200000000001</v>
      </c>
      <c r="F1551" s="1416">
        <f t="shared" si="138"/>
        <v>397.69</v>
      </c>
      <c r="G1551" s="1037">
        <f>'Заказ, cкидки и курсы валют'!$J$24*F1551</f>
        <v>5044.6976500000001</v>
      </c>
      <c r="H1551" s="158">
        <f t="shared" si="139"/>
        <v>252.23</v>
      </c>
      <c r="I1551" s="245"/>
    </row>
    <row r="1552" spans="1:9" ht="13.5" customHeight="1">
      <c r="A1552" s="242" t="s">
        <v>360</v>
      </c>
      <c r="B1552" s="47" t="s">
        <v>185</v>
      </c>
      <c r="C1552" s="92">
        <v>12.45</v>
      </c>
      <c r="D1552" s="147">
        <v>50</v>
      </c>
      <c r="E1552" s="1727">
        <f t="shared" si="137"/>
        <v>427.86</v>
      </c>
      <c r="F1552" s="1416">
        <f t="shared" si="138"/>
        <v>427.86</v>
      </c>
      <c r="G1552" s="1037">
        <f>'Заказ, cкидки и курсы валют'!$J$24*F1552</f>
        <v>5427.4041000000007</v>
      </c>
      <c r="H1552" s="158">
        <f t="shared" si="139"/>
        <v>271.37</v>
      </c>
      <c r="I1552" s="245"/>
    </row>
    <row r="1553" spans="1:9" ht="13.5" customHeight="1">
      <c r="A1553" s="242" t="s">
        <v>361</v>
      </c>
      <c r="B1553" s="47" t="s">
        <v>102</v>
      </c>
      <c r="C1553" s="92">
        <v>13.86</v>
      </c>
      <c r="D1553" s="147">
        <v>50</v>
      </c>
      <c r="E1553" s="1727">
        <f t="shared" si="137"/>
        <v>451.12799999999999</v>
      </c>
      <c r="F1553" s="1416">
        <f t="shared" si="138"/>
        <v>451.13</v>
      </c>
      <c r="G1553" s="1037">
        <f>'Заказ, cкидки и курсы валют'!$J$24*F1553</f>
        <v>5722.5840500000004</v>
      </c>
      <c r="H1553" s="158">
        <f t="shared" si="139"/>
        <v>286.13</v>
      </c>
      <c r="I1553" s="245"/>
    </row>
    <row r="1554" spans="1:9" ht="13.5" customHeight="1">
      <c r="A1554" s="242" t="s">
        <v>362</v>
      </c>
      <c r="B1554" s="47" t="s">
        <v>186</v>
      </c>
      <c r="C1554" s="92">
        <v>14.47</v>
      </c>
      <c r="D1554" s="147">
        <v>50</v>
      </c>
      <c r="E1554" s="1727">
        <f>E1469*1.2</f>
        <v>406.584</v>
      </c>
      <c r="F1554" s="1416">
        <f t="shared" si="138"/>
        <v>406.58</v>
      </c>
      <c r="G1554" s="1037">
        <f>'Заказ, cкидки и курсы валют'!$J$24*F1554</f>
        <v>5157.4673000000003</v>
      </c>
      <c r="H1554" s="158">
        <f t="shared" si="139"/>
        <v>257.87</v>
      </c>
      <c r="I1554" s="245"/>
    </row>
    <row r="1555" spans="1:9" ht="13.5" customHeight="1">
      <c r="A1555" s="250" t="s">
        <v>363</v>
      </c>
      <c r="B1555" s="47" t="s">
        <v>3121</v>
      </c>
      <c r="C1555" s="92">
        <v>15.95</v>
      </c>
      <c r="D1555" s="147">
        <v>50</v>
      </c>
      <c r="E1555" s="1727">
        <f t="shared" si="137"/>
        <v>534.28800000000001</v>
      </c>
      <c r="F1555" s="1416">
        <f t="shared" si="138"/>
        <v>534.29</v>
      </c>
      <c r="G1555" s="1037">
        <f>'Заказ, cкидки и курсы валют'!$J$24*F1555</f>
        <v>6777.4686499999998</v>
      </c>
      <c r="H1555" s="158">
        <f t="shared" si="139"/>
        <v>338.87</v>
      </c>
      <c r="I1555" s="245"/>
    </row>
    <row r="1556" spans="1:9" ht="13.5" customHeight="1">
      <c r="A1556" s="250" t="s">
        <v>364</v>
      </c>
      <c r="B1556" s="47" t="s">
        <v>187</v>
      </c>
      <c r="C1556" s="92">
        <v>16.5</v>
      </c>
      <c r="D1556" s="147">
        <v>50</v>
      </c>
      <c r="E1556" s="1727">
        <f t="shared" si="137"/>
        <v>572.23199999999997</v>
      </c>
      <c r="F1556" s="1416">
        <f t="shared" si="138"/>
        <v>572.23</v>
      </c>
      <c r="G1556" s="1037">
        <f>'Заказ, cкидки и курсы валют'!$J$24*F1556</f>
        <v>7258.7375500000007</v>
      </c>
      <c r="H1556" s="158">
        <f t="shared" si="139"/>
        <v>362.94</v>
      </c>
      <c r="I1556" s="245"/>
    </row>
    <row r="1557" spans="1:9" ht="13.5" customHeight="1">
      <c r="A1557" s="250" t="s">
        <v>365</v>
      </c>
      <c r="B1557" s="47" t="s">
        <v>85</v>
      </c>
      <c r="C1557" s="92">
        <v>18.52</v>
      </c>
      <c r="D1557" s="147">
        <v>50</v>
      </c>
      <c r="E1557" s="1727">
        <f t="shared" si="137"/>
        <v>569.28</v>
      </c>
      <c r="F1557" s="1416">
        <f t="shared" si="138"/>
        <v>569.28</v>
      </c>
      <c r="G1557" s="1037">
        <f>'Заказ, cкидки и курсы валют'!$J$24*F1557</f>
        <v>7221.3167999999996</v>
      </c>
      <c r="H1557" s="158">
        <f t="shared" si="139"/>
        <v>361.07</v>
      </c>
      <c r="I1557" s="245"/>
    </row>
    <row r="1558" spans="1:9" ht="13.5" customHeight="1" thickBot="1">
      <c r="A1558" s="282" t="s">
        <v>366</v>
      </c>
      <c r="B1558" s="246" t="s">
        <v>188</v>
      </c>
      <c r="C1558" s="252">
        <v>20.54</v>
      </c>
      <c r="D1558" s="284">
        <v>50</v>
      </c>
      <c r="E1558" s="1727">
        <f>E1473*1.2</f>
        <v>740.07600000000002</v>
      </c>
      <c r="F1558" s="1417">
        <f t="shared" si="138"/>
        <v>740.08</v>
      </c>
      <c r="G1558" s="1174">
        <f>'Заказ, cкидки и курсы валют'!$J$24*F1558</f>
        <v>9387.9148000000005</v>
      </c>
      <c r="H1558" s="214">
        <f t="shared" si="139"/>
        <v>469.4</v>
      </c>
      <c r="I1558" s="248"/>
    </row>
    <row r="1559" spans="1:9" ht="13.5" customHeight="1" thickBot="1">
      <c r="A1559" s="14"/>
      <c r="B1559" s="53"/>
      <c r="C1559" s="102"/>
      <c r="D1559" s="53"/>
      <c r="E1559" s="678"/>
      <c r="F1559" s="711"/>
      <c r="G1559" s="1038"/>
      <c r="H1559" s="14"/>
      <c r="I1559" s="14"/>
    </row>
    <row r="1560" spans="1:9" ht="13.5" customHeight="1">
      <c r="A1560" s="249"/>
      <c r="B1560" s="112" t="s">
        <v>3099</v>
      </c>
      <c r="C1560" s="112"/>
      <c r="D1560" s="117"/>
      <c r="E1560" s="728"/>
      <c r="F1560" s="729"/>
      <c r="G1560" s="1033"/>
      <c r="H1560" s="196"/>
      <c r="I1560" s="116"/>
    </row>
    <row r="1561" spans="1:9" ht="13.5" customHeight="1">
      <c r="A1561" s="239"/>
      <c r="B1561" s="129" t="s">
        <v>1406</v>
      </c>
      <c r="C1561" s="129"/>
      <c r="D1561" s="199"/>
      <c r="E1561" s="730"/>
      <c r="F1561" s="685"/>
      <c r="G1561" s="396"/>
      <c r="H1561" s="17"/>
      <c r="I1561" s="200"/>
    </row>
    <row r="1562" spans="1:9" ht="13.5" customHeight="1">
      <c r="A1562" s="239"/>
      <c r="B1562" s="240"/>
      <c r="C1562" s="118"/>
      <c r="D1562" s="118"/>
      <c r="E1562" s="732"/>
      <c r="F1562" s="733"/>
      <c r="G1562" s="1034"/>
      <c r="H1562" s="264"/>
      <c r="I1562" s="200"/>
    </row>
    <row r="1563" spans="1:9" ht="13.5" customHeight="1">
      <c r="A1563" s="239"/>
      <c r="B1563" s="240"/>
      <c r="C1563" s="118"/>
      <c r="D1563" s="118"/>
      <c r="E1563" s="732"/>
      <c r="F1563" s="733"/>
      <c r="G1563" s="1034"/>
      <c r="H1563" s="264"/>
      <c r="I1563" s="200"/>
    </row>
    <row r="1564" spans="1:9" ht="13.5" customHeight="1">
      <c r="A1564" s="239"/>
      <c r="B1564" s="240"/>
      <c r="C1564" s="118"/>
      <c r="D1564" s="118"/>
      <c r="E1564" s="732"/>
      <c r="F1564" s="733"/>
      <c r="G1564" s="1034"/>
      <c r="H1564" s="264"/>
      <c r="I1564" s="200"/>
    </row>
    <row r="1565" spans="1:9" ht="13.5" customHeight="1" thickBot="1">
      <c r="A1565" s="234" t="s">
        <v>7212</v>
      </c>
      <c r="B1565" s="241"/>
      <c r="C1565" s="120"/>
      <c r="D1565" s="120"/>
      <c r="E1565" s="734"/>
      <c r="F1565" s="735"/>
      <c r="G1565" s="1035"/>
      <c r="H1565" s="265"/>
      <c r="I1565" s="205"/>
    </row>
    <row r="1566" spans="1:9" ht="45" customHeight="1">
      <c r="A1566" s="228" t="s">
        <v>1036</v>
      </c>
      <c r="B1566" s="229" t="s">
        <v>1037</v>
      </c>
      <c r="C1566" s="230" t="s">
        <v>679</v>
      </c>
      <c r="D1566" s="230" t="s">
        <v>3147</v>
      </c>
      <c r="E1566" s="1476" t="s">
        <v>11544</v>
      </c>
      <c r="F1566" s="737" t="s">
        <v>2796</v>
      </c>
      <c r="G1566" s="1039" t="s">
        <v>2644</v>
      </c>
      <c r="H1566" s="394" t="s">
        <v>498</v>
      </c>
      <c r="I1566" s="232" t="s">
        <v>4274</v>
      </c>
    </row>
    <row r="1567" spans="1:9" ht="13.5" customHeight="1" thickBot="1">
      <c r="A1567" s="221"/>
      <c r="B1567" s="223"/>
      <c r="C1567" s="226" t="s">
        <v>3648</v>
      </c>
      <c r="D1567" s="227" t="s">
        <v>2645</v>
      </c>
      <c r="E1567" s="738" t="s">
        <v>265</v>
      </c>
      <c r="F1567" s="739">
        <f>'Заказ, cкидки и курсы валют'!$I$12</f>
        <v>0</v>
      </c>
      <c r="G1567" s="1036"/>
      <c r="H1567" s="395"/>
      <c r="I1567" s="219"/>
    </row>
    <row r="1568" spans="1:9" ht="14.1" customHeight="1">
      <c r="A1568" s="447" t="s">
        <v>7334</v>
      </c>
      <c r="B1568" s="448" t="s">
        <v>3349</v>
      </c>
      <c r="C1568" s="1200">
        <v>0.25</v>
      </c>
      <c r="D1568" s="1566">
        <v>500</v>
      </c>
      <c r="E1568" s="1123">
        <f>E1397*2</f>
        <v>25.72</v>
      </c>
      <c r="F1568" s="1187">
        <f>ROUND(E1568*(1-$F$11),2)</f>
        <v>25.72</v>
      </c>
      <c r="G1568" s="1188">
        <f>'Заказ, cкидки и курсы валют'!$J$24*F1568</f>
        <v>326.25819999999999</v>
      </c>
      <c r="H1568" s="443">
        <f>ROUND((D1568/1000)*G1568,2)</f>
        <v>163.13</v>
      </c>
      <c r="I1568" s="393"/>
    </row>
    <row r="1569" spans="1:9" ht="14.1" customHeight="1">
      <c r="A1569" s="242" t="s">
        <v>7335</v>
      </c>
      <c r="B1569" s="47" t="s">
        <v>3350</v>
      </c>
      <c r="C1569" s="92">
        <v>0.3</v>
      </c>
      <c r="D1569" s="1565">
        <v>500</v>
      </c>
      <c r="E1569" s="1123">
        <f t="shared" ref="E1569:E1632" si="140">E1398*2</f>
        <v>28.36</v>
      </c>
      <c r="F1569" s="740">
        <f t="shared" ref="F1569:F1632" si="141">ROUND(E1569*(1-$F$11),2)</f>
        <v>28.36</v>
      </c>
      <c r="G1569" s="1037">
        <f>'Заказ, cкидки и курсы валют'!$J$24*F1569</f>
        <v>359.7466</v>
      </c>
      <c r="H1569" s="158">
        <f t="shared" ref="H1569:H1632" si="142">ROUND((D1569/1000)*G1569,2)</f>
        <v>179.87</v>
      </c>
      <c r="I1569" s="245"/>
    </row>
    <row r="1570" spans="1:9" ht="14.1" customHeight="1">
      <c r="A1570" s="242" t="s">
        <v>7336</v>
      </c>
      <c r="B1570" s="47" t="s">
        <v>3351</v>
      </c>
      <c r="C1570" s="92">
        <v>0.35</v>
      </c>
      <c r="D1570" s="1565">
        <v>300</v>
      </c>
      <c r="E1570" s="1123">
        <f t="shared" si="140"/>
        <v>31.68</v>
      </c>
      <c r="F1570" s="740">
        <f t="shared" si="141"/>
        <v>31.68</v>
      </c>
      <c r="G1570" s="1037">
        <f>'Заказ, cкидки и курсы валют'!$J$24*F1570</f>
        <v>401.86080000000004</v>
      </c>
      <c r="H1570" s="158">
        <f t="shared" si="142"/>
        <v>120.56</v>
      </c>
      <c r="I1570" s="245"/>
    </row>
    <row r="1571" spans="1:9" ht="14.1" customHeight="1">
      <c r="A1571" s="242" t="s">
        <v>7337</v>
      </c>
      <c r="B1571" s="47" t="s">
        <v>3352</v>
      </c>
      <c r="C1571" s="92">
        <v>0.4</v>
      </c>
      <c r="D1571" s="1565">
        <v>300</v>
      </c>
      <c r="E1571" s="1123">
        <f t="shared" si="140"/>
        <v>36.659999999999997</v>
      </c>
      <c r="F1571" s="740">
        <f t="shared" si="141"/>
        <v>36.659999999999997</v>
      </c>
      <c r="G1571" s="1037">
        <f>'Заказ, cкидки и курсы валют'!$J$24*F1571</f>
        <v>465.03209999999996</v>
      </c>
      <c r="H1571" s="158">
        <f t="shared" si="142"/>
        <v>139.51</v>
      </c>
      <c r="I1571" s="245"/>
    </row>
    <row r="1572" spans="1:9" ht="14.1" customHeight="1">
      <c r="A1572" s="242" t="s">
        <v>7338</v>
      </c>
      <c r="B1572" s="47" t="s">
        <v>3353</v>
      </c>
      <c r="C1572" s="92">
        <v>0.55000000000000004</v>
      </c>
      <c r="D1572" s="1565">
        <v>200</v>
      </c>
      <c r="E1572" s="1123">
        <f t="shared" si="140"/>
        <v>42.48</v>
      </c>
      <c r="F1572" s="740">
        <f t="shared" si="141"/>
        <v>42.48</v>
      </c>
      <c r="G1572" s="1037">
        <f>'Заказ, cкидки и курсы валют'!$J$24*F1572</f>
        <v>538.85879999999997</v>
      </c>
      <c r="H1572" s="158">
        <f t="shared" si="142"/>
        <v>107.77</v>
      </c>
      <c r="I1572" s="245"/>
    </row>
    <row r="1573" spans="1:9" ht="14.1" customHeight="1">
      <c r="A1573" s="242" t="s">
        <v>7339</v>
      </c>
      <c r="B1573" s="47" t="s">
        <v>3354</v>
      </c>
      <c r="C1573" s="92">
        <v>0.37</v>
      </c>
      <c r="D1573" s="1565">
        <v>500</v>
      </c>
      <c r="E1573" s="1123">
        <f t="shared" si="140"/>
        <v>32.380000000000003</v>
      </c>
      <c r="F1573" s="740">
        <f t="shared" si="141"/>
        <v>32.380000000000003</v>
      </c>
      <c r="G1573" s="1037">
        <f>'Заказ, cкидки и курсы валют'!$J$24*F1573</f>
        <v>410.74030000000005</v>
      </c>
      <c r="H1573" s="158">
        <f t="shared" si="142"/>
        <v>205.37</v>
      </c>
      <c r="I1573" s="245"/>
    </row>
    <row r="1574" spans="1:9" ht="14.1" customHeight="1">
      <c r="A1574" s="242" t="s">
        <v>7340</v>
      </c>
      <c r="B1574" s="47" t="s">
        <v>138</v>
      </c>
      <c r="C1574" s="92">
        <v>0.4</v>
      </c>
      <c r="D1574" s="1565">
        <v>500</v>
      </c>
      <c r="E1574" s="1123">
        <f t="shared" si="140"/>
        <v>32.42</v>
      </c>
      <c r="F1574" s="740">
        <f t="shared" si="141"/>
        <v>32.42</v>
      </c>
      <c r="G1574" s="1037">
        <f>'Заказ, cкидки и курсы валют'!$J$24*F1574</f>
        <v>411.24770000000007</v>
      </c>
      <c r="H1574" s="158">
        <f t="shared" si="142"/>
        <v>205.62</v>
      </c>
      <c r="I1574" s="245"/>
    </row>
    <row r="1575" spans="1:9" ht="14.1" customHeight="1">
      <c r="A1575" s="242" t="s">
        <v>7341</v>
      </c>
      <c r="B1575" s="47" t="s">
        <v>139</v>
      </c>
      <c r="C1575" s="92">
        <v>0.5</v>
      </c>
      <c r="D1575" s="1565">
        <v>500</v>
      </c>
      <c r="E1575" s="1123">
        <f t="shared" si="140"/>
        <v>36.08</v>
      </c>
      <c r="F1575" s="740">
        <f t="shared" si="141"/>
        <v>36.08</v>
      </c>
      <c r="G1575" s="1037">
        <f>'Заказ, cкидки и курсы валют'!$J$24*F1575</f>
        <v>457.6748</v>
      </c>
      <c r="H1575" s="158">
        <f t="shared" si="142"/>
        <v>228.84</v>
      </c>
      <c r="I1575" s="245"/>
    </row>
    <row r="1576" spans="1:9" ht="14.1" customHeight="1">
      <c r="A1576" s="242" t="s">
        <v>7342</v>
      </c>
      <c r="B1576" s="47" t="s">
        <v>140</v>
      </c>
      <c r="C1576" s="92">
        <v>0.6</v>
      </c>
      <c r="D1576" s="1565">
        <v>300</v>
      </c>
      <c r="E1576" s="1123">
        <f t="shared" si="140"/>
        <v>42.86</v>
      </c>
      <c r="F1576" s="740">
        <f t="shared" si="141"/>
        <v>42.86</v>
      </c>
      <c r="G1576" s="1037">
        <f>'Заказ, cкидки и курсы валют'!$J$24*F1576</f>
        <v>543.67910000000006</v>
      </c>
      <c r="H1576" s="158">
        <f t="shared" si="142"/>
        <v>163.1</v>
      </c>
      <c r="I1576" s="245"/>
    </row>
    <row r="1577" spans="1:9" ht="14.1" customHeight="1">
      <c r="A1577" s="242" t="s">
        <v>7343</v>
      </c>
      <c r="B1577" s="47" t="s">
        <v>141</v>
      </c>
      <c r="C1577" s="92">
        <v>0.75</v>
      </c>
      <c r="D1577" s="1565">
        <v>150</v>
      </c>
      <c r="E1577" s="1123">
        <f t="shared" si="140"/>
        <v>45.72</v>
      </c>
      <c r="F1577" s="740">
        <f t="shared" si="141"/>
        <v>45.72</v>
      </c>
      <c r="G1577" s="1037">
        <f>'Заказ, cкидки и курсы валют'!$J$24*F1577</f>
        <v>579.95820000000003</v>
      </c>
      <c r="H1577" s="158">
        <f t="shared" si="142"/>
        <v>86.99</v>
      </c>
      <c r="I1577" s="245"/>
    </row>
    <row r="1578" spans="1:9" ht="14.1" customHeight="1">
      <c r="A1578" s="242" t="s">
        <v>7344</v>
      </c>
      <c r="B1578" s="47" t="s">
        <v>142</v>
      </c>
      <c r="C1578" s="92">
        <v>0.88</v>
      </c>
      <c r="D1578" s="1565">
        <v>150</v>
      </c>
      <c r="E1578" s="1123">
        <f t="shared" si="140"/>
        <v>53.6</v>
      </c>
      <c r="F1578" s="740">
        <f t="shared" si="141"/>
        <v>53.6</v>
      </c>
      <c r="G1578" s="1037">
        <f>'Заказ, cкидки и курсы валют'!$J$24*F1578</f>
        <v>679.91600000000005</v>
      </c>
      <c r="H1578" s="158">
        <f t="shared" si="142"/>
        <v>101.99</v>
      </c>
      <c r="I1578" s="245"/>
    </row>
    <row r="1579" spans="1:9" ht="14.1" customHeight="1">
      <c r="A1579" s="242" t="s">
        <v>7345</v>
      </c>
      <c r="B1579" s="47" t="s">
        <v>143</v>
      </c>
      <c r="C1579" s="92">
        <v>1</v>
      </c>
      <c r="D1579" s="1565">
        <v>100</v>
      </c>
      <c r="E1579" s="1123">
        <f t="shared" si="140"/>
        <v>57.62</v>
      </c>
      <c r="F1579" s="740">
        <f t="shared" si="141"/>
        <v>57.62</v>
      </c>
      <c r="G1579" s="1037">
        <f>'Заказ, cкидки и курсы валют'!$J$24*F1579</f>
        <v>730.90970000000004</v>
      </c>
      <c r="H1579" s="158">
        <f t="shared" si="142"/>
        <v>73.09</v>
      </c>
      <c r="I1579" s="245"/>
    </row>
    <row r="1580" spans="1:9" ht="14.1" customHeight="1">
      <c r="A1580" s="242" t="s">
        <v>7346</v>
      </c>
      <c r="B1580" s="47" t="s">
        <v>144</v>
      </c>
      <c r="C1580" s="92">
        <v>1.1499999999999999</v>
      </c>
      <c r="D1580" s="1565">
        <v>100</v>
      </c>
      <c r="E1580" s="1123">
        <f t="shared" si="140"/>
        <v>63.64</v>
      </c>
      <c r="F1580" s="740">
        <f t="shared" si="141"/>
        <v>63.64</v>
      </c>
      <c r="G1580" s="1037">
        <f>'Заказ, cкидки и курсы валют'!$J$24*F1580</f>
        <v>807.27340000000004</v>
      </c>
      <c r="H1580" s="158">
        <f t="shared" si="142"/>
        <v>80.73</v>
      </c>
      <c r="I1580" s="245"/>
    </row>
    <row r="1581" spans="1:9" ht="14.1" customHeight="1">
      <c r="A1581" s="243" t="s">
        <v>7347</v>
      </c>
      <c r="B1581" s="47" t="s">
        <v>4008</v>
      </c>
      <c r="C1581" s="92">
        <v>1.37</v>
      </c>
      <c r="D1581" s="1565">
        <v>80</v>
      </c>
      <c r="E1581" s="1123">
        <f t="shared" si="140"/>
        <v>72.94</v>
      </c>
      <c r="F1581" s="740">
        <f t="shared" si="141"/>
        <v>72.94</v>
      </c>
      <c r="G1581" s="1037">
        <f>'Заказ, cкидки и курсы валют'!$J$24*F1581</f>
        <v>925.24390000000005</v>
      </c>
      <c r="H1581" s="158">
        <f t="shared" si="142"/>
        <v>74.02</v>
      </c>
      <c r="I1581" s="245"/>
    </row>
    <row r="1582" spans="1:9" ht="14.1" customHeight="1">
      <c r="A1582" s="242" t="s">
        <v>7348</v>
      </c>
      <c r="B1582" s="47" t="s">
        <v>3364</v>
      </c>
      <c r="C1582" s="92">
        <v>1.44</v>
      </c>
      <c r="D1582" s="1565">
        <v>80</v>
      </c>
      <c r="E1582" s="1123">
        <f t="shared" si="140"/>
        <v>89.94</v>
      </c>
      <c r="F1582" s="740">
        <f t="shared" si="141"/>
        <v>89.94</v>
      </c>
      <c r="G1582" s="1037">
        <f>'Заказ, cкидки и курсы валют'!$J$24*F1582</f>
        <v>1140.8888999999999</v>
      </c>
      <c r="H1582" s="158">
        <f t="shared" si="142"/>
        <v>91.27</v>
      </c>
      <c r="I1582" s="245"/>
    </row>
    <row r="1583" spans="1:9" ht="14.1" customHeight="1">
      <c r="A1583" s="242" t="s">
        <v>7349</v>
      </c>
      <c r="B1583" s="47" t="s">
        <v>153</v>
      </c>
      <c r="C1583" s="92">
        <v>0.55000000000000004</v>
      </c>
      <c r="D1583" s="1565">
        <v>500</v>
      </c>
      <c r="E1583" s="1123">
        <f t="shared" si="140"/>
        <v>40.14</v>
      </c>
      <c r="F1583" s="740">
        <f t="shared" si="141"/>
        <v>40.14</v>
      </c>
      <c r="G1583" s="1037">
        <f>'Заказ, cкидки и курсы валют'!$J$24*F1583</f>
        <v>509.17590000000001</v>
      </c>
      <c r="H1583" s="158">
        <f t="shared" si="142"/>
        <v>254.59</v>
      </c>
      <c r="I1583" s="245"/>
    </row>
    <row r="1584" spans="1:9" ht="14.1" customHeight="1">
      <c r="A1584" s="242" t="s">
        <v>7350</v>
      </c>
      <c r="B1584" s="47" t="s">
        <v>105</v>
      </c>
      <c r="C1584" s="92">
        <v>0.68</v>
      </c>
      <c r="D1584" s="1565">
        <v>300</v>
      </c>
      <c r="E1584" s="1123">
        <f t="shared" si="140"/>
        <v>46.48</v>
      </c>
      <c r="F1584" s="740">
        <f t="shared" si="141"/>
        <v>46.48</v>
      </c>
      <c r="G1584" s="1037">
        <f>'Заказ, cкидки и курсы валют'!$J$24*F1584</f>
        <v>589.59879999999998</v>
      </c>
      <c r="H1584" s="158">
        <f t="shared" si="142"/>
        <v>176.88</v>
      </c>
      <c r="I1584" s="245"/>
    </row>
    <row r="1585" spans="1:9" ht="14.1" customHeight="1">
      <c r="A1585" s="242" t="s">
        <v>7351</v>
      </c>
      <c r="B1585" s="47" t="s">
        <v>154</v>
      </c>
      <c r="C1585" s="92">
        <v>0.85</v>
      </c>
      <c r="D1585" s="1565">
        <v>150</v>
      </c>
      <c r="E1585" s="1123">
        <f t="shared" si="140"/>
        <v>46.8</v>
      </c>
      <c r="F1585" s="740">
        <f t="shared" si="141"/>
        <v>46.8</v>
      </c>
      <c r="G1585" s="1037">
        <f>'Заказ, cкидки и курсы валют'!$J$24*F1585</f>
        <v>593.65800000000002</v>
      </c>
      <c r="H1585" s="158">
        <f t="shared" si="142"/>
        <v>89.05</v>
      </c>
      <c r="I1585" s="245"/>
    </row>
    <row r="1586" spans="1:9" ht="14.1" customHeight="1">
      <c r="A1586" s="242" t="s">
        <v>7352</v>
      </c>
      <c r="B1586" s="47" t="s">
        <v>107</v>
      </c>
      <c r="C1586" s="92">
        <v>1</v>
      </c>
      <c r="D1586" s="1565">
        <v>150</v>
      </c>
      <c r="E1586" s="1123">
        <f t="shared" si="140"/>
        <v>60.4</v>
      </c>
      <c r="F1586" s="740">
        <f t="shared" si="141"/>
        <v>60.4</v>
      </c>
      <c r="G1586" s="1037">
        <f>'Заказ, cкидки и курсы валют'!$J$24*F1586</f>
        <v>766.17399999999998</v>
      </c>
      <c r="H1586" s="158">
        <f t="shared" si="142"/>
        <v>114.93</v>
      </c>
      <c r="I1586" s="245"/>
    </row>
    <row r="1587" spans="1:9" ht="14.1" customHeight="1">
      <c r="A1587" s="242" t="s">
        <v>7353</v>
      </c>
      <c r="B1587" s="51" t="s">
        <v>155</v>
      </c>
      <c r="C1587" s="92">
        <v>1.22</v>
      </c>
      <c r="D1587" s="1565">
        <v>100</v>
      </c>
      <c r="E1587" s="1123">
        <f t="shared" si="140"/>
        <v>68.819999999999993</v>
      </c>
      <c r="F1587" s="740">
        <f t="shared" si="141"/>
        <v>68.819999999999993</v>
      </c>
      <c r="G1587" s="1037">
        <f>'Заказ, cкидки и курсы валют'!$J$24*F1587</f>
        <v>872.98169999999993</v>
      </c>
      <c r="H1587" s="158">
        <f t="shared" si="142"/>
        <v>87.3</v>
      </c>
      <c r="I1587" s="245"/>
    </row>
    <row r="1588" spans="1:9" ht="14.1" customHeight="1">
      <c r="A1588" s="242" t="s">
        <v>7354</v>
      </c>
      <c r="B1588" s="47" t="s">
        <v>109</v>
      </c>
      <c r="C1588" s="92">
        <v>1.4300000000000002</v>
      </c>
      <c r="D1588" s="1565">
        <v>100</v>
      </c>
      <c r="E1588" s="1123">
        <f t="shared" si="140"/>
        <v>77.400000000000006</v>
      </c>
      <c r="F1588" s="740">
        <f t="shared" si="141"/>
        <v>77.400000000000006</v>
      </c>
      <c r="G1588" s="1037">
        <f>'Заказ, cкидки и курсы валют'!$J$24*F1588</f>
        <v>981.81900000000007</v>
      </c>
      <c r="H1588" s="158">
        <f t="shared" si="142"/>
        <v>98.18</v>
      </c>
      <c r="I1588" s="245"/>
    </row>
    <row r="1589" spans="1:9" ht="14.1" customHeight="1">
      <c r="A1589" s="242" t="s">
        <v>7355</v>
      </c>
      <c r="B1589" s="47" t="s">
        <v>156</v>
      </c>
      <c r="C1589" s="92">
        <v>1.59</v>
      </c>
      <c r="D1589" s="1565">
        <v>80</v>
      </c>
      <c r="E1589" s="1123">
        <f t="shared" si="140"/>
        <v>79.42</v>
      </c>
      <c r="F1589" s="740">
        <f t="shared" si="141"/>
        <v>79.42</v>
      </c>
      <c r="G1589" s="1037">
        <f>'Заказ, cкидки и курсы валют'!$J$24*F1589</f>
        <v>1007.4427000000001</v>
      </c>
      <c r="H1589" s="158">
        <f t="shared" si="142"/>
        <v>80.599999999999994</v>
      </c>
      <c r="I1589" s="245"/>
    </row>
    <row r="1590" spans="1:9" ht="14.1" customHeight="1">
      <c r="A1590" s="242" t="s">
        <v>7356</v>
      </c>
      <c r="B1590" s="47" t="s">
        <v>111</v>
      </c>
      <c r="C1590" s="93">
        <v>1.8</v>
      </c>
      <c r="D1590" s="1565">
        <v>50</v>
      </c>
      <c r="E1590" s="1123">
        <f t="shared" si="140"/>
        <v>99.92</v>
      </c>
      <c r="F1590" s="740">
        <f t="shared" si="141"/>
        <v>99.92</v>
      </c>
      <c r="G1590" s="1037">
        <f>'Заказ, cкидки и курсы валют'!$J$24*F1590</f>
        <v>1267.4852000000001</v>
      </c>
      <c r="H1590" s="158">
        <f t="shared" si="142"/>
        <v>63.37</v>
      </c>
      <c r="I1590" s="245"/>
    </row>
    <row r="1591" spans="1:9" ht="14.1" customHeight="1">
      <c r="A1591" s="242" t="s">
        <v>7357</v>
      </c>
      <c r="B1591" s="47" t="s">
        <v>157</v>
      </c>
      <c r="C1591" s="92">
        <v>1.88</v>
      </c>
      <c r="D1591" s="1565">
        <v>50</v>
      </c>
      <c r="E1591" s="1123">
        <f t="shared" si="140"/>
        <v>96.74</v>
      </c>
      <c r="F1591" s="740">
        <f t="shared" si="141"/>
        <v>96.74</v>
      </c>
      <c r="G1591" s="1037">
        <f>'Заказ, cкидки и курсы валют'!$J$24*F1591</f>
        <v>1227.1469</v>
      </c>
      <c r="H1591" s="158">
        <f t="shared" si="142"/>
        <v>61.36</v>
      </c>
      <c r="I1591" s="245"/>
    </row>
    <row r="1592" spans="1:9" ht="14.1" customHeight="1">
      <c r="A1592" s="242" t="s">
        <v>7358</v>
      </c>
      <c r="B1592" s="47" t="s">
        <v>145</v>
      </c>
      <c r="C1592" s="92">
        <v>0.76</v>
      </c>
      <c r="D1592" s="1565">
        <v>300</v>
      </c>
      <c r="E1592" s="1123">
        <f t="shared" si="140"/>
        <v>43.18</v>
      </c>
      <c r="F1592" s="740">
        <f t="shared" si="141"/>
        <v>43.18</v>
      </c>
      <c r="G1592" s="1037">
        <f>'Заказ, cкидки и курсы валют'!$J$24*F1592</f>
        <v>547.73829999999998</v>
      </c>
      <c r="H1592" s="158">
        <f t="shared" si="142"/>
        <v>164.32</v>
      </c>
      <c r="I1592" s="245"/>
    </row>
    <row r="1593" spans="1:9" ht="14.1" customHeight="1">
      <c r="A1593" s="242" t="s">
        <v>7359</v>
      </c>
      <c r="B1593" s="47" t="s">
        <v>146</v>
      </c>
      <c r="C1593" s="92">
        <v>0.89</v>
      </c>
      <c r="D1593" s="1565">
        <v>250</v>
      </c>
      <c r="E1593" s="1123">
        <f t="shared" si="140"/>
        <v>57.96</v>
      </c>
      <c r="F1593" s="740">
        <f t="shared" si="141"/>
        <v>57.96</v>
      </c>
      <c r="G1593" s="1037">
        <f>'Заказ, cкидки и курсы валют'!$J$24*F1593</f>
        <v>735.22260000000006</v>
      </c>
      <c r="H1593" s="158">
        <f t="shared" si="142"/>
        <v>183.81</v>
      </c>
      <c r="I1593" s="245"/>
    </row>
    <row r="1594" spans="1:9" ht="14.1" customHeight="1">
      <c r="A1594" s="242" t="s">
        <v>7360</v>
      </c>
      <c r="B1594" s="47" t="s">
        <v>147</v>
      </c>
      <c r="C1594" s="92">
        <v>1.1499999999999999</v>
      </c>
      <c r="D1594" s="1565">
        <v>200</v>
      </c>
      <c r="E1594" s="1123">
        <f t="shared" si="140"/>
        <v>56.16</v>
      </c>
      <c r="F1594" s="740">
        <f t="shared" si="141"/>
        <v>56.16</v>
      </c>
      <c r="G1594" s="1037">
        <f>'Заказ, cкидки и курсы валют'!$J$24*F1594</f>
        <v>712.38959999999997</v>
      </c>
      <c r="H1594" s="158">
        <f t="shared" si="142"/>
        <v>142.47999999999999</v>
      </c>
      <c r="I1594" s="245"/>
    </row>
    <row r="1595" spans="1:9" ht="14.1" customHeight="1">
      <c r="A1595" s="242" t="s">
        <v>7361</v>
      </c>
      <c r="B1595" s="47" t="s">
        <v>148</v>
      </c>
      <c r="C1595" s="92">
        <v>1.35</v>
      </c>
      <c r="D1595" s="1565">
        <v>150</v>
      </c>
      <c r="E1595" s="1123">
        <f t="shared" si="140"/>
        <v>65.680000000000007</v>
      </c>
      <c r="F1595" s="740">
        <f t="shared" si="141"/>
        <v>65.680000000000007</v>
      </c>
      <c r="G1595" s="1037">
        <f>'Заказ, cкидки и курсы валют'!$J$24*F1595</f>
        <v>833.15080000000012</v>
      </c>
      <c r="H1595" s="158">
        <f t="shared" si="142"/>
        <v>124.97</v>
      </c>
      <c r="I1595" s="245"/>
    </row>
    <row r="1596" spans="1:9" ht="14.1" customHeight="1">
      <c r="A1596" s="242" t="s">
        <v>7362</v>
      </c>
      <c r="B1596" s="47" t="s">
        <v>149</v>
      </c>
      <c r="C1596" s="92">
        <v>1.6</v>
      </c>
      <c r="D1596" s="1565">
        <v>100</v>
      </c>
      <c r="E1596" s="1123">
        <f t="shared" si="140"/>
        <v>77.78</v>
      </c>
      <c r="F1596" s="740">
        <f t="shared" si="141"/>
        <v>77.78</v>
      </c>
      <c r="G1596" s="1037">
        <f>'Заказ, cкидки и курсы валют'!$J$24*F1596</f>
        <v>986.63930000000005</v>
      </c>
      <c r="H1596" s="158">
        <f t="shared" si="142"/>
        <v>98.66</v>
      </c>
      <c r="I1596" s="245"/>
    </row>
    <row r="1597" spans="1:9" ht="14.1" customHeight="1">
      <c r="A1597" s="242" t="s">
        <v>7363</v>
      </c>
      <c r="B1597" s="47" t="s">
        <v>150</v>
      </c>
      <c r="C1597" s="92">
        <v>1.84</v>
      </c>
      <c r="D1597" s="1565">
        <v>80</v>
      </c>
      <c r="E1597" s="1123">
        <f t="shared" si="140"/>
        <v>86.88</v>
      </c>
      <c r="F1597" s="740">
        <f t="shared" si="141"/>
        <v>86.88</v>
      </c>
      <c r="G1597" s="1037">
        <f>'Заказ, cкидки и курсы валют'!$J$24*F1597</f>
        <v>1102.0727999999999</v>
      </c>
      <c r="H1597" s="158">
        <f t="shared" si="142"/>
        <v>88.17</v>
      </c>
      <c r="I1597" s="245"/>
    </row>
    <row r="1598" spans="1:9" ht="14.1" customHeight="1">
      <c r="A1598" s="242" t="s">
        <v>7364</v>
      </c>
      <c r="B1598" s="47" t="s">
        <v>151</v>
      </c>
      <c r="C1598" s="92">
        <v>2.06</v>
      </c>
      <c r="D1598" s="1565">
        <v>70</v>
      </c>
      <c r="E1598" s="1123">
        <f t="shared" si="140"/>
        <v>96.66</v>
      </c>
      <c r="F1598" s="740">
        <f t="shared" si="141"/>
        <v>96.66</v>
      </c>
      <c r="G1598" s="1037">
        <f>'Заказ, cкидки и курсы валют'!$J$24*F1598</f>
        <v>1226.1321</v>
      </c>
      <c r="H1598" s="158">
        <f t="shared" si="142"/>
        <v>85.83</v>
      </c>
      <c r="I1598" s="245"/>
    </row>
    <row r="1599" spans="1:9" ht="14.1" customHeight="1">
      <c r="A1599" s="242" t="s">
        <v>7365</v>
      </c>
      <c r="B1599" s="47" t="s">
        <v>79</v>
      </c>
      <c r="C1599" s="92">
        <v>2.35</v>
      </c>
      <c r="D1599" s="1565">
        <v>50</v>
      </c>
      <c r="E1599" s="1123">
        <f t="shared" si="140"/>
        <v>117.74</v>
      </c>
      <c r="F1599" s="740">
        <f t="shared" si="141"/>
        <v>117.74</v>
      </c>
      <c r="G1599" s="1037">
        <f>'Заказ, cкидки и курсы валют'!$J$24*F1599</f>
        <v>1493.5319</v>
      </c>
      <c r="H1599" s="158">
        <f t="shared" si="142"/>
        <v>74.680000000000007</v>
      </c>
      <c r="I1599" s="245"/>
    </row>
    <row r="1600" spans="1:9" ht="14.1" customHeight="1">
      <c r="A1600" s="242" t="s">
        <v>7366</v>
      </c>
      <c r="B1600" s="47" t="s">
        <v>152</v>
      </c>
      <c r="C1600" s="92">
        <v>2.4700000000000002</v>
      </c>
      <c r="D1600" s="1565">
        <v>50</v>
      </c>
      <c r="E1600" s="1123">
        <f t="shared" si="140"/>
        <v>116.38</v>
      </c>
      <c r="F1600" s="740">
        <f t="shared" si="141"/>
        <v>116.38</v>
      </c>
      <c r="G1600" s="1037">
        <f>'Заказ, cкидки и курсы валют'!$J$24*F1600</f>
        <v>1476.2802999999999</v>
      </c>
      <c r="H1600" s="158">
        <f t="shared" si="142"/>
        <v>73.81</v>
      </c>
      <c r="I1600" s="245"/>
    </row>
    <row r="1601" spans="1:9" ht="14.1" customHeight="1">
      <c r="A1601" s="242" t="s">
        <v>7367</v>
      </c>
      <c r="B1601" s="47" t="s">
        <v>158</v>
      </c>
      <c r="C1601" s="92">
        <v>3.1</v>
      </c>
      <c r="D1601" s="1565">
        <v>30</v>
      </c>
      <c r="E1601" s="1123">
        <f t="shared" si="140"/>
        <v>128.44</v>
      </c>
      <c r="F1601" s="740">
        <f t="shared" si="141"/>
        <v>128.44</v>
      </c>
      <c r="G1601" s="1037">
        <f>'Заказ, cкидки и курсы валют'!$J$24*F1601</f>
        <v>1629.2614000000001</v>
      </c>
      <c r="H1601" s="158">
        <f t="shared" si="142"/>
        <v>48.88</v>
      </c>
      <c r="I1601" s="245"/>
    </row>
    <row r="1602" spans="1:9" ht="14.1" customHeight="1">
      <c r="A1602" s="242" t="s">
        <v>7368</v>
      </c>
      <c r="B1602" s="47" t="s">
        <v>159</v>
      </c>
      <c r="C1602" s="92">
        <v>3.5</v>
      </c>
      <c r="D1602" s="1565">
        <v>25</v>
      </c>
      <c r="E1602" s="1123">
        <f t="shared" si="140"/>
        <v>186</v>
      </c>
      <c r="F1602" s="740">
        <f t="shared" si="141"/>
        <v>186</v>
      </c>
      <c r="G1602" s="1037">
        <f>'Заказ, cкидки и курсы валют'!$J$24*F1602</f>
        <v>2359.4100000000003</v>
      </c>
      <c r="H1602" s="158">
        <f t="shared" si="142"/>
        <v>58.99</v>
      </c>
      <c r="I1602" s="245"/>
    </row>
    <row r="1603" spans="1:9" ht="14.1" customHeight="1">
      <c r="A1603" s="242" t="s">
        <v>7369</v>
      </c>
      <c r="B1603" s="47" t="s">
        <v>80</v>
      </c>
      <c r="C1603" s="92">
        <v>1.3</v>
      </c>
      <c r="D1603" s="1565">
        <v>200</v>
      </c>
      <c r="E1603" s="1123">
        <f t="shared" si="140"/>
        <v>67.8</v>
      </c>
      <c r="F1603" s="740">
        <f t="shared" si="141"/>
        <v>67.8</v>
      </c>
      <c r="G1603" s="1037">
        <f>'Заказ, cкидки и курсы валют'!$J$24*F1603</f>
        <v>860.04300000000001</v>
      </c>
      <c r="H1603" s="158">
        <f t="shared" si="142"/>
        <v>172.01</v>
      </c>
      <c r="I1603" s="245"/>
    </row>
    <row r="1604" spans="1:9" ht="14.1" customHeight="1">
      <c r="A1604" s="242" t="s">
        <v>7370</v>
      </c>
      <c r="B1604" s="47" t="s">
        <v>160</v>
      </c>
      <c r="C1604" s="92">
        <v>1.54</v>
      </c>
      <c r="D1604" s="1565">
        <v>100</v>
      </c>
      <c r="E1604" s="1123">
        <f t="shared" si="140"/>
        <v>70.22</v>
      </c>
      <c r="F1604" s="740">
        <f t="shared" si="141"/>
        <v>70.22</v>
      </c>
      <c r="G1604" s="1037">
        <f>'Заказ, cкидки и курсы валют'!$J$24*F1604</f>
        <v>890.74070000000006</v>
      </c>
      <c r="H1604" s="158">
        <f t="shared" si="142"/>
        <v>89.07</v>
      </c>
      <c r="I1604" s="245"/>
    </row>
    <row r="1605" spans="1:9" ht="14.1" customHeight="1">
      <c r="A1605" s="242" t="s">
        <v>7371</v>
      </c>
      <c r="B1605" s="47" t="s">
        <v>161</v>
      </c>
      <c r="C1605" s="92">
        <v>1.71</v>
      </c>
      <c r="D1605" s="1565">
        <v>100</v>
      </c>
      <c r="E1605" s="1123">
        <f t="shared" si="140"/>
        <v>84.68</v>
      </c>
      <c r="F1605" s="740">
        <f t="shared" si="141"/>
        <v>84.68</v>
      </c>
      <c r="G1605" s="1037">
        <f>'Заказ, cкидки и курсы валют'!$J$24*F1605</f>
        <v>1074.1658000000002</v>
      </c>
      <c r="H1605" s="158">
        <f t="shared" si="142"/>
        <v>107.42</v>
      </c>
      <c r="I1605" s="245"/>
    </row>
    <row r="1606" spans="1:9" ht="14.1" customHeight="1">
      <c r="A1606" s="242" t="s">
        <v>7372</v>
      </c>
      <c r="B1606" s="47" t="s">
        <v>162</v>
      </c>
      <c r="C1606" s="92">
        <v>1.96</v>
      </c>
      <c r="D1606" s="1565">
        <v>70</v>
      </c>
      <c r="E1606" s="1123">
        <f t="shared" si="140"/>
        <v>96.96</v>
      </c>
      <c r="F1606" s="740">
        <f t="shared" si="141"/>
        <v>96.96</v>
      </c>
      <c r="G1606" s="1037">
        <f>'Заказ, cкидки и курсы валют'!$J$24*F1606</f>
        <v>1229.9376</v>
      </c>
      <c r="H1606" s="158">
        <f t="shared" si="142"/>
        <v>86.1</v>
      </c>
      <c r="I1606" s="245"/>
    </row>
    <row r="1607" spans="1:9" ht="14.1" customHeight="1">
      <c r="A1607" s="243" t="s">
        <v>7373</v>
      </c>
      <c r="B1607" s="47" t="s">
        <v>81</v>
      </c>
      <c r="C1607" s="92">
        <v>2.37</v>
      </c>
      <c r="D1607" s="1565">
        <v>50</v>
      </c>
      <c r="E1607" s="1123">
        <f t="shared" si="140"/>
        <v>110.74</v>
      </c>
      <c r="F1607" s="740">
        <f t="shared" si="141"/>
        <v>110.74</v>
      </c>
      <c r="G1607" s="1037">
        <f>'Заказ, cкидки и курсы валют'!$J$24*F1607</f>
        <v>1404.7368999999999</v>
      </c>
      <c r="H1607" s="158">
        <f t="shared" si="142"/>
        <v>70.239999999999995</v>
      </c>
      <c r="I1607" s="245"/>
    </row>
    <row r="1608" spans="1:9" ht="14.1" customHeight="1">
      <c r="A1608" s="243" t="s">
        <v>7374</v>
      </c>
      <c r="B1608" s="47" t="s">
        <v>163</v>
      </c>
      <c r="C1608" s="92">
        <v>2.56</v>
      </c>
      <c r="D1608" s="1565">
        <v>50</v>
      </c>
      <c r="E1608" s="1123">
        <f t="shared" si="140"/>
        <v>124.6</v>
      </c>
      <c r="F1608" s="740">
        <f t="shared" si="141"/>
        <v>124.6</v>
      </c>
      <c r="G1608" s="1037">
        <f>'Заказ, cкидки и курсы валют'!$J$24*F1608</f>
        <v>1580.5509999999999</v>
      </c>
      <c r="H1608" s="158">
        <f t="shared" si="142"/>
        <v>79.03</v>
      </c>
      <c r="I1608" s="245"/>
    </row>
    <row r="1609" spans="1:9" ht="14.1" customHeight="1">
      <c r="A1609" s="243" t="s">
        <v>7375</v>
      </c>
      <c r="B1609" s="47" t="s">
        <v>82</v>
      </c>
      <c r="C1609" s="92">
        <v>2.82</v>
      </c>
      <c r="D1609" s="1565">
        <v>50</v>
      </c>
      <c r="E1609" s="1123">
        <f t="shared" si="140"/>
        <v>136.28</v>
      </c>
      <c r="F1609" s="740">
        <f t="shared" si="141"/>
        <v>136.28</v>
      </c>
      <c r="G1609" s="1037">
        <f>'Заказ, cкидки и курсы валют'!$J$24*F1609</f>
        <v>1728.7118</v>
      </c>
      <c r="H1609" s="158">
        <f t="shared" si="142"/>
        <v>86.44</v>
      </c>
      <c r="I1609" s="245"/>
    </row>
    <row r="1610" spans="1:9" ht="14.1" customHeight="1">
      <c r="A1610" s="243" t="s">
        <v>7376</v>
      </c>
      <c r="B1610" s="47" t="s">
        <v>164</v>
      </c>
      <c r="C1610" s="92">
        <v>3.16</v>
      </c>
      <c r="D1610" s="1565">
        <v>40</v>
      </c>
      <c r="E1610" s="1123">
        <f t="shared" si="140"/>
        <v>138.41999999999999</v>
      </c>
      <c r="F1610" s="740">
        <f t="shared" si="141"/>
        <v>138.41999999999999</v>
      </c>
      <c r="G1610" s="1037">
        <f>'Заказ, cкидки и курсы валют'!$J$24*F1610</f>
        <v>1755.8577</v>
      </c>
      <c r="H1610" s="158">
        <f t="shared" si="142"/>
        <v>70.23</v>
      </c>
      <c r="I1610" s="245"/>
    </row>
    <row r="1611" spans="1:9" ht="14.1" customHeight="1">
      <c r="A1611" s="243" t="s">
        <v>7377</v>
      </c>
      <c r="B1611" s="47" t="s">
        <v>165</v>
      </c>
      <c r="C1611" s="92">
        <v>3.58</v>
      </c>
      <c r="D1611" s="1565">
        <v>30</v>
      </c>
      <c r="E1611" s="1123">
        <f t="shared" si="140"/>
        <v>201.8</v>
      </c>
      <c r="F1611" s="740">
        <f t="shared" si="141"/>
        <v>201.8</v>
      </c>
      <c r="G1611" s="1037">
        <f>'Заказ, cкидки и курсы валют'!$J$24*F1611</f>
        <v>2559.8330000000001</v>
      </c>
      <c r="H1611" s="158">
        <f t="shared" si="142"/>
        <v>76.790000000000006</v>
      </c>
      <c r="I1611" s="245"/>
    </row>
    <row r="1612" spans="1:9" ht="14.1" customHeight="1">
      <c r="A1612" s="243" t="s">
        <v>7378</v>
      </c>
      <c r="B1612" s="47" t="s">
        <v>166</v>
      </c>
      <c r="C1612" s="92">
        <v>4.4800000000000004</v>
      </c>
      <c r="D1612" s="1565">
        <v>20</v>
      </c>
      <c r="E1612" s="1123">
        <f t="shared" si="140"/>
        <v>202.04</v>
      </c>
      <c r="F1612" s="740">
        <f t="shared" si="141"/>
        <v>202.04</v>
      </c>
      <c r="G1612" s="1037">
        <f>'Заказ, cкидки и курсы валют'!$J$24*F1612</f>
        <v>2562.8773999999999</v>
      </c>
      <c r="H1612" s="158">
        <f t="shared" si="142"/>
        <v>51.26</v>
      </c>
      <c r="I1612" s="245"/>
    </row>
    <row r="1613" spans="1:9" ht="14.1" customHeight="1">
      <c r="A1613" s="243" t="s">
        <v>7379</v>
      </c>
      <c r="B1613" s="47" t="s">
        <v>83</v>
      </c>
      <c r="C1613" s="92">
        <v>4.8</v>
      </c>
      <c r="D1613" s="1565">
        <v>20</v>
      </c>
      <c r="E1613" s="1123">
        <f t="shared" si="140"/>
        <v>234.5</v>
      </c>
      <c r="F1613" s="740">
        <f t="shared" si="141"/>
        <v>234.5</v>
      </c>
      <c r="G1613" s="1037">
        <f>'Заказ, cкидки и курсы валют'!$J$24*F1613</f>
        <v>2974.6325000000002</v>
      </c>
      <c r="H1613" s="158">
        <f t="shared" si="142"/>
        <v>59.49</v>
      </c>
      <c r="I1613" s="245"/>
    </row>
    <row r="1614" spans="1:9" ht="14.1" customHeight="1">
      <c r="A1614" s="243" t="s">
        <v>9062</v>
      </c>
      <c r="B1614" s="51" t="s">
        <v>3658</v>
      </c>
      <c r="C1614" s="92">
        <v>1.75</v>
      </c>
      <c r="D1614" s="1565">
        <v>100</v>
      </c>
      <c r="E1614" s="1123">
        <f t="shared" si="140"/>
        <v>75.34</v>
      </c>
      <c r="F1614" s="740">
        <f t="shared" si="141"/>
        <v>75.34</v>
      </c>
      <c r="G1614" s="1037">
        <f>'Заказ, cкидки и курсы валют'!$J$24*F1614</f>
        <v>955.68790000000013</v>
      </c>
      <c r="H1614" s="158">
        <f t="shared" si="142"/>
        <v>95.57</v>
      </c>
      <c r="I1614" s="245"/>
    </row>
    <row r="1615" spans="1:9" ht="14.1" customHeight="1">
      <c r="A1615" s="243" t="s">
        <v>7380</v>
      </c>
      <c r="B1615" s="51" t="s">
        <v>167</v>
      </c>
      <c r="C1615" s="92">
        <v>1.82</v>
      </c>
      <c r="D1615" s="1565">
        <v>100</v>
      </c>
      <c r="E1615" s="1123">
        <f t="shared" si="140"/>
        <v>85.78</v>
      </c>
      <c r="F1615" s="740">
        <f t="shared" si="141"/>
        <v>85.78</v>
      </c>
      <c r="G1615" s="1037">
        <f>'Заказ, cкидки и курсы валют'!$J$24*F1615</f>
        <v>1088.1193000000001</v>
      </c>
      <c r="H1615" s="158">
        <f t="shared" si="142"/>
        <v>108.81</v>
      </c>
      <c r="I1615" s="245"/>
    </row>
    <row r="1616" spans="1:9" ht="14.1" customHeight="1">
      <c r="A1616" s="243" t="s">
        <v>7381</v>
      </c>
      <c r="B1616" s="51" t="s">
        <v>168</v>
      </c>
      <c r="C1616" s="92">
        <v>2.06</v>
      </c>
      <c r="D1616" s="1565">
        <v>100</v>
      </c>
      <c r="E1616" s="1123">
        <f t="shared" si="140"/>
        <v>101.68</v>
      </c>
      <c r="F1616" s="740">
        <f t="shared" si="141"/>
        <v>101.68</v>
      </c>
      <c r="G1616" s="1037">
        <f>'Заказ, cкидки и курсы валют'!$J$24*F1616</f>
        <v>1289.8108000000002</v>
      </c>
      <c r="H1616" s="158">
        <f t="shared" si="142"/>
        <v>128.97999999999999</v>
      </c>
      <c r="I1616" s="245"/>
    </row>
    <row r="1617" spans="1:9" ht="14.1" customHeight="1">
      <c r="A1617" s="243" t="s">
        <v>7382</v>
      </c>
      <c r="B1617" s="51" t="s">
        <v>169</v>
      </c>
      <c r="C1617" s="92">
        <v>2.44</v>
      </c>
      <c r="D1617" s="1565">
        <v>80</v>
      </c>
      <c r="E1617" s="1123">
        <f t="shared" si="140"/>
        <v>113.1</v>
      </c>
      <c r="F1617" s="740">
        <f t="shared" si="141"/>
        <v>113.1</v>
      </c>
      <c r="G1617" s="1037">
        <f>'Заказ, cкидки и курсы валют'!$J$24*F1617</f>
        <v>1434.6734999999999</v>
      </c>
      <c r="H1617" s="158">
        <f t="shared" si="142"/>
        <v>114.77</v>
      </c>
      <c r="I1617" s="245"/>
    </row>
    <row r="1618" spans="1:9" ht="14.1" customHeight="1">
      <c r="A1618" s="243" t="s">
        <v>7383</v>
      </c>
      <c r="B1618" s="51" t="s">
        <v>612</v>
      </c>
      <c r="C1618" s="92">
        <v>2.76</v>
      </c>
      <c r="D1618" s="1565">
        <v>60</v>
      </c>
      <c r="E1618" s="1123">
        <f t="shared" si="140"/>
        <v>133.54</v>
      </c>
      <c r="F1618" s="740">
        <f t="shared" si="141"/>
        <v>133.54</v>
      </c>
      <c r="G1618" s="1037">
        <f>'Заказ, cкидки и курсы валют'!$J$24*F1618</f>
        <v>1693.9549</v>
      </c>
      <c r="H1618" s="158">
        <f t="shared" si="142"/>
        <v>101.64</v>
      </c>
      <c r="I1618" s="245"/>
    </row>
    <row r="1619" spans="1:9" ht="14.1" customHeight="1">
      <c r="A1619" s="243" t="s">
        <v>7384</v>
      </c>
      <c r="B1619" s="51" t="s">
        <v>170</v>
      </c>
      <c r="C1619" s="92">
        <v>3.06</v>
      </c>
      <c r="D1619" s="1565">
        <v>50</v>
      </c>
      <c r="E1619" s="1123">
        <f t="shared" si="140"/>
        <v>171.28</v>
      </c>
      <c r="F1619" s="740">
        <f t="shared" si="141"/>
        <v>171.28</v>
      </c>
      <c r="G1619" s="1037">
        <f>'Заказ, cкидки и курсы валют'!$J$24*F1619</f>
        <v>2172.6867999999999</v>
      </c>
      <c r="H1619" s="158">
        <f t="shared" si="142"/>
        <v>108.63</v>
      </c>
      <c r="I1619" s="245"/>
    </row>
    <row r="1620" spans="1:9" ht="14.1" customHeight="1">
      <c r="A1620" s="243" t="s">
        <v>7385</v>
      </c>
      <c r="B1620" s="51" t="s">
        <v>613</v>
      </c>
      <c r="C1620" s="92">
        <v>3.42</v>
      </c>
      <c r="D1620" s="1565">
        <v>30</v>
      </c>
      <c r="E1620" s="1123">
        <f t="shared" si="140"/>
        <v>165.9</v>
      </c>
      <c r="F1620" s="740">
        <f t="shared" si="141"/>
        <v>165.9</v>
      </c>
      <c r="G1620" s="1037">
        <f>'Заказ, cкидки и курсы валют'!$J$24*F1620</f>
        <v>2104.4415000000004</v>
      </c>
      <c r="H1620" s="158">
        <f t="shared" si="142"/>
        <v>63.13</v>
      </c>
      <c r="I1620" s="245"/>
    </row>
    <row r="1621" spans="1:9" ht="14.1" customHeight="1">
      <c r="A1621" s="243" t="s">
        <v>7386</v>
      </c>
      <c r="B1621" s="51" t="s">
        <v>171</v>
      </c>
      <c r="C1621" s="92">
        <v>3.9</v>
      </c>
      <c r="D1621" s="1565">
        <v>30</v>
      </c>
      <c r="E1621" s="1123">
        <f t="shared" si="140"/>
        <v>181.58</v>
      </c>
      <c r="F1621" s="740">
        <f t="shared" si="141"/>
        <v>181.58</v>
      </c>
      <c r="G1621" s="1037">
        <f>'Заказ, cкидки и курсы валют'!$J$24*F1621</f>
        <v>2303.3423000000003</v>
      </c>
      <c r="H1621" s="158">
        <f t="shared" si="142"/>
        <v>69.099999999999994</v>
      </c>
      <c r="I1621" s="245"/>
    </row>
    <row r="1622" spans="1:9" ht="14.1" customHeight="1">
      <c r="A1622" s="243" t="s">
        <v>7387</v>
      </c>
      <c r="B1622" s="51" t="s">
        <v>172</v>
      </c>
      <c r="C1622" s="92">
        <v>4.4400000000000004</v>
      </c>
      <c r="D1622" s="1565">
        <v>25</v>
      </c>
      <c r="E1622" s="1123">
        <f t="shared" si="140"/>
        <v>219.74</v>
      </c>
      <c r="F1622" s="740">
        <f t="shared" si="141"/>
        <v>219.74</v>
      </c>
      <c r="G1622" s="1037">
        <f>'Заказ, cкидки и курсы валют'!$J$24*F1622</f>
        <v>2787.4019000000003</v>
      </c>
      <c r="H1622" s="158">
        <f t="shared" si="142"/>
        <v>69.69</v>
      </c>
      <c r="I1622" s="245"/>
    </row>
    <row r="1623" spans="1:9" ht="14.1" customHeight="1">
      <c r="A1623" s="243" t="s">
        <v>7388</v>
      </c>
      <c r="B1623" s="51" t="s">
        <v>173</v>
      </c>
      <c r="C1623" s="92">
        <v>5.39</v>
      </c>
      <c r="D1623" s="1565">
        <v>20</v>
      </c>
      <c r="E1623" s="1123">
        <f t="shared" si="140"/>
        <v>254.28</v>
      </c>
      <c r="F1623" s="740">
        <f t="shared" si="141"/>
        <v>254.28</v>
      </c>
      <c r="G1623" s="1037">
        <f>'Заказ, cкидки и курсы валют'!$J$24*F1623</f>
        <v>3225.5418</v>
      </c>
      <c r="H1623" s="158">
        <f t="shared" si="142"/>
        <v>64.510000000000005</v>
      </c>
      <c r="I1623" s="245"/>
    </row>
    <row r="1624" spans="1:9" ht="14.1" customHeight="1">
      <c r="A1624" s="242" t="s">
        <v>7389</v>
      </c>
      <c r="B1624" s="51" t="s">
        <v>174</v>
      </c>
      <c r="C1624" s="92">
        <v>5.99</v>
      </c>
      <c r="D1624" s="1565">
        <v>15</v>
      </c>
      <c r="E1624" s="1123">
        <f t="shared" si="140"/>
        <v>279.22000000000003</v>
      </c>
      <c r="F1624" s="740">
        <f t="shared" si="141"/>
        <v>279.22000000000003</v>
      </c>
      <c r="G1624" s="1037">
        <f>'Заказ, cкидки и курсы валют'!$J$24*F1624</f>
        <v>3541.9057000000007</v>
      </c>
      <c r="H1624" s="158">
        <f t="shared" si="142"/>
        <v>53.13</v>
      </c>
      <c r="I1624" s="245"/>
    </row>
    <row r="1625" spans="1:9" ht="14.1" customHeight="1">
      <c r="A1625" s="242" t="s">
        <v>7390</v>
      </c>
      <c r="B1625" s="51" t="s">
        <v>175</v>
      </c>
      <c r="C1625" s="92">
        <v>6.63</v>
      </c>
      <c r="D1625" s="1565">
        <v>10</v>
      </c>
      <c r="E1625" s="1123">
        <f t="shared" si="140"/>
        <v>309.58</v>
      </c>
      <c r="F1625" s="740">
        <f t="shared" si="141"/>
        <v>309.58</v>
      </c>
      <c r="G1625" s="1037">
        <f>'Заказ, cкидки и курсы валют'!$J$24*F1625</f>
        <v>3927.0223000000001</v>
      </c>
      <c r="H1625" s="158">
        <f t="shared" si="142"/>
        <v>39.270000000000003</v>
      </c>
      <c r="I1625" s="245"/>
    </row>
    <row r="1626" spans="1:9" ht="14.1" customHeight="1">
      <c r="A1626" s="242" t="s">
        <v>7391</v>
      </c>
      <c r="B1626" s="51" t="s">
        <v>176</v>
      </c>
      <c r="C1626" s="92">
        <v>7.81</v>
      </c>
      <c r="D1626" s="1565">
        <v>10</v>
      </c>
      <c r="E1626" s="1123">
        <f t="shared" si="140"/>
        <v>351.44</v>
      </c>
      <c r="F1626" s="740">
        <f t="shared" si="141"/>
        <v>351.44</v>
      </c>
      <c r="G1626" s="1037">
        <f>'Заказ, cкидки и курсы валют'!$J$24*F1626</f>
        <v>4458.0164000000004</v>
      </c>
      <c r="H1626" s="158">
        <f t="shared" si="142"/>
        <v>44.58</v>
      </c>
      <c r="I1626" s="245"/>
    </row>
    <row r="1627" spans="1:9" ht="14.1" customHeight="1">
      <c r="A1627" s="242" t="s">
        <v>7392</v>
      </c>
      <c r="B1627" s="51" t="s">
        <v>177</v>
      </c>
      <c r="C1627" s="92">
        <v>9</v>
      </c>
      <c r="D1627" s="1567">
        <v>10</v>
      </c>
      <c r="E1627" s="1123">
        <f t="shared" si="140"/>
        <v>463.62</v>
      </c>
      <c r="F1627" s="740">
        <f t="shared" si="141"/>
        <v>463.62</v>
      </c>
      <c r="G1627" s="1037">
        <f>'Заказ, cкидки и курсы валют'!$J$24*F1627</f>
        <v>5881.0197000000007</v>
      </c>
      <c r="H1627" s="158">
        <f t="shared" si="142"/>
        <v>58.81</v>
      </c>
      <c r="I1627" s="245"/>
    </row>
    <row r="1628" spans="1:9" ht="14.1" customHeight="1">
      <c r="A1628" s="250" t="s">
        <v>9063</v>
      </c>
      <c r="B1628" s="47" t="s">
        <v>189</v>
      </c>
      <c r="C1628" s="92">
        <v>3.8</v>
      </c>
      <c r="D1628" s="1565">
        <v>40</v>
      </c>
      <c r="E1628" s="1123">
        <f>E1457*2</f>
        <v>162.47999999999999</v>
      </c>
      <c r="F1628" s="740">
        <f t="shared" si="141"/>
        <v>162.47999999999999</v>
      </c>
      <c r="G1628" s="1037">
        <f>'Заказ, cкидки и курсы валют'!$J$24*F1628</f>
        <v>2061.0587999999998</v>
      </c>
      <c r="H1628" s="158">
        <f t="shared" si="142"/>
        <v>82.44</v>
      </c>
      <c r="I1628" s="245"/>
    </row>
    <row r="1629" spans="1:9" ht="14.1" customHeight="1">
      <c r="A1629" s="250" t="s">
        <v>7393</v>
      </c>
      <c r="B1629" s="47" t="s">
        <v>178</v>
      </c>
      <c r="C1629" s="92">
        <v>4.74</v>
      </c>
      <c r="D1629" s="1565">
        <v>30</v>
      </c>
      <c r="E1629" s="1123">
        <f t="shared" si="140"/>
        <v>223.66</v>
      </c>
      <c r="F1629" s="740">
        <f t="shared" si="141"/>
        <v>223.66</v>
      </c>
      <c r="G1629" s="1037">
        <f>'Заказ, cкидки и курсы валют'!$J$24*F1629</f>
        <v>2837.1271000000002</v>
      </c>
      <c r="H1629" s="158">
        <f t="shared" si="142"/>
        <v>85.11</v>
      </c>
      <c r="I1629" s="245"/>
    </row>
    <row r="1630" spans="1:9" ht="14.1" customHeight="1">
      <c r="A1630" s="242" t="s">
        <v>7394</v>
      </c>
      <c r="B1630" s="47" t="s">
        <v>84</v>
      </c>
      <c r="C1630" s="92">
        <v>5.0599999999999996</v>
      </c>
      <c r="D1630" s="1565">
        <v>25</v>
      </c>
      <c r="E1630" s="1123">
        <f t="shared" si="140"/>
        <v>278.36</v>
      </c>
      <c r="F1630" s="740">
        <f t="shared" si="141"/>
        <v>278.36</v>
      </c>
      <c r="G1630" s="1037">
        <f>'Заказ, cкидки и курсы валют'!$J$24*F1630</f>
        <v>3530.9966000000004</v>
      </c>
      <c r="H1630" s="158">
        <f t="shared" si="142"/>
        <v>88.27</v>
      </c>
      <c r="I1630" s="245"/>
    </row>
    <row r="1631" spans="1:9" ht="14.1" customHeight="1">
      <c r="A1631" s="242" t="s">
        <v>7395</v>
      </c>
      <c r="B1631" s="47" t="s">
        <v>179</v>
      </c>
      <c r="C1631" s="92">
        <v>5.57</v>
      </c>
      <c r="D1631" s="1565">
        <v>20</v>
      </c>
      <c r="E1631" s="1123">
        <f t="shared" si="140"/>
        <v>259.60000000000002</v>
      </c>
      <c r="F1631" s="740">
        <f t="shared" si="141"/>
        <v>259.60000000000002</v>
      </c>
      <c r="G1631" s="1037">
        <f>'Заказ, cкидки и курсы валют'!$J$24*F1631</f>
        <v>3293.0260000000003</v>
      </c>
      <c r="H1631" s="158">
        <f t="shared" si="142"/>
        <v>65.86</v>
      </c>
      <c r="I1631" s="245"/>
    </row>
    <row r="1632" spans="1:9" ht="14.1" customHeight="1">
      <c r="A1632" s="242" t="s">
        <v>7396</v>
      </c>
      <c r="B1632" s="47" t="s">
        <v>180</v>
      </c>
      <c r="C1632" s="92">
        <v>6.48</v>
      </c>
      <c r="D1632" s="1565">
        <v>20</v>
      </c>
      <c r="E1632" s="1123">
        <f t="shared" si="140"/>
        <v>314.83999999999997</v>
      </c>
      <c r="F1632" s="740">
        <f t="shared" si="141"/>
        <v>314.83999999999997</v>
      </c>
      <c r="G1632" s="1037">
        <f>'Заказ, cкидки и курсы валют'!$J$24*F1632</f>
        <v>3993.7453999999998</v>
      </c>
      <c r="H1632" s="158">
        <f t="shared" si="142"/>
        <v>79.87</v>
      </c>
      <c r="I1632" s="245"/>
    </row>
    <row r="1633" spans="1:9" ht="14.1" customHeight="1">
      <c r="A1633" s="242" t="s">
        <v>7397</v>
      </c>
      <c r="B1633" s="47" t="s">
        <v>181</v>
      </c>
      <c r="C1633" s="92">
        <v>7.69</v>
      </c>
      <c r="D1633" s="1565">
        <v>15</v>
      </c>
      <c r="E1633" s="1123">
        <f t="shared" ref="E1633:E1644" si="143">E1462*2</f>
        <v>371.64</v>
      </c>
      <c r="F1633" s="740">
        <f t="shared" ref="F1633:F1644" si="144">ROUND(E1633*(1-$F$11),2)</f>
        <v>371.64</v>
      </c>
      <c r="G1633" s="1037">
        <f>'Заказ, cкидки и курсы валют'!$J$24*F1633</f>
        <v>4714.2533999999996</v>
      </c>
      <c r="H1633" s="158">
        <f t="shared" ref="H1633:H1644" si="145">ROUND((D1633/1000)*G1633,2)</f>
        <v>70.709999999999994</v>
      </c>
      <c r="I1633" s="245"/>
    </row>
    <row r="1634" spans="1:9" ht="14.1" customHeight="1">
      <c r="A1634" s="242" t="s">
        <v>7398</v>
      </c>
      <c r="B1634" s="47" t="s">
        <v>182</v>
      </c>
      <c r="C1634" s="92">
        <v>8.5</v>
      </c>
      <c r="D1634" s="1565">
        <v>10</v>
      </c>
      <c r="E1634" s="1123">
        <f t="shared" si="143"/>
        <v>377.86</v>
      </c>
      <c r="F1634" s="740">
        <f t="shared" si="144"/>
        <v>377.86</v>
      </c>
      <c r="G1634" s="1037">
        <f>'Заказ, cкидки и курсы валют'!$J$24*F1634</f>
        <v>4793.1541000000007</v>
      </c>
      <c r="H1634" s="158">
        <f t="shared" si="145"/>
        <v>47.93</v>
      </c>
      <c r="I1634" s="245"/>
    </row>
    <row r="1635" spans="1:9" ht="14.1" customHeight="1">
      <c r="A1635" s="242" t="s">
        <v>7399</v>
      </c>
      <c r="B1635" s="47" t="s">
        <v>183</v>
      </c>
      <c r="C1635" s="92">
        <v>9.51</v>
      </c>
      <c r="D1635" s="1565">
        <v>10</v>
      </c>
      <c r="E1635" s="1123">
        <f t="shared" si="143"/>
        <v>462</v>
      </c>
      <c r="F1635" s="740">
        <f t="shared" si="144"/>
        <v>462</v>
      </c>
      <c r="G1635" s="1037">
        <f>'Заказ, cкидки и курсы валют'!$J$24*F1635</f>
        <v>5860.47</v>
      </c>
      <c r="H1635" s="158">
        <f t="shared" si="145"/>
        <v>58.6</v>
      </c>
      <c r="I1635" s="245"/>
    </row>
    <row r="1636" spans="1:9" ht="14.1" customHeight="1">
      <c r="A1636" s="242" t="s">
        <v>7400</v>
      </c>
      <c r="B1636" s="47" t="s">
        <v>184</v>
      </c>
      <c r="C1636" s="92">
        <v>10.63</v>
      </c>
      <c r="D1636" s="1567">
        <v>10</v>
      </c>
      <c r="E1636" s="1123">
        <f t="shared" si="143"/>
        <v>608.34</v>
      </c>
      <c r="F1636" s="740">
        <f t="shared" si="144"/>
        <v>608.34</v>
      </c>
      <c r="G1636" s="1037">
        <f>'Заказ, cкидки и курсы валют'!$J$24*F1636</f>
        <v>7716.7929000000004</v>
      </c>
      <c r="H1636" s="158">
        <f t="shared" si="145"/>
        <v>77.17</v>
      </c>
      <c r="I1636" s="245"/>
    </row>
    <row r="1637" spans="1:9" ht="14.1" customHeight="1">
      <c r="A1637" s="242" t="s">
        <v>7401</v>
      </c>
      <c r="B1637" s="47" t="s">
        <v>976</v>
      </c>
      <c r="C1637" s="92">
        <v>11.5</v>
      </c>
      <c r="D1637" s="1567">
        <v>5</v>
      </c>
      <c r="E1637" s="1123">
        <f t="shared" si="143"/>
        <v>662.82</v>
      </c>
      <c r="F1637" s="740">
        <f t="shared" si="144"/>
        <v>662.82</v>
      </c>
      <c r="G1637" s="1037">
        <f>'Заказ, cкидки и курсы валют'!$J$24*F1637</f>
        <v>8407.8717000000015</v>
      </c>
      <c r="H1637" s="158">
        <f t="shared" si="145"/>
        <v>42.04</v>
      </c>
      <c r="I1637" s="245"/>
    </row>
    <row r="1638" spans="1:9" ht="14.1" customHeight="1">
      <c r="A1638" s="242" t="s">
        <v>7402</v>
      </c>
      <c r="B1638" s="47" t="s">
        <v>185</v>
      </c>
      <c r="C1638" s="92">
        <v>12.45</v>
      </c>
      <c r="D1638" s="1567">
        <v>5</v>
      </c>
      <c r="E1638" s="1123">
        <f t="shared" si="143"/>
        <v>713.1</v>
      </c>
      <c r="F1638" s="740">
        <f t="shared" si="144"/>
        <v>713.1</v>
      </c>
      <c r="G1638" s="1037">
        <f>'Заказ, cкидки и курсы валют'!$J$24*F1638</f>
        <v>9045.6735000000008</v>
      </c>
      <c r="H1638" s="158">
        <f t="shared" si="145"/>
        <v>45.23</v>
      </c>
      <c r="I1638" s="245"/>
    </row>
    <row r="1639" spans="1:9" ht="14.1" customHeight="1">
      <c r="A1639" s="242" t="s">
        <v>7403</v>
      </c>
      <c r="B1639" s="47" t="s">
        <v>102</v>
      </c>
      <c r="C1639" s="92">
        <v>13.86</v>
      </c>
      <c r="D1639" s="1567">
        <v>5</v>
      </c>
      <c r="E1639" s="1123">
        <f t="shared" si="143"/>
        <v>751.88</v>
      </c>
      <c r="F1639" s="740">
        <f t="shared" si="144"/>
        <v>751.88</v>
      </c>
      <c r="G1639" s="1037">
        <f>'Заказ, cкидки и курсы валют'!$J$24*F1639</f>
        <v>9537.5977999999996</v>
      </c>
      <c r="H1639" s="158">
        <f t="shared" si="145"/>
        <v>47.69</v>
      </c>
      <c r="I1639" s="245"/>
    </row>
    <row r="1640" spans="1:9" ht="14.1" customHeight="1">
      <c r="A1640" s="242" t="s">
        <v>7404</v>
      </c>
      <c r="B1640" s="47" t="s">
        <v>186</v>
      </c>
      <c r="C1640" s="92">
        <v>14.47</v>
      </c>
      <c r="D1640" s="1567">
        <v>5</v>
      </c>
      <c r="E1640" s="1123">
        <f t="shared" si="143"/>
        <v>677.64</v>
      </c>
      <c r="F1640" s="740">
        <f t="shared" si="144"/>
        <v>677.64</v>
      </c>
      <c r="G1640" s="1037">
        <f>'Заказ, cкидки и курсы валют'!$J$24*F1640</f>
        <v>8595.8634000000002</v>
      </c>
      <c r="H1640" s="158">
        <f t="shared" si="145"/>
        <v>42.98</v>
      </c>
      <c r="I1640" s="245"/>
    </row>
    <row r="1641" spans="1:9" ht="14.1" customHeight="1">
      <c r="A1641" s="250" t="s">
        <v>7405</v>
      </c>
      <c r="B1641" s="47" t="s">
        <v>3121</v>
      </c>
      <c r="C1641" s="92">
        <v>15.95</v>
      </c>
      <c r="D1641" s="1567">
        <v>5</v>
      </c>
      <c r="E1641" s="1123">
        <f>E1470*2</f>
        <v>890.48</v>
      </c>
      <c r="F1641" s="740">
        <f t="shared" si="144"/>
        <v>890.48</v>
      </c>
      <c r="G1641" s="1037">
        <f>'Заказ, cкидки и курсы валют'!$J$24*F1641</f>
        <v>11295.738800000001</v>
      </c>
      <c r="H1641" s="158">
        <f t="shared" si="145"/>
        <v>56.48</v>
      </c>
      <c r="I1641" s="245"/>
    </row>
    <row r="1642" spans="1:9" ht="14.1" customHeight="1">
      <c r="A1642" s="250" t="s">
        <v>7406</v>
      </c>
      <c r="B1642" s="47" t="s">
        <v>187</v>
      </c>
      <c r="C1642" s="92">
        <v>16.5</v>
      </c>
      <c r="D1642" s="1567">
        <v>5</v>
      </c>
      <c r="E1642" s="1123">
        <f t="shared" si="143"/>
        <v>953.72</v>
      </c>
      <c r="F1642" s="740">
        <f t="shared" si="144"/>
        <v>953.72</v>
      </c>
      <c r="G1642" s="1037">
        <f>'Заказ, cкидки и курсы валют'!$J$24*F1642</f>
        <v>12097.938200000001</v>
      </c>
      <c r="H1642" s="158">
        <f t="shared" si="145"/>
        <v>60.49</v>
      </c>
      <c r="I1642" s="245"/>
    </row>
    <row r="1643" spans="1:9" ht="14.1" customHeight="1">
      <c r="A1643" s="250" t="s">
        <v>7407</v>
      </c>
      <c r="B1643" s="47" t="s">
        <v>85</v>
      </c>
      <c r="C1643" s="92">
        <v>18.52</v>
      </c>
      <c r="D1643" s="1567">
        <v>5</v>
      </c>
      <c r="E1643" s="1123">
        <f t="shared" si="143"/>
        <v>948.8</v>
      </c>
      <c r="F1643" s="740">
        <f t="shared" si="144"/>
        <v>948.8</v>
      </c>
      <c r="G1643" s="1037">
        <f>'Заказ, cкидки и курсы валют'!$J$24*F1643</f>
        <v>12035.528</v>
      </c>
      <c r="H1643" s="158">
        <f t="shared" si="145"/>
        <v>60.18</v>
      </c>
      <c r="I1643" s="245"/>
    </row>
    <row r="1644" spans="1:9" ht="14.1" customHeight="1" thickBot="1">
      <c r="A1644" s="282" t="s">
        <v>7408</v>
      </c>
      <c r="B1644" s="246" t="s">
        <v>188</v>
      </c>
      <c r="C1644" s="252">
        <v>20.54</v>
      </c>
      <c r="D1644" s="1568">
        <v>5</v>
      </c>
      <c r="E1644" s="1123">
        <f t="shared" si="143"/>
        <v>1233.46</v>
      </c>
      <c r="F1644" s="1173">
        <f t="shared" si="144"/>
        <v>1233.46</v>
      </c>
      <c r="G1644" s="1174">
        <f>'Заказ, cкидки и курсы валют'!$J$24*F1644</f>
        <v>15646.440100000002</v>
      </c>
      <c r="H1644" s="214">
        <f t="shared" si="145"/>
        <v>78.23</v>
      </c>
      <c r="I1644" s="248"/>
    </row>
    <row r="1645" spans="1:9" ht="13.5" customHeight="1" thickBot="1">
      <c r="A1645" s="14"/>
      <c r="B1645" s="53"/>
      <c r="C1645" s="102"/>
      <c r="D1645" s="53"/>
      <c r="E1645" s="678"/>
      <c r="F1645" s="711"/>
      <c r="G1645" s="1038"/>
      <c r="H1645" s="14"/>
      <c r="I1645" s="14"/>
    </row>
    <row r="1646" spans="1:9" ht="13.5" customHeight="1">
      <c r="A1646" s="249"/>
      <c r="B1646" s="112" t="s">
        <v>3100</v>
      </c>
      <c r="C1646" s="112"/>
      <c r="D1646" s="117"/>
      <c r="E1646" s="728"/>
      <c r="F1646" s="729"/>
      <c r="G1646" s="1033"/>
      <c r="H1646" s="196"/>
      <c r="I1646" s="116"/>
    </row>
    <row r="1647" spans="1:9" ht="13.5" customHeight="1">
      <c r="A1647" s="239"/>
      <c r="B1647" s="129" t="s">
        <v>1407</v>
      </c>
      <c r="C1647" s="129"/>
      <c r="D1647" s="199"/>
      <c r="E1647" s="730"/>
      <c r="F1647" s="685"/>
      <c r="G1647" s="396"/>
      <c r="H1647" s="17"/>
      <c r="I1647" s="200"/>
    </row>
    <row r="1648" spans="1:9" ht="13.5" customHeight="1">
      <c r="A1648" s="239"/>
      <c r="B1648" s="240"/>
      <c r="C1648" s="118"/>
      <c r="D1648" s="118"/>
      <c r="E1648" s="732"/>
      <c r="F1648" s="733"/>
      <c r="G1648" s="1034"/>
      <c r="H1648" s="264"/>
      <c r="I1648" s="200"/>
    </row>
    <row r="1649" spans="1:9" ht="13.5" customHeight="1">
      <c r="A1649" s="239"/>
      <c r="B1649" s="240"/>
      <c r="C1649" s="118"/>
      <c r="D1649" s="118"/>
      <c r="E1649" s="732"/>
      <c r="F1649" s="733"/>
      <c r="G1649" s="1034"/>
      <c r="H1649" s="264"/>
      <c r="I1649" s="200"/>
    </row>
    <row r="1650" spans="1:9" ht="13.5" customHeight="1">
      <c r="A1650" s="239"/>
      <c r="B1650" s="240"/>
      <c r="C1650" s="118"/>
      <c r="D1650" s="118"/>
      <c r="E1650" s="732"/>
      <c r="F1650" s="733"/>
      <c r="G1650" s="1034"/>
      <c r="H1650" s="264"/>
      <c r="I1650" s="200"/>
    </row>
    <row r="1651" spans="1:9" ht="13.5" customHeight="1" thickBot="1">
      <c r="A1651" s="234" t="s">
        <v>7211</v>
      </c>
      <c r="B1651" s="240"/>
      <c r="C1651" s="634"/>
      <c r="D1651" s="634"/>
      <c r="E1651" s="732"/>
      <c r="F1651" s="733"/>
      <c r="G1651" s="1034"/>
      <c r="H1651" s="264"/>
      <c r="I1651" s="200"/>
    </row>
    <row r="1652" spans="1:9" ht="30" customHeight="1">
      <c r="A1652" s="220" t="s">
        <v>1036</v>
      </c>
      <c r="B1652" s="1651" t="s">
        <v>1037</v>
      </c>
      <c r="C1652" s="225" t="s">
        <v>679</v>
      </c>
      <c r="D1652" s="225" t="s">
        <v>3147</v>
      </c>
      <c r="E1652" s="1476" t="s">
        <v>11544</v>
      </c>
      <c r="F1652" s="1653" t="s">
        <v>2796</v>
      </c>
      <c r="G1652" s="1655" t="s">
        <v>2644</v>
      </c>
      <c r="H1652" s="482" t="s">
        <v>498</v>
      </c>
      <c r="I1652" s="206" t="s">
        <v>4274</v>
      </c>
    </row>
    <row r="1653" spans="1:9" ht="13.5" customHeight="1" thickBot="1">
      <c r="A1653" s="221"/>
      <c r="B1653" s="1652"/>
      <c r="C1653" s="226" t="s">
        <v>3648</v>
      </c>
      <c r="D1653" s="227" t="s">
        <v>2645</v>
      </c>
      <c r="E1653" s="1749" t="s">
        <v>265</v>
      </c>
      <c r="F1653" s="1654">
        <f>'Заказ, cкидки и курсы валют'!$I$12</f>
        <v>0</v>
      </c>
      <c r="G1653" s="1036"/>
      <c r="H1653" s="395"/>
      <c r="I1653" s="219"/>
    </row>
    <row r="1654" spans="1:9" ht="13.5" customHeight="1">
      <c r="A1654" s="1771" t="s">
        <v>9824</v>
      </c>
      <c r="B1654" s="1772" t="s">
        <v>169</v>
      </c>
      <c r="C1654" s="1773">
        <v>4.93</v>
      </c>
      <c r="D1654" s="1829">
        <v>5000</v>
      </c>
      <c r="E1654" s="706">
        <v>102.18</v>
      </c>
      <c r="F1654" s="1683">
        <f>ROUND(E1654*(1-$F$11),2)</f>
        <v>102.18</v>
      </c>
      <c r="G1654" s="1764">
        <f>'Заказ, cкидки и курсы валют'!$J$24*F1654</f>
        <v>1296.1533000000002</v>
      </c>
      <c r="H1654" s="1830">
        <f>ROUND((D1654/1000)*G1654,2)</f>
        <v>6480.77</v>
      </c>
      <c r="I1654" s="1831"/>
    </row>
    <row r="1655" spans="1:9" ht="13.5" customHeight="1">
      <c r="A1655" s="1771" t="s">
        <v>9825</v>
      </c>
      <c r="B1655" s="1772" t="s">
        <v>171</v>
      </c>
      <c r="C1655" s="1773">
        <v>4.9400000000000004</v>
      </c>
      <c r="D1655" s="1829">
        <v>4000</v>
      </c>
      <c r="E1655" s="706">
        <v>146.57</v>
      </c>
      <c r="F1655" s="1683">
        <f t="shared" ref="F1655" si="146">ROUND(E1655*(1-$F$11),2)</f>
        <v>146.57</v>
      </c>
      <c r="G1655" s="1764">
        <f>'Заказ, cкидки и курсы валют'!$J$24*F1655</f>
        <v>1859.24045</v>
      </c>
      <c r="H1655" s="1830">
        <f>ROUND((D1655/1000)*G1655,2)</f>
        <v>7436.96</v>
      </c>
      <c r="I1655" s="1831"/>
    </row>
    <row r="1656" spans="1:9" ht="14.1" customHeight="1">
      <c r="A1656" s="1832" t="s">
        <v>2499</v>
      </c>
      <c r="B1656" s="1833" t="s">
        <v>189</v>
      </c>
      <c r="C1656" s="1773">
        <v>6</v>
      </c>
      <c r="D1656" s="1834">
        <v>3500</v>
      </c>
      <c r="E1656" s="706">
        <v>132.61000000000001</v>
      </c>
      <c r="F1656" s="1683">
        <f>ROUND(E1656*(1-$F$11),2)</f>
        <v>132.61000000000001</v>
      </c>
      <c r="G1656" s="1764">
        <f>'Заказ, cкидки и курсы валют'!$J$24*F1656</f>
        <v>1682.1578500000003</v>
      </c>
      <c r="H1656" s="1765">
        <f>ROUND((D1656/1000)*G1656,2)</f>
        <v>5887.55</v>
      </c>
      <c r="I1656" s="1831"/>
    </row>
    <row r="1657" spans="1:9" ht="14.1" customHeight="1">
      <c r="A1657" s="1835" t="s">
        <v>367</v>
      </c>
      <c r="B1657" s="1778" t="s">
        <v>178</v>
      </c>
      <c r="C1657" s="954">
        <v>7.4</v>
      </c>
      <c r="D1657" s="1836">
        <v>3000</v>
      </c>
      <c r="E1657" s="706">
        <v>163.81</v>
      </c>
      <c r="F1657" s="1683">
        <f>ROUND(E1657*(1-$F$11),2)</f>
        <v>163.81</v>
      </c>
      <c r="G1657" s="1041">
        <f>'Заказ, cкидки и курсы валют'!$J$24*F1657</f>
        <v>2077.92985</v>
      </c>
      <c r="H1657" s="641">
        <f t="shared" ref="H1657:H1702" si="147">ROUND((D1657/1000)*G1657,2)</f>
        <v>6233.79</v>
      </c>
      <c r="I1657" s="1837"/>
    </row>
    <row r="1658" spans="1:9" ht="14.1" customHeight="1">
      <c r="A1658" s="1835" t="s">
        <v>368</v>
      </c>
      <c r="B1658" s="1778" t="s">
        <v>179</v>
      </c>
      <c r="C1658" s="954">
        <v>8.81</v>
      </c>
      <c r="D1658" s="1836">
        <v>2600</v>
      </c>
      <c r="E1658" s="706">
        <v>186.15</v>
      </c>
      <c r="F1658" s="1133">
        <f t="shared" ref="F1658:F1702" si="148">ROUND(E1658*(1-$F$11),2)</f>
        <v>186.15</v>
      </c>
      <c r="G1658" s="1041">
        <f>'Заказ, cкидки и курсы валют'!$J$24*F1658</f>
        <v>2361.3127500000001</v>
      </c>
      <c r="H1658" s="641">
        <f t="shared" si="147"/>
        <v>6139.41</v>
      </c>
      <c r="I1658" s="1837"/>
    </row>
    <row r="1659" spans="1:9" ht="14.1" customHeight="1">
      <c r="A1659" s="1835" t="s">
        <v>369</v>
      </c>
      <c r="B1659" s="1778" t="s">
        <v>180</v>
      </c>
      <c r="C1659" s="954">
        <v>10.72</v>
      </c>
      <c r="D1659" s="1836">
        <v>2220</v>
      </c>
      <c r="E1659" s="706">
        <v>225.14</v>
      </c>
      <c r="F1659" s="1133">
        <f t="shared" si="148"/>
        <v>225.14</v>
      </c>
      <c r="G1659" s="1041">
        <f>'Заказ, cкидки и курсы валют'!$J$24*F1659</f>
        <v>2855.9009000000001</v>
      </c>
      <c r="H1659" s="641">
        <f t="shared" si="147"/>
        <v>6340.1</v>
      </c>
      <c r="I1659" s="1837"/>
    </row>
    <row r="1660" spans="1:9" ht="14.1" customHeight="1">
      <c r="A1660" s="1835" t="s">
        <v>370</v>
      </c>
      <c r="B1660" s="1778" t="s">
        <v>181</v>
      </c>
      <c r="C1660" s="954">
        <v>12</v>
      </c>
      <c r="D1660" s="1836">
        <v>2000</v>
      </c>
      <c r="E1660" s="706">
        <v>247.63</v>
      </c>
      <c r="F1660" s="1133">
        <f t="shared" si="148"/>
        <v>247.63</v>
      </c>
      <c r="G1660" s="1041">
        <f>'Заказ, cкидки и курсы валют'!$J$24*F1660</f>
        <v>3141.1865499999999</v>
      </c>
      <c r="H1660" s="641">
        <f t="shared" si="147"/>
        <v>6282.37</v>
      </c>
      <c r="I1660" s="1837"/>
    </row>
    <row r="1661" spans="1:9" ht="14.1" customHeight="1">
      <c r="A1661" s="1835" t="s">
        <v>371</v>
      </c>
      <c r="B1661" s="1778" t="s">
        <v>182</v>
      </c>
      <c r="C1661" s="954">
        <v>13.67</v>
      </c>
      <c r="D1661" s="1836">
        <v>1800</v>
      </c>
      <c r="E1661" s="706">
        <v>279.91000000000003</v>
      </c>
      <c r="F1661" s="1133">
        <f t="shared" si="148"/>
        <v>279.91000000000003</v>
      </c>
      <c r="G1661" s="1041">
        <f>'Заказ, cкидки и курсы валют'!$J$24*F1661</f>
        <v>3550.6583500000006</v>
      </c>
      <c r="H1661" s="641">
        <f t="shared" si="147"/>
        <v>6391.19</v>
      </c>
      <c r="I1661" s="1837"/>
    </row>
    <row r="1662" spans="1:9" ht="14.1" customHeight="1">
      <c r="A1662" s="1835" t="s">
        <v>372</v>
      </c>
      <c r="B1662" s="1778" t="s">
        <v>183</v>
      </c>
      <c r="C1662" s="954">
        <v>15.07</v>
      </c>
      <c r="D1662" s="1836">
        <v>1400</v>
      </c>
      <c r="E1662" s="706">
        <v>309.97000000000003</v>
      </c>
      <c r="F1662" s="1133">
        <f t="shared" si="148"/>
        <v>309.97000000000003</v>
      </c>
      <c r="G1662" s="1041">
        <f>'Заказ, cкидки и курсы валют'!$J$24*F1662</f>
        <v>3931.9694500000005</v>
      </c>
      <c r="H1662" s="641">
        <f t="shared" si="147"/>
        <v>5504.76</v>
      </c>
      <c r="I1662" s="1837"/>
    </row>
    <row r="1663" spans="1:9" ht="14.1" customHeight="1">
      <c r="A1663" s="1835" t="s">
        <v>373</v>
      </c>
      <c r="B1663" s="1778" t="s">
        <v>184</v>
      </c>
      <c r="C1663" s="954">
        <v>15.6</v>
      </c>
      <c r="D1663" s="1836">
        <v>1250</v>
      </c>
      <c r="E1663" s="706">
        <v>337.26</v>
      </c>
      <c r="F1663" s="1133">
        <f t="shared" si="148"/>
        <v>337.26</v>
      </c>
      <c r="G1663" s="1041">
        <f>'Заказ, cкидки и курсы валют'!$J$24*F1663</f>
        <v>4278.1431000000002</v>
      </c>
      <c r="H1663" s="641">
        <f t="shared" si="147"/>
        <v>5347.68</v>
      </c>
      <c r="I1663" s="1837"/>
    </row>
    <row r="1664" spans="1:9" ht="14.1" customHeight="1">
      <c r="A1664" s="1835" t="s">
        <v>5277</v>
      </c>
      <c r="B1664" s="1778" t="s">
        <v>976</v>
      </c>
      <c r="C1664" s="954">
        <v>18.329999999999998</v>
      </c>
      <c r="D1664" s="1836">
        <v>1200</v>
      </c>
      <c r="E1664" s="706">
        <v>344.97</v>
      </c>
      <c r="F1664" s="1133">
        <f t="shared" si="148"/>
        <v>344.97</v>
      </c>
      <c r="G1664" s="1041">
        <f>'Заказ, cкидки и курсы валют'!$J$24*F1664</f>
        <v>4375.9444500000009</v>
      </c>
      <c r="H1664" s="641">
        <f t="shared" si="147"/>
        <v>5251.13</v>
      </c>
      <c r="I1664" s="1837"/>
    </row>
    <row r="1665" spans="1:9" ht="14.1" customHeight="1">
      <c r="A1665" s="1835" t="s">
        <v>374</v>
      </c>
      <c r="B1665" s="1778" t="s">
        <v>185</v>
      </c>
      <c r="C1665" s="954">
        <v>20</v>
      </c>
      <c r="D1665" s="1836">
        <v>1000</v>
      </c>
      <c r="E1665" s="706">
        <v>414.84</v>
      </c>
      <c r="F1665" s="1133">
        <f t="shared" si="148"/>
        <v>414.84</v>
      </c>
      <c r="G1665" s="1041">
        <f>'Заказ, cкидки и курсы валют'!$J$24*F1665</f>
        <v>5262.2453999999998</v>
      </c>
      <c r="H1665" s="641">
        <f t="shared" si="147"/>
        <v>5262.25</v>
      </c>
      <c r="I1665" s="1837"/>
    </row>
    <row r="1666" spans="1:9" ht="14.1" customHeight="1">
      <c r="A1666" s="638" t="s">
        <v>9826</v>
      </c>
      <c r="B1666" s="639" t="s">
        <v>9827</v>
      </c>
      <c r="C1666" s="954">
        <v>22</v>
      </c>
      <c r="D1666" s="1836">
        <v>1000</v>
      </c>
      <c r="E1666" s="706">
        <v>468.66</v>
      </c>
      <c r="F1666" s="1133">
        <f t="shared" ref="F1666" si="149">ROUND(E1666*(1-$F$11),2)</f>
        <v>468.66</v>
      </c>
      <c r="G1666" s="1041">
        <f>'Заказ, cкидки и курсы валют'!$J$24*F1666</f>
        <v>5944.9521000000004</v>
      </c>
      <c r="H1666" s="1782">
        <f t="shared" ref="H1666" si="150">ROUND((D1666/1000)*G1666,2)</f>
        <v>5944.95</v>
      </c>
      <c r="I1666" s="1837"/>
    </row>
    <row r="1667" spans="1:9" ht="14.1" customHeight="1">
      <c r="A1667" s="1835" t="s">
        <v>375</v>
      </c>
      <c r="B1667" s="1778" t="s">
        <v>3655</v>
      </c>
      <c r="C1667" s="954">
        <v>22.67</v>
      </c>
      <c r="D1667" s="1836">
        <v>860</v>
      </c>
      <c r="E1667" s="706">
        <v>475.71</v>
      </c>
      <c r="F1667" s="1133">
        <f t="shared" si="148"/>
        <v>475.71</v>
      </c>
      <c r="G1667" s="1041">
        <f>'Заказ, cкидки и курсы валют'!$J$24*F1667</f>
        <v>6034.3813499999997</v>
      </c>
      <c r="H1667" s="641">
        <f t="shared" si="147"/>
        <v>5189.57</v>
      </c>
      <c r="I1667" s="1837"/>
    </row>
    <row r="1668" spans="1:9" ht="14.1" customHeight="1">
      <c r="A1668" s="1835" t="s">
        <v>2500</v>
      </c>
      <c r="B1668" s="1778" t="s">
        <v>2501</v>
      </c>
      <c r="C1668" s="954">
        <v>23.6</v>
      </c>
      <c r="D1668" s="1836">
        <v>800</v>
      </c>
      <c r="E1668" s="706">
        <v>446.01</v>
      </c>
      <c r="F1668" s="1133">
        <f t="shared" si="148"/>
        <v>446.01</v>
      </c>
      <c r="G1668" s="1041">
        <f>'Заказ, cкидки и курсы валют'!$J$24*F1668</f>
        <v>5657.6368499999999</v>
      </c>
      <c r="H1668" s="641">
        <f t="shared" si="147"/>
        <v>4526.1099999999997</v>
      </c>
      <c r="I1668" s="1837"/>
    </row>
    <row r="1669" spans="1:9" ht="14.1" customHeight="1">
      <c r="A1669" s="1835" t="s">
        <v>3773</v>
      </c>
      <c r="B1669" s="1778" t="s">
        <v>190</v>
      </c>
      <c r="C1669" s="954">
        <v>14</v>
      </c>
      <c r="D1669" s="1836">
        <v>1700</v>
      </c>
      <c r="E1669" s="706">
        <v>298.08999999999997</v>
      </c>
      <c r="F1669" s="1133">
        <f t="shared" si="148"/>
        <v>298.08999999999997</v>
      </c>
      <c r="G1669" s="1041">
        <f>'Заказ, cкидки и курсы валют'!$J$24*F1669</f>
        <v>3781.2716499999997</v>
      </c>
      <c r="H1669" s="641">
        <f t="shared" si="147"/>
        <v>6428.16</v>
      </c>
      <c r="I1669" s="1837"/>
    </row>
    <row r="1670" spans="1:9" ht="14.1" customHeight="1">
      <c r="A1670" s="1835" t="s">
        <v>376</v>
      </c>
      <c r="B1670" s="1778" t="s">
        <v>191</v>
      </c>
      <c r="C1670" s="954">
        <v>17.5</v>
      </c>
      <c r="D1670" s="1836">
        <v>1400</v>
      </c>
      <c r="E1670" s="706">
        <v>344.85</v>
      </c>
      <c r="F1670" s="1133">
        <f t="shared" si="148"/>
        <v>344.85</v>
      </c>
      <c r="G1670" s="1041">
        <f>'Заказ, cкидки и курсы валют'!$J$24*F1670</f>
        <v>4374.4222500000005</v>
      </c>
      <c r="H1670" s="641">
        <f t="shared" si="147"/>
        <v>6124.19</v>
      </c>
      <c r="I1670" s="1837"/>
    </row>
    <row r="1671" spans="1:9" ht="14.1" customHeight="1">
      <c r="A1671" s="1835" t="s">
        <v>377</v>
      </c>
      <c r="B1671" s="1778" t="s">
        <v>192</v>
      </c>
      <c r="C1671" s="954">
        <v>17.5</v>
      </c>
      <c r="D1671" s="1836">
        <v>1200</v>
      </c>
      <c r="E1671" s="706">
        <v>386.49</v>
      </c>
      <c r="F1671" s="1133">
        <f t="shared" si="148"/>
        <v>386.49</v>
      </c>
      <c r="G1671" s="1041">
        <f>'Заказ, cкидки и курсы валют'!$J$24*F1671</f>
        <v>4902.62565</v>
      </c>
      <c r="H1671" s="641">
        <f t="shared" si="147"/>
        <v>5883.15</v>
      </c>
      <c r="I1671" s="1837"/>
    </row>
    <row r="1672" spans="1:9" ht="14.1" customHeight="1">
      <c r="A1672" s="1835" t="s">
        <v>378</v>
      </c>
      <c r="B1672" s="1778" t="s">
        <v>193</v>
      </c>
      <c r="C1672" s="954">
        <v>22.36</v>
      </c>
      <c r="D1672" s="1836">
        <v>1100</v>
      </c>
      <c r="E1672" s="706">
        <v>463.56</v>
      </c>
      <c r="F1672" s="1133">
        <f t="shared" si="148"/>
        <v>463.56</v>
      </c>
      <c r="G1672" s="1041">
        <f>'Заказ, cкидки и курсы валют'!$J$24*F1672</f>
        <v>5880.2586000000001</v>
      </c>
      <c r="H1672" s="641">
        <f t="shared" si="147"/>
        <v>6468.28</v>
      </c>
      <c r="I1672" s="1837"/>
    </row>
    <row r="1673" spans="1:9" ht="14.1" customHeight="1">
      <c r="A1673" s="1835" t="s">
        <v>379</v>
      </c>
      <c r="B1673" s="1778" t="s">
        <v>194</v>
      </c>
      <c r="C1673" s="954">
        <v>25.26</v>
      </c>
      <c r="D1673" s="1838">
        <v>950</v>
      </c>
      <c r="E1673" s="706">
        <v>577.66999999999996</v>
      </c>
      <c r="F1673" s="1133">
        <f t="shared" si="148"/>
        <v>577.66999999999996</v>
      </c>
      <c r="G1673" s="1041">
        <f>'Заказ, cкидки и курсы валют'!$J$24*F1673</f>
        <v>7327.74395</v>
      </c>
      <c r="H1673" s="641">
        <f t="shared" si="147"/>
        <v>6961.36</v>
      </c>
      <c r="I1673" s="1837"/>
    </row>
    <row r="1674" spans="1:9" ht="14.1" customHeight="1">
      <c r="A1674" s="1835" t="s">
        <v>380</v>
      </c>
      <c r="B1674" s="1778" t="s">
        <v>3125</v>
      </c>
      <c r="C1674" s="954">
        <v>28</v>
      </c>
      <c r="D1674" s="1836">
        <v>850</v>
      </c>
      <c r="E1674" s="706">
        <v>546.53</v>
      </c>
      <c r="F1674" s="1133">
        <f t="shared" si="148"/>
        <v>546.53</v>
      </c>
      <c r="G1674" s="1041">
        <f>'Заказ, cкидки и курсы валют'!$J$24*F1674</f>
        <v>6932.7330499999998</v>
      </c>
      <c r="H1674" s="641">
        <f t="shared" si="147"/>
        <v>5892.82</v>
      </c>
      <c r="I1674" s="1837"/>
    </row>
    <row r="1675" spans="1:9" ht="14.1" customHeight="1">
      <c r="A1675" s="1835" t="s">
        <v>381</v>
      </c>
      <c r="B1675" s="1778" t="s">
        <v>195</v>
      </c>
      <c r="C1675" s="954">
        <v>30.5</v>
      </c>
      <c r="D1675" s="1838">
        <v>800</v>
      </c>
      <c r="E1675" s="706">
        <v>605.34</v>
      </c>
      <c r="F1675" s="1133">
        <f t="shared" si="148"/>
        <v>605.34</v>
      </c>
      <c r="G1675" s="1041">
        <f>'Заказ, cкидки и курсы валют'!$J$24*F1675</f>
        <v>7678.737900000001</v>
      </c>
      <c r="H1675" s="641">
        <f t="shared" si="147"/>
        <v>6142.99</v>
      </c>
      <c r="I1675" s="1837"/>
    </row>
    <row r="1676" spans="1:9" ht="14.1" customHeight="1">
      <c r="A1676" s="1835" t="s">
        <v>5278</v>
      </c>
      <c r="B1676" s="1778" t="s">
        <v>977</v>
      </c>
      <c r="C1676" s="954">
        <v>33</v>
      </c>
      <c r="D1676" s="1838">
        <v>600</v>
      </c>
      <c r="E1676" s="706">
        <v>660.78</v>
      </c>
      <c r="F1676" s="1133">
        <f t="shared" si="148"/>
        <v>660.78</v>
      </c>
      <c r="G1676" s="1041">
        <f>'Заказ, cкидки и курсы валют'!$J$24*F1676</f>
        <v>8381.9943000000003</v>
      </c>
      <c r="H1676" s="641">
        <f t="shared" si="147"/>
        <v>5029.2</v>
      </c>
      <c r="I1676" s="1837"/>
    </row>
    <row r="1677" spans="1:9" ht="14.1" customHeight="1">
      <c r="A1677" s="1835" t="s">
        <v>382</v>
      </c>
      <c r="B1677" s="1778" t="s">
        <v>196</v>
      </c>
      <c r="C1677" s="954">
        <v>34.6</v>
      </c>
      <c r="D1677" s="1838">
        <v>650</v>
      </c>
      <c r="E1677" s="706">
        <v>705.2</v>
      </c>
      <c r="F1677" s="1133">
        <f t="shared" si="148"/>
        <v>705.2</v>
      </c>
      <c r="G1677" s="1041">
        <f>'Заказ, cкидки и курсы валют'!$J$24*F1677</f>
        <v>8945.4620000000014</v>
      </c>
      <c r="H1677" s="641">
        <f t="shared" si="147"/>
        <v>5814.55</v>
      </c>
      <c r="I1677" s="1837"/>
    </row>
    <row r="1678" spans="1:9" ht="14.1" customHeight="1">
      <c r="A1678" s="1835" t="s">
        <v>383</v>
      </c>
      <c r="B1678" s="1778" t="s">
        <v>197</v>
      </c>
      <c r="C1678" s="954">
        <v>40.520000000000003</v>
      </c>
      <c r="D1678" s="1838">
        <v>580</v>
      </c>
      <c r="E1678" s="706">
        <v>843.84</v>
      </c>
      <c r="F1678" s="1133">
        <f t="shared" si="148"/>
        <v>843.84</v>
      </c>
      <c r="G1678" s="1041">
        <f>'Заказ, cкидки и курсы валют'!$J$24*F1678</f>
        <v>10704.110400000001</v>
      </c>
      <c r="H1678" s="641">
        <f t="shared" si="147"/>
        <v>6208.38</v>
      </c>
      <c r="I1678" s="1837"/>
    </row>
    <row r="1679" spans="1:9" ht="14.1" customHeight="1">
      <c r="A1679" s="1835" t="s">
        <v>3928</v>
      </c>
      <c r="B1679" s="1778" t="s">
        <v>1647</v>
      </c>
      <c r="C1679" s="954">
        <v>42.4</v>
      </c>
      <c r="D1679" s="1838">
        <v>500</v>
      </c>
      <c r="E1679" s="706">
        <v>864.89</v>
      </c>
      <c r="F1679" s="1133">
        <f t="shared" si="148"/>
        <v>864.89</v>
      </c>
      <c r="G1679" s="1041">
        <f>'Заказ, cкидки и курсы валют'!$J$24*F1679</f>
        <v>10971.129650000001</v>
      </c>
      <c r="H1679" s="641">
        <f t="shared" si="147"/>
        <v>5485.56</v>
      </c>
      <c r="I1679" s="1837"/>
    </row>
    <row r="1680" spans="1:9" ht="14.1" customHeight="1">
      <c r="A1680" s="1835" t="s">
        <v>384</v>
      </c>
      <c r="B1680" s="1778" t="s">
        <v>198</v>
      </c>
      <c r="C1680" s="954">
        <v>47.39</v>
      </c>
      <c r="D1680" s="1838">
        <v>460</v>
      </c>
      <c r="E1680" s="706">
        <v>871.64</v>
      </c>
      <c r="F1680" s="1133">
        <f t="shared" si="148"/>
        <v>871.64</v>
      </c>
      <c r="G1680" s="1041">
        <f>'Заказ, cкидки и курсы валют'!$J$24*F1680</f>
        <v>11056.7534</v>
      </c>
      <c r="H1680" s="641">
        <f t="shared" si="147"/>
        <v>5086.1099999999997</v>
      </c>
      <c r="I1680" s="1837"/>
    </row>
    <row r="1681" spans="1:9" ht="14.1" customHeight="1">
      <c r="A1681" s="1835" t="s">
        <v>3929</v>
      </c>
      <c r="B1681" s="1778" t="s">
        <v>4319</v>
      </c>
      <c r="C1681" s="954">
        <v>49.73</v>
      </c>
      <c r="D1681" s="1838">
        <v>460</v>
      </c>
      <c r="E1681" s="706">
        <v>1048.4000000000001</v>
      </c>
      <c r="F1681" s="1133">
        <f t="shared" si="148"/>
        <v>1048.4000000000001</v>
      </c>
      <c r="G1681" s="1041">
        <f>'Заказ, cкидки и курсы валют'!$J$24*F1681</f>
        <v>13298.954000000002</v>
      </c>
      <c r="H1681" s="641">
        <f t="shared" si="147"/>
        <v>6117.52</v>
      </c>
      <c r="I1681" s="1837"/>
    </row>
    <row r="1682" spans="1:9" ht="14.1" customHeight="1">
      <c r="A1682" s="1835" t="s">
        <v>385</v>
      </c>
      <c r="B1682" s="1778" t="s">
        <v>199</v>
      </c>
      <c r="C1682" s="954">
        <v>52.5</v>
      </c>
      <c r="D1682" s="1838">
        <v>400</v>
      </c>
      <c r="E1682" s="706">
        <v>990.08</v>
      </c>
      <c r="F1682" s="1133">
        <f t="shared" si="148"/>
        <v>990.08</v>
      </c>
      <c r="G1682" s="1041">
        <f>'Заказ, cкидки и курсы валют'!$J$24*F1682</f>
        <v>12559.1648</v>
      </c>
      <c r="H1682" s="641">
        <f t="shared" si="147"/>
        <v>5023.67</v>
      </c>
      <c r="I1682" s="1837"/>
    </row>
    <row r="1683" spans="1:9" ht="14.1" customHeight="1">
      <c r="A1683" s="1835" t="s">
        <v>386</v>
      </c>
      <c r="B1683" s="1778" t="s">
        <v>200</v>
      </c>
      <c r="C1683" s="954">
        <v>58.33</v>
      </c>
      <c r="D1683" s="1838">
        <v>360</v>
      </c>
      <c r="E1683" s="706">
        <v>1212.93</v>
      </c>
      <c r="F1683" s="1133">
        <f t="shared" si="148"/>
        <v>1212.93</v>
      </c>
      <c r="G1683" s="1041">
        <f>'Заказ, cкидки и курсы валют'!$J$24*F1683</f>
        <v>15386.017050000002</v>
      </c>
      <c r="H1683" s="641">
        <f t="shared" si="147"/>
        <v>5538.97</v>
      </c>
      <c r="I1683" s="1837"/>
    </row>
    <row r="1684" spans="1:9" ht="14.1" customHeight="1">
      <c r="A1684" s="1835" t="s">
        <v>2502</v>
      </c>
      <c r="B1684" s="1778" t="s">
        <v>3128</v>
      </c>
      <c r="C1684" s="1781">
        <v>30</v>
      </c>
      <c r="D1684" s="1838">
        <v>800</v>
      </c>
      <c r="E1684" s="706">
        <v>557.41</v>
      </c>
      <c r="F1684" s="1133">
        <f t="shared" si="148"/>
        <v>557.41</v>
      </c>
      <c r="G1684" s="1041">
        <f>'Заказ, cкидки и курсы валют'!$J$24*F1684</f>
        <v>7070.7458500000002</v>
      </c>
      <c r="H1684" s="641">
        <f t="shared" si="147"/>
        <v>5656.6</v>
      </c>
      <c r="I1684" s="1837"/>
    </row>
    <row r="1685" spans="1:9" ht="14.1" customHeight="1">
      <c r="A1685" s="1835" t="s">
        <v>387</v>
      </c>
      <c r="B1685" s="1778" t="s">
        <v>201</v>
      </c>
      <c r="C1685" s="954">
        <v>30.13</v>
      </c>
      <c r="D1685" s="1838">
        <v>780</v>
      </c>
      <c r="E1685" s="706">
        <v>603.99</v>
      </c>
      <c r="F1685" s="1133">
        <f t="shared" si="148"/>
        <v>603.99</v>
      </c>
      <c r="G1685" s="1041">
        <f>'Заказ, cкидки и курсы валют'!$J$24*F1685</f>
        <v>7661.6131500000001</v>
      </c>
      <c r="H1685" s="641">
        <f t="shared" si="147"/>
        <v>5976.06</v>
      </c>
      <c r="I1685" s="1837"/>
    </row>
    <row r="1686" spans="1:9" ht="14.1" customHeight="1">
      <c r="A1686" s="1835" t="s">
        <v>388</v>
      </c>
      <c r="B1686" s="1778" t="s">
        <v>202</v>
      </c>
      <c r="C1686" s="954">
        <v>34.56</v>
      </c>
      <c r="D1686" s="1838">
        <v>680</v>
      </c>
      <c r="E1686" s="706">
        <v>716.82</v>
      </c>
      <c r="F1686" s="1133">
        <f t="shared" si="148"/>
        <v>716.82</v>
      </c>
      <c r="G1686" s="1041">
        <f>'Заказ, cкидки и курсы валют'!$J$24*F1686</f>
        <v>9092.8617000000013</v>
      </c>
      <c r="H1686" s="641">
        <f t="shared" si="147"/>
        <v>6183.15</v>
      </c>
      <c r="I1686" s="1837"/>
    </row>
    <row r="1687" spans="1:9" ht="14.1" customHeight="1">
      <c r="A1687" s="1835" t="s">
        <v>389</v>
      </c>
      <c r="B1687" s="1778" t="s">
        <v>615</v>
      </c>
      <c r="C1687" s="954">
        <v>38.4</v>
      </c>
      <c r="D1687" s="1838">
        <v>620</v>
      </c>
      <c r="E1687" s="706">
        <v>798.99</v>
      </c>
      <c r="F1687" s="1133">
        <f t="shared" si="148"/>
        <v>798.99</v>
      </c>
      <c r="G1687" s="1041">
        <f>'Заказ, cкидки и курсы валют'!$J$24*F1687</f>
        <v>10135.18815</v>
      </c>
      <c r="H1687" s="641">
        <f t="shared" si="147"/>
        <v>6283.82</v>
      </c>
      <c r="I1687" s="1837"/>
    </row>
    <row r="1688" spans="1:9" ht="14.1" customHeight="1">
      <c r="A1688" s="1835" t="s">
        <v>390</v>
      </c>
      <c r="B1688" s="1778" t="s">
        <v>203</v>
      </c>
      <c r="C1688" s="954">
        <v>43.09</v>
      </c>
      <c r="D1688" s="1838">
        <v>550</v>
      </c>
      <c r="E1688" s="706">
        <v>849.26</v>
      </c>
      <c r="F1688" s="1133">
        <f t="shared" si="148"/>
        <v>849.26</v>
      </c>
      <c r="G1688" s="1041">
        <f>'Заказ, cкидки и курсы валют'!$J$24*F1688</f>
        <v>10772.8631</v>
      </c>
      <c r="H1688" s="641">
        <f t="shared" si="147"/>
        <v>5925.07</v>
      </c>
      <c r="I1688" s="1837"/>
    </row>
    <row r="1689" spans="1:9" ht="14.1" customHeight="1">
      <c r="A1689" s="1835" t="s">
        <v>391</v>
      </c>
      <c r="B1689" s="1778" t="s">
        <v>614</v>
      </c>
      <c r="C1689" s="954">
        <v>47.2</v>
      </c>
      <c r="D1689" s="1838">
        <v>500</v>
      </c>
      <c r="E1689" s="706">
        <v>872.48</v>
      </c>
      <c r="F1689" s="1133">
        <f t="shared" si="148"/>
        <v>872.48</v>
      </c>
      <c r="G1689" s="1041">
        <f>'Заказ, cкидки и курсы валют'!$J$24*F1689</f>
        <v>11067.408800000001</v>
      </c>
      <c r="H1689" s="641">
        <f t="shared" si="147"/>
        <v>5533.7</v>
      </c>
      <c r="I1689" s="1837"/>
    </row>
    <row r="1690" spans="1:9" ht="14.1" customHeight="1">
      <c r="A1690" s="1835" t="s">
        <v>392</v>
      </c>
      <c r="B1690" s="1778" t="s">
        <v>204</v>
      </c>
      <c r="C1690" s="954">
        <v>52.17</v>
      </c>
      <c r="D1690" s="1838">
        <v>460</v>
      </c>
      <c r="E1690" s="706">
        <v>1063.72</v>
      </c>
      <c r="F1690" s="1133">
        <f t="shared" si="148"/>
        <v>1063.72</v>
      </c>
      <c r="G1690" s="1041">
        <f>'Заказ, cкидки и курсы валют'!$J$24*F1690</f>
        <v>13493.288200000001</v>
      </c>
      <c r="H1690" s="641">
        <f t="shared" si="147"/>
        <v>6206.91</v>
      </c>
      <c r="I1690" s="1837"/>
    </row>
    <row r="1691" spans="1:9" ht="14.1" customHeight="1">
      <c r="A1691" s="1835" t="s">
        <v>2503</v>
      </c>
      <c r="B1691" s="1778" t="s">
        <v>3143</v>
      </c>
      <c r="C1691" s="1781">
        <v>62.1</v>
      </c>
      <c r="D1691" s="1838">
        <v>400</v>
      </c>
      <c r="E1691" s="706">
        <v>1148.49</v>
      </c>
      <c r="F1691" s="1133">
        <f t="shared" si="148"/>
        <v>1148.49</v>
      </c>
      <c r="G1691" s="1041">
        <f>'Заказ, cкидки и курсы валют'!$J$24*F1691</f>
        <v>14568.595650000001</v>
      </c>
      <c r="H1691" s="641">
        <f t="shared" si="147"/>
        <v>5827.44</v>
      </c>
      <c r="I1691" s="1837"/>
    </row>
    <row r="1692" spans="1:9" ht="14.1" customHeight="1">
      <c r="A1692" s="1835" t="s">
        <v>393</v>
      </c>
      <c r="B1692" s="1778" t="s">
        <v>205</v>
      </c>
      <c r="C1692" s="954">
        <v>61.11</v>
      </c>
      <c r="D1692" s="1838">
        <v>360</v>
      </c>
      <c r="E1692" s="706">
        <v>1276.57</v>
      </c>
      <c r="F1692" s="1133">
        <f t="shared" si="148"/>
        <v>1276.57</v>
      </c>
      <c r="G1692" s="1041">
        <f>'Заказ, cкидки и курсы валют'!$J$24*F1692</f>
        <v>16193.29045</v>
      </c>
      <c r="H1692" s="641">
        <f t="shared" si="147"/>
        <v>5829.58</v>
      </c>
      <c r="I1692" s="1837"/>
    </row>
    <row r="1693" spans="1:9" ht="14.1" customHeight="1">
      <c r="A1693" s="1839" t="s">
        <v>394</v>
      </c>
      <c r="B1693" s="1778" t="s">
        <v>206</v>
      </c>
      <c r="C1693" s="954">
        <v>70</v>
      </c>
      <c r="D1693" s="1838">
        <v>320</v>
      </c>
      <c r="E1693" s="706">
        <v>1382.49</v>
      </c>
      <c r="F1693" s="1133">
        <f t="shared" si="148"/>
        <v>1382.49</v>
      </c>
      <c r="G1693" s="1041">
        <f>'Заказ, cкидки и курсы валют'!$J$24*F1693</f>
        <v>17536.88565</v>
      </c>
      <c r="H1693" s="641">
        <f t="shared" si="147"/>
        <v>5611.8</v>
      </c>
      <c r="I1693" s="1837"/>
    </row>
    <row r="1694" spans="1:9" ht="14.1" customHeight="1">
      <c r="A1694" s="1839" t="s">
        <v>3930</v>
      </c>
      <c r="B1694" s="1778" t="s">
        <v>1369</v>
      </c>
      <c r="C1694" s="954">
        <v>72.400000000000006</v>
      </c>
      <c r="D1694" s="1838">
        <v>300</v>
      </c>
      <c r="E1694" s="706">
        <v>1452.97</v>
      </c>
      <c r="F1694" s="1133">
        <f t="shared" si="148"/>
        <v>1452.97</v>
      </c>
      <c r="G1694" s="1041">
        <f>'Заказ, cкидки и курсы валют'!$J$24*F1694</f>
        <v>18430.924450000002</v>
      </c>
      <c r="H1694" s="641">
        <f t="shared" si="147"/>
        <v>5529.28</v>
      </c>
      <c r="I1694" s="1837"/>
    </row>
    <row r="1695" spans="1:9" ht="14.1" customHeight="1">
      <c r="A1695" s="1839" t="s">
        <v>395</v>
      </c>
      <c r="B1695" s="1778" t="s">
        <v>207</v>
      </c>
      <c r="C1695" s="954">
        <v>78</v>
      </c>
      <c r="D1695" s="1838">
        <v>270</v>
      </c>
      <c r="E1695" s="706">
        <v>1550.62</v>
      </c>
      <c r="F1695" s="1133">
        <f t="shared" si="148"/>
        <v>1550.62</v>
      </c>
      <c r="G1695" s="1041">
        <f>'Заказ, cкидки и курсы валют'!$J$24*F1695</f>
        <v>19669.614699999998</v>
      </c>
      <c r="H1695" s="641">
        <f t="shared" si="147"/>
        <v>5310.8</v>
      </c>
      <c r="I1695" s="1837"/>
    </row>
    <row r="1696" spans="1:9" ht="14.1" customHeight="1">
      <c r="A1696" s="1839" t="s">
        <v>396</v>
      </c>
      <c r="B1696" s="1778" t="s">
        <v>208</v>
      </c>
      <c r="C1696" s="954">
        <v>88.8</v>
      </c>
      <c r="D1696" s="1838">
        <v>250</v>
      </c>
      <c r="E1696" s="706">
        <v>1744.44</v>
      </c>
      <c r="F1696" s="1133">
        <f t="shared" si="148"/>
        <v>1744.44</v>
      </c>
      <c r="G1696" s="1041">
        <f>'Заказ, cкидки и курсы валют'!$J$24*F1696</f>
        <v>22128.221400000002</v>
      </c>
      <c r="H1696" s="641">
        <f t="shared" si="147"/>
        <v>5532.06</v>
      </c>
      <c r="I1696" s="1837"/>
    </row>
    <row r="1697" spans="1:9" ht="14.1" customHeight="1">
      <c r="A1697" s="1839" t="s">
        <v>397</v>
      </c>
      <c r="B1697" s="1778" t="s">
        <v>209</v>
      </c>
      <c r="C1697" s="954">
        <v>97</v>
      </c>
      <c r="D1697" s="1838">
        <v>220</v>
      </c>
      <c r="E1697" s="706">
        <v>2024.52</v>
      </c>
      <c r="F1697" s="1133">
        <f t="shared" si="148"/>
        <v>2024.52</v>
      </c>
      <c r="G1697" s="1041">
        <f>'Заказ, cкидки и курсы валют'!$J$24*F1697</f>
        <v>25681.036200000002</v>
      </c>
      <c r="H1697" s="641">
        <f t="shared" si="147"/>
        <v>5649.83</v>
      </c>
      <c r="I1697" s="1837"/>
    </row>
    <row r="1698" spans="1:9" ht="14.1" customHeight="1">
      <c r="A1698" s="1839" t="s">
        <v>398</v>
      </c>
      <c r="B1698" s="1778" t="s">
        <v>210</v>
      </c>
      <c r="C1698" s="954">
        <v>107.59</v>
      </c>
      <c r="D1698" s="1838">
        <v>195</v>
      </c>
      <c r="E1698" s="706">
        <v>2147.4899999999998</v>
      </c>
      <c r="F1698" s="1133">
        <f t="shared" si="148"/>
        <v>2147.4899999999998</v>
      </c>
      <c r="G1698" s="1041">
        <f>'Заказ, cкидки и курсы валют'!$J$24*F1698</f>
        <v>27240.910649999998</v>
      </c>
      <c r="H1698" s="641">
        <f t="shared" si="147"/>
        <v>5311.98</v>
      </c>
      <c r="I1698" s="1837"/>
    </row>
    <row r="1699" spans="1:9" ht="14.1" customHeight="1">
      <c r="A1699" s="1839" t="s">
        <v>399</v>
      </c>
      <c r="B1699" s="1778" t="s">
        <v>211</v>
      </c>
      <c r="C1699" s="954">
        <v>114</v>
      </c>
      <c r="D1699" s="1838">
        <v>140</v>
      </c>
      <c r="E1699" s="706">
        <v>2650.07</v>
      </c>
      <c r="F1699" s="1133">
        <f t="shared" si="148"/>
        <v>2650.07</v>
      </c>
      <c r="G1699" s="1041">
        <f>'Заказ, cкидки и курсы валют'!$J$24*F1699</f>
        <v>33616.137950000004</v>
      </c>
      <c r="H1699" s="641">
        <f t="shared" si="147"/>
        <v>4706.26</v>
      </c>
      <c r="I1699" s="1837"/>
    </row>
    <row r="1700" spans="1:9" ht="14.1" customHeight="1">
      <c r="A1700" s="1839" t="s">
        <v>400</v>
      </c>
      <c r="B1700" s="1778" t="s">
        <v>212</v>
      </c>
      <c r="C1700" s="954">
        <v>124</v>
      </c>
      <c r="D1700" s="1838">
        <v>160</v>
      </c>
      <c r="E1700" s="706">
        <v>2832.18</v>
      </c>
      <c r="F1700" s="1133">
        <f t="shared" si="148"/>
        <v>2832.18</v>
      </c>
      <c r="G1700" s="1041">
        <f>'Заказ, cкидки и курсы валют'!$J$24*F1700</f>
        <v>35926.203300000001</v>
      </c>
      <c r="H1700" s="641">
        <f t="shared" si="147"/>
        <v>5748.19</v>
      </c>
      <c r="I1700" s="1837"/>
    </row>
    <row r="1701" spans="1:9" ht="14.1" customHeight="1">
      <c r="A1701" s="1839" t="s">
        <v>2504</v>
      </c>
      <c r="B1701" s="1778" t="s">
        <v>4317</v>
      </c>
      <c r="C1701" s="954">
        <v>127.57</v>
      </c>
      <c r="D1701" s="1838">
        <v>140</v>
      </c>
      <c r="E1701" s="706">
        <v>2709.18</v>
      </c>
      <c r="F1701" s="1133">
        <f t="shared" si="148"/>
        <v>2709.18</v>
      </c>
      <c r="G1701" s="1041">
        <f>'Заказ, cкидки и курсы валют'!$J$24*F1701</f>
        <v>34365.948299999996</v>
      </c>
      <c r="H1701" s="641">
        <f t="shared" si="147"/>
        <v>4811.2299999999996</v>
      </c>
      <c r="I1701" s="1837"/>
    </row>
    <row r="1702" spans="1:9" ht="14.1" customHeight="1">
      <c r="A1702" s="1839" t="s">
        <v>2505</v>
      </c>
      <c r="B1702" s="1778" t="s">
        <v>616</v>
      </c>
      <c r="C1702" s="954">
        <v>142.5</v>
      </c>
      <c r="D1702" s="1838">
        <v>100</v>
      </c>
      <c r="E1702" s="706">
        <v>2959.49</v>
      </c>
      <c r="F1702" s="1133">
        <f t="shared" si="148"/>
        <v>2959.49</v>
      </c>
      <c r="G1702" s="1041">
        <f>'Заказ, cкидки и курсы валют'!$J$24*F1702</f>
        <v>37541.130649999999</v>
      </c>
      <c r="H1702" s="641">
        <f t="shared" si="147"/>
        <v>3754.11</v>
      </c>
      <c r="I1702" s="1837"/>
    </row>
    <row r="1703" spans="1:9" ht="14.1" customHeight="1">
      <c r="A1703" s="1260" t="s">
        <v>11207</v>
      </c>
      <c r="B1703" s="639" t="s">
        <v>619</v>
      </c>
      <c r="C1703" s="1781">
        <v>60</v>
      </c>
      <c r="D1703" s="1838">
        <v>300</v>
      </c>
      <c r="E1703" s="706">
        <v>1057.92</v>
      </c>
      <c r="F1703" s="1133">
        <f t="shared" ref="F1703:F1713" si="151">ROUND(E1703*(1-$F$11),2)</f>
        <v>1057.92</v>
      </c>
      <c r="G1703" s="1041">
        <f>'Заказ, cкидки и курсы валют'!$J$24*F1703</f>
        <v>13419.715200000001</v>
      </c>
      <c r="H1703" s="641">
        <f t="shared" ref="H1703:H1713" si="152">ROUND((D1703/1000)*G1703,2)</f>
        <v>4025.91</v>
      </c>
      <c r="I1703" s="1837"/>
    </row>
    <row r="1704" spans="1:9" ht="14.1" customHeight="1">
      <c r="A1704" s="1839" t="s">
        <v>2506</v>
      </c>
      <c r="B1704" s="1778" t="s">
        <v>3132</v>
      </c>
      <c r="C1704" s="1781">
        <v>64.5</v>
      </c>
      <c r="D1704" s="1838">
        <v>300</v>
      </c>
      <c r="E1704" s="706">
        <v>1171.56</v>
      </c>
      <c r="F1704" s="1133">
        <f t="shared" si="151"/>
        <v>1171.56</v>
      </c>
      <c r="G1704" s="1041">
        <f>'Заказ, cкидки и курсы валют'!$J$24*F1704</f>
        <v>14861.238600000001</v>
      </c>
      <c r="H1704" s="641">
        <f t="shared" si="152"/>
        <v>4458.37</v>
      </c>
      <c r="I1704" s="1837"/>
    </row>
    <row r="1705" spans="1:9" ht="14.1" customHeight="1">
      <c r="A1705" s="1260" t="s">
        <v>11208</v>
      </c>
      <c r="B1705" s="639" t="s">
        <v>1333</v>
      </c>
      <c r="C1705" s="1781">
        <v>80</v>
      </c>
      <c r="D1705" s="1838">
        <v>250</v>
      </c>
      <c r="E1705" s="706">
        <v>1411.05</v>
      </c>
      <c r="F1705" s="1133">
        <f t="shared" si="151"/>
        <v>1411.05</v>
      </c>
      <c r="G1705" s="1041">
        <f>'Заказ, cкидки и курсы валют'!$J$24*F1705</f>
        <v>17899.169249999999</v>
      </c>
      <c r="H1705" s="641">
        <f t="shared" si="152"/>
        <v>4474.79</v>
      </c>
      <c r="I1705" s="1837"/>
    </row>
    <row r="1706" spans="1:9" ht="14.1" customHeight="1">
      <c r="A1706" s="1839" t="s">
        <v>2507</v>
      </c>
      <c r="B1706" s="1778" t="s">
        <v>1334</v>
      </c>
      <c r="C1706" s="954">
        <v>87.6</v>
      </c>
      <c r="D1706" s="1838">
        <v>250</v>
      </c>
      <c r="E1706" s="706">
        <v>1618.68</v>
      </c>
      <c r="F1706" s="1133">
        <f t="shared" si="151"/>
        <v>1618.68</v>
      </c>
      <c r="G1706" s="1041">
        <f>'Заказ, cкидки и курсы валют'!$J$24*F1706</f>
        <v>20532.955800000003</v>
      </c>
      <c r="H1706" s="641">
        <f t="shared" si="152"/>
        <v>5133.24</v>
      </c>
      <c r="I1706" s="1837"/>
    </row>
    <row r="1707" spans="1:9" ht="14.1" customHeight="1">
      <c r="A1707" s="1839" t="s">
        <v>401</v>
      </c>
      <c r="B1707" s="1778" t="s">
        <v>213</v>
      </c>
      <c r="C1707" s="954">
        <v>105.14</v>
      </c>
      <c r="D1707" s="1838">
        <v>225</v>
      </c>
      <c r="E1707" s="706">
        <v>2016.05</v>
      </c>
      <c r="F1707" s="1133">
        <f t="shared" si="151"/>
        <v>2016.05</v>
      </c>
      <c r="G1707" s="1041">
        <f>'Заказ, cкидки и курсы валют'!$J$24*F1707</f>
        <v>25573.594250000002</v>
      </c>
      <c r="H1707" s="641">
        <f t="shared" si="152"/>
        <v>5754.06</v>
      </c>
      <c r="I1707" s="1837"/>
    </row>
    <row r="1708" spans="1:9" ht="14.1" customHeight="1">
      <c r="A1708" s="1260" t="s">
        <v>5280</v>
      </c>
      <c r="B1708" s="1778" t="s">
        <v>1335</v>
      </c>
      <c r="C1708" s="1781">
        <v>110.2</v>
      </c>
      <c r="D1708" s="1838">
        <v>200</v>
      </c>
      <c r="E1708" s="706">
        <v>2089.8200000000002</v>
      </c>
      <c r="F1708" s="1133">
        <f t="shared" si="151"/>
        <v>2089.8200000000002</v>
      </c>
      <c r="G1708" s="1041">
        <f>'Заказ, cкидки и курсы валют'!$J$24*F1708</f>
        <v>26509.366700000002</v>
      </c>
      <c r="H1708" s="641">
        <f t="shared" si="152"/>
        <v>5301.87</v>
      </c>
      <c r="I1708" s="1837"/>
    </row>
    <row r="1709" spans="1:9" ht="14.1" customHeight="1">
      <c r="A1709" s="1839" t="s">
        <v>402</v>
      </c>
      <c r="B1709" s="1778" t="s">
        <v>214</v>
      </c>
      <c r="C1709" s="954">
        <v>117.38</v>
      </c>
      <c r="D1709" s="1838">
        <v>195</v>
      </c>
      <c r="E1709" s="706">
        <v>2331.44</v>
      </c>
      <c r="F1709" s="1133">
        <f t="shared" si="151"/>
        <v>2331.44</v>
      </c>
      <c r="G1709" s="1041">
        <f>'Заказ, cкидки и курсы валют'!$J$24*F1709</f>
        <v>29574.316400000003</v>
      </c>
      <c r="H1709" s="641">
        <f t="shared" si="152"/>
        <v>5766.99</v>
      </c>
      <c r="I1709" s="1837"/>
    </row>
    <row r="1710" spans="1:9" ht="14.1" customHeight="1">
      <c r="A1710" s="1839" t="s">
        <v>403</v>
      </c>
      <c r="B1710" s="1778" t="s">
        <v>215</v>
      </c>
      <c r="C1710" s="954">
        <v>130</v>
      </c>
      <c r="D1710" s="1838">
        <v>155</v>
      </c>
      <c r="E1710" s="706">
        <v>2512.02</v>
      </c>
      <c r="F1710" s="1133">
        <f t="shared" si="151"/>
        <v>2512.02</v>
      </c>
      <c r="G1710" s="1041">
        <f>'Заказ, cкидки и курсы валют'!$J$24*F1710</f>
        <v>31864.973700000002</v>
      </c>
      <c r="H1710" s="641">
        <f t="shared" si="152"/>
        <v>4939.07</v>
      </c>
      <c r="I1710" s="1837"/>
    </row>
    <row r="1711" spans="1:9" ht="14.1" customHeight="1">
      <c r="A1711" s="1839" t="s">
        <v>404</v>
      </c>
      <c r="B1711" s="1778" t="s">
        <v>216</v>
      </c>
      <c r="C1711" s="954">
        <v>142.4</v>
      </c>
      <c r="D1711" s="1838">
        <v>150</v>
      </c>
      <c r="E1711" s="706">
        <v>2896.63</v>
      </c>
      <c r="F1711" s="1133">
        <f t="shared" si="151"/>
        <v>2896.63</v>
      </c>
      <c r="G1711" s="1041">
        <f>'Заказ, cкидки и курсы валют'!$J$24*F1711</f>
        <v>36743.751550000001</v>
      </c>
      <c r="H1711" s="641">
        <f t="shared" si="152"/>
        <v>5511.56</v>
      </c>
      <c r="I1711" s="1837"/>
    </row>
    <row r="1712" spans="1:9" ht="14.1" customHeight="1">
      <c r="A1712" s="1839" t="s">
        <v>405</v>
      </c>
      <c r="B1712" s="1778" t="s">
        <v>217</v>
      </c>
      <c r="C1712" s="954">
        <v>155.19999999999999</v>
      </c>
      <c r="D1712" s="1838">
        <v>125</v>
      </c>
      <c r="E1712" s="706">
        <v>3239.87</v>
      </c>
      <c r="F1712" s="1133">
        <f t="shared" si="151"/>
        <v>3239.87</v>
      </c>
      <c r="G1712" s="1041">
        <f>'Заказ, cкидки и курсы валют'!$J$24*F1712</f>
        <v>41097.750950000001</v>
      </c>
      <c r="H1712" s="641">
        <f t="shared" si="152"/>
        <v>5137.22</v>
      </c>
      <c r="I1712" s="1837"/>
    </row>
    <row r="1713" spans="1:9" ht="14.1" customHeight="1">
      <c r="A1713" s="1839" t="s">
        <v>406</v>
      </c>
      <c r="B1713" s="1778" t="s">
        <v>218</v>
      </c>
      <c r="C1713" s="954">
        <v>171.43</v>
      </c>
      <c r="D1713" s="1838">
        <v>140</v>
      </c>
      <c r="E1713" s="706">
        <v>3455.11</v>
      </c>
      <c r="F1713" s="1133">
        <f t="shared" si="151"/>
        <v>3455.11</v>
      </c>
      <c r="G1713" s="1041">
        <f>'Заказ, cкидки и курсы валют'!$J$24*F1713</f>
        <v>43828.070350000002</v>
      </c>
      <c r="H1713" s="641">
        <f t="shared" si="152"/>
        <v>6135.93</v>
      </c>
      <c r="I1713" s="1837"/>
    </row>
    <row r="1714" spans="1:9" ht="14.1" customHeight="1">
      <c r="A1714" s="1260" t="s">
        <v>9828</v>
      </c>
      <c r="B1714" s="639" t="s">
        <v>1370</v>
      </c>
      <c r="C1714" s="954">
        <v>165.07</v>
      </c>
      <c r="D1714" s="1838">
        <v>140</v>
      </c>
      <c r="E1714" s="706">
        <v>3956.66</v>
      </c>
      <c r="F1714" s="1133">
        <f t="shared" ref="F1714" si="153">ROUND(E1714*(1-$F$11),2)</f>
        <v>3956.66</v>
      </c>
      <c r="G1714" s="1041">
        <f>'Заказ, cкидки и курсы валют'!$J$24*F1714</f>
        <v>50190.232100000001</v>
      </c>
      <c r="H1714" s="641">
        <f t="shared" ref="H1714" si="154">ROUND((D1714/1000)*G1714,2)</f>
        <v>7026.63</v>
      </c>
      <c r="I1714" s="1837"/>
    </row>
    <row r="1715" spans="1:9" ht="14.1" customHeight="1">
      <c r="A1715" s="1839" t="s">
        <v>407</v>
      </c>
      <c r="B1715" s="1778" t="s">
        <v>219</v>
      </c>
      <c r="C1715" s="954">
        <v>180.36</v>
      </c>
      <c r="D1715" s="1838">
        <v>140</v>
      </c>
      <c r="E1715" s="706">
        <v>3768.88</v>
      </c>
      <c r="F1715" s="1133">
        <f>ROUND(E1715*(1-$F$11),2)</f>
        <v>3768.88</v>
      </c>
      <c r="G1715" s="1041">
        <f>'Заказ, cкидки и курсы валют'!$J$24*F1715</f>
        <v>47808.2428</v>
      </c>
      <c r="H1715" s="641">
        <f>ROUND((D1715/1000)*G1715,2)</f>
        <v>6693.15</v>
      </c>
      <c r="I1715" s="1837"/>
    </row>
    <row r="1716" spans="1:9" ht="14.1" customHeight="1">
      <c r="A1716" s="1840" t="s">
        <v>408</v>
      </c>
      <c r="B1716" s="1784" t="s">
        <v>220</v>
      </c>
      <c r="C1716" s="1785">
        <v>200</v>
      </c>
      <c r="D1716" s="1841">
        <v>115</v>
      </c>
      <c r="E1716" s="706">
        <v>4247.2</v>
      </c>
      <c r="F1716" s="1133">
        <f>ROUND(E1716*(1-$F$11),2)</f>
        <v>4247.2</v>
      </c>
      <c r="G1716" s="1041">
        <f>'Заказ, cкидки и курсы валют'!$J$24*F1716</f>
        <v>53875.731999999996</v>
      </c>
      <c r="H1716" s="641">
        <f>ROUND((D1716/1000)*G1716,2)</f>
        <v>6195.71</v>
      </c>
      <c r="I1716" s="1842"/>
    </row>
    <row r="1717" spans="1:9" ht="14.1" customHeight="1">
      <c r="A1717" s="1839" t="s">
        <v>409</v>
      </c>
      <c r="B1717" s="1778" t="s">
        <v>221</v>
      </c>
      <c r="C1717" s="954">
        <v>213</v>
      </c>
      <c r="D1717" s="1778">
        <v>100</v>
      </c>
      <c r="E1717" s="706">
        <v>4281.1000000000004</v>
      </c>
      <c r="F1717" s="1133">
        <f>ROUND(E1717*(1-$F$11),2)</f>
        <v>4281.1000000000004</v>
      </c>
      <c r="G1717" s="1041">
        <f>'Заказ, cкидки и курсы валют'!$J$24*F1717</f>
        <v>54305.753500000006</v>
      </c>
      <c r="H1717" s="641">
        <f>ROUND((D1717/1000)*G1717,2)</f>
        <v>5430.58</v>
      </c>
      <c r="I1717" s="1842"/>
    </row>
    <row r="1718" spans="1:9" ht="12.75" customHeight="1">
      <c r="A1718" s="1839" t="s">
        <v>3931</v>
      </c>
      <c r="B1718" s="1778" t="s">
        <v>4335</v>
      </c>
      <c r="C1718" s="954">
        <v>253</v>
      </c>
      <c r="D1718" s="1778">
        <v>100</v>
      </c>
      <c r="E1718" s="706">
        <v>6806.34</v>
      </c>
      <c r="F1718" s="1133">
        <f>ROUND(E1718*(1-$F$11),2)</f>
        <v>6806.34</v>
      </c>
      <c r="G1718" s="1041">
        <f>'Заказ, cкидки и курсы валют'!$J$24*F1718</f>
        <v>86338.422900000005</v>
      </c>
      <c r="H1718" s="641">
        <f>ROUND((D1718/1000)*G1718,2)</f>
        <v>8633.84</v>
      </c>
      <c r="I1718" s="1837"/>
    </row>
    <row r="1719" spans="1:9" ht="12.75" customHeight="1" thickBot="1">
      <c r="A1719" s="1843" t="s">
        <v>3932</v>
      </c>
      <c r="B1719" s="1787" t="s">
        <v>3933</v>
      </c>
      <c r="C1719" s="1788">
        <v>263.75</v>
      </c>
      <c r="D1719" s="1844">
        <v>80</v>
      </c>
      <c r="E1719" s="706">
        <v>6405.33</v>
      </c>
      <c r="F1719" s="1758">
        <f>ROUND(E1719*(1-$F$11),2)</f>
        <v>6405.33</v>
      </c>
      <c r="G1719" s="1759">
        <f>'Заказ, cкидки и курсы валют'!$J$24*F1719</f>
        <v>81251.611050000007</v>
      </c>
      <c r="H1719" s="1760">
        <f>ROUND((D1719/1000)*G1719,2)</f>
        <v>6500.13</v>
      </c>
      <c r="I1719" s="1845"/>
    </row>
    <row r="1720" spans="1:9" ht="12.75" customHeight="1" thickBot="1"/>
    <row r="1721" spans="1:9" ht="12.75" customHeight="1">
      <c r="A1721" s="635"/>
      <c r="B1721" s="637" t="s">
        <v>3100</v>
      </c>
      <c r="C1721" s="636"/>
      <c r="D1721" s="636"/>
      <c r="E1721" s="757"/>
      <c r="F1721" s="758"/>
      <c r="G1721" s="1048"/>
      <c r="H1721" s="275"/>
      <c r="I1721" s="100"/>
    </row>
    <row r="1722" spans="1:9" ht="12.75" customHeight="1">
      <c r="A1722" s="239"/>
      <c r="B1722" s="129" t="s">
        <v>1407</v>
      </c>
      <c r="C1722" s="129"/>
      <c r="D1722" s="199"/>
      <c r="E1722" s="730"/>
      <c r="F1722" s="685"/>
      <c r="G1722" s="396"/>
      <c r="H1722" s="17"/>
      <c r="I1722" s="200"/>
    </row>
    <row r="1723" spans="1:9" ht="12.75" customHeight="1">
      <c r="A1723" s="239"/>
      <c r="B1723" s="240"/>
      <c r="C1723" s="118"/>
      <c r="D1723" s="118"/>
      <c r="E1723" s="732"/>
      <c r="F1723" s="733"/>
      <c r="G1723" s="1034"/>
      <c r="H1723" s="264"/>
      <c r="I1723" s="200"/>
    </row>
    <row r="1724" spans="1:9" ht="12.75" customHeight="1">
      <c r="A1724" s="239"/>
      <c r="B1724" s="240"/>
      <c r="C1724" s="118"/>
      <c r="D1724" s="118"/>
      <c r="E1724" s="732"/>
      <c r="F1724" s="733"/>
      <c r="G1724" s="1034"/>
      <c r="H1724" s="264"/>
      <c r="I1724" s="200"/>
    </row>
    <row r="1725" spans="1:9" ht="30" customHeight="1">
      <c r="A1725" s="239"/>
      <c r="B1725" s="240"/>
      <c r="C1725" s="118"/>
      <c r="D1725" s="118"/>
      <c r="E1725" s="732"/>
      <c r="F1725" s="733"/>
      <c r="G1725" s="1034"/>
      <c r="H1725" s="264"/>
      <c r="I1725" s="200"/>
    </row>
    <row r="1726" spans="1:9" ht="12.75" customHeight="1" thickBot="1">
      <c r="A1726" s="234" t="s">
        <v>7210</v>
      </c>
      <c r="B1726" s="233"/>
      <c r="C1726" s="238"/>
      <c r="D1726" s="238"/>
      <c r="E1726" s="734"/>
      <c r="F1726" s="735"/>
      <c r="G1726" s="1035"/>
      <c r="H1726" s="265"/>
      <c r="I1726" s="205"/>
    </row>
    <row r="1727" spans="1:9" ht="30.75" customHeight="1">
      <c r="A1727" s="228" t="s">
        <v>1036</v>
      </c>
      <c r="B1727" s="229" t="s">
        <v>1037</v>
      </c>
      <c r="C1727" s="230" t="s">
        <v>679</v>
      </c>
      <c r="D1727" s="230" t="s">
        <v>3147</v>
      </c>
      <c r="E1727" s="1476" t="s">
        <v>11544</v>
      </c>
      <c r="F1727" s="737" t="s">
        <v>2796</v>
      </c>
      <c r="G1727" s="1039" t="s">
        <v>2644</v>
      </c>
      <c r="H1727" s="394" t="s">
        <v>498</v>
      </c>
      <c r="I1727" s="232" t="s">
        <v>4274</v>
      </c>
    </row>
    <row r="1728" spans="1:9" ht="14.1" customHeight="1">
      <c r="A1728" s="228"/>
      <c r="B1728" s="445"/>
      <c r="C1728" s="230" t="s">
        <v>3648</v>
      </c>
      <c r="D1728" s="446" t="s">
        <v>2645</v>
      </c>
      <c r="E1728" s="738" t="s">
        <v>265</v>
      </c>
      <c r="F1728" s="745">
        <f>'Заказ, cкидки и курсы валют'!$I$12</f>
        <v>0</v>
      </c>
      <c r="G1728" s="1149"/>
      <c r="H1728" s="545"/>
      <c r="I1728" s="380"/>
    </row>
    <row r="1729" spans="1:9" ht="14.1" customHeight="1">
      <c r="A1729" s="12" t="s">
        <v>9126</v>
      </c>
      <c r="B1729" s="47" t="s">
        <v>189</v>
      </c>
      <c r="C1729" s="944">
        <v>6</v>
      </c>
      <c r="D1729" s="139">
        <v>200</v>
      </c>
      <c r="E1729" s="1604">
        <f t="shared" ref="E1729:E1736" si="155">E1656*1.2</f>
        <v>159.13200000000001</v>
      </c>
      <c r="F1729" s="740">
        <f>ROUND(E1729*(1-$F$11),2)</f>
        <v>159.13</v>
      </c>
      <c r="G1729" s="1037">
        <f>'Заказ, cкидки и курсы валют'!$J$24*F1729</f>
        <v>2018.56405</v>
      </c>
      <c r="H1729" s="158">
        <f>ROUND((D1729/1000)*G1729,2)</f>
        <v>403.71</v>
      </c>
      <c r="I1729" s="15"/>
    </row>
    <row r="1730" spans="1:9" ht="14.1" customHeight="1">
      <c r="A1730" s="12" t="s">
        <v>410</v>
      </c>
      <c r="B1730" s="47" t="s">
        <v>178</v>
      </c>
      <c r="C1730" s="944">
        <v>7.4</v>
      </c>
      <c r="D1730" s="139">
        <v>300</v>
      </c>
      <c r="E1730" s="1604">
        <f t="shared" si="155"/>
        <v>196.572</v>
      </c>
      <c r="F1730" s="740">
        <f>ROUND(E1730*(1-$F$11),2)</f>
        <v>196.57</v>
      </c>
      <c r="G1730" s="1037">
        <f>'Заказ, cкидки и курсы валют'!$J$24*F1730</f>
        <v>2493.4904500000002</v>
      </c>
      <c r="H1730" s="158">
        <f>ROUND((D1730/1000)*G1730,2)</f>
        <v>748.05</v>
      </c>
      <c r="I1730" s="15"/>
    </row>
    <row r="1731" spans="1:9" ht="14.1" customHeight="1">
      <c r="A1731" s="473" t="s">
        <v>411</v>
      </c>
      <c r="B1731" s="631" t="s">
        <v>179</v>
      </c>
      <c r="C1731" s="1648">
        <v>8.81</v>
      </c>
      <c r="D1731" s="1649">
        <v>200</v>
      </c>
      <c r="E1731" s="1724">
        <f t="shared" si="155"/>
        <v>223.38</v>
      </c>
      <c r="F1731" s="1650">
        <f t="shared" ref="F1731:F1747" si="156">ROUND(E1731*(1-$F$11),2)</f>
        <v>223.38</v>
      </c>
      <c r="G1731" s="1466">
        <f>'Заказ, cкидки и курсы валют'!$J$24*F1731</f>
        <v>2833.5753</v>
      </c>
      <c r="H1731" s="617">
        <f t="shared" ref="H1731:H1747" si="157">ROUND((D1731/1000)*G1731,2)</f>
        <v>566.72</v>
      </c>
      <c r="I1731" s="618"/>
    </row>
    <row r="1732" spans="1:9" ht="14.1" customHeight="1">
      <c r="A1732" s="242" t="s">
        <v>412</v>
      </c>
      <c r="B1732" s="47" t="s">
        <v>180</v>
      </c>
      <c r="C1732" s="944">
        <v>10.72</v>
      </c>
      <c r="D1732" s="148">
        <v>180</v>
      </c>
      <c r="E1732" s="1604">
        <f t="shared" si="155"/>
        <v>270.16799999999995</v>
      </c>
      <c r="F1732" s="1416">
        <f t="shared" si="156"/>
        <v>270.17</v>
      </c>
      <c r="G1732" s="1037">
        <f>'Заказ, cкидки и курсы валют'!$J$24*F1732</f>
        <v>3427.1064500000002</v>
      </c>
      <c r="H1732" s="158">
        <f t="shared" si="157"/>
        <v>616.88</v>
      </c>
      <c r="I1732" s="245"/>
    </row>
    <row r="1733" spans="1:9" ht="14.1" customHeight="1">
      <c r="A1733" s="242" t="s">
        <v>413</v>
      </c>
      <c r="B1733" s="47" t="s">
        <v>181</v>
      </c>
      <c r="C1733" s="944">
        <v>12</v>
      </c>
      <c r="D1733" s="148">
        <v>150</v>
      </c>
      <c r="E1733" s="1604">
        <f t="shared" si="155"/>
        <v>297.15600000000001</v>
      </c>
      <c r="F1733" s="1416">
        <f t="shared" si="156"/>
        <v>297.16000000000003</v>
      </c>
      <c r="G1733" s="1037">
        <f>'Заказ, cкидки и курсы валют'!$J$24*F1733</f>
        <v>3769.4746000000005</v>
      </c>
      <c r="H1733" s="158">
        <f t="shared" si="157"/>
        <v>565.41999999999996</v>
      </c>
      <c r="I1733" s="245"/>
    </row>
    <row r="1734" spans="1:9" ht="14.1" customHeight="1">
      <c r="A1734" s="242" t="s">
        <v>414</v>
      </c>
      <c r="B1734" s="47" t="s">
        <v>182</v>
      </c>
      <c r="C1734" s="944">
        <v>13.67</v>
      </c>
      <c r="D1734" s="148">
        <v>100</v>
      </c>
      <c r="E1734" s="1604">
        <f t="shared" si="155"/>
        <v>335.892</v>
      </c>
      <c r="F1734" s="1416">
        <f t="shared" si="156"/>
        <v>335.89</v>
      </c>
      <c r="G1734" s="1037">
        <f>'Заказ, cкидки и курсы валют'!$J$24*F1734</f>
        <v>4260.7646500000001</v>
      </c>
      <c r="H1734" s="158">
        <f t="shared" si="157"/>
        <v>426.08</v>
      </c>
      <c r="I1734" s="245"/>
    </row>
    <row r="1735" spans="1:9" ht="14.1" customHeight="1">
      <c r="A1735" s="242" t="s">
        <v>415</v>
      </c>
      <c r="B1735" s="47" t="s">
        <v>183</v>
      </c>
      <c r="C1735" s="944">
        <v>15.07</v>
      </c>
      <c r="D1735" s="148">
        <v>100</v>
      </c>
      <c r="E1735" s="1604">
        <f t="shared" si="155"/>
        <v>371.964</v>
      </c>
      <c r="F1735" s="1416">
        <f t="shared" si="156"/>
        <v>371.96</v>
      </c>
      <c r="G1735" s="1037">
        <f>'Заказ, cкидки и курсы валют'!$J$24*F1735</f>
        <v>4718.3126000000002</v>
      </c>
      <c r="H1735" s="158">
        <f t="shared" si="157"/>
        <v>471.83</v>
      </c>
      <c r="I1735" s="245"/>
    </row>
    <row r="1736" spans="1:9" ht="14.1" customHeight="1">
      <c r="A1736" s="242" t="s">
        <v>416</v>
      </c>
      <c r="B1736" s="47" t="s">
        <v>184</v>
      </c>
      <c r="C1736" s="944">
        <v>15.6</v>
      </c>
      <c r="D1736" s="148">
        <v>100</v>
      </c>
      <c r="E1736" s="1604">
        <f t="shared" si="155"/>
        <v>404.71199999999999</v>
      </c>
      <c r="F1736" s="1416">
        <f t="shared" si="156"/>
        <v>404.71</v>
      </c>
      <c r="G1736" s="1037">
        <f>'Заказ, cкидки и курсы валют'!$J$24*F1736</f>
        <v>5133.7463500000003</v>
      </c>
      <c r="H1736" s="158">
        <f t="shared" si="157"/>
        <v>513.37</v>
      </c>
      <c r="I1736" s="245"/>
    </row>
    <row r="1737" spans="1:9" ht="14.1" customHeight="1">
      <c r="A1737" s="242" t="s">
        <v>417</v>
      </c>
      <c r="B1737" s="47" t="s">
        <v>185</v>
      </c>
      <c r="C1737" s="944">
        <v>20</v>
      </c>
      <c r="D1737" s="148">
        <v>100</v>
      </c>
      <c r="E1737" s="1604">
        <f>E1665*1.2</f>
        <v>497.80799999999994</v>
      </c>
      <c r="F1737" s="1416">
        <f t="shared" si="156"/>
        <v>497.81</v>
      </c>
      <c r="G1737" s="1037">
        <f>'Заказ, cкидки и курсы валют'!$J$24*F1737</f>
        <v>6314.7198500000004</v>
      </c>
      <c r="H1737" s="158">
        <f t="shared" si="157"/>
        <v>631.47</v>
      </c>
      <c r="I1737" s="245"/>
    </row>
    <row r="1738" spans="1:9" ht="14.1" customHeight="1">
      <c r="A1738" s="242" t="s">
        <v>418</v>
      </c>
      <c r="B1738" s="47" t="s">
        <v>186</v>
      </c>
      <c r="C1738" s="944">
        <v>22.67</v>
      </c>
      <c r="D1738" s="148">
        <v>50</v>
      </c>
      <c r="E1738" s="1604">
        <f>E1667*1.2</f>
        <v>570.85199999999998</v>
      </c>
      <c r="F1738" s="1416">
        <f t="shared" si="156"/>
        <v>570.85</v>
      </c>
      <c r="G1738" s="1037">
        <f>'Заказ, cкидки и курсы валют'!$J$24*F1738</f>
        <v>7241.2322500000009</v>
      </c>
      <c r="H1738" s="158">
        <f t="shared" si="157"/>
        <v>362.06</v>
      </c>
      <c r="I1738" s="245"/>
    </row>
    <row r="1739" spans="1:9" ht="14.1" customHeight="1">
      <c r="A1739" s="242" t="s">
        <v>5279</v>
      </c>
      <c r="B1739" s="47" t="s">
        <v>190</v>
      </c>
      <c r="C1739" s="944">
        <v>14</v>
      </c>
      <c r="D1739" s="148">
        <v>150</v>
      </c>
      <c r="E1739" s="1604">
        <f t="shared" ref="E1739:E1745" si="158">E1669*1.2</f>
        <v>357.70799999999997</v>
      </c>
      <c r="F1739" s="1416">
        <f t="shared" si="156"/>
        <v>357.71</v>
      </c>
      <c r="G1739" s="1037">
        <f>'Заказ, cкидки и курсы валют'!$J$24*F1739</f>
        <v>4537.5513499999997</v>
      </c>
      <c r="H1739" s="158">
        <f t="shared" si="157"/>
        <v>680.63</v>
      </c>
      <c r="I1739" s="245"/>
    </row>
    <row r="1740" spans="1:9" ht="14.1" customHeight="1">
      <c r="A1740" s="242" t="s">
        <v>419</v>
      </c>
      <c r="B1740" s="47" t="s">
        <v>191</v>
      </c>
      <c r="C1740" s="944">
        <v>17.5</v>
      </c>
      <c r="D1740" s="148">
        <v>150</v>
      </c>
      <c r="E1740" s="1604">
        <f t="shared" si="158"/>
        <v>413.82</v>
      </c>
      <c r="F1740" s="1416">
        <f t="shared" si="156"/>
        <v>413.82</v>
      </c>
      <c r="G1740" s="1037">
        <f>'Заказ, cкидки и курсы валют'!$J$24*F1740</f>
        <v>5249.3067000000001</v>
      </c>
      <c r="H1740" s="158">
        <f t="shared" si="157"/>
        <v>787.4</v>
      </c>
      <c r="I1740" s="245"/>
    </row>
    <row r="1741" spans="1:9" ht="14.1" customHeight="1">
      <c r="A1741" s="242" t="s">
        <v>420</v>
      </c>
      <c r="B1741" s="47" t="s">
        <v>192</v>
      </c>
      <c r="C1741" s="944">
        <v>17.5</v>
      </c>
      <c r="D1741" s="148">
        <v>100</v>
      </c>
      <c r="E1741" s="1604">
        <f t="shared" si="158"/>
        <v>463.78800000000001</v>
      </c>
      <c r="F1741" s="1416">
        <f t="shared" si="156"/>
        <v>463.79</v>
      </c>
      <c r="G1741" s="1037">
        <f>'Заказ, cкидки и курсы валют'!$J$24*F1741</f>
        <v>5883.1761500000002</v>
      </c>
      <c r="H1741" s="158">
        <f t="shared" si="157"/>
        <v>588.32000000000005</v>
      </c>
      <c r="I1741" s="245"/>
    </row>
    <row r="1742" spans="1:9" ht="14.1" customHeight="1">
      <c r="A1742" s="242" t="s">
        <v>421</v>
      </c>
      <c r="B1742" s="47" t="s">
        <v>193</v>
      </c>
      <c r="C1742" s="944">
        <v>22.36</v>
      </c>
      <c r="D1742" s="148">
        <v>100</v>
      </c>
      <c r="E1742" s="1604">
        <f t="shared" si="158"/>
        <v>556.27199999999993</v>
      </c>
      <c r="F1742" s="1416">
        <f t="shared" si="156"/>
        <v>556.27</v>
      </c>
      <c r="G1742" s="1037">
        <f>'Заказ, cкидки и курсы валют'!$J$24*F1742</f>
        <v>7056.2849500000002</v>
      </c>
      <c r="H1742" s="158">
        <f t="shared" si="157"/>
        <v>705.63</v>
      </c>
      <c r="I1742" s="245"/>
    </row>
    <row r="1743" spans="1:9" ht="14.1" customHeight="1">
      <c r="A1743" s="242" t="s">
        <v>422</v>
      </c>
      <c r="B1743" s="47" t="s">
        <v>194</v>
      </c>
      <c r="C1743" s="944">
        <v>25.26</v>
      </c>
      <c r="D1743" s="147">
        <v>50</v>
      </c>
      <c r="E1743" s="1604">
        <f t="shared" si="158"/>
        <v>693.20399999999995</v>
      </c>
      <c r="F1743" s="1416">
        <f t="shared" si="156"/>
        <v>693.2</v>
      </c>
      <c r="G1743" s="1037">
        <f>'Заказ, cкидки и курсы валют'!$J$24*F1743</f>
        <v>8793.2420000000002</v>
      </c>
      <c r="H1743" s="158">
        <f t="shared" si="157"/>
        <v>439.66</v>
      </c>
      <c r="I1743" s="245"/>
    </row>
    <row r="1744" spans="1:9" ht="14.1" customHeight="1">
      <c r="A1744" s="242" t="s">
        <v>423</v>
      </c>
      <c r="B1744" s="47" t="s">
        <v>3125</v>
      </c>
      <c r="C1744" s="944">
        <v>28</v>
      </c>
      <c r="D1744" s="148">
        <v>50</v>
      </c>
      <c r="E1744" s="1604">
        <f t="shared" si="158"/>
        <v>655.8359999999999</v>
      </c>
      <c r="F1744" s="1416">
        <f t="shared" si="156"/>
        <v>655.84</v>
      </c>
      <c r="G1744" s="1037">
        <f>'Заказ, cкидки и курсы валют'!$J$24*F1744</f>
        <v>8319.3304000000007</v>
      </c>
      <c r="H1744" s="158">
        <f t="shared" si="157"/>
        <v>415.97</v>
      </c>
      <c r="I1744" s="245"/>
    </row>
    <row r="1745" spans="1:9" ht="14.1" customHeight="1">
      <c r="A1745" s="242" t="s">
        <v>424</v>
      </c>
      <c r="B1745" s="47" t="s">
        <v>195</v>
      </c>
      <c r="C1745" s="944">
        <v>30.5</v>
      </c>
      <c r="D1745" s="147">
        <v>50</v>
      </c>
      <c r="E1745" s="1604">
        <f t="shared" si="158"/>
        <v>726.40800000000002</v>
      </c>
      <c r="F1745" s="1416">
        <f t="shared" si="156"/>
        <v>726.41</v>
      </c>
      <c r="G1745" s="1037">
        <f>'Заказ, cкидки и курсы валют'!$J$24*F1745</f>
        <v>9214.5108500000006</v>
      </c>
      <c r="H1745" s="158">
        <f t="shared" si="157"/>
        <v>460.73</v>
      </c>
      <c r="I1745" s="245"/>
    </row>
    <row r="1746" spans="1:9" ht="12.75" customHeight="1">
      <c r="A1746" s="242" t="s">
        <v>425</v>
      </c>
      <c r="B1746" s="47" t="s">
        <v>196</v>
      </c>
      <c r="C1746" s="944">
        <v>34.6</v>
      </c>
      <c r="D1746" s="147">
        <v>50</v>
      </c>
      <c r="E1746" s="1604">
        <f>E1677*1.2</f>
        <v>846.24</v>
      </c>
      <c r="F1746" s="1416">
        <f t="shared" si="156"/>
        <v>846.24</v>
      </c>
      <c r="G1746" s="1037">
        <f>'Заказ, cкидки и курсы валют'!$J$24*F1746</f>
        <v>10734.554400000001</v>
      </c>
      <c r="H1746" s="158">
        <f t="shared" si="157"/>
        <v>536.73</v>
      </c>
      <c r="I1746" s="245"/>
    </row>
    <row r="1747" spans="1:9" ht="12.75" customHeight="1" thickBot="1">
      <c r="A1747" s="244" t="s">
        <v>426</v>
      </c>
      <c r="B1747" s="246" t="s">
        <v>197</v>
      </c>
      <c r="C1747" s="1201">
        <v>40.520000000000003</v>
      </c>
      <c r="D1747" s="284">
        <v>50</v>
      </c>
      <c r="E1747" s="1604">
        <f>E1678*1.2</f>
        <v>1012.6079999999999</v>
      </c>
      <c r="F1747" s="1417">
        <f t="shared" si="156"/>
        <v>1012.61</v>
      </c>
      <c r="G1747" s="1174">
        <f>'Заказ, cкидки и курсы валют'!$J$24*F1747</f>
        <v>12844.957850000001</v>
      </c>
      <c r="H1747" s="214">
        <f t="shared" si="157"/>
        <v>642.25</v>
      </c>
      <c r="I1747" s="248"/>
    </row>
    <row r="1748" spans="1:9" ht="12.75" customHeight="1" thickBot="1"/>
    <row r="1749" spans="1:9" ht="12.75" customHeight="1">
      <c r="A1749" s="635"/>
      <c r="B1749" s="637" t="s">
        <v>3100</v>
      </c>
      <c r="C1749" s="636"/>
      <c r="D1749" s="636"/>
      <c r="E1749" s="757"/>
      <c r="F1749" s="758"/>
      <c r="G1749" s="1048"/>
      <c r="H1749" s="275"/>
      <c r="I1749" s="100"/>
    </row>
    <row r="1750" spans="1:9" ht="46.5" customHeight="1">
      <c r="A1750" s="239"/>
      <c r="B1750" s="129" t="s">
        <v>1407</v>
      </c>
      <c r="C1750" s="129"/>
      <c r="D1750" s="199"/>
      <c r="E1750" s="730"/>
      <c r="F1750" s="685"/>
      <c r="G1750" s="396"/>
      <c r="H1750" s="17"/>
      <c r="I1750" s="200"/>
    </row>
    <row r="1751" spans="1:9" ht="12.75" customHeight="1">
      <c r="A1751" s="239"/>
      <c r="B1751" s="240"/>
      <c r="C1751" s="118"/>
      <c r="D1751" s="118"/>
      <c r="E1751" s="732"/>
      <c r="F1751" s="733"/>
      <c r="G1751" s="1034"/>
      <c r="H1751" s="264"/>
      <c r="I1751" s="200"/>
    </row>
    <row r="1752" spans="1:9" ht="12.75" customHeight="1">
      <c r="A1752" s="239"/>
      <c r="B1752" s="240"/>
      <c r="C1752" s="118"/>
      <c r="D1752" s="118"/>
      <c r="E1752" s="732"/>
      <c r="F1752" s="733"/>
      <c r="G1752" s="1034"/>
      <c r="H1752" s="264"/>
      <c r="I1752" s="200"/>
    </row>
    <row r="1753" spans="1:9" ht="40.5" customHeight="1">
      <c r="A1753" s="239"/>
      <c r="B1753" s="240"/>
      <c r="C1753" s="118"/>
      <c r="D1753" s="118"/>
      <c r="E1753" s="732"/>
      <c r="F1753" s="733"/>
      <c r="G1753" s="1034"/>
      <c r="H1753" s="264"/>
      <c r="I1753" s="200"/>
    </row>
    <row r="1754" spans="1:9" ht="12.75" customHeight="1" thickBot="1">
      <c r="A1754" s="234" t="s">
        <v>7212</v>
      </c>
      <c r="B1754" s="233"/>
      <c r="C1754" s="238"/>
      <c r="D1754" s="238"/>
      <c r="E1754" s="734"/>
      <c r="F1754" s="735"/>
      <c r="G1754" s="1035"/>
      <c r="H1754" s="265"/>
      <c r="I1754" s="205"/>
    </row>
    <row r="1755" spans="1:9" ht="43.5" customHeight="1">
      <c r="A1755" s="220" t="s">
        <v>1036</v>
      </c>
      <c r="B1755" s="222" t="s">
        <v>1037</v>
      </c>
      <c r="C1755" s="225" t="s">
        <v>679</v>
      </c>
      <c r="D1755" s="225" t="s">
        <v>3147</v>
      </c>
      <c r="E1755" s="1476" t="s">
        <v>11544</v>
      </c>
      <c r="F1755" s="750" t="s">
        <v>2796</v>
      </c>
      <c r="G1755" s="1655" t="s">
        <v>2644</v>
      </c>
      <c r="H1755" s="482" t="s">
        <v>498</v>
      </c>
      <c r="I1755" s="206" t="s">
        <v>4274</v>
      </c>
    </row>
    <row r="1756" spans="1:9" ht="12.75" customHeight="1" thickBot="1">
      <c r="A1756" s="221"/>
      <c r="B1756" s="223"/>
      <c r="C1756" s="226" t="s">
        <v>3648</v>
      </c>
      <c r="D1756" s="227" t="s">
        <v>2645</v>
      </c>
      <c r="E1756" s="744" t="s">
        <v>265</v>
      </c>
      <c r="F1756" s="739">
        <f>'Заказ, cкидки и курсы валют'!$I$12</f>
        <v>0</v>
      </c>
      <c r="G1756" s="1036"/>
      <c r="H1756" s="395"/>
      <c r="I1756" s="219"/>
    </row>
    <row r="1757" spans="1:9" ht="12.75" customHeight="1">
      <c r="A1757" s="1548" t="s">
        <v>9829</v>
      </c>
      <c r="B1757" s="1772" t="s">
        <v>169</v>
      </c>
      <c r="C1757" s="1773">
        <v>4.93</v>
      </c>
      <c r="D1757" s="1774">
        <v>50</v>
      </c>
      <c r="E1757" s="1724">
        <f t="shared" ref="E1757:E1788" si="159">E1654*2</f>
        <v>204.36</v>
      </c>
      <c r="F1757" s="1683">
        <f>ROUND(E1757*(1-$F$11),2)</f>
        <v>204.36</v>
      </c>
      <c r="G1757" s="1764">
        <f>'Заказ, cкидки и курсы валют'!$J$24*F1757</f>
        <v>2592.3066000000003</v>
      </c>
      <c r="H1757" s="1765">
        <f>ROUND((D1757/1000)*G1757,2)</f>
        <v>129.62</v>
      </c>
      <c r="I1757" s="1138"/>
    </row>
    <row r="1758" spans="1:9" ht="14.1" customHeight="1">
      <c r="A1758" s="643" t="s">
        <v>9830</v>
      </c>
      <c r="B1758" s="639" t="s">
        <v>171</v>
      </c>
      <c r="C1758" s="954">
        <v>4.9400000000000004</v>
      </c>
      <c r="D1758" s="1776">
        <v>40</v>
      </c>
      <c r="E1758" s="1604">
        <f t="shared" si="159"/>
        <v>293.14</v>
      </c>
      <c r="F1758" s="1133">
        <f>ROUND(E1758*(1-$F$11),2)</f>
        <v>293.14</v>
      </c>
      <c r="G1758" s="1041">
        <f>'Заказ, cкидки и курсы валют'!$J$24*F1758</f>
        <v>3718.4809</v>
      </c>
      <c r="H1758" s="1782">
        <f>ROUND((D1758/1000)*G1758,2)</f>
        <v>148.74</v>
      </c>
      <c r="I1758" s="644"/>
    </row>
    <row r="1759" spans="1:9" ht="14.1" customHeight="1">
      <c r="A1759" s="1771" t="s">
        <v>9831</v>
      </c>
      <c r="B1759" s="1772" t="s">
        <v>189</v>
      </c>
      <c r="C1759" s="1773">
        <v>6</v>
      </c>
      <c r="D1759" s="1774">
        <v>35</v>
      </c>
      <c r="E1759" s="1724">
        <f t="shared" si="159"/>
        <v>265.22000000000003</v>
      </c>
      <c r="F1759" s="1683">
        <f>ROUND(E1759*(1-$F$11),2)</f>
        <v>265.22000000000003</v>
      </c>
      <c r="G1759" s="1764">
        <f>'Заказ, cкидки и курсы валют'!$J$24*F1759</f>
        <v>3364.3157000000006</v>
      </c>
      <c r="H1759" s="1765">
        <f>ROUND((D1759/1000)*G1759,2)</f>
        <v>117.75</v>
      </c>
      <c r="I1759" s="1775"/>
    </row>
    <row r="1760" spans="1:9" ht="14.1" customHeight="1">
      <c r="A1760" s="1771" t="s">
        <v>7409</v>
      </c>
      <c r="B1760" s="1772" t="s">
        <v>178</v>
      </c>
      <c r="C1760" s="1773">
        <v>7.4</v>
      </c>
      <c r="D1760" s="1774">
        <v>30</v>
      </c>
      <c r="E1760" s="1724">
        <f t="shared" si="159"/>
        <v>327.62</v>
      </c>
      <c r="F1760" s="1683">
        <f>ROUND(E1760*(1-$F$11),2)</f>
        <v>327.62</v>
      </c>
      <c r="G1760" s="1764">
        <f>'Заказ, cкидки и курсы валют'!$J$24*F1760</f>
        <v>4155.8597</v>
      </c>
      <c r="H1760" s="1765">
        <f>ROUND((D1760/1000)*G1760,2)</f>
        <v>124.68</v>
      </c>
      <c r="I1760" s="1775"/>
    </row>
    <row r="1761" spans="1:9" ht="14.1" customHeight="1">
      <c r="A1761" s="638" t="s">
        <v>7410</v>
      </c>
      <c r="B1761" s="639" t="s">
        <v>179</v>
      </c>
      <c r="C1761" s="954">
        <v>8.81</v>
      </c>
      <c r="D1761" s="1776">
        <v>26</v>
      </c>
      <c r="E1761" s="1604">
        <f t="shared" si="159"/>
        <v>372.3</v>
      </c>
      <c r="F1761" s="1133">
        <f t="shared" ref="F1761:F1780" si="160">ROUND(E1761*(1-$F$11),2)</f>
        <v>372.3</v>
      </c>
      <c r="G1761" s="1041">
        <f>'Заказ, cкидки и курсы валют'!$J$24*F1761</f>
        <v>4722.6255000000001</v>
      </c>
      <c r="H1761" s="641">
        <f t="shared" ref="H1761:H1780" si="161">ROUND((D1761/1000)*G1761,2)</f>
        <v>122.79</v>
      </c>
      <c r="I1761" s="642"/>
    </row>
    <row r="1762" spans="1:9" ht="14.1" customHeight="1">
      <c r="A1762" s="638" t="s">
        <v>7411</v>
      </c>
      <c r="B1762" s="639" t="s">
        <v>180</v>
      </c>
      <c r="C1762" s="954">
        <v>10.72</v>
      </c>
      <c r="D1762" s="1776">
        <v>20</v>
      </c>
      <c r="E1762" s="1604">
        <f t="shared" si="159"/>
        <v>450.28</v>
      </c>
      <c r="F1762" s="1133">
        <f t="shared" si="160"/>
        <v>450.28</v>
      </c>
      <c r="G1762" s="1041">
        <f>'Заказ, cкидки и курсы валют'!$J$24*F1762</f>
        <v>5711.8018000000002</v>
      </c>
      <c r="H1762" s="1782">
        <f t="shared" si="161"/>
        <v>114.24</v>
      </c>
      <c r="I1762" s="642"/>
    </row>
    <row r="1763" spans="1:9" ht="14.1" customHeight="1">
      <c r="A1763" s="638" t="s">
        <v>7412</v>
      </c>
      <c r="B1763" s="639" t="s">
        <v>181</v>
      </c>
      <c r="C1763" s="954">
        <v>12</v>
      </c>
      <c r="D1763" s="1776">
        <v>20</v>
      </c>
      <c r="E1763" s="1604">
        <f t="shared" si="159"/>
        <v>495.26</v>
      </c>
      <c r="F1763" s="1133">
        <f t="shared" si="160"/>
        <v>495.26</v>
      </c>
      <c r="G1763" s="1041">
        <f>'Заказ, cкидки и курсы валют'!$J$24*F1763</f>
        <v>6282.3730999999998</v>
      </c>
      <c r="H1763" s="641">
        <f t="shared" si="161"/>
        <v>125.65</v>
      </c>
      <c r="I1763" s="642"/>
    </row>
    <row r="1764" spans="1:9" ht="14.1" customHeight="1">
      <c r="A1764" s="638" t="s">
        <v>7413</v>
      </c>
      <c r="B1764" s="639" t="s">
        <v>182</v>
      </c>
      <c r="C1764" s="954">
        <v>13.67</v>
      </c>
      <c r="D1764" s="1776">
        <v>18</v>
      </c>
      <c r="E1764" s="1604">
        <f t="shared" si="159"/>
        <v>559.82000000000005</v>
      </c>
      <c r="F1764" s="1133">
        <f t="shared" si="160"/>
        <v>559.82000000000005</v>
      </c>
      <c r="G1764" s="1041">
        <f>'Заказ, cкидки и курсы валют'!$J$24*F1764</f>
        <v>7101.3167000000012</v>
      </c>
      <c r="H1764" s="1782">
        <f t="shared" si="161"/>
        <v>127.82</v>
      </c>
      <c r="I1764" s="642"/>
    </row>
    <row r="1765" spans="1:9" ht="14.1" customHeight="1">
      <c r="A1765" s="638" t="s">
        <v>7414</v>
      </c>
      <c r="B1765" s="639" t="s">
        <v>183</v>
      </c>
      <c r="C1765" s="954">
        <v>15.07</v>
      </c>
      <c r="D1765" s="1776">
        <v>14</v>
      </c>
      <c r="E1765" s="1604">
        <f t="shared" si="159"/>
        <v>619.94000000000005</v>
      </c>
      <c r="F1765" s="1133">
        <f t="shared" si="160"/>
        <v>619.94000000000005</v>
      </c>
      <c r="G1765" s="1041">
        <f>'Заказ, cкидки и курсы валют'!$J$24*F1765</f>
        <v>7863.938900000001</v>
      </c>
      <c r="H1765" s="1782">
        <f t="shared" si="161"/>
        <v>110.1</v>
      </c>
      <c r="I1765" s="642"/>
    </row>
    <row r="1766" spans="1:9" ht="14.1" customHeight="1">
      <c r="A1766" s="638" t="s">
        <v>7415</v>
      </c>
      <c r="B1766" s="639" t="s">
        <v>184</v>
      </c>
      <c r="C1766" s="954">
        <v>15.6</v>
      </c>
      <c r="D1766" s="1776">
        <v>10</v>
      </c>
      <c r="E1766" s="1604">
        <f t="shared" si="159"/>
        <v>674.52</v>
      </c>
      <c r="F1766" s="1133">
        <f t="shared" si="160"/>
        <v>674.52</v>
      </c>
      <c r="G1766" s="1041">
        <f>'Заказ, cкидки и курсы валют'!$J$24*F1766</f>
        <v>8556.2862000000005</v>
      </c>
      <c r="H1766" s="641">
        <f t="shared" si="161"/>
        <v>85.56</v>
      </c>
      <c r="I1766" s="642"/>
    </row>
    <row r="1767" spans="1:9" ht="14.1" customHeight="1">
      <c r="A1767" s="638" t="s">
        <v>9832</v>
      </c>
      <c r="B1767" s="639" t="s">
        <v>976</v>
      </c>
      <c r="C1767" s="954">
        <v>18.329999999999998</v>
      </c>
      <c r="D1767" s="1776">
        <v>10</v>
      </c>
      <c r="E1767" s="1604">
        <f t="shared" si="159"/>
        <v>689.94</v>
      </c>
      <c r="F1767" s="1133">
        <f t="shared" si="160"/>
        <v>689.94</v>
      </c>
      <c r="G1767" s="1041">
        <f>'Заказ, cкидки и курсы валют'!$J$24*F1767</f>
        <v>8751.8889000000017</v>
      </c>
      <c r="H1767" s="641">
        <f t="shared" si="161"/>
        <v>87.52</v>
      </c>
      <c r="I1767" s="642"/>
    </row>
    <row r="1768" spans="1:9" ht="14.1" customHeight="1">
      <c r="A1768" s="638" t="s">
        <v>7416</v>
      </c>
      <c r="B1768" s="639" t="s">
        <v>185</v>
      </c>
      <c r="C1768" s="954">
        <v>20</v>
      </c>
      <c r="D1768" s="1776">
        <v>10</v>
      </c>
      <c r="E1768" s="1604">
        <f t="shared" si="159"/>
        <v>829.68</v>
      </c>
      <c r="F1768" s="1133">
        <f t="shared" ref="F1768" si="162">ROUND(E1768*(1-$F$11),2)</f>
        <v>829.68</v>
      </c>
      <c r="G1768" s="1041">
        <f>'Заказ, cкидки и курсы валют'!$J$24*F1768</f>
        <v>10524.4908</v>
      </c>
      <c r="H1768" s="641">
        <f t="shared" ref="H1768" si="163">ROUND((D1768/1000)*G1768,2)</f>
        <v>105.24</v>
      </c>
      <c r="I1768" s="642"/>
    </row>
    <row r="1769" spans="1:9" ht="14.1" customHeight="1">
      <c r="A1769" s="638" t="s">
        <v>9833</v>
      </c>
      <c r="B1769" s="639" t="s">
        <v>102</v>
      </c>
      <c r="C1769" s="954">
        <v>22</v>
      </c>
      <c r="D1769" s="1776">
        <v>10</v>
      </c>
      <c r="E1769" s="1604">
        <f t="shared" si="159"/>
        <v>937.32</v>
      </c>
      <c r="F1769" s="1133">
        <f t="shared" ref="F1769" si="164">ROUND(E1769*(1-$F$11),2)</f>
        <v>937.32</v>
      </c>
      <c r="G1769" s="1041">
        <f>'Заказ, cкидки и курсы валют'!$J$24*F1769</f>
        <v>11889.904200000001</v>
      </c>
      <c r="H1769" s="641">
        <f t="shared" ref="H1769" si="165">ROUND((D1769/1000)*G1769,2)</f>
        <v>118.9</v>
      </c>
      <c r="I1769" s="642"/>
    </row>
    <row r="1770" spans="1:9" ht="14.1" customHeight="1">
      <c r="A1770" s="638" t="s">
        <v>9834</v>
      </c>
      <c r="B1770" s="639" t="s">
        <v>186</v>
      </c>
      <c r="C1770" s="954">
        <v>22.67</v>
      </c>
      <c r="D1770" s="1776">
        <v>10</v>
      </c>
      <c r="E1770" s="1604">
        <f t="shared" si="159"/>
        <v>951.42</v>
      </c>
      <c r="F1770" s="1133">
        <f t="shared" ref="F1770" si="166">ROUND(E1770*(1-$F$11),2)</f>
        <v>951.42</v>
      </c>
      <c r="G1770" s="1041">
        <f>'Заказ, cкидки и курсы валют'!$J$24*F1770</f>
        <v>12068.762699999999</v>
      </c>
      <c r="H1770" s="641">
        <f t="shared" ref="H1770" si="167">ROUND((D1770/1000)*G1770,2)</f>
        <v>120.69</v>
      </c>
      <c r="I1770" s="642"/>
    </row>
    <row r="1771" spans="1:9" ht="14.1" customHeight="1">
      <c r="A1771" s="638" t="s">
        <v>9835</v>
      </c>
      <c r="B1771" s="639" t="s">
        <v>3121</v>
      </c>
      <c r="C1771" s="954">
        <v>23.6</v>
      </c>
      <c r="D1771" s="1776">
        <v>8</v>
      </c>
      <c r="E1771" s="1604">
        <f t="shared" si="159"/>
        <v>892.02</v>
      </c>
      <c r="F1771" s="1133">
        <f t="shared" ref="F1771" si="168">ROUND(E1771*(1-$F$11),2)</f>
        <v>892.02</v>
      </c>
      <c r="G1771" s="1041">
        <f>'Заказ, cкидки и курсы валют'!$J$24*F1771</f>
        <v>11315.2737</v>
      </c>
      <c r="H1771" s="641">
        <f t="shared" ref="H1771" si="169">ROUND((D1771/1000)*G1771,2)</f>
        <v>90.52</v>
      </c>
      <c r="I1771" s="642"/>
    </row>
    <row r="1772" spans="1:9" ht="14.1" customHeight="1">
      <c r="A1772" s="638" t="s">
        <v>7417</v>
      </c>
      <c r="B1772" s="639" t="s">
        <v>190</v>
      </c>
      <c r="C1772" s="954">
        <v>14</v>
      </c>
      <c r="D1772" s="1776">
        <v>20</v>
      </c>
      <c r="E1772" s="1604">
        <f t="shared" si="159"/>
        <v>596.17999999999995</v>
      </c>
      <c r="F1772" s="1133">
        <f t="shared" si="160"/>
        <v>596.17999999999995</v>
      </c>
      <c r="G1772" s="1041">
        <f>'Заказ, cкидки и курсы валют'!$J$24*F1772</f>
        <v>7562.5432999999994</v>
      </c>
      <c r="H1772" s="641">
        <f t="shared" si="161"/>
        <v>151.25</v>
      </c>
      <c r="I1772" s="642"/>
    </row>
    <row r="1773" spans="1:9" ht="14.1" customHeight="1">
      <c r="A1773" s="638" t="s">
        <v>9836</v>
      </c>
      <c r="B1773" s="639" t="s">
        <v>191</v>
      </c>
      <c r="C1773" s="954">
        <v>17.5</v>
      </c>
      <c r="D1773" s="1776">
        <v>20</v>
      </c>
      <c r="E1773" s="1604">
        <f t="shared" si="159"/>
        <v>689.7</v>
      </c>
      <c r="F1773" s="1133">
        <f t="shared" ref="F1773" si="170">ROUND(E1773*(1-$F$11),2)</f>
        <v>689.7</v>
      </c>
      <c r="G1773" s="1041">
        <f>'Заказ, cкидки и курсы валют'!$J$24*F1773</f>
        <v>8748.8445000000011</v>
      </c>
      <c r="H1773" s="641">
        <f t="shared" ref="H1773" si="171">ROUND((D1773/1000)*G1773,2)</f>
        <v>174.98</v>
      </c>
      <c r="I1773" s="642"/>
    </row>
    <row r="1774" spans="1:9" ht="14.1" customHeight="1">
      <c r="A1774" s="638" t="s">
        <v>7418</v>
      </c>
      <c r="B1774" s="639" t="s">
        <v>192</v>
      </c>
      <c r="C1774" s="954">
        <v>17.5</v>
      </c>
      <c r="D1774" s="1776">
        <v>10</v>
      </c>
      <c r="E1774" s="1604">
        <f t="shared" si="159"/>
        <v>772.98</v>
      </c>
      <c r="F1774" s="1133">
        <f t="shared" si="160"/>
        <v>772.98</v>
      </c>
      <c r="G1774" s="1041">
        <f>'Заказ, cкидки и курсы валют'!$J$24*F1774</f>
        <v>9805.2512999999999</v>
      </c>
      <c r="H1774" s="641">
        <f t="shared" si="161"/>
        <v>98.05</v>
      </c>
      <c r="I1774" s="642"/>
    </row>
    <row r="1775" spans="1:9" ht="14.1" customHeight="1">
      <c r="A1775" s="638" t="s">
        <v>7419</v>
      </c>
      <c r="B1775" s="639" t="s">
        <v>193</v>
      </c>
      <c r="C1775" s="954">
        <v>22.36</v>
      </c>
      <c r="D1775" s="1776">
        <v>10</v>
      </c>
      <c r="E1775" s="1604">
        <f t="shared" si="159"/>
        <v>927.12</v>
      </c>
      <c r="F1775" s="1133">
        <f t="shared" si="160"/>
        <v>927.12</v>
      </c>
      <c r="G1775" s="1041">
        <f>'Заказ, cкидки и курсы валют'!$J$24*F1775</f>
        <v>11760.5172</v>
      </c>
      <c r="H1775" s="641">
        <f t="shared" si="161"/>
        <v>117.61</v>
      </c>
      <c r="I1775" s="642"/>
    </row>
    <row r="1776" spans="1:9" ht="14.1" customHeight="1">
      <c r="A1776" s="638" t="s">
        <v>7420</v>
      </c>
      <c r="B1776" s="639" t="s">
        <v>194</v>
      </c>
      <c r="C1776" s="954">
        <v>25.26</v>
      </c>
      <c r="D1776" s="1777">
        <v>10</v>
      </c>
      <c r="E1776" s="1604">
        <f t="shared" si="159"/>
        <v>1155.3399999999999</v>
      </c>
      <c r="F1776" s="1133">
        <f t="shared" si="160"/>
        <v>1155.3399999999999</v>
      </c>
      <c r="G1776" s="1041">
        <f>'Заказ, cкидки и курсы валют'!$J$24*F1776</f>
        <v>14655.4879</v>
      </c>
      <c r="H1776" s="641">
        <f t="shared" si="161"/>
        <v>146.55000000000001</v>
      </c>
      <c r="I1776" s="642"/>
    </row>
    <row r="1777" spans="1:9" ht="14.1" customHeight="1">
      <c r="A1777" s="638" t="s">
        <v>7421</v>
      </c>
      <c r="B1777" s="639" t="s">
        <v>3125</v>
      </c>
      <c r="C1777" s="954">
        <v>28</v>
      </c>
      <c r="D1777" s="1776">
        <v>5</v>
      </c>
      <c r="E1777" s="1604">
        <f t="shared" si="159"/>
        <v>1093.06</v>
      </c>
      <c r="F1777" s="1133">
        <f t="shared" si="160"/>
        <v>1093.06</v>
      </c>
      <c r="G1777" s="1041">
        <f>'Заказ, cкидки и курсы валют'!$J$24*F1777</f>
        <v>13865.4661</v>
      </c>
      <c r="H1777" s="641">
        <f t="shared" si="161"/>
        <v>69.33</v>
      </c>
      <c r="I1777" s="642"/>
    </row>
    <row r="1778" spans="1:9" ht="14.1" customHeight="1">
      <c r="A1778" s="638" t="s">
        <v>7422</v>
      </c>
      <c r="B1778" s="639" t="s">
        <v>195</v>
      </c>
      <c r="C1778" s="954">
        <v>30.5</v>
      </c>
      <c r="D1778" s="1777">
        <v>5</v>
      </c>
      <c r="E1778" s="1604">
        <f t="shared" si="159"/>
        <v>1210.68</v>
      </c>
      <c r="F1778" s="1133">
        <f t="shared" si="160"/>
        <v>1210.68</v>
      </c>
      <c r="G1778" s="1041">
        <f>'Заказ, cкидки и курсы валют'!$J$24*F1778</f>
        <v>15357.475800000002</v>
      </c>
      <c r="H1778" s="641">
        <f t="shared" si="161"/>
        <v>76.790000000000006</v>
      </c>
      <c r="I1778" s="642"/>
    </row>
    <row r="1779" spans="1:9" ht="14.1" customHeight="1">
      <c r="A1779" s="638" t="s">
        <v>9837</v>
      </c>
      <c r="B1779" s="639" t="s">
        <v>977</v>
      </c>
      <c r="C1779" s="954">
        <v>33</v>
      </c>
      <c r="D1779" s="1777">
        <v>5</v>
      </c>
      <c r="E1779" s="1604">
        <f t="shared" si="159"/>
        <v>1321.56</v>
      </c>
      <c r="F1779" s="1133">
        <f t="shared" ref="F1779" si="172">ROUND(E1779*(1-$F$11),2)</f>
        <v>1321.56</v>
      </c>
      <c r="G1779" s="1041">
        <f>'Заказ, cкидки и курсы валют'!$J$24*F1779</f>
        <v>16763.988600000001</v>
      </c>
      <c r="H1779" s="641">
        <f t="shared" ref="H1779" si="173">ROUND((D1779/1000)*G1779,2)</f>
        <v>83.82</v>
      </c>
      <c r="I1779" s="642"/>
    </row>
    <row r="1780" spans="1:9" ht="14.1" customHeight="1">
      <c r="A1780" s="638" t="s">
        <v>7423</v>
      </c>
      <c r="B1780" s="639" t="s">
        <v>196</v>
      </c>
      <c r="C1780" s="954">
        <v>34.6</v>
      </c>
      <c r="D1780" s="1777">
        <v>5</v>
      </c>
      <c r="E1780" s="1604">
        <f t="shared" si="159"/>
        <v>1410.4</v>
      </c>
      <c r="F1780" s="1133">
        <f t="shared" si="160"/>
        <v>1410.4</v>
      </c>
      <c r="G1780" s="1041">
        <f>'Заказ, cкидки и курсы валют'!$J$24*F1780</f>
        <v>17890.924000000003</v>
      </c>
      <c r="H1780" s="641">
        <f t="shared" si="161"/>
        <v>89.45</v>
      </c>
      <c r="I1780" s="642"/>
    </row>
    <row r="1781" spans="1:9" ht="14.1" customHeight="1">
      <c r="A1781" s="638" t="s">
        <v>7424</v>
      </c>
      <c r="B1781" s="639" t="s">
        <v>197</v>
      </c>
      <c r="C1781" s="954">
        <v>40.520000000000003</v>
      </c>
      <c r="D1781" s="1777">
        <v>5</v>
      </c>
      <c r="E1781" s="1604">
        <f t="shared" si="159"/>
        <v>1687.68</v>
      </c>
      <c r="F1781" s="1133">
        <f t="shared" ref="F1781" si="174">ROUND(E1781*(1-$F$11),2)</f>
        <v>1687.68</v>
      </c>
      <c r="G1781" s="1041">
        <f>'Заказ, cкидки и курсы валют'!$J$24*F1781</f>
        <v>21408.220800000003</v>
      </c>
      <c r="H1781" s="641">
        <f t="shared" ref="H1781" si="175">ROUND((D1781/1000)*G1781,2)</f>
        <v>107.04</v>
      </c>
      <c r="I1781" s="642"/>
    </row>
    <row r="1782" spans="1:9" ht="14.1" customHeight="1">
      <c r="A1782" s="638" t="s">
        <v>9838</v>
      </c>
      <c r="B1782" s="639" t="s">
        <v>1647</v>
      </c>
      <c r="C1782" s="954">
        <v>42.4</v>
      </c>
      <c r="D1782" s="1777">
        <v>5</v>
      </c>
      <c r="E1782" s="1604">
        <f t="shared" si="159"/>
        <v>1729.78</v>
      </c>
      <c r="F1782" s="1133">
        <f t="shared" ref="F1782" si="176">ROUND(E1782*(1-$F$11),2)</f>
        <v>1729.78</v>
      </c>
      <c r="G1782" s="1041">
        <f>'Заказ, cкидки и курсы валют'!$J$24*F1782</f>
        <v>21942.259300000002</v>
      </c>
      <c r="H1782" s="641">
        <f t="shared" ref="H1782" si="177">ROUND((D1782/1000)*G1782,2)</f>
        <v>109.71</v>
      </c>
      <c r="I1782" s="642"/>
    </row>
    <row r="1783" spans="1:9" ht="14.1" customHeight="1">
      <c r="A1783" s="638" t="s">
        <v>9839</v>
      </c>
      <c r="B1783" s="639" t="s">
        <v>198</v>
      </c>
      <c r="C1783" s="954">
        <v>47.39</v>
      </c>
      <c r="D1783" s="1777">
        <v>5</v>
      </c>
      <c r="E1783" s="1604">
        <f t="shared" si="159"/>
        <v>1743.28</v>
      </c>
      <c r="F1783" s="1133">
        <f t="shared" ref="F1783" si="178">ROUND(E1783*(1-$F$11),2)</f>
        <v>1743.28</v>
      </c>
      <c r="G1783" s="1041">
        <f>'Заказ, cкидки и курсы валют'!$J$24*F1783</f>
        <v>22113.506799999999</v>
      </c>
      <c r="H1783" s="641">
        <f t="shared" ref="H1783" si="179">ROUND((D1783/1000)*G1783,2)</f>
        <v>110.57</v>
      </c>
      <c r="I1783" s="642"/>
    </row>
    <row r="1784" spans="1:9" ht="14.1" customHeight="1">
      <c r="A1784" s="638" t="s">
        <v>9840</v>
      </c>
      <c r="B1784" s="639" t="s">
        <v>4319</v>
      </c>
      <c r="C1784" s="954">
        <v>49.73</v>
      </c>
      <c r="D1784" s="1777">
        <v>5</v>
      </c>
      <c r="E1784" s="1604">
        <f t="shared" si="159"/>
        <v>2096.8000000000002</v>
      </c>
      <c r="F1784" s="1133">
        <f t="shared" ref="F1784" si="180">ROUND(E1784*(1-$F$11),2)</f>
        <v>2096.8000000000002</v>
      </c>
      <c r="G1784" s="1041">
        <f>'Заказ, cкидки и курсы валют'!$J$24*F1784</f>
        <v>26597.908000000003</v>
      </c>
      <c r="H1784" s="641">
        <f t="shared" ref="H1784" si="181">ROUND((D1784/1000)*G1784,2)</f>
        <v>132.99</v>
      </c>
      <c r="I1784" s="642"/>
    </row>
    <row r="1785" spans="1:9" ht="14.1" customHeight="1">
      <c r="A1785" s="638" t="s">
        <v>9841</v>
      </c>
      <c r="B1785" s="639" t="s">
        <v>199</v>
      </c>
      <c r="C1785" s="954">
        <v>52.5</v>
      </c>
      <c r="D1785" s="1777">
        <v>5</v>
      </c>
      <c r="E1785" s="1604">
        <f t="shared" si="159"/>
        <v>1980.16</v>
      </c>
      <c r="F1785" s="1133">
        <f t="shared" ref="F1785" si="182">ROUND(E1785*(1-$F$11),2)</f>
        <v>1980.16</v>
      </c>
      <c r="G1785" s="1041">
        <f>'Заказ, cкидки и курсы валют'!$J$24*F1785</f>
        <v>25118.329600000001</v>
      </c>
      <c r="H1785" s="641">
        <f t="shared" ref="H1785" si="183">ROUND((D1785/1000)*G1785,2)</f>
        <v>125.59</v>
      </c>
      <c r="I1785" s="642"/>
    </row>
    <row r="1786" spans="1:9" ht="14.1" customHeight="1">
      <c r="A1786" s="638" t="s">
        <v>9842</v>
      </c>
      <c r="B1786" s="639" t="s">
        <v>200</v>
      </c>
      <c r="C1786" s="954">
        <v>58.33</v>
      </c>
      <c r="D1786" s="1777">
        <v>5</v>
      </c>
      <c r="E1786" s="1604">
        <f t="shared" si="159"/>
        <v>2425.86</v>
      </c>
      <c r="F1786" s="1133">
        <f t="shared" ref="F1786:F1805" si="184">ROUND(E1786*(1-$F$11),2)</f>
        <v>2425.86</v>
      </c>
      <c r="G1786" s="1041">
        <f>'Заказ, cкидки и курсы валют'!$J$24*F1786</f>
        <v>30772.034100000004</v>
      </c>
      <c r="H1786" s="641">
        <f t="shared" ref="H1786:H1805" si="185">ROUND((D1786/1000)*G1786,2)</f>
        <v>153.86000000000001</v>
      </c>
      <c r="I1786" s="642"/>
    </row>
    <row r="1787" spans="1:9" ht="14.1" customHeight="1">
      <c r="A1787" s="638" t="s">
        <v>9843</v>
      </c>
      <c r="B1787" s="639" t="s">
        <v>3128</v>
      </c>
      <c r="C1787" s="954">
        <v>30</v>
      </c>
      <c r="D1787" s="1777">
        <v>10</v>
      </c>
      <c r="E1787" s="1604">
        <f t="shared" si="159"/>
        <v>1114.82</v>
      </c>
      <c r="F1787" s="1133">
        <f t="shared" si="184"/>
        <v>1114.82</v>
      </c>
      <c r="G1787" s="1041">
        <f>'Заказ, cкидки и курсы валют'!$J$24*F1787</f>
        <v>14141.4917</v>
      </c>
      <c r="H1787" s="641">
        <f t="shared" si="185"/>
        <v>141.41</v>
      </c>
      <c r="I1787" s="642"/>
    </row>
    <row r="1788" spans="1:9" ht="14.1" customHeight="1">
      <c r="A1788" s="638" t="s">
        <v>9844</v>
      </c>
      <c r="B1788" s="1778" t="s">
        <v>201</v>
      </c>
      <c r="C1788" s="954">
        <v>30.13</v>
      </c>
      <c r="D1788" s="1779">
        <v>10</v>
      </c>
      <c r="E1788" s="1604">
        <f t="shared" si="159"/>
        <v>1207.98</v>
      </c>
      <c r="F1788" s="1133">
        <f t="shared" si="184"/>
        <v>1207.98</v>
      </c>
      <c r="G1788" s="1041">
        <f>'Заказ, cкидки и курсы валют'!$J$24*F1788</f>
        <v>15323.2263</v>
      </c>
      <c r="H1788" s="641">
        <f t="shared" si="185"/>
        <v>153.22999999999999</v>
      </c>
      <c r="I1788" s="1780"/>
    </row>
    <row r="1789" spans="1:9" ht="14.1" customHeight="1">
      <c r="A1789" s="638" t="s">
        <v>9845</v>
      </c>
      <c r="B1789" s="1778" t="s">
        <v>202</v>
      </c>
      <c r="C1789" s="954">
        <v>34.56</v>
      </c>
      <c r="D1789" s="1779">
        <v>5</v>
      </c>
      <c r="E1789" s="1604">
        <f t="shared" ref="E1789:E1820" si="186">E1686*2</f>
        <v>1433.64</v>
      </c>
      <c r="F1789" s="1133">
        <f t="shared" si="184"/>
        <v>1433.64</v>
      </c>
      <c r="G1789" s="1041">
        <f>'Заказ, cкидки и курсы валют'!$J$24*F1789</f>
        <v>18185.723400000003</v>
      </c>
      <c r="H1789" s="641">
        <f t="shared" si="185"/>
        <v>90.93</v>
      </c>
      <c r="I1789" s="1780"/>
    </row>
    <row r="1790" spans="1:9" ht="14.1" customHeight="1">
      <c r="A1790" s="638" t="s">
        <v>9846</v>
      </c>
      <c r="B1790" s="1778" t="s">
        <v>615</v>
      </c>
      <c r="C1790" s="954">
        <v>38.4</v>
      </c>
      <c r="D1790" s="1779">
        <v>5</v>
      </c>
      <c r="E1790" s="1604">
        <f t="shared" si="186"/>
        <v>1597.98</v>
      </c>
      <c r="F1790" s="1133">
        <f t="shared" si="184"/>
        <v>1597.98</v>
      </c>
      <c r="G1790" s="1041">
        <f>'Заказ, cкидки и курсы валют'!$J$24*F1790</f>
        <v>20270.3763</v>
      </c>
      <c r="H1790" s="641">
        <f t="shared" si="185"/>
        <v>101.35</v>
      </c>
      <c r="I1790" s="1780"/>
    </row>
    <row r="1791" spans="1:9" ht="14.1" customHeight="1">
      <c r="A1791" s="638" t="s">
        <v>9847</v>
      </c>
      <c r="B1791" s="1778" t="s">
        <v>203</v>
      </c>
      <c r="C1791" s="954">
        <v>43.09</v>
      </c>
      <c r="D1791" s="1779">
        <v>5</v>
      </c>
      <c r="E1791" s="1604">
        <f t="shared" si="186"/>
        <v>1698.52</v>
      </c>
      <c r="F1791" s="1133">
        <f t="shared" si="184"/>
        <v>1698.52</v>
      </c>
      <c r="G1791" s="1041">
        <f>'Заказ, cкидки и курсы валют'!$J$24*F1791</f>
        <v>21545.726200000001</v>
      </c>
      <c r="H1791" s="641">
        <f t="shared" si="185"/>
        <v>107.73</v>
      </c>
      <c r="I1791" s="1780"/>
    </row>
    <row r="1792" spans="1:9" ht="14.1" customHeight="1">
      <c r="A1792" s="638" t="s">
        <v>9848</v>
      </c>
      <c r="B1792" s="1778" t="s">
        <v>614</v>
      </c>
      <c r="C1792" s="954">
        <v>47.2</v>
      </c>
      <c r="D1792" s="1779">
        <v>5</v>
      </c>
      <c r="E1792" s="1604">
        <f t="shared" si="186"/>
        <v>1744.96</v>
      </c>
      <c r="F1792" s="1133">
        <f t="shared" si="184"/>
        <v>1744.96</v>
      </c>
      <c r="G1792" s="1041">
        <f>'Заказ, cкидки и курсы валют'!$J$24*F1792</f>
        <v>22134.817600000002</v>
      </c>
      <c r="H1792" s="641">
        <f t="shared" si="185"/>
        <v>110.67</v>
      </c>
      <c r="I1792" s="1780"/>
    </row>
    <row r="1793" spans="1:9" ht="14.1" customHeight="1">
      <c r="A1793" s="638" t="s">
        <v>9849</v>
      </c>
      <c r="B1793" s="1778" t="s">
        <v>204</v>
      </c>
      <c r="C1793" s="954">
        <v>52.17</v>
      </c>
      <c r="D1793" s="1779">
        <v>5</v>
      </c>
      <c r="E1793" s="1604">
        <f t="shared" si="186"/>
        <v>2127.44</v>
      </c>
      <c r="F1793" s="1133">
        <f t="shared" si="184"/>
        <v>2127.44</v>
      </c>
      <c r="G1793" s="1041">
        <f>'Заказ, cкидки и курсы валют'!$J$24*F1793</f>
        <v>26986.576400000002</v>
      </c>
      <c r="H1793" s="641">
        <f t="shared" si="185"/>
        <v>134.93</v>
      </c>
      <c r="I1793" s="1780"/>
    </row>
    <row r="1794" spans="1:9" ht="14.1" customHeight="1">
      <c r="A1794" s="638" t="s">
        <v>9850</v>
      </c>
      <c r="B1794" s="1778" t="s">
        <v>3143</v>
      </c>
      <c r="C1794" s="1781">
        <v>62.1</v>
      </c>
      <c r="D1794" s="1779">
        <v>5</v>
      </c>
      <c r="E1794" s="1604">
        <f t="shared" si="186"/>
        <v>2296.98</v>
      </c>
      <c r="F1794" s="1133">
        <f t="shared" si="184"/>
        <v>2296.98</v>
      </c>
      <c r="G1794" s="1041">
        <f>'Заказ, cкидки и курсы валют'!$J$24*F1794</f>
        <v>29137.191300000002</v>
      </c>
      <c r="H1794" s="641">
        <f t="shared" si="185"/>
        <v>145.69</v>
      </c>
      <c r="I1794" s="1780"/>
    </row>
    <row r="1795" spans="1:9" ht="14.1" customHeight="1">
      <c r="A1795" s="638" t="s">
        <v>9851</v>
      </c>
      <c r="B1795" s="1778" t="s">
        <v>205</v>
      </c>
      <c r="C1795" s="954">
        <v>61.11</v>
      </c>
      <c r="D1795" s="1779">
        <v>5</v>
      </c>
      <c r="E1795" s="1604">
        <f t="shared" si="186"/>
        <v>2553.14</v>
      </c>
      <c r="F1795" s="1133">
        <f t="shared" si="184"/>
        <v>2553.14</v>
      </c>
      <c r="G1795" s="1041">
        <f>'Заказ, cкидки и курсы валют'!$J$24*F1795</f>
        <v>32386.580900000001</v>
      </c>
      <c r="H1795" s="1782">
        <f t="shared" si="185"/>
        <v>161.93</v>
      </c>
      <c r="I1795" s="1780"/>
    </row>
    <row r="1796" spans="1:9" ht="14.1" customHeight="1">
      <c r="A1796" s="1260" t="s">
        <v>9852</v>
      </c>
      <c r="B1796" s="1778" t="s">
        <v>206</v>
      </c>
      <c r="C1796" s="954">
        <v>70</v>
      </c>
      <c r="D1796" s="1779">
        <v>5</v>
      </c>
      <c r="E1796" s="1604">
        <f t="shared" si="186"/>
        <v>2764.98</v>
      </c>
      <c r="F1796" s="1133">
        <f t="shared" si="184"/>
        <v>2764.98</v>
      </c>
      <c r="G1796" s="1041">
        <f>'Заказ, cкидки и курсы валют'!$J$24*F1796</f>
        <v>35073.7713</v>
      </c>
      <c r="H1796" s="641">
        <f t="shared" si="185"/>
        <v>175.37</v>
      </c>
      <c r="I1796" s="1780"/>
    </row>
    <row r="1797" spans="1:9" ht="14.1" customHeight="1">
      <c r="A1797" s="1260" t="s">
        <v>9853</v>
      </c>
      <c r="B1797" s="1778" t="s">
        <v>1369</v>
      </c>
      <c r="C1797" s="954">
        <v>72.400000000000006</v>
      </c>
      <c r="D1797" s="1779">
        <v>5</v>
      </c>
      <c r="E1797" s="1604">
        <f t="shared" si="186"/>
        <v>2905.94</v>
      </c>
      <c r="F1797" s="1133">
        <f t="shared" si="184"/>
        <v>2905.94</v>
      </c>
      <c r="G1797" s="1041">
        <f>'Заказ, cкидки и курсы валют'!$J$24*F1797</f>
        <v>36861.848900000005</v>
      </c>
      <c r="H1797" s="641">
        <f t="shared" si="185"/>
        <v>184.31</v>
      </c>
      <c r="I1797" s="1780"/>
    </row>
    <row r="1798" spans="1:9" ht="14.1" customHeight="1">
      <c r="A1798" s="1260" t="s">
        <v>9854</v>
      </c>
      <c r="B1798" s="1778" t="s">
        <v>207</v>
      </c>
      <c r="C1798" s="954">
        <v>78</v>
      </c>
      <c r="D1798" s="1779">
        <v>5</v>
      </c>
      <c r="E1798" s="1604">
        <f t="shared" si="186"/>
        <v>3101.24</v>
      </c>
      <c r="F1798" s="1133">
        <f t="shared" si="184"/>
        <v>3101.24</v>
      </c>
      <c r="G1798" s="1041">
        <f>'Заказ, cкидки и курсы валют'!$J$24*F1798</f>
        <v>39339.229399999997</v>
      </c>
      <c r="H1798" s="641">
        <f t="shared" si="185"/>
        <v>196.7</v>
      </c>
      <c r="I1798" s="1780"/>
    </row>
    <row r="1799" spans="1:9" ht="14.1" customHeight="1">
      <c r="A1799" s="1260" t="s">
        <v>9855</v>
      </c>
      <c r="B1799" s="1778" t="s">
        <v>208</v>
      </c>
      <c r="C1799" s="954">
        <v>88.8</v>
      </c>
      <c r="D1799" s="1779">
        <v>5</v>
      </c>
      <c r="E1799" s="1604">
        <f t="shared" si="186"/>
        <v>3488.88</v>
      </c>
      <c r="F1799" s="1133">
        <f t="shared" si="184"/>
        <v>3488.88</v>
      </c>
      <c r="G1799" s="1041">
        <f>'Заказ, cкидки и курсы валют'!$J$24*F1799</f>
        <v>44256.442800000004</v>
      </c>
      <c r="H1799" s="641">
        <f t="shared" si="185"/>
        <v>221.28</v>
      </c>
      <c r="I1799" s="1780"/>
    </row>
    <row r="1800" spans="1:9" ht="14.1" customHeight="1">
      <c r="A1800" s="1260" t="s">
        <v>9856</v>
      </c>
      <c r="B1800" s="1778" t="s">
        <v>209</v>
      </c>
      <c r="C1800" s="954">
        <v>97</v>
      </c>
      <c r="D1800" s="1779">
        <v>1</v>
      </c>
      <c r="E1800" s="1604">
        <f t="shared" si="186"/>
        <v>4049.04</v>
      </c>
      <c r="F1800" s="1133">
        <f t="shared" si="184"/>
        <v>4049.04</v>
      </c>
      <c r="G1800" s="1041">
        <f>'Заказ, cкидки и курсы валют'!$J$24*F1800</f>
        <v>51362.072400000005</v>
      </c>
      <c r="H1800" s="641">
        <f t="shared" si="185"/>
        <v>51.36</v>
      </c>
      <c r="I1800" s="1780"/>
    </row>
    <row r="1801" spans="1:9" ht="14.1" customHeight="1">
      <c r="A1801" s="1260" t="s">
        <v>9857</v>
      </c>
      <c r="B1801" s="1778" t="s">
        <v>210</v>
      </c>
      <c r="C1801" s="954">
        <v>107.59</v>
      </c>
      <c r="D1801" s="1779">
        <v>1</v>
      </c>
      <c r="E1801" s="1604">
        <f t="shared" si="186"/>
        <v>4294.9799999999996</v>
      </c>
      <c r="F1801" s="1133">
        <f t="shared" si="184"/>
        <v>4294.9799999999996</v>
      </c>
      <c r="G1801" s="1041">
        <f>'Заказ, cкидки и курсы валют'!$J$24*F1801</f>
        <v>54481.821299999996</v>
      </c>
      <c r="H1801" s="641">
        <f t="shared" si="185"/>
        <v>54.48</v>
      </c>
      <c r="I1801" s="1780"/>
    </row>
    <row r="1802" spans="1:9" ht="14.1" customHeight="1">
      <c r="A1802" s="1260" t="s">
        <v>9858</v>
      </c>
      <c r="B1802" s="1778" t="s">
        <v>211</v>
      </c>
      <c r="C1802" s="954">
        <v>114</v>
      </c>
      <c r="D1802" s="1779">
        <v>1</v>
      </c>
      <c r="E1802" s="1604">
        <f t="shared" si="186"/>
        <v>5300.14</v>
      </c>
      <c r="F1802" s="1133">
        <f t="shared" si="184"/>
        <v>5300.14</v>
      </c>
      <c r="G1802" s="1041">
        <f>'Заказ, cкидки и курсы валют'!$J$24*F1802</f>
        <v>67232.275900000008</v>
      </c>
      <c r="H1802" s="641">
        <f t="shared" si="185"/>
        <v>67.23</v>
      </c>
      <c r="I1802" s="1780"/>
    </row>
    <row r="1803" spans="1:9" ht="14.1" customHeight="1">
      <c r="A1803" s="1260" t="s">
        <v>9859</v>
      </c>
      <c r="B1803" s="1778" t="s">
        <v>212</v>
      </c>
      <c r="C1803" s="954">
        <v>124</v>
      </c>
      <c r="D1803" s="1779">
        <v>1</v>
      </c>
      <c r="E1803" s="1604">
        <f t="shared" si="186"/>
        <v>5664.36</v>
      </c>
      <c r="F1803" s="1133">
        <f t="shared" si="184"/>
        <v>5664.36</v>
      </c>
      <c r="G1803" s="1041">
        <f>'Заказ, cкидки и курсы валют'!$J$24*F1803</f>
        <v>71852.406600000002</v>
      </c>
      <c r="H1803" s="641">
        <f t="shared" si="185"/>
        <v>71.849999999999994</v>
      </c>
      <c r="I1803" s="1780"/>
    </row>
    <row r="1804" spans="1:9" ht="14.1" customHeight="1">
      <c r="A1804" s="1260" t="s">
        <v>9860</v>
      </c>
      <c r="B1804" s="1778" t="s">
        <v>4317</v>
      </c>
      <c r="C1804" s="954">
        <v>127.57</v>
      </c>
      <c r="D1804" s="1779">
        <v>1</v>
      </c>
      <c r="E1804" s="1604">
        <f t="shared" si="186"/>
        <v>5418.36</v>
      </c>
      <c r="F1804" s="1133">
        <f t="shared" si="184"/>
        <v>5418.36</v>
      </c>
      <c r="G1804" s="1041">
        <f>'Заказ, cкидки и курсы валют'!$J$24*F1804</f>
        <v>68731.896599999993</v>
      </c>
      <c r="H1804" s="641">
        <f t="shared" si="185"/>
        <v>68.73</v>
      </c>
      <c r="I1804" s="1780"/>
    </row>
    <row r="1805" spans="1:9" ht="14.1" customHeight="1">
      <c r="A1805" s="1260" t="s">
        <v>9861</v>
      </c>
      <c r="B1805" s="1778" t="s">
        <v>616</v>
      </c>
      <c r="C1805" s="954">
        <v>142.5</v>
      </c>
      <c r="D1805" s="1779">
        <v>1</v>
      </c>
      <c r="E1805" s="1604">
        <f t="shared" si="186"/>
        <v>5918.98</v>
      </c>
      <c r="F1805" s="1133">
        <f t="shared" si="184"/>
        <v>5918.98</v>
      </c>
      <c r="G1805" s="1041">
        <f>'Заказ, cкидки и курсы валют'!$J$24*F1805</f>
        <v>75082.261299999998</v>
      </c>
      <c r="H1805" s="641">
        <f t="shared" si="185"/>
        <v>75.08</v>
      </c>
      <c r="I1805" s="1780"/>
    </row>
    <row r="1806" spans="1:9" ht="14.1" customHeight="1">
      <c r="A1806" s="1260" t="s">
        <v>11209</v>
      </c>
      <c r="B1806" s="639" t="s">
        <v>619</v>
      </c>
      <c r="C1806" s="1781">
        <v>60</v>
      </c>
      <c r="D1806" s="1779">
        <v>1</v>
      </c>
      <c r="E1806" s="1604">
        <f t="shared" si="186"/>
        <v>2115.84</v>
      </c>
      <c r="F1806" s="1133">
        <f t="shared" ref="F1806:F1822" si="187">ROUND(E1806*(1-$F$11),2)</f>
        <v>2115.84</v>
      </c>
      <c r="G1806" s="1041">
        <f>'Заказ, cкидки и курсы валют'!$J$24*F1806</f>
        <v>26839.430400000001</v>
      </c>
      <c r="H1806" s="641">
        <f t="shared" ref="H1806:H1822" si="188">ROUND((D1806/1000)*G1806,2)</f>
        <v>26.84</v>
      </c>
      <c r="I1806" s="1780"/>
    </row>
    <row r="1807" spans="1:9" ht="14.1" customHeight="1">
      <c r="A1807" s="1260" t="s">
        <v>9862</v>
      </c>
      <c r="B1807" s="1778" t="s">
        <v>3132</v>
      </c>
      <c r="C1807" s="1781">
        <v>64.5</v>
      </c>
      <c r="D1807" s="1779">
        <v>1</v>
      </c>
      <c r="E1807" s="1604">
        <f t="shared" si="186"/>
        <v>2343.12</v>
      </c>
      <c r="F1807" s="1133">
        <f t="shared" si="187"/>
        <v>2343.12</v>
      </c>
      <c r="G1807" s="1041">
        <f>'Заказ, cкидки и курсы валют'!$J$24*F1807</f>
        <v>29722.477200000001</v>
      </c>
      <c r="H1807" s="641">
        <f t="shared" si="188"/>
        <v>29.72</v>
      </c>
      <c r="I1807" s="1780"/>
    </row>
    <row r="1808" spans="1:9" ht="14.1" customHeight="1">
      <c r="A1808" s="1260" t="s">
        <v>11210</v>
      </c>
      <c r="B1808" s="639" t="s">
        <v>1333</v>
      </c>
      <c r="C1808" s="1781">
        <v>80</v>
      </c>
      <c r="D1808" s="1779">
        <v>1</v>
      </c>
      <c r="E1808" s="1604">
        <f t="shared" si="186"/>
        <v>2822.1</v>
      </c>
      <c r="F1808" s="1133">
        <f t="shared" si="187"/>
        <v>2822.1</v>
      </c>
      <c r="G1808" s="1041">
        <f>'Заказ, cкидки и курсы валют'!$J$24*F1808</f>
        <v>35798.338499999998</v>
      </c>
      <c r="H1808" s="641">
        <f t="shared" si="188"/>
        <v>35.799999999999997</v>
      </c>
      <c r="I1808" s="1780"/>
    </row>
    <row r="1809" spans="1:9" ht="14.1" customHeight="1">
      <c r="A1809" s="1260" t="s">
        <v>9863</v>
      </c>
      <c r="B1809" s="1778" t="s">
        <v>1334</v>
      </c>
      <c r="C1809" s="954">
        <v>87.6</v>
      </c>
      <c r="D1809" s="1779">
        <v>1</v>
      </c>
      <c r="E1809" s="1604">
        <f t="shared" si="186"/>
        <v>3237.36</v>
      </c>
      <c r="F1809" s="1133">
        <f t="shared" si="187"/>
        <v>3237.36</v>
      </c>
      <c r="G1809" s="1041">
        <f>'Заказ, cкидки и курсы валют'!$J$24*F1809</f>
        <v>41065.911600000007</v>
      </c>
      <c r="H1809" s="641">
        <f t="shared" si="188"/>
        <v>41.07</v>
      </c>
      <c r="I1809" s="1780"/>
    </row>
    <row r="1810" spans="1:9" ht="14.1" customHeight="1">
      <c r="A1810" s="1260" t="s">
        <v>9864</v>
      </c>
      <c r="B1810" s="1778" t="s">
        <v>213</v>
      </c>
      <c r="C1810" s="954">
        <v>105.14</v>
      </c>
      <c r="D1810" s="1779">
        <v>1</v>
      </c>
      <c r="E1810" s="1604">
        <f t="shared" si="186"/>
        <v>4032.1</v>
      </c>
      <c r="F1810" s="1133">
        <f t="shared" si="187"/>
        <v>4032.1</v>
      </c>
      <c r="G1810" s="1041">
        <f>'Заказ, cкидки и курсы валют'!$J$24*F1810</f>
        <v>51147.188500000004</v>
      </c>
      <c r="H1810" s="641">
        <f t="shared" si="188"/>
        <v>51.15</v>
      </c>
      <c r="I1810" s="1780"/>
    </row>
    <row r="1811" spans="1:9" ht="14.1" customHeight="1">
      <c r="A1811" s="1260" t="s">
        <v>9865</v>
      </c>
      <c r="B1811" s="1778" t="s">
        <v>1335</v>
      </c>
      <c r="C1811" s="1781">
        <v>110.2</v>
      </c>
      <c r="D1811" s="1779">
        <v>1</v>
      </c>
      <c r="E1811" s="1604">
        <f t="shared" si="186"/>
        <v>4179.6400000000003</v>
      </c>
      <c r="F1811" s="1133">
        <f t="shared" si="187"/>
        <v>4179.6400000000003</v>
      </c>
      <c r="G1811" s="1041">
        <f>'Заказ, cкидки и курсы валют'!$J$24*F1811</f>
        <v>53018.733400000005</v>
      </c>
      <c r="H1811" s="641">
        <f t="shared" si="188"/>
        <v>53.02</v>
      </c>
      <c r="I1811" s="1780"/>
    </row>
    <row r="1812" spans="1:9" ht="14.1" customHeight="1">
      <c r="A1812" s="1260" t="s">
        <v>9866</v>
      </c>
      <c r="B1812" s="1778" t="s">
        <v>214</v>
      </c>
      <c r="C1812" s="954">
        <v>117.38</v>
      </c>
      <c r="D1812" s="1779">
        <v>1</v>
      </c>
      <c r="E1812" s="1604">
        <f t="shared" si="186"/>
        <v>4662.88</v>
      </c>
      <c r="F1812" s="1133">
        <f t="shared" si="187"/>
        <v>4662.88</v>
      </c>
      <c r="G1812" s="1041">
        <f>'Заказ, cкидки и курсы валют'!$J$24*F1812</f>
        <v>59148.632800000007</v>
      </c>
      <c r="H1812" s="641">
        <f t="shared" si="188"/>
        <v>59.15</v>
      </c>
      <c r="I1812" s="1780"/>
    </row>
    <row r="1813" spans="1:9" ht="14.1" customHeight="1">
      <c r="A1813" s="1260" t="s">
        <v>9867</v>
      </c>
      <c r="B1813" s="1778" t="s">
        <v>215</v>
      </c>
      <c r="C1813" s="954">
        <v>130</v>
      </c>
      <c r="D1813" s="1779">
        <v>1</v>
      </c>
      <c r="E1813" s="1604">
        <f t="shared" si="186"/>
        <v>5024.04</v>
      </c>
      <c r="F1813" s="1133">
        <f t="shared" si="187"/>
        <v>5024.04</v>
      </c>
      <c r="G1813" s="1041">
        <f>'Заказ, cкидки и курсы валют'!$J$24*F1813</f>
        <v>63729.947400000005</v>
      </c>
      <c r="H1813" s="641">
        <f t="shared" si="188"/>
        <v>63.73</v>
      </c>
      <c r="I1813" s="1780"/>
    </row>
    <row r="1814" spans="1:9" ht="14.1" customHeight="1">
      <c r="A1814" s="1260" t="s">
        <v>9868</v>
      </c>
      <c r="B1814" s="1778" t="s">
        <v>216</v>
      </c>
      <c r="C1814" s="954">
        <v>142.4</v>
      </c>
      <c r="D1814" s="1779">
        <v>1</v>
      </c>
      <c r="E1814" s="1604">
        <f t="shared" si="186"/>
        <v>5793.26</v>
      </c>
      <c r="F1814" s="1133">
        <f t="shared" si="187"/>
        <v>5793.26</v>
      </c>
      <c r="G1814" s="1041">
        <f>'Заказ, cкидки и курсы валют'!$J$24*F1814</f>
        <v>73487.503100000002</v>
      </c>
      <c r="H1814" s="641">
        <f t="shared" si="188"/>
        <v>73.489999999999995</v>
      </c>
      <c r="I1814" s="1780"/>
    </row>
    <row r="1815" spans="1:9" ht="14.1" customHeight="1">
      <c r="A1815" s="1260" t="s">
        <v>9869</v>
      </c>
      <c r="B1815" s="1778" t="s">
        <v>217</v>
      </c>
      <c r="C1815" s="954">
        <v>155.19999999999999</v>
      </c>
      <c r="D1815" s="1779">
        <v>1</v>
      </c>
      <c r="E1815" s="1604">
        <f t="shared" si="186"/>
        <v>6479.74</v>
      </c>
      <c r="F1815" s="1133">
        <f t="shared" si="187"/>
        <v>6479.74</v>
      </c>
      <c r="G1815" s="1041">
        <f>'Заказ, cкидки и курсы валют'!$J$24*F1815</f>
        <v>82195.501900000003</v>
      </c>
      <c r="H1815" s="641">
        <f t="shared" si="188"/>
        <v>82.2</v>
      </c>
      <c r="I1815" s="1780"/>
    </row>
    <row r="1816" spans="1:9" ht="14.1" customHeight="1">
      <c r="A1816" s="1260" t="s">
        <v>9870</v>
      </c>
      <c r="B1816" s="1778" t="s">
        <v>218</v>
      </c>
      <c r="C1816" s="954">
        <v>171.43</v>
      </c>
      <c r="D1816" s="1779">
        <v>1</v>
      </c>
      <c r="E1816" s="1604">
        <f t="shared" si="186"/>
        <v>6910.22</v>
      </c>
      <c r="F1816" s="1133">
        <f t="shared" si="187"/>
        <v>6910.22</v>
      </c>
      <c r="G1816" s="1041">
        <f>'Заказ, cкидки и курсы валют'!$J$24*F1816</f>
        <v>87656.140700000004</v>
      </c>
      <c r="H1816" s="641">
        <f t="shared" si="188"/>
        <v>87.66</v>
      </c>
      <c r="I1816" s="1780"/>
    </row>
    <row r="1817" spans="1:9" ht="14.1" customHeight="1">
      <c r="A1817" s="1260" t="s">
        <v>9871</v>
      </c>
      <c r="B1817" s="639" t="s">
        <v>1370</v>
      </c>
      <c r="C1817" s="954">
        <v>165.07</v>
      </c>
      <c r="D1817" s="1779">
        <v>1</v>
      </c>
      <c r="E1817" s="1604">
        <f t="shared" si="186"/>
        <v>7913.32</v>
      </c>
      <c r="F1817" s="1133">
        <f t="shared" si="187"/>
        <v>7913.32</v>
      </c>
      <c r="G1817" s="1041">
        <f>'Заказ, cкидки и курсы валют'!$J$24*F1817</f>
        <v>100380.4642</v>
      </c>
      <c r="H1817" s="641">
        <f t="shared" si="188"/>
        <v>100.38</v>
      </c>
      <c r="I1817" s="1780"/>
    </row>
    <row r="1818" spans="1:9" ht="14.1" customHeight="1">
      <c r="A1818" s="1260" t="s">
        <v>9872</v>
      </c>
      <c r="B1818" s="1778" t="s">
        <v>219</v>
      </c>
      <c r="C1818" s="954">
        <v>180.36</v>
      </c>
      <c r="D1818" s="1779">
        <v>1</v>
      </c>
      <c r="E1818" s="1604">
        <f t="shared" si="186"/>
        <v>7537.76</v>
      </c>
      <c r="F1818" s="1133">
        <f t="shared" si="187"/>
        <v>7537.76</v>
      </c>
      <c r="G1818" s="1041">
        <f>'Заказ, cкидки и курсы валют'!$J$24*F1818</f>
        <v>95616.4856</v>
      </c>
      <c r="H1818" s="641">
        <f t="shared" si="188"/>
        <v>95.62</v>
      </c>
      <c r="I1818" s="1780"/>
    </row>
    <row r="1819" spans="1:9" ht="12.75" customHeight="1">
      <c r="A1819" s="1783" t="s">
        <v>9873</v>
      </c>
      <c r="B1819" s="1784" t="s">
        <v>220</v>
      </c>
      <c r="C1819" s="1785">
        <v>200</v>
      </c>
      <c r="D1819" s="1779">
        <v>1</v>
      </c>
      <c r="E1819" s="1604">
        <f t="shared" si="186"/>
        <v>8494.4</v>
      </c>
      <c r="F1819" s="1133">
        <f t="shared" si="187"/>
        <v>8494.4</v>
      </c>
      <c r="G1819" s="1041">
        <f>'Заказ, cкидки и курсы валют'!$J$24*F1819</f>
        <v>107751.46399999999</v>
      </c>
      <c r="H1819" s="641">
        <f t="shared" si="188"/>
        <v>107.75</v>
      </c>
      <c r="I1819" s="1780"/>
    </row>
    <row r="1820" spans="1:9" ht="14.25" customHeight="1">
      <c r="A1820" s="1260" t="s">
        <v>9874</v>
      </c>
      <c r="B1820" s="1778" t="s">
        <v>221</v>
      </c>
      <c r="C1820" s="954">
        <v>213</v>
      </c>
      <c r="D1820" s="1779">
        <v>1</v>
      </c>
      <c r="E1820" s="1604">
        <f t="shared" si="186"/>
        <v>8562.2000000000007</v>
      </c>
      <c r="F1820" s="1133">
        <f t="shared" si="187"/>
        <v>8562.2000000000007</v>
      </c>
      <c r="G1820" s="1041">
        <f>'Заказ, cкидки и курсы валют'!$J$24*F1820</f>
        <v>108611.50700000001</v>
      </c>
      <c r="H1820" s="641">
        <f t="shared" si="188"/>
        <v>108.61</v>
      </c>
      <c r="I1820" s="1780"/>
    </row>
    <row r="1821" spans="1:9" ht="12.75" customHeight="1">
      <c r="A1821" s="1260" t="s">
        <v>9875</v>
      </c>
      <c r="B1821" s="1778" t="s">
        <v>4335</v>
      </c>
      <c r="C1821" s="954">
        <v>253</v>
      </c>
      <c r="D1821" s="1779">
        <v>1</v>
      </c>
      <c r="E1821" s="1604">
        <f t="shared" ref="E1821:E1822" si="189">E1718*2</f>
        <v>13612.68</v>
      </c>
      <c r="F1821" s="1133">
        <f t="shared" si="187"/>
        <v>13612.68</v>
      </c>
      <c r="G1821" s="1041">
        <f>'Заказ, cкидки и курсы валют'!$J$24*F1821</f>
        <v>172676.84580000001</v>
      </c>
      <c r="H1821" s="641">
        <f t="shared" si="188"/>
        <v>172.68</v>
      </c>
      <c r="I1821" s="1780"/>
    </row>
    <row r="1822" spans="1:9" ht="13.5" customHeight="1" thickBot="1">
      <c r="A1822" s="1786" t="s">
        <v>9876</v>
      </c>
      <c r="B1822" s="1787" t="s">
        <v>3933</v>
      </c>
      <c r="C1822" s="1788">
        <v>263.75</v>
      </c>
      <c r="D1822" s="1789">
        <v>1</v>
      </c>
      <c r="E1822" s="1725">
        <f t="shared" si="189"/>
        <v>12810.66</v>
      </c>
      <c r="F1822" s="1758">
        <f t="shared" si="187"/>
        <v>12810.66</v>
      </c>
      <c r="G1822" s="1759">
        <f>'Заказ, cкидки и курсы валют'!$J$24*F1822</f>
        <v>162503.22210000001</v>
      </c>
      <c r="H1822" s="1760">
        <f t="shared" si="188"/>
        <v>162.5</v>
      </c>
      <c r="I1822" s="1135"/>
    </row>
    <row r="1823" spans="1:9" ht="13.5" customHeight="1" thickBot="1">
      <c r="A1823" s="106"/>
      <c r="B1823" s="53"/>
      <c r="C1823" s="152"/>
      <c r="D1823" s="53"/>
      <c r="E1823" s="678"/>
      <c r="F1823" s="711"/>
      <c r="G1823" s="1038"/>
      <c r="H1823" s="106"/>
      <c r="I1823" s="14"/>
    </row>
    <row r="1824" spans="1:9" ht="13.5" customHeight="1">
      <c r="A1824" s="255"/>
      <c r="B1824" s="285"/>
      <c r="C1824" s="112" t="s">
        <v>3101</v>
      </c>
      <c r="D1824" s="117"/>
      <c r="E1824" s="728"/>
      <c r="F1824" s="729"/>
      <c r="G1824" s="1033"/>
      <c r="H1824" s="196"/>
      <c r="I1824" s="116"/>
    </row>
    <row r="1825" spans="1:9" ht="13.5" customHeight="1">
      <c r="A1825" s="256"/>
      <c r="B1825" s="129" t="s">
        <v>1407</v>
      </c>
      <c r="C1825" s="129"/>
      <c r="D1825" s="199"/>
      <c r="E1825" s="730"/>
      <c r="F1825" s="685"/>
      <c r="G1825" s="396"/>
      <c r="H1825" s="17"/>
      <c r="I1825" s="200"/>
    </row>
    <row r="1826" spans="1:9" ht="44.25" customHeight="1">
      <c r="A1826" s="256"/>
      <c r="B1826" s="257"/>
      <c r="C1826" s="118"/>
      <c r="D1826" s="118"/>
      <c r="E1826" s="732"/>
      <c r="F1826" s="733"/>
      <c r="G1826" s="1034"/>
      <c r="H1826" s="264"/>
      <c r="I1826" s="200"/>
    </row>
    <row r="1827" spans="1:9" ht="13.5" customHeight="1">
      <c r="A1827" s="256"/>
      <c r="B1827" s="257"/>
      <c r="C1827" s="118"/>
      <c r="D1827" s="118"/>
      <c r="E1827" s="732"/>
      <c r="F1827" s="733"/>
      <c r="G1827" s="1034"/>
      <c r="H1827" s="264"/>
      <c r="I1827" s="200"/>
    </row>
    <row r="1828" spans="1:9" ht="13.5" customHeight="1">
      <c r="A1828" s="256"/>
      <c r="B1828" s="257"/>
      <c r="C1828" s="118"/>
      <c r="D1828" s="118"/>
      <c r="E1828" s="732"/>
      <c r="F1828" s="733"/>
      <c r="G1828" s="1034"/>
      <c r="H1828" s="264"/>
      <c r="I1828" s="200"/>
    </row>
    <row r="1829" spans="1:9" ht="13.5" customHeight="1" thickBot="1">
      <c r="A1829" s="234" t="s">
        <v>7211</v>
      </c>
      <c r="B1829" s="259"/>
      <c r="C1829" s="120"/>
      <c r="D1829" s="120"/>
      <c r="E1829" s="734"/>
      <c r="F1829" s="735"/>
      <c r="G1829" s="1035"/>
      <c r="H1829" s="265"/>
      <c r="I1829" s="205"/>
    </row>
    <row r="1830" spans="1:9" ht="31.5" customHeight="1">
      <c r="A1830" s="228" t="s">
        <v>1036</v>
      </c>
      <c r="B1830" s="229" t="s">
        <v>1037</v>
      </c>
      <c r="C1830" s="230" t="s">
        <v>679</v>
      </c>
      <c r="D1830" s="230" t="s">
        <v>3147</v>
      </c>
      <c r="E1830" s="1476" t="s">
        <v>11544</v>
      </c>
      <c r="F1830" s="737" t="s">
        <v>2796</v>
      </c>
      <c r="G1830" s="1039" t="s">
        <v>2644</v>
      </c>
      <c r="H1830" s="394" t="s">
        <v>498</v>
      </c>
      <c r="I1830" s="232" t="s">
        <v>4274</v>
      </c>
    </row>
    <row r="1831" spans="1:9" ht="13.5" customHeight="1" thickBot="1">
      <c r="A1831" s="228"/>
      <c r="B1831" s="445"/>
      <c r="C1831" s="230" t="s">
        <v>3648</v>
      </c>
      <c r="D1831" s="446" t="s">
        <v>2645</v>
      </c>
      <c r="E1831" s="738" t="s">
        <v>265</v>
      </c>
      <c r="F1831" s="745">
        <f>'Заказ, cкидки и курсы валют'!$I$12</f>
        <v>0</v>
      </c>
      <c r="G1831" s="1149"/>
      <c r="H1831" s="545"/>
      <c r="I1831" s="380"/>
    </row>
    <row r="1832" spans="1:9" ht="13.5" customHeight="1">
      <c r="A1832" s="1202" t="s">
        <v>427</v>
      </c>
      <c r="B1832" s="448" t="s">
        <v>4316</v>
      </c>
      <c r="C1832" s="1203">
        <v>7.12</v>
      </c>
      <c r="D1832" s="1204">
        <v>2500</v>
      </c>
      <c r="E1832" s="706">
        <v>157.19</v>
      </c>
      <c r="F1832" s="1187">
        <f>ROUND(E1832*(1-$F$11),2)</f>
        <v>157.19</v>
      </c>
      <c r="G1832" s="1188">
        <f>'Заказ, cкидки и курсы валют'!$J$24*F1832</f>
        <v>1993.95515</v>
      </c>
      <c r="H1832" s="443">
        <f>ROUND((D1832/1000)*G1832,2)</f>
        <v>4984.8900000000003</v>
      </c>
      <c r="I1832" s="393"/>
    </row>
    <row r="1833" spans="1:9" ht="13.5" customHeight="1" thickBot="1">
      <c r="A1833" s="271" t="s">
        <v>428</v>
      </c>
      <c r="B1833" s="286" t="s">
        <v>2646</v>
      </c>
      <c r="C1833" s="951">
        <v>10</v>
      </c>
      <c r="D1833" s="288">
        <v>1500</v>
      </c>
      <c r="E1833" s="706">
        <v>232.2</v>
      </c>
      <c r="F1833" s="1173">
        <f>ROUND(E1833*(1-$F$11),2)</f>
        <v>232.2</v>
      </c>
      <c r="G1833" s="1174">
        <f>'Заказ, cкидки и курсы валют'!$J$24*F1833</f>
        <v>2945.4569999999999</v>
      </c>
      <c r="H1833" s="214">
        <f>ROUND((D1833/1000)*G1833,2)</f>
        <v>4418.1899999999996</v>
      </c>
      <c r="I1833" s="248"/>
    </row>
    <row r="1834" spans="1:9" ht="13.5" customHeight="1" thickBot="1">
      <c r="A1834" s="106"/>
      <c r="B1834" s="153"/>
      <c r="C1834" s="154"/>
      <c r="D1834" s="155"/>
      <c r="E1834" s="678"/>
      <c r="F1834" s="711"/>
      <c r="G1834" s="1038"/>
      <c r="H1834" s="106"/>
      <c r="I1834" s="14"/>
    </row>
    <row r="1835" spans="1:9" ht="13.5" customHeight="1">
      <c r="A1835" s="255"/>
      <c r="B1835" s="285"/>
      <c r="C1835" s="112" t="s">
        <v>3101</v>
      </c>
      <c r="D1835" s="117"/>
      <c r="E1835" s="728"/>
      <c r="F1835" s="729"/>
      <c r="G1835" s="1033"/>
      <c r="H1835" s="196"/>
      <c r="I1835" s="116"/>
    </row>
    <row r="1836" spans="1:9" ht="13.5" customHeight="1">
      <c r="A1836" s="256"/>
      <c r="B1836" s="129" t="s">
        <v>1407</v>
      </c>
      <c r="C1836" s="129"/>
      <c r="D1836" s="199"/>
      <c r="E1836" s="730"/>
      <c r="F1836" s="685"/>
      <c r="G1836" s="396"/>
      <c r="H1836" s="17"/>
      <c r="I1836" s="200"/>
    </row>
    <row r="1837" spans="1:9" ht="39" customHeight="1">
      <c r="A1837" s="256"/>
      <c r="B1837" s="257"/>
      <c r="C1837" s="118"/>
      <c r="D1837" s="118"/>
      <c r="E1837" s="732"/>
      <c r="F1837" s="733"/>
      <c r="G1837" s="1034"/>
      <c r="H1837" s="264"/>
      <c r="I1837" s="200"/>
    </row>
    <row r="1838" spans="1:9" ht="13.5" customHeight="1">
      <c r="A1838" s="256"/>
      <c r="B1838" s="257"/>
      <c r="C1838" s="118"/>
      <c r="D1838" s="118"/>
      <c r="E1838" s="732"/>
      <c r="F1838" s="733"/>
      <c r="G1838" s="1034"/>
      <c r="H1838" s="264"/>
      <c r="I1838" s="200"/>
    </row>
    <row r="1839" spans="1:9" ht="13.5" customHeight="1">
      <c r="A1839" s="256"/>
      <c r="B1839" s="257"/>
      <c r="C1839" s="118"/>
      <c r="D1839" s="118"/>
      <c r="E1839" s="732"/>
      <c r="F1839" s="733"/>
      <c r="G1839" s="1034"/>
      <c r="H1839" s="264"/>
      <c r="I1839" s="200"/>
    </row>
    <row r="1840" spans="1:9" ht="13.5" customHeight="1" thickBot="1">
      <c r="A1840" s="234" t="s">
        <v>7210</v>
      </c>
      <c r="B1840" s="233"/>
      <c r="C1840" s="238"/>
      <c r="D1840" s="238"/>
      <c r="E1840" s="734"/>
      <c r="F1840" s="735"/>
      <c r="G1840" s="1035"/>
      <c r="H1840" s="265"/>
      <c r="I1840" s="205"/>
    </row>
    <row r="1841" spans="1:9" ht="45" customHeight="1">
      <c r="A1841" s="228" t="s">
        <v>1036</v>
      </c>
      <c r="B1841" s="229" t="s">
        <v>1037</v>
      </c>
      <c r="C1841" s="230" t="s">
        <v>679</v>
      </c>
      <c r="D1841" s="230" t="s">
        <v>3147</v>
      </c>
      <c r="E1841" s="1476" t="s">
        <v>11544</v>
      </c>
      <c r="F1841" s="737" t="s">
        <v>2796</v>
      </c>
      <c r="G1841" s="1039" t="s">
        <v>2644</v>
      </c>
      <c r="H1841" s="394" t="s">
        <v>498</v>
      </c>
      <c r="I1841" s="232" t="s">
        <v>4274</v>
      </c>
    </row>
    <row r="1842" spans="1:9" ht="13.5" customHeight="1" thickBot="1">
      <c r="A1842" s="228"/>
      <c r="B1842" s="445"/>
      <c r="C1842" s="230" t="s">
        <v>3648</v>
      </c>
      <c r="D1842" s="446" t="s">
        <v>2645</v>
      </c>
      <c r="E1842" s="738" t="s">
        <v>265</v>
      </c>
      <c r="F1842" s="745">
        <f>'Заказ, cкидки и курсы валют'!$I$12</f>
        <v>0</v>
      </c>
      <c r="G1842" s="1149"/>
      <c r="H1842" s="545"/>
      <c r="I1842" s="380"/>
    </row>
    <row r="1843" spans="1:9" ht="13.5" customHeight="1">
      <c r="A1843" s="1202" t="s">
        <v>429</v>
      </c>
      <c r="B1843" s="448" t="s">
        <v>4316</v>
      </c>
      <c r="C1843" s="1203">
        <v>7.12</v>
      </c>
      <c r="D1843" s="1418">
        <v>250</v>
      </c>
      <c r="E1843" s="1604">
        <f>E1832*1.2</f>
        <v>188.62799999999999</v>
      </c>
      <c r="F1843" s="1415">
        <f>ROUND(E1843*(1-$F$11),2)</f>
        <v>188.63</v>
      </c>
      <c r="G1843" s="1188">
        <f>'Заказ, cкидки и курсы валют'!$J$24*F1843</f>
        <v>2392.7715499999999</v>
      </c>
      <c r="H1843" s="443">
        <f>ROUND((D1843/1000)*G1843,2)</f>
        <v>598.19000000000005</v>
      </c>
      <c r="I1843" s="393"/>
    </row>
    <row r="1844" spans="1:9" ht="13.5" customHeight="1" thickBot="1">
      <c r="A1844" s="271" t="s">
        <v>430</v>
      </c>
      <c r="B1844" s="286" t="s">
        <v>2646</v>
      </c>
      <c r="C1844" s="951">
        <v>10</v>
      </c>
      <c r="D1844" s="1421">
        <v>150</v>
      </c>
      <c r="E1844" s="1604">
        <f>E1833*1.2</f>
        <v>278.64</v>
      </c>
      <c r="F1844" s="1417">
        <f>ROUND(E1844*(1-$F$11),2)</f>
        <v>278.64</v>
      </c>
      <c r="G1844" s="1174">
        <f>'Заказ, cкидки и курсы валют'!$J$24*F1844</f>
        <v>3534.5484000000001</v>
      </c>
      <c r="H1844" s="214">
        <f>ROUND((D1844/1000)*G1844,2)</f>
        <v>530.17999999999995</v>
      </c>
      <c r="I1844" s="248"/>
    </row>
    <row r="1845" spans="1:9" ht="13.5" customHeight="1" thickBot="1">
      <c r="A1845" s="106"/>
      <c r="B1845" s="153"/>
      <c r="C1845" s="154"/>
      <c r="D1845" s="155"/>
      <c r="E1845" s="678"/>
      <c r="F1845" s="711"/>
      <c r="G1845" s="1038"/>
      <c r="H1845" s="106"/>
      <c r="I1845" s="14"/>
    </row>
    <row r="1846" spans="1:9" ht="13.5" customHeight="1">
      <c r="A1846" s="255"/>
      <c r="B1846" s="285"/>
      <c r="C1846" s="112" t="s">
        <v>3101</v>
      </c>
      <c r="D1846" s="117"/>
      <c r="E1846" s="728"/>
      <c r="F1846" s="729"/>
      <c r="G1846" s="1033"/>
      <c r="H1846" s="196"/>
      <c r="I1846" s="116"/>
    </row>
    <row r="1847" spans="1:9" ht="13.5" customHeight="1">
      <c r="A1847" s="256"/>
      <c r="B1847" s="129" t="s">
        <v>1407</v>
      </c>
      <c r="C1847" s="129"/>
      <c r="D1847" s="199"/>
      <c r="E1847" s="730"/>
      <c r="F1847" s="685"/>
      <c r="G1847" s="396"/>
      <c r="H1847" s="17"/>
      <c r="I1847" s="200"/>
    </row>
    <row r="1848" spans="1:9" ht="45.75" customHeight="1">
      <c r="A1848" s="256"/>
      <c r="B1848" s="257"/>
      <c r="C1848" s="118"/>
      <c r="D1848" s="118"/>
      <c r="E1848" s="732"/>
      <c r="F1848" s="733"/>
      <c r="G1848" s="1034"/>
      <c r="H1848" s="264"/>
      <c r="I1848" s="200"/>
    </row>
    <row r="1849" spans="1:9" ht="13.5" customHeight="1">
      <c r="A1849" s="256"/>
      <c r="B1849" s="257"/>
      <c r="C1849" s="118"/>
      <c r="D1849" s="118"/>
      <c r="E1849" s="732"/>
      <c r="F1849" s="733"/>
      <c r="G1849" s="1034"/>
      <c r="H1849" s="264"/>
      <c r="I1849" s="200"/>
    </row>
    <row r="1850" spans="1:9" ht="13.5" customHeight="1">
      <c r="A1850" s="256"/>
      <c r="B1850" s="257"/>
      <c r="C1850" s="118"/>
      <c r="D1850" s="118"/>
      <c r="E1850" s="732"/>
      <c r="F1850" s="733"/>
      <c r="G1850" s="1034"/>
      <c r="H1850" s="264"/>
      <c r="I1850" s="200"/>
    </row>
    <row r="1851" spans="1:9" ht="13.5" customHeight="1" thickBot="1">
      <c r="A1851" s="234" t="s">
        <v>7212</v>
      </c>
      <c r="B1851" s="233"/>
      <c r="C1851" s="238"/>
      <c r="D1851" s="238"/>
      <c r="E1851" s="734"/>
      <c r="F1851" s="735"/>
      <c r="G1851" s="1035"/>
      <c r="H1851" s="265"/>
      <c r="I1851" s="205"/>
    </row>
    <row r="1852" spans="1:9" ht="41.25" customHeight="1">
      <c r="A1852" s="228" t="s">
        <v>1036</v>
      </c>
      <c r="B1852" s="229" t="s">
        <v>1037</v>
      </c>
      <c r="C1852" s="230" t="s">
        <v>679</v>
      </c>
      <c r="D1852" s="230" t="s">
        <v>3147</v>
      </c>
      <c r="E1852" s="1476" t="s">
        <v>11544</v>
      </c>
      <c r="F1852" s="737" t="s">
        <v>2796</v>
      </c>
      <c r="G1852" s="1039" t="s">
        <v>2644</v>
      </c>
      <c r="H1852" s="394" t="s">
        <v>498</v>
      </c>
      <c r="I1852" s="232" t="s">
        <v>4274</v>
      </c>
    </row>
    <row r="1853" spans="1:9" ht="13.5" customHeight="1" thickBot="1">
      <c r="A1853" s="228"/>
      <c r="B1853" s="445"/>
      <c r="C1853" s="230" t="s">
        <v>3648</v>
      </c>
      <c r="D1853" s="446" t="s">
        <v>2645</v>
      </c>
      <c r="E1853" s="738" t="s">
        <v>265</v>
      </c>
      <c r="F1853" s="745">
        <f>'Заказ, cкидки и курсы валют'!$I$12</f>
        <v>0</v>
      </c>
      <c r="G1853" s="1149"/>
      <c r="H1853" s="545"/>
      <c r="I1853" s="380"/>
    </row>
    <row r="1854" spans="1:9" ht="13.5" customHeight="1" thickBot="1">
      <c r="A1854" s="1202" t="s">
        <v>7425</v>
      </c>
      <c r="B1854" s="448" t="s">
        <v>4316</v>
      </c>
      <c r="C1854" s="1203">
        <v>7.12</v>
      </c>
      <c r="D1854" s="1205">
        <v>25</v>
      </c>
      <c r="E1854" s="1605">
        <f>E1832*2</f>
        <v>314.38</v>
      </c>
      <c r="F1854" s="1187">
        <f>ROUND(E1854*(1-$F$11),2)</f>
        <v>314.38</v>
      </c>
      <c r="G1854" s="1188">
        <f>'Заказ, cкидки и курсы валют'!$J$24*F1854</f>
        <v>3987.9103</v>
      </c>
      <c r="H1854" s="443">
        <f>ROUND((D1854/1000)*G1854,2)</f>
        <v>99.7</v>
      </c>
      <c r="I1854" s="393"/>
    </row>
    <row r="1855" spans="1:9" ht="13.5" customHeight="1" thickBot="1">
      <c r="A1855" s="271" t="s">
        <v>7426</v>
      </c>
      <c r="B1855" s="286" t="s">
        <v>2646</v>
      </c>
      <c r="C1855" s="951">
        <v>10</v>
      </c>
      <c r="D1855" s="289">
        <v>15</v>
      </c>
      <c r="E1855" s="1605">
        <f>E1833*2</f>
        <v>464.4</v>
      </c>
      <c r="F1855" s="1173">
        <f>ROUND(E1855*(1-$F$11),2)</f>
        <v>464.4</v>
      </c>
      <c r="G1855" s="1174">
        <f>'Заказ, cкидки и курсы валют'!$J$24*F1855</f>
        <v>5890.9139999999998</v>
      </c>
      <c r="H1855" s="214">
        <f>ROUND((D1855/1000)*G1855,2)</f>
        <v>88.36</v>
      </c>
      <c r="I1855" s="248"/>
    </row>
    <row r="1856" spans="1:9" ht="13.5" customHeight="1" thickBot="1">
      <c r="A1856" s="1426"/>
      <c r="B1856" s="153"/>
      <c r="C1856" s="152"/>
      <c r="D1856" s="314"/>
      <c r="E1856" s="1605"/>
      <c r="F1856" s="1427"/>
      <c r="G1856" s="1040"/>
      <c r="H1856" s="23"/>
      <c r="I1856" s="629"/>
    </row>
    <row r="1857" spans="1:9" ht="13.5" customHeight="1">
      <c r="A1857" s="291"/>
      <c r="B1857" s="285"/>
      <c r="C1857" s="112" t="s">
        <v>1408</v>
      </c>
      <c r="D1857" s="117"/>
      <c r="E1857" s="728"/>
      <c r="F1857" s="729"/>
      <c r="G1857" s="1033"/>
      <c r="H1857" s="196"/>
      <c r="I1857" s="116"/>
    </row>
    <row r="1858" spans="1:9" ht="13.5" customHeight="1">
      <c r="A1858" s="292"/>
      <c r="B1858" s="129" t="s">
        <v>1407</v>
      </c>
      <c r="C1858" s="129"/>
      <c r="D1858" s="199"/>
      <c r="E1858" s="730"/>
      <c r="F1858" s="685"/>
      <c r="G1858" s="396"/>
      <c r="H1858" s="17"/>
      <c r="I1858" s="200"/>
    </row>
    <row r="1859" spans="1:9" ht="46.5" customHeight="1">
      <c r="A1859" s="292"/>
      <c r="B1859" s="257"/>
      <c r="C1859" s="118"/>
      <c r="D1859" s="118"/>
      <c r="E1859" s="732"/>
      <c r="F1859" s="733"/>
      <c r="G1859" s="1034"/>
      <c r="H1859" s="264"/>
      <c r="I1859" s="200"/>
    </row>
    <row r="1860" spans="1:9" ht="13.5" customHeight="1">
      <c r="A1860" s="292"/>
      <c r="B1860" s="257"/>
      <c r="C1860" s="118"/>
      <c r="D1860" s="118"/>
      <c r="E1860" s="732"/>
      <c r="F1860" s="733"/>
      <c r="G1860" s="1034"/>
      <c r="H1860" s="264"/>
      <c r="I1860" s="200"/>
    </row>
    <row r="1861" spans="1:9" ht="13.5" customHeight="1">
      <c r="A1861" s="292"/>
      <c r="B1861" s="257"/>
      <c r="C1861" s="118"/>
      <c r="D1861" s="118"/>
      <c r="E1861" s="732"/>
      <c r="F1861" s="733"/>
      <c r="G1861" s="1034"/>
      <c r="H1861" s="264"/>
      <c r="I1861" s="200"/>
    </row>
    <row r="1862" spans="1:9" ht="13.5" customHeight="1" thickBot="1">
      <c r="A1862" s="234" t="s">
        <v>7211</v>
      </c>
      <c r="B1862" s="259"/>
      <c r="C1862" s="120"/>
      <c r="D1862" s="120"/>
      <c r="E1862" s="734"/>
      <c r="F1862" s="735"/>
      <c r="G1862" s="1035"/>
      <c r="H1862" s="265"/>
      <c r="I1862" s="205"/>
    </row>
    <row r="1863" spans="1:9" ht="44.25" customHeight="1">
      <c r="A1863" s="228" t="s">
        <v>1036</v>
      </c>
      <c r="B1863" s="229" t="s">
        <v>1037</v>
      </c>
      <c r="C1863" s="230" t="s">
        <v>679</v>
      </c>
      <c r="D1863" s="230" t="s">
        <v>3147</v>
      </c>
      <c r="E1863" s="1476" t="s">
        <v>11544</v>
      </c>
      <c r="F1863" s="737" t="s">
        <v>2796</v>
      </c>
      <c r="G1863" s="1039" t="s">
        <v>2644</v>
      </c>
      <c r="H1863" s="394" t="s">
        <v>498</v>
      </c>
      <c r="I1863" s="232" t="s">
        <v>4274</v>
      </c>
    </row>
    <row r="1864" spans="1:9" ht="13.5" customHeight="1" thickBot="1">
      <c r="A1864" s="228"/>
      <c r="B1864" s="445"/>
      <c r="C1864" s="230" t="s">
        <v>3648</v>
      </c>
      <c r="D1864" s="446" t="s">
        <v>2645</v>
      </c>
      <c r="E1864" s="738" t="s">
        <v>265</v>
      </c>
      <c r="F1864" s="745">
        <f>'Заказ, cкидки и курсы валют'!$I$12</f>
        <v>0</v>
      </c>
      <c r="G1864" s="1149"/>
      <c r="H1864" s="545"/>
      <c r="I1864" s="380"/>
    </row>
    <row r="1865" spans="1:9" ht="13.5" customHeight="1">
      <c r="A1865" s="1234" t="s">
        <v>11735</v>
      </c>
      <c r="B1865" s="1403" t="s">
        <v>11732</v>
      </c>
      <c r="C1865" s="2608">
        <v>0.2</v>
      </c>
      <c r="D1865" s="2609">
        <v>30000</v>
      </c>
      <c r="E1865" s="2610">
        <v>19.03</v>
      </c>
      <c r="F1865" s="1678">
        <f>ROUND(E1865*(1-$F$11),2)</f>
        <v>19.03</v>
      </c>
      <c r="G1865" s="2268">
        <f>'Заказ, cкидки и курсы валют'!$J$24*F1865</f>
        <v>241.39555000000001</v>
      </c>
      <c r="H1865" s="1796">
        <f>ROUND((D1865/1000)*G1865,2)</f>
        <v>7241.87</v>
      </c>
      <c r="I1865" s="1404"/>
    </row>
    <row r="1866" spans="1:9" ht="13.5" customHeight="1">
      <c r="A1866" s="770" t="s">
        <v>11736</v>
      </c>
      <c r="B1866" s="802" t="s">
        <v>11733</v>
      </c>
      <c r="C1866" s="2603">
        <v>0.25</v>
      </c>
      <c r="D1866" s="2598">
        <v>30000</v>
      </c>
      <c r="E1866" s="2604">
        <v>20.149999999999999</v>
      </c>
      <c r="F1866" s="1133">
        <f>ROUND(E1866*(1-$F$11),2)</f>
        <v>20.149999999999999</v>
      </c>
      <c r="G1866" s="1041">
        <f>'Заказ, cкидки и курсы валют'!$J$24*F1866</f>
        <v>255.60274999999999</v>
      </c>
      <c r="H1866" s="641">
        <f>ROUND((D1866/1000)*G1866,2)</f>
        <v>7668.08</v>
      </c>
      <c r="I1866" s="642"/>
    </row>
    <row r="1867" spans="1:9" ht="13.5" customHeight="1">
      <c r="A1867" s="770" t="s">
        <v>11737</v>
      </c>
      <c r="B1867" s="802" t="s">
        <v>11734</v>
      </c>
      <c r="C1867" s="2603">
        <v>0.3</v>
      </c>
      <c r="D1867" s="2598">
        <v>30000</v>
      </c>
      <c r="E1867" s="2604">
        <v>20.93</v>
      </c>
      <c r="F1867" s="1133">
        <f>ROUND(E1867*(1-$F$11),2)</f>
        <v>20.93</v>
      </c>
      <c r="G1867" s="1041">
        <f>'Заказ, cкидки и курсы валют'!$J$24*F1867</f>
        <v>265.49705</v>
      </c>
      <c r="H1867" s="641">
        <f>ROUND((D1867/1000)*G1867,2)</f>
        <v>7964.91</v>
      </c>
      <c r="I1867" s="642"/>
    </row>
    <row r="1868" spans="1:9" ht="13.5" customHeight="1">
      <c r="A1868" s="770" t="s">
        <v>431</v>
      </c>
      <c r="B1868" s="771" t="s">
        <v>3383</v>
      </c>
      <c r="C1868" s="954">
        <v>0.51</v>
      </c>
      <c r="D1868" s="2599">
        <v>25000</v>
      </c>
      <c r="E1868" s="2604">
        <v>18.579999999999998</v>
      </c>
      <c r="F1868" s="1133">
        <f>ROUND(E1868*(1-$F$11),2)</f>
        <v>18.579999999999998</v>
      </c>
      <c r="G1868" s="1041">
        <f>'Заказ, cкидки и курсы валют'!$J$24*F1868</f>
        <v>235.68729999999999</v>
      </c>
      <c r="H1868" s="641">
        <f>ROUND((D1868/1000)*G1868,2)</f>
        <v>5892.18</v>
      </c>
      <c r="I1868" s="642"/>
    </row>
    <row r="1869" spans="1:9" ht="13.5" customHeight="1">
      <c r="A1869" s="770" t="s">
        <v>432</v>
      </c>
      <c r="B1869" s="771" t="s">
        <v>3384</v>
      </c>
      <c r="C1869" s="954">
        <v>0.53</v>
      </c>
      <c r="D1869" s="2599">
        <v>30000</v>
      </c>
      <c r="E1869" s="2604">
        <v>20.3</v>
      </c>
      <c r="F1869" s="1133">
        <f t="shared" ref="F1869:F1932" si="190">ROUND(E1869*(1-$F$11),2)</f>
        <v>20.3</v>
      </c>
      <c r="G1869" s="1041">
        <f>'Заказ, cкидки и курсы валют'!$J$24*F1869</f>
        <v>257.50550000000004</v>
      </c>
      <c r="H1869" s="641">
        <f t="shared" ref="H1869:H1932" si="191">ROUND((D1869/1000)*G1869,2)</f>
        <v>7725.17</v>
      </c>
      <c r="I1869" s="642"/>
    </row>
    <row r="1870" spans="1:9" ht="13.5" customHeight="1">
      <c r="A1870" s="770" t="s">
        <v>433</v>
      </c>
      <c r="B1870" s="771" t="s">
        <v>3385</v>
      </c>
      <c r="C1870" s="954">
        <v>0.64</v>
      </c>
      <c r="D1870" s="2599">
        <v>25000</v>
      </c>
      <c r="E1870" s="2604">
        <v>22.17</v>
      </c>
      <c r="F1870" s="1133">
        <f t="shared" si="190"/>
        <v>22.17</v>
      </c>
      <c r="G1870" s="1041">
        <f>'Заказ, cкидки и курсы валют'!$J$24*F1870</f>
        <v>281.22645000000006</v>
      </c>
      <c r="H1870" s="641">
        <f t="shared" si="191"/>
        <v>7030.66</v>
      </c>
      <c r="I1870" s="642"/>
    </row>
    <row r="1871" spans="1:9" ht="13.5" customHeight="1">
      <c r="A1871" s="770" t="s">
        <v>434</v>
      </c>
      <c r="B1871" s="771" t="s">
        <v>3386</v>
      </c>
      <c r="C1871" s="954">
        <v>0.82</v>
      </c>
      <c r="D1871" s="2599">
        <v>20000</v>
      </c>
      <c r="E1871" s="2604">
        <v>25.35</v>
      </c>
      <c r="F1871" s="1133">
        <f t="shared" si="190"/>
        <v>25.35</v>
      </c>
      <c r="G1871" s="1041">
        <f>'Заказ, cкидки и курсы валют'!$J$24*F1871</f>
        <v>321.56475</v>
      </c>
      <c r="H1871" s="641">
        <f t="shared" si="191"/>
        <v>6431.3</v>
      </c>
      <c r="I1871" s="642"/>
    </row>
    <row r="1872" spans="1:9" ht="13.5" customHeight="1">
      <c r="A1872" s="770" t="s">
        <v>435</v>
      </c>
      <c r="B1872" s="771" t="s">
        <v>3387</v>
      </c>
      <c r="C1872" s="954">
        <v>0.88</v>
      </c>
      <c r="D1872" s="2599">
        <v>15000</v>
      </c>
      <c r="E1872" s="2604">
        <v>28.1</v>
      </c>
      <c r="F1872" s="1133">
        <f t="shared" si="190"/>
        <v>28.1</v>
      </c>
      <c r="G1872" s="1041">
        <f>'Заказ, cкидки и курсы валют'!$J$24*F1872</f>
        <v>356.44850000000002</v>
      </c>
      <c r="H1872" s="641">
        <f t="shared" si="191"/>
        <v>5346.73</v>
      </c>
      <c r="I1872" s="642"/>
    </row>
    <row r="1873" spans="1:9" ht="13.5" customHeight="1">
      <c r="A1873" s="770" t="s">
        <v>10807</v>
      </c>
      <c r="B1873" s="1117" t="s">
        <v>9129</v>
      </c>
      <c r="C1873" s="954">
        <v>0.89</v>
      </c>
      <c r="D1873" s="2598">
        <v>18000</v>
      </c>
      <c r="E1873" s="2604">
        <v>32.4</v>
      </c>
      <c r="F1873" s="1133">
        <f t="shared" si="190"/>
        <v>32.4</v>
      </c>
      <c r="G1873" s="1041">
        <f>'Заказ, cкидки и курсы валют'!$J$24*F1873</f>
        <v>410.99399999999997</v>
      </c>
      <c r="H1873" s="641">
        <f t="shared" si="191"/>
        <v>7397.89</v>
      </c>
      <c r="I1873" s="642"/>
    </row>
    <row r="1874" spans="1:9" ht="13.5" customHeight="1">
      <c r="A1874" s="770" t="s">
        <v>436</v>
      </c>
      <c r="B1874" s="771" t="s">
        <v>3388</v>
      </c>
      <c r="C1874" s="954">
        <v>0.6</v>
      </c>
      <c r="D1874" s="2599">
        <v>40000</v>
      </c>
      <c r="E1874" s="2604">
        <v>25.31</v>
      </c>
      <c r="F1874" s="1133">
        <f t="shared" si="190"/>
        <v>25.31</v>
      </c>
      <c r="G1874" s="1041">
        <f>'Заказ, cкидки и курсы валют'!$J$24*F1874</f>
        <v>321.05734999999999</v>
      </c>
      <c r="H1874" s="641">
        <f t="shared" si="191"/>
        <v>12842.29</v>
      </c>
      <c r="I1874" s="642"/>
    </row>
    <row r="1875" spans="1:9" ht="13.5" customHeight="1">
      <c r="A1875" s="770" t="s">
        <v>437</v>
      </c>
      <c r="B1875" s="771" t="s">
        <v>3389</v>
      </c>
      <c r="C1875" s="954">
        <v>0.76</v>
      </c>
      <c r="D1875" s="2599">
        <v>30000</v>
      </c>
      <c r="E1875" s="2604">
        <v>27.51</v>
      </c>
      <c r="F1875" s="1133">
        <f t="shared" si="190"/>
        <v>27.51</v>
      </c>
      <c r="G1875" s="1041">
        <f>'Заказ, cкидки и курсы валют'!$J$24*F1875</f>
        <v>348.96435000000002</v>
      </c>
      <c r="H1875" s="641">
        <f t="shared" si="191"/>
        <v>10468.93</v>
      </c>
      <c r="I1875" s="642"/>
    </row>
    <row r="1876" spans="1:9" ht="13.5" customHeight="1">
      <c r="A1876" s="770" t="s">
        <v>438</v>
      </c>
      <c r="B1876" s="771" t="s">
        <v>3390</v>
      </c>
      <c r="C1876" s="954">
        <v>0.93</v>
      </c>
      <c r="D1876" s="2599">
        <v>24000</v>
      </c>
      <c r="E1876" s="2604">
        <v>29.88</v>
      </c>
      <c r="F1876" s="1133">
        <f t="shared" si="190"/>
        <v>29.88</v>
      </c>
      <c r="G1876" s="1041">
        <f>'Заказ, cкидки и курсы валют'!$J$24*F1876</f>
        <v>379.02780000000001</v>
      </c>
      <c r="H1876" s="641">
        <f t="shared" si="191"/>
        <v>9096.67</v>
      </c>
      <c r="I1876" s="642"/>
    </row>
    <row r="1877" spans="1:9" ht="13.5" customHeight="1">
      <c r="A1877" s="770" t="s">
        <v>439</v>
      </c>
      <c r="B1877" s="771" t="s">
        <v>105</v>
      </c>
      <c r="C1877" s="954">
        <v>1.02</v>
      </c>
      <c r="D1877" s="2599">
        <v>20000</v>
      </c>
      <c r="E1877" s="2604">
        <v>32.51</v>
      </c>
      <c r="F1877" s="1133">
        <f t="shared" si="190"/>
        <v>32.51</v>
      </c>
      <c r="G1877" s="1041">
        <f>'Заказ, cкидки и курсы валют'!$J$24*F1877</f>
        <v>412.38934999999998</v>
      </c>
      <c r="H1877" s="641">
        <f t="shared" si="191"/>
        <v>8247.7900000000009</v>
      </c>
      <c r="I1877" s="642"/>
    </row>
    <row r="1878" spans="1:9" ht="13.5" customHeight="1">
      <c r="A1878" s="770" t="s">
        <v>440</v>
      </c>
      <c r="B1878" s="771" t="s">
        <v>106</v>
      </c>
      <c r="C1878" s="954">
        <v>1.22</v>
      </c>
      <c r="D1878" s="2599">
        <v>17000</v>
      </c>
      <c r="E1878" s="2604">
        <v>37.869999999999997</v>
      </c>
      <c r="F1878" s="1133">
        <f t="shared" si="190"/>
        <v>37.869999999999997</v>
      </c>
      <c r="G1878" s="1041">
        <f>'Заказ, cкидки и курсы валют'!$J$24*F1878</f>
        <v>480.38094999999998</v>
      </c>
      <c r="H1878" s="641">
        <f t="shared" si="191"/>
        <v>8166.48</v>
      </c>
      <c r="I1878" s="642"/>
    </row>
    <row r="1879" spans="1:9" ht="13.5" customHeight="1">
      <c r="A1879" s="770" t="s">
        <v>441</v>
      </c>
      <c r="B1879" s="771" t="s">
        <v>107</v>
      </c>
      <c r="C1879" s="954">
        <v>1.42</v>
      </c>
      <c r="D1879" s="2599">
        <v>14000</v>
      </c>
      <c r="E1879" s="2604">
        <v>43.13</v>
      </c>
      <c r="F1879" s="1133">
        <f t="shared" si="190"/>
        <v>43.13</v>
      </c>
      <c r="G1879" s="1041">
        <f>'Заказ, cкидки и курсы валют'!$J$24*F1879</f>
        <v>547.10405000000003</v>
      </c>
      <c r="H1879" s="641">
        <f t="shared" si="191"/>
        <v>7659.46</v>
      </c>
      <c r="I1879" s="642"/>
    </row>
    <row r="1880" spans="1:9" ht="13.5" customHeight="1">
      <c r="A1880" s="770" t="s">
        <v>442</v>
      </c>
      <c r="B1880" s="771" t="s">
        <v>108</v>
      </c>
      <c r="C1880" s="954">
        <v>1.76</v>
      </c>
      <c r="D1880" s="2599">
        <v>11000</v>
      </c>
      <c r="E1880" s="2604">
        <v>47.59</v>
      </c>
      <c r="F1880" s="1133">
        <f t="shared" si="190"/>
        <v>47.59</v>
      </c>
      <c r="G1880" s="1041">
        <f>'Заказ, cкидки и курсы валют'!$J$24*F1880</f>
        <v>603.67915000000005</v>
      </c>
      <c r="H1880" s="641">
        <f t="shared" si="191"/>
        <v>6640.47</v>
      </c>
      <c r="I1880" s="642"/>
    </row>
    <row r="1881" spans="1:9" ht="13.5" customHeight="1">
      <c r="A1881" s="770" t="s">
        <v>443</v>
      </c>
      <c r="B1881" s="771" t="s">
        <v>3391</v>
      </c>
      <c r="C1881" s="954">
        <v>1.97</v>
      </c>
      <c r="D1881" s="2599">
        <v>8000</v>
      </c>
      <c r="E1881" s="2604">
        <v>53.12</v>
      </c>
      <c r="F1881" s="1133">
        <f t="shared" si="190"/>
        <v>53.12</v>
      </c>
      <c r="G1881" s="1041">
        <f>'Заказ, cкидки и курсы валют'!$J$24*F1881</f>
        <v>673.82719999999995</v>
      </c>
      <c r="H1881" s="641">
        <f t="shared" si="191"/>
        <v>5390.62</v>
      </c>
      <c r="I1881" s="642"/>
    </row>
    <row r="1882" spans="1:9" ht="15">
      <c r="A1882" s="770" t="s">
        <v>444</v>
      </c>
      <c r="B1882" s="771" t="s">
        <v>111</v>
      </c>
      <c r="C1882" s="954">
        <v>2.84</v>
      </c>
      <c r="D1882" s="2599">
        <v>6000</v>
      </c>
      <c r="E1882" s="2604">
        <v>70.91</v>
      </c>
      <c r="F1882" s="1133">
        <f t="shared" si="190"/>
        <v>70.91</v>
      </c>
      <c r="G1882" s="1041">
        <f>'Заказ, cкидки и курсы валют'!$J$24*F1882</f>
        <v>899.49334999999996</v>
      </c>
      <c r="H1882" s="641">
        <f t="shared" si="191"/>
        <v>5396.96</v>
      </c>
      <c r="I1882" s="642"/>
    </row>
    <row r="1883" spans="1:9" ht="15">
      <c r="A1883" s="770" t="s">
        <v>10808</v>
      </c>
      <c r="B1883" s="1117" t="s">
        <v>10809</v>
      </c>
      <c r="C1883" s="954">
        <v>0.98</v>
      </c>
      <c r="D1883" s="2599">
        <v>25000</v>
      </c>
      <c r="E1883" s="2604">
        <v>27.75</v>
      </c>
      <c r="F1883" s="1133">
        <f t="shared" si="190"/>
        <v>27.75</v>
      </c>
      <c r="G1883" s="1041">
        <f>'Заказ, cкидки и курсы валют'!$J$24*F1883</f>
        <v>352.00875000000002</v>
      </c>
      <c r="H1883" s="641">
        <f t="shared" si="191"/>
        <v>8800.2199999999993</v>
      </c>
      <c r="I1883" s="642"/>
    </row>
    <row r="1884" spans="1:9" ht="15" customHeight="1">
      <c r="A1884" s="770" t="s">
        <v>445</v>
      </c>
      <c r="B1884" s="771" t="s">
        <v>3392</v>
      </c>
      <c r="C1884" s="954">
        <v>1.02</v>
      </c>
      <c r="D1884" s="2599">
        <v>20000</v>
      </c>
      <c r="E1884" s="2604">
        <v>32.68</v>
      </c>
      <c r="F1884" s="1133">
        <f t="shared" si="190"/>
        <v>32.68</v>
      </c>
      <c r="G1884" s="1041">
        <f>'Заказ, cкидки и курсы валют'!$J$24*F1884</f>
        <v>414.54579999999999</v>
      </c>
      <c r="H1884" s="641">
        <f t="shared" si="191"/>
        <v>8290.92</v>
      </c>
      <c r="I1884" s="642"/>
    </row>
    <row r="1885" spans="1:9" ht="15" customHeight="1">
      <c r="A1885" s="770" t="s">
        <v>446</v>
      </c>
      <c r="B1885" s="771" t="s">
        <v>77</v>
      </c>
      <c r="C1885" s="954">
        <v>1.1499999999999999</v>
      </c>
      <c r="D1885" s="2599">
        <v>15000</v>
      </c>
      <c r="E1885" s="2604">
        <v>36.33</v>
      </c>
      <c r="F1885" s="1133">
        <f t="shared" si="190"/>
        <v>36.33</v>
      </c>
      <c r="G1885" s="1041">
        <f>'Заказ, cкидки и курсы валют'!$J$24*F1885</f>
        <v>460.84604999999999</v>
      </c>
      <c r="H1885" s="641">
        <f t="shared" si="191"/>
        <v>6912.69</v>
      </c>
      <c r="I1885" s="642"/>
    </row>
    <row r="1886" spans="1:9" ht="15">
      <c r="A1886" s="770" t="s">
        <v>447</v>
      </c>
      <c r="B1886" s="771" t="s">
        <v>137</v>
      </c>
      <c r="C1886" s="954">
        <v>1.47</v>
      </c>
      <c r="D1886" s="2599">
        <v>15000</v>
      </c>
      <c r="E1886" s="2604">
        <v>36.869999999999997</v>
      </c>
      <c r="F1886" s="1133">
        <f t="shared" si="190"/>
        <v>36.869999999999997</v>
      </c>
      <c r="G1886" s="1041">
        <f>'Заказ, cкидки и курсы валют'!$J$24*F1886</f>
        <v>467.69594999999998</v>
      </c>
      <c r="H1886" s="641">
        <f t="shared" si="191"/>
        <v>7015.44</v>
      </c>
      <c r="I1886" s="642"/>
    </row>
    <row r="1887" spans="1:9" ht="15">
      <c r="A1887" s="770" t="s">
        <v>448</v>
      </c>
      <c r="B1887" s="771" t="s">
        <v>130</v>
      </c>
      <c r="C1887" s="954">
        <v>1.57</v>
      </c>
      <c r="D1887" s="2599">
        <v>12000</v>
      </c>
      <c r="E1887" s="2604">
        <v>41.33</v>
      </c>
      <c r="F1887" s="1133">
        <f t="shared" si="190"/>
        <v>41.33</v>
      </c>
      <c r="G1887" s="1041">
        <f>'Заказ, cкидки и курсы валют'!$J$24*F1887</f>
        <v>524.27104999999995</v>
      </c>
      <c r="H1887" s="641">
        <f t="shared" si="191"/>
        <v>6291.25</v>
      </c>
      <c r="I1887" s="642"/>
    </row>
    <row r="1888" spans="1:9" ht="15">
      <c r="A1888" s="770" t="s">
        <v>449</v>
      </c>
      <c r="B1888" s="771" t="s">
        <v>131</v>
      </c>
      <c r="C1888" s="954">
        <v>1.81</v>
      </c>
      <c r="D1888" s="2599">
        <v>10000</v>
      </c>
      <c r="E1888" s="2604">
        <v>58.89</v>
      </c>
      <c r="F1888" s="1133">
        <f t="shared" si="190"/>
        <v>58.89</v>
      </c>
      <c r="G1888" s="1041">
        <f>'Заказ, cкидки и курсы валют'!$J$24*F1888</f>
        <v>747.01965000000007</v>
      </c>
      <c r="H1888" s="641">
        <f t="shared" si="191"/>
        <v>7470.2</v>
      </c>
      <c r="I1888" s="642"/>
    </row>
    <row r="1889" spans="1:9" ht="15">
      <c r="A1889" s="770" t="s">
        <v>450</v>
      </c>
      <c r="B1889" s="771" t="s">
        <v>78</v>
      </c>
      <c r="C1889" s="954">
        <v>2.33</v>
      </c>
      <c r="D1889" s="2599">
        <v>9000</v>
      </c>
      <c r="E1889" s="2604">
        <v>65.36</v>
      </c>
      <c r="F1889" s="1133">
        <f t="shared" si="190"/>
        <v>65.36</v>
      </c>
      <c r="G1889" s="1041">
        <f>'Заказ, cкидки и курсы валют'!$J$24*F1889</f>
        <v>829.09159999999997</v>
      </c>
      <c r="H1889" s="641">
        <f t="shared" si="191"/>
        <v>7461.82</v>
      </c>
      <c r="I1889" s="642"/>
    </row>
    <row r="1890" spans="1:9" ht="15">
      <c r="A1890" s="770" t="s">
        <v>10810</v>
      </c>
      <c r="B1890" s="1117" t="s">
        <v>10811</v>
      </c>
      <c r="C1890" s="954">
        <v>1.08</v>
      </c>
      <c r="D1890" s="2599">
        <v>20000</v>
      </c>
      <c r="E1890" s="2604">
        <v>28.31</v>
      </c>
      <c r="F1890" s="1133">
        <f t="shared" si="190"/>
        <v>28.31</v>
      </c>
      <c r="G1890" s="1041">
        <f>'Заказ, cкидки и курсы валют'!$J$24*F1890</f>
        <v>359.11234999999999</v>
      </c>
      <c r="H1890" s="641">
        <f t="shared" si="191"/>
        <v>7182.25</v>
      </c>
      <c r="I1890" s="642"/>
    </row>
    <row r="1891" spans="1:9" ht="13.5" customHeight="1">
      <c r="A1891" s="770" t="s">
        <v>451</v>
      </c>
      <c r="B1891" s="771" t="s">
        <v>3995</v>
      </c>
      <c r="C1891" s="954">
        <v>1.1599999999999999</v>
      </c>
      <c r="D1891" s="2599">
        <v>20000</v>
      </c>
      <c r="E1891" s="2604">
        <v>36.880000000000003</v>
      </c>
      <c r="F1891" s="1133">
        <f t="shared" si="190"/>
        <v>36.880000000000003</v>
      </c>
      <c r="G1891" s="1041">
        <f>'Заказ, cкидки и курсы валют'!$J$24*F1891</f>
        <v>467.82280000000003</v>
      </c>
      <c r="H1891" s="641">
        <f t="shared" si="191"/>
        <v>9356.4599999999991</v>
      </c>
      <c r="I1891" s="642"/>
    </row>
    <row r="1892" spans="1:9" ht="13.5" customHeight="1">
      <c r="A1892" s="770" t="s">
        <v>452</v>
      </c>
      <c r="B1892" s="771" t="s">
        <v>122</v>
      </c>
      <c r="C1892" s="2600">
        <v>1.4</v>
      </c>
      <c r="D1892" s="2599">
        <v>15000</v>
      </c>
      <c r="E1892" s="2604">
        <v>42.63</v>
      </c>
      <c r="F1892" s="1133">
        <f t="shared" si="190"/>
        <v>42.63</v>
      </c>
      <c r="G1892" s="1041">
        <f>'Заказ, cкидки и курсы валют'!$J$24*F1892</f>
        <v>540.76155000000006</v>
      </c>
      <c r="H1892" s="641">
        <f t="shared" si="191"/>
        <v>8111.42</v>
      </c>
      <c r="I1892" s="642"/>
    </row>
    <row r="1893" spans="1:9" ht="13.5" customHeight="1">
      <c r="A1893" s="770" t="s">
        <v>453</v>
      </c>
      <c r="B1893" s="771" t="s">
        <v>124</v>
      </c>
      <c r="C1893" s="954">
        <v>1.38</v>
      </c>
      <c r="D1893" s="2599">
        <v>12000</v>
      </c>
      <c r="E1893" s="2604">
        <v>47.77</v>
      </c>
      <c r="F1893" s="1133">
        <f t="shared" si="190"/>
        <v>47.77</v>
      </c>
      <c r="G1893" s="1041">
        <f>'Заказ, cкидки и курсы валют'!$J$24*F1893</f>
        <v>605.9624500000001</v>
      </c>
      <c r="H1893" s="641">
        <f t="shared" si="191"/>
        <v>7271.55</v>
      </c>
      <c r="I1893" s="642"/>
    </row>
    <row r="1894" spans="1:9" ht="13.5" customHeight="1">
      <c r="A1894" s="770" t="s">
        <v>454</v>
      </c>
      <c r="B1894" s="771" t="s">
        <v>125</v>
      </c>
      <c r="C1894" s="954">
        <v>1.77</v>
      </c>
      <c r="D1894" s="2599">
        <v>11000</v>
      </c>
      <c r="E1894" s="2604">
        <v>52.45</v>
      </c>
      <c r="F1894" s="1133">
        <f t="shared" si="190"/>
        <v>52.45</v>
      </c>
      <c r="G1894" s="1041">
        <f>'Заказ, cкидки и курсы валют'!$J$24*F1894</f>
        <v>665.32825000000003</v>
      </c>
      <c r="H1894" s="641">
        <f t="shared" si="191"/>
        <v>7318.61</v>
      </c>
      <c r="I1894" s="642"/>
    </row>
    <row r="1895" spans="1:9" ht="13.5" customHeight="1">
      <c r="A1895" s="770" t="s">
        <v>455</v>
      </c>
      <c r="B1895" s="771" t="s">
        <v>126</v>
      </c>
      <c r="C1895" s="954">
        <v>2.29</v>
      </c>
      <c r="D1895" s="2599">
        <v>10000</v>
      </c>
      <c r="E1895" s="2604">
        <v>61.68</v>
      </c>
      <c r="F1895" s="1133">
        <f t="shared" si="190"/>
        <v>61.68</v>
      </c>
      <c r="G1895" s="1041">
        <f>'Заказ, cкидки и курсы валют'!$J$24*F1895</f>
        <v>782.41079999999999</v>
      </c>
      <c r="H1895" s="641">
        <f t="shared" si="191"/>
        <v>7824.11</v>
      </c>
      <c r="I1895" s="642"/>
    </row>
    <row r="1896" spans="1:9" ht="13.5" customHeight="1">
      <c r="A1896" s="770" t="s">
        <v>456</v>
      </c>
      <c r="B1896" s="771" t="s">
        <v>127</v>
      </c>
      <c r="C1896" s="954">
        <v>2.48</v>
      </c>
      <c r="D1896" s="2599">
        <v>6500</v>
      </c>
      <c r="E1896" s="2604">
        <v>70.66</v>
      </c>
      <c r="F1896" s="1133">
        <f t="shared" si="190"/>
        <v>70.66</v>
      </c>
      <c r="G1896" s="1041">
        <f>'Заказ, cкидки и курсы валют'!$J$24*F1896</f>
        <v>896.32209999999998</v>
      </c>
      <c r="H1896" s="641">
        <f t="shared" si="191"/>
        <v>5826.09</v>
      </c>
      <c r="I1896" s="642"/>
    </row>
    <row r="1897" spans="1:9" ht="13.5" customHeight="1">
      <c r="A1897" s="770" t="s">
        <v>10812</v>
      </c>
      <c r="B1897" s="1117" t="s">
        <v>4002</v>
      </c>
      <c r="C1897" s="954">
        <v>2.7</v>
      </c>
      <c r="D1897" s="2599">
        <v>5000</v>
      </c>
      <c r="E1897" s="2604">
        <v>79.599999999999994</v>
      </c>
      <c r="F1897" s="1133">
        <f t="shared" si="190"/>
        <v>79.599999999999994</v>
      </c>
      <c r="G1897" s="1041">
        <f>'Заказ, cкидки и курсы валют'!$J$24*F1897</f>
        <v>1009.726</v>
      </c>
      <c r="H1897" s="641">
        <f t="shared" si="191"/>
        <v>5048.63</v>
      </c>
      <c r="I1897" s="642"/>
    </row>
    <row r="1898" spans="1:9" ht="13.5" customHeight="1">
      <c r="A1898" s="770" t="s">
        <v>457</v>
      </c>
      <c r="B1898" s="771" t="s">
        <v>128</v>
      </c>
      <c r="C1898" s="954">
        <v>3.26</v>
      </c>
      <c r="D1898" s="2599">
        <v>5000</v>
      </c>
      <c r="E1898" s="2604">
        <v>103.26</v>
      </c>
      <c r="F1898" s="1133">
        <f t="shared" si="190"/>
        <v>103.26</v>
      </c>
      <c r="G1898" s="1041">
        <f>'Заказ, cкидки и курсы валют'!$J$24*F1898</f>
        <v>1309.8531</v>
      </c>
      <c r="H1898" s="641">
        <f t="shared" si="191"/>
        <v>6549.27</v>
      </c>
      <c r="I1898" s="642"/>
    </row>
    <row r="1899" spans="1:9" ht="13.5" customHeight="1">
      <c r="A1899" s="770" t="s">
        <v>458</v>
      </c>
      <c r="B1899" s="771" t="s">
        <v>129</v>
      </c>
      <c r="C1899" s="2601">
        <v>4</v>
      </c>
      <c r="D1899" s="2599">
        <v>3500</v>
      </c>
      <c r="E1899" s="2604">
        <v>99.67</v>
      </c>
      <c r="F1899" s="1133">
        <f t="shared" si="190"/>
        <v>99.67</v>
      </c>
      <c r="G1899" s="1041">
        <f>'Заказ, cкидки и курсы валют'!$J$24*F1899</f>
        <v>1264.31395</v>
      </c>
      <c r="H1899" s="641">
        <f t="shared" si="191"/>
        <v>4425.1000000000004</v>
      </c>
      <c r="I1899" s="642"/>
    </row>
    <row r="1900" spans="1:9" ht="13.5" customHeight="1">
      <c r="A1900" s="770" t="s">
        <v>459</v>
      </c>
      <c r="B1900" s="771" t="s">
        <v>115</v>
      </c>
      <c r="C1900" s="954">
        <v>5.08</v>
      </c>
      <c r="D1900" s="2599">
        <v>1000</v>
      </c>
      <c r="E1900" s="2604">
        <v>132.88999999999999</v>
      </c>
      <c r="F1900" s="1133">
        <f t="shared" si="190"/>
        <v>132.88999999999999</v>
      </c>
      <c r="G1900" s="1041">
        <f>'Заказ, cкидки и курсы валют'!$J$24*F1900</f>
        <v>1685.7096499999998</v>
      </c>
      <c r="H1900" s="641">
        <f t="shared" si="191"/>
        <v>1685.71</v>
      </c>
      <c r="I1900" s="642"/>
    </row>
    <row r="1901" spans="1:9" ht="13.5" customHeight="1">
      <c r="A1901" s="770" t="s">
        <v>460</v>
      </c>
      <c r="B1901" s="771" t="s">
        <v>3996</v>
      </c>
      <c r="C1901" s="954">
        <v>1.85</v>
      </c>
      <c r="D1901" s="2599">
        <v>12000</v>
      </c>
      <c r="E1901" s="2604">
        <v>55.99</v>
      </c>
      <c r="F1901" s="1133">
        <f t="shared" si="190"/>
        <v>55.99</v>
      </c>
      <c r="G1901" s="1041">
        <f>'Заказ, cкидки и курсы валют'!$J$24*F1901</f>
        <v>710.23315000000002</v>
      </c>
      <c r="H1901" s="641">
        <f t="shared" si="191"/>
        <v>8522.7999999999993</v>
      </c>
      <c r="I1901" s="642"/>
    </row>
    <row r="1902" spans="1:9" ht="13.5" customHeight="1">
      <c r="A1902" s="770" t="s">
        <v>461</v>
      </c>
      <c r="B1902" s="771" t="s">
        <v>3382</v>
      </c>
      <c r="C1902" s="954">
        <v>1.95</v>
      </c>
      <c r="D1902" s="2599">
        <v>10000</v>
      </c>
      <c r="E1902" s="2604">
        <v>64.760000000000005</v>
      </c>
      <c r="F1902" s="1133">
        <f t="shared" si="190"/>
        <v>64.760000000000005</v>
      </c>
      <c r="G1902" s="1041">
        <f>'Заказ, cкидки и курсы валют'!$J$24*F1902</f>
        <v>821.48060000000009</v>
      </c>
      <c r="H1902" s="641">
        <f t="shared" si="191"/>
        <v>8214.81</v>
      </c>
      <c r="I1902" s="642"/>
    </row>
    <row r="1903" spans="1:9" ht="13.5" customHeight="1">
      <c r="A1903" s="770" t="s">
        <v>462</v>
      </c>
      <c r="B1903" s="771" t="s">
        <v>3229</v>
      </c>
      <c r="C1903" s="954">
        <v>2.33</v>
      </c>
      <c r="D1903" s="2599">
        <v>8000</v>
      </c>
      <c r="E1903" s="2604">
        <v>66.290000000000006</v>
      </c>
      <c r="F1903" s="1133">
        <f t="shared" si="190"/>
        <v>66.290000000000006</v>
      </c>
      <c r="G1903" s="1041">
        <f>'Заказ, cкидки и курсы валют'!$J$24*F1903</f>
        <v>840.8886500000001</v>
      </c>
      <c r="H1903" s="641">
        <f t="shared" si="191"/>
        <v>6727.11</v>
      </c>
      <c r="I1903" s="642"/>
    </row>
    <row r="1904" spans="1:9" ht="13.5" customHeight="1">
      <c r="A1904" s="770" t="s">
        <v>463</v>
      </c>
      <c r="B1904" s="771" t="s">
        <v>3544</v>
      </c>
      <c r="C1904" s="954">
        <v>2.44</v>
      </c>
      <c r="D1904" s="2599">
        <v>7000</v>
      </c>
      <c r="E1904" s="2604">
        <v>72.25</v>
      </c>
      <c r="F1904" s="1133">
        <f t="shared" si="190"/>
        <v>72.25</v>
      </c>
      <c r="G1904" s="1041">
        <f>'Заказ, cкидки и курсы валют'!$J$24*F1904</f>
        <v>916.49125000000004</v>
      </c>
      <c r="H1904" s="641">
        <f t="shared" si="191"/>
        <v>6415.44</v>
      </c>
      <c r="I1904" s="642"/>
    </row>
    <row r="1905" spans="1:9" ht="13.5" customHeight="1">
      <c r="A1905" s="770" t="s">
        <v>464</v>
      </c>
      <c r="B1905" s="771" t="s">
        <v>99</v>
      </c>
      <c r="C1905" s="954">
        <v>2.83</v>
      </c>
      <c r="D1905" s="2599">
        <v>6000</v>
      </c>
      <c r="E1905" s="2604">
        <v>81.319999999999993</v>
      </c>
      <c r="F1905" s="1133">
        <f t="shared" si="190"/>
        <v>81.319999999999993</v>
      </c>
      <c r="G1905" s="1041">
        <f>'Заказ, cкидки и курсы валют'!$J$24*F1905</f>
        <v>1031.5442</v>
      </c>
      <c r="H1905" s="641">
        <f t="shared" si="191"/>
        <v>6189.27</v>
      </c>
      <c r="I1905" s="642"/>
    </row>
    <row r="1906" spans="1:9" ht="13.5" customHeight="1">
      <c r="A1906" s="770" t="s">
        <v>465</v>
      </c>
      <c r="B1906" s="771" t="s">
        <v>611</v>
      </c>
      <c r="C1906" s="954">
        <v>2.95</v>
      </c>
      <c r="D1906" s="2599">
        <v>6000</v>
      </c>
      <c r="E1906" s="2604">
        <v>74.55</v>
      </c>
      <c r="F1906" s="1133">
        <f t="shared" si="190"/>
        <v>74.55</v>
      </c>
      <c r="G1906" s="1041">
        <f>'Заказ, cкидки и курсы валют'!$J$24*F1906</f>
        <v>945.66674999999998</v>
      </c>
      <c r="H1906" s="641">
        <f t="shared" si="191"/>
        <v>5674</v>
      </c>
      <c r="I1906" s="642"/>
    </row>
    <row r="1907" spans="1:9" ht="13.5" customHeight="1">
      <c r="A1907" s="770" t="s">
        <v>466</v>
      </c>
      <c r="B1907" s="771" t="s">
        <v>3650</v>
      </c>
      <c r="C1907" s="954">
        <v>3.35</v>
      </c>
      <c r="D1907" s="2599">
        <v>5000</v>
      </c>
      <c r="E1907" s="2604">
        <v>100.63</v>
      </c>
      <c r="F1907" s="1133">
        <f t="shared" si="190"/>
        <v>100.63</v>
      </c>
      <c r="G1907" s="1041">
        <f>'Заказ, cкидки и курсы валют'!$J$24*F1907</f>
        <v>1276.49155</v>
      </c>
      <c r="H1907" s="641">
        <f t="shared" si="191"/>
        <v>6382.46</v>
      </c>
      <c r="I1907" s="642"/>
    </row>
    <row r="1908" spans="1:9" ht="13.5" customHeight="1">
      <c r="A1908" s="770" t="s">
        <v>467</v>
      </c>
      <c r="B1908" s="771" t="s">
        <v>1388</v>
      </c>
      <c r="C1908" s="954">
        <v>4</v>
      </c>
      <c r="D1908" s="2599">
        <v>4000</v>
      </c>
      <c r="E1908" s="2604">
        <v>110.28</v>
      </c>
      <c r="F1908" s="1133">
        <f t="shared" si="190"/>
        <v>110.28</v>
      </c>
      <c r="G1908" s="1041">
        <f>'Заказ, cкидки и курсы валют'!$J$24*F1908</f>
        <v>1398.9018000000001</v>
      </c>
      <c r="H1908" s="641">
        <f t="shared" si="191"/>
        <v>5595.61</v>
      </c>
      <c r="I1908" s="642"/>
    </row>
    <row r="1909" spans="1:9" ht="13.5" customHeight="1">
      <c r="A1909" s="770" t="s">
        <v>468</v>
      </c>
      <c r="B1909" s="771" t="s">
        <v>2656</v>
      </c>
      <c r="C1909" s="954">
        <v>4.57</v>
      </c>
      <c r="D1909" s="2599">
        <v>3000</v>
      </c>
      <c r="E1909" s="2604">
        <v>127.07</v>
      </c>
      <c r="F1909" s="1133">
        <f t="shared" si="190"/>
        <v>127.07</v>
      </c>
      <c r="G1909" s="1041">
        <f>'Заказ, cкидки и курсы валют'!$J$24*F1909</f>
        <v>1611.8829499999999</v>
      </c>
      <c r="H1909" s="641">
        <f t="shared" si="191"/>
        <v>4835.6499999999996</v>
      </c>
      <c r="I1909" s="642"/>
    </row>
    <row r="1910" spans="1:9" ht="13.5" customHeight="1">
      <c r="A1910" s="770" t="s">
        <v>469</v>
      </c>
      <c r="B1910" s="771" t="s">
        <v>2657</v>
      </c>
      <c r="C1910" s="954">
        <v>5</v>
      </c>
      <c r="D1910" s="2599">
        <v>2000</v>
      </c>
      <c r="E1910" s="2604">
        <v>135.29</v>
      </c>
      <c r="F1910" s="1133">
        <f t="shared" si="190"/>
        <v>135.29</v>
      </c>
      <c r="G1910" s="1041">
        <f>'Заказ, cкидки и курсы валют'!$J$24*F1910</f>
        <v>1716.15365</v>
      </c>
      <c r="H1910" s="641">
        <f t="shared" si="191"/>
        <v>3432.31</v>
      </c>
      <c r="I1910" s="642"/>
    </row>
    <row r="1911" spans="1:9" ht="13.5" customHeight="1">
      <c r="A1911" s="770" t="s">
        <v>470</v>
      </c>
      <c r="B1911" s="771" t="s">
        <v>1391</v>
      </c>
      <c r="C1911" s="954">
        <v>5.77</v>
      </c>
      <c r="D1911" s="2599">
        <v>1800</v>
      </c>
      <c r="E1911" s="2604">
        <v>155.27000000000001</v>
      </c>
      <c r="F1911" s="1133">
        <f t="shared" si="190"/>
        <v>155.27000000000001</v>
      </c>
      <c r="G1911" s="1041">
        <f>'Заказ, cкидки и курсы валют'!$J$24*F1911</f>
        <v>1969.5999500000003</v>
      </c>
      <c r="H1911" s="641">
        <f t="shared" si="191"/>
        <v>3545.28</v>
      </c>
      <c r="I1911" s="642"/>
    </row>
    <row r="1912" spans="1:9" ht="13.5" customHeight="1">
      <c r="A1912" s="770" t="s">
        <v>10803</v>
      </c>
      <c r="B1912" s="2605" t="s">
        <v>1390</v>
      </c>
      <c r="C1912" s="2606">
        <v>6.5</v>
      </c>
      <c r="D1912" s="2607">
        <v>1500</v>
      </c>
      <c r="E1912" s="2604">
        <v>176.02</v>
      </c>
      <c r="F1912" s="1133">
        <f t="shared" si="190"/>
        <v>176.02</v>
      </c>
      <c r="G1912" s="1041">
        <f>'Заказ, cкидки и курсы валют'!$J$24*F1912</f>
        <v>2232.8137000000002</v>
      </c>
      <c r="H1912" s="641">
        <f t="shared" si="191"/>
        <v>3349.22</v>
      </c>
      <c r="I1912" s="642"/>
    </row>
    <row r="1913" spans="1:9" ht="13.5" customHeight="1">
      <c r="A1913" s="770" t="s">
        <v>471</v>
      </c>
      <c r="B1913" s="771" t="s">
        <v>3997</v>
      </c>
      <c r="C1913" s="954">
        <v>2.73</v>
      </c>
      <c r="D1913" s="2599">
        <v>8000</v>
      </c>
      <c r="E1913" s="2604">
        <v>72.69</v>
      </c>
      <c r="F1913" s="1133">
        <f t="shared" si="190"/>
        <v>72.69</v>
      </c>
      <c r="G1913" s="1041">
        <f>'Заказ, cкидки и курсы валют'!$J$24*F1913</f>
        <v>922.07264999999995</v>
      </c>
      <c r="H1913" s="641">
        <f t="shared" si="191"/>
        <v>7376.58</v>
      </c>
      <c r="I1913" s="642"/>
    </row>
    <row r="1914" spans="1:9" ht="13.5" customHeight="1">
      <c r="A1914" s="770" t="s">
        <v>472</v>
      </c>
      <c r="B1914" s="771" t="s">
        <v>670</v>
      </c>
      <c r="C1914" s="954">
        <v>3.08</v>
      </c>
      <c r="D1914" s="2599">
        <v>6000</v>
      </c>
      <c r="E1914" s="2604">
        <v>84.95</v>
      </c>
      <c r="F1914" s="1133">
        <f t="shared" si="190"/>
        <v>84.95</v>
      </c>
      <c r="G1914" s="1041">
        <f>'Заказ, cкидки и курсы валют'!$J$24*F1914</f>
        <v>1077.5907500000001</v>
      </c>
      <c r="H1914" s="641">
        <f t="shared" si="191"/>
        <v>6465.54</v>
      </c>
      <c r="I1914" s="642"/>
    </row>
    <row r="1915" spans="1:9" ht="13.5" customHeight="1">
      <c r="A1915" s="770" t="s">
        <v>473</v>
      </c>
      <c r="B1915" s="771" t="s">
        <v>1393</v>
      </c>
      <c r="C1915" s="954">
        <v>3.46</v>
      </c>
      <c r="D1915" s="2599">
        <v>5000</v>
      </c>
      <c r="E1915" s="2604">
        <v>91.16</v>
      </c>
      <c r="F1915" s="1133">
        <f t="shared" si="190"/>
        <v>91.16</v>
      </c>
      <c r="G1915" s="1041">
        <f>'Заказ, cкидки и курсы валют'!$J$24*F1915</f>
        <v>1156.3646000000001</v>
      </c>
      <c r="H1915" s="641">
        <f t="shared" si="191"/>
        <v>5781.82</v>
      </c>
      <c r="I1915" s="642"/>
    </row>
    <row r="1916" spans="1:9" ht="13.5" customHeight="1">
      <c r="A1916" s="770" t="s">
        <v>474</v>
      </c>
      <c r="B1916" s="771" t="s">
        <v>3375</v>
      </c>
      <c r="C1916" s="2601">
        <v>3.7250000000000001</v>
      </c>
      <c r="D1916" s="2599">
        <v>4000</v>
      </c>
      <c r="E1916" s="2604">
        <v>100.54</v>
      </c>
      <c r="F1916" s="1133">
        <f t="shared" si="190"/>
        <v>100.54</v>
      </c>
      <c r="G1916" s="1041">
        <f>'Заказ, cкидки и курсы валют'!$J$24*F1916</f>
        <v>1275.3499000000002</v>
      </c>
      <c r="H1916" s="641">
        <f t="shared" si="191"/>
        <v>5101.3999999999996</v>
      </c>
      <c r="I1916" s="642"/>
    </row>
    <row r="1917" spans="1:9" ht="13.5" customHeight="1">
      <c r="A1917" s="770" t="s">
        <v>475</v>
      </c>
      <c r="B1917" s="771" t="s">
        <v>1394</v>
      </c>
      <c r="C1917" s="2601">
        <v>4.05</v>
      </c>
      <c r="D1917" s="2599">
        <v>4000</v>
      </c>
      <c r="E1917" s="2604">
        <v>104.03</v>
      </c>
      <c r="F1917" s="1133">
        <f t="shared" si="190"/>
        <v>104.03</v>
      </c>
      <c r="G1917" s="1041">
        <f>'Заказ, cкидки и курсы валют'!$J$24*F1917</f>
        <v>1319.6205500000001</v>
      </c>
      <c r="H1917" s="641">
        <f t="shared" si="191"/>
        <v>5278.48</v>
      </c>
      <c r="I1917" s="642"/>
    </row>
    <row r="1918" spans="1:9" ht="13.5" customHeight="1">
      <c r="A1918" s="770" t="s">
        <v>476</v>
      </c>
      <c r="B1918" s="771" t="s">
        <v>599</v>
      </c>
      <c r="C1918" s="2601">
        <v>4.875</v>
      </c>
      <c r="D1918" s="2599">
        <v>4000</v>
      </c>
      <c r="E1918" s="2604">
        <v>125.53</v>
      </c>
      <c r="F1918" s="1133">
        <f t="shared" si="190"/>
        <v>125.53</v>
      </c>
      <c r="G1918" s="1041">
        <f>'Заказ, cкидки и курсы валют'!$J$24*F1918</f>
        <v>1592.3480500000001</v>
      </c>
      <c r="H1918" s="641">
        <f t="shared" si="191"/>
        <v>6369.39</v>
      </c>
      <c r="I1918" s="642"/>
    </row>
    <row r="1919" spans="1:9" ht="13.5" customHeight="1">
      <c r="A1919" s="770" t="s">
        <v>477</v>
      </c>
      <c r="B1919" s="771" t="s">
        <v>600</v>
      </c>
      <c r="C1919" s="2601">
        <v>5.5714285714285721</v>
      </c>
      <c r="D1919" s="2599">
        <v>3500</v>
      </c>
      <c r="E1919" s="2604">
        <v>142.75</v>
      </c>
      <c r="F1919" s="1133">
        <f t="shared" si="190"/>
        <v>142.75</v>
      </c>
      <c r="G1919" s="1041">
        <f>'Заказ, cкидки и курсы валют'!$J$24*F1919</f>
        <v>1810.7837500000001</v>
      </c>
      <c r="H1919" s="641">
        <f t="shared" si="191"/>
        <v>6337.74</v>
      </c>
      <c r="I1919" s="642"/>
    </row>
    <row r="1920" spans="1:9" ht="13.5" customHeight="1">
      <c r="A1920" s="770" t="s">
        <v>478</v>
      </c>
      <c r="B1920" s="771" t="s">
        <v>3376</v>
      </c>
      <c r="C1920" s="954">
        <v>6</v>
      </c>
      <c r="D1920" s="2599">
        <v>2000</v>
      </c>
      <c r="E1920" s="2604">
        <v>160.37</v>
      </c>
      <c r="F1920" s="1133">
        <f t="shared" si="190"/>
        <v>160.37</v>
      </c>
      <c r="G1920" s="1041">
        <f>'Заказ, cкидки и курсы валют'!$J$24*F1920</f>
        <v>2034.2934500000001</v>
      </c>
      <c r="H1920" s="641">
        <f t="shared" si="191"/>
        <v>4068.59</v>
      </c>
      <c r="I1920" s="642"/>
    </row>
    <row r="1921" spans="1:9" ht="13.5" customHeight="1">
      <c r="A1921" s="770" t="s">
        <v>479</v>
      </c>
      <c r="B1921" s="771" t="s">
        <v>3377</v>
      </c>
      <c r="C1921" s="2601">
        <v>7.8</v>
      </c>
      <c r="D1921" s="2599">
        <v>2000</v>
      </c>
      <c r="E1921" s="2604">
        <v>160.77000000000001</v>
      </c>
      <c r="F1921" s="1133">
        <f t="shared" si="190"/>
        <v>160.77000000000001</v>
      </c>
      <c r="G1921" s="1041">
        <f>'Заказ, cкидки и курсы валют'!$J$24*F1921</f>
        <v>2039.3674500000002</v>
      </c>
      <c r="H1921" s="641">
        <f t="shared" si="191"/>
        <v>4078.73</v>
      </c>
      <c r="I1921" s="642"/>
    </row>
    <row r="1922" spans="1:9" ht="13.5" customHeight="1">
      <c r="A1922" s="770" t="s">
        <v>480</v>
      </c>
      <c r="B1922" s="771" t="s">
        <v>3378</v>
      </c>
      <c r="C1922" s="954">
        <v>7.81</v>
      </c>
      <c r="D1922" s="2599">
        <v>1800</v>
      </c>
      <c r="E1922" s="2604">
        <v>199.19</v>
      </c>
      <c r="F1922" s="1133">
        <f t="shared" si="190"/>
        <v>199.19</v>
      </c>
      <c r="G1922" s="1041">
        <f>'Заказ, cкидки и курсы валют'!$J$24*F1922</f>
        <v>2526.7251500000002</v>
      </c>
      <c r="H1922" s="641">
        <f t="shared" si="191"/>
        <v>4548.1099999999997</v>
      </c>
      <c r="I1922" s="642"/>
    </row>
    <row r="1923" spans="1:9" ht="13.5" customHeight="1">
      <c r="A1923" s="770" t="s">
        <v>481</v>
      </c>
      <c r="B1923" s="771" t="s">
        <v>3379</v>
      </c>
      <c r="C1923" s="954">
        <v>8.57</v>
      </c>
      <c r="D1923" s="2599">
        <v>1200</v>
      </c>
      <c r="E1923" s="2604">
        <v>226.28</v>
      </c>
      <c r="F1923" s="1133">
        <f t="shared" si="190"/>
        <v>226.28</v>
      </c>
      <c r="G1923" s="1041">
        <f>'Заказ, cкидки и курсы валют'!$J$24*F1923</f>
        <v>2870.3618000000001</v>
      </c>
      <c r="H1923" s="641">
        <f t="shared" si="191"/>
        <v>3444.43</v>
      </c>
      <c r="I1923" s="642"/>
    </row>
    <row r="1924" spans="1:9" ht="13.5" customHeight="1">
      <c r="A1924" s="770" t="s">
        <v>10813</v>
      </c>
      <c r="B1924" s="1117" t="s">
        <v>9543</v>
      </c>
      <c r="C1924" s="954">
        <v>9.57</v>
      </c>
      <c r="D1924" s="2599">
        <v>1000</v>
      </c>
      <c r="E1924" s="2604">
        <v>326.45999999999998</v>
      </c>
      <c r="F1924" s="1133">
        <f t="shared" si="190"/>
        <v>326.45999999999998</v>
      </c>
      <c r="G1924" s="1041">
        <f>'Заказ, cкидки и курсы валют'!$J$24*F1924</f>
        <v>4141.1450999999997</v>
      </c>
      <c r="H1924" s="641">
        <f t="shared" si="191"/>
        <v>4141.1499999999996</v>
      </c>
      <c r="I1924" s="642"/>
    </row>
    <row r="1925" spans="1:9" ht="13.5" customHeight="1">
      <c r="A1925" s="770" t="s">
        <v>10814</v>
      </c>
      <c r="B1925" s="1117" t="s">
        <v>3994</v>
      </c>
      <c r="C1925" s="954">
        <v>4.8</v>
      </c>
      <c r="D1925" s="2599">
        <v>5000</v>
      </c>
      <c r="E1925" s="2604">
        <v>116.35</v>
      </c>
      <c r="F1925" s="1133">
        <f t="shared" si="190"/>
        <v>116.35</v>
      </c>
      <c r="G1925" s="1041">
        <f>'Заказ, cкидки и курсы валют'!$J$24*F1925</f>
        <v>1475.89975</v>
      </c>
      <c r="H1925" s="641">
        <f t="shared" si="191"/>
        <v>7379.5</v>
      </c>
      <c r="I1925" s="642"/>
    </row>
    <row r="1926" spans="1:9" ht="13.5" customHeight="1">
      <c r="A1926" s="770" t="s">
        <v>482</v>
      </c>
      <c r="B1926" s="771" t="s">
        <v>604</v>
      </c>
      <c r="C1926" s="954">
        <v>4.9400000000000004</v>
      </c>
      <c r="D1926" s="2599">
        <v>5000</v>
      </c>
      <c r="E1926" s="2604">
        <v>133.94999999999999</v>
      </c>
      <c r="F1926" s="1133">
        <f t="shared" si="190"/>
        <v>133.94999999999999</v>
      </c>
      <c r="G1926" s="1041">
        <f>'Заказ, cкидки и курсы валют'!$J$24*F1926</f>
        <v>1699.1557499999999</v>
      </c>
      <c r="H1926" s="641">
        <f t="shared" si="191"/>
        <v>8495.7800000000007</v>
      </c>
      <c r="I1926" s="642"/>
    </row>
    <row r="1927" spans="1:9" ht="13.5" customHeight="1">
      <c r="A1927" s="770" t="s">
        <v>483</v>
      </c>
      <c r="B1927" s="771" t="s">
        <v>605</v>
      </c>
      <c r="C1927" s="954">
        <v>5.76</v>
      </c>
      <c r="D1927" s="2599">
        <v>3500</v>
      </c>
      <c r="E1927" s="2604">
        <v>157.07</v>
      </c>
      <c r="F1927" s="1133">
        <f t="shared" si="190"/>
        <v>157.07</v>
      </c>
      <c r="G1927" s="1041">
        <f>'Заказ, cкидки и курсы валют'!$J$24*F1927</f>
        <v>1992.4329499999999</v>
      </c>
      <c r="H1927" s="641">
        <f t="shared" si="191"/>
        <v>6973.52</v>
      </c>
      <c r="I1927" s="642"/>
    </row>
    <row r="1928" spans="1:9" ht="12.75" customHeight="1">
      <c r="A1928" s="770" t="s">
        <v>484</v>
      </c>
      <c r="B1928" s="771" t="s">
        <v>606</v>
      </c>
      <c r="C1928" s="2601">
        <v>7.1714285714285717</v>
      </c>
      <c r="D1928" s="2599">
        <v>3500</v>
      </c>
      <c r="E1928" s="2604">
        <v>176.04</v>
      </c>
      <c r="F1928" s="1133">
        <f t="shared" si="190"/>
        <v>176.04</v>
      </c>
      <c r="G1928" s="1041">
        <f>'Заказ, cкидки и курсы валют'!$J$24*F1928</f>
        <v>2233.0673999999999</v>
      </c>
      <c r="H1928" s="641">
        <f t="shared" si="191"/>
        <v>7815.74</v>
      </c>
      <c r="I1928" s="642"/>
    </row>
    <row r="1929" spans="1:9" ht="11.25" customHeight="1">
      <c r="A1929" s="770" t="s">
        <v>485</v>
      </c>
      <c r="B1929" s="771" t="s">
        <v>607</v>
      </c>
      <c r="C1929" s="954">
        <v>7.78</v>
      </c>
      <c r="D1929" s="2599">
        <v>2500</v>
      </c>
      <c r="E1929" s="2604">
        <v>203.52</v>
      </c>
      <c r="F1929" s="1133">
        <f t="shared" si="190"/>
        <v>203.52</v>
      </c>
      <c r="G1929" s="1041">
        <f>'Заказ, cкидки и курсы валют'!$J$24*F1929</f>
        <v>2581.6512000000002</v>
      </c>
      <c r="H1929" s="641">
        <f t="shared" si="191"/>
        <v>6454.13</v>
      </c>
      <c r="I1929" s="642"/>
    </row>
    <row r="1930" spans="1:9" ht="13.5" customHeight="1">
      <c r="A1930" s="770" t="s">
        <v>486</v>
      </c>
      <c r="B1930" s="771" t="s">
        <v>3380</v>
      </c>
      <c r="C1930" s="954">
        <v>8.8000000000000007</v>
      </c>
      <c r="D1930" s="2599">
        <v>2000</v>
      </c>
      <c r="E1930" s="2604">
        <v>225.53</v>
      </c>
      <c r="F1930" s="1133">
        <f t="shared" si="190"/>
        <v>225.53</v>
      </c>
      <c r="G1930" s="1041">
        <f>'Заказ, cкидки и курсы валют'!$J$24*F1930</f>
        <v>2860.8480500000001</v>
      </c>
      <c r="H1930" s="641">
        <f t="shared" si="191"/>
        <v>5721.7</v>
      </c>
      <c r="I1930" s="642"/>
    </row>
    <row r="1931" spans="1:9" ht="14.1" customHeight="1">
      <c r="A1931" s="770" t="s">
        <v>487</v>
      </c>
      <c r="B1931" s="771" t="s">
        <v>3341</v>
      </c>
      <c r="C1931" s="954">
        <v>9.6</v>
      </c>
      <c r="D1931" s="2599">
        <v>1000</v>
      </c>
      <c r="E1931" s="2604">
        <v>249.79</v>
      </c>
      <c r="F1931" s="1133">
        <f t="shared" si="190"/>
        <v>249.79</v>
      </c>
      <c r="G1931" s="1041">
        <f>'Заказ, cкидки и курсы валют'!$J$24*F1931</f>
        <v>3168.5861500000001</v>
      </c>
      <c r="H1931" s="641">
        <f t="shared" si="191"/>
        <v>3168.59</v>
      </c>
      <c r="I1931" s="642"/>
    </row>
    <row r="1932" spans="1:9" ht="14.1" customHeight="1">
      <c r="A1932" s="770" t="s">
        <v>10805</v>
      </c>
      <c r="B1932" s="1117" t="s">
        <v>609</v>
      </c>
      <c r="C1932" s="954">
        <v>11.3</v>
      </c>
      <c r="D1932" s="2599">
        <v>700</v>
      </c>
      <c r="E1932" s="2604">
        <v>290.01</v>
      </c>
      <c r="F1932" s="1133">
        <f t="shared" si="190"/>
        <v>290.01</v>
      </c>
      <c r="G1932" s="1041">
        <f>'Заказ, cкидки и курсы валют'!$J$24*F1932</f>
        <v>3678.7768500000002</v>
      </c>
      <c r="H1932" s="641">
        <f t="shared" si="191"/>
        <v>2575.14</v>
      </c>
      <c r="I1932" s="642"/>
    </row>
    <row r="1933" spans="1:9" ht="14.1" customHeight="1">
      <c r="A1933" s="770" t="s">
        <v>488</v>
      </c>
      <c r="B1933" s="771" t="s">
        <v>610</v>
      </c>
      <c r="C1933" s="954">
        <v>12.95</v>
      </c>
      <c r="D1933" s="771">
        <v>500</v>
      </c>
      <c r="E1933" s="2604">
        <v>335.5</v>
      </c>
      <c r="F1933" s="1133">
        <f t="shared" ref="F1933:F1935" si="192">ROUND(E1933*(1-$F$11),2)</f>
        <v>335.5</v>
      </c>
      <c r="G1933" s="1041">
        <f>'Заказ, cкидки и курсы валют'!$J$24*F1933</f>
        <v>4255.8175000000001</v>
      </c>
      <c r="H1933" s="641">
        <f>ROUND((D1933/1000)*G1933,2)</f>
        <v>2127.91</v>
      </c>
      <c r="I1933" s="642"/>
    </row>
    <row r="1934" spans="1:9" ht="14.1" customHeight="1">
      <c r="A1934" s="770" t="s">
        <v>489</v>
      </c>
      <c r="B1934" s="771" t="s">
        <v>3120</v>
      </c>
      <c r="C1934" s="954">
        <v>14.28</v>
      </c>
      <c r="D1934" s="771">
        <v>400</v>
      </c>
      <c r="E1934" s="2604">
        <v>338.64</v>
      </c>
      <c r="F1934" s="1133">
        <f t="shared" si="192"/>
        <v>338.64</v>
      </c>
      <c r="G1934" s="1041">
        <f>'Заказ, cкидки и курсы валют'!$J$24*F1934</f>
        <v>4295.6484</v>
      </c>
      <c r="H1934" s="641">
        <f>ROUND((D1934/1000)*G1934,2)</f>
        <v>1718.26</v>
      </c>
      <c r="I1934" s="642"/>
    </row>
    <row r="1935" spans="1:9" ht="14.1" customHeight="1" thickBot="1">
      <c r="A1935" s="803" t="s">
        <v>490</v>
      </c>
      <c r="B1935" s="772" t="s">
        <v>3381</v>
      </c>
      <c r="C1935" s="2602">
        <v>17.329999999999998</v>
      </c>
      <c r="D1935" s="772">
        <v>300</v>
      </c>
      <c r="E1935" s="2611">
        <v>413.48</v>
      </c>
      <c r="F1935" s="1758">
        <f t="shared" si="192"/>
        <v>413.48</v>
      </c>
      <c r="G1935" s="1759">
        <f>'Заказ, cкидки и курсы валют'!$J$24*F1935</f>
        <v>5244.9938000000002</v>
      </c>
      <c r="H1935" s="1760">
        <f>ROUND((D1935/1000)*G1935,2)</f>
        <v>1573.5</v>
      </c>
      <c r="I1935" s="1135"/>
    </row>
    <row r="1936" spans="1:9" ht="43.5" customHeight="1" thickBot="1"/>
    <row r="1937" spans="1:9" ht="14.1" customHeight="1">
      <c r="A1937" s="291"/>
      <c r="B1937" s="285"/>
      <c r="C1937" s="112" t="s">
        <v>1408</v>
      </c>
      <c r="D1937" s="117"/>
      <c r="E1937" s="728"/>
      <c r="F1937" s="729"/>
      <c r="G1937" s="1033"/>
      <c r="H1937" s="263"/>
      <c r="I1937" s="116"/>
    </row>
    <row r="1938" spans="1:9" ht="14.1" customHeight="1">
      <c r="A1938" s="292"/>
      <c r="B1938" s="129" t="s">
        <v>1407</v>
      </c>
      <c r="C1938" s="129"/>
      <c r="D1938" s="199"/>
      <c r="E1938" s="730"/>
      <c r="F1938" s="685"/>
      <c r="G1938" s="396"/>
      <c r="H1938" s="17"/>
      <c r="I1938" s="200"/>
    </row>
    <row r="1939" spans="1:9" ht="14.1" customHeight="1">
      <c r="A1939" s="292"/>
      <c r="B1939" s="257"/>
      <c r="C1939" s="118"/>
      <c r="D1939" s="118"/>
      <c r="E1939" s="732"/>
      <c r="F1939" s="733"/>
      <c r="G1939" s="1034"/>
      <c r="H1939" s="264"/>
      <c r="I1939" s="200"/>
    </row>
    <row r="1940" spans="1:9" ht="44.25" customHeight="1">
      <c r="A1940" s="292"/>
      <c r="B1940" s="257"/>
      <c r="C1940" s="118"/>
      <c r="D1940" s="118"/>
      <c r="E1940" s="732"/>
      <c r="F1940" s="733"/>
      <c r="G1940" s="1034"/>
      <c r="H1940" s="264"/>
      <c r="I1940" s="200"/>
    </row>
    <row r="1941" spans="1:9" ht="14.1" customHeight="1">
      <c r="A1941" s="292"/>
      <c r="B1941" s="257"/>
      <c r="C1941" s="118"/>
      <c r="D1941" s="118"/>
      <c r="E1941" s="732"/>
      <c r="F1941" s="733"/>
      <c r="G1941" s="1034"/>
      <c r="H1941" s="264"/>
      <c r="I1941" s="200"/>
    </row>
    <row r="1942" spans="1:9" ht="3.75" customHeight="1" thickBot="1">
      <c r="A1942" s="234" t="s">
        <v>7210</v>
      </c>
      <c r="B1942" s="233"/>
      <c r="C1942" s="238"/>
      <c r="D1942" s="238"/>
      <c r="E1942" s="734"/>
      <c r="F1942" s="735"/>
      <c r="G1942" s="1035"/>
      <c r="H1942" s="265"/>
      <c r="I1942" s="205"/>
    </row>
    <row r="1943" spans="1:9" ht="42" customHeight="1">
      <c r="A1943" s="228" t="s">
        <v>1036</v>
      </c>
      <c r="B1943" s="229" t="s">
        <v>1037</v>
      </c>
      <c r="C1943" s="230" t="s">
        <v>679</v>
      </c>
      <c r="D1943" s="230" t="s">
        <v>3147</v>
      </c>
      <c r="E1943" s="1476" t="s">
        <v>11544</v>
      </c>
      <c r="F1943" s="737" t="s">
        <v>2796</v>
      </c>
      <c r="G1943" s="1039" t="s">
        <v>2644</v>
      </c>
      <c r="H1943" s="2597" t="s">
        <v>498</v>
      </c>
      <c r="I1943" s="232" t="s">
        <v>4274</v>
      </c>
    </row>
    <row r="1944" spans="1:9" ht="14.1" customHeight="1" thickBot="1">
      <c r="A1944" s="228"/>
      <c r="B1944" s="445"/>
      <c r="C1944" s="230" t="s">
        <v>3648</v>
      </c>
      <c r="D1944" s="446" t="s">
        <v>2645</v>
      </c>
      <c r="E1944" s="738" t="s">
        <v>265</v>
      </c>
      <c r="F1944" s="745">
        <f>'Заказ, cкидки и курсы валют'!$I$12</f>
        <v>0</v>
      </c>
      <c r="G1944" s="2595"/>
      <c r="H1944" s="2596"/>
      <c r="I1944" s="380"/>
    </row>
    <row r="1945" spans="1:9" ht="14.1" customHeight="1">
      <c r="A1945" s="389" t="s">
        <v>491</v>
      </c>
      <c r="B1945" s="1206" t="s">
        <v>3383</v>
      </c>
      <c r="C1945" s="1198">
        <v>0.51</v>
      </c>
      <c r="D1945" s="1418">
        <v>2500</v>
      </c>
      <c r="E1945" s="1604">
        <f t="shared" ref="E1945:E1976" si="193">E1868*1.2</f>
        <v>22.295999999999996</v>
      </c>
      <c r="F1945" s="1415">
        <f t="shared" ref="F1945:F2008" si="194">ROUND(E1945*(1-$F$11),2)</f>
        <v>22.3</v>
      </c>
      <c r="G1945" s="1188">
        <f>'Заказ, cкидки и курсы валют'!$J$24*F1945</f>
        <v>282.87550000000005</v>
      </c>
      <c r="H1945" s="443">
        <f t="shared" ref="H1945:H2008" si="195">ROUND((D1945/1000)*G1945,2)</f>
        <v>707.19</v>
      </c>
      <c r="I1945" s="393"/>
    </row>
    <row r="1946" spans="1:9" ht="14.1" customHeight="1">
      <c r="A1946" s="250" t="s">
        <v>492</v>
      </c>
      <c r="B1946" s="72" t="s">
        <v>3384</v>
      </c>
      <c r="C1946" s="944">
        <v>0.53</v>
      </c>
      <c r="D1946" s="1419">
        <v>3000</v>
      </c>
      <c r="E1946" s="1604">
        <f t="shared" si="193"/>
        <v>24.36</v>
      </c>
      <c r="F1946" s="1416">
        <f t="shared" si="194"/>
        <v>24.36</v>
      </c>
      <c r="G1946" s="1037">
        <f>'Заказ, cкидки и курсы валют'!$J$24*F1946</f>
        <v>309.00659999999999</v>
      </c>
      <c r="H1946" s="158">
        <f t="shared" si="195"/>
        <v>927.02</v>
      </c>
      <c r="I1946" s="245"/>
    </row>
    <row r="1947" spans="1:9" ht="14.1" customHeight="1">
      <c r="A1947" s="250" t="s">
        <v>493</v>
      </c>
      <c r="B1947" s="72" t="s">
        <v>3385</v>
      </c>
      <c r="C1947" s="944">
        <v>0.64</v>
      </c>
      <c r="D1947" s="1419">
        <v>2500</v>
      </c>
      <c r="E1947" s="1604">
        <f t="shared" si="193"/>
        <v>26.604000000000003</v>
      </c>
      <c r="F1947" s="1416">
        <f t="shared" si="194"/>
        <v>26.6</v>
      </c>
      <c r="G1947" s="1037">
        <f>'Заказ, cкидки и курсы валют'!$J$24*F1947</f>
        <v>337.42100000000005</v>
      </c>
      <c r="H1947" s="158">
        <f t="shared" si="195"/>
        <v>843.55</v>
      </c>
      <c r="I1947" s="245"/>
    </row>
    <row r="1948" spans="1:9" ht="14.1" customHeight="1">
      <c r="A1948" s="250" t="s">
        <v>494</v>
      </c>
      <c r="B1948" s="72" t="s">
        <v>3386</v>
      </c>
      <c r="C1948" s="944">
        <v>0.82</v>
      </c>
      <c r="D1948" s="1419">
        <v>2000</v>
      </c>
      <c r="E1948" s="1604">
        <f t="shared" si="193"/>
        <v>30.42</v>
      </c>
      <c r="F1948" s="1416">
        <f t="shared" si="194"/>
        <v>30.42</v>
      </c>
      <c r="G1948" s="1037">
        <f>'Заказ, cкидки и курсы валют'!$J$24*F1948</f>
        <v>385.87770000000006</v>
      </c>
      <c r="H1948" s="158">
        <f t="shared" si="195"/>
        <v>771.76</v>
      </c>
      <c r="I1948" s="245"/>
    </row>
    <row r="1949" spans="1:9" ht="14.1" customHeight="1">
      <c r="A1949" s="250" t="s">
        <v>495</v>
      </c>
      <c r="B1949" s="72" t="s">
        <v>3387</v>
      </c>
      <c r="C1949" s="944">
        <v>0.88</v>
      </c>
      <c r="D1949" s="1419">
        <v>1500</v>
      </c>
      <c r="E1949" s="1604">
        <f t="shared" si="193"/>
        <v>33.72</v>
      </c>
      <c r="F1949" s="1416">
        <f t="shared" si="194"/>
        <v>33.72</v>
      </c>
      <c r="G1949" s="1037">
        <f>'Заказ, cкидки и курсы валют'!$J$24*F1949</f>
        <v>427.73820000000001</v>
      </c>
      <c r="H1949" s="158">
        <f t="shared" si="195"/>
        <v>641.61</v>
      </c>
      <c r="I1949" s="245"/>
    </row>
    <row r="1950" spans="1:9" ht="14.1" customHeight="1">
      <c r="A1950" s="250" t="s">
        <v>10815</v>
      </c>
      <c r="B1950" s="71" t="s">
        <v>9129</v>
      </c>
      <c r="C1950" s="944">
        <v>0.89</v>
      </c>
      <c r="D1950" s="1419">
        <v>1800</v>
      </c>
      <c r="E1950" s="1604">
        <f t="shared" si="193"/>
        <v>38.879999999999995</v>
      </c>
      <c r="F1950" s="1416">
        <f t="shared" si="194"/>
        <v>38.880000000000003</v>
      </c>
      <c r="G1950" s="1037">
        <f>'Заказ, cкидки и курсы валют'!$J$24*F1950</f>
        <v>493.19280000000003</v>
      </c>
      <c r="H1950" s="158">
        <f t="shared" si="195"/>
        <v>887.75</v>
      </c>
      <c r="I1950" s="245"/>
    </row>
    <row r="1951" spans="1:9" ht="14.1" customHeight="1">
      <c r="A1951" s="250" t="s">
        <v>496</v>
      </c>
      <c r="B1951" s="72" t="s">
        <v>3388</v>
      </c>
      <c r="C1951" s="944">
        <v>0.6</v>
      </c>
      <c r="D1951" s="1419">
        <v>4000</v>
      </c>
      <c r="E1951" s="1604">
        <f t="shared" si="193"/>
        <v>30.371999999999996</v>
      </c>
      <c r="F1951" s="1416">
        <f t="shared" si="194"/>
        <v>30.37</v>
      </c>
      <c r="G1951" s="1037">
        <f>'Заказ, cкидки и курсы валют'!$J$24*F1951</f>
        <v>385.24345000000005</v>
      </c>
      <c r="H1951" s="158">
        <f t="shared" si="195"/>
        <v>1540.97</v>
      </c>
      <c r="I1951" s="245"/>
    </row>
    <row r="1952" spans="1:9" ht="14.1" customHeight="1">
      <c r="A1952" s="250" t="s">
        <v>497</v>
      </c>
      <c r="B1952" s="72" t="s">
        <v>3389</v>
      </c>
      <c r="C1952" s="944">
        <v>0.76</v>
      </c>
      <c r="D1952" s="1419">
        <v>3000</v>
      </c>
      <c r="E1952" s="1604">
        <f t="shared" si="193"/>
        <v>33.012</v>
      </c>
      <c r="F1952" s="1416">
        <f t="shared" si="194"/>
        <v>33.01</v>
      </c>
      <c r="G1952" s="1037">
        <f>'Заказ, cкидки и курсы валют'!$J$24*F1952</f>
        <v>418.73185000000001</v>
      </c>
      <c r="H1952" s="158">
        <f t="shared" si="195"/>
        <v>1256.2</v>
      </c>
      <c r="I1952" s="245"/>
    </row>
    <row r="1953" spans="1:9" ht="14.1" customHeight="1">
      <c r="A1953" s="250" t="s">
        <v>2734</v>
      </c>
      <c r="B1953" s="72" t="s">
        <v>3390</v>
      </c>
      <c r="C1953" s="944">
        <v>0.93</v>
      </c>
      <c r="D1953" s="1419">
        <v>2400</v>
      </c>
      <c r="E1953" s="1604">
        <f t="shared" si="193"/>
        <v>35.855999999999995</v>
      </c>
      <c r="F1953" s="1416">
        <f t="shared" si="194"/>
        <v>35.86</v>
      </c>
      <c r="G1953" s="1037">
        <f>'Заказ, cкидки и курсы валют'!$J$24*F1953</f>
        <v>454.88409999999999</v>
      </c>
      <c r="H1953" s="158">
        <f t="shared" si="195"/>
        <v>1091.72</v>
      </c>
      <c r="I1953" s="245"/>
    </row>
    <row r="1954" spans="1:9" ht="14.1" customHeight="1">
      <c r="A1954" s="250" t="s">
        <v>2735</v>
      </c>
      <c r="B1954" s="72" t="s">
        <v>105</v>
      </c>
      <c r="C1954" s="944">
        <v>1.02</v>
      </c>
      <c r="D1954" s="1419">
        <v>2000</v>
      </c>
      <c r="E1954" s="1604">
        <f t="shared" si="193"/>
        <v>39.011999999999993</v>
      </c>
      <c r="F1954" s="1416">
        <f t="shared" si="194"/>
        <v>39.01</v>
      </c>
      <c r="G1954" s="1037">
        <f>'Заказ, cкидки и курсы валют'!$J$24*F1954</f>
        <v>494.84185000000002</v>
      </c>
      <c r="H1954" s="158">
        <f t="shared" si="195"/>
        <v>989.68</v>
      </c>
      <c r="I1954" s="245"/>
    </row>
    <row r="1955" spans="1:9" ht="14.1" customHeight="1">
      <c r="A1955" s="250" t="s">
        <v>2736</v>
      </c>
      <c r="B1955" s="72" t="s">
        <v>106</v>
      </c>
      <c r="C1955" s="944">
        <v>1.22</v>
      </c>
      <c r="D1955" s="1419">
        <v>1700</v>
      </c>
      <c r="E1955" s="1604">
        <f t="shared" si="193"/>
        <v>45.443999999999996</v>
      </c>
      <c r="F1955" s="1416">
        <f t="shared" si="194"/>
        <v>45.44</v>
      </c>
      <c r="G1955" s="1037">
        <f>'Заказ, cкидки и курсы валют'!$J$24*F1955</f>
        <v>576.40639999999996</v>
      </c>
      <c r="H1955" s="158">
        <f t="shared" si="195"/>
        <v>979.89</v>
      </c>
      <c r="I1955" s="245"/>
    </row>
    <row r="1956" spans="1:9" ht="14.1" customHeight="1">
      <c r="A1956" s="250" t="s">
        <v>2737</v>
      </c>
      <c r="B1956" s="72" t="s">
        <v>107</v>
      </c>
      <c r="C1956" s="944">
        <v>1.42</v>
      </c>
      <c r="D1956" s="1419">
        <v>1400</v>
      </c>
      <c r="E1956" s="1604">
        <f t="shared" si="193"/>
        <v>51.756</v>
      </c>
      <c r="F1956" s="1416">
        <f t="shared" si="194"/>
        <v>51.76</v>
      </c>
      <c r="G1956" s="1037">
        <f>'Заказ, cкидки и курсы валют'!$J$24*F1956</f>
        <v>656.57560000000001</v>
      </c>
      <c r="H1956" s="158">
        <f t="shared" si="195"/>
        <v>919.21</v>
      </c>
      <c r="I1956" s="245"/>
    </row>
    <row r="1957" spans="1:9" ht="14.1" customHeight="1">
      <c r="A1957" s="250" t="s">
        <v>2738</v>
      </c>
      <c r="B1957" s="72" t="s">
        <v>108</v>
      </c>
      <c r="C1957" s="944">
        <v>1.76</v>
      </c>
      <c r="D1957" s="1419">
        <v>1100</v>
      </c>
      <c r="E1957" s="1604">
        <f t="shared" si="193"/>
        <v>57.108000000000004</v>
      </c>
      <c r="F1957" s="1416">
        <f t="shared" si="194"/>
        <v>57.11</v>
      </c>
      <c r="G1957" s="1037">
        <f>'Заказ, cкидки и курсы валют'!$J$24*F1957</f>
        <v>724.44034999999997</v>
      </c>
      <c r="H1957" s="158">
        <f t="shared" si="195"/>
        <v>796.88</v>
      </c>
      <c r="I1957" s="245"/>
    </row>
    <row r="1958" spans="1:9" ht="14.1" customHeight="1">
      <c r="A1958" s="250" t="s">
        <v>2739</v>
      </c>
      <c r="B1958" s="72" t="s">
        <v>3391</v>
      </c>
      <c r="C1958" s="944">
        <v>1.97</v>
      </c>
      <c r="D1958" s="1419">
        <v>800</v>
      </c>
      <c r="E1958" s="1604">
        <f t="shared" si="193"/>
        <v>63.743999999999993</v>
      </c>
      <c r="F1958" s="1416">
        <f t="shared" si="194"/>
        <v>63.74</v>
      </c>
      <c r="G1958" s="1037">
        <f>'Заказ, cкидки и курсы валют'!$J$24*F1958</f>
        <v>808.54190000000006</v>
      </c>
      <c r="H1958" s="158">
        <f t="shared" si="195"/>
        <v>646.83000000000004</v>
      </c>
      <c r="I1958" s="245"/>
    </row>
    <row r="1959" spans="1:9" ht="14.1" customHeight="1">
      <c r="A1959" s="250" t="s">
        <v>2740</v>
      </c>
      <c r="B1959" s="72" t="s">
        <v>111</v>
      </c>
      <c r="C1959" s="944">
        <v>2.84</v>
      </c>
      <c r="D1959" s="1419">
        <v>600</v>
      </c>
      <c r="E1959" s="1604">
        <f t="shared" si="193"/>
        <v>85.091999999999999</v>
      </c>
      <c r="F1959" s="1416">
        <f t="shared" si="194"/>
        <v>85.09</v>
      </c>
      <c r="G1959" s="1037">
        <f>'Заказ, cкидки и курсы валют'!$J$24*F1959</f>
        <v>1079.3666500000002</v>
      </c>
      <c r="H1959" s="158">
        <f t="shared" si="195"/>
        <v>647.62</v>
      </c>
      <c r="I1959" s="245"/>
    </row>
    <row r="1960" spans="1:9" ht="14.1" customHeight="1">
      <c r="A1960" s="250" t="s">
        <v>10816</v>
      </c>
      <c r="B1960" s="71" t="s">
        <v>10809</v>
      </c>
      <c r="C1960" s="944">
        <v>0.98</v>
      </c>
      <c r="D1960" s="1419">
        <v>2500</v>
      </c>
      <c r="E1960" s="1604">
        <f t="shared" si="193"/>
        <v>33.299999999999997</v>
      </c>
      <c r="F1960" s="1416">
        <f t="shared" si="194"/>
        <v>33.299999999999997</v>
      </c>
      <c r="G1960" s="1037">
        <f>'Заказ, cкидки и курсы валют'!$J$24*F1960</f>
        <v>422.41049999999996</v>
      </c>
      <c r="H1960" s="158">
        <f t="shared" si="195"/>
        <v>1056.03</v>
      </c>
      <c r="I1960" s="245"/>
    </row>
    <row r="1961" spans="1:9" ht="14.1" customHeight="1">
      <c r="A1961" s="250" t="s">
        <v>2741</v>
      </c>
      <c r="B1961" s="72" t="s">
        <v>3392</v>
      </c>
      <c r="C1961" s="944">
        <v>1.02</v>
      </c>
      <c r="D1961" s="1419">
        <v>2000</v>
      </c>
      <c r="E1961" s="1604">
        <f t="shared" si="193"/>
        <v>39.216000000000001</v>
      </c>
      <c r="F1961" s="1416">
        <f t="shared" si="194"/>
        <v>39.22</v>
      </c>
      <c r="G1961" s="1037">
        <f>'Заказ, cкидки и курсы валют'!$J$24*F1961</f>
        <v>497.50569999999999</v>
      </c>
      <c r="H1961" s="158">
        <f t="shared" si="195"/>
        <v>995.01</v>
      </c>
      <c r="I1961" s="245"/>
    </row>
    <row r="1962" spans="1:9" ht="14.1" customHeight="1">
      <c r="A1962" s="250" t="s">
        <v>2742</v>
      </c>
      <c r="B1962" s="72" t="s">
        <v>77</v>
      </c>
      <c r="C1962" s="944">
        <v>1.1499999999999999</v>
      </c>
      <c r="D1962" s="1419">
        <v>1500</v>
      </c>
      <c r="E1962" s="1604">
        <f t="shared" si="193"/>
        <v>43.595999999999997</v>
      </c>
      <c r="F1962" s="1416">
        <f t="shared" si="194"/>
        <v>43.6</v>
      </c>
      <c r="G1962" s="1037">
        <f>'Заказ, cкидки и курсы валют'!$J$24*F1962</f>
        <v>553.06600000000003</v>
      </c>
      <c r="H1962" s="158">
        <f t="shared" si="195"/>
        <v>829.6</v>
      </c>
      <c r="I1962" s="245"/>
    </row>
    <row r="1963" spans="1:9" ht="14.1" customHeight="1">
      <c r="A1963" s="250" t="s">
        <v>2743</v>
      </c>
      <c r="B1963" s="72" t="s">
        <v>137</v>
      </c>
      <c r="C1963" s="944">
        <v>1.47</v>
      </c>
      <c r="D1963" s="1419">
        <v>1500</v>
      </c>
      <c r="E1963" s="1604">
        <f t="shared" si="193"/>
        <v>44.243999999999993</v>
      </c>
      <c r="F1963" s="1416">
        <f t="shared" si="194"/>
        <v>44.24</v>
      </c>
      <c r="G1963" s="1037">
        <f>'Заказ, cкидки и курсы валют'!$J$24*F1963</f>
        <v>561.1844000000001</v>
      </c>
      <c r="H1963" s="158">
        <f t="shared" si="195"/>
        <v>841.78</v>
      </c>
      <c r="I1963" s="245"/>
    </row>
    <row r="1964" spans="1:9" ht="14.1" customHeight="1">
      <c r="A1964" s="250" t="s">
        <v>2901</v>
      </c>
      <c r="B1964" s="72" t="s">
        <v>130</v>
      </c>
      <c r="C1964" s="944">
        <v>1.57</v>
      </c>
      <c r="D1964" s="1419">
        <v>1200</v>
      </c>
      <c r="E1964" s="1604">
        <f t="shared" si="193"/>
        <v>49.595999999999997</v>
      </c>
      <c r="F1964" s="1416">
        <f t="shared" si="194"/>
        <v>49.6</v>
      </c>
      <c r="G1964" s="1037">
        <f>'Заказ, cкидки и курсы валют'!$J$24*F1964</f>
        <v>629.17600000000004</v>
      </c>
      <c r="H1964" s="158">
        <f t="shared" si="195"/>
        <v>755.01</v>
      </c>
      <c r="I1964" s="245"/>
    </row>
    <row r="1965" spans="1:9" ht="14.1" customHeight="1">
      <c r="A1965" s="250" t="s">
        <v>2902</v>
      </c>
      <c r="B1965" s="72" t="s">
        <v>131</v>
      </c>
      <c r="C1965" s="944">
        <v>1.81</v>
      </c>
      <c r="D1965" s="1419">
        <v>1000</v>
      </c>
      <c r="E1965" s="1604">
        <f t="shared" si="193"/>
        <v>70.667999999999992</v>
      </c>
      <c r="F1965" s="1416">
        <f t="shared" si="194"/>
        <v>70.67</v>
      </c>
      <c r="G1965" s="1037">
        <f>'Заказ, cкидки и курсы валют'!$J$24*F1965</f>
        <v>896.44895000000008</v>
      </c>
      <c r="H1965" s="158">
        <f t="shared" si="195"/>
        <v>896.45</v>
      </c>
      <c r="I1965" s="245"/>
    </row>
    <row r="1966" spans="1:9" ht="14.1" customHeight="1">
      <c r="A1966" s="250" t="s">
        <v>2903</v>
      </c>
      <c r="B1966" s="72" t="s">
        <v>78</v>
      </c>
      <c r="C1966" s="944">
        <v>2.33</v>
      </c>
      <c r="D1966" s="1419">
        <v>900</v>
      </c>
      <c r="E1966" s="1604">
        <f t="shared" si="193"/>
        <v>78.432000000000002</v>
      </c>
      <c r="F1966" s="1416">
        <f t="shared" si="194"/>
        <v>78.430000000000007</v>
      </c>
      <c r="G1966" s="1037">
        <f>'Заказ, cкидки и курсы валют'!$J$24*F1966</f>
        <v>994.8845500000001</v>
      </c>
      <c r="H1966" s="158">
        <f t="shared" si="195"/>
        <v>895.4</v>
      </c>
      <c r="I1966" s="245"/>
    </row>
    <row r="1967" spans="1:9" ht="14.1" customHeight="1">
      <c r="A1967" s="250" t="s">
        <v>10817</v>
      </c>
      <c r="B1967" s="71" t="s">
        <v>10811</v>
      </c>
      <c r="C1967" s="944">
        <v>1.08</v>
      </c>
      <c r="D1967" s="1419">
        <v>2000</v>
      </c>
      <c r="E1967" s="1604">
        <f t="shared" si="193"/>
        <v>33.971999999999994</v>
      </c>
      <c r="F1967" s="1416">
        <f t="shared" si="194"/>
        <v>33.97</v>
      </c>
      <c r="G1967" s="1037">
        <f>'Заказ, cкидки и курсы валют'!$J$24*F1967</f>
        <v>430.90944999999999</v>
      </c>
      <c r="H1967" s="158">
        <f t="shared" si="195"/>
        <v>861.82</v>
      </c>
      <c r="I1967" s="245"/>
    </row>
    <row r="1968" spans="1:9" ht="14.1" customHeight="1">
      <c r="A1968" s="250" t="s">
        <v>2904</v>
      </c>
      <c r="B1968" s="72" t="s">
        <v>3995</v>
      </c>
      <c r="C1968" s="944">
        <v>1.1599999999999999</v>
      </c>
      <c r="D1968" s="1419">
        <v>2000</v>
      </c>
      <c r="E1968" s="1604">
        <f t="shared" si="193"/>
        <v>44.256</v>
      </c>
      <c r="F1968" s="1416">
        <f t="shared" si="194"/>
        <v>44.26</v>
      </c>
      <c r="G1968" s="1037">
        <f>'Заказ, cкидки и курсы валют'!$J$24*F1968</f>
        <v>561.43809999999996</v>
      </c>
      <c r="H1968" s="158">
        <f t="shared" si="195"/>
        <v>1122.8800000000001</v>
      </c>
      <c r="I1968" s="245"/>
    </row>
    <row r="1969" spans="1:9" ht="14.1" customHeight="1">
      <c r="A1969" s="250" t="s">
        <v>2905</v>
      </c>
      <c r="B1969" s="72" t="s">
        <v>122</v>
      </c>
      <c r="C1969" s="952">
        <v>1.4</v>
      </c>
      <c r="D1969" s="1419">
        <v>1500</v>
      </c>
      <c r="E1969" s="1604">
        <f t="shared" si="193"/>
        <v>51.155999999999999</v>
      </c>
      <c r="F1969" s="1416">
        <f t="shared" si="194"/>
        <v>51.16</v>
      </c>
      <c r="G1969" s="1037">
        <f>'Заказ, cкидки и курсы валют'!$J$24*F1969</f>
        <v>648.96460000000002</v>
      </c>
      <c r="H1969" s="158">
        <f t="shared" si="195"/>
        <v>973.45</v>
      </c>
      <c r="I1969" s="245"/>
    </row>
    <row r="1970" spans="1:9" ht="14.1" customHeight="1">
      <c r="A1970" s="250" t="s">
        <v>2906</v>
      </c>
      <c r="B1970" s="72" t="s">
        <v>124</v>
      </c>
      <c r="C1970" s="944">
        <v>1.38</v>
      </c>
      <c r="D1970" s="1419">
        <v>1200</v>
      </c>
      <c r="E1970" s="1604">
        <f t="shared" si="193"/>
        <v>57.324000000000005</v>
      </c>
      <c r="F1970" s="1416">
        <f t="shared" si="194"/>
        <v>57.32</v>
      </c>
      <c r="G1970" s="1037">
        <f>'Заказ, cкидки и курсы валют'!$J$24*F1970</f>
        <v>727.10419999999999</v>
      </c>
      <c r="H1970" s="158">
        <f t="shared" si="195"/>
        <v>872.53</v>
      </c>
      <c r="I1970" s="245"/>
    </row>
    <row r="1971" spans="1:9" ht="14.1" customHeight="1">
      <c r="A1971" s="250" t="s">
        <v>2907</v>
      </c>
      <c r="B1971" s="72" t="s">
        <v>125</v>
      </c>
      <c r="C1971" s="944">
        <v>1.77</v>
      </c>
      <c r="D1971" s="1419">
        <v>1100</v>
      </c>
      <c r="E1971" s="1604">
        <f t="shared" si="193"/>
        <v>62.94</v>
      </c>
      <c r="F1971" s="1416">
        <f t="shared" si="194"/>
        <v>62.94</v>
      </c>
      <c r="G1971" s="1037">
        <f>'Заказ, cкидки и курсы валют'!$J$24*F1971</f>
        <v>798.39390000000003</v>
      </c>
      <c r="H1971" s="158">
        <f t="shared" si="195"/>
        <v>878.23</v>
      </c>
      <c r="I1971" s="245"/>
    </row>
    <row r="1972" spans="1:9" ht="14.1" customHeight="1">
      <c r="A1972" s="250" t="s">
        <v>2908</v>
      </c>
      <c r="B1972" s="72" t="s">
        <v>126</v>
      </c>
      <c r="C1972" s="944">
        <v>2.29</v>
      </c>
      <c r="D1972" s="1419">
        <v>1000</v>
      </c>
      <c r="E1972" s="1604">
        <f t="shared" si="193"/>
        <v>74.015999999999991</v>
      </c>
      <c r="F1972" s="1416">
        <f t="shared" si="194"/>
        <v>74.02</v>
      </c>
      <c r="G1972" s="1037">
        <f>'Заказ, cкидки и курсы валют'!$J$24*F1972</f>
        <v>938.94370000000004</v>
      </c>
      <c r="H1972" s="158">
        <f t="shared" si="195"/>
        <v>938.94</v>
      </c>
      <c r="I1972" s="245"/>
    </row>
    <row r="1973" spans="1:9" ht="14.1" customHeight="1">
      <c r="A1973" s="250" t="s">
        <v>2909</v>
      </c>
      <c r="B1973" s="72" t="s">
        <v>127</v>
      </c>
      <c r="C1973" s="944">
        <v>2.48</v>
      </c>
      <c r="D1973" s="1419">
        <v>650</v>
      </c>
      <c r="E1973" s="1604">
        <f t="shared" si="193"/>
        <v>84.791999999999987</v>
      </c>
      <c r="F1973" s="1416">
        <f t="shared" si="194"/>
        <v>84.79</v>
      </c>
      <c r="G1973" s="1037">
        <f>'Заказ, cкидки и курсы валют'!$J$24*F1973</f>
        <v>1075.5611500000002</v>
      </c>
      <c r="H1973" s="158">
        <f t="shared" si="195"/>
        <v>699.11</v>
      </c>
      <c r="I1973" s="245"/>
    </row>
    <row r="1974" spans="1:9" ht="14.1" customHeight="1">
      <c r="A1974" s="250" t="s">
        <v>10818</v>
      </c>
      <c r="B1974" s="71" t="s">
        <v>4002</v>
      </c>
      <c r="C1974" s="944">
        <v>2.7</v>
      </c>
      <c r="D1974" s="1419">
        <v>500</v>
      </c>
      <c r="E1974" s="1604">
        <f t="shared" si="193"/>
        <v>95.52</v>
      </c>
      <c r="F1974" s="1416">
        <f t="shared" si="194"/>
        <v>95.52</v>
      </c>
      <c r="G1974" s="1037">
        <f>'Заказ, cкидки и курсы валют'!$J$24*F1974</f>
        <v>1211.6712</v>
      </c>
      <c r="H1974" s="158">
        <f t="shared" si="195"/>
        <v>605.84</v>
      </c>
      <c r="I1974" s="245"/>
    </row>
    <row r="1975" spans="1:9" ht="14.1" customHeight="1">
      <c r="A1975" s="250" t="s">
        <v>2910</v>
      </c>
      <c r="B1975" s="72" t="s">
        <v>128</v>
      </c>
      <c r="C1975" s="944">
        <v>3.26</v>
      </c>
      <c r="D1975" s="1419">
        <v>500</v>
      </c>
      <c r="E1975" s="1604">
        <f t="shared" si="193"/>
        <v>123.91200000000001</v>
      </c>
      <c r="F1975" s="1416">
        <f t="shared" si="194"/>
        <v>123.91</v>
      </c>
      <c r="G1975" s="1037">
        <f>'Заказ, cкидки и курсы валют'!$J$24*F1975</f>
        <v>1571.79835</v>
      </c>
      <c r="H1975" s="158">
        <f t="shared" si="195"/>
        <v>785.9</v>
      </c>
      <c r="I1975" s="245"/>
    </row>
    <row r="1976" spans="1:9" ht="14.1" customHeight="1">
      <c r="A1976" s="250" t="s">
        <v>2911</v>
      </c>
      <c r="B1976" s="72" t="s">
        <v>129</v>
      </c>
      <c r="C1976" s="943">
        <v>4</v>
      </c>
      <c r="D1976" s="1419">
        <v>350</v>
      </c>
      <c r="E1976" s="1604">
        <f t="shared" si="193"/>
        <v>119.604</v>
      </c>
      <c r="F1976" s="1416">
        <f t="shared" si="194"/>
        <v>119.6</v>
      </c>
      <c r="G1976" s="1037">
        <f>'Заказ, cкидки и курсы валют'!$J$24*F1976</f>
        <v>1517.126</v>
      </c>
      <c r="H1976" s="158">
        <f t="shared" si="195"/>
        <v>530.99</v>
      </c>
      <c r="I1976" s="245"/>
    </row>
    <row r="1977" spans="1:9" ht="14.1" customHeight="1">
      <c r="A1977" s="250" t="s">
        <v>2912</v>
      </c>
      <c r="B1977" s="72" t="s">
        <v>115</v>
      </c>
      <c r="C1977" s="944">
        <v>5.08</v>
      </c>
      <c r="D1977" s="1419">
        <v>100</v>
      </c>
      <c r="E1977" s="1604">
        <f t="shared" ref="E1977:E2008" si="196">E1900*1.2</f>
        <v>159.46799999999999</v>
      </c>
      <c r="F1977" s="1416">
        <f t="shared" si="194"/>
        <v>159.47</v>
      </c>
      <c r="G1977" s="1037">
        <f>'Заказ, cкидки и курсы валют'!$J$24*F1977</f>
        <v>2022.8769500000001</v>
      </c>
      <c r="H1977" s="158">
        <f t="shared" si="195"/>
        <v>202.29</v>
      </c>
      <c r="I1977" s="245"/>
    </row>
    <row r="1978" spans="1:9" ht="14.1" customHeight="1">
      <c r="A1978" s="250" t="s">
        <v>2913</v>
      </c>
      <c r="B1978" s="72" t="s">
        <v>3996</v>
      </c>
      <c r="C1978" s="944">
        <v>1.85</v>
      </c>
      <c r="D1978" s="1419">
        <v>1200</v>
      </c>
      <c r="E1978" s="1604">
        <f t="shared" si="196"/>
        <v>67.188000000000002</v>
      </c>
      <c r="F1978" s="1416">
        <f t="shared" si="194"/>
        <v>67.19</v>
      </c>
      <c r="G1978" s="1037">
        <f>'Заказ, cкидки и курсы валют'!$J$24*F1978</f>
        <v>852.30515000000003</v>
      </c>
      <c r="H1978" s="158">
        <f t="shared" si="195"/>
        <v>1022.77</v>
      </c>
      <c r="I1978" s="245"/>
    </row>
    <row r="1979" spans="1:9" ht="14.1" customHeight="1">
      <c r="A1979" s="250" t="s">
        <v>2914</v>
      </c>
      <c r="B1979" s="72" t="s">
        <v>3382</v>
      </c>
      <c r="C1979" s="944">
        <v>1.95</v>
      </c>
      <c r="D1979" s="1419">
        <v>1000</v>
      </c>
      <c r="E1979" s="1604">
        <f t="shared" si="196"/>
        <v>77.712000000000003</v>
      </c>
      <c r="F1979" s="1416">
        <f t="shared" si="194"/>
        <v>77.709999999999994</v>
      </c>
      <c r="G1979" s="1037">
        <f>'Заказ, cкидки и курсы валют'!$J$24*F1979</f>
        <v>985.75135</v>
      </c>
      <c r="H1979" s="158">
        <f t="shared" si="195"/>
        <v>985.75</v>
      </c>
      <c r="I1979" s="245"/>
    </row>
    <row r="1980" spans="1:9" ht="14.1" customHeight="1">
      <c r="A1980" s="250" t="s">
        <v>2915</v>
      </c>
      <c r="B1980" s="72" t="s">
        <v>3229</v>
      </c>
      <c r="C1980" s="944">
        <v>2.33</v>
      </c>
      <c r="D1980" s="1419">
        <v>800</v>
      </c>
      <c r="E1980" s="1604">
        <f t="shared" si="196"/>
        <v>79.548000000000002</v>
      </c>
      <c r="F1980" s="1416">
        <f t="shared" si="194"/>
        <v>79.55</v>
      </c>
      <c r="G1980" s="1037">
        <f>'Заказ, cкидки и курсы валют'!$J$24*F1980</f>
        <v>1009.09175</v>
      </c>
      <c r="H1980" s="158">
        <f t="shared" si="195"/>
        <v>807.27</v>
      </c>
      <c r="I1980" s="245"/>
    </row>
    <row r="1981" spans="1:9" ht="14.1" customHeight="1">
      <c r="A1981" s="250" t="s">
        <v>2916</v>
      </c>
      <c r="B1981" s="72" t="s">
        <v>3544</v>
      </c>
      <c r="C1981" s="944">
        <v>2.44</v>
      </c>
      <c r="D1981" s="1419">
        <v>700</v>
      </c>
      <c r="E1981" s="1604">
        <f t="shared" si="196"/>
        <v>86.7</v>
      </c>
      <c r="F1981" s="1416">
        <f t="shared" si="194"/>
        <v>86.7</v>
      </c>
      <c r="G1981" s="1037">
        <f>'Заказ, cкидки и курсы валют'!$J$24*F1981</f>
        <v>1099.7895000000001</v>
      </c>
      <c r="H1981" s="158">
        <f t="shared" si="195"/>
        <v>769.85</v>
      </c>
      <c r="I1981" s="245"/>
    </row>
    <row r="1982" spans="1:9" ht="14.1" customHeight="1">
      <c r="A1982" s="250" t="s">
        <v>2917</v>
      </c>
      <c r="B1982" s="72" t="s">
        <v>99</v>
      </c>
      <c r="C1982" s="944">
        <v>2.83</v>
      </c>
      <c r="D1982" s="1419">
        <v>600</v>
      </c>
      <c r="E1982" s="1604">
        <f t="shared" si="196"/>
        <v>97.583999999999989</v>
      </c>
      <c r="F1982" s="1416">
        <f t="shared" si="194"/>
        <v>97.58</v>
      </c>
      <c r="G1982" s="1037">
        <f>'Заказ, cкидки и курсы валют'!$J$24*F1982</f>
        <v>1237.8023000000001</v>
      </c>
      <c r="H1982" s="158">
        <f t="shared" si="195"/>
        <v>742.68</v>
      </c>
      <c r="I1982" s="245"/>
    </row>
    <row r="1983" spans="1:9" ht="14.1" customHeight="1">
      <c r="A1983" s="250" t="s">
        <v>2918</v>
      </c>
      <c r="B1983" s="72" t="s">
        <v>611</v>
      </c>
      <c r="C1983" s="944">
        <v>2.95</v>
      </c>
      <c r="D1983" s="1419">
        <v>600</v>
      </c>
      <c r="E1983" s="1604">
        <f t="shared" si="196"/>
        <v>89.46</v>
      </c>
      <c r="F1983" s="1416">
        <f t="shared" si="194"/>
        <v>89.46</v>
      </c>
      <c r="G1983" s="1037">
        <f>'Заказ, cкидки и курсы валют'!$J$24*F1983</f>
        <v>1134.8000999999999</v>
      </c>
      <c r="H1983" s="158">
        <f t="shared" si="195"/>
        <v>680.88</v>
      </c>
      <c r="I1983" s="245"/>
    </row>
    <row r="1984" spans="1:9" ht="14.1" customHeight="1">
      <c r="A1984" s="250" t="s">
        <v>2919</v>
      </c>
      <c r="B1984" s="72" t="s">
        <v>3650</v>
      </c>
      <c r="C1984" s="944">
        <v>3.35</v>
      </c>
      <c r="D1984" s="1419">
        <v>500</v>
      </c>
      <c r="E1984" s="1604">
        <f t="shared" si="196"/>
        <v>120.75599999999999</v>
      </c>
      <c r="F1984" s="1416">
        <f t="shared" si="194"/>
        <v>120.76</v>
      </c>
      <c r="G1984" s="1037">
        <f>'Заказ, cкидки и курсы валют'!$J$24*F1984</f>
        <v>1531.8406000000002</v>
      </c>
      <c r="H1984" s="158">
        <f t="shared" si="195"/>
        <v>765.92</v>
      </c>
      <c r="I1984" s="245"/>
    </row>
    <row r="1985" spans="1:9" ht="14.1" customHeight="1">
      <c r="A1985" s="250" t="s">
        <v>2920</v>
      </c>
      <c r="B1985" s="72" t="s">
        <v>1388</v>
      </c>
      <c r="C1985" s="944">
        <v>4</v>
      </c>
      <c r="D1985" s="1419">
        <v>400</v>
      </c>
      <c r="E1985" s="1604">
        <f t="shared" si="196"/>
        <v>132.33599999999998</v>
      </c>
      <c r="F1985" s="1416">
        <f t="shared" si="194"/>
        <v>132.34</v>
      </c>
      <c r="G1985" s="1037">
        <f>'Заказ, cкидки и курсы валют'!$J$24*F1985</f>
        <v>1678.7329000000002</v>
      </c>
      <c r="H1985" s="158">
        <f t="shared" si="195"/>
        <v>671.49</v>
      </c>
      <c r="I1985" s="245"/>
    </row>
    <row r="1986" spans="1:9" ht="14.1" customHeight="1">
      <c r="A1986" s="250" t="s">
        <v>2921</v>
      </c>
      <c r="B1986" s="72" t="s">
        <v>2656</v>
      </c>
      <c r="C1986" s="944">
        <v>4.57</v>
      </c>
      <c r="D1986" s="1419">
        <v>300</v>
      </c>
      <c r="E1986" s="1604">
        <f t="shared" si="196"/>
        <v>152.48399999999998</v>
      </c>
      <c r="F1986" s="1416">
        <f t="shared" si="194"/>
        <v>152.47999999999999</v>
      </c>
      <c r="G1986" s="1037">
        <f>'Заказ, cкидки и курсы валют'!$J$24*F1986</f>
        <v>1934.2087999999999</v>
      </c>
      <c r="H1986" s="158">
        <f t="shared" si="195"/>
        <v>580.26</v>
      </c>
      <c r="I1986" s="245"/>
    </row>
    <row r="1987" spans="1:9" ht="14.1" customHeight="1">
      <c r="A1987" s="250" t="s">
        <v>2922</v>
      </c>
      <c r="B1987" s="72" t="s">
        <v>2657</v>
      </c>
      <c r="C1987" s="944">
        <v>5</v>
      </c>
      <c r="D1987" s="1419">
        <v>200</v>
      </c>
      <c r="E1987" s="1604">
        <f t="shared" si="196"/>
        <v>162.34799999999998</v>
      </c>
      <c r="F1987" s="1416">
        <f t="shared" si="194"/>
        <v>162.35</v>
      </c>
      <c r="G1987" s="1037">
        <f>'Заказ, cкидки и курсы валют'!$J$24*F1987</f>
        <v>2059.4097499999998</v>
      </c>
      <c r="H1987" s="158">
        <f t="shared" si="195"/>
        <v>411.88</v>
      </c>
      <c r="I1987" s="245"/>
    </row>
    <row r="1988" spans="1:9" ht="14.1" customHeight="1">
      <c r="A1988" s="250" t="s">
        <v>2923</v>
      </c>
      <c r="B1988" s="72" t="s">
        <v>1391</v>
      </c>
      <c r="C1988" s="944">
        <v>5.77</v>
      </c>
      <c r="D1988" s="1419">
        <v>180</v>
      </c>
      <c r="E1988" s="1604">
        <f t="shared" si="196"/>
        <v>186.32400000000001</v>
      </c>
      <c r="F1988" s="1416">
        <f t="shared" si="194"/>
        <v>186.32</v>
      </c>
      <c r="G1988" s="1037">
        <f>'Заказ, cкидки и курсы валют'!$J$24*F1988</f>
        <v>2363.4692</v>
      </c>
      <c r="H1988" s="158">
        <f t="shared" si="195"/>
        <v>425.42</v>
      </c>
      <c r="I1988" s="245"/>
    </row>
    <row r="1989" spans="1:9" ht="14.1" customHeight="1">
      <c r="A1989" s="250" t="s">
        <v>10804</v>
      </c>
      <c r="B1989" s="1936" t="s">
        <v>1390</v>
      </c>
      <c r="C1989" s="1937">
        <v>6.5</v>
      </c>
      <c r="D1989" s="1939">
        <v>150</v>
      </c>
      <c r="E1989" s="1604">
        <f t="shared" si="196"/>
        <v>211.22400000000002</v>
      </c>
      <c r="F1989" s="1416">
        <f t="shared" si="194"/>
        <v>211.22</v>
      </c>
      <c r="G1989" s="1037">
        <f>'Заказ, cкидки и курсы валют'!$J$24*F1989</f>
        <v>2679.3256999999999</v>
      </c>
      <c r="H1989" s="158">
        <f t="shared" si="195"/>
        <v>401.9</v>
      </c>
      <c r="I1989" s="245"/>
    </row>
    <row r="1990" spans="1:9" ht="15">
      <c r="A1990" s="250" t="s">
        <v>2924</v>
      </c>
      <c r="B1990" s="72" t="s">
        <v>3997</v>
      </c>
      <c r="C1990" s="944">
        <v>2.73</v>
      </c>
      <c r="D1990" s="1419">
        <v>800</v>
      </c>
      <c r="E1990" s="1604">
        <f t="shared" si="196"/>
        <v>87.227999999999994</v>
      </c>
      <c r="F1990" s="1416">
        <f t="shared" si="194"/>
        <v>87.23</v>
      </c>
      <c r="G1990" s="1037">
        <f>'Заказ, cкидки и курсы валют'!$J$24*F1990</f>
        <v>1106.5125500000001</v>
      </c>
      <c r="H1990" s="158">
        <f t="shared" si="195"/>
        <v>885.21</v>
      </c>
      <c r="I1990" s="245"/>
    </row>
    <row r="1991" spans="1:9" ht="15">
      <c r="A1991" s="250" t="s">
        <v>2925</v>
      </c>
      <c r="B1991" s="72" t="s">
        <v>670</v>
      </c>
      <c r="C1991" s="944">
        <v>3.08</v>
      </c>
      <c r="D1991" s="1419">
        <v>600</v>
      </c>
      <c r="E1991" s="1604">
        <f t="shared" si="196"/>
        <v>101.94</v>
      </c>
      <c r="F1991" s="1416">
        <f t="shared" si="194"/>
        <v>101.94</v>
      </c>
      <c r="G1991" s="1037">
        <f>'Заказ, cкидки и курсы валют'!$J$24*F1991</f>
        <v>1293.1088999999999</v>
      </c>
      <c r="H1991" s="158">
        <f t="shared" si="195"/>
        <v>775.87</v>
      </c>
      <c r="I1991" s="245"/>
    </row>
    <row r="1992" spans="1:9" ht="15">
      <c r="A1992" s="250" t="s">
        <v>2926</v>
      </c>
      <c r="B1992" s="72" t="s">
        <v>1393</v>
      </c>
      <c r="C1992" s="944">
        <v>3.46</v>
      </c>
      <c r="D1992" s="1419">
        <v>500</v>
      </c>
      <c r="E1992" s="1604">
        <f t="shared" si="196"/>
        <v>109.392</v>
      </c>
      <c r="F1992" s="1416">
        <f t="shared" si="194"/>
        <v>109.39</v>
      </c>
      <c r="G1992" s="1037">
        <f>'Заказ, cкидки и курсы валют'!$J$24*F1992</f>
        <v>1387.6121500000002</v>
      </c>
      <c r="H1992" s="158">
        <f t="shared" si="195"/>
        <v>693.81</v>
      </c>
      <c r="I1992" s="245"/>
    </row>
    <row r="1993" spans="1:9">
      <c r="A1993" s="250" t="s">
        <v>2927</v>
      </c>
      <c r="B1993" s="72" t="s">
        <v>3375</v>
      </c>
      <c r="C1993" s="943">
        <v>3.7250000000000001</v>
      </c>
      <c r="D1993" s="1419">
        <v>400</v>
      </c>
      <c r="E1993" s="1604">
        <f t="shared" si="196"/>
        <v>120.648</v>
      </c>
      <c r="F1993" s="1416">
        <f t="shared" si="194"/>
        <v>120.65</v>
      </c>
      <c r="G1993" s="1037">
        <f>'Заказ, cкидки и курсы валют'!$J$24*F1993</f>
        <v>1530.4452500000002</v>
      </c>
      <c r="H1993" s="158">
        <f t="shared" si="195"/>
        <v>612.17999999999995</v>
      </c>
      <c r="I1993" s="245"/>
    </row>
    <row r="1994" spans="1:9">
      <c r="A1994" s="250" t="s">
        <v>2928</v>
      </c>
      <c r="B1994" s="72" t="s">
        <v>1394</v>
      </c>
      <c r="C1994" s="943">
        <v>4.05</v>
      </c>
      <c r="D1994" s="1419">
        <v>400</v>
      </c>
      <c r="E1994" s="1604">
        <f t="shared" si="196"/>
        <v>124.836</v>
      </c>
      <c r="F1994" s="1416">
        <f t="shared" si="194"/>
        <v>124.84</v>
      </c>
      <c r="G1994" s="1037">
        <f>'Заказ, cкидки и курсы валют'!$J$24*F1994</f>
        <v>1583.5954000000002</v>
      </c>
      <c r="H1994" s="158">
        <f t="shared" si="195"/>
        <v>633.44000000000005</v>
      </c>
      <c r="I1994" s="245"/>
    </row>
    <row r="1995" spans="1:9">
      <c r="A1995" s="250" t="s">
        <v>2929</v>
      </c>
      <c r="B1995" s="72" t="s">
        <v>599</v>
      </c>
      <c r="C1995" s="943">
        <v>4.875</v>
      </c>
      <c r="D1995" s="1419">
        <v>400</v>
      </c>
      <c r="E1995" s="1604">
        <f t="shared" si="196"/>
        <v>150.636</v>
      </c>
      <c r="F1995" s="1416">
        <f t="shared" si="194"/>
        <v>150.63999999999999</v>
      </c>
      <c r="G1995" s="1037">
        <f>'Заказ, cкидки и курсы валют'!$J$24*F1995</f>
        <v>1910.8683999999998</v>
      </c>
      <c r="H1995" s="158">
        <f t="shared" si="195"/>
        <v>764.35</v>
      </c>
      <c r="I1995" s="245"/>
    </row>
    <row r="1996" spans="1:9">
      <c r="A1996" s="250" t="s">
        <v>2930</v>
      </c>
      <c r="B1996" s="72" t="s">
        <v>600</v>
      </c>
      <c r="C1996" s="943">
        <v>5.5714285714285721</v>
      </c>
      <c r="D1996" s="1419">
        <v>350</v>
      </c>
      <c r="E1996" s="1604">
        <f t="shared" si="196"/>
        <v>171.29999999999998</v>
      </c>
      <c r="F1996" s="1416">
        <f t="shared" si="194"/>
        <v>171.3</v>
      </c>
      <c r="G1996" s="1037">
        <f>'Заказ, cкидки и курсы валют'!$J$24*F1996</f>
        <v>2172.9405000000002</v>
      </c>
      <c r="H1996" s="158">
        <f t="shared" si="195"/>
        <v>760.53</v>
      </c>
      <c r="I1996" s="245"/>
    </row>
    <row r="1997" spans="1:9" ht="13.5" customHeight="1">
      <c r="A1997" s="250" t="s">
        <v>2931</v>
      </c>
      <c r="B1997" s="72" t="s">
        <v>3376</v>
      </c>
      <c r="C1997" s="944">
        <v>6</v>
      </c>
      <c r="D1997" s="1419">
        <v>200</v>
      </c>
      <c r="E1997" s="1604">
        <f t="shared" si="196"/>
        <v>192.44399999999999</v>
      </c>
      <c r="F1997" s="1416">
        <f t="shared" si="194"/>
        <v>192.44</v>
      </c>
      <c r="G1997" s="1037">
        <f>'Заказ, cкидки и курсы валют'!$J$24*F1997</f>
        <v>2441.1014</v>
      </c>
      <c r="H1997" s="158">
        <f t="shared" si="195"/>
        <v>488.22</v>
      </c>
      <c r="I1997" s="245"/>
    </row>
    <row r="1998" spans="1:9">
      <c r="A1998" s="250" t="s">
        <v>2932</v>
      </c>
      <c r="B1998" s="72" t="s">
        <v>3377</v>
      </c>
      <c r="C1998" s="943">
        <v>7.8</v>
      </c>
      <c r="D1998" s="1419">
        <v>200</v>
      </c>
      <c r="E1998" s="1604">
        <f t="shared" si="196"/>
        <v>192.92400000000001</v>
      </c>
      <c r="F1998" s="1416">
        <f t="shared" si="194"/>
        <v>192.92</v>
      </c>
      <c r="G1998" s="1037">
        <f>'Заказ, cкидки и курсы валют'!$J$24*F1998</f>
        <v>2447.1902</v>
      </c>
      <c r="H1998" s="158">
        <f t="shared" si="195"/>
        <v>489.44</v>
      </c>
      <c r="I1998" s="245"/>
    </row>
    <row r="1999" spans="1:9" ht="15">
      <c r="A1999" s="250" t="s">
        <v>2933</v>
      </c>
      <c r="B1999" s="72" t="s">
        <v>3378</v>
      </c>
      <c r="C1999" s="944">
        <v>7.81</v>
      </c>
      <c r="D1999" s="1419">
        <v>180</v>
      </c>
      <c r="E1999" s="1604">
        <f t="shared" si="196"/>
        <v>239.02799999999999</v>
      </c>
      <c r="F1999" s="1416">
        <f t="shared" si="194"/>
        <v>239.03</v>
      </c>
      <c r="G1999" s="1037">
        <f>'Заказ, cкидки и курсы валют'!$J$24*F1999</f>
        <v>3032.09555</v>
      </c>
      <c r="H1999" s="158">
        <f t="shared" si="195"/>
        <v>545.78</v>
      </c>
      <c r="I1999" s="245"/>
    </row>
    <row r="2000" spans="1:9" ht="15">
      <c r="A2000" s="250" t="s">
        <v>2934</v>
      </c>
      <c r="B2000" s="72" t="s">
        <v>3379</v>
      </c>
      <c r="C2000" s="944">
        <v>8.57</v>
      </c>
      <c r="D2000" s="1419">
        <v>120</v>
      </c>
      <c r="E2000" s="1604">
        <f t="shared" si="196"/>
        <v>271.536</v>
      </c>
      <c r="F2000" s="1416">
        <f t="shared" si="194"/>
        <v>271.54000000000002</v>
      </c>
      <c r="G2000" s="1037">
        <f>'Заказ, cкидки и курсы валют'!$J$24*F2000</f>
        <v>3444.4849000000004</v>
      </c>
      <c r="H2000" s="158">
        <f t="shared" si="195"/>
        <v>413.34</v>
      </c>
      <c r="I2000" s="245"/>
    </row>
    <row r="2001" spans="1:9" ht="15">
      <c r="A2001" s="250" t="s">
        <v>10819</v>
      </c>
      <c r="B2001" s="71" t="s">
        <v>9543</v>
      </c>
      <c r="C2001" s="944">
        <v>9.57</v>
      </c>
      <c r="D2001" s="1419">
        <v>100</v>
      </c>
      <c r="E2001" s="1604">
        <f t="shared" si="196"/>
        <v>391.75199999999995</v>
      </c>
      <c r="F2001" s="1416">
        <f t="shared" si="194"/>
        <v>391.75</v>
      </c>
      <c r="G2001" s="1037">
        <f>'Заказ, cкидки и курсы валют'!$J$24*F2001</f>
        <v>4969.3487500000001</v>
      </c>
      <c r="H2001" s="158">
        <f t="shared" si="195"/>
        <v>496.93</v>
      </c>
      <c r="I2001" s="245"/>
    </row>
    <row r="2002" spans="1:9" ht="15">
      <c r="A2002" s="250" t="s">
        <v>10820</v>
      </c>
      <c r="B2002" s="71" t="s">
        <v>3994</v>
      </c>
      <c r="C2002" s="944">
        <v>4.8</v>
      </c>
      <c r="D2002" s="1419">
        <v>500</v>
      </c>
      <c r="E2002" s="1604">
        <f t="shared" si="196"/>
        <v>139.61999999999998</v>
      </c>
      <c r="F2002" s="1416">
        <f t="shared" si="194"/>
        <v>139.62</v>
      </c>
      <c r="G2002" s="1037">
        <f>'Заказ, cкидки и курсы валют'!$J$24*F2002</f>
        <v>1771.0797000000002</v>
      </c>
      <c r="H2002" s="158">
        <f t="shared" si="195"/>
        <v>885.54</v>
      </c>
      <c r="I2002" s="245"/>
    </row>
    <row r="2003" spans="1:9" ht="15">
      <c r="A2003" s="250" t="s">
        <v>2935</v>
      </c>
      <c r="B2003" s="72" t="s">
        <v>604</v>
      </c>
      <c r="C2003" s="944">
        <v>4.9400000000000004</v>
      </c>
      <c r="D2003" s="1419">
        <v>500</v>
      </c>
      <c r="E2003" s="1604">
        <f t="shared" si="196"/>
        <v>160.73999999999998</v>
      </c>
      <c r="F2003" s="1416">
        <f t="shared" si="194"/>
        <v>160.74</v>
      </c>
      <c r="G2003" s="1037">
        <f>'Заказ, cкидки и курсы валют'!$J$24*F2003</f>
        <v>2038.9869000000001</v>
      </c>
      <c r="H2003" s="158">
        <f t="shared" si="195"/>
        <v>1019.49</v>
      </c>
      <c r="I2003" s="245"/>
    </row>
    <row r="2004" spans="1:9" ht="15">
      <c r="A2004" s="250" t="s">
        <v>2936</v>
      </c>
      <c r="B2004" s="72" t="s">
        <v>605</v>
      </c>
      <c r="C2004" s="944">
        <v>5.76</v>
      </c>
      <c r="D2004" s="1419">
        <v>350</v>
      </c>
      <c r="E2004" s="1604">
        <f t="shared" si="196"/>
        <v>188.48399999999998</v>
      </c>
      <c r="F2004" s="1416">
        <f t="shared" si="194"/>
        <v>188.48</v>
      </c>
      <c r="G2004" s="1037">
        <f>'Заказ, cкидки и курсы валют'!$J$24*F2004</f>
        <v>2390.8687999999997</v>
      </c>
      <c r="H2004" s="158">
        <f t="shared" si="195"/>
        <v>836.8</v>
      </c>
      <c r="I2004" s="245"/>
    </row>
    <row r="2005" spans="1:9" ht="16.5" customHeight="1">
      <c r="A2005" s="250" t="s">
        <v>2937</v>
      </c>
      <c r="B2005" s="72" t="s">
        <v>606</v>
      </c>
      <c r="C2005" s="943">
        <v>7.1714285714285717</v>
      </c>
      <c r="D2005" s="1419">
        <v>350</v>
      </c>
      <c r="E2005" s="1604">
        <f t="shared" si="196"/>
        <v>211.24799999999999</v>
      </c>
      <c r="F2005" s="1416">
        <f t="shared" si="194"/>
        <v>211.25</v>
      </c>
      <c r="G2005" s="1037">
        <f>'Заказ, cкидки и курсы валют'!$J$24*F2005</f>
        <v>2679.7062500000002</v>
      </c>
      <c r="H2005" s="158">
        <f t="shared" si="195"/>
        <v>937.9</v>
      </c>
      <c r="I2005" s="245"/>
    </row>
    <row r="2006" spans="1:9" ht="15" customHeight="1">
      <c r="A2006" s="250" t="s">
        <v>2938</v>
      </c>
      <c r="B2006" s="72" t="s">
        <v>607</v>
      </c>
      <c r="C2006" s="944">
        <v>7.78</v>
      </c>
      <c r="D2006" s="1419">
        <v>250</v>
      </c>
      <c r="E2006" s="1604">
        <f t="shared" si="196"/>
        <v>244.22399999999999</v>
      </c>
      <c r="F2006" s="1416">
        <f t="shared" si="194"/>
        <v>244.22</v>
      </c>
      <c r="G2006" s="1037">
        <f>'Заказ, cкидки и курсы валют'!$J$24*F2006</f>
        <v>3097.9306999999999</v>
      </c>
      <c r="H2006" s="158">
        <f t="shared" si="195"/>
        <v>774.48</v>
      </c>
      <c r="I2006" s="245"/>
    </row>
    <row r="2007" spans="1:9" ht="15">
      <c r="A2007" s="250" t="s">
        <v>1727</v>
      </c>
      <c r="B2007" s="72" t="s">
        <v>3380</v>
      </c>
      <c r="C2007" s="944">
        <v>8.8000000000000007</v>
      </c>
      <c r="D2007" s="1419">
        <v>200</v>
      </c>
      <c r="E2007" s="1604">
        <f t="shared" si="196"/>
        <v>270.63599999999997</v>
      </c>
      <c r="F2007" s="1416">
        <f t="shared" si="194"/>
        <v>270.64</v>
      </c>
      <c r="G2007" s="1037">
        <f>'Заказ, cкидки и курсы валют'!$J$24*F2007</f>
        <v>3433.0684000000001</v>
      </c>
      <c r="H2007" s="158">
        <f t="shared" si="195"/>
        <v>686.61</v>
      </c>
      <c r="I2007" s="245"/>
    </row>
    <row r="2008" spans="1:9" ht="13.5" customHeight="1">
      <c r="A2008" s="250" t="s">
        <v>1728</v>
      </c>
      <c r="B2008" s="72" t="s">
        <v>3341</v>
      </c>
      <c r="C2008" s="944">
        <v>9.6</v>
      </c>
      <c r="D2008" s="1419">
        <v>100</v>
      </c>
      <c r="E2008" s="1604">
        <f t="shared" si="196"/>
        <v>299.74799999999999</v>
      </c>
      <c r="F2008" s="1416">
        <f t="shared" si="194"/>
        <v>299.75</v>
      </c>
      <c r="G2008" s="1037">
        <f>'Заказ, cкидки и курсы валют'!$J$24*F2008</f>
        <v>3802.3287500000001</v>
      </c>
      <c r="H2008" s="158">
        <f t="shared" si="195"/>
        <v>380.23</v>
      </c>
      <c r="I2008" s="245"/>
    </row>
    <row r="2009" spans="1:9" ht="13.5" customHeight="1">
      <c r="A2009" s="250" t="s">
        <v>10821</v>
      </c>
      <c r="B2009" s="71" t="s">
        <v>609</v>
      </c>
      <c r="C2009" s="944">
        <v>11.3</v>
      </c>
      <c r="D2009" s="1419">
        <v>70</v>
      </c>
      <c r="E2009" s="1604">
        <f t="shared" ref="E2009:E2012" si="197">E1932*1.2</f>
        <v>348.012</v>
      </c>
      <c r="F2009" s="1416">
        <f t="shared" ref="F2009:F2012" si="198">ROUND(E2009*(1-$F$11),2)</f>
        <v>348.01</v>
      </c>
      <c r="G2009" s="1037">
        <f>'Заказ, cкидки и курсы валют'!$J$24*F2009</f>
        <v>4414.5068499999998</v>
      </c>
      <c r="H2009" s="158">
        <f t="shared" ref="H2009:H2012" si="199">ROUND((D2009/1000)*G2009,2)</f>
        <v>309.02</v>
      </c>
      <c r="I2009" s="245"/>
    </row>
    <row r="2010" spans="1:9" ht="13.5" customHeight="1">
      <c r="A2010" s="250" t="s">
        <v>1729</v>
      </c>
      <c r="B2010" s="72" t="s">
        <v>610</v>
      </c>
      <c r="C2010" s="944">
        <v>12.95</v>
      </c>
      <c r="D2010" s="1420">
        <v>50</v>
      </c>
      <c r="E2010" s="1604">
        <f t="shared" si="197"/>
        <v>402.59999999999997</v>
      </c>
      <c r="F2010" s="1416">
        <f t="shared" si="198"/>
        <v>402.6</v>
      </c>
      <c r="G2010" s="1037">
        <f>'Заказ, cкидки и курсы валют'!$J$24*F2010</f>
        <v>5106.9810000000007</v>
      </c>
      <c r="H2010" s="158">
        <f t="shared" si="199"/>
        <v>255.35</v>
      </c>
      <c r="I2010" s="245"/>
    </row>
    <row r="2011" spans="1:9" ht="13.5" customHeight="1">
      <c r="A2011" s="250" t="s">
        <v>1730</v>
      </c>
      <c r="B2011" s="72" t="s">
        <v>3120</v>
      </c>
      <c r="C2011" s="944">
        <v>14.28</v>
      </c>
      <c r="D2011" s="1420">
        <v>40</v>
      </c>
      <c r="E2011" s="1604">
        <f t="shared" si="197"/>
        <v>406.36799999999999</v>
      </c>
      <c r="F2011" s="1416">
        <f t="shared" si="198"/>
        <v>406.37</v>
      </c>
      <c r="G2011" s="1037">
        <f>'Заказ, cкидки и курсы валют'!$J$24*F2011</f>
        <v>5154.8034500000003</v>
      </c>
      <c r="H2011" s="158">
        <f t="shared" si="199"/>
        <v>206.19</v>
      </c>
      <c r="I2011" s="245"/>
    </row>
    <row r="2012" spans="1:9" ht="13.5" customHeight="1" thickBot="1">
      <c r="A2012" s="282" t="s">
        <v>1731</v>
      </c>
      <c r="B2012" s="294" t="s">
        <v>3381</v>
      </c>
      <c r="C2012" s="286">
        <v>17.329999999999998</v>
      </c>
      <c r="D2012" s="1308">
        <v>30</v>
      </c>
      <c r="E2012" s="1604">
        <f t="shared" si="197"/>
        <v>496.17599999999999</v>
      </c>
      <c r="F2012" s="1417">
        <f t="shared" si="198"/>
        <v>496.18</v>
      </c>
      <c r="G2012" s="1174">
        <f>'Заказ, cкидки и курсы валют'!$J$24*F2012</f>
        <v>6294.0433000000003</v>
      </c>
      <c r="H2012" s="214">
        <f t="shared" si="199"/>
        <v>188.82</v>
      </c>
      <c r="I2012" s="248"/>
    </row>
    <row r="2013" spans="1:9" ht="13.5" customHeight="1" thickBot="1">
      <c r="A2013" s="14"/>
      <c r="B2013" s="83"/>
      <c r="C2013" s="153"/>
      <c r="D2013" s="315"/>
      <c r="E2013" s="1727"/>
      <c r="F2013" s="1427"/>
      <c r="G2013" s="1040"/>
      <c r="H2013" s="23"/>
      <c r="I2013" s="14"/>
    </row>
    <row r="2014" spans="1:9" ht="13.5" customHeight="1">
      <c r="A2014" s="291"/>
      <c r="B2014" s="285"/>
      <c r="C2014" s="112" t="s">
        <v>1408</v>
      </c>
      <c r="D2014" s="117"/>
      <c r="E2014" s="728"/>
      <c r="F2014" s="729"/>
      <c r="G2014" s="1033"/>
      <c r="H2014" s="196"/>
      <c r="I2014" s="116"/>
    </row>
    <row r="2015" spans="1:9" ht="13.5" customHeight="1">
      <c r="A2015" s="292"/>
      <c r="B2015" s="129" t="s">
        <v>1407</v>
      </c>
      <c r="C2015" s="129"/>
      <c r="D2015" s="199"/>
      <c r="E2015" s="730"/>
      <c r="F2015" s="685"/>
      <c r="G2015" s="396"/>
      <c r="H2015" s="17"/>
      <c r="I2015" s="200"/>
    </row>
    <row r="2016" spans="1:9" ht="13.5" customHeight="1">
      <c r="A2016" s="292"/>
      <c r="B2016" s="257"/>
      <c r="C2016" s="118"/>
      <c r="D2016" s="118"/>
      <c r="E2016" s="732"/>
      <c r="F2016" s="733"/>
      <c r="G2016" s="1034"/>
      <c r="H2016" s="264"/>
      <c r="I2016" s="200"/>
    </row>
    <row r="2017" spans="1:9" ht="39" customHeight="1">
      <c r="A2017" s="292"/>
      <c r="B2017" s="257"/>
      <c r="C2017" s="118"/>
      <c r="D2017" s="118"/>
      <c r="E2017" s="732"/>
      <c r="F2017" s="733"/>
      <c r="G2017" s="1034"/>
      <c r="H2017" s="264"/>
      <c r="I2017" s="200"/>
    </row>
    <row r="2018" spans="1:9" ht="13.5" customHeight="1">
      <c r="A2018" s="292"/>
      <c r="B2018" s="257"/>
      <c r="C2018" s="118"/>
      <c r="D2018" s="118"/>
      <c r="E2018" s="732"/>
      <c r="F2018" s="733"/>
      <c r="G2018" s="1034"/>
      <c r="H2018" s="264"/>
      <c r="I2018" s="200"/>
    </row>
    <row r="2019" spans="1:9" ht="13.5" customHeight="1" thickBot="1">
      <c r="A2019" s="234" t="s">
        <v>7212</v>
      </c>
      <c r="B2019" s="259"/>
      <c r="C2019" s="120"/>
      <c r="D2019" s="120"/>
      <c r="E2019" s="734"/>
      <c r="F2019" s="735"/>
      <c r="G2019" s="1035"/>
      <c r="H2019" s="265"/>
      <c r="I2019" s="205"/>
    </row>
    <row r="2020" spans="1:9" ht="44.25" customHeight="1">
      <c r="A2020" s="228" t="s">
        <v>1036</v>
      </c>
      <c r="B2020" s="229" t="s">
        <v>1037</v>
      </c>
      <c r="C2020" s="230" t="s">
        <v>679</v>
      </c>
      <c r="D2020" s="230" t="s">
        <v>3147</v>
      </c>
      <c r="E2020" s="1476" t="s">
        <v>11544</v>
      </c>
      <c r="F2020" s="737" t="s">
        <v>2796</v>
      </c>
      <c r="G2020" s="1039" t="s">
        <v>2644</v>
      </c>
      <c r="H2020" s="2597" t="s">
        <v>498</v>
      </c>
      <c r="I2020" s="232" t="s">
        <v>4274</v>
      </c>
    </row>
    <row r="2021" spans="1:9" ht="13.5" customHeight="1" thickBot="1">
      <c r="A2021" s="228"/>
      <c r="B2021" s="445"/>
      <c r="C2021" s="230" t="s">
        <v>3648</v>
      </c>
      <c r="D2021" s="446" t="s">
        <v>2645</v>
      </c>
      <c r="E2021" s="738" t="s">
        <v>265</v>
      </c>
      <c r="F2021" s="745">
        <f>'Заказ, cкидки и курсы валют'!$I$12</f>
        <v>0</v>
      </c>
      <c r="G2021" s="2595"/>
      <c r="H2021" s="2596"/>
      <c r="I2021" s="380"/>
    </row>
    <row r="2022" spans="1:9" ht="13.5" customHeight="1">
      <c r="A2022" s="389" t="s">
        <v>11404</v>
      </c>
      <c r="B2022" s="1206" t="s">
        <v>3383</v>
      </c>
      <c r="C2022" s="1198">
        <v>0.51</v>
      </c>
      <c r="D2022" s="1204">
        <v>250</v>
      </c>
      <c r="E2022" s="825">
        <f>E1868*2</f>
        <v>37.159999999999997</v>
      </c>
      <c r="F2022" s="1187">
        <f>ROUND(E2022*(1-$F$11),2)</f>
        <v>37.159999999999997</v>
      </c>
      <c r="G2022" s="1188">
        <f>'Заказ, cкидки и курсы валют'!$J$24*F2022</f>
        <v>471.37459999999999</v>
      </c>
      <c r="H2022" s="443">
        <f>ROUND((D2022/1000)*G2022,2)</f>
        <v>117.84</v>
      </c>
      <c r="I2022" s="393"/>
    </row>
    <row r="2023" spans="1:9" ht="13.5" customHeight="1">
      <c r="A2023" s="250" t="s">
        <v>11405</v>
      </c>
      <c r="B2023" s="72" t="s">
        <v>3384</v>
      </c>
      <c r="C2023" s="944">
        <v>0.53</v>
      </c>
      <c r="D2023" s="70">
        <v>300</v>
      </c>
      <c r="E2023" s="825">
        <f t="shared" ref="E2023:E2086" si="200">E1869*2</f>
        <v>40.6</v>
      </c>
      <c r="F2023" s="740">
        <f t="shared" ref="F2023:F2086" si="201">ROUND(E2023*(1-$F$11),2)</f>
        <v>40.6</v>
      </c>
      <c r="G2023" s="1037">
        <f>'Заказ, cкидки и курсы валют'!$J$24*F2023</f>
        <v>515.01100000000008</v>
      </c>
      <c r="H2023" s="158">
        <f t="shared" ref="H2023:H2086" si="202">ROUND((D2023/1000)*G2023,2)</f>
        <v>154.5</v>
      </c>
      <c r="I2023" s="245"/>
    </row>
    <row r="2024" spans="1:9" ht="13.5" customHeight="1">
      <c r="A2024" s="250" t="s">
        <v>11406</v>
      </c>
      <c r="B2024" s="72" t="s">
        <v>3385</v>
      </c>
      <c r="C2024" s="944">
        <v>0.64</v>
      </c>
      <c r="D2024" s="70">
        <v>250</v>
      </c>
      <c r="E2024" s="825">
        <f t="shared" si="200"/>
        <v>44.34</v>
      </c>
      <c r="F2024" s="740">
        <f t="shared" si="201"/>
        <v>44.34</v>
      </c>
      <c r="G2024" s="1037">
        <f>'Заказ, cкидки и курсы валют'!$J$24*F2024</f>
        <v>562.45290000000011</v>
      </c>
      <c r="H2024" s="158">
        <f t="shared" si="202"/>
        <v>140.61000000000001</v>
      </c>
      <c r="I2024" s="245"/>
    </row>
    <row r="2025" spans="1:9" ht="13.5" customHeight="1">
      <c r="A2025" s="250" t="s">
        <v>11407</v>
      </c>
      <c r="B2025" s="72" t="s">
        <v>3386</v>
      </c>
      <c r="C2025" s="944">
        <v>0.82</v>
      </c>
      <c r="D2025" s="70">
        <v>200</v>
      </c>
      <c r="E2025" s="825">
        <f t="shared" si="200"/>
        <v>50.7</v>
      </c>
      <c r="F2025" s="740">
        <f t="shared" si="201"/>
        <v>50.7</v>
      </c>
      <c r="G2025" s="1037">
        <f>'Заказ, cкидки и курсы валют'!$J$24*F2025</f>
        <v>643.12950000000001</v>
      </c>
      <c r="H2025" s="158">
        <f t="shared" si="202"/>
        <v>128.63</v>
      </c>
      <c r="I2025" s="245"/>
    </row>
    <row r="2026" spans="1:9" ht="13.5" customHeight="1">
      <c r="A2026" s="250" t="s">
        <v>11408</v>
      </c>
      <c r="B2026" s="72" t="s">
        <v>3387</v>
      </c>
      <c r="C2026" s="944">
        <v>0.88</v>
      </c>
      <c r="D2026" s="70">
        <v>150</v>
      </c>
      <c r="E2026" s="825">
        <f t="shared" si="200"/>
        <v>56.2</v>
      </c>
      <c r="F2026" s="740">
        <f t="shared" si="201"/>
        <v>56.2</v>
      </c>
      <c r="G2026" s="1037">
        <f>'Заказ, cкидки и курсы валют'!$J$24*F2026</f>
        <v>712.89700000000005</v>
      </c>
      <c r="H2026" s="158">
        <f t="shared" si="202"/>
        <v>106.93</v>
      </c>
      <c r="I2026" s="245"/>
    </row>
    <row r="2027" spans="1:9" ht="13.5" customHeight="1">
      <c r="A2027" s="250" t="s">
        <v>11409</v>
      </c>
      <c r="B2027" s="71" t="s">
        <v>9129</v>
      </c>
      <c r="C2027" s="944">
        <v>0.89</v>
      </c>
      <c r="D2027" s="1016">
        <v>180</v>
      </c>
      <c r="E2027" s="825">
        <f t="shared" si="200"/>
        <v>64.8</v>
      </c>
      <c r="F2027" s="740">
        <f t="shared" si="201"/>
        <v>64.8</v>
      </c>
      <c r="G2027" s="1037">
        <f>'Заказ, cкидки и курсы валют'!$J$24*F2027</f>
        <v>821.98799999999994</v>
      </c>
      <c r="H2027" s="158">
        <f t="shared" si="202"/>
        <v>147.96</v>
      </c>
      <c r="I2027" s="245"/>
    </row>
    <row r="2028" spans="1:9" ht="13.5" customHeight="1">
      <c r="A2028" s="250" t="s">
        <v>11410</v>
      </c>
      <c r="B2028" s="72" t="s">
        <v>3388</v>
      </c>
      <c r="C2028" s="944">
        <v>0.6</v>
      </c>
      <c r="D2028" s="70">
        <v>400</v>
      </c>
      <c r="E2028" s="825">
        <f t="shared" si="200"/>
        <v>50.62</v>
      </c>
      <c r="F2028" s="740">
        <f t="shared" si="201"/>
        <v>50.62</v>
      </c>
      <c r="G2028" s="1037">
        <f>'Заказ, cкидки и курсы валют'!$J$24*F2028</f>
        <v>642.11469999999997</v>
      </c>
      <c r="H2028" s="158">
        <f t="shared" si="202"/>
        <v>256.85000000000002</v>
      </c>
      <c r="I2028" s="245"/>
    </row>
    <row r="2029" spans="1:9" ht="13.5" customHeight="1">
      <c r="A2029" s="250" t="s">
        <v>11411</v>
      </c>
      <c r="B2029" s="72" t="s">
        <v>3389</v>
      </c>
      <c r="C2029" s="944">
        <v>0.76</v>
      </c>
      <c r="D2029" s="70">
        <v>300</v>
      </c>
      <c r="E2029" s="825">
        <f t="shared" si="200"/>
        <v>55.02</v>
      </c>
      <c r="F2029" s="740">
        <f t="shared" si="201"/>
        <v>55.02</v>
      </c>
      <c r="G2029" s="1037">
        <f>'Заказ, cкидки и курсы валют'!$J$24*F2029</f>
        <v>697.92870000000005</v>
      </c>
      <c r="H2029" s="158">
        <f t="shared" si="202"/>
        <v>209.38</v>
      </c>
      <c r="I2029" s="245"/>
    </row>
    <row r="2030" spans="1:9" ht="13.5" customHeight="1">
      <c r="A2030" s="250" t="s">
        <v>11412</v>
      </c>
      <c r="B2030" s="72" t="s">
        <v>3390</v>
      </c>
      <c r="C2030" s="944">
        <v>0.93</v>
      </c>
      <c r="D2030" s="70">
        <v>240</v>
      </c>
      <c r="E2030" s="825">
        <f t="shared" si="200"/>
        <v>59.76</v>
      </c>
      <c r="F2030" s="740">
        <f t="shared" si="201"/>
        <v>59.76</v>
      </c>
      <c r="G2030" s="1037">
        <f>'Заказ, cкидки и курсы валют'!$J$24*F2030</f>
        <v>758.05560000000003</v>
      </c>
      <c r="H2030" s="158">
        <f t="shared" si="202"/>
        <v>181.93</v>
      </c>
      <c r="I2030" s="245"/>
    </row>
    <row r="2031" spans="1:9" ht="13.5" customHeight="1">
      <c r="A2031" s="250" t="s">
        <v>11413</v>
      </c>
      <c r="B2031" s="72" t="s">
        <v>105</v>
      </c>
      <c r="C2031" s="944">
        <v>1.02</v>
      </c>
      <c r="D2031" s="70">
        <v>200</v>
      </c>
      <c r="E2031" s="825">
        <f t="shared" si="200"/>
        <v>65.02</v>
      </c>
      <c r="F2031" s="740">
        <f t="shared" si="201"/>
        <v>65.02</v>
      </c>
      <c r="G2031" s="1037">
        <f>'Заказ, cкидки и курсы валют'!$J$24*F2031</f>
        <v>824.77869999999996</v>
      </c>
      <c r="H2031" s="158">
        <f t="shared" si="202"/>
        <v>164.96</v>
      </c>
      <c r="I2031" s="245"/>
    </row>
    <row r="2032" spans="1:9" ht="13.5" customHeight="1">
      <c r="A2032" s="250" t="s">
        <v>11414</v>
      </c>
      <c r="B2032" s="72" t="s">
        <v>106</v>
      </c>
      <c r="C2032" s="944">
        <v>1.22</v>
      </c>
      <c r="D2032" s="70">
        <v>120</v>
      </c>
      <c r="E2032" s="825">
        <f t="shared" si="200"/>
        <v>75.739999999999995</v>
      </c>
      <c r="F2032" s="740">
        <f t="shared" si="201"/>
        <v>75.739999999999995</v>
      </c>
      <c r="G2032" s="1037">
        <f>'Заказ, cкидки и курсы валют'!$J$24*F2032</f>
        <v>960.76189999999997</v>
      </c>
      <c r="H2032" s="158">
        <f t="shared" si="202"/>
        <v>115.29</v>
      </c>
      <c r="I2032" s="245"/>
    </row>
    <row r="2033" spans="1:9" ht="13.5" customHeight="1">
      <c r="A2033" s="250" t="s">
        <v>11415</v>
      </c>
      <c r="B2033" s="72" t="s">
        <v>107</v>
      </c>
      <c r="C2033" s="944">
        <v>1.42</v>
      </c>
      <c r="D2033" s="70">
        <v>140</v>
      </c>
      <c r="E2033" s="825">
        <f t="shared" si="200"/>
        <v>86.26</v>
      </c>
      <c r="F2033" s="740">
        <f t="shared" si="201"/>
        <v>86.26</v>
      </c>
      <c r="G2033" s="1037">
        <f>'Заказ, cкидки и курсы валют'!$J$24*F2033</f>
        <v>1094.2081000000001</v>
      </c>
      <c r="H2033" s="158">
        <f t="shared" si="202"/>
        <v>153.19</v>
      </c>
      <c r="I2033" s="245"/>
    </row>
    <row r="2034" spans="1:9" ht="13.5" customHeight="1">
      <c r="A2034" s="250" t="s">
        <v>11416</v>
      </c>
      <c r="B2034" s="72" t="s">
        <v>108</v>
      </c>
      <c r="C2034" s="944">
        <v>1.76</v>
      </c>
      <c r="D2034" s="70">
        <v>110</v>
      </c>
      <c r="E2034" s="825">
        <f t="shared" si="200"/>
        <v>95.18</v>
      </c>
      <c r="F2034" s="740">
        <f t="shared" si="201"/>
        <v>95.18</v>
      </c>
      <c r="G2034" s="1037">
        <f>'Заказ, cкидки и курсы валют'!$J$24*F2034</f>
        <v>1207.3583000000001</v>
      </c>
      <c r="H2034" s="158">
        <f t="shared" si="202"/>
        <v>132.81</v>
      </c>
      <c r="I2034" s="245"/>
    </row>
    <row r="2035" spans="1:9" ht="13.5" customHeight="1">
      <c r="A2035" s="250" t="s">
        <v>11417</v>
      </c>
      <c r="B2035" s="72" t="s">
        <v>3391</v>
      </c>
      <c r="C2035" s="944">
        <v>1.97</v>
      </c>
      <c r="D2035" s="70">
        <v>80</v>
      </c>
      <c r="E2035" s="825">
        <f t="shared" si="200"/>
        <v>106.24</v>
      </c>
      <c r="F2035" s="740">
        <f t="shared" si="201"/>
        <v>106.24</v>
      </c>
      <c r="G2035" s="1037">
        <f>'Заказ, cкидки и курсы валют'!$J$24*F2035</f>
        <v>1347.6543999999999</v>
      </c>
      <c r="H2035" s="158">
        <f t="shared" si="202"/>
        <v>107.81</v>
      </c>
      <c r="I2035" s="245"/>
    </row>
    <row r="2036" spans="1:9" ht="13.5" customHeight="1">
      <c r="A2036" s="250" t="s">
        <v>11418</v>
      </c>
      <c r="B2036" s="72" t="s">
        <v>111</v>
      </c>
      <c r="C2036" s="944">
        <v>2.84</v>
      </c>
      <c r="D2036" s="70">
        <v>60</v>
      </c>
      <c r="E2036" s="825">
        <f t="shared" si="200"/>
        <v>141.82</v>
      </c>
      <c r="F2036" s="740">
        <f t="shared" si="201"/>
        <v>141.82</v>
      </c>
      <c r="G2036" s="1037">
        <f>'Заказ, cкидки и курсы валют'!$J$24*F2036</f>
        <v>1798.9866999999999</v>
      </c>
      <c r="H2036" s="158">
        <f t="shared" si="202"/>
        <v>107.94</v>
      </c>
      <c r="I2036" s="245"/>
    </row>
    <row r="2037" spans="1:9" ht="13.5" customHeight="1">
      <c r="A2037" s="250" t="s">
        <v>11419</v>
      </c>
      <c r="B2037" s="71" t="s">
        <v>10809</v>
      </c>
      <c r="C2037" s="944">
        <v>0.98</v>
      </c>
      <c r="D2037" s="70">
        <v>400</v>
      </c>
      <c r="E2037" s="825">
        <f t="shared" si="200"/>
        <v>55.5</v>
      </c>
      <c r="F2037" s="740">
        <f t="shared" si="201"/>
        <v>55.5</v>
      </c>
      <c r="G2037" s="1037">
        <f>'Заказ, cкидки и курсы валют'!$J$24*F2037</f>
        <v>704.01750000000004</v>
      </c>
      <c r="H2037" s="158">
        <f t="shared" si="202"/>
        <v>281.61</v>
      </c>
      <c r="I2037" s="245"/>
    </row>
    <row r="2038" spans="1:9" ht="13.5" customHeight="1">
      <c r="A2038" s="250" t="s">
        <v>11420</v>
      </c>
      <c r="B2038" s="72" t="s">
        <v>3392</v>
      </c>
      <c r="C2038" s="944">
        <v>1.02</v>
      </c>
      <c r="D2038" s="70">
        <v>200</v>
      </c>
      <c r="E2038" s="825">
        <f t="shared" si="200"/>
        <v>65.36</v>
      </c>
      <c r="F2038" s="740">
        <f t="shared" si="201"/>
        <v>65.36</v>
      </c>
      <c r="G2038" s="1037">
        <f>'Заказ, cкидки и курсы валют'!$J$24*F2038</f>
        <v>829.09159999999997</v>
      </c>
      <c r="H2038" s="158">
        <f t="shared" si="202"/>
        <v>165.82</v>
      </c>
      <c r="I2038" s="245"/>
    </row>
    <row r="2039" spans="1:9" ht="13.5" customHeight="1">
      <c r="A2039" s="250" t="s">
        <v>11421</v>
      </c>
      <c r="B2039" s="72" t="s">
        <v>77</v>
      </c>
      <c r="C2039" s="944">
        <v>1.1499999999999999</v>
      </c>
      <c r="D2039" s="70">
        <v>150</v>
      </c>
      <c r="E2039" s="825">
        <f t="shared" si="200"/>
        <v>72.66</v>
      </c>
      <c r="F2039" s="740">
        <f t="shared" si="201"/>
        <v>72.66</v>
      </c>
      <c r="G2039" s="1037">
        <f>'Заказ, cкидки и курсы валют'!$J$24*F2039</f>
        <v>921.69209999999998</v>
      </c>
      <c r="H2039" s="158">
        <f t="shared" si="202"/>
        <v>138.25</v>
      </c>
      <c r="I2039" s="245"/>
    </row>
    <row r="2040" spans="1:9" ht="13.5" customHeight="1">
      <c r="A2040" s="250" t="s">
        <v>11422</v>
      </c>
      <c r="B2040" s="72" t="s">
        <v>137</v>
      </c>
      <c r="C2040" s="944">
        <v>1.47</v>
      </c>
      <c r="D2040" s="70">
        <v>150</v>
      </c>
      <c r="E2040" s="825">
        <f t="shared" si="200"/>
        <v>73.739999999999995</v>
      </c>
      <c r="F2040" s="740">
        <f t="shared" si="201"/>
        <v>73.739999999999995</v>
      </c>
      <c r="G2040" s="1037">
        <f>'Заказ, cкидки и курсы валют'!$J$24*F2040</f>
        <v>935.39189999999996</v>
      </c>
      <c r="H2040" s="158">
        <f t="shared" si="202"/>
        <v>140.31</v>
      </c>
      <c r="I2040" s="245"/>
    </row>
    <row r="2041" spans="1:9" ht="13.5" customHeight="1">
      <c r="A2041" s="250" t="s">
        <v>11423</v>
      </c>
      <c r="B2041" s="72" t="s">
        <v>130</v>
      </c>
      <c r="C2041" s="944">
        <v>1.57</v>
      </c>
      <c r="D2041" s="70">
        <v>120</v>
      </c>
      <c r="E2041" s="825">
        <f t="shared" si="200"/>
        <v>82.66</v>
      </c>
      <c r="F2041" s="740">
        <f t="shared" si="201"/>
        <v>82.66</v>
      </c>
      <c r="G2041" s="1037">
        <f>'Заказ, cкидки и курсы валют'!$J$24*F2041</f>
        <v>1048.5420999999999</v>
      </c>
      <c r="H2041" s="158">
        <f t="shared" si="202"/>
        <v>125.83</v>
      </c>
      <c r="I2041" s="245"/>
    </row>
    <row r="2042" spans="1:9" ht="13.5" customHeight="1">
      <c r="A2042" s="250" t="s">
        <v>11424</v>
      </c>
      <c r="B2042" s="72" t="s">
        <v>131</v>
      </c>
      <c r="C2042" s="944">
        <v>1.81</v>
      </c>
      <c r="D2042" s="70">
        <v>100</v>
      </c>
      <c r="E2042" s="825">
        <f t="shared" si="200"/>
        <v>117.78</v>
      </c>
      <c r="F2042" s="740">
        <f t="shared" si="201"/>
        <v>117.78</v>
      </c>
      <c r="G2042" s="1037">
        <f>'Заказ, cкидки и курсы валют'!$J$24*F2042</f>
        <v>1494.0393000000001</v>
      </c>
      <c r="H2042" s="158">
        <f t="shared" si="202"/>
        <v>149.4</v>
      </c>
      <c r="I2042" s="245"/>
    </row>
    <row r="2043" spans="1:9" ht="13.5" customHeight="1">
      <c r="A2043" s="250" t="s">
        <v>11425</v>
      </c>
      <c r="B2043" s="72" t="s">
        <v>78</v>
      </c>
      <c r="C2043" s="944">
        <v>2.33</v>
      </c>
      <c r="D2043" s="70">
        <v>90</v>
      </c>
      <c r="E2043" s="825">
        <f t="shared" si="200"/>
        <v>130.72</v>
      </c>
      <c r="F2043" s="740">
        <f t="shared" si="201"/>
        <v>130.72</v>
      </c>
      <c r="G2043" s="1037">
        <f>'Заказ, cкидки и курсы валют'!$J$24*F2043</f>
        <v>1658.1831999999999</v>
      </c>
      <c r="H2043" s="158">
        <f t="shared" si="202"/>
        <v>149.24</v>
      </c>
      <c r="I2043" s="245"/>
    </row>
    <row r="2044" spans="1:9" ht="13.5" customHeight="1">
      <c r="A2044" s="250" t="s">
        <v>11426</v>
      </c>
      <c r="B2044" s="71" t="s">
        <v>10811</v>
      </c>
      <c r="C2044" s="944">
        <v>1.08</v>
      </c>
      <c r="D2044" s="70">
        <v>200</v>
      </c>
      <c r="E2044" s="825">
        <f t="shared" si="200"/>
        <v>56.62</v>
      </c>
      <c r="F2044" s="740">
        <f t="shared" si="201"/>
        <v>56.62</v>
      </c>
      <c r="G2044" s="1037">
        <f>'Заказ, cкидки и курсы валют'!$J$24*F2044</f>
        <v>718.22469999999998</v>
      </c>
      <c r="H2044" s="158">
        <f t="shared" si="202"/>
        <v>143.63999999999999</v>
      </c>
      <c r="I2044" s="245"/>
    </row>
    <row r="2045" spans="1:9" ht="13.5" customHeight="1">
      <c r="A2045" s="250" t="s">
        <v>11427</v>
      </c>
      <c r="B2045" s="72" t="s">
        <v>3995</v>
      </c>
      <c r="C2045" s="944">
        <v>1.1599999999999999</v>
      </c>
      <c r="D2045" s="70">
        <v>200</v>
      </c>
      <c r="E2045" s="825">
        <f t="shared" si="200"/>
        <v>73.760000000000005</v>
      </c>
      <c r="F2045" s="740">
        <f t="shared" si="201"/>
        <v>73.760000000000005</v>
      </c>
      <c r="G2045" s="1037">
        <f>'Заказ, cкидки и курсы валют'!$J$24*F2045</f>
        <v>935.64560000000006</v>
      </c>
      <c r="H2045" s="158">
        <f t="shared" si="202"/>
        <v>187.13</v>
      </c>
      <c r="I2045" s="245"/>
    </row>
    <row r="2046" spans="1:9" ht="13.5" customHeight="1">
      <c r="A2046" s="250" t="s">
        <v>11428</v>
      </c>
      <c r="B2046" s="72" t="s">
        <v>122</v>
      </c>
      <c r="C2046" s="952">
        <v>1.4</v>
      </c>
      <c r="D2046" s="70">
        <v>150</v>
      </c>
      <c r="E2046" s="825">
        <f t="shared" si="200"/>
        <v>85.26</v>
      </c>
      <c r="F2046" s="740">
        <f t="shared" si="201"/>
        <v>85.26</v>
      </c>
      <c r="G2046" s="1037">
        <f>'Заказ, cкидки и курсы валют'!$J$24*F2046</f>
        <v>1081.5231000000001</v>
      </c>
      <c r="H2046" s="158">
        <f t="shared" si="202"/>
        <v>162.22999999999999</v>
      </c>
      <c r="I2046" s="245"/>
    </row>
    <row r="2047" spans="1:9" ht="13.5" customHeight="1">
      <c r="A2047" s="250" t="s">
        <v>11429</v>
      </c>
      <c r="B2047" s="72" t="s">
        <v>124</v>
      </c>
      <c r="C2047" s="944">
        <v>1.38</v>
      </c>
      <c r="D2047" s="70">
        <v>120</v>
      </c>
      <c r="E2047" s="825">
        <f t="shared" si="200"/>
        <v>95.54</v>
      </c>
      <c r="F2047" s="740">
        <f t="shared" si="201"/>
        <v>95.54</v>
      </c>
      <c r="G2047" s="1037">
        <f>'Заказ, cкидки и курсы валют'!$J$24*F2047</f>
        <v>1211.9249000000002</v>
      </c>
      <c r="H2047" s="158">
        <f t="shared" si="202"/>
        <v>145.43</v>
      </c>
      <c r="I2047" s="245"/>
    </row>
    <row r="2048" spans="1:9" ht="13.5" customHeight="1">
      <c r="A2048" s="250" t="s">
        <v>11430</v>
      </c>
      <c r="B2048" s="72" t="s">
        <v>125</v>
      </c>
      <c r="C2048" s="944">
        <v>1.77</v>
      </c>
      <c r="D2048" s="70">
        <v>110</v>
      </c>
      <c r="E2048" s="825">
        <f t="shared" si="200"/>
        <v>104.9</v>
      </c>
      <c r="F2048" s="740">
        <f t="shared" si="201"/>
        <v>104.9</v>
      </c>
      <c r="G2048" s="1037">
        <f>'Заказ, cкидки и курсы валют'!$J$24*F2048</f>
        <v>1330.6565000000001</v>
      </c>
      <c r="H2048" s="158">
        <f t="shared" si="202"/>
        <v>146.37</v>
      </c>
      <c r="I2048" s="245"/>
    </row>
    <row r="2049" spans="1:9" ht="13.5" customHeight="1">
      <c r="A2049" s="250" t="s">
        <v>11431</v>
      </c>
      <c r="B2049" s="72" t="s">
        <v>126</v>
      </c>
      <c r="C2049" s="944">
        <v>2.29</v>
      </c>
      <c r="D2049" s="70">
        <v>100</v>
      </c>
      <c r="E2049" s="825">
        <f t="shared" si="200"/>
        <v>123.36</v>
      </c>
      <c r="F2049" s="740">
        <f t="shared" si="201"/>
        <v>123.36</v>
      </c>
      <c r="G2049" s="1037">
        <f>'Заказ, cкидки и курсы валют'!$J$24*F2049</f>
        <v>1564.8216</v>
      </c>
      <c r="H2049" s="158">
        <f t="shared" si="202"/>
        <v>156.47999999999999</v>
      </c>
      <c r="I2049" s="245"/>
    </row>
    <row r="2050" spans="1:9" ht="13.5" customHeight="1">
      <c r="A2050" s="250" t="s">
        <v>11432</v>
      </c>
      <c r="B2050" s="72" t="s">
        <v>127</v>
      </c>
      <c r="C2050" s="944">
        <v>2.48</v>
      </c>
      <c r="D2050" s="70">
        <v>65</v>
      </c>
      <c r="E2050" s="825">
        <f t="shared" si="200"/>
        <v>141.32</v>
      </c>
      <c r="F2050" s="740">
        <f t="shared" si="201"/>
        <v>141.32</v>
      </c>
      <c r="G2050" s="1037">
        <f>'Заказ, cкидки и курсы валют'!$J$24*F2050</f>
        <v>1792.6442</v>
      </c>
      <c r="H2050" s="158">
        <f t="shared" si="202"/>
        <v>116.52</v>
      </c>
      <c r="I2050" s="245"/>
    </row>
    <row r="2051" spans="1:9" ht="13.5" customHeight="1">
      <c r="A2051" s="250" t="s">
        <v>11433</v>
      </c>
      <c r="B2051" s="71" t="s">
        <v>4002</v>
      </c>
      <c r="C2051" s="944">
        <v>2.7</v>
      </c>
      <c r="D2051" s="70">
        <v>50</v>
      </c>
      <c r="E2051" s="825">
        <f t="shared" si="200"/>
        <v>159.19999999999999</v>
      </c>
      <c r="F2051" s="740">
        <f t="shared" si="201"/>
        <v>159.19999999999999</v>
      </c>
      <c r="G2051" s="1037">
        <f>'Заказ, cкидки и курсы валют'!$J$24*F2051</f>
        <v>2019.452</v>
      </c>
      <c r="H2051" s="158">
        <f t="shared" si="202"/>
        <v>100.97</v>
      </c>
      <c r="I2051" s="245"/>
    </row>
    <row r="2052" spans="1:9" ht="13.5" customHeight="1">
      <c r="A2052" s="250" t="s">
        <v>11434</v>
      </c>
      <c r="B2052" s="72" t="s">
        <v>128</v>
      </c>
      <c r="C2052" s="944">
        <v>3.26</v>
      </c>
      <c r="D2052" s="70">
        <v>50</v>
      </c>
      <c r="E2052" s="825">
        <f t="shared" si="200"/>
        <v>206.52</v>
      </c>
      <c r="F2052" s="740">
        <f t="shared" si="201"/>
        <v>206.52</v>
      </c>
      <c r="G2052" s="1037">
        <f>'Заказ, cкидки и курсы валют'!$J$24*F2052</f>
        <v>2619.7062000000001</v>
      </c>
      <c r="H2052" s="158">
        <f t="shared" si="202"/>
        <v>130.99</v>
      </c>
      <c r="I2052" s="245"/>
    </row>
    <row r="2053" spans="1:9" ht="13.5" customHeight="1">
      <c r="A2053" s="250" t="s">
        <v>11435</v>
      </c>
      <c r="B2053" s="72" t="s">
        <v>129</v>
      </c>
      <c r="C2053" s="943">
        <v>4</v>
      </c>
      <c r="D2053" s="70">
        <v>35</v>
      </c>
      <c r="E2053" s="825">
        <f t="shared" si="200"/>
        <v>199.34</v>
      </c>
      <c r="F2053" s="740">
        <f t="shared" si="201"/>
        <v>199.34</v>
      </c>
      <c r="G2053" s="1037">
        <f>'Заказ, cкидки и курсы валют'!$J$24*F2053</f>
        <v>2528.6279</v>
      </c>
      <c r="H2053" s="158">
        <f t="shared" si="202"/>
        <v>88.5</v>
      </c>
      <c r="I2053" s="245"/>
    </row>
    <row r="2054" spans="1:9" ht="13.5" customHeight="1">
      <c r="A2054" s="250" t="s">
        <v>11436</v>
      </c>
      <c r="B2054" s="72" t="s">
        <v>115</v>
      </c>
      <c r="C2054" s="944">
        <v>5.08</v>
      </c>
      <c r="D2054" s="70">
        <v>10</v>
      </c>
      <c r="E2054" s="825">
        <f t="shared" si="200"/>
        <v>265.77999999999997</v>
      </c>
      <c r="F2054" s="740">
        <f t="shared" si="201"/>
        <v>265.77999999999997</v>
      </c>
      <c r="G2054" s="1037">
        <f>'Заказ, cкидки и курсы валют'!$J$24*F2054</f>
        <v>3371.4192999999996</v>
      </c>
      <c r="H2054" s="158">
        <f t="shared" si="202"/>
        <v>33.71</v>
      </c>
      <c r="I2054" s="245"/>
    </row>
    <row r="2055" spans="1:9" ht="13.5" customHeight="1">
      <c r="A2055" s="250" t="s">
        <v>11437</v>
      </c>
      <c r="B2055" s="72" t="s">
        <v>3996</v>
      </c>
      <c r="C2055" s="944">
        <v>1.85</v>
      </c>
      <c r="D2055" s="70">
        <v>120</v>
      </c>
      <c r="E2055" s="825">
        <f t="shared" si="200"/>
        <v>111.98</v>
      </c>
      <c r="F2055" s="740">
        <f t="shared" si="201"/>
        <v>111.98</v>
      </c>
      <c r="G2055" s="1037">
        <f>'Заказ, cкидки и курсы валют'!$J$24*F2055</f>
        <v>1420.4663</v>
      </c>
      <c r="H2055" s="158">
        <f t="shared" si="202"/>
        <v>170.46</v>
      </c>
      <c r="I2055" s="245"/>
    </row>
    <row r="2056" spans="1:9" ht="13.5" customHeight="1">
      <c r="A2056" s="250" t="s">
        <v>11438</v>
      </c>
      <c r="B2056" s="72" t="s">
        <v>3382</v>
      </c>
      <c r="C2056" s="944">
        <v>1.95</v>
      </c>
      <c r="D2056" s="70">
        <v>100</v>
      </c>
      <c r="E2056" s="825">
        <f t="shared" si="200"/>
        <v>129.52000000000001</v>
      </c>
      <c r="F2056" s="740">
        <f t="shared" si="201"/>
        <v>129.52000000000001</v>
      </c>
      <c r="G2056" s="1037">
        <f>'Заказ, cкидки и курсы валют'!$J$24*F2056</f>
        <v>1642.9612000000002</v>
      </c>
      <c r="H2056" s="158">
        <f t="shared" si="202"/>
        <v>164.3</v>
      </c>
      <c r="I2056" s="245"/>
    </row>
    <row r="2057" spans="1:9" ht="13.5" customHeight="1">
      <c r="A2057" s="250" t="s">
        <v>11439</v>
      </c>
      <c r="B2057" s="72" t="s">
        <v>3229</v>
      </c>
      <c r="C2057" s="944">
        <v>2.33</v>
      </c>
      <c r="D2057" s="70">
        <v>80</v>
      </c>
      <c r="E2057" s="825">
        <f t="shared" si="200"/>
        <v>132.58000000000001</v>
      </c>
      <c r="F2057" s="740">
        <f t="shared" si="201"/>
        <v>132.58000000000001</v>
      </c>
      <c r="G2057" s="1037">
        <f>'Заказ, cкидки и курсы валют'!$J$24*F2057</f>
        <v>1681.7773000000002</v>
      </c>
      <c r="H2057" s="158">
        <f t="shared" si="202"/>
        <v>134.54</v>
      </c>
      <c r="I2057" s="245"/>
    </row>
    <row r="2058" spans="1:9" ht="13.5" customHeight="1">
      <c r="A2058" s="250" t="s">
        <v>11440</v>
      </c>
      <c r="B2058" s="72" t="s">
        <v>3544</v>
      </c>
      <c r="C2058" s="944">
        <v>2.44</v>
      </c>
      <c r="D2058" s="70">
        <v>70</v>
      </c>
      <c r="E2058" s="825">
        <f t="shared" si="200"/>
        <v>144.5</v>
      </c>
      <c r="F2058" s="740">
        <f t="shared" si="201"/>
        <v>144.5</v>
      </c>
      <c r="G2058" s="1037">
        <f>'Заказ, cкидки и курсы валют'!$J$24*F2058</f>
        <v>1832.9825000000001</v>
      </c>
      <c r="H2058" s="158">
        <f t="shared" si="202"/>
        <v>128.31</v>
      </c>
      <c r="I2058" s="245"/>
    </row>
    <row r="2059" spans="1:9" ht="13.5" customHeight="1">
      <c r="A2059" s="250" t="s">
        <v>11441</v>
      </c>
      <c r="B2059" s="72" t="s">
        <v>99</v>
      </c>
      <c r="C2059" s="944">
        <v>2.83</v>
      </c>
      <c r="D2059" s="70">
        <v>60</v>
      </c>
      <c r="E2059" s="825">
        <f t="shared" si="200"/>
        <v>162.63999999999999</v>
      </c>
      <c r="F2059" s="740">
        <f t="shared" si="201"/>
        <v>162.63999999999999</v>
      </c>
      <c r="G2059" s="1037">
        <f>'Заказ, cкидки и курсы валют'!$J$24*F2059</f>
        <v>2063.0884000000001</v>
      </c>
      <c r="H2059" s="158">
        <f t="shared" si="202"/>
        <v>123.79</v>
      </c>
      <c r="I2059" s="245"/>
    </row>
    <row r="2060" spans="1:9" ht="13.5" customHeight="1">
      <c r="A2060" s="250" t="s">
        <v>11442</v>
      </c>
      <c r="B2060" s="72" t="s">
        <v>611</v>
      </c>
      <c r="C2060" s="944">
        <v>2.95</v>
      </c>
      <c r="D2060" s="70">
        <v>60</v>
      </c>
      <c r="E2060" s="825">
        <f t="shared" si="200"/>
        <v>149.1</v>
      </c>
      <c r="F2060" s="740">
        <f t="shared" si="201"/>
        <v>149.1</v>
      </c>
      <c r="G2060" s="1037">
        <f>'Заказ, cкидки и курсы валют'!$J$24*F2060</f>
        <v>1891.3335</v>
      </c>
      <c r="H2060" s="158">
        <f t="shared" si="202"/>
        <v>113.48</v>
      </c>
      <c r="I2060" s="245"/>
    </row>
    <row r="2061" spans="1:9" ht="13.5" customHeight="1">
      <c r="A2061" s="250" t="s">
        <v>11443</v>
      </c>
      <c r="B2061" s="72" t="s">
        <v>3650</v>
      </c>
      <c r="C2061" s="944">
        <v>3.35</v>
      </c>
      <c r="D2061" s="70">
        <v>50</v>
      </c>
      <c r="E2061" s="825">
        <f t="shared" si="200"/>
        <v>201.26</v>
      </c>
      <c r="F2061" s="740">
        <f t="shared" si="201"/>
        <v>201.26</v>
      </c>
      <c r="G2061" s="1037">
        <f>'Заказ, cкидки и курсы валют'!$J$24*F2061</f>
        <v>2552.9830999999999</v>
      </c>
      <c r="H2061" s="158">
        <f t="shared" si="202"/>
        <v>127.65</v>
      </c>
      <c r="I2061" s="245"/>
    </row>
    <row r="2062" spans="1:9" ht="13.5" customHeight="1">
      <c r="A2062" s="250" t="s">
        <v>11444</v>
      </c>
      <c r="B2062" s="72" t="s">
        <v>1388</v>
      </c>
      <c r="C2062" s="944">
        <v>4</v>
      </c>
      <c r="D2062" s="70">
        <v>40</v>
      </c>
      <c r="E2062" s="825">
        <f t="shared" si="200"/>
        <v>220.56</v>
      </c>
      <c r="F2062" s="740">
        <f t="shared" si="201"/>
        <v>220.56</v>
      </c>
      <c r="G2062" s="1037">
        <f>'Заказ, cкидки и курсы валют'!$J$24*F2062</f>
        <v>2797.8036000000002</v>
      </c>
      <c r="H2062" s="158">
        <f t="shared" si="202"/>
        <v>111.91</v>
      </c>
      <c r="I2062" s="245"/>
    </row>
    <row r="2063" spans="1:9" ht="13.5" customHeight="1">
      <c r="A2063" s="250" t="s">
        <v>11445</v>
      </c>
      <c r="B2063" s="72" t="s">
        <v>2656</v>
      </c>
      <c r="C2063" s="944">
        <v>4.57</v>
      </c>
      <c r="D2063" s="70">
        <v>30</v>
      </c>
      <c r="E2063" s="825">
        <f t="shared" si="200"/>
        <v>254.14</v>
      </c>
      <c r="F2063" s="740">
        <f t="shared" si="201"/>
        <v>254.14</v>
      </c>
      <c r="G2063" s="1037">
        <f>'Заказ, cкидки и курсы валют'!$J$24*F2063</f>
        <v>3223.7658999999999</v>
      </c>
      <c r="H2063" s="158">
        <f t="shared" si="202"/>
        <v>96.71</v>
      </c>
      <c r="I2063" s="245"/>
    </row>
    <row r="2064" spans="1:9" ht="13.5" customHeight="1">
      <c r="A2064" s="250" t="s">
        <v>11446</v>
      </c>
      <c r="B2064" s="72" t="s">
        <v>2657</v>
      </c>
      <c r="C2064" s="944">
        <v>5</v>
      </c>
      <c r="D2064" s="70">
        <v>20</v>
      </c>
      <c r="E2064" s="825">
        <f t="shared" si="200"/>
        <v>270.58</v>
      </c>
      <c r="F2064" s="740">
        <f t="shared" si="201"/>
        <v>270.58</v>
      </c>
      <c r="G2064" s="1037">
        <f>'Заказ, cкидки и курсы валют'!$J$24*F2064</f>
        <v>3432.3072999999999</v>
      </c>
      <c r="H2064" s="158">
        <f t="shared" si="202"/>
        <v>68.650000000000006</v>
      </c>
      <c r="I2064" s="245"/>
    </row>
    <row r="2065" spans="1:9" ht="13.5" customHeight="1">
      <c r="A2065" s="250" t="s">
        <v>11447</v>
      </c>
      <c r="B2065" s="72" t="s">
        <v>1391</v>
      </c>
      <c r="C2065" s="944">
        <v>5.77</v>
      </c>
      <c r="D2065" s="70">
        <v>18</v>
      </c>
      <c r="E2065" s="825">
        <f t="shared" si="200"/>
        <v>310.54000000000002</v>
      </c>
      <c r="F2065" s="740">
        <f t="shared" si="201"/>
        <v>310.54000000000002</v>
      </c>
      <c r="G2065" s="1037">
        <f>'Заказ, cкидки и курсы валют'!$J$24*F2065</f>
        <v>3939.1999000000005</v>
      </c>
      <c r="H2065" s="158">
        <f t="shared" si="202"/>
        <v>70.91</v>
      </c>
      <c r="I2065" s="245"/>
    </row>
    <row r="2066" spans="1:9" ht="13.5" customHeight="1">
      <c r="A2066" s="250" t="s">
        <v>11448</v>
      </c>
      <c r="B2066" s="1936" t="s">
        <v>1390</v>
      </c>
      <c r="C2066" s="1937">
        <v>6.5</v>
      </c>
      <c r="D2066" s="1938">
        <v>15</v>
      </c>
      <c r="E2066" s="825">
        <f t="shared" si="200"/>
        <v>352.04</v>
      </c>
      <c r="F2066" s="740">
        <f t="shared" si="201"/>
        <v>352.04</v>
      </c>
      <c r="G2066" s="1037">
        <f>'Заказ, cкидки и курсы валют'!$J$24*F2066</f>
        <v>4465.6274000000003</v>
      </c>
      <c r="H2066" s="158">
        <f t="shared" si="202"/>
        <v>66.98</v>
      </c>
      <c r="I2066" s="245"/>
    </row>
    <row r="2067" spans="1:9" ht="13.5" customHeight="1">
      <c r="A2067" s="250" t="s">
        <v>11449</v>
      </c>
      <c r="B2067" s="72" t="s">
        <v>3997</v>
      </c>
      <c r="C2067" s="944">
        <v>2.73</v>
      </c>
      <c r="D2067" s="70">
        <v>80</v>
      </c>
      <c r="E2067" s="825">
        <f t="shared" si="200"/>
        <v>145.38</v>
      </c>
      <c r="F2067" s="740">
        <f t="shared" si="201"/>
        <v>145.38</v>
      </c>
      <c r="G2067" s="1037">
        <f>'Заказ, cкидки и курсы валют'!$J$24*F2067</f>
        <v>1844.1452999999999</v>
      </c>
      <c r="H2067" s="158">
        <f t="shared" si="202"/>
        <v>147.53</v>
      </c>
      <c r="I2067" s="245"/>
    </row>
    <row r="2068" spans="1:9" ht="13.5" customHeight="1">
      <c r="A2068" s="250" t="s">
        <v>11450</v>
      </c>
      <c r="B2068" s="72" t="s">
        <v>670</v>
      </c>
      <c r="C2068" s="944">
        <v>3.08</v>
      </c>
      <c r="D2068" s="70">
        <v>60</v>
      </c>
      <c r="E2068" s="825">
        <f t="shared" si="200"/>
        <v>169.9</v>
      </c>
      <c r="F2068" s="740">
        <f t="shared" si="201"/>
        <v>169.9</v>
      </c>
      <c r="G2068" s="1037">
        <f>'Заказ, cкидки и курсы валют'!$J$24*F2068</f>
        <v>2155.1815000000001</v>
      </c>
      <c r="H2068" s="158">
        <f t="shared" si="202"/>
        <v>129.31</v>
      </c>
      <c r="I2068" s="245"/>
    </row>
    <row r="2069" spans="1:9" ht="13.5" customHeight="1">
      <c r="A2069" s="250" t="s">
        <v>11451</v>
      </c>
      <c r="B2069" s="72" t="s">
        <v>1393</v>
      </c>
      <c r="C2069" s="944">
        <v>3.46</v>
      </c>
      <c r="D2069" s="70">
        <v>50</v>
      </c>
      <c r="E2069" s="825">
        <f t="shared" si="200"/>
        <v>182.32</v>
      </c>
      <c r="F2069" s="740">
        <f t="shared" si="201"/>
        <v>182.32</v>
      </c>
      <c r="G2069" s="1037">
        <f>'Заказ, cкидки и курсы валют'!$J$24*F2069</f>
        <v>2312.7292000000002</v>
      </c>
      <c r="H2069" s="158">
        <f t="shared" si="202"/>
        <v>115.64</v>
      </c>
      <c r="I2069" s="245"/>
    </row>
    <row r="2070" spans="1:9" ht="13.5" customHeight="1">
      <c r="A2070" s="250" t="s">
        <v>11452</v>
      </c>
      <c r="B2070" s="72" t="s">
        <v>3375</v>
      </c>
      <c r="C2070" s="943">
        <v>3.7250000000000001</v>
      </c>
      <c r="D2070" s="70">
        <v>40</v>
      </c>
      <c r="E2070" s="825">
        <f t="shared" si="200"/>
        <v>201.08</v>
      </c>
      <c r="F2070" s="740">
        <f t="shared" si="201"/>
        <v>201.08</v>
      </c>
      <c r="G2070" s="1037">
        <f>'Заказ, cкидки и курсы валют'!$J$24*F2070</f>
        <v>2550.6998000000003</v>
      </c>
      <c r="H2070" s="158">
        <f t="shared" si="202"/>
        <v>102.03</v>
      </c>
      <c r="I2070" s="245"/>
    </row>
    <row r="2071" spans="1:9" ht="13.5" customHeight="1">
      <c r="A2071" s="250" t="s">
        <v>11453</v>
      </c>
      <c r="B2071" s="72" t="s">
        <v>1394</v>
      </c>
      <c r="C2071" s="943">
        <v>4.05</v>
      </c>
      <c r="D2071" s="70">
        <v>40</v>
      </c>
      <c r="E2071" s="825">
        <f t="shared" si="200"/>
        <v>208.06</v>
      </c>
      <c r="F2071" s="740">
        <f t="shared" si="201"/>
        <v>208.06</v>
      </c>
      <c r="G2071" s="1037">
        <f>'Заказ, cкидки и курсы валют'!$J$24*F2071</f>
        <v>2639.2411000000002</v>
      </c>
      <c r="H2071" s="158">
        <f t="shared" si="202"/>
        <v>105.57</v>
      </c>
      <c r="I2071" s="245"/>
    </row>
    <row r="2072" spans="1:9" ht="13.5" customHeight="1">
      <c r="A2072" s="250" t="s">
        <v>11454</v>
      </c>
      <c r="B2072" s="72" t="s">
        <v>599</v>
      </c>
      <c r="C2072" s="943">
        <v>4.875</v>
      </c>
      <c r="D2072" s="70">
        <v>40</v>
      </c>
      <c r="E2072" s="825">
        <f t="shared" si="200"/>
        <v>251.06</v>
      </c>
      <c r="F2072" s="740">
        <f t="shared" si="201"/>
        <v>251.06</v>
      </c>
      <c r="G2072" s="1037">
        <f>'Заказ, cкидки и курсы валют'!$J$24*F2072</f>
        <v>3184.6961000000001</v>
      </c>
      <c r="H2072" s="158">
        <f t="shared" si="202"/>
        <v>127.39</v>
      </c>
      <c r="I2072" s="245"/>
    </row>
    <row r="2073" spans="1:9" ht="13.5" customHeight="1">
      <c r="A2073" s="250" t="s">
        <v>11455</v>
      </c>
      <c r="B2073" s="72" t="s">
        <v>600</v>
      </c>
      <c r="C2073" s="943">
        <v>5.5714285714285721</v>
      </c>
      <c r="D2073" s="70">
        <v>35</v>
      </c>
      <c r="E2073" s="825">
        <f t="shared" si="200"/>
        <v>285.5</v>
      </c>
      <c r="F2073" s="740">
        <f t="shared" si="201"/>
        <v>285.5</v>
      </c>
      <c r="G2073" s="1037">
        <f>'Заказ, cкидки и курсы валют'!$J$24*F2073</f>
        <v>3621.5675000000001</v>
      </c>
      <c r="H2073" s="158">
        <f t="shared" si="202"/>
        <v>126.75</v>
      </c>
      <c r="I2073" s="245"/>
    </row>
    <row r="2074" spans="1:9" ht="13.5" customHeight="1">
      <c r="A2074" s="250" t="s">
        <v>11456</v>
      </c>
      <c r="B2074" s="72" t="s">
        <v>3376</v>
      </c>
      <c r="C2074" s="944">
        <v>6</v>
      </c>
      <c r="D2074" s="70">
        <v>20</v>
      </c>
      <c r="E2074" s="825">
        <f t="shared" si="200"/>
        <v>320.74</v>
      </c>
      <c r="F2074" s="740">
        <f t="shared" si="201"/>
        <v>320.74</v>
      </c>
      <c r="G2074" s="1037">
        <f>'Заказ, cкидки и курсы валют'!$J$24*F2074</f>
        <v>4068.5869000000002</v>
      </c>
      <c r="H2074" s="158">
        <f t="shared" si="202"/>
        <v>81.37</v>
      </c>
      <c r="I2074" s="245"/>
    </row>
    <row r="2075" spans="1:9" ht="13.5" customHeight="1">
      <c r="A2075" s="250" t="s">
        <v>11457</v>
      </c>
      <c r="B2075" s="72" t="s">
        <v>3377</v>
      </c>
      <c r="C2075" s="943">
        <v>7.8</v>
      </c>
      <c r="D2075" s="70">
        <v>20</v>
      </c>
      <c r="E2075" s="825">
        <f t="shared" si="200"/>
        <v>321.54000000000002</v>
      </c>
      <c r="F2075" s="740">
        <f t="shared" si="201"/>
        <v>321.54000000000002</v>
      </c>
      <c r="G2075" s="1037">
        <f>'Заказ, cкидки и курсы валют'!$J$24*F2075</f>
        <v>4078.7349000000004</v>
      </c>
      <c r="H2075" s="158">
        <f t="shared" si="202"/>
        <v>81.569999999999993</v>
      </c>
      <c r="I2075" s="245"/>
    </row>
    <row r="2076" spans="1:9" ht="13.5" customHeight="1">
      <c r="A2076" s="250" t="s">
        <v>11458</v>
      </c>
      <c r="B2076" s="72" t="s">
        <v>3378</v>
      </c>
      <c r="C2076" s="944">
        <v>7.81</v>
      </c>
      <c r="D2076" s="70">
        <v>18</v>
      </c>
      <c r="E2076" s="825">
        <f t="shared" si="200"/>
        <v>398.38</v>
      </c>
      <c r="F2076" s="740">
        <f t="shared" si="201"/>
        <v>398.38</v>
      </c>
      <c r="G2076" s="1037">
        <f>'Заказ, cкидки и курсы валют'!$J$24*F2076</f>
        <v>5053.4503000000004</v>
      </c>
      <c r="H2076" s="158">
        <f t="shared" si="202"/>
        <v>90.96</v>
      </c>
      <c r="I2076" s="245"/>
    </row>
    <row r="2077" spans="1:9" ht="13.5" customHeight="1">
      <c r="A2077" s="250" t="s">
        <v>11459</v>
      </c>
      <c r="B2077" s="72" t="s">
        <v>3379</v>
      </c>
      <c r="C2077" s="944">
        <v>8.57</v>
      </c>
      <c r="D2077" s="70">
        <v>12</v>
      </c>
      <c r="E2077" s="825">
        <f t="shared" si="200"/>
        <v>452.56</v>
      </c>
      <c r="F2077" s="740">
        <f t="shared" si="201"/>
        <v>452.56</v>
      </c>
      <c r="G2077" s="1037">
        <f>'Заказ, cкидки и курсы валют'!$J$24*F2077</f>
        <v>5740.7236000000003</v>
      </c>
      <c r="H2077" s="158">
        <f t="shared" si="202"/>
        <v>68.89</v>
      </c>
      <c r="I2077" s="245"/>
    </row>
    <row r="2078" spans="1:9" ht="13.5" customHeight="1">
      <c r="A2078" s="250" t="s">
        <v>11460</v>
      </c>
      <c r="B2078" s="71" t="s">
        <v>9543</v>
      </c>
      <c r="C2078" s="944">
        <v>9.57</v>
      </c>
      <c r="D2078" s="70">
        <v>10</v>
      </c>
      <c r="E2078" s="825">
        <f t="shared" si="200"/>
        <v>652.91999999999996</v>
      </c>
      <c r="F2078" s="740">
        <f t="shared" si="201"/>
        <v>652.91999999999996</v>
      </c>
      <c r="G2078" s="1037">
        <f>'Заказ, cкидки и курсы валют'!$J$24*F2078</f>
        <v>8282.2901999999995</v>
      </c>
      <c r="H2078" s="158">
        <f t="shared" si="202"/>
        <v>82.82</v>
      </c>
      <c r="I2078" s="245"/>
    </row>
    <row r="2079" spans="1:9" ht="13.5" customHeight="1">
      <c r="A2079" s="250" t="s">
        <v>11461</v>
      </c>
      <c r="B2079" s="71" t="s">
        <v>3994</v>
      </c>
      <c r="C2079" s="944">
        <v>4.8</v>
      </c>
      <c r="D2079" s="70">
        <v>50</v>
      </c>
      <c r="E2079" s="825">
        <f t="shared" si="200"/>
        <v>232.7</v>
      </c>
      <c r="F2079" s="740">
        <f t="shared" si="201"/>
        <v>232.7</v>
      </c>
      <c r="G2079" s="1037">
        <f>'Заказ, cкидки и курсы валют'!$J$24*F2079</f>
        <v>2951.7995000000001</v>
      </c>
      <c r="H2079" s="158">
        <f t="shared" si="202"/>
        <v>147.59</v>
      </c>
      <c r="I2079" s="245"/>
    </row>
    <row r="2080" spans="1:9" ht="13.5" customHeight="1">
      <c r="A2080" s="250" t="s">
        <v>11462</v>
      </c>
      <c r="B2080" s="72" t="s">
        <v>604</v>
      </c>
      <c r="C2080" s="944">
        <v>4.9400000000000004</v>
      </c>
      <c r="D2080" s="70">
        <v>45</v>
      </c>
      <c r="E2080" s="825">
        <f t="shared" si="200"/>
        <v>267.89999999999998</v>
      </c>
      <c r="F2080" s="740">
        <f t="shared" si="201"/>
        <v>267.89999999999998</v>
      </c>
      <c r="G2080" s="1037">
        <f>'Заказ, cкидки и курсы валют'!$J$24*F2080</f>
        <v>3398.3114999999998</v>
      </c>
      <c r="H2080" s="158">
        <f t="shared" si="202"/>
        <v>152.91999999999999</v>
      </c>
      <c r="I2080" s="245"/>
    </row>
    <row r="2081" spans="1:9" ht="13.5" customHeight="1">
      <c r="A2081" s="250" t="s">
        <v>11463</v>
      </c>
      <c r="B2081" s="72" t="s">
        <v>605</v>
      </c>
      <c r="C2081" s="944">
        <v>5.76</v>
      </c>
      <c r="D2081" s="70">
        <v>35</v>
      </c>
      <c r="E2081" s="825">
        <f t="shared" si="200"/>
        <v>314.14</v>
      </c>
      <c r="F2081" s="740">
        <f t="shared" si="201"/>
        <v>314.14</v>
      </c>
      <c r="G2081" s="1037">
        <f>'Заказ, cкидки и курсы валют'!$J$24*F2081</f>
        <v>3984.8658999999998</v>
      </c>
      <c r="H2081" s="158">
        <f t="shared" si="202"/>
        <v>139.47</v>
      </c>
      <c r="I2081" s="245"/>
    </row>
    <row r="2082" spans="1:9" ht="13.5" customHeight="1">
      <c r="A2082" s="250" t="s">
        <v>11464</v>
      </c>
      <c r="B2082" s="72" t="s">
        <v>606</v>
      </c>
      <c r="C2082" s="943">
        <v>7.1714285714285717</v>
      </c>
      <c r="D2082" s="70">
        <v>35</v>
      </c>
      <c r="E2082" s="825">
        <f t="shared" si="200"/>
        <v>352.08</v>
      </c>
      <c r="F2082" s="740">
        <f t="shared" si="201"/>
        <v>352.08</v>
      </c>
      <c r="G2082" s="1037">
        <f>'Заказ, cкидки и курсы валют'!$J$24*F2082</f>
        <v>4466.1347999999998</v>
      </c>
      <c r="H2082" s="158">
        <f t="shared" si="202"/>
        <v>156.31</v>
      </c>
      <c r="I2082" s="245"/>
    </row>
    <row r="2083" spans="1:9" ht="13.5" customHeight="1">
      <c r="A2083" s="250" t="s">
        <v>11465</v>
      </c>
      <c r="B2083" s="72" t="s">
        <v>607</v>
      </c>
      <c r="C2083" s="944">
        <v>7.78</v>
      </c>
      <c r="D2083" s="70">
        <v>25</v>
      </c>
      <c r="E2083" s="825">
        <f t="shared" si="200"/>
        <v>407.04</v>
      </c>
      <c r="F2083" s="740">
        <f t="shared" si="201"/>
        <v>407.04</v>
      </c>
      <c r="G2083" s="1037">
        <f>'Заказ, cкидки и курсы валют'!$J$24*F2083</f>
        <v>5163.3024000000005</v>
      </c>
      <c r="H2083" s="158">
        <f t="shared" si="202"/>
        <v>129.08000000000001</v>
      </c>
      <c r="I2083" s="245"/>
    </row>
    <row r="2084" spans="1:9" ht="13.5" customHeight="1">
      <c r="A2084" s="250" t="s">
        <v>11466</v>
      </c>
      <c r="B2084" s="72" t="s">
        <v>3380</v>
      </c>
      <c r="C2084" s="944">
        <v>8.8000000000000007</v>
      </c>
      <c r="D2084" s="70">
        <v>20</v>
      </c>
      <c r="E2084" s="825">
        <f t="shared" si="200"/>
        <v>451.06</v>
      </c>
      <c r="F2084" s="740">
        <f t="shared" si="201"/>
        <v>451.06</v>
      </c>
      <c r="G2084" s="1037">
        <f>'Заказ, cкидки и курсы валют'!$J$24*F2084</f>
        <v>5721.6961000000001</v>
      </c>
      <c r="H2084" s="158">
        <f t="shared" si="202"/>
        <v>114.43</v>
      </c>
      <c r="I2084" s="245"/>
    </row>
    <row r="2085" spans="1:9" ht="13.5" customHeight="1">
      <c r="A2085" s="250" t="s">
        <v>11467</v>
      </c>
      <c r="B2085" s="72" t="s">
        <v>3341</v>
      </c>
      <c r="C2085" s="944">
        <v>9.6</v>
      </c>
      <c r="D2085" s="70">
        <v>10</v>
      </c>
      <c r="E2085" s="825">
        <f t="shared" si="200"/>
        <v>499.58</v>
      </c>
      <c r="F2085" s="740">
        <f t="shared" si="201"/>
        <v>499.58</v>
      </c>
      <c r="G2085" s="1037">
        <f>'Заказ, cкидки и курсы валют'!$J$24*F2085</f>
        <v>6337.1723000000002</v>
      </c>
      <c r="H2085" s="158">
        <f t="shared" si="202"/>
        <v>63.37</v>
      </c>
      <c r="I2085" s="245"/>
    </row>
    <row r="2086" spans="1:9" ht="13.5" customHeight="1">
      <c r="A2086" s="250" t="s">
        <v>11468</v>
      </c>
      <c r="B2086" s="71" t="s">
        <v>609</v>
      </c>
      <c r="C2086" s="944">
        <v>11.3</v>
      </c>
      <c r="D2086" s="70">
        <v>7</v>
      </c>
      <c r="E2086" s="825">
        <f t="shared" si="200"/>
        <v>580.02</v>
      </c>
      <c r="F2086" s="740">
        <f t="shared" si="201"/>
        <v>580.02</v>
      </c>
      <c r="G2086" s="1037">
        <f>'Заказ, cкидки и курсы валют'!$J$24*F2086</f>
        <v>7357.5537000000004</v>
      </c>
      <c r="H2086" s="158">
        <f t="shared" si="202"/>
        <v>51.5</v>
      </c>
      <c r="I2086" s="245"/>
    </row>
    <row r="2087" spans="1:9" ht="13.5" customHeight="1">
      <c r="A2087" s="250" t="s">
        <v>11469</v>
      </c>
      <c r="B2087" s="72" t="s">
        <v>610</v>
      </c>
      <c r="C2087" s="944">
        <v>12.95</v>
      </c>
      <c r="D2087" s="72">
        <v>5</v>
      </c>
      <c r="E2087" s="825">
        <f t="shared" ref="E2087:E2089" si="203">E1933*2</f>
        <v>671</v>
      </c>
      <c r="F2087" s="740">
        <f t="shared" ref="F2087:F2089" si="204">ROUND(E2087*(1-$F$11),2)</f>
        <v>671</v>
      </c>
      <c r="G2087" s="1037">
        <f>'Заказ, cкидки и курсы валют'!$J$24*F2087</f>
        <v>8511.6350000000002</v>
      </c>
      <c r="H2087" s="158">
        <f>ROUND((D2087/1000)*G2087,2)</f>
        <v>42.56</v>
      </c>
      <c r="I2087" s="245"/>
    </row>
    <row r="2088" spans="1:9" ht="13.5" customHeight="1">
      <c r="A2088" s="250" t="s">
        <v>11470</v>
      </c>
      <c r="B2088" s="72" t="s">
        <v>3120</v>
      </c>
      <c r="C2088" s="944">
        <v>14.28</v>
      </c>
      <c r="D2088" s="72">
        <v>4</v>
      </c>
      <c r="E2088" s="825">
        <f t="shared" si="203"/>
        <v>677.28</v>
      </c>
      <c r="F2088" s="740">
        <f t="shared" si="204"/>
        <v>677.28</v>
      </c>
      <c r="G2088" s="1037">
        <f>'Заказ, cкидки и курсы валют'!$J$24*F2088</f>
        <v>8591.2968000000001</v>
      </c>
      <c r="H2088" s="158">
        <f>ROUND((D2088/1000)*G2088,2)</f>
        <v>34.369999999999997</v>
      </c>
      <c r="I2088" s="245"/>
    </row>
    <row r="2089" spans="1:9" ht="13.5" customHeight="1" thickBot="1">
      <c r="A2089" s="282" t="s">
        <v>11471</v>
      </c>
      <c r="B2089" s="294" t="s">
        <v>3381</v>
      </c>
      <c r="C2089" s="286">
        <v>17.329999999999998</v>
      </c>
      <c r="D2089" s="294">
        <v>6</v>
      </c>
      <c r="E2089" s="825">
        <f t="shared" si="203"/>
        <v>826.96</v>
      </c>
      <c r="F2089" s="1173">
        <f t="shared" si="204"/>
        <v>826.96</v>
      </c>
      <c r="G2089" s="1174">
        <f>'Заказ, cкидки и курсы валют'!$J$24*F2089</f>
        <v>10489.9876</v>
      </c>
      <c r="H2089" s="214">
        <f>ROUND((D2089/1000)*G2089,2)</f>
        <v>62.94</v>
      </c>
      <c r="I2089" s="248"/>
    </row>
    <row r="2090" spans="1:9" ht="24.75" customHeight="1" thickBot="1">
      <c r="A2090" s="14"/>
      <c r="B2090" s="83"/>
      <c r="C2090" s="153"/>
      <c r="D2090" s="315"/>
      <c r="E2090" s="1727"/>
      <c r="F2090" s="1427"/>
      <c r="G2090" s="1040"/>
      <c r="H2090" s="23"/>
      <c r="I2090" s="14"/>
    </row>
    <row r="2091" spans="1:9" ht="37.5" hidden="1" customHeight="1" thickBot="1">
      <c r="A2091" s="14"/>
      <c r="B2091" s="83"/>
      <c r="C2091" s="83"/>
      <c r="D2091" s="315"/>
      <c r="E2091" s="682"/>
      <c r="F2091" s="711"/>
      <c r="G2091" s="1038"/>
      <c r="H2091" s="106"/>
      <c r="I2091" s="14"/>
    </row>
    <row r="2092" spans="1:9" ht="13.5" customHeight="1">
      <c r="A2092" s="296"/>
      <c r="B2092" s="285"/>
      <c r="C2092" s="112" t="s">
        <v>1409</v>
      </c>
      <c r="D2092" s="117"/>
      <c r="E2092" s="728"/>
      <c r="F2092" s="729"/>
      <c r="G2092" s="1033"/>
      <c r="H2092" s="263"/>
      <c r="I2092" s="266"/>
    </row>
    <row r="2093" spans="1:9" ht="13.5" customHeight="1">
      <c r="A2093" s="292"/>
      <c r="B2093" s="129" t="s">
        <v>1407</v>
      </c>
      <c r="C2093" s="129"/>
      <c r="D2093" s="199"/>
      <c r="E2093" s="730"/>
      <c r="F2093" s="685"/>
      <c r="G2093" s="396"/>
      <c r="H2093" s="17"/>
      <c r="I2093" s="200"/>
    </row>
    <row r="2094" spans="1:9" ht="12.75" customHeight="1">
      <c r="A2094" s="292"/>
      <c r="B2094" s="257"/>
      <c r="C2094" s="129"/>
      <c r="D2094" s="129"/>
      <c r="E2094" s="754"/>
      <c r="F2094" s="695"/>
      <c r="G2094" s="1049"/>
      <c r="H2094" s="264"/>
      <c r="I2094" s="200"/>
    </row>
    <row r="2095" spans="1:9">
      <c r="A2095" s="292"/>
      <c r="B2095" s="257"/>
      <c r="C2095" s="118"/>
      <c r="D2095" s="118"/>
      <c r="E2095" s="732"/>
      <c r="F2095" s="733"/>
      <c r="G2095" s="1034"/>
      <c r="H2095" s="264"/>
      <c r="I2095" s="200"/>
    </row>
    <row r="2096" spans="1:9">
      <c r="A2096" s="292"/>
      <c r="B2096" s="257"/>
      <c r="C2096" s="118"/>
      <c r="D2096" s="118"/>
      <c r="E2096" s="732"/>
      <c r="F2096" s="733"/>
      <c r="G2096" s="1034"/>
      <c r="H2096" s="264"/>
      <c r="I2096" s="200"/>
    </row>
    <row r="2097" spans="1:9" ht="16.5" thickBot="1">
      <c r="A2097" s="234" t="s">
        <v>7211</v>
      </c>
      <c r="B2097" s="259"/>
      <c r="C2097" s="120"/>
      <c r="D2097" s="120"/>
      <c r="E2097" s="734"/>
      <c r="F2097" s="735"/>
      <c r="G2097" s="1035"/>
      <c r="H2097" s="265"/>
      <c r="I2097" s="205"/>
    </row>
    <row r="2098" spans="1:9" ht="42">
      <c r="A2098" s="228" t="s">
        <v>1036</v>
      </c>
      <c r="B2098" s="229" t="s">
        <v>1037</v>
      </c>
      <c r="C2098" s="230" t="s">
        <v>679</v>
      </c>
      <c r="D2098" s="230" t="s">
        <v>3147</v>
      </c>
      <c r="E2098" s="1476" t="s">
        <v>11544</v>
      </c>
      <c r="F2098" s="737" t="s">
        <v>2796</v>
      </c>
      <c r="G2098" s="1039" t="s">
        <v>2644</v>
      </c>
      <c r="H2098" s="2597" t="s">
        <v>498</v>
      </c>
      <c r="I2098" s="232" t="s">
        <v>4274</v>
      </c>
    </row>
    <row r="2099" spans="1:9" ht="13.5" thickBot="1">
      <c r="A2099" s="228"/>
      <c r="B2099" s="445"/>
      <c r="C2099" s="230" t="s">
        <v>3648</v>
      </c>
      <c r="D2099" s="446" t="s">
        <v>2645</v>
      </c>
      <c r="E2099" s="738" t="s">
        <v>265</v>
      </c>
      <c r="F2099" s="745">
        <f>'Заказ, cкидки и курсы валют'!$I$12</f>
        <v>0</v>
      </c>
      <c r="G2099" s="2595"/>
      <c r="H2099" s="2596"/>
      <c r="I2099" s="380"/>
    </row>
    <row r="2100" spans="1:9" ht="15">
      <c r="A2100" s="1234" t="s">
        <v>1732</v>
      </c>
      <c r="B2100" s="1403" t="s">
        <v>3382</v>
      </c>
      <c r="C2100" s="2612">
        <v>1.86</v>
      </c>
      <c r="D2100" s="2609">
        <v>7500</v>
      </c>
      <c r="E2100" s="2610">
        <v>59.51</v>
      </c>
      <c r="F2100" s="1678">
        <f>ROUND(E2100*(1-$F$11),2)</f>
        <v>59.51</v>
      </c>
      <c r="G2100" s="2268">
        <f>'Заказ, cкидки и курсы валют'!$J$24*F2100</f>
        <v>754.88435000000004</v>
      </c>
      <c r="H2100" s="1796">
        <f>ROUND((D2100/1000)*G2100,2)</f>
        <v>5661.63</v>
      </c>
      <c r="I2100" s="1404"/>
    </row>
    <row r="2101" spans="1:9" ht="15.75" customHeight="1">
      <c r="A2101" s="770" t="s">
        <v>1733</v>
      </c>
      <c r="B2101" s="802" t="s">
        <v>1393</v>
      </c>
      <c r="C2101" s="2613">
        <v>3.01</v>
      </c>
      <c r="D2101" s="2598">
        <v>5000</v>
      </c>
      <c r="E2101" s="2604">
        <v>92.75</v>
      </c>
      <c r="F2101" s="1133">
        <f t="shared" ref="F2101:F2106" si="205">ROUND(E2101*(1-$F$11),2)</f>
        <v>92.75</v>
      </c>
      <c r="G2101" s="1041">
        <f>'Заказ, cкидки и курсы валют'!$J$24*F2101</f>
        <v>1176.5337500000001</v>
      </c>
      <c r="H2101" s="641">
        <f t="shared" ref="H2101:H2106" si="206">ROUND((D2101/1000)*G2101,2)</f>
        <v>5882.67</v>
      </c>
      <c r="I2101" s="642"/>
    </row>
    <row r="2102" spans="1:9" ht="15">
      <c r="A2102" s="770" t="s">
        <v>1734</v>
      </c>
      <c r="B2102" s="802" t="s">
        <v>1394</v>
      </c>
      <c r="C2102" s="2613">
        <v>3.72</v>
      </c>
      <c r="D2102" s="2598">
        <v>4000</v>
      </c>
      <c r="E2102" s="2604">
        <v>109.31</v>
      </c>
      <c r="F2102" s="1133">
        <f t="shared" si="205"/>
        <v>109.31</v>
      </c>
      <c r="G2102" s="1041">
        <f>'Заказ, cкидки и курсы валют'!$J$24*F2102</f>
        <v>1386.59735</v>
      </c>
      <c r="H2102" s="641">
        <f t="shared" si="206"/>
        <v>5546.39</v>
      </c>
      <c r="I2102" s="642"/>
    </row>
    <row r="2103" spans="1:9" ht="15">
      <c r="A2103" s="770" t="s">
        <v>1735</v>
      </c>
      <c r="B2103" s="802" t="s">
        <v>599</v>
      </c>
      <c r="C2103" s="2613">
        <v>4.78</v>
      </c>
      <c r="D2103" s="2598">
        <v>4000</v>
      </c>
      <c r="E2103" s="2604">
        <v>130.66</v>
      </c>
      <c r="F2103" s="1133">
        <f t="shared" si="205"/>
        <v>130.66</v>
      </c>
      <c r="G2103" s="1041">
        <f>'Заказ, cкидки и курсы валют'!$J$24*F2103</f>
        <v>1657.4221</v>
      </c>
      <c r="H2103" s="641">
        <f t="shared" si="206"/>
        <v>6629.69</v>
      </c>
      <c r="I2103" s="642"/>
    </row>
    <row r="2104" spans="1:9" ht="15">
      <c r="A2104" s="770" t="s">
        <v>1736</v>
      </c>
      <c r="B2104" s="802" t="s">
        <v>600</v>
      </c>
      <c r="C2104" s="2613">
        <v>5.01</v>
      </c>
      <c r="D2104" s="2598">
        <v>3500</v>
      </c>
      <c r="E2104" s="2604">
        <v>146.47999999999999</v>
      </c>
      <c r="F2104" s="1133">
        <f t="shared" si="205"/>
        <v>146.47999999999999</v>
      </c>
      <c r="G2104" s="1041">
        <f>'Заказ, cкидки и курсы валют'!$J$24*F2104</f>
        <v>1858.0988</v>
      </c>
      <c r="H2104" s="641">
        <f t="shared" si="206"/>
        <v>6503.35</v>
      </c>
      <c r="I2104" s="642"/>
    </row>
    <row r="2105" spans="1:9" ht="15">
      <c r="A2105" s="770" t="s">
        <v>1737</v>
      </c>
      <c r="B2105" s="802" t="s">
        <v>3376</v>
      </c>
      <c r="C2105" s="2613">
        <v>5.72</v>
      </c>
      <c r="D2105" s="2598">
        <v>3000</v>
      </c>
      <c r="E2105" s="2604">
        <v>158.61000000000001</v>
      </c>
      <c r="F2105" s="1133">
        <f t="shared" si="205"/>
        <v>158.61000000000001</v>
      </c>
      <c r="G2105" s="1041">
        <f>'Заказ, cкидки и курсы валют'!$J$24*F2105</f>
        <v>2011.9678500000002</v>
      </c>
      <c r="H2105" s="641">
        <f t="shared" si="206"/>
        <v>6035.9</v>
      </c>
      <c r="I2105" s="642"/>
    </row>
    <row r="2106" spans="1:9" ht="15">
      <c r="A2106" s="770" t="s">
        <v>1738</v>
      </c>
      <c r="B2106" s="802" t="s">
        <v>3377</v>
      </c>
      <c r="C2106" s="2613">
        <v>6.33</v>
      </c>
      <c r="D2106" s="2598">
        <v>2500</v>
      </c>
      <c r="E2106" s="2604">
        <v>180.75</v>
      </c>
      <c r="F2106" s="1133">
        <f t="shared" si="205"/>
        <v>180.75</v>
      </c>
      <c r="G2106" s="1041">
        <f>'Заказ, cкидки и курсы валют'!$J$24*F2106</f>
        <v>2292.8137500000003</v>
      </c>
      <c r="H2106" s="641">
        <f t="shared" si="206"/>
        <v>5732.03</v>
      </c>
      <c r="I2106" s="642"/>
    </row>
    <row r="2107" spans="1:9" ht="15">
      <c r="A2107" s="770" t="s">
        <v>11738</v>
      </c>
      <c r="B2107" s="802" t="s">
        <v>9133</v>
      </c>
      <c r="C2107" s="2614">
        <v>6.8</v>
      </c>
      <c r="D2107" s="2598">
        <v>2500</v>
      </c>
      <c r="E2107" s="2604">
        <v>182.68</v>
      </c>
      <c r="F2107" s="1133">
        <f>ROUND(E2107*(1-$F$11),2)</f>
        <v>182.68</v>
      </c>
      <c r="G2107" s="1041">
        <f>'Заказ, cкидки и курсы валют'!$J$24*F2107</f>
        <v>2317.2958000000003</v>
      </c>
      <c r="H2107" s="641">
        <f>ROUND((D2107/1000)*G2107,2)</f>
        <v>5793.24</v>
      </c>
      <c r="I2107" s="642"/>
    </row>
    <row r="2108" spans="1:9" ht="14.1" customHeight="1">
      <c r="A2108" s="770" t="s">
        <v>1739</v>
      </c>
      <c r="B2108" s="802" t="s">
        <v>3378</v>
      </c>
      <c r="C2108" s="2613">
        <v>7.08</v>
      </c>
      <c r="D2108" s="2598">
        <v>2500</v>
      </c>
      <c r="E2108" s="2604">
        <v>210.8</v>
      </c>
      <c r="F2108" s="1133">
        <f>ROUND(E2108*(1-$F$11),2)</f>
        <v>210.8</v>
      </c>
      <c r="G2108" s="1041">
        <f>'Заказ, cкидки и курсы валют'!$J$24*F2108</f>
        <v>2673.998</v>
      </c>
      <c r="H2108" s="641">
        <f>ROUND((D2108/1000)*G2108,2)</f>
        <v>6685</v>
      </c>
      <c r="I2108" s="642"/>
    </row>
    <row r="2109" spans="1:9" ht="12.75" customHeight="1" thickBot="1">
      <c r="A2109" s="803" t="s">
        <v>11739</v>
      </c>
      <c r="B2109" s="804" t="s">
        <v>3379</v>
      </c>
      <c r="C2109" s="2615">
        <v>8.3000000000000007</v>
      </c>
      <c r="D2109" s="2616">
        <v>2000</v>
      </c>
      <c r="E2109" s="2611">
        <v>215.81</v>
      </c>
      <c r="F2109" s="1758">
        <f>ROUND(E2109*(1-$F$11),2)</f>
        <v>215.81</v>
      </c>
      <c r="G2109" s="1759">
        <f>'Заказ, cкидки и курсы валют'!$J$24*F2109</f>
        <v>2737.5498500000003</v>
      </c>
      <c r="H2109" s="1760">
        <f>ROUND((D2109/1000)*G2109,2)</f>
        <v>5475.1</v>
      </c>
      <c r="I2109" s="1135"/>
    </row>
    <row r="2110" spans="1:9" ht="14.1" customHeight="1" thickBot="1">
      <c r="A2110" s="14"/>
      <c r="B2110" s="153"/>
      <c r="C2110" s="83"/>
      <c r="D2110" s="155"/>
      <c r="E2110" s="682"/>
      <c r="F2110" s="711"/>
      <c r="G2110" s="1038"/>
      <c r="H2110" s="106"/>
      <c r="I2110" s="14"/>
    </row>
    <row r="2111" spans="1:9" ht="42" customHeight="1">
      <c r="A2111" s="291"/>
      <c r="B2111" s="285"/>
      <c r="C2111" s="112" t="s">
        <v>1409</v>
      </c>
      <c r="D2111" s="117"/>
      <c r="E2111" s="728"/>
      <c r="F2111" s="729"/>
      <c r="G2111" s="1033"/>
      <c r="H2111" s="263"/>
      <c r="I2111" s="116"/>
    </row>
    <row r="2112" spans="1:9" ht="14.1" customHeight="1">
      <c r="A2112" s="292"/>
      <c r="B2112" s="129" t="s">
        <v>1407</v>
      </c>
      <c r="C2112" s="129"/>
      <c r="D2112" s="199"/>
      <c r="E2112" s="730"/>
      <c r="F2112" s="685"/>
      <c r="G2112" s="396"/>
      <c r="H2112" s="17"/>
      <c r="I2112" s="200"/>
    </row>
    <row r="2113" spans="1:9" ht="14.1" customHeight="1">
      <c r="A2113" s="292"/>
      <c r="B2113" s="257"/>
      <c r="C2113" s="118"/>
      <c r="D2113" s="118"/>
      <c r="E2113" s="732"/>
      <c r="F2113" s="733"/>
      <c r="G2113" s="1034"/>
      <c r="H2113" s="264"/>
      <c r="I2113" s="200"/>
    </row>
    <row r="2114" spans="1:9" ht="42" customHeight="1">
      <c r="A2114" s="292"/>
      <c r="B2114" s="257"/>
      <c r="C2114" s="118"/>
      <c r="D2114" s="118"/>
      <c r="E2114" s="732"/>
      <c r="F2114" s="733"/>
      <c r="G2114" s="1034"/>
      <c r="H2114" s="264"/>
      <c r="I2114" s="200"/>
    </row>
    <row r="2115" spans="1:9" ht="14.1" customHeight="1">
      <c r="A2115" s="292"/>
      <c r="B2115" s="257"/>
      <c r="C2115" s="118"/>
      <c r="D2115" s="118"/>
      <c r="E2115" s="732"/>
      <c r="F2115" s="733"/>
      <c r="G2115" s="1034"/>
      <c r="H2115" s="264"/>
      <c r="I2115" s="200"/>
    </row>
    <row r="2116" spans="1:9" ht="12.75" customHeight="1" thickBot="1">
      <c r="A2116" s="234" t="s">
        <v>7210</v>
      </c>
      <c r="B2116" s="233"/>
      <c r="C2116" s="238"/>
      <c r="D2116" s="238"/>
      <c r="E2116" s="734"/>
      <c r="F2116" s="735"/>
      <c r="G2116" s="1035"/>
      <c r="H2116" s="265"/>
      <c r="I2116" s="205"/>
    </row>
    <row r="2117" spans="1:9" ht="42">
      <c r="A2117" s="228" t="s">
        <v>1036</v>
      </c>
      <c r="B2117" s="229" t="s">
        <v>1037</v>
      </c>
      <c r="C2117" s="230" t="s">
        <v>679</v>
      </c>
      <c r="D2117" s="230" t="s">
        <v>3147</v>
      </c>
      <c r="E2117" s="1476" t="s">
        <v>11544</v>
      </c>
      <c r="F2117" s="737" t="s">
        <v>2796</v>
      </c>
      <c r="G2117" s="1039" t="s">
        <v>2644</v>
      </c>
      <c r="H2117" s="2597" t="s">
        <v>498</v>
      </c>
      <c r="I2117" s="232" t="s">
        <v>4274</v>
      </c>
    </row>
    <row r="2118" spans="1:9" ht="13.5" customHeight="1" thickBot="1">
      <c r="A2118" s="228"/>
      <c r="B2118" s="445"/>
      <c r="C2118" s="230" t="s">
        <v>3648</v>
      </c>
      <c r="D2118" s="446" t="s">
        <v>2645</v>
      </c>
      <c r="E2118" s="738" t="s">
        <v>265</v>
      </c>
      <c r="F2118" s="745">
        <f>'Заказ, cкидки и курсы валют'!$I$12</f>
        <v>0</v>
      </c>
      <c r="G2118" s="2595"/>
      <c r="H2118" s="2596"/>
      <c r="I2118" s="380"/>
    </row>
    <row r="2119" spans="1:9">
      <c r="A2119" s="389" t="s">
        <v>1740</v>
      </c>
      <c r="B2119" s="1207" t="s">
        <v>3382</v>
      </c>
      <c r="C2119" s="1207">
        <v>1.86</v>
      </c>
      <c r="D2119" s="1418">
        <v>750</v>
      </c>
      <c r="E2119" s="1604">
        <f t="shared" ref="E2119:E2125" si="207">E2100*1.2</f>
        <v>71.411999999999992</v>
      </c>
      <c r="F2119" s="1415">
        <f>ROUND(E2119*(1-$F$11),2)</f>
        <v>71.41</v>
      </c>
      <c r="G2119" s="1188">
        <f>'Заказ, cкидки и курсы валют'!$J$24*F2119</f>
        <v>905.83584999999994</v>
      </c>
      <c r="H2119" s="443">
        <f>ROUND((D2119/1000)*G2119,2)</f>
        <v>679.38</v>
      </c>
      <c r="I2119" s="393"/>
    </row>
    <row r="2120" spans="1:9" ht="12.75" customHeight="1">
      <c r="A2120" s="250" t="s">
        <v>1741</v>
      </c>
      <c r="B2120" s="71" t="s">
        <v>1393</v>
      </c>
      <c r="C2120" s="953">
        <v>3.01</v>
      </c>
      <c r="D2120" s="1419">
        <v>500</v>
      </c>
      <c r="E2120" s="1604">
        <f t="shared" si="207"/>
        <v>111.3</v>
      </c>
      <c r="F2120" s="1416">
        <f t="shared" ref="F2120:F2126" si="208">ROUND(E2120*(1-$F$11),2)</f>
        <v>111.3</v>
      </c>
      <c r="G2120" s="1037">
        <f>'Заказ, cкидки и курсы валют'!$J$24*F2120</f>
        <v>1411.8405</v>
      </c>
      <c r="H2120" s="158">
        <f t="shared" ref="H2120:H2126" si="209">ROUND((D2120/1000)*G2120,2)</f>
        <v>705.92</v>
      </c>
      <c r="I2120" s="245"/>
    </row>
    <row r="2121" spans="1:9" ht="15">
      <c r="A2121" s="250" t="s">
        <v>1742</v>
      </c>
      <c r="B2121" s="71" t="s">
        <v>1394</v>
      </c>
      <c r="C2121" s="953">
        <v>3.72</v>
      </c>
      <c r="D2121" s="1419">
        <v>400</v>
      </c>
      <c r="E2121" s="1604">
        <f t="shared" si="207"/>
        <v>131.172</v>
      </c>
      <c r="F2121" s="1416">
        <f t="shared" si="208"/>
        <v>131.16999999999999</v>
      </c>
      <c r="G2121" s="1037">
        <f>'Заказ, cкидки и курсы валют'!$J$24*F2121</f>
        <v>1663.8914499999998</v>
      </c>
      <c r="H2121" s="158">
        <f t="shared" si="209"/>
        <v>665.56</v>
      </c>
      <c r="I2121" s="245"/>
    </row>
    <row r="2122" spans="1:9" ht="15">
      <c r="A2122" s="250" t="s">
        <v>1743</v>
      </c>
      <c r="B2122" s="71" t="s">
        <v>599</v>
      </c>
      <c r="C2122" s="953">
        <v>4.78</v>
      </c>
      <c r="D2122" s="1419">
        <v>400</v>
      </c>
      <c r="E2122" s="1604">
        <f t="shared" si="207"/>
        <v>156.792</v>
      </c>
      <c r="F2122" s="1416">
        <f t="shared" si="208"/>
        <v>156.79</v>
      </c>
      <c r="G2122" s="1037">
        <f>'Заказ, cкидки и курсы валют'!$J$24*F2122</f>
        <v>1988.8811499999999</v>
      </c>
      <c r="H2122" s="158">
        <f t="shared" si="209"/>
        <v>795.55</v>
      </c>
      <c r="I2122" s="245"/>
    </row>
    <row r="2123" spans="1:9" ht="15">
      <c r="A2123" s="250" t="s">
        <v>1744</v>
      </c>
      <c r="B2123" s="71" t="s">
        <v>600</v>
      </c>
      <c r="C2123" s="953">
        <v>5.01</v>
      </c>
      <c r="D2123" s="1419">
        <v>350</v>
      </c>
      <c r="E2123" s="1604">
        <f t="shared" si="207"/>
        <v>175.77599999999998</v>
      </c>
      <c r="F2123" s="1416">
        <f t="shared" si="208"/>
        <v>175.78</v>
      </c>
      <c r="G2123" s="1037">
        <f>'Заказ, cкидки и курсы валют'!$J$24*F2123</f>
        <v>2229.7692999999999</v>
      </c>
      <c r="H2123" s="158">
        <f t="shared" si="209"/>
        <v>780.42</v>
      </c>
      <c r="I2123" s="245"/>
    </row>
    <row r="2124" spans="1:9" ht="15">
      <c r="A2124" s="250" t="s">
        <v>1745</v>
      </c>
      <c r="B2124" s="71" t="s">
        <v>3376</v>
      </c>
      <c r="C2124" s="953">
        <v>5.72</v>
      </c>
      <c r="D2124" s="1419">
        <v>300</v>
      </c>
      <c r="E2124" s="1604">
        <f t="shared" si="207"/>
        <v>190.33200000000002</v>
      </c>
      <c r="F2124" s="1416">
        <f t="shared" si="208"/>
        <v>190.33</v>
      </c>
      <c r="G2124" s="1037">
        <f>'Заказ, cкидки и курсы валют'!$J$24*F2124</f>
        <v>2414.3360500000003</v>
      </c>
      <c r="H2124" s="158">
        <f t="shared" si="209"/>
        <v>724.3</v>
      </c>
      <c r="I2124" s="245"/>
    </row>
    <row r="2125" spans="1:9" ht="15">
      <c r="A2125" s="250" t="s">
        <v>1746</v>
      </c>
      <c r="B2125" s="71" t="s">
        <v>3377</v>
      </c>
      <c r="C2125" s="953">
        <v>6.33</v>
      </c>
      <c r="D2125" s="1419">
        <v>250</v>
      </c>
      <c r="E2125" s="1604">
        <f t="shared" si="207"/>
        <v>216.9</v>
      </c>
      <c r="F2125" s="1416">
        <f t="shared" si="208"/>
        <v>216.9</v>
      </c>
      <c r="G2125" s="1037">
        <f>'Заказ, cкидки и курсы валют'!$J$24*F2125</f>
        <v>2751.3765000000003</v>
      </c>
      <c r="H2125" s="158">
        <f t="shared" si="209"/>
        <v>687.84</v>
      </c>
      <c r="I2125" s="245"/>
    </row>
    <row r="2126" spans="1:9" ht="13.5" thickBot="1">
      <c r="A2126" s="282" t="s">
        <v>1747</v>
      </c>
      <c r="B2126" s="286" t="s">
        <v>3378</v>
      </c>
      <c r="C2126" s="286">
        <v>7.08</v>
      </c>
      <c r="D2126" s="1421">
        <v>250</v>
      </c>
      <c r="E2126" s="1604">
        <f>E2108*1.2</f>
        <v>252.96</v>
      </c>
      <c r="F2126" s="1417">
        <f t="shared" si="208"/>
        <v>252.96</v>
      </c>
      <c r="G2126" s="1174">
        <f>'Заказ, cкидки и курсы валют'!$J$24*F2126</f>
        <v>3208.7976000000003</v>
      </c>
      <c r="H2126" s="214">
        <f t="shared" si="209"/>
        <v>802.2</v>
      </c>
      <c r="I2126" s="248"/>
    </row>
    <row r="2127" spans="1:9" ht="13.5" thickBot="1">
      <c r="A2127" s="14"/>
      <c r="B2127" s="153"/>
      <c r="C2127" s="153"/>
      <c r="D2127" s="314"/>
      <c r="E2127" s="1727"/>
      <c r="F2127" s="1427"/>
      <c r="G2127" s="1040"/>
      <c r="H2127" s="23"/>
      <c r="I2127" s="14"/>
    </row>
    <row r="2128" spans="1:9" ht="18">
      <c r="A2128" s="291"/>
      <c r="B2128" s="285"/>
      <c r="C2128" s="112" t="s">
        <v>1409</v>
      </c>
      <c r="D2128" s="117"/>
      <c r="E2128" s="728"/>
      <c r="F2128" s="729"/>
      <c r="G2128" s="1033"/>
      <c r="H2128" s="263"/>
      <c r="I2128" s="116"/>
    </row>
    <row r="2129" spans="1:9" ht="18">
      <c r="A2129" s="292"/>
      <c r="B2129" s="129" t="s">
        <v>1407</v>
      </c>
      <c r="C2129" s="129"/>
      <c r="D2129" s="199"/>
      <c r="E2129" s="730"/>
      <c r="F2129" s="685"/>
      <c r="G2129" s="396"/>
      <c r="H2129" s="17"/>
      <c r="I2129" s="200"/>
    </row>
    <row r="2130" spans="1:9">
      <c r="A2130" s="292"/>
      <c r="B2130" s="257"/>
      <c r="C2130" s="118"/>
      <c r="D2130" s="118"/>
      <c r="E2130" s="732"/>
      <c r="F2130" s="733"/>
      <c r="G2130" s="1034"/>
      <c r="H2130" s="264"/>
      <c r="I2130" s="200"/>
    </row>
    <row r="2131" spans="1:9">
      <c r="A2131" s="292"/>
      <c r="B2131" s="257"/>
      <c r="C2131" s="118"/>
      <c r="D2131" s="118"/>
      <c r="E2131" s="732"/>
      <c r="F2131" s="733"/>
      <c r="G2131" s="1034"/>
      <c r="H2131" s="264"/>
      <c r="I2131" s="200"/>
    </row>
    <row r="2132" spans="1:9">
      <c r="A2132" s="292"/>
      <c r="B2132" s="257"/>
      <c r="C2132" s="118"/>
      <c r="D2132" s="118"/>
      <c r="E2132" s="732"/>
      <c r="F2132" s="733"/>
      <c r="G2132" s="1034"/>
      <c r="H2132" s="264"/>
      <c r="I2132" s="200"/>
    </row>
    <row r="2133" spans="1:9" ht="16.5" thickBot="1">
      <c r="A2133" s="234" t="s">
        <v>7212</v>
      </c>
      <c r="B2133" s="233"/>
      <c r="C2133" s="238"/>
      <c r="D2133" s="238"/>
      <c r="E2133" s="734"/>
      <c r="F2133" s="735"/>
      <c r="G2133" s="1035"/>
      <c r="H2133" s="265"/>
      <c r="I2133" s="205"/>
    </row>
    <row r="2134" spans="1:9" ht="42">
      <c r="A2134" s="228" t="s">
        <v>1036</v>
      </c>
      <c r="B2134" s="229" t="s">
        <v>1037</v>
      </c>
      <c r="C2134" s="230" t="s">
        <v>679</v>
      </c>
      <c r="D2134" s="230" t="s">
        <v>3147</v>
      </c>
      <c r="E2134" s="1476" t="s">
        <v>11544</v>
      </c>
      <c r="F2134" s="737" t="s">
        <v>2796</v>
      </c>
      <c r="G2134" s="1039" t="s">
        <v>2644</v>
      </c>
      <c r="H2134" s="2597" t="s">
        <v>498</v>
      </c>
      <c r="I2134" s="232" t="s">
        <v>4274</v>
      </c>
    </row>
    <row r="2135" spans="1:9" ht="13.5" thickBot="1">
      <c r="A2135" s="228"/>
      <c r="B2135" s="445"/>
      <c r="C2135" s="230" t="s">
        <v>3648</v>
      </c>
      <c r="D2135" s="446" t="s">
        <v>2645</v>
      </c>
      <c r="E2135" s="738" t="s">
        <v>265</v>
      </c>
      <c r="F2135" s="745">
        <f>'Заказ, cкидки и курсы валют'!$I$12</f>
        <v>0</v>
      </c>
      <c r="G2135" s="2595"/>
      <c r="H2135" s="2596"/>
      <c r="I2135" s="380"/>
    </row>
    <row r="2136" spans="1:9">
      <c r="A2136" s="389" t="s">
        <v>11472</v>
      </c>
      <c r="B2136" s="1207" t="s">
        <v>3382</v>
      </c>
      <c r="C2136" s="1207">
        <v>1.86</v>
      </c>
      <c r="D2136" s="1418">
        <v>100</v>
      </c>
      <c r="E2136" s="1604">
        <f t="shared" ref="E2136:E2142" si="210">E2100*2</f>
        <v>119.02</v>
      </c>
      <c r="F2136" s="1415">
        <f>ROUND(E2136*(1-$F$11),2)</f>
        <v>119.02</v>
      </c>
      <c r="G2136" s="1188">
        <f>'Заказ, cкидки и курсы валют'!$J$24*F2136</f>
        <v>1509.7687000000001</v>
      </c>
      <c r="H2136" s="443">
        <f>ROUND((D2136/1000)*G2136,2)</f>
        <v>150.97999999999999</v>
      </c>
      <c r="I2136" s="393"/>
    </row>
    <row r="2137" spans="1:9" ht="15">
      <c r="A2137" s="250" t="s">
        <v>11473</v>
      </c>
      <c r="B2137" s="71" t="s">
        <v>1393</v>
      </c>
      <c r="C2137" s="953">
        <v>3.01</v>
      </c>
      <c r="D2137" s="1419">
        <v>50</v>
      </c>
      <c r="E2137" s="1604">
        <f t="shared" si="210"/>
        <v>185.5</v>
      </c>
      <c r="F2137" s="1416">
        <f t="shared" ref="F2137:F2143" si="211">ROUND(E2137*(1-$F$11),2)</f>
        <v>185.5</v>
      </c>
      <c r="G2137" s="1037">
        <f>'Заказ, cкидки и курсы валют'!$J$24*F2137</f>
        <v>2353.0675000000001</v>
      </c>
      <c r="H2137" s="158">
        <f t="shared" ref="H2137:H2143" si="212">ROUND((D2137/1000)*G2137,2)</f>
        <v>117.65</v>
      </c>
      <c r="I2137" s="245"/>
    </row>
    <row r="2138" spans="1:9" ht="15">
      <c r="A2138" s="250" t="s">
        <v>11474</v>
      </c>
      <c r="B2138" s="71" t="s">
        <v>1394</v>
      </c>
      <c r="C2138" s="953">
        <v>3.72</v>
      </c>
      <c r="D2138" s="1419">
        <v>50</v>
      </c>
      <c r="E2138" s="1604">
        <f t="shared" si="210"/>
        <v>218.62</v>
      </c>
      <c r="F2138" s="1416">
        <f t="shared" si="211"/>
        <v>218.62</v>
      </c>
      <c r="G2138" s="1037">
        <f>'Заказ, cкидки и курсы валют'!$J$24*F2138</f>
        <v>2773.1947</v>
      </c>
      <c r="H2138" s="158">
        <f t="shared" si="212"/>
        <v>138.66</v>
      </c>
      <c r="I2138" s="245"/>
    </row>
    <row r="2139" spans="1:9" ht="15">
      <c r="A2139" s="250" t="s">
        <v>11475</v>
      </c>
      <c r="B2139" s="71" t="s">
        <v>599</v>
      </c>
      <c r="C2139" s="953">
        <v>4.78</v>
      </c>
      <c r="D2139" s="1419">
        <v>40</v>
      </c>
      <c r="E2139" s="1604">
        <f t="shared" si="210"/>
        <v>261.32</v>
      </c>
      <c r="F2139" s="1416">
        <f t="shared" si="211"/>
        <v>261.32</v>
      </c>
      <c r="G2139" s="1037">
        <f>'Заказ, cкидки и курсы валют'!$J$24*F2139</f>
        <v>3314.8442</v>
      </c>
      <c r="H2139" s="158">
        <f t="shared" si="212"/>
        <v>132.59</v>
      </c>
      <c r="I2139" s="245"/>
    </row>
    <row r="2140" spans="1:9" ht="15">
      <c r="A2140" s="250" t="s">
        <v>11476</v>
      </c>
      <c r="B2140" s="71" t="s">
        <v>600</v>
      </c>
      <c r="C2140" s="953">
        <v>5.01</v>
      </c>
      <c r="D2140" s="1419">
        <v>30</v>
      </c>
      <c r="E2140" s="1604">
        <f t="shared" si="210"/>
        <v>292.95999999999998</v>
      </c>
      <c r="F2140" s="1416">
        <f t="shared" si="211"/>
        <v>292.95999999999998</v>
      </c>
      <c r="G2140" s="1037">
        <f>'Заказ, cкидки и курсы валют'!$J$24*F2140</f>
        <v>3716.1976</v>
      </c>
      <c r="H2140" s="158">
        <f t="shared" si="212"/>
        <v>111.49</v>
      </c>
      <c r="I2140" s="245"/>
    </row>
    <row r="2141" spans="1:9" ht="15">
      <c r="A2141" s="250" t="s">
        <v>11477</v>
      </c>
      <c r="B2141" s="71" t="s">
        <v>3376</v>
      </c>
      <c r="C2141" s="953">
        <v>5.72</v>
      </c>
      <c r="D2141" s="1419">
        <v>30</v>
      </c>
      <c r="E2141" s="1604">
        <f t="shared" si="210"/>
        <v>317.22000000000003</v>
      </c>
      <c r="F2141" s="1416">
        <f t="shared" si="211"/>
        <v>317.22000000000003</v>
      </c>
      <c r="G2141" s="1037">
        <f>'Заказ, cкидки и курсы валют'!$J$24*F2141</f>
        <v>4023.9357000000005</v>
      </c>
      <c r="H2141" s="158">
        <f t="shared" si="212"/>
        <v>120.72</v>
      </c>
      <c r="I2141" s="245"/>
    </row>
    <row r="2142" spans="1:9" ht="15">
      <c r="A2142" s="250" t="s">
        <v>11478</v>
      </c>
      <c r="B2142" s="71" t="s">
        <v>3377</v>
      </c>
      <c r="C2142" s="953">
        <v>6.33</v>
      </c>
      <c r="D2142" s="1419">
        <v>25</v>
      </c>
      <c r="E2142" s="1604">
        <f t="shared" si="210"/>
        <v>361.5</v>
      </c>
      <c r="F2142" s="1416">
        <f t="shared" si="211"/>
        <v>361.5</v>
      </c>
      <c r="G2142" s="1037">
        <f>'Заказ, cкидки и курсы валют'!$J$24*F2142</f>
        <v>4585.6275000000005</v>
      </c>
      <c r="H2142" s="158">
        <f t="shared" si="212"/>
        <v>114.64</v>
      </c>
      <c r="I2142" s="245"/>
    </row>
    <row r="2143" spans="1:9" ht="13.5" thickBot="1">
      <c r="A2143" s="282" t="s">
        <v>11479</v>
      </c>
      <c r="B2143" s="286" t="s">
        <v>3378</v>
      </c>
      <c r="C2143" s="286">
        <v>7.08</v>
      </c>
      <c r="D2143" s="1421">
        <v>25</v>
      </c>
      <c r="E2143" s="1604">
        <f>E2109*2</f>
        <v>431.62</v>
      </c>
      <c r="F2143" s="1417">
        <f t="shared" si="211"/>
        <v>431.62</v>
      </c>
      <c r="G2143" s="1174">
        <f>'Заказ, cкидки и курсы валют'!$J$24*F2143</f>
        <v>5475.0997000000007</v>
      </c>
      <c r="H2143" s="214">
        <f t="shared" si="212"/>
        <v>136.88</v>
      </c>
      <c r="I2143" s="248"/>
    </row>
    <row r="2144" spans="1:9">
      <c r="A2144" s="14"/>
      <c r="B2144" s="153"/>
      <c r="C2144" s="153"/>
      <c r="D2144" s="314"/>
      <c r="E2144" s="1727"/>
      <c r="F2144" s="1427"/>
      <c r="G2144" s="1040"/>
      <c r="H2144" s="23"/>
      <c r="I2144" s="14"/>
    </row>
    <row r="2145" spans="1:9" ht="14.25" customHeight="1">
      <c r="A2145" s="14"/>
      <c r="B2145" s="153"/>
      <c r="C2145" s="153"/>
      <c r="D2145" s="314"/>
      <c r="E2145" s="1727"/>
      <c r="F2145" s="1427"/>
      <c r="G2145" s="1040"/>
      <c r="H2145" s="23"/>
      <c r="I2145" s="14"/>
    </row>
    <row r="2146" spans="1:9">
      <c r="A2146" s="14"/>
      <c r="B2146" s="153"/>
      <c r="C2146" s="153"/>
      <c r="D2146" s="314"/>
      <c r="E2146" s="1727"/>
      <c r="F2146" s="1427"/>
      <c r="G2146" s="1040"/>
      <c r="H2146" s="23"/>
      <c r="I2146" s="14"/>
    </row>
    <row r="2147" spans="1:9">
      <c r="A2147" s="14"/>
      <c r="B2147" s="153"/>
      <c r="C2147" s="153"/>
      <c r="D2147" s="314"/>
      <c r="E2147" s="1727"/>
      <c r="F2147" s="1427"/>
      <c r="G2147" s="1040"/>
      <c r="H2147" s="23"/>
      <c r="I2147" s="14"/>
    </row>
    <row r="2148" spans="1:9" ht="13.5" thickBot="1">
      <c r="A2148" s="14"/>
      <c r="B2148" s="153"/>
      <c r="C2148" s="83"/>
      <c r="D2148" s="314"/>
      <c r="E2148" s="682"/>
      <c r="F2148" s="711"/>
      <c r="G2148" s="1038"/>
      <c r="H2148" s="106"/>
      <c r="I2148" s="14"/>
    </row>
    <row r="2149" spans="1:9" ht="18">
      <c r="A2149" s="291"/>
      <c r="B2149" s="298"/>
      <c r="C2149" s="112" t="s">
        <v>4422</v>
      </c>
      <c r="D2149" s="117"/>
      <c r="E2149" s="728"/>
      <c r="F2149" s="729"/>
      <c r="G2149" s="1033"/>
      <c r="H2149" s="196"/>
      <c r="I2149" s="116"/>
    </row>
    <row r="2150" spans="1:9" ht="18">
      <c r="A2150" s="292"/>
      <c r="B2150" s="297"/>
      <c r="C2150" s="129"/>
      <c r="D2150" s="129"/>
      <c r="E2150" s="754"/>
      <c r="F2150" s="695"/>
      <c r="G2150" s="1049"/>
      <c r="H2150" s="17"/>
      <c r="I2150" s="200"/>
    </row>
    <row r="2151" spans="1:9">
      <c r="A2151" s="292"/>
      <c r="B2151" s="297"/>
      <c r="C2151" s="118"/>
      <c r="D2151" s="118"/>
      <c r="E2151" s="732"/>
      <c r="F2151" s="733"/>
      <c r="G2151" s="1034"/>
      <c r="H2151" s="17"/>
      <c r="I2151" s="200"/>
    </row>
    <row r="2152" spans="1:9">
      <c r="A2152" s="292"/>
      <c r="B2152" s="297"/>
      <c r="C2152" s="118"/>
      <c r="D2152" s="118"/>
      <c r="E2152" s="732"/>
      <c r="F2152" s="733"/>
      <c r="G2152" s="1034"/>
      <c r="H2152" s="17"/>
      <c r="I2152" s="200"/>
    </row>
    <row r="2153" spans="1:9" ht="22.5" customHeight="1" thickBot="1">
      <c r="A2153" s="234" t="s">
        <v>7211</v>
      </c>
      <c r="B2153" s="299"/>
      <c r="C2153" s="120"/>
      <c r="D2153" s="120"/>
      <c r="E2153" s="734"/>
      <c r="F2153" s="735"/>
      <c r="G2153" s="1035"/>
      <c r="H2153" s="204"/>
      <c r="I2153" s="205"/>
    </row>
    <row r="2154" spans="1:9" ht="31.5" customHeight="1">
      <c r="A2154" s="228" t="s">
        <v>1036</v>
      </c>
      <c r="B2154" s="229" t="s">
        <v>1037</v>
      </c>
      <c r="C2154" s="230" t="s">
        <v>679</v>
      </c>
      <c r="D2154" s="225" t="s">
        <v>3147</v>
      </c>
      <c r="E2154" s="742" t="s">
        <v>11546</v>
      </c>
      <c r="F2154" s="737" t="s">
        <v>2796</v>
      </c>
      <c r="G2154" s="1423" t="s">
        <v>3290</v>
      </c>
      <c r="H2154" s="2597" t="s">
        <v>498</v>
      </c>
      <c r="I2154" s="232" t="s">
        <v>4274</v>
      </c>
    </row>
    <row r="2155" spans="1:9" ht="13.5" thickBot="1">
      <c r="A2155" s="228"/>
      <c r="B2155" s="445"/>
      <c r="C2155" s="230" t="s">
        <v>3648</v>
      </c>
      <c r="D2155" s="446" t="s">
        <v>4423</v>
      </c>
      <c r="E2155" s="738" t="s">
        <v>265</v>
      </c>
      <c r="F2155" s="745">
        <f>'Заказ, cкидки и курсы валют'!$I$12</f>
        <v>0</v>
      </c>
      <c r="G2155" s="1424"/>
      <c r="H2155" s="2596"/>
      <c r="I2155" s="380"/>
    </row>
    <row r="2156" spans="1:9" ht="15">
      <c r="A2156" s="389" t="s">
        <v>11307</v>
      </c>
      <c r="B2156" s="1207" t="s">
        <v>11308</v>
      </c>
      <c r="C2156" s="1206"/>
      <c r="D2156" s="1206">
        <v>20</v>
      </c>
      <c r="E2156" s="706">
        <v>24.92</v>
      </c>
      <c r="F2156" s="1187">
        <f>ROUND(E2156*(1-$F$11),2)</f>
        <v>24.92</v>
      </c>
      <c r="G2156" s="1188">
        <f>'Заказ, cкидки и курсы валют'!$J$24*F2156</f>
        <v>316.11020000000002</v>
      </c>
      <c r="H2156" s="443">
        <f>ROUND((D2156)*G2156,2)</f>
        <v>6322.2</v>
      </c>
      <c r="I2156" s="393"/>
    </row>
    <row r="2157" spans="1:9" ht="15">
      <c r="A2157" s="250" t="s">
        <v>1748</v>
      </c>
      <c r="B2157" s="72" t="s">
        <v>162</v>
      </c>
      <c r="C2157" s="72"/>
      <c r="D2157" s="72">
        <v>20</v>
      </c>
      <c r="E2157" s="706">
        <v>24.92</v>
      </c>
      <c r="F2157" s="740">
        <f>ROUND(E2157*(1-$F$11),2)</f>
        <v>24.92</v>
      </c>
      <c r="G2157" s="1037">
        <f>'Заказ, cкидки и курсы валют'!$J$24*F2157</f>
        <v>316.11020000000002</v>
      </c>
      <c r="H2157" s="158">
        <f>ROUND((D2157)*G2157,2)</f>
        <v>6322.2</v>
      </c>
      <c r="I2157" s="245"/>
    </row>
    <row r="2158" spans="1:9" ht="15">
      <c r="A2158" s="250" t="s">
        <v>1749</v>
      </c>
      <c r="B2158" s="72" t="s">
        <v>163</v>
      </c>
      <c r="C2158" s="72"/>
      <c r="D2158" s="72">
        <v>20</v>
      </c>
      <c r="E2158" s="706">
        <v>24.92</v>
      </c>
      <c r="F2158" s="740">
        <f t="shared" ref="F2158:F2165" si="213">ROUND(E2158*(1-$F$11),2)</f>
        <v>24.92</v>
      </c>
      <c r="G2158" s="1037">
        <f>'Заказ, cкидки и курсы валют'!$J$24*F2158</f>
        <v>316.11020000000002</v>
      </c>
      <c r="H2158" s="158">
        <f t="shared" ref="H2158:H2165" si="214">ROUND((D2158)*G2158,2)</f>
        <v>6322.2</v>
      </c>
      <c r="I2158" s="245"/>
    </row>
    <row r="2159" spans="1:9" ht="15">
      <c r="A2159" s="250" t="s">
        <v>1750</v>
      </c>
      <c r="B2159" s="72" t="s">
        <v>164</v>
      </c>
      <c r="C2159" s="72"/>
      <c r="D2159" s="72">
        <v>20</v>
      </c>
      <c r="E2159" s="706">
        <v>24.92</v>
      </c>
      <c r="F2159" s="740">
        <f t="shared" si="213"/>
        <v>24.92</v>
      </c>
      <c r="G2159" s="1037">
        <f>'Заказ, cкидки и курсы валют'!$J$24*F2159</f>
        <v>316.11020000000002</v>
      </c>
      <c r="H2159" s="158">
        <f t="shared" si="214"/>
        <v>6322.2</v>
      </c>
      <c r="I2159" s="245"/>
    </row>
    <row r="2160" spans="1:9" ht="15">
      <c r="A2160" s="250" t="s">
        <v>1751</v>
      </c>
      <c r="B2160" s="72" t="s">
        <v>165</v>
      </c>
      <c r="C2160" s="72"/>
      <c r="D2160" s="72">
        <v>20</v>
      </c>
      <c r="E2160" s="706">
        <v>24.92</v>
      </c>
      <c r="F2160" s="740">
        <f t="shared" si="213"/>
        <v>24.92</v>
      </c>
      <c r="G2160" s="1037">
        <f>'Заказ, cкидки и курсы валют'!$J$24*F2160</f>
        <v>316.11020000000002</v>
      </c>
      <c r="H2160" s="158">
        <f t="shared" si="214"/>
        <v>6322.2</v>
      </c>
      <c r="I2160" s="245"/>
    </row>
    <row r="2161" spans="1:11" ht="15">
      <c r="A2161" s="250" t="s">
        <v>1752</v>
      </c>
      <c r="B2161" s="71" t="s">
        <v>166</v>
      </c>
      <c r="C2161" s="72"/>
      <c r="D2161" s="72">
        <v>20</v>
      </c>
      <c r="E2161" s="706">
        <v>24.92</v>
      </c>
      <c r="F2161" s="740">
        <f t="shared" si="213"/>
        <v>24.92</v>
      </c>
      <c r="G2161" s="1037">
        <f>'Заказ, cкидки и курсы валют'!$J$24*F2161</f>
        <v>316.11020000000002</v>
      </c>
      <c r="H2161" s="158">
        <f t="shared" si="214"/>
        <v>6322.2</v>
      </c>
      <c r="I2161" s="245"/>
    </row>
    <row r="2162" spans="1:11" ht="15">
      <c r="A2162" s="250" t="s">
        <v>6738</v>
      </c>
      <c r="B2162" s="71" t="s">
        <v>174</v>
      </c>
      <c r="C2162" s="72"/>
      <c r="D2162" s="72">
        <v>20</v>
      </c>
      <c r="E2162" s="706">
        <v>24.92</v>
      </c>
      <c r="F2162" s="740">
        <f t="shared" si="213"/>
        <v>24.92</v>
      </c>
      <c r="G2162" s="1037">
        <f>'Заказ, cкидки и курсы валют'!$J$24*F2162</f>
        <v>316.11020000000002</v>
      </c>
      <c r="H2162" s="158">
        <f t="shared" si="214"/>
        <v>6322.2</v>
      </c>
      <c r="I2162" s="245"/>
    </row>
    <row r="2163" spans="1:11" ht="15">
      <c r="A2163" s="250" t="s">
        <v>6741</v>
      </c>
      <c r="B2163" s="71" t="s">
        <v>175</v>
      </c>
      <c r="C2163" s="72"/>
      <c r="D2163" s="72">
        <v>20</v>
      </c>
      <c r="E2163" s="706">
        <v>24.92</v>
      </c>
      <c r="F2163" s="740">
        <f t="shared" si="213"/>
        <v>24.92</v>
      </c>
      <c r="G2163" s="1037">
        <f>'Заказ, cкидки и курсы валют'!$J$24*F2163</f>
        <v>316.11020000000002</v>
      </c>
      <c r="H2163" s="158">
        <f t="shared" si="214"/>
        <v>6322.2</v>
      </c>
      <c r="I2163" s="245"/>
    </row>
    <row r="2164" spans="1:11" ht="15">
      <c r="A2164" s="250" t="s">
        <v>6739</v>
      </c>
      <c r="B2164" s="71" t="s">
        <v>176</v>
      </c>
      <c r="C2164" s="72"/>
      <c r="D2164" s="72">
        <v>20</v>
      </c>
      <c r="E2164" s="706">
        <v>24.92</v>
      </c>
      <c r="F2164" s="740">
        <f t="shared" si="213"/>
        <v>24.92</v>
      </c>
      <c r="G2164" s="1037">
        <f>'Заказ, cкидки и курсы валют'!$J$24*F2164</f>
        <v>316.11020000000002</v>
      </c>
      <c r="H2164" s="158">
        <f t="shared" si="214"/>
        <v>6322.2</v>
      </c>
      <c r="I2164" s="245"/>
    </row>
    <row r="2165" spans="1:11" ht="15.75" thickBot="1">
      <c r="A2165" s="282" t="s">
        <v>6740</v>
      </c>
      <c r="B2165" s="286" t="s">
        <v>177</v>
      </c>
      <c r="C2165" s="294"/>
      <c r="D2165" s="294">
        <v>20</v>
      </c>
      <c r="E2165" s="706">
        <v>24.92</v>
      </c>
      <c r="F2165" s="1173">
        <f t="shared" si="213"/>
        <v>24.92</v>
      </c>
      <c r="G2165" s="1174">
        <f>'Заказ, cкидки и курсы валют'!$J$24*F2165</f>
        <v>316.11020000000002</v>
      </c>
      <c r="H2165" s="214">
        <f t="shared" si="214"/>
        <v>6322.2</v>
      </c>
      <c r="I2165" s="248"/>
    </row>
    <row r="2166" spans="1:11" ht="13.5" thickBot="1">
      <c r="B2166" s="83"/>
      <c r="C2166" s="83"/>
      <c r="D2166" s="83"/>
      <c r="E2166" s="682"/>
      <c r="F2166" s="711"/>
      <c r="G2166" s="1038"/>
      <c r="H2166" s="25"/>
      <c r="I2166" s="14"/>
    </row>
    <row r="2167" spans="1:11" ht="13.5" customHeight="1">
      <c r="A2167" s="291"/>
      <c r="B2167" s="298"/>
      <c r="C2167" s="112" t="s">
        <v>4422</v>
      </c>
      <c r="D2167" s="117"/>
      <c r="E2167" s="728"/>
      <c r="F2167" s="729"/>
      <c r="G2167" s="1033"/>
      <c r="H2167" s="196"/>
      <c r="I2167" s="116"/>
    </row>
    <row r="2168" spans="1:11" ht="13.5" customHeight="1">
      <c r="A2168" s="292"/>
      <c r="B2168" s="297"/>
      <c r="C2168" s="129"/>
      <c r="D2168" s="129"/>
      <c r="E2168" s="754"/>
      <c r="F2168" s="695"/>
      <c r="G2168" s="1049"/>
      <c r="H2168" s="17"/>
      <c r="I2168" s="200"/>
    </row>
    <row r="2169" spans="1:11" ht="13.5" customHeight="1">
      <c r="A2169" s="292"/>
      <c r="B2169" s="297"/>
      <c r="C2169" s="118"/>
      <c r="D2169" s="118"/>
      <c r="E2169" s="732"/>
      <c r="F2169" s="733"/>
      <c r="G2169" s="1034"/>
      <c r="H2169" s="17"/>
      <c r="I2169" s="200"/>
    </row>
    <row r="2170" spans="1:11" ht="13.5" customHeight="1">
      <c r="A2170" s="292"/>
      <c r="B2170" s="297"/>
      <c r="C2170" s="118"/>
      <c r="D2170" s="118"/>
      <c r="E2170" s="732"/>
      <c r="F2170" s="733"/>
      <c r="G2170" s="1034"/>
      <c r="H2170" s="17"/>
      <c r="I2170" s="200"/>
      <c r="K2170" s="992"/>
    </row>
    <row r="2171" spans="1:11" ht="13.5" customHeight="1" thickBot="1">
      <c r="A2171" s="234" t="s">
        <v>7212</v>
      </c>
      <c r="B2171" s="299"/>
      <c r="C2171" s="120"/>
      <c r="D2171" s="120"/>
      <c r="E2171" s="734"/>
      <c r="F2171" s="735"/>
      <c r="G2171" s="1035"/>
      <c r="H2171" s="204"/>
      <c r="I2171" s="205"/>
      <c r="K2171" s="992"/>
    </row>
    <row r="2172" spans="1:11" ht="48" customHeight="1">
      <c r="A2172" s="228" t="s">
        <v>1036</v>
      </c>
      <c r="B2172" s="229" t="s">
        <v>1037</v>
      </c>
      <c r="C2172" s="230" t="s">
        <v>679</v>
      </c>
      <c r="D2172" s="225" t="s">
        <v>3147</v>
      </c>
      <c r="E2172" s="742" t="s">
        <v>11546</v>
      </c>
      <c r="F2172" s="737" t="s">
        <v>2796</v>
      </c>
      <c r="G2172" s="1423" t="s">
        <v>3290</v>
      </c>
      <c r="H2172" s="2597" t="s">
        <v>498</v>
      </c>
      <c r="I2172" s="232" t="s">
        <v>4274</v>
      </c>
      <c r="J2172" s="706"/>
      <c r="K2172" s="992"/>
    </row>
    <row r="2173" spans="1:11" ht="13.5" customHeight="1" thickBot="1">
      <c r="A2173" s="228"/>
      <c r="B2173" s="445"/>
      <c r="C2173" s="230" t="s">
        <v>3648</v>
      </c>
      <c r="D2173" s="446" t="s">
        <v>4423</v>
      </c>
      <c r="E2173" s="738" t="s">
        <v>265</v>
      </c>
      <c r="F2173" s="745">
        <f>'Заказ, cкидки и курсы валют'!$I$12</f>
        <v>0</v>
      </c>
      <c r="G2173" s="1424"/>
      <c r="H2173" s="2596"/>
      <c r="I2173" s="380"/>
      <c r="K2173" s="992"/>
    </row>
    <row r="2174" spans="1:11" ht="14.1" customHeight="1">
      <c r="A2174" s="389" t="s">
        <v>7427</v>
      </c>
      <c r="B2174" s="1206" t="s">
        <v>162</v>
      </c>
      <c r="C2174" s="1206"/>
      <c r="D2174" s="1206">
        <v>1</v>
      </c>
      <c r="E2174" s="825">
        <f>E2157*2</f>
        <v>49.84</v>
      </c>
      <c r="F2174" s="1187">
        <f>ROUND(E2174*(1-$F$11),2)</f>
        <v>49.84</v>
      </c>
      <c r="G2174" s="1188">
        <f>'Заказ, cкидки и курсы валют'!$J$24*F2174</f>
        <v>632.22040000000004</v>
      </c>
      <c r="H2174" s="1428">
        <f>ROUND((D2174)*G2174,2)</f>
        <v>632.22</v>
      </c>
      <c r="I2174" s="393"/>
      <c r="J2174" s="706"/>
      <c r="K2174" s="992"/>
    </row>
    <row r="2175" spans="1:11" ht="14.1" customHeight="1">
      <c r="A2175" s="250" t="s">
        <v>7428</v>
      </c>
      <c r="B2175" s="72" t="s">
        <v>163</v>
      </c>
      <c r="C2175" s="72"/>
      <c r="D2175" s="72">
        <v>1</v>
      </c>
      <c r="E2175" s="825">
        <f t="shared" ref="E2175:E2182" si="215">E2158*2</f>
        <v>49.84</v>
      </c>
      <c r="F2175" s="740">
        <f t="shared" ref="F2175:F2182" si="216">ROUND(E2175*(1-$F$11),2)</f>
        <v>49.84</v>
      </c>
      <c r="G2175" s="1037">
        <f>'Заказ, cкидки и курсы валют'!$J$24*F2175</f>
        <v>632.22040000000004</v>
      </c>
      <c r="H2175" s="158">
        <f t="shared" ref="H2175:H2182" si="217">ROUND((D2175)*G2175,2)</f>
        <v>632.22</v>
      </c>
      <c r="I2175" s="245"/>
      <c r="J2175" s="706"/>
      <c r="K2175" s="992"/>
    </row>
    <row r="2176" spans="1:11" ht="14.1" customHeight="1">
      <c r="A2176" s="250" t="s">
        <v>7429</v>
      </c>
      <c r="B2176" s="72" t="s">
        <v>164</v>
      </c>
      <c r="C2176" s="72"/>
      <c r="D2176" s="72">
        <v>1</v>
      </c>
      <c r="E2176" s="825">
        <f t="shared" si="215"/>
        <v>49.84</v>
      </c>
      <c r="F2176" s="740">
        <f t="shared" si="216"/>
        <v>49.84</v>
      </c>
      <c r="G2176" s="1037">
        <f>'Заказ, cкидки и курсы валют'!$J$24*F2176</f>
        <v>632.22040000000004</v>
      </c>
      <c r="H2176" s="158">
        <f t="shared" si="217"/>
        <v>632.22</v>
      </c>
      <c r="I2176" s="245"/>
      <c r="K2176" s="992"/>
    </row>
    <row r="2177" spans="1:11" ht="14.1" customHeight="1">
      <c r="A2177" s="250" t="s">
        <v>7430</v>
      </c>
      <c r="B2177" s="72" t="s">
        <v>165</v>
      </c>
      <c r="C2177" s="72"/>
      <c r="D2177" s="72">
        <v>1</v>
      </c>
      <c r="E2177" s="825">
        <f t="shared" si="215"/>
        <v>49.84</v>
      </c>
      <c r="F2177" s="740">
        <f t="shared" si="216"/>
        <v>49.84</v>
      </c>
      <c r="G2177" s="1037">
        <f>'Заказ, cкидки и курсы валют'!$J$24*F2177</f>
        <v>632.22040000000004</v>
      </c>
      <c r="H2177" s="158">
        <f t="shared" si="217"/>
        <v>632.22</v>
      </c>
      <c r="I2177" s="245"/>
      <c r="K2177" s="992"/>
    </row>
    <row r="2178" spans="1:11" ht="14.1" customHeight="1">
      <c r="A2178" s="250" t="s">
        <v>7431</v>
      </c>
      <c r="B2178" s="71" t="s">
        <v>173</v>
      </c>
      <c r="C2178" s="72"/>
      <c r="D2178" s="72">
        <v>1</v>
      </c>
      <c r="E2178" s="825">
        <f t="shared" si="215"/>
        <v>49.84</v>
      </c>
      <c r="F2178" s="740">
        <f t="shared" si="216"/>
        <v>49.84</v>
      </c>
      <c r="G2178" s="1037">
        <f>'Заказ, cкидки и курсы валют'!$J$24*F2178</f>
        <v>632.22040000000004</v>
      </c>
      <c r="H2178" s="158">
        <f t="shared" si="217"/>
        <v>632.22</v>
      </c>
      <c r="I2178" s="245"/>
      <c r="J2178" s="706"/>
      <c r="K2178" s="992"/>
    </row>
    <row r="2179" spans="1:11" ht="14.1" customHeight="1">
      <c r="A2179" s="250" t="s">
        <v>7432</v>
      </c>
      <c r="B2179" s="71" t="s">
        <v>174</v>
      </c>
      <c r="C2179" s="72"/>
      <c r="D2179" s="72">
        <v>1</v>
      </c>
      <c r="E2179" s="825">
        <f t="shared" si="215"/>
        <v>49.84</v>
      </c>
      <c r="F2179" s="740">
        <f t="shared" si="216"/>
        <v>49.84</v>
      </c>
      <c r="G2179" s="1037">
        <f>'Заказ, cкидки и курсы валют'!$J$24*F2179</f>
        <v>632.22040000000004</v>
      </c>
      <c r="H2179" s="158">
        <f t="shared" si="217"/>
        <v>632.22</v>
      </c>
      <c r="I2179" s="245"/>
      <c r="J2179" s="706"/>
      <c r="K2179" s="992"/>
    </row>
    <row r="2180" spans="1:11" ht="14.1" customHeight="1">
      <c r="A2180" s="250" t="s">
        <v>7433</v>
      </c>
      <c r="B2180" s="71" t="s">
        <v>175</v>
      </c>
      <c r="C2180" s="72"/>
      <c r="D2180" s="72">
        <v>1</v>
      </c>
      <c r="E2180" s="825">
        <f t="shared" si="215"/>
        <v>49.84</v>
      </c>
      <c r="F2180" s="740">
        <f t="shared" si="216"/>
        <v>49.84</v>
      </c>
      <c r="G2180" s="1037">
        <f>'Заказ, cкидки и курсы валют'!$J$24*F2180</f>
        <v>632.22040000000004</v>
      </c>
      <c r="H2180" s="158">
        <f t="shared" si="217"/>
        <v>632.22</v>
      </c>
      <c r="I2180" s="245"/>
      <c r="J2180" s="706"/>
      <c r="K2180" s="992"/>
    </row>
    <row r="2181" spans="1:11" ht="14.1" customHeight="1">
      <c r="A2181" s="250" t="s">
        <v>7434</v>
      </c>
      <c r="B2181" s="71" t="s">
        <v>176</v>
      </c>
      <c r="C2181" s="72"/>
      <c r="D2181" s="72">
        <v>1</v>
      </c>
      <c r="E2181" s="825">
        <f t="shared" si="215"/>
        <v>49.84</v>
      </c>
      <c r="F2181" s="740">
        <f t="shared" si="216"/>
        <v>49.84</v>
      </c>
      <c r="G2181" s="1037">
        <f>'Заказ, cкидки и курсы валют'!$J$24*F2181</f>
        <v>632.22040000000004</v>
      </c>
      <c r="H2181" s="158">
        <f t="shared" si="217"/>
        <v>632.22</v>
      </c>
      <c r="I2181" s="245"/>
      <c r="K2181" s="992"/>
    </row>
    <row r="2182" spans="1:11" ht="14.1" customHeight="1" thickBot="1">
      <c r="A2182" s="282" t="s">
        <v>7435</v>
      </c>
      <c r="B2182" s="286" t="s">
        <v>177</v>
      </c>
      <c r="C2182" s="294"/>
      <c r="D2182" s="294">
        <v>1</v>
      </c>
      <c r="E2182" s="825">
        <f t="shared" si="215"/>
        <v>49.84</v>
      </c>
      <c r="F2182" s="1173">
        <f t="shared" si="216"/>
        <v>49.84</v>
      </c>
      <c r="G2182" s="1174">
        <f>'Заказ, cкидки и курсы валют'!$J$24*F2182</f>
        <v>632.22040000000004</v>
      </c>
      <c r="H2182" s="617">
        <f t="shared" si="217"/>
        <v>632.22</v>
      </c>
      <c r="I2182" s="248"/>
      <c r="J2182" s="706"/>
      <c r="K2182" s="992"/>
    </row>
    <row r="2183" spans="1:11" ht="40.5" customHeight="1" thickBot="1">
      <c r="B2183" s="83"/>
      <c r="C2183" s="83"/>
      <c r="D2183" s="83"/>
      <c r="E2183" s="682"/>
      <c r="F2183" s="711"/>
      <c r="G2183" s="1038"/>
      <c r="H2183" s="25"/>
      <c r="I2183" s="14"/>
      <c r="J2183" s="706"/>
      <c r="K2183" s="992"/>
    </row>
    <row r="2184" spans="1:11" ht="13.5" customHeight="1">
      <c r="A2184" s="301"/>
      <c r="B2184" s="112" t="s">
        <v>2547</v>
      </c>
      <c r="C2184" s="112"/>
      <c r="D2184" s="114"/>
      <c r="E2184" s="728"/>
      <c r="F2184" s="729"/>
      <c r="G2184" s="1033"/>
      <c r="H2184" s="196"/>
      <c r="I2184" s="116"/>
      <c r="J2184" s="706"/>
      <c r="K2184" s="992"/>
    </row>
    <row r="2185" spans="1:11" ht="15" customHeight="1">
      <c r="A2185" s="302"/>
      <c r="B2185" s="303"/>
      <c r="C2185" s="118"/>
      <c r="D2185" s="118"/>
      <c r="E2185" s="732"/>
      <c r="F2185" s="733"/>
      <c r="G2185" s="1034"/>
      <c r="H2185" s="304"/>
      <c r="I2185" s="200"/>
      <c r="J2185" s="706"/>
      <c r="K2185" s="992"/>
    </row>
    <row r="2186" spans="1:11" ht="13.5" customHeight="1">
      <c r="A2186" s="302"/>
      <c r="B2186" s="303"/>
      <c r="C2186" s="118"/>
      <c r="D2186" s="118"/>
      <c r="E2186" s="732"/>
      <c r="F2186" s="733"/>
      <c r="G2186" s="1034"/>
      <c r="H2186" s="304"/>
      <c r="I2186" s="200"/>
      <c r="K2186" s="992"/>
    </row>
    <row r="2187" spans="1:11" ht="13.5" customHeight="1">
      <c r="A2187" s="292"/>
      <c r="B2187" s="297"/>
      <c r="C2187" s="118"/>
      <c r="D2187" s="118"/>
      <c r="E2187" s="732"/>
      <c r="F2187" s="733"/>
      <c r="G2187" s="1034"/>
      <c r="H2187" s="304"/>
      <c r="I2187" s="305"/>
      <c r="J2187" s="706"/>
      <c r="K2187" s="992"/>
    </row>
    <row r="2188" spans="1:11" ht="13.5" customHeight="1" thickBot="1">
      <c r="A2188" s="234" t="s">
        <v>7211</v>
      </c>
      <c r="B2188" s="306"/>
      <c r="C2188" s="120"/>
      <c r="D2188" s="120"/>
      <c r="E2188" s="734"/>
      <c r="F2188" s="735"/>
      <c r="G2188" s="1035"/>
      <c r="H2188" s="238"/>
      <c r="I2188" s="307"/>
      <c r="J2188" s="706"/>
      <c r="K2188" s="992"/>
    </row>
    <row r="2189" spans="1:11" ht="42.75" customHeight="1">
      <c r="A2189" s="228" t="s">
        <v>1036</v>
      </c>
      <c r="B2189" s="229" t="s">
        <v>1037</v>
      </c>
      <c r="C2189" s="230" t="s">
        <v>679</v>
      </c>
      <c r="D2189" s="230" t="s">
        <v>3147</v>
      </c>
      <c r="E2189" s="742" t="s">
        <v>11544</v>
      </c>
      <c r="F2189" s="737" t="s">
        <v>2796</v>
      </c>
      <c r="G2189" s="1039" t="s">
        <v>2644</v>
      </c>
      <c r="H2189" s="2597" t="s">
        <v>498</v>
      </c>
      <c r="I2189" s="232" t="s">
        <v>4274</v>
      </c>
      <c r="J2189" s="706"/>
      <c r="K2189" s="992"/>
    </row>
    <row r="2190" spans="1:11" ht="15.75" thickBot="1">
      <c r="A2190" s="228"/>
      <c r="B2190" s="445"/>
      <c r="C2190" s="230" t="s">
        <v>3648</v>
      </c>
      <c r="D2190" s="446" t="s">
        <v>2645</v>
      </c>
      <c r="E2190" s="738" t="s">
        <v>265</v>
      </c>
      <c r="F2190" s="745">
        <f>'Заказ, cкидки и курсы валют'!$I$12</f>
        <v>0</v>
      </c>
      <c r="G2190" s="2595"/>
      <c r="H2190" s="2596"/>
      <c r="I2190" s="380"/>
      <c r="J2190" s="706"/>
      <c r="K2190" s="992"/>
    </row>
    <row r="2191" spans="1:11" ht="14.1" customHeight="1">
      <c r="A2191" s="1208" t="s">
        <v>2939</v>
      </c>
      <c r="B2191" s="1206" t="s">
        <v>3125</v>
      </c>
      <c r="C2191" s="1198">
        <v>58.93</v>
      </c>
      <c r="D2191" s="1209">
        <v>400</v>
      </c>
      <c r="E2191" s="706">
        <v>2147.85</v>
      </c>
      <c r="F2191" s="1187">
        <f>ROUND(E2191*(1-$F$11),2)</f>
        <v>2147.85</v>
      </c>
      <c r="G2191" s="1188">
        <f>'Заказ, cкидки и курсы валют'!$J$24*F2191</f>
        <v>27245.47725</v>
      </c>
      <c r="H2191" s="443">
        <f>ROUND((D2191/1000)*G2191,2)</f>
        <v>10898.19</v>
      </c>
      <c r="I2191" s="393"/>
      <c r="J2191" s="706"/>
    </row>
    <row r="2192" spans="1:11" ht="14.1" customHeight="1">
      <c r="A2192" s="308" t="s">
        <v>2940</v>
      </c>
      <c r="B2192" s="72" t="s">
        <v>196</v>
      </c>
      <c r="C2192" s="944">
        <v>70.17</v>
      </c>
      <c r="D2192" s="79">
        <v>350</v>
      </c>
      <c r="E2192" s="706">
        <v>2646.1</v>
      </c>
      <c r="F2192" s="740">
        <f t="shared" ref="F2192:F2203" si="218">ROUND(E2192*(1-$F$11),2)</f>
        <v>2646.1</v>
      </c>
      <c r="G2192" s="1037">
        <f>'Заказ, cкидки и курсы валют'!$J$24*F2192</f>
        <v>33565.7785</v>
      </c>
      <c r="H2192" s="158">
        <f t="shared" ref="H2192:H2203" si="219">ROUND((D2192/1000)*G2192,2)</f>
        <v>11748.02</v>
      </c>
      <c r="I2192" s="245"/>
      <c r="J2192" s="706"/>
    </row>
    <row r="2193" spans="1:10" ht="14.1" customHeight="1">
      <c r="A2193" s="308" t="s">
        <v>2941</v>
      </c>
      <c r="B2193" s="72" t="s">
        <v>198</v>
      </c>
      <c r="C2193" s="944">
        <v>85.2</v>
      </c>
      <c r="D2193" s="79">
        <v>300</v>
      </c>
      <c r="E2193" s="706">
        <v>2768.58</v>
      </c>
      <c r="F2193" s="740">
        <f t="shared" si="218"/>
        <v>2768.58</v>
      </c>
      <c r="G2193" s="1037">
        <f>'Заказ, cкидки и курсы валют'!$J$24*F2193</f>
        <v>35119.437299999998</v>
      </c>
      <c r="H2193" s="158">
        <f t="shared" si="219"/>
        <v>10535.83</v>
      </c>
      <c r="I2193" s="245"/>
    </row>
    <row r="2194" spans="1:10" ht="14.1" customHeight="1">
      <c r="A2194" s="308" t="s">
        <v>2942</v>
      </c>
      <c r="B2194" s="72" t="s">
        <v>205</v>
      </c>
      <c r="C2194" s="944">
        <v>115.5</v>
      </c>
      <c r="D2194" s="79">
        <v>180</v>
      </c>
      <c r="E2194" s="706">
        <v>3735.48</v>
      </c>
      <c r="F2194" s="740">
        <f t="shared" si="218"/>
        <v>3735.48</v>
      </c>
      <c r="G2194" s="1037">
        <f>'Заказ, cкидки и курсы валют'!$J$24*F2194</f>
        <v>47384.563800000004</v>
      </c>
      <c r="H2194" s="158">
        <f t="shared" si="219"/>
        <v>8529.2199999999993</v>
      </c>
      <c r="I2194" s="245"/>
    </row>
    <row r="2195" spans="1:10" ht="14.1" customHeight="1">
      <c r="A2195" s="308" t="s">
        <v>2943</v>
      </c>
      <c r="B2195" s="72" t="s">
        <v>207</v>
      </c>
      <c r="C2195" s="944">
        <v>134.66999999999999</v>
      </c>
      <c r="D2195" s="79">
        <v>150</v>
      </c>
      <c r="E2195" s="706">
        <v>4079.01</v>
      </c>
      <c r="F2195" s="740">
        <f t="shared" si="218"/>
        <v>4079.01</v>
      </c>
      <c r="G2195" s="1037">
        <f>'Заказ, cкидки и курсы валют'!$J$24*F2195</f>
        <v>51742.241850000006</v>
      </c>
      <c r="H2195" s="158">
        <f t="shared" si="219"/>
        <v>7761.34</v>
      </c>
      <c r="I2195" s="245"/>
    </row>
    <row r="2196" spans="1:10" ht="14.1" customHeight="1">
      <c r="A2196" s="308" t="s">
        <v>2944</v>
      </c>
      <c r="B2196" s="72" t="s">
        <v>210</v>
      </c>
      <c r="C2196" s="944">
        <v>171.54</v>
      </c>
      <c r="D2196" s="79">
        <v>120</v>
      </c>
      <c r="E2196" s="706">
        <v>4963.3900000000003</v>
      </c>
      <c r="F2196" s="740">
        <f t="shared" si="218"/>
        <v>4963.3900000000003</v>
      </c>
      <c r="G2196" s="1037">
        <f>'Заказ, cкидки и курсы валют'!$J$24*F2196</f>
        <v>62960.602150000006</v>
      </c>
      <c r="H2196" s="158">
        <f t="shared" si="219"/>
        <v>7555.27</v>
      </c>
      <c r="I2196" s="245"/>
    </row>
    <row r="2197" spans="1:10" ht="14.1" customHeight="1">
      <c r="A2197" s="309" t="s">
        <v>2945</v>
      </c>
      <c r="B2197" s="49" t="s">
        <v>676</v>
      </c>
      <c r="C2197" s="944">
        <v>152.87</v>
      </c>
      <c r="D2197" s="73">
        <v>150</v>
      </c>
      <c r="E2197" s="706">
        <v>4634.93</v>
      </c>
      <c r="F2197" s="740">
        <f t="shared" si="218"/>
        <v>4634.93</v>
      </c>
      <c r="G2197" s="1037">
        <f>'Заказ, cкидки и курсы валют'!$J$24*F2197</f>
        <v>58794.087050000009</v>
      </c>
      <c r="H2197" s="158">
        <f t="shared" si="219"/>
        <v>8819.11</v>
      </c>
      <c r="I2197" s="245"/>
    </row>
    <row r="2198" spans="1:10" ht="14.1" customHeight="1">
      <c r="A2198" s="309" t="s">
        <v>2946</v>
      </c>
      <c r="B2198" s="49" t="s">
        <v>1334</v>
      </c>
      <c r="C2198" s="944">
        <v>178.13</v>
      </c>
      <c r="D2198" s="73">
        <v>150</v>
      </c>
      <c r="E2198" s="706">
        <v>4858.25</v>
      </c>
      <c r="F2198" s="740">
        <f t="shared" si="218"/>
        <v>4858.25</v>
      </c>
      <c r="G2198" s="1037">
        <f>'Заказ, cкидки и курсы валют'!$J$24*F2198</f>
        <v>61626.901250000003</v>
      </c>
      <c r="H2198" s="158">
        <f t="shared" si="219"/>
        <v>9244.0400000000009</v>
      </c>
      <c r="I2198" s="245"/>
    </row>
    <row r="2199" spans="1:10" ht="14.1" customHeight="1">
      <c r="A2199" s="309" t="s">
        <v>2947</v>
      </c>
      <c r="B2199" s="49" t="s">
        <v>214</v>
      </c>
      <c r="C2199" s="944">
        <v>212</v>
      </c>
      <c r="D2199" s="73">
        <v>120</v>
      </c>
      <c r="E2199" s="706">
        <v>5611.71</v>
      </c>
      <c r="F2199" s="740">
        <f t="shared" si="218"/>
        <v>5611.71</v>
      </c>
      <c r="G2199" s="1037">
        <f>'Заказ, cкидки и курсы валют'!$J$24*F2199</f>
        <v>71184.54135</v>
      </c>
      <c r="H2199" s="158">
        <f t="shared" si="219"/>
        <v>8542.14</v>
      </c>
      <c r="I2199" s="245"/>
    </row>
    <row r="2200" spans="1:10" ht="14.1" customHeight="1">
      <c r="A2200" s="309" t="s">
        <v>2948</v>
      </c>
      <c r="B2200" s="49" t="s">
        <v>677</v>
      </c>
      <c r="C2200" s="944">
        <v>237.3</v>
      </c>
      <c r="D2200" s="73">
        <v>100</v>
      </c>
      <c r="E2200" s="706">
        <v>6739.55</v>
      </c>
      <c r="F2200" s="740">
        <f t="shared" si="218"/>
        <v>6739.55</v>
      </c>
      <c r="G2200" s="1037">
        <f>'Заказ, cкидки и курсы валют'!$J$24*F2200</f>
        <v>85491.191750000013</v>
      </c>
      <c r="H2200" s="158">
        <f t="shared" si="219"/>
        <v>8549.1200000000008</v>
      </c>
      <c r="I2200" s="245"/>
    </row>
    <row r="2201" spans="1:10" ht="14.1" customHeight="1">
      <c r="A2201" s="309" t="s">
        <v>2949</v>
      </c>
      <c r="B2201" s="49" t="s">
        <v>678</v>
      </c>
      <c r="C2201" s="954">
        <v>271.11</v>
      </c>
      <c r="D2201" s="73">
        <v>90</v>
      </c>
      <c r="E2201" s="706">
        <v>7498.82</v>
      </c>
      <c r="F2201" s="740">
        <f t="shared" si="218"/>
        <v>7498.82</v>
      </c>
      <c r="G2201" s="1037">
        <f>'Заказ, cкидки и курсы валют'!$J$24*F2201</f>
        <v>95122.531700000007</v>
      </c>
      <c r="H2201" s="158">
        <f t="shared" si="219"/>
        <v>8561.0300000000007</v>
      </c>
      <c r="I2201" s="245"/>
    </row>
    <row r="2202" spans="1:10" ht="14.1" customHeight="1">
      <c r="A2202" s="308" t="s">
        <v>2950</v>
      </c>
      <c r="B2202" s="75" t="s">
        <v>221</v>
      </c>
      <c r="C2202" s="954">
        <v>330.27</v>
      </c>
      <c r="D2202" s="74">
        <v>75</v>
      </c>
      <c r="E2202" s="706">
        <v>9377.39</v>
      </c>
      <c r="F2202" s="740">
        <f t="shared" si="218"/>
        <v>9377.39</v>
      </c>
      <c r="G2202" s="1037">
        <f>'Заказ, cкидки и курсы валют'!$J$24*F2202</f>
        <v>118952.19215</v>
      </c>
      <c r="H2202" s="158">
        <f t="shared" si="219"/>
        <v>8921.41</v>
      </c>
      <c r="I2202" s="245"/>
    </row>
    <row r="2203" spans="1:10" ht="14.1" customHeight="1" thickBot="1">
      <c r="A2203" s="310" t="s">
        <v>2951</v>
      </c>
      <c r="B2203" s="163" t="s">
        <v>68</v>
      </c>
      <c r="C2203" s="246">
        <v>372.46</v>
      </c>
      <c r="D2203" s="311">
        <v>65</v>
      </c>
      <c r="E2203" s="706">
        <v>10726.97</v>
      </c>
      <c r="F2203" s="1173">
        <f t="shared" si="218"/>
        <v>10726.97</v>
      </c>
      <c r="G2203" s="1174">
        <f>'Заказ, cкидки и курсы валют'!$J$24*F2203</f>
        <v>136071.61444999999</v>
      </c>
      <c r="H2203" s="214">
        <f t="shared" si="219"/>
        <v>8844.65</v>
      </c>
      <c r="I2203" s="248"/>
    </row>
    <row r="2204" spans="1:10" ht="39" customHeight="1" thickBot="1">
      <c r="A2204" s="149"/>
      <c r="B2204" s="54"/>
      <c r="C2204" s="97"/>
      <c r="D2204" s="98"/>
      <c r="E2204" s="678"/>
      <c r="F2204" s="711"/>
      <c r="G2204" s="1038"/>
      <c r="H2204" s="35"/>
      <c r="I2204" s="14"/>
    </row>
    <row r="2205" spans="1:10" ht="13.5" customHeight="1">
      <c r="A2205" s="301"/>
      <c r="B2205" s="112" t="s">
        <v>2547</v>
      </c>
      <c r="C2205" s="112"/>
      <c r="D2205" s="114"/>
      <c r="E2205" s="728"/>
      <c r="F2205" s="729"/>
      <c r="G2205" s="1033"/>
      <c r="H2205" s="196"/>
      <c r="I2205" s="116"/>
      <c r="J2205" s="706"/>
    </row>
    <row r="2206" spans="1:10" ht="13.5" customHeight="1">
      <c r="A2206" s="302"/>
      <c r="B2206" s="303"/>
      <c r="C2206" s="118"/>
      <c r="D2206" s="118"/>
      <c r="E2206" s="732"/>
      <c r="F2206" s="733"/>
      <c r="G2206" s="1034"/>
      <c r="H2206" s="304"/>
      <c r="I2206" s="200"/>
    </row>
    <row r="2207" spans="1:10" ht="13.5" customHeight="1">
      <c r="A2207" s="302"/>
      <c r="B2207" s="303"/>
      <c r="C2207" s="118"/>
      <c r="D2207" s="118"/>
      <c r="E2207" s="732"/>
      <c r="F2207" s="733"/>
      <c r="G2207" s="1034"/>
      <c r="H2207" s="304"/>
      <c r="I2207" s="200"/>
      <c r="J2207" s="706"/>
    </row>
    <row r="2208" spans="1:10" ht="14.25" customHeight="1">
      <c r="A2208" s="292"/>
      <c r="B2208" s="297"/>
      <c r="C2208" s="118"/>
      <c r="D2208" s="118"/>
      <c r="E2208" s="732"/>
      <c r="F2208" s="733"/>
      <c r="G2208" s="1034"/>
      <c r="H2208" s="304"/>
      <c r="I2208" s="305"/>
      <c r="J2208" s="706"/>
    </row>
    <row r="2209" spans="1:10" ht="13.5" customHeight="1" thickBot="1">
      <c r="A2209" s="234" t="s">
        <v>7212</v>
      </c>
      <c r="B2209" s="306"/>
      <c r="C2209" s="120"/>
      <c r="D2209" s="120"/>
      <c r="E2209" s="734"/>
      <c r="F2209" s="735"/>
      <c r="G2209" s="1035"/>
      <c r="H2209" s="238"/>
      <c r="I2209" s="307"/>
    </row>
    <row r="2210" spans="1:10" ht="43.5" customHeight="1">
      <c r="A2210" s="228" t="s">
        <v>1036</v>
      </c>
      <c r="B2210" s="229" t="s">
        <v>1037</v>
      </c>
      <c r="C2210" s="230" t="s">
        <v>679</v>
      </c>
      <c r="D2210" s="230" t="s">
        <v>3147</v>
      </c>
      <c r="E2210" s="742" t="s">
        <v>11544</v>
      </c>
      <c r="F2210" s="737" t="s">
        <v>2796</v>
      </c>
      <c r="G2210" s="1039" t="s">
        <v>2644</v>
      </c>
      <c r="H2210" s="2597" t="s">
        <v>498</v>
      </c>
      <c r="I2210" s="232" t="s">
        <v>4274</v>
      </c>
    </row>
    <row r="2211" spans="1:10" ht="13.5" customHeight="1" thickBot="1">
      <c r="A2211" s="228"/>
      <c r="B2211" s="445"/>
      <c r="C2211" s="230" t="s">
        <v>3648</v>
      </c>
      <c r="D2211" s="446" t="s">
        <v>2645</v>
      </c>
      <c r="E2211" s="738" t="s">
        <v>265</v>
      </c>
      <c r="F2211" s="745">
        <f>'Заказ, cкидки и курсы валют'!$I$12</f>
        <v>0</v>
      </c>
      <c r="G2211" s="2595"/>
      <c r="H2211" s="2596"/>
      <c r="I2211" s="380"/>
      <c r="J2211" s="706"/>
    </row>
    <row r="2212" spans="1:10" ht="14.1" customHeight="1">
      <c r="A2212" s="1202" t="s">
        <v>7436</v>
      </c>
      <c r="B2212" s="1206" t="s">
        <v>3125</v>
      </c>
      <c r="C2212" s="1198">
        <v>58.93</v>
      </c>
      <c r="D2212" s="1209">
        <v>1</v>
      </c>
      <c r="E2212" s="825">
        <f>E2191*2</f>
        <v>4295.7</v>
      </c>
      <c r="F2212" s="1187">
        <f>ROUND(E2212*(1-$F$11),2)</f>
        <v>4295.7</v>
      </c>
      <c r="G2212" s="1188">
        <f>'Заказ, cкидки и курсы валют'!$J$24*F2212</f>
        <v>54490.9545</v>
      </c>
      <c r="H2212" s="443">
        <f>ROUND((D2212/1000)*G2212,2)</f>
        <v>54.49</v>
      </c>
      <c r="I2212" s="393"/>
      <c r="J2212" s="706"/>
    </row>
    <row r="2213" spans="1:10" ht="14.1" customHeight="1">
      <c r="A2213" s="243" t="s">
        <v>7437</v>
      </c>
      <c r="B2213" s="72" t="s">
        <v>196</v>
      </c>
      <c r="C2213" s="944">
        <v>70.17</v>
      </c>
      <c r="D2213" s="79">
        <v>1</v>
      </c>
      <c r="E2213" s="825">
        <f t="shared" ref="E2213:E2224" si="220">E2192*2</f>
        <v>5292.2</v>
      </c>
      <c r="F2213" s="740">
        <f t="shared" ref="F2213:F2224" si="221">ROUND(E2213*(1-$F$11),2)</f>
        <v>5292.2</v>
      </c>
      <c r="G2213" s="1037">
        <f>'Заказ, cкидки и курсы валют'!$J$24*F2213</f>
        <v>67131.557000000001</v>
      </c>
      <c r="H2213" s="158">
        <f t="shared" ref="H2213:H2224" si="222">ROUND((D2213/1000)*G2213,2)</f>
        <v>67.13</v>
      </c>
      <c r="I2213" s="245"/>
      <c r="J2213" s="706"/>
    </row>
    <row r="2214" spans="1:10" ht="14.1" customHeight="1">
      <c r="A2214" s="243" t="s">
        <v>7438</v>
      </c>
      <c r="B2214" s="72" t="s">
        <v>198</v>
      </c>
      <c r="C2214" s="944">
        <v>85.2</v>
      </c>
      <c r="D2214" s="79">
        <v>1</v>
      </c>
      <c r="E2214" s="825">
        <f t="shared" si="220"/>
        <v>5537.16</v>
      </c>
      <c r="F2214" s="740">
        <f t="shared" si="221"/>
        <v>5537.16</v>
      </c>
      <c r="G2214" s="1037">
        <f>'Заказ, cкидки и курсы валют'!$J$24*F2214</f>
        <v>70238.874599999996</v>
      </c>
      <c r="H2214" s="158">
        <f t="shared" si="222"/>
        <v>70.239999999999995</v>
      </c>
      <c r="I2214" s="245"/>
    </row>
    <row r="2215" spans="1:10" ht="14.1" customHeight="1">
      <c r="A2215" s="243" t="s">
        <v>7439</v>
      </c>
      <c r="B2215" s="72" t="s">
        <v>205</v>
      </c>
      <c r="C2215" s="944">
        <v>115.5</v>
      </c>
      <c r="D2215" s="79">
        <v>1</v>
      </c>
      <c r="E2215" s="825">
        <f t="shared" si="220"/>
        <v>7470.96</v>
      </c>
      <c r="F2215" s="740">
        <f t="shared" si="221"/>
        <v>7470.96</v>
      </c>
      <c r="G2215" s="1037">
        <f>'Заказ, cкидки и курсы валют'!$J$24*F2215</f>
        <v>94769.127600000007</v>
      </c>
      <c r="H2215" s="158">
        <f t="shared" si="222"/>
        <v>94.77</v>
      </c>
      <c r="I2215" s="245"/>
      <c r="J2215" s="706"/>
    </row>
    <row r="2216" spans="1:10" ht="14.1" customHeight="1">
      <c r="A2216" s="243" t="s">
        <v>7440</v>
      </c>
      <c r="B2216" s="72" t="s">
        <v>207</v>
      </c>
      <c r="C2216" s="944">
        <v>134.66999999999999</v>
      </c>
      <c r="D2216" s="79">
        <v>1</v>
      </c>
      <c r="E2216" s="825">
        <f t="shared" si="220"/>
        <v>8158.02</v>
      </c>
      <c r="F2216" s="740">
        <f t="shared" si="221"/>
        <v>8158.02</v>
      </c>
      <c r="G2216" s="1037">
        <f>'Заказ, cкидки и курсы валют'!$J$24*F2216</f>
        <v>103484.48370000001</v>
      </c>
      <c r="H2216" s="158">
        <f t="shared" si="222"/>
        <v>103.48</v>
      </c>
      <c r="I2216" s="245"/>
      <c r="J2216" s="706"/>
    </row>
    <row r="2217" spans="1:10" ht="14.1" customHeight="1">
      <c r="A2217" s="243" t="s">
        <v>7441</v>
      </c>
      <c r="B2217" s="72" t="s">
        <v>210</v>
      </c>
      <c r="C2217" s="944">
        <v>171.54</v>
      </c>
      <c r="D2217" s="79">
        <v>1</v>
      </c>
      <c r="E2217" s="825">
        <f t="shared" si="220"/>
        <v>9926.7800000000007</v>
      </c>
      <c r="F2217" s="740">
        <f t="shared" si="221"/>
        <v>9926.7800000000007</v>
      </c>
      <c r="G2217" s="1037">
        <f>'Заказ, cкидки и курсы валют'!$J$24*F2217</f>
        <v>125921.20430000001</v>
      </c>
      <c r="H2217" s="158">
        <f t="shared" si="222"/>
        <v>125.92</v>
      </c>
      <c r="I2217" s="245"/>
      <c r="J2217" s="706"/>
    </row>
    <row r="2218" spans="1:10" ht="14.1" customHeight="1">
      <c r="A2218" s="242" t="s">
        <v>7442</v>
      </c>
      <c r="B2218" s="49" t="s">
        <v>676</v>
      </c>
      <c r="C2218" s="944">
        <v>152.87</v>
      </c>
      <c r="D2218" s="73">
        <v>1</v>
      </c>
      <c r="E2218" s="825">
        <f t="shared" si="220"/>
        <v>9269.86</v>
      </c>
      <c r="F2218" s="740">
        <f t="shared" si="221"/>
        <v>9269.86</v>
      </c>
      <c r="G2218" s="1037">
        <f>'Заказ, cкидки и курсы валют'!$J$24*F2218</f>
        <v>117588.17410000002</v>
      </c>
      <c r="H2218" s="158">
        <f t="shared" si="222"/>
        <v>117.59</v>
      </c>
      <c r="I2218" s="245"/>
      <c r="J2218" s="706"/>
    </row>
    <row r="2219" spans="1:10" ht="14.1" customHeight="1">
      <c r="A2219" s="242" t="s">
        <v>7443</v>
      </c>
      <c r="B2219" s="49" t="s">
        <v>1334</v>
      </c>
      <c r="C2219" s="944">
        <v>178.13</v>
      </c>
      <c r="D2219" s="73">
        <v>1</v>
      </c>
      <c r="E2219" s="825">
        <f t="shared" si="220"/>
        <v>9716.5</v>
      </c>
      <c r="F2219" s="740">
        <f t="shared" si="221"/>
        <v>9716.5</v>
      </c>
      <c r="G2219" s="1037">
        <f>'Заказ, cкидки и курсы валют'!$J$24*F2219</f>
        <v>123253.80250000001</v>
      </c>
      <c r="H2219" s="158">
        <f t="shared" si="222"/>
        <v>123.25</v>
      </c>
      <c r="I2219" s="245"/>
    </row>
    <row r="2220" spans="1:10" ht="14.1" customHeight="1">
      <c r="A2220" s="242" t="s">
        <v>7444</v>
      </c>
      <c r="B2220" s="49" t="s">
        <v>214</v>
      </c>
      <c r="C2220" s="944">
        <v>212</v>
      </c>
      <c r="D2220" s="73">
        <v>1</v>
      </c>
      <c r="E2220" s="825">
        <f t="shared" si="220"/>
        <v>11223.42</v>
      </c>
      <c r="F2220" s="740">
        <f t="shared" si="221"/>
        <v>11223.42</v>
      </c>
      <c r="G2220" s="1037">
        <f>'Заказ, cкидки и курсы валют'!$J$24*F2220</f>
        <v>142369.0827</v>
      </c>
      <c r="H2220" s="158">
        <f t="shared" si="222"/>
        <v>142.37</v>
      </c>
      <c r="I2220" s="245"/>
      <c r="J2220" s="706"/>
    </row>
    <row r="2221" spans="1:10" ht="14.1" customHeight="1">
      <c r="A2221" s="242" t="s">
        <v>7445</v>
      </c>
      <c r="B2221" s="49" t="s">
        <v>677</v>
      </c>
      <c r="C2221" s="944">
        <v>237.3</v>
      </c>
      <c r="D2221" s="73">
        <v>1</v>
      </c>
      <c r="E2221" s="825">
        <f t="shared" si="220"/>
        <v>13479.1</v>
      </c>
      <c r="F2221" s="740">
        <f t="shared" si="221"/>
        <v>13479.1</v>
      </c>
      <c r="G2221" s="1037">
        <f>'Заказ, cкидки и курсы валют'!$J$24*F2221</f>
        <v>170982.38350000003</v>
      </c>
      <c r="H2221" s="158">
        <f t="shared" si="222"/>
        <v>170.98</v>
      </c>
      <c r="I2221" s="245"/>
      <c r="J2221" s="706"/>
    </row>
    <row r="2222" spans="1:10" ht="14.1" customHeight="1">
      <c r="A2222" s="242" t="s">
        <v>7446</v>
      </c>
      <c r="B2222" s="49" t="s">
        <v>678</v>
      </c>
      <c r="C2222" s="954">
        <v>271.11</v>
      </c>
      <c r="D2222" s="73">
        <v>1</v>
      </c>
      <c r="E2222" s="825">
        <f t="shared" si="220"/>
        <v>14997.64</v>
      </c>
      <c r="F2222" s="740">
        <f t="shared" si="221"/>
        <v>14997.64</v>
      </c>
      <c r="G2222" s="1037">
        <f>'Заказ, cкидки и курсы валют'!$J$24*F2222</f>
        <v>190245.06340000001</v>
      </c>
      <c r="H2222" s="158">
        <f t="shared" si="222"/>
        <v>190.25</v>
      </c>
      <c r="I2222" s="245"/>
      <c r="J2222" s="706"/>
    </row>
    <row r="2223" spans="1:10" ht="14.1" customHeight="1">
      <c r="A2223" s="243" t="s">
        <v>7447</v>
      </c>
      <c r="B2223" s="75" t="s">
        <v>221</v>
      </c>
      <c r="C2223" s="954">
        <v>330.27</v>
      </c>
      <c r="D2223" s="74">
        <v>1</v>
      </c>
      <c r="E2223" s="825">
        <f t="shared" si="220"/>
        <v>18754.78</v>
      </c>
      <c r="F2223" s="740">
        <f t="shared" si="221"/>
        <v>18754.78</v>
      </c>
      <c r="G2223" s="1037">
        <f>'Заказ, cкидки и курсы валют'!$J$24*F2223</f>
        <v>237904.38430000001</v>
      </c>
      <c r="H2223" s="158">
        <f t="shared" si="222"/>
        <v>237.9</v>
      </c>
      <c r="I2223" s="245"/>
      <c r="J2223" s="706"/>
    </row>
    <row r="2224" spans="1:10" ht="14.1" customHeight="1" thickBot="1">
      <c r="A2224" s="244" t="s">
        <v>7448</v>
      </c>
      <c r="B2224" s="163" t="s">
        <v>68</v>
      </c>
      <c r="C2224" s="246">
        <v>372.46</v>
      </c>
      <c r="D2224" s="311">
        <v>1</v>
      </c>
      <c r="E2224" s="825">
        <f t="shared" si="220"/>
        <v>21453.94</v>
      </c>
      <c r="F2224" s="1173">
        <f t="shared" si="221"/>
        <v>21453.94</v>
      </c>
      <c r="G2224" s="1174">
        <f>'Заказ, cкидки и курсы валют'!$J$24*F2224</f>
        <v>272143.22889999999</v>
      </c>
      <c r="H2224" s="214">
        <f t="shared" si="222"/>
        <v>272.14</v>
      </c>
      <c r="I2224" s="248"/>
      <c r="J2224" s="706"/>
    </row>
    <row r="2225" spans="1:10" ht="13.5" customHeight="1" thickBot="1">
      <c r="A2225" s="149"/>
      <c r="B2225" s="54"/>
      <c r="C2225" s="97"/>
      <c r="D2225" s="98"/>
      <c r="E2225" s="678"/>
      <c r="F2225" s="711"/>
      <c r="G2225" s="1038"/>
      <c r="H2225" s="35"/>
      <c r="I2225" s="14"/>
      <c r="J2225" s="706"/>
    </row>
    <row r="2226" spans="1:10" ht="23.25">
      <c r="A2226" s="301"/>
      <c r="B2226" s="1429" t="s">
        <v>3179</v>
      </c>
      <c r="C2226" s="112"/>
      <c r="D2226" s="114"/>
      <c r="E2226" s="728"/>
      <c r="F2226" s="729"/>
      <c r="G2226" s="1033"/>
      <c r="H2226" s="196"/>
      <c r="I2226" s="116"/>
    </row>
    <row r="2227" spans="1:10">
      <c r="A2227" s="1430"/>
      <c r="B2227" s="1431"/>
      <c r="C2227" s="1432"/>
      <c r="D2227" s="1432"/>
      <c r="E2227" s="1433"/>
      <c r="F2227" s="1434"/>
      <c r="G2227" s="1435"/>
      <c r="H2227" s="1436"/>
      <c r="I2227" s="1437"/>
    </row>
    <row r="2228" spans="1:10">
      <c r="A2228" s="1430"/>
      <c r="B2228" s="1431"/>
      <c r="C2228" s="1432"/>
      <c r="D2228" s="1432"/>
      <c r="E2228" s="1433"/>
      <c r="F2228" s="1434"/>
      <c r="G2228" s="1435"/>
      <c r="H2228" s="1436"/>
      <c r="I2228" s="1437"/>
    </row>
    <row r="2229" spans="1:10">
      <c r="A2229" s="1438"/>
      <c r="B2229" s="1439"/>
      <c r="C2229" s="1432"/>
      <c r="D2229" s="1432"/>
      <c r="E2229" s="1433"/>
      <c r="F2229" s="1434"/>
      <c r="G2229" s="1435"/>
      <c r="H2229" s="1436"/>
      <c r="I2229" s="1440"/>
    </row>
    <row r="2230" spans="1:10">
      <c r="A2230" s="1441"/>
      <c r="B2230" s="1442"/>
      <c r="C2230" s="1432"/>
      <c r="D2230" s="1432"/>
      <c r="E2230" s="1433"/>
      <c r="F2230" s="1434"/>
      <c r="G2230" s="1435"/>
      <c r="H2230" s="1436"/>
      <c r="I2230" s="1440"/>
    </row>
    <row r="2231" spans="1:10">
      <c r="A2231" s="1438"/>
      <c r="B2231" s="675"/>
      <c r="C2231" s="1436"/>
      <c r="D2231" s="1436"/>
      <c r="E2231" s="1443"/>
      <c r="F2231" s="1444"/>
      <c r="G2231" s="1435"/>
      <c r="H2231" s="675"/>
      <c r="I2231" s="1437"/>
    </row>
    <row r="2232" spans="1:10" ht="16.5" thickBot="1">
      <c r="A2232" s="234" t="s">
        <v>7211</v>
      </c>
      <c r="B2232" s="1445"/>
      <c r="C2232" s="1446"/>
      <c r="D2232" s="1446"/>
      <c r="E2232" s="1447"/>
      <c r="F2232" s="1448"/>
      <c r="G2232" s="1449"/>
      <c r="H2232" s="1445"/>
      <c r="I2232" s="1450"/>
    </row>
    <row r="2233" spans="1:10" ht="42">
      <c r="A2233" s="228" t="s">
        <v>1036</v>
      </c>
      <c r="B2233" s="229" t="s">
        <v>1037</v>
      </c>
      <c r="C2233" s="230" t="s">
        <v>679</v>
      </c>
      <c r="D2233" s="230" t="s">
        <v>3147</v>
      </c>
      <c r="E2233" s="742" t="s">
        <v>11544</v>
      </c>
      <c r="F2233" s="737" t="s">
        <v>2796</v>
      </c>
      <c r="G2233" s="1039" t="s">
        <v>2644</v>
      </c>
      <c r="H2233" s="2597" t="s">
        <v>498</v>
      </c>
      <c r="I2233" s="232" t="s">
        <v>4274</v>
      </c>
    </row>
    <row r="2234" spans="1:10" ht="13.5" thickBot="1">
      <c r="A2234" s="228"/>
      <c r="B2234" s="445"/>
      <c r="C2234" s="230" t="s">
        <v>3648</v>
      </c>
      <c r="D2234" s="446" t="s">
        <v>2645</v>
      </c>
      <c r="E2234" s="738" t="s">
        <v>265</v>
      </c>
      <c r="F2234" s="745">
        <f>'Заказ, cкидки и курсы валют'!$I$12</f>
        <v>0</v>
      </c>
      <c r="G2234" s="2595"/>
      <c r="H2234" s="2596"/>
      <c r="I2234" s="380"/>
    </row>
    <row r="2235" spans="1:10" ht="14.1" customHeight="1">
      <c r="A2235" s="1234" t="s">
        <v>11740</v>
      </c>
      <c r="B2235" s="1334" t="s">
        <v>141</v>
      </c>
      <c r="C2235" s="2623">
        <v>2.1</v>
      </c>
      <c r="D2235" s="1311">
        <v>1200</v>
      </c>
      <c r="E2235" s="2624">
        <v>72.25</v>
      </c>
      <c r="F2235" s="1678">
        <f t="shared" ref="F2235:F2251" si="223">ROUND(E2235*(1-$F$11),2)</f>
        <v>72.25</v>
      </c>
      <c r="G2235" s="2268">
        <f>'Заказ, cкидки и курсы валют'!$J$24*F2235</f>
        <v>916.49125000000004</v>
      </c>
      <c r="H2235" s="1796">
        <f t="shared" ref="H2235:H2251" si="224">ROUND((D2235/1000)*G2235,2)</f>
        <v>1099.79</v>
      </c>
      <c r="I2235" s="1791"/>
    </row>
    <row r="2236" spans="1:10" ht="14.1" customHeight="1">
      <c r="A2236" s="770" t="s">
        <v>5305</v>
      </c>
      <c r="B2236" s="1056" t="s">
        <v>142</v>
      </c>
      <c r="C2236" s="2606">
        <v>2.2400000000000002</v>
      </c>
      <c r="D2236" s="1057">
        <v>1200</v>
      </c>
      <c r="E2236" s="2622">
        <v>88.76</v>
      </c>
      <c r="F2236" s="1133">
        <f t="shared" si="223"/>
        <v>88.76</v>
      </c>
      <c r="G2236" s="1041">
        <f>'Заказ, cкидки и курсы валют'!$J$24*F2236</f>
        <v>1125.9206000000001</v>
      </c>
      <c r="H2236" s="641">
        <f t="shared" si="224"/>
        <v>1351.1</v>
      </c>
      <c r="I2236" s="1790"/>
    </row>
    <row r="2237" spans="1:10" ht="14.1" customHeight="1">
      <c r="A2237" s="770" t="s">
        <v>5306</v>
      </c>
      <c r="B2237" s="1056" t="s">
        <v>144</v>
      </c>
      <c r="C2237" s="2606">
        <v>2.56</v>
      </c>
      <c r="D2237" s="1057">
        <v>1000</v>
      </c>
      <c r="E2237" s="2622">
        <v>153.35</v>
      </c>
      <c r="F2237" s="1133">
        <f t="shared" si="223"/>
        <v>153.35</v>
      </c>
      <c r="G2237" s="1041">
        <f>'Заказ, cкидки и курсы валют'!$J$24*F2237</f>
        <v>1945.2447500000001</v>
      </c>
      <c r="H2237" s="641">
        <f t="shared" si="224"/>
        <v>1945.24</v>
      </c>
      <c r="I2237" s="1790"/>
    </row>
    <row r="2238" spans="1:10" ht="14.1" customHeight="1">
      <c r="A2238" s="770" t="s">
        <v>11741</v>
      </c>
      <c r="B2238" s="1056" t="s">
        <v>155</v>
      </c>
      <c r="C2238" s="2606">
        <v>2.6</v>
      </c>
      <c r="D2238" s="1057">
        <v>1000</v>
      </c>
      <c r="E2238" s="2622">
        <v>85.45</v>
      </c>
      <c r="F2238" s="1133">
        <f t="shared" si="223"/>
        <v>85.45</v>
      </c>
      <c r="G2238" s="1041">
        <f>'Заказ, cкидки и курсы валют'!$J$24*F2238</f>
        <v>1083.93325</v>
      </c>
      <c r="H2238" s="641">
        <f t="shared" si="224"/>
        <v>1083.93</v>
      </c>
      <c r="I2238" s="1790"/>
    </row>
    <row r="2239" spans="1:10" ht="14.1" customHeight="1">
      <c r="A2239" s="770" t="s">
        <v>5307</v>
      </c>
      <c r="B2239" s="1056" t="s">
        <v>151</v>
      </c>
      <c r="C2239" s="2606">
        <v>5.5</v>
      </c>
      <c r="D2239" s="1057">
        <v>500</v>
      </c>
      <c r="E2239" s="2622">
        <v>179.24</v>
      </c>
      <c r="F2239" s="1133">
        <f t="shared" si="223"/>
        <v>179.24</v>
      </c>
      <c r="G2239" s="1041">
        <f>'Заказ, cкидки и курсы валют'!$J$24*F2239</f>
        <v>2273.6594</v>
      </c>
      <c r="H2239" s="641">
        <f t="shared" si="224"/>
        <v>1136.83</v>
      </c>
      <c r="I2239" s="1790"/>
    </row>
    <row r="2240" spans="1:10" ht="14.1" customHeight="1">
      <c r="A2240" s="770" t="s">
        <v>5487</v>
      </c>
      <c r="B2240" s="1056" t="s">
        <v>152</v>
      </c>
      <c r="C2240" s="2606">
        <v>6.12</v>
      </c>
      <c r="D2240" s="1057">
        <v>400</v>
      </c>
      <c r="E2240" s="2622">
        <v>196.43</v>
      </c>
      <c r="F2240" s="1133">
        <f t="shared" si="223"/>
        <v>196.43</v>
      </c>
      <c r="G2240" s="1041">
        <f>'Заказ, cкидки и курсы валют'!$J$24*F2240</f>
        <v>2491.7145500000001</v>
      </c>
      <c r="H2240" s="641">
        <f t="shared" si="224"/>
        <v>996.69</v>
      </c>
      <c r="I2240" s="1790"/>
    </row>
    <row r="2241" spans="1:9" ht="14.1" customHeight="1">
      <c r="A2241" s="770" t="s">
        <v>5308</v>
      </c>
      <c r="B2241" s="1056" t="s">
        <v>158</v>
      </c>
      <c r="C2241" s="2606">
        <v>6.75</v>
      </c>
      <c r="D2241" s="1057">
        <v>350</v>
      </c>
      <c r="E2241" s="2622">
        <v>253.25</v>
      </c>
      <c r="F2241" s="1133">
        <f t="shared" si="223"/>
        <v>253.25</v>
      </c>
      <c r="G2241" s="1041">
        <f>'Заказ, cкидки и курсы валют'!$J$24*F2241</f>
        <v>3212.4762500000002</v>
      </c>
      <c r="H2241" s="641">
        <f t="shared" si="224"/>
        <v>1124.3699999999999</v>
      </c>
      <c r="I2241" s="1790"/>
    </row>
    <row r="2242" spans="1:9" ht="14.1" customHeight="1">
      <c r="A2242" s="770" t="s">
        <v>5309</v>
      </c>
      <c r="B2242" s="1056" t="s">
        <v>159</v>
      </c>
      <c r="C2242" s="2606">
        <v>7.38</v>
      </c>
      <c r="D2242" s="1057">
        <v>300</v>
      </c>
      <c r="E2242" s="2622">
        <v>298.42</v>
      </c>
      <c r="F2242" s="1133">
        <f t="shared" si="223"/>
        <v>298.42</v>
      </c>
      <c r="G2242" s="1041">
        <f>'Заказ, cкидки и курсы валют'!$J$24*F2242</f>
        <v>3785.4577000000004</v>
      </c>
      <c r="H2242" s="641">
        <f t="shared" si="224"/>
        <v>1135.6400000000001</v>
      </c>
      <c r="I2242" s="1790"/>
    </row>
    <row r="2243" spans="1:9" ht="14.1" customHeight="1">
      <c r="A2243" s="770" t="s">
        <v>11742</v>
      </c>
      <c r="B2243" s="2368" t="s">
        <v>170</v>
      </c>
      <c r="C2243" s="2619">
        <v>10</v>
      </c>
      <c r="D2243" s="2620">
        <v>250</v>
      </c>
      <c r="E2243" s="2622">
        <v>268.14</v>
      </c>
      <c r="F2243" s="1133">
        <f t="shared" si="223"/>
        <v>268.14</v>
      </c>
      <c r="G2243" s="1041">
        <f>'Заказ, cкидки и курсы валют'!$J$24*F2243</f>
        <v>3401.3559</v>
      </c>
      <c r="H2243" s="641">
        <f t="shared" si="224"/>
        <v>850.34</v>
      </c>
      <c r="I2243" s="1790"/>
    </row>
    <row r="2244" spans="1:9" ht="14.1" customHeight="1">
      <c r="A2244" s="770" t="s">
        <v>5310</v>
      </c>
      <c r="B2244" s="1056" t="s">
        <v>171</v>
      </c>
      <c r="C2244" s="2606">
        <v>11.13</v>
      </c>
      <c r="D2244" s="1057">
        <v>200</v>
      </c>
      <c r="E2244" s="2622">
        <v>458.01</v>
      </c>
      <c r="F2244" s="1133">
        <f t="shared" si="223"/>
        <v>458.01</v>
      </c>
      <c r="G2244" s="1041">
        <f>'Заказ, cкидки и курсы валют'!$J$24*F2244</f>
        <v>5809.8568500000001</v>
      </c>
      <c r="H2244" s="641">
        <f t="shared" si="224"/>
        <v>1161.97</v>
      </c>
      <c r="I2244" s="1790"/>
    </row>
    <row r="2245" spans="1:9" ht="14.1" customHeight="1">
      <c r="A2245" s="770" t="s">
        <v>5311</v>
      </c>
      <c r="B2245" s="1056" t="s">
        <v>172</v>
      </c>
      <c r="C2245" s="2606">
        <v>12.12</v>
      </c>
      <c r="D2245" s="1057">
        <v>200</v>
      </c>
      <c r="E2245" s="2622">
        <v>471.09</v>
      </c>
      <c r="F2245" s="1133">
        <f t="shared" si="223"/>
        <v>471.09</v>
      </c>
      <c r="G2245" s="1041">
        <f>'Заказ, cкидки и курсы валют'!$J$24*F2245</f>
        <v>5975.7766499999998</v>
      </c>
      <c r="H2245" s="641">
        <f t="shared" si="224"/>
        <v>1195.1600000000001</v>
      </c>
      <c r="I2245" s="1790"/>
    </row>
    <row r="2246" spans="1:9" ht="14.1" customHeight="1">
      <c r="A2246" s="770" t="s">
        <v>5312</v>
      </c>
      <c r="B2246" s="1056" t="s">
        <v>173</v>
      </c>
      <c r="C2246" s="2606">
        <v>13.6</v>
      </c>
      <c r="D2246" s="1057">
        <v>150</v>
      </c>
      <c r="E2246" s="2622">
        <v>503.06</v>
      </c>
      <c r="F2246" s="1133">
        <f t="shared" si="223"/>
        <v>503.06</v>
      </c>
      <c r="G2246" s="1041">
        <f>'Заказ, cкидки и курсы валют'!$J$24*F2246</f>
        <v>6381.3161</v>
      </c>
      <c r="H2246" s="641">
        <f t="shared" si="224"/>
        <v>957.2</v>
      </c>
      <c r="I2246" s="1790"/>
    </row>
    <row r="2247" spans="1:9" ht="14.1" customHeight="1">
      <c r="A2247" s="770" t="s">
        <v>5313</v>
      </c>
      <c r="B2247" s="1056" t="s">
        <v>174</v>
      </c>
      <c r="C2247" s="2606">
        <v>14.08</v>
      </c>
      <c r="D2247" s="1057">
        <v>150</v>
      </c>
      <c r="E2247" s="2622">
        <v>583.34</v>
      </c>
      <c r="F2247" s="1133">
        <f t="shared" si="223"/>
        <v>583.34</v>
      </c>
      <c r="G2247" s="1041">
        <f>'Заказ, cкидки и курсы валют'!$J$24*F2247</f>
        <v>7399.6679000000004</v>
      </c>
      <c r="H2247" s="641">
        <f t="shared" si="224"/>
        <v>1109.95</v>
      </c>
      <c r="I2247" s="1790"/>
    </row>
    <row r="2248" spans="1:9" ht="14.1" customHeight="1">
      <c r="A2248" s="770" t="s">
        <v>11743</v>
      </c>
      <c r="B2248" s="2368" t="s">
        <v>178</v>
      </c>
      <c r="C2248" s="2619">
        <v>13.2</v>
      </c>
      <c r="D2248" s="2620">
        <v>200</v>
      </c>
      <c r="E2248" s="2622">
        <v>426.89</v>
      </c>
      <c r="F2248" s="1133">
        <f t="shared" si="223"/>
        <v>426.89</v>
      </c>
      <c r="G2248" s="1041">
        <f>'Заказ, cкидки и курсы валют'!$J$24*F2248</f>
        <v>5415.0996500000001</v>
      </c>
      <c r="H2248" s="641">
        <f t="shared" si="224"/>
        <v>1083.02</v>
      </c>
      <c r="I2248" s="1790"/>
    </row>
    <row r="2249" spans="1:9" ht="14.1" customHeight="1">
      <c r="A2249" s="770" t="s">
        <v>11744</v>
      </c>
      <c r="B2249" s="2368" t="s">
        <v>179</v>
      </c>
      <c r="C2249" s="2619">
        <v>14.6</v>
      </c>
      <c r="D2249" s="2620">
        <v>200</v>
      </c>
      <c r="E2249" s="2622">
        <v>460.91</v>
      </c>
      <c r="F2249" s="1133">
        <f t="shared" si="223"/>
        <v>460.91</v>
      </c>
      <c r="G2249" s="1041">
        <f>'Заказ, cкидки и курсы валют'!$J$24*F2249</f>
        <v>5846.6433500000003</v>
      </c>
      <c r="H2249" s="641">
        <f t="shared" si="224"/>
        <v>1169.33</v>
      </c>
      <c r="I2249" s="1790"/>
    </row>
    <row r="2250" spans="1:9" ht="14.1" customHeight="1">
      <c r="A2250" s="770" t="s">
        <v>5314</v>
      </c>
      <c r="B2250" s="2368" t="s">
        <v>180</v>
      </c>
      <c r="C2250" s="2619">
        <v>17.420000000000002</v>
      </c>
      <c r="D2250" s="2620">
        <v>150</v>
      </c>
      <c r="E2250" s="2622">
        <v>544.75</v>
      </c>
      <c r="F2250" s="1133">
        <f t="shared" si="223"/>
        <v>544.75</v>
      </c>
      <c r="G2250" s="1041">
        <f>'Заказ, cкидки и курсы валют'!$J$24*F2250</f>
        <v>6910.1537500000004</v>
      </c>
      <c r="H2250" s="641">
        <f t="shared" si="224"/>
        <v>1036.52</v>
      </c>
      <c r="I2250" s="1790"/>
    </row>
    <row r="2251" spans="1:9" ht="14.1" customHeight="1">
      <c r="A2251" s="770" t="s">
        <v>11745</v>
      </c>
      <c r="B2251" s="2368" t="s">
        <v>181</v>
      </c>
      <c r="C2251" s="2619">
        <v>17.5</v>
      </c>
      <c r="D2251" s="2620">
        <v>150</v>
      </c>
      <c r="E2251" s="2622">
        <v>531.98</v>
      </c>
      <c r="F2251" s="1133">
        <f t="shared" si="223"/>
        <v>531.98</v>
      </c>
      <c r="G2251" s="1041">
        <f>'Заказ, cкидки и курсы валют'!$J$24*F2251</f>
        <v>6748.1663000000008</v>
      </c>
      <c r="H2251" s="641">
        <f t="shared" si="224"/>
        <v>1012.22</v>
      </c>
      <c r="I2251" s="1790"/>
    </row>
    <row r="2252" spans="1:9" ht="14.1" customHeight="1">
      <c r="A2252" s="770" t="s">
        <v>5315</v>
      </c>
      <c r="B2252" s="2368" t="s">
        <v>182</v>
      </c>
      <c r="C2252" s="2619">
        <v>20.149999999999999</v>
      </c>
      <c r="D2252" s="2620">
        <v>120</v>
      </c>
      <c r="E2252" s="2622">
        <v>628.03</v>
      </c>
      <c r="F2252" s="1133">
        <f t="shared" ref="F2252:F2261" si="225">ROUND(E2252*(1-$F$11),2)</f>
        <v>628.03</v>
      </c>
      <c r="G2252" s="1041">
        <f>'Заказ, cкидки и курсы валют'!$J$24*F2252</f>
        <v>7966.5605500000001</v>
      </c>
      <c r="H2252" s="641">
        <f t="shared" ref="H2252:H2261" si="226">ROUND((D2252/1000)*G2252,2)</f>
        <v>955.99</v>
      </c>
      <c r="I2252" s="1790"/>
    </row>
    <row r="2253" spans="1:9" ht="14.1" customHeight="1">
      <c r="A2253" s="1260" t="s">
        <v>5316</v>
      </c>
      <c r="B2253" s="2368" t="s">
        <v>183</v>
      </c>
      <c r="C2253" s="2619">
        <v>22.35</v>
      </c>
      <c r="D2253" s="2620">
        <v>100</v>
      </c>
      <c r="E2253" s="2622">
        <v>677.88</v>
      </c>
      <c r="F2253" s="1133">
        <f t="shared" si="225"/>
        <v>677.88</v>
      </c>
      <c r="G2253" s="1041">
        <f>'Заказ, cкидки и курсы валют'!$J$24*F2253</f>
        <v>8598.9078000000009</v>
      </c>
      <c r="H2253" s="641">
        <f t="shared" si="226"/>
        <v>859.89</v>
      </c>
      <c r="I2253" s="642"/>
    </row>
    <row r="2254" spans="1:9" ht="14.1" customHeight="1">
      <c r="A2254" s="1260" t="s">
        <v>5317</v>
      </c>
      <c r="B2254" s="2368" t="s">
        <v>184</v>
      </c>
      <c r="C2254" s="2619">
        <v>22.62</v>
      </c>
      <c r="D2254" s="2620">
        <v>100</v>
      </c>
      <c r="E2254" s="2622">
        <v>766.72</v>
      </c>
      <c r="F2254" s="1133">
        <f t="shared" si="225"/>
        <v>766.72</v>
      </c>
      <c r="G2254" s="1041">
        <f>'Заказ, cкидки и курсы валют'!$J$24*F2254</f>
        <v>9725.8432000000012</v>
      </c>
      <c r="H2254" s="641">
        <f t="shared" si="226"/>
        <v>972.58</v>
      </c>
      <c r="I2254" s="642"/>
    </row>
    <row r="2255" spans="1:9" ht="14.1" customHeight="1">
      <c r="A2255" s="1260" t="s">
        <v>5318</v>
      </c>
      <c r="B2255" s="1056" t="s">
        <v>185</v>
      </c>
      <c r="C2255" s="2606">
        <v>25.59</v>
      </c>
      <c r="D2255" s="1057">
        <v>100</v>
      </c>
      <c r="E2255" s="2622">
        <v>932.02</v>
      </c>
      <c r="F2255" s="1133">
        <f t="shared" si="225"/>
        <v>932.02</v>
      </c>
      <c r="G2255" s="1041">
        <f>'Заказ, cкидки и курсы валют'!$J$24*F2255</f>
        <v>11822.673699999999</v>
      </c>
      <c r="H2255" s="641">
        <f t="shared" si="226"/>
        <v>1182.27</v>
      </c>
      <c r="I2255" s="642"/>
    </row>
    <row r="2256" spans="1:9" ht="14.1" customHeight="1">
      <c r="A2256" s="1260" t="s">
        <v>5319</v>
      </c>
      <c r="B2256" s="2605" t="s">
        <v>191</v>
      </c>
      <c r="C2256" s="2621">
        <v>27.73</v>
      </c>
      <c r="D2256" s="644">
        <v>80</v>
      </c>
      <c r="E2256" s="2622">
        <v>908.89</v>
      </c>
      <c r="F2256" s="1133">
        <f t="shared" si="225"/>
        <v>908.89</v>
      </c>
      <c r="G2256" s="1041">
        <f>'Заказ, cкидки и курсы валют'!$J$24*F2256</f>
        <v>11529.26965</v>
      </c>
      <c r="H2256" s="641">
        <f t="shared" si="226"/>
        <v>922.34</v>
      </c>
      <c r="I2256" s="642"/>
    </row>
    <row r="2257" spans="1:9" ht="14.1" customHeight="1">
      <c r="A2257" s="1260" t="s">
        <v>5320</v>
      </c>
      <c r="B2257" s="2368" t="s">
        <v>194</v>
      </c>
      <c r="C2257" s="2619">
        <v>34</v>
      </c>
      <c r="D2257" s="2620">
        <v>60</v>
      </c>
      <c r="E2257" s="2622">
        <v>1295.94</v>
      </c>
      <c r="F2257" s="1133">
        <f t="shared" si="225"/>
        <v>1295.94</v>
      </c>
      <c r="G2257" s="1041">
        <f>'Заказ, cкидки и курсы валют'!$J$24*F2257</f>
        <v>16438.998900000002</v>
      </c>
      <c r="H2257" s="641">
        <f t="shared" si="226"/>
        <v>986.34</v>
      </c>
      <c r="I2257" s="642"/>
    </row>
    <row r="2258" spans="1:9" ht="14.1" customHeight="1">
      <c r="A2258" s="1260" t="s">
        <v>5321</v>
      </c>
      <c r="B2258" s="2368" t="s">
        <v>195</v>
      </c>
      <c r="C2258" s="2619">
        <v>38.9</v>
      </c>
      <c r="D2258" s="2368">
        <v>50</v>
      </c>
      <c r="E2258" s="2622">
        <v>1247.95</v>
      </c>
      <c r="F2258" s="1133">
        <f t="shared" si="225"/>
        <v>1247.95</v>
      </c>
      <c r="G2258" s="1041">
        <f>'Заказ, cкидки и курсы валют'!$J$24*F2258</f>
        <v>15830.245750000002</v>
      </c>
      <c r="H2258" s="641">
        <f t="shared" si="226"/>
        <v>791.51</v>
      </c>
      <c r="I2258" s="642"/>
    </row>
    <row r="2259" spans="1:9" ht="14.1" customHeight="1">
      <c r="A2259" s="1260" t="s">
        <v>5322</v>
      </c>
      <c r="B2259" s="2368" t="s">
        <v>196</v>
      </c>
      <c r="C2259" s="2619">
        <v>43.34</v>
      </c>
      <c r="D2259" s="2368">
        <v>50</v>
      </c>
      <c r="E2259" s="2622">
        <v>1292.72</v>
      </c>
      <c r="F2259" s="1133">
        <f t="shared" si="225"/>
        <v>1292.72</v>
      </c>
      <c r="G2259" s="1041">
        <f>'Заказ, cкидки и курсы валют'!$J$24*F2259</f>
        <v>16398.153200000001</v>
      </c>
      <c r="H2259" s="641">
        <f t="shared" si="226"/>
        <v>819.91</v>
      </c>
      <c r="I2259" s="642"/>
    </row>
    <row r="2260" spans="1:9" ht="14.1" customHeight="1">
      <c r="A2260" s="1260" t="s">
        <v>5323</v>
      </c>
      <c r="B2260" s="2368" t="s">
        <v>197</v>
      </c>
      <c r="C2260" s="2619">
        <v>47.78</v>
      </c>
      <c r="D2260" s="2368">
        <v>50</v>
      </c>
      <c r="E2260" s="2622">
        <v>1857.34</v>
      </c>
      <c r="F2260" s="1133">
        <f t="shared" si="225"/>
        <v>1857.34</v>
      </c>
      <c r="G2260" s="1041">
        <f>'Заказ, cкидки и курсы валют'!$J$24*F2260</f>
        <v>23560.357899999999</v>
      </c>
      <c r="H2260" s="641">
        <f t="shared" si="226"/>
        <v>1178.02</v>
      </c>
      <c r="I2260" s="642"/>
    </row>
    <row r="2261" spans="1:9" ht="14.1" customHeight="1" thickBot="1">
      <c r="A2261" s="1594" t="s">
        <v>5324</v>
      </c>
      <c r="B2261" s="1121" t="s">
        <v>198</v>
      </c>
      <c r="C2261" s="2625">
        <v>52.13</v>
      </c>
      <c r="D2261" s="1315">
        <v>40</v>
      </c>
      <c r="E2261" s="2626">
        <v>1574.49</v>
      </c>
      <c r="F2261" s="1758">
        <f t="shared" si="225"/>
        <v>1574.49</v>
      </c>
      <c r="G2261" s="1759">
        <f>'Заказ, cкидки и курсы валют'!$J$24*F2261</f>
        <v>19972.405650000001</v>
      </c>
      <c r="H2261" s="1760">
        <f t="shared" si="226"/>
        <v>798.9</v>
      </c>
      <c r="I2261" s="1135"/>
    </row>
    <row r="2262" spans="1:9" ht="13.5" customHeight="1" thickBot="1">
      <c r="H2262" s="606"/>
    </row>
    <row r="2263" spans="1:9" ht="13.5" customHeight="1">
      <c r="A2263" s="301"/>
      <c r="B2263" s="1429" t="s">
        <v>3179</v>
      </c>
      <c r="C2263" s="112"/>
      <c r="D2263" s="114"/>
      <c r="E2263" s="728"/>
      <c r="F2263" s="729"/>
      <c r="G2263" s="1033"/>
      <c r="H2263" s="196"/>
      <c r="I2263" s="116"/>
    </row>
    <row r="2264" spans="1:9" ht="13.5" customHeight="1">
      <c r="A2264" s="1430"/>
      <c r="B2264" s="1431"/>
      <c r="C2264" s="1432"/>
      <c r="D2264" s="1432"/>
      <c r="E2264" s="1433"/>
      <c r="F2264" s="1434"/>
      <c r="G2264" s="1435"/>
      <c r="H2264" s="1436"/>
      <c r="I2264" s="1437"/>
    </row>
    <row r="2265" spans="1:9" ht="13.5" customHeight="1">
      <c r="A2265" s="1430"/>
      <c r="B2265" s="1431"/>
      <c r="C2265" s="1432"/>
      <c r="D2265" s="1432"/>
      <c r="E2265" s="1433"/>
      <c r="F2265" s="1434"/>
      <c r="G2265" s="1435"/>
      <c r="H2265" s="1436"/>
      <c r="I2265" s="1437"/>
    </row>
    <row r="2266" spans="1:9">
      <c r="A2266" s="1438"/>
      <c r="B2266" s="1439"/>
      <c r="C2266" s="1432"/>
      <c r="D2266" s="1432"/>
      <c r="E2266" s="1433"/>
      <c r="F2266" s="1434"/>
      <c r="G2266" s="1435"/>
      <c r="H2266" s="1436"/>
      <c r="I2266" s="1440"/>
    </row>
    <row r="2267" spans="1:9">
      <c r="A2267" s="1441"/>
      <c r="B2267" s="1442"/>
      <c r="C2267" s="1432"/>
      <c r="D2267" s="1432"/>
      <c r="E2267" s="1433"/>
      <c r="F2267" s="1434"/>
      <c r="G2267" s="1435"/>
      <c r="H2267" s="1436"/>
      <c r="I2267" s="1440"/>
    </row>
    <row r="2268" spans="1:9">
      <c r="A2268" s="1438"/>
      <c r="B2268" s="675"/>
      <c r="C2268" s="1436"/>
      <c r="D2268" s="1436"/>
      <c r="E2268" s="1443"/>
      <c r="F2268" s="1444"/>
      <c r="G2268" s="1435"/>
      <c r="H2268" s="675"/>
      <c r="I2268" s="1437"/>
    </row>
    <row r="2269" spans="1:9" ht="16.5" thickBot="1">
      <c r="A2269" s="234" t="s">
        <v>7212</v>
      </c>
      <c r="B2269" s="1445"/>
      <c r="C2269" s="1446"/>
      <c r="D2269" s="1446"/>
      <c r="E2269" s="1447"/>
      <c r="F2269" s="1448"/>
      <c r="G2269" s="1449"/>
      <c r="H2269" s="1445"/>
      <c r="I2269" s="1450"/>
    </row>
    <row r="2270" spans="1:9" ht="42">
      <c r="A2270" s="228" t="s">
        <v>1036</v>
      </c>
      <c r="B2270" s="229" t="s">
        <v>1037</v>
      </c>
      <c r="C2270" s="230" t="s">
        <v>679</v>
      </c>
      <c r="D2270" s="230" t="s">
        <v>3147</v>
      </c>
      <c r="E2270" s="742" t="s">
        <v>11544</v>
      </c>
      <c r="F2270" s="737" t="s">
        <v>2796</v>
      </c>
      <c r="G2270" s="1039" t="s">
        <v>2644</v>
      </c>
      <c r="H2270" s="2597" t="s">
        <v>498</v>
      </c>
      <c r="I2270" s="232" t="s">
        <v>4274</v>
      </c>
    </row>
    <row r="2271" spans="1:9" ht="13.5" thickBot="1">
      <c r="A2271" s="228"/>
      <c r="B2271" s="445"/>
      <c r="C2271" s="230" t="s">
        <v>3648</v>
      </c>
      <c r="D2271" s="446" t="s">
        <v>2645</v>
      </c>
      <c r="E2271" s="738" t="s">
        <v>265</v>
      </c>
      <c r="F2271" s="745">
        <f>'Заказ, cкидки и курсы валют'!$I$12</f>
        <v>0</v>
      </c>
      <c r="G2271" s="2595"/>
      <c r="H2271" s="2596"/>
      <c r="I2271" s="380"/>
    </row>
    <row r="2272" spans="1:9" ht="14.1" customHeight="1">
      <c r="A2272" s="389" t="s">
        <v>7450</v>
      </c>
      <c r="B2272" s="390" t="s">
        <v>142</v>
      </c>
      <c r="C2272" s="1210"/>
      <c r="D2272" s="1211">
        <v>20</v>
      </c>
      <c r="E2272" s="1123">
        <f>E2236*2</f>
        <v>177.52</v>
      </c>
      <c r="F2272" s="1187">
        <f>ROUND(E2272*(1-$F$11),2)</f>
        <v>177.52</v>
      </c>
      <c r="G2272" s="1188">
        <f>'Заказ, cкидки и курсы валют'!$J$24*F2272</f>
        <v>2251.8412000000003</v>
      </c>
      <c r="H2272" s="443">
        <f>ROUND((D2272/1000)*G2272,2)</f>
        <v>45.04</v>
      </c>
      <c r="I2272" s="392"/>
    </row>
    <row r="2273" spans="1:9" ht="14.1" customHeight="1">
      <c r="A2273" s="250" t="s">
        <v>7449</v>
      </c>
      <c r="B2273" s="15" t="s">
        <v>144</v>
      </c>
      <c r="C2273" s="505"/>
      <c r="D2273" s="30">
        <v>20</v>
      </c>
      <c r="E2273" s="1123">
        <f>E2237*2</f>
        <v>306.7</v>
      </c>
      <c r="F2273" s="740">
        <f t="shared" ref="F2273:F2292" si="227">ROUND(E2273*(1-$F$11),2)</f>
        <v>306.7</v>
      </c>
      <c r="G2273" s="1037">
        <f>'Заказ, cкидки и курсы валют'!$J$24*F2273</f>
        <v>3890.4895000000001</v>
      </c>
      <c r="H2273" s="158">
        <f t="shared" ref="H2273:H2292" si="228">ROUND((D2273/1000)*G2273,2)</f>
        <v>77.81</v>
      </c>
      <c r="I2273" s="381"/>
    </row>
    <row r="2274" spans="1:9" ht="14.1" customHeight="1">
      <c r="A2274" s="250" t="s">
        <v>7451</v>
      </c>
      <c r="B2274" s="15" t="s">
        <v>151</v>
      </c>
      <c r="C2274" s="505"/>
      <c r="D2274" s="30">
        <v>20</v>
      </c>
      <c r="E2274" s="1123">
        <f>E2239*2</f>
        <v>358.48</v>
      </c>
      <c r="F2274" s="740">
        <f t="shared" si="227"/>
        <v>358.48</v>
      </c>
      <c r="G2274" s="1037">
        <f>'Заказ, cкидки и курсы валют'!$J$24*F2274</f>
        <v>4547.3188</v>
      </c>
      <c r="H2274" s="158">
        <f t="shared" si="228"/>
        <v>90.95</v>
      </c>
      <c r="I2274" s="381"/>
    </row>
    <row r="2275" spans="1:9" ht="14.1" customHeight="1">
      <c r="A2275" s="250" t="s">
        <v>7452</v>
      </c>
      <c r="B2275" s="15" t="s">
        <v>152</v>
      </c>
      <c r="C2275" s="505"/>
      <c r="D2275" s="30">
        <v>20</v>
      </c>
      <c r="E2275" s="1123">
        <f>E2240*2</f>
        <v>392.86</v>
      </c>
      <c r="F2275" s="740">
        <f t="shared" si="227"/>
        <v>392.86</v>
      </c>
      <c r="G2275" s="1037">
        <f>'Заказ, cкидки и курсы валют'!$J$24*F2275</f>
        <v>4983.4291000000003</v>
      </c>
      <c r="H2275" s="158">
        <f t="shared" si="228"/>
        <v>99.67</v>
      </c>
      <c r="I2275" s="381"/>
    </row>
    <row r="2276" spans="1:9" ht="14.1" customHeight="1">
      <c r="A2276" s="250" t="s">
        <v>7453</v>
      </c>
      <c r="B2276" s="15" t="s">
        <v>158</v>
      </c>
      <c r="C2276" s="505"/>
      <c r="D2276" s="30">
        <v>20</v>
      </c>
      <c r="E2276" s="1123">
        <f>E2241*2</f>
        <v>506.5</v>
      </c>
      <c r="F2276" s="740">
        <f t="shared" si="227"/>
        <v>506.5</v>
      </c>
      <c r="G2276" s="1037">
        <f>'Заказ, cкидки и курсы валют'!$J$24*F2276</f>
        <v>6424.9525000000003</v>
      </c>
      <c r="H2276" s="158">
        <f t="shared" si="228"/>
        <v>128.5</v>
      </c>
      <c r="I2276" s="381"/>
    </row>
    <row r="2277" spans="1:9" ht="14.1" customHeight="1">
      <c r="A2277" s="250" t="s">
        <v>7454</v>
      </c>
      <c r="B2277" s="15" t="s">
        <v>159</v>
      </c>
      <c r="C2277" s="505"/>
      <c r="D2277" s="30">
        <v>20</v>
      </c>
      <c r="E2277" s="1123">
        <f>E2242*2</f>
        <v>596.84</v>
      </c>
      <c r="F2277" s="740">
        <f t="shared" si="227"/>
        <v>596.84</v>
      </c>
      <c r="G2277" s="1037">
        <f>'Заказ, cкидки и курсы валют'!$J$24*F2277</f>
        <v>7570.9154000000008</v>
      </c>
      <c r="H2277" s="158">
        <f t="shared" si="228"/>
        <v>151.41999999999999</v>
      </c>
      <c r="I2277" s="381"/>
    </row>
    <row r="2278" spans="1:9" ht="14.1" customHeight="1">
      <c r="A2278" s="250" t="s">
        <v>7455</v>
      </c>
      <c r="B2278" s="15" t="s">
        <v>171</v>
      </c>
      <c r="C2278" s="505"/>
      <c r="D2278" s="30">
        <v>10</v>
      </c>
      <c r="E2278" s="1123">
        <f>E2244*2</f>
        <v>916.02</v>
      </c>
      <c r="F2278" s="740">
        <f t="shared" si="227"/>
        <v>916.02</v>
      </c>
      <c r="G2278" s="1037">
        <f>'Заказ, cкидки и курсы валют'!$J$24*F2278</f>
        <v>11619.7137</v>
      </c>
      <c r="H2278" s="158">
        <f t="shared" si="228"/>
        <v>116.2</v>
      </c>
      <c r="I2278" s="381"/>
    </row>
    <row r="2279" spans="1:9" ht="14.1" customHeight="1">
      <c r="A2279" s="250" t="s">
        <v>7456</v>
      </c>
      <c r="B2279" s="15" t="s">
        <v>172</v>
      </c>
      <c r="C2279" s="505"/>
      <c r="D2279" s="30">
        <v>10</v>
      </c>
      <c r="E2279" s="1123">
        <f>E2245*2</f>
        <v>942.18</v>
      </c>
      <c r="F2279" s="740">
        <f t="shared" si="227"/>
        <v>942.18</v>
      </c>
      <c r="G2279" s="1037">
        <f>'Заказ, cкидки и курсы валют'!$J$24*F2279</f>
        <v>11951.5533</v>
      </c>
      <c r="H2279" s="158">
        <f t="shared" si="228"/>
        <v>119.52</v>
      </c>
      <c r="I2279" s="381"/>
    </row>
    <row r="2280" spans="1:9" ht="14.1" customHeight="1">
      <c r="A2280" s="250" t="s">
        <v>7457</v>
      </c>
      <c r="B2280" s="15" t="s">
        <v>173</v>
      </c>
      <c r="C2280" s="505"/>
      <c r="D2280" s="30">
        <v>10</v>
      </c>
      <c r="E2280" s="1123">
        <f>E2246*2</f>
        <v>1006.12</v>
      </c>
      <c r="F2280" s="740">
        <f t="shared" si="227"/>
        <v>1006.12</v>
      </c>
      <c r="G2280" s="1037">
        <f>'Заказ, cкидки и курсы валют'!$J$24*F2280</f>
        <v>12762.6322</v>
      </c>
      <c r="H2280" s="158">
        <f t="shared" si="228"/>
        <v>127.63</v>
      </c>
      <c r="I2280" s="381"/>
    </row>
    <row r="2281" spans="1:9" ht="14.1" customHeight="1">
      <c r="A2281" s="250" t="s">
        <v>7458</v>
      </c>
      <c r="B2281" s="15" t="s">
        <v>174</v>
      </c>
      <c r="C2281" s="505"/>
      <c r="D2281" s="30">
        <v>10</v>
      </c>
      <c r="E2281" s="1123">
        <f>E2247*2</f>
        <v>1166.68</v>
      </c>
      <c r="F2281" s="740">
        <f t="shared" si="227"/>
        <v>1166.68</v>
      </c>
      <c r="G2281" s="1037">
        <f>'Заказ, cкидки и курсы валют'!$J$24*F2281</f>
        <v>14799.335800000001</v>
      </c>
      <c r="H2281" s="158">
        <f t="shared" si="228"/>
        <v>147.99</v>
      </c>
      <c r="I2281" s="381"/>
    </row>
    <row r="2282" spans="1:9" ht="14.1" customHeight="1">
      <c r="A2282" s="250" t="s">
        <v>7459</v>
      </c>
      <c r="B2282" s="15" t="s">
        <v>180</v>
      </c>
      <c r="C2282" s="505"/>
      <c r="D2282" s="30">
        <v>10</v>
      </c>
      <c r="E2282" s="1123">
        <f>E2250*2</f>
        <v>1089.5</v>
      </c>
      <c r="F2282" s="740">
        <f t="shared" si="227"/>
        <v>1089.5</v>
      </c>
      <c r="G2282" s="1037">
        <f>'Заказ, cкидки и курсы валют'!$J$24*F2282</f>
        <v>13820.307500000001</v>
      </c>
      <c r="H2282" s="158">
        <f t="shared" si="228"/>
        <v>138.19999999999999</v>
      </c>
      <c r="I2282" s="381"/>
    </row>
    <row r="2283" spans="1:9" ht="14.1" customHeight="1">
      <c r="A2283" s="250" t="s">
        <v>7460</v>
      </c>
      <c r="B2283" s="15" t="s">
        <v>3867</v>
      </c>
      <c r="C2283" s="505"/>
      <c r="D2283" s="30">
        <v>10</v>
      </c>
      <c r="E2283" s="1123">
        <f t="shared" ref="E2283:E2292" si="229">E2252*2</f>
        <v>1256.06</v>
      </c>
      <c r="F2283" s="740">
        <f t="shared" si="227"/>
        <v>1256.06</v>
      </c>
      <c r="G2283" s="1037">
        <f>'Заказ, cкидки и курсы валют'!$J$24*F2283</f>
        <v>15933.1211</v>
      </c>
      <c r="H2283" s="158">
        <f t="shared" si="228"/>
        <v>159.33000000000001</v>
      </c>
      <c r="I2283" s="381"/>
    </row>
    <row r="2284" spans="1:9" ht="14.1" customHeight="1">
      <c r="A2284" s="243" t="s">
        <v>7461</v>
      </c>
      <c r="B2284" s="71" t="s">
        <v>183</v>
      </c>
      <c r="C2284" s="15"/>
      <c r="D2284" s="79">
        <v>10</v>
      </c>
      <c r="E2284" s="1123">
        <f t="shared" si="229"/>
        <v>1355.76</v>
      </c>
      <c r="F2284" s="740">
        <f t="shared" si="227"/>
        <v>1355.76</v>
      </c>
      <c r="G2284" s="1037">
        <f>'Заказ, cкидки и курсы валют'!$J$24*F2284</f>
        <v>17197.815600000002</v>
      </c>
      <c r="H2284" s="158">
        <f t="shared" si="228"/>
        <v>171.98</v>
      </c>
      <c r="I2284" s="245"/>
    </row>
    <row r="2285" spans="1:9" ht="14.1" customHeight="1">
      <c r="A2285" s="243" t="s">
        <v>7462</v>
      </c>
      <c r="B2285" s="71" t="s">
        <v>184</v>
      </c>
      <c r="C2285" s="15"/>
      <c r="D2285" s="79">
        <v>10</v>
      </c>
      <c r="E2285" s="1123">
        <f t="shared" si="229"/>
        <v>1533.44</v>
      </c>
      <c r="F2285" s="740">
        <f t="shared" si="227"/>
        <v>1533.44</v>
      </c>
      <c r="G2285" s="1037">
        <f>'Заказ, cкидки и курсы валют'!$J$24*F2285</f>
        <v>19451.686400000002</v>
      </c>
      <c r="H2285" s="158">
        <f t="shared" si="228"/>
        <v>194.52</v>
      </c>
      <c r="I2285" s="245"/>
    </row>
    <row r="2286" spans="1:9" ht="14.1" customHeight="1">
      <c r="A2286" s="243" t="s">
        <v>7463</v>
      </c>
      <c r="B2286" s="71" t="s">
        <v>185</v>
      </c>
      <c r="C2286" s="15"/>
      <c r="D2286" s="79">
        <v>10</v>
      </c>
      <c r="E2286" s="1123">
        <f t="shared" si="229"/>
        <v>1864.04</v>
      </c>
      <c r="F2286" s="740">
        <f t="shared" si="227"/>
        <v>1864.04</v>
      </c>
      <c r="G2286" s="1037">
        <f>'Заказ, cкидки и курсы валют'!$J$24*F2286</f>
        <v>23645.347399999999</v>
      </c>
      <c r="H2286" s="158">
        <f t="shared" si="228"/>
        <v>236.45</v>
      </c>
      <c r="I2286" s="245"/>
    </row>
    <row r="2287" spans="1:9" ht="14.1" customHeight="1">
      <c r="A2287" s="243" t="s">
        <v>7464</v>
      </c>
      <c r="B2287" s="71" t="s">
        <v>191</v>
      </c>
      <c r="C2287" s="15">
        <v>54.400000000000006</v>
      </c>
      <c r="D2287" s="79">
        <v>5</v>
      </c>
      <c r="E2287" s="1123">
        <f t="shared" si="229"/>
        <v>1817.78</v>
      </c>
      <c r="F2287" s="740">
        <f t="shared" si="227"/>
        <v>1817.78</v>
      </c>
      <c r="G2287" s="1037">
        <f>'Заказ, cкидки и курсы валют'!$J$24*F2287</f>
        <v>23058.5393</v>
      </c>
      <c r="H2287" s="158">
        <f t="shared" si="228"/>
        <v>115.29</v>
      </c>
      <c r="I2287" s="245"/>
    </row>
    <row r="2288" spans="1:9" ht="14.1" customHeight="1">
      <c r="A2288" s="243" t="s">
        <v>7465</v>
      </c>
      <c r="B2288" s="71" t="s">
        <v>194</v>
      </c>
      <c r="C2288" s="15">
        <v>64</v>
      </c>
      <c r="D2288" s="79">
        <v>5</v>
      </c>
      <c r="E2288" s="1123">
        <f t="shared" si="229"/>
        <v>2591.88</v>
      </c>
      <c r="F2288" s="740">
        <f t="shared" si="227"/>
        <v>2591.88</v>
      </c>
      <c r="G2288" s="1037">
        <f>'Заказ, cкидки и курсы валют'!$J$24*F2288</f>
        <v>32877.997800000005</v>
      </c>
      <c r="H2288" s="158">
        <f t="shared" si="228"/>
        <v>164.39</v>
      </c>
      <c r="I2288" s="245"/>
    </row>
    <row r="2289" spans="1:9" ht="14.1" customHeight="1">
      <c r="A2289" s="243" t="s">
        <v>7466</v>
      </c>
      <c r="B2289" s="71" t="s">
        <v>195</v>
      </c>
      <c r="C2289" s="15"/>
      <c r="D2289" s="79">
        <v>5</v>
      </c>
      <c r="E2289" s="1123">
        <f t="shared" si="229"/>
        <v>2495.9</v>
      </c>
      <c r="F2289" s="740">
        <f t="shared" si="227"/>
        <v>2495.9</v>
      </c>
      <c r="G2289" s="1037">
        <f>'Заказ, cкидки и курсы валют'!$J$24*F2289</f>
        <v>31660.491500000004</v>
      </c>
      <c r="H2289" s="158">
        <f t="shared" si="228"/>
        <v>158.30000000000001</v>
      </c>
      <c r="I2289" s="245"/>
    </row>
    <row r="2290" spans="1:9" ht="14.1" customHeight="1">
      <c r="A2290" s="243" t="s">
        <v>7467</v>
      </c>
      <c r="B2290" s="71" t="s">
        <v>196</v>
      </c>
      <c r="C2290" s="15">
        <v>75.2</v>
      </c>
      <c r="D2290" s="79">
        <v>5</v>
      </c>
      <c r="E2290" s="1123">
        <f t="shared" si="229"/>
        <v>2585.44</v>
      </c>
      <c r="F2290" s="740">
        <f t="shared" si="227"/>
        <v>2585.44</v>
      </c>
      <c r="G2290" s="1037">
        <f>'Заказ, cкидки и курсы валют'!$J$24*F2290</f>
        <v>32796.306400000001</v>
      </c>
      <c r="H2290" s="158">
        <f t="shared" si="228"/>
        <v>163.98</v>
      </c>
      <c r="I2290" s="245"/>
    </row>
    <row r="2291" spans="1:9" ht="14.1" customHeight="1">
      <c r="A2291" s="243" t="s">
        <v>7468</v>
      </c>
      <c r="B2291" s="71" t="s">
        <v>197</v>
      </c>
      <c r="C2291" s="15"/>
      <c r="D2291" s="79">
        <v>5</v>
      </c>
      <c r="E2291" s="1123">
        <f t="shared" si="229"/>
        <v>3714.68</v>
      </c>
      <c r="F2291" s="740">
        <f t="shared" si="227"/>
        <v>3714.68</v>
      </c>
      <c r="G2291" s="1037">
        <f>'Заказ, cкидки и курсы валют'!$J$24*F2291</f>
        <v>47120.715799999998</v>
      </c>
      <c r="H2291" s="158">
        <f t="shared" si="228"/>
        <v>235.6</v>
      </c>
      <c r="I2291" s="245"/>
    </row>
    <row r="2292" spans="1:9" ht="14.1" customHeight="1">
      <c r="A2292" s="243" t="s">
        <v>7469</v>
      </c>
      <c r="B2292" s="71" t="s">
        <v>198</v>
      </c>
      <c r="C2292" s="15"/>
      <c r="D2292" s="79">
        <v>5</v>
      </c>
      <c r="E2292" s="1123">
        <f t="shared" si="229"/>
        <v>3148.98</v>
      </c>
      <c r="F2292" s="740">
        <f t="shared" si="227"/>
        <v>3148.98</v>
      </c>
      <c r="G2292" s="1037">
        <f>'Заказ, cкидки и курсы валют'!$J$24*F2292</f>
        <v>39944.811300000001</v>
      </c>
      <c r="H2292" s="158">
        <f t="shared" si="228"/>
        <v>199.72</v>
      </c>
      <c r="I2292" s="245"/>
    </row>
    <row r="2293" spans="1:9" ht="13.5" customHeight="1" thickBot="1">
      <c r="H2293" s="606"/>
    </row>
    <row r="2294" spans="1:9" ht="19.5" customHeight="1">
      <c r="A2294" s="1452"/>
      <c r="B2294" s="1453"/>
      <c r="C2294" s="1454" t="s">
        <v>3868</v>
      </c>
      <c r="D2294" s="1455"/>
      <c r="E2294" s="1456"/>
      <c r="F2294" s="1457"/>
      <c r="G2294" s="1458"/>
      <c r="H2294" s="1459"/>
      <c r="I2294" s="1460"/>
    </row>
    <row r="2295" spans="1:9" ht="13.5" customHeight="1">
      <c r="A2295" s="1438"/>
      <c r="B2295" s="675"/>
      <c r="C2295" s="1436"/>
      <c r="D2295" s="1436"/>
      <c r="E2295" s="1443"/>
      <c r="F2295" s="1444"/>
      <c r="G2295" s="1435"/>
      <c r="H2295" s="1461"/>
      <c r="I2295" s="1437"/>
    </row>
    <row r="2296" spans="1:9" ht="13.5" customHeight="1">
      <c r="A2296" s="1438"/>
      <c r="B2296" s="675"/>
      <c r="C2296" s="1436"/>
      <c r="D2296" s="1436"/>
      <c r="E2296" s="1443"/>
      <c r="F2296" s="1444"/>
      <c r="G2296" s="1435"/>
      <c r="H2296" s="1461"/>
      <c r="I2296" s="1437"/>
    </row>
    <row r="2297" spans="1:9" ht="13.5" customHeight="1">
      <c r="A2297" s="1438"/>
      <c r="B2297" s="675"/>
      <c r="C2297" s="1436"/>
      <c r="D2297" s="1436"/>
      <c r="E2297" s="1443"/>
      <c r="F2297" s="1444"/>
      <c r="G2297" s="1435"/>
      <c r="H2297" s="1461"/>
      <c r="I2297" s="1437"/>
    </row>
    <row r="2298" spans="1:9" ht="13.5" customHeight="1">
      <c r="A2298" s="1438"/>
      <c r="B2298" s="675"/>
      <c r="C2298" s="1436"/>
      <c r="D2298" s="1436"/>
      <c r="E2298" s="1443"/>
      <c r="F2298" s="1444"/>
      <c r="G2298" s="1435"/>
      <c r="H2298" s="1461"/>
      <c r="I2298" s="1437"/>
    </row>
    <row r="2299" spans="1:9" ht="13.5" customHeight="1" thickBot="1">
      <c r="A2299" s="234" t="s">
        <v>7211</v>
      </c>
      <c r="B2299" s="1445"/>
      <c r="C2299" s="1446"/>
      <c r="D2299" s="1446"/>
      <c r="E2299" s="1447"/>
      <c r="F2299" s="1448"/>
      <c r="G2299" s="1449"/>
      <c r="H2299" s="1462"/>
      <c r="I2299" s="1450"/>
    </row>
    <row r="2300" spans="1:9" ht="50.25" customHeight="1">
      <c r="A2300" s="228" t="s">
        <v>1036</v>
      </c>
      <c r="B2300" s="229" t="s">
        <v>1037</v>
      </c>
      <c r="C2300" s="230" t="s">
        <v>679</v>
      </c>
      <c r="D2300" s="230" t="s">
        <v>3147</v>
      </c>
      <c r="E2300" s="742" t="s">
        <v>11544</v>
      </c>
      <c r="F2300" s="737" t="s">
        <v>2796</v>
      </c>
      <c r="G2300" s="1039" t="s">
        <v>2644</v>
      </c>
      <c r="H2300" s="1451" t="s">
        <v>498</v>
      </c>
      <c r="I2300" s="232" t="s">
        <v>4274</v>
      </c>
    </row>
    <row r="2301" spans="1:9" ht="13.5" customHeight="1" thickBot="1">
      <c r="A2301" s="228"/>
      <c r="B2301" s="445"/>
      <c r="C2301" s="230" t="s">
        <v>3648</v>
      </c>
      <c r="D2301" s="446" t="s">
        <v>2645</v>
      </c>
      <c r="E2301" s="738" t="s">
        <v>265</v>
      </c>
      <c r="F2301" s="745">
        <f>'Заказ, cкидки и курсы валют'!$I$12</f>
        <v>0</v>
      </c>
      <c r="G2301" s="2595"/>
      <c r="H2301" s="1212"/>
      <c r="I2301" s="380"/>
    </row>
    <row r="2302" spans="1:9" ht="14.1" customHeight="1">
      <c r="A2302" s="389" t="s">
        <v>11746</v>
      </c>
      <c r="B2302" s="1334" t="s">
        <v>140</v>
      </c>
      <c r="C2302" s="2606">
        <v>1.1599999999999999</v>
      </c>
      <c r="D2302" s="2628">
        <v>1500</v>
      </c>
      <c r="E2302" s="2364">
        <v>47.8</v>
      </c>
      <c r="F2302" s="1187">
        <f t="shared" ref="F2302:F2333" si="230">ROUND(E2302*(1-$F$11),2)</f>
        <v>47.8</v>
      </c>
      <c r="G2302" s="1188">
        <f>'Заказ, cкидки и курсы валют'!$J$24*F2302</f>
        <v>606.34299999999996</v>
      </c>
      <c r="H2302" s="443">
        <f t="shared" ref="H2302:H2333" si="231">ROUND((D2302/1000)*G2302,2)</f>
        <v>909.51</v>
      </c>
      <c r="I2302" s="392"/>
    </row>
    <row r="2303" spans="1:9" ht="14.1" customHeight="1">
      <c r="A2303" s="250" t="s">
        <v>5325</v>
      </c>
      <c r="B2303" s="1056" t="s">
        <v>142</v>
      </c>
      <c r="C2303" s="2606">
        <v>0.9</v>
      </c>
      <c r="D2303" s="2628">
        <v>1200</v>
      </c>
      <c r="E2303" s="2364">
        <v>72</v>
      </c>
      <c r="F2303" s="740">
        <f t="shared" si="230"/>
        <v>72</v>
      </c>
      <c r="G2303" s="1037">
        <f>'Заказ, cкидки и курсы валют'!$J$24*F2303</f>
        <v>913.32</v>
      </c>
      <c r="H2303" s="158">
        <f t="shared" si="231"/>
        <v>1095.98</v>
      </c>
      <c r="I2303" s="381"/>
    </row>
    <row r="2304" spans="1:9" ht="14.1" customHeight="1">
      <c r="A2304" s="250" t="s">
        <v>5326</v>
      </c>
      <c r="B2304" s="1056" t="s">
        <v>144</v>
      </c>
      <c r="C2304" s="2606">
        <v>1.04</v>
      </c>
      <c r="D2304" s="2628">
        <v>1000</v>
      </c>
      <c r="E2304" s="2364">
        <v>81.59</v>
      </c>
      <c r="F2304" s="740">
        <f t="shared" si="230"/>
        <v>81.59</v>
      </c>
      <c r="G2304" s="1037">
        <f>'Заказ, cкидки и курсы валют'!$J$24*F2304</f>
        <v>1034.9691500000001</v>
      </c>
      <c r="H2304" s="158">
        <f t="shared" si="231"/>
        <v>1034.97</v>
      </c>
      <c r="I2304" s="381"/>
    </row>
    <row r="2305" spans="1:9" ht="14.1" customHeight="1">
      <c r="A2305" s="250" t="s">
        <v>11747</v>
      </c>
      <c r="B2305" s="1056" t="s">
        <v>155</v>
      </c>
      <c r="C2305" s="2606">
        <v>1.7</v>
      </c>
      <c r="D2305" s="2628">
        <v>1000</v>
      </c>
      <c r="E2305" s="2364">
        <v>61.89</v>
      </c>
      <c r="F2305" s="740">
        <f t="shared" si="230"/>
        <v>61.89</v>
      </c>
      <c r="G2305" s="1037">
        <f>'Заказ, cкидки и курсы валют'!$J$24*F2305</f>
        <v>785.07465000000002</v>
      </c>
      <c r="H2305" s="158">
        <f t="shared" si="231"/>
        <v>785.07</v>
      </c>
      <c r="I2305" s="381"/>
    </row>
    <row r="2306" spans="1:9" ht="14.1" customHeight="1">
      <c r="A2306" s="250" t="s">
        <v>11748</v>
      </c>
      <c r="B2306" s="1056" t="s">
        <v>109</v>
      </c>
      <c r="C2306" s="2606">
        <v>1.88</v>
      </c>
      <c r="D2306" s="2628">
        <v>1000</v>
      </c>
      <c r="E2306" s="2364">
        <v>66.489999999999995</v>
      </c>
      <c r="F2306" s="740">
        <f t="shared" si="230"/>
        <v>66.489999999999995</v>
      </c>
      <c r="G2306" s="1037">
        <f>'Заказ, cкидки и курсы валют'!$J$24*F2306</f>
        <v>843.42565000000002</v>
      </c>
      <c r="H2306" s="158">
        <f t="shared" si="231"/>
        <v>843.43</v>
      </c>
      <c r="I2306" s="381"/>
    </row>
    <row r="2307" spans="1:9" ht="14.1" customHeight="1">
      <c r="A2307" s="250" t="s">
        <v>11749</v>
      </c>
      <c r="B2307" s="1056" t="s">
        <v>156</v>
      </c>
      <c r="C2307" s="2606">
        <v>2.1</v>
      </c>
      <c r="D2307" s="2628">
        <v>800</v>
      </c>
      <c r="E2307" s="2364">
        <v>72.25</v>
      </c>
      <c r="F2307" s="740">
        <f t="shared" si="230"/>
        <v>72.25</v>
      </c>
      <c r="G2307" s="1037">
        <f>'Заказ, cкидки и курсы валют'!$J$24*F2307</f>
        <v>916.49125000000004</v>
      </c>
      <c r="H2307" s="158">
        <f t="shared" si="231"/>
        <v>733.19</v>
      </c>
      <c r="I2307" s="381"/>
    </row>
    <row r="2308" spans="1:9" ht="14.1" customHeight="1">
      <c r="A2308" s="250" t="s">
        <v>11750</v>
      </c>
      <c r="B2308" s="1056" t="s">
        <v>111</v>
      </c>
      <c r="C2308" s="2606">
        <v>2.2999999999999998</v>
      </c>
      <c r="D2308" s="2628">
        <v>700</v>
      </c>
      <c r="E2308" s="2364">
        <v>77.56</v>
      </c>
      <c r="F2308" s="740">
        <f t="shared" si="230"/>
        <v>77.56</v>
      </c>
      <c r="G2308" s="1037">
        <f>'Заказ, cкидки и курсы валют'!$J$24*F2308</f>
        <v>983.84860000000003</v>
      </c>
      <c r="H2308" s="158">
        <f t="shared" si="231"/>
        <v>688.69</v>
      </c>
      <c r="I2308" s="381"/>
    </row>
    <row r="2309" spans="1:9" ht="14.1" customHeight="1">
      <c r="A2309" s="250" t="s">
        <v>11751</v>
      </c>
      <c r="B2309" s="1056" t="s">
        <v>148</v>
      </c>
      <c r="C2309" s="2833">
        <v>2.9</v>
      </c>
      <c r="D2309" s="2628">
        <v>700</v>
      </c>
      <c r="E2309" s="2364">
        <v>89.6</v>
      </c>
      <c r="F2309" s="740">
        <f t="shared" si="230"/>
        <v>89.6</v>
      </c>
      <c r="G2309" s="1037">
        <f>'Заказ, cкидки и курсы валют'!$J$24*F2309</f>
        <v>1136.576</v>
      </c>
      <c r="H2309" s="158">
        <f t="shared" si="231"/>
        <v>795.6</v>
      </c>
      <c r="I2309" s="381"/>
    </row>
    <row r="2310" spans="1:9" ht="14.1" customHeight="1">
      <c r="A2310" s="250" t="s">
        <v>11752</v>
      </c>
      <c r="B2310" s="1056" t="s">
        <v>149</v>
      </c>
      <c r="C2310" s="2833">
        <v>3.2</v>
      </c>
      <c r="D2310" s="2628">
        <v>600</v>
      </c>
      <c r="E2310" s="2364">
        <v>95.89</v>
      </c>
      <c r="F2310" s="740">
        <f t="shared" si="230"/>
        <v>95.89</v>
      </c>
      <c r="G2310" s="1037">
        <f>'Заказ, cкидки и курсы валют'!$J$24*F2310</f>
        <v>1216.36465</v>
      </c>
      <c r="H2310" s="158">
        <f t="shared" si="231"/>
        <v>729.82</v>
      </c>
      <c r="I2310" s="381"/>
    </row>
    <row r="2311" spans="1:9" ht="14.1" customHeight="1">
      <c r="A2311" s="250" t="s">
        <v>5327</v>
      </c>
      <c r="B2311" s="1056" t="s">
        <v>151</v>
      </c>
      <c r="C2311" s="2606">
        <v>3.6</v>
      </c>
      <c r="D2311" s="2628">
        <v>500</v>
      </c>
      <c r="E2311" s="2364">
        <v>132.6</v>
      </c>
      <c r="F2311" s="740">
        <f t="shared" si="230"/>
        <v>132.6</v>
      </c>
      <c r="G2311" s="1037">
        <f>'Заказ, cкидки и курсы валют'!$J$24*F2311</f>
        <v>1682.0309999999999</v>
      </c>
      <c r="H2311" s="158">
        <f t="shared" si="231"/>
        <v>841.02</v>
      </c>
      <c r="I2311" s="381"/>
    </row>
    <row r="2312" spans="1:9" ht="14.1" customHeight="1">
      <c r="A2312" s="250" t="s">
        <v>5328</v>
      </c>
      <c r="B2312" s="1056" t="s">
        <v>152</v>
      </c>
      <c r="C2312" s="2606">
        <v>3.98</v>
      </c>
      <c r="D2312" s="1057">
        <v>400</v>
      </c>
      <c r="E2312" s="2364">
        <v>150.72</v>
      </c>
      <c r="F2312" s="740">
        <f t="shared" si="230"/>
        <v>150.72</v>
      </c>
      <c r="G2312" s="1037">
        <f>'Заказ, cкидки и курсы валют'!$J$24*F2312</f>
        <v>1911.8832</v>
      </c>
      <c r="H2312" s="158">
        <f t="shared" si="231"/>
        <v>764.75</v>
      </c>
      <c r="I2312" s="381"/>
    </row>
    <row r="2313" spans="1:9" ht="14.1" customHeight="1">
      <c r="A2313" s="250" t="s">
        <v>5329</v>
      </c>
      <c r="B2313" s="1056" t="s">
        <v>158</v>
      </c>
      <c r="C2313" s="2606">
        <v>4.54</v>
      </c>
      <c r="D2313" s="2628">
        <v>350</v>
      </c>
      <c r="E2313" s="2364">
        <v>156.28</v>
      </c>
      <c r="F2313" s="740">
        <f t="shared" si="230"/>
        <v>156.28</v>
      </c>
      <c r="G2313" s="1037">
        <f>'Заказ, cкидки и курсы валют'!$J$24*F2313</f>
        <v>1982.4118000000001</v>
      </c>
      <c r="H2313" s="158">
        <f t="shared" si="231"/>
        <v>693.84</v>
      </c>
      <c r="I2313" s="381"/>
    </row>
    <row r="2314" spans="1:9" ht="14.1" customHeight="1">
      <c r="A2314" s="250" t="s">
        <v>5330</v>
      </c>
      <c r="B2314" s="1056" t="s">
        <v>159</v>
      </c>
      <c r="C2314" s="2606">
        <v>5</v>
      </c>
      <c r="D2314" s="2628">
        <v>300</v>
      </c>
      <c r="E2314" s="2364">
        <v>174.52</v>
      </c>
      <c r="F2314" s="740">
        <f t="shared" si="230"/>
        <v>174.52</v>
      </c>
      <c r="G2314" s="1037">
        <f>'Заказ, cкидки и курсы валют'!$J$24*F2314</f>
        <v>2213.7862</v>
      </c>
      <c r="H2314" s="158">
        <f t="shared" si="231"/>
        <v>664.14</v>
      </c>
      <c r="I2314" s="381"/>
    </row>
    <row r="2315" spans="1:9" ht="14.1" customHeight="1">
      <c r="A2315" s="250" t="s">
        <v>11753</v>
      </c>
      <c r="B2315" s="2368" t="s">
        <v>168</v>
      </c>
      <c r="C2315" s="2603">
        <v>4.5</v>
      </c>
      <c r="D2315" s="2620">
        <v>500</v>
      </c>
      <c r="E2315" s="2364">
        <v>136.9</v>
      </c>
      <c r="F2315" s="740">
        <f t="shared" si="230"/>
        <v>136.9</v>
      </c>
      <c r="G2315" s="1037">
        <f>'Заказ, cкидки и курсы валют'!$J$24*F2315</f>
        <v>1736.5765000000001</v>
      </c>
      <c r="H2315" s="158">
        <f t="shared" si="231"/>
        <v>868.29</v>
      </c>
      <c r="I2315" s="381"/>
    </row>
    <row r="2316" spans="1:9" ht="14.1" customHeight="1">
      <c r="A2316" s="250" t="s">
        <v>11754</v>
      </c>
      <c r="B2316" s="2368" t="s">
        <v>169</v>
      </c>
      <c r="C2316" s="2603">
        <v>4.8</v>
      </c>
      <c r="D2316" s="2620">
        <v>400</v>
      </c>
      <c r="E2316" s="2364">
        <v>147.01</v>
      </c>
      <c r="F2316" s="740">
        <f t="shared" si="230"/>
        <v>147.01</v>
      </c>
      <c r="G2316" s="1037">
        <f>'Заказ, cкидки и курсы валют'!$J$24*F2316</f>
        <v>1864.82185</v>
      </c>
      <c r="H2316" s="158">
        <f t="shared" si="231"/>
        <v>745.93</v>
      </c>
      <c r="I2316" s="381"/>
    </row>
    <row r="2317" spans="1:9" ht="14.1" customHeight="1">
      <c r="A2317" s="250" t="s">
        <v>11755</v>
      </c>
      <c r="B2317" s="2368" t="s">
        <v>170</v>
      </c>
      <c r="C2317" s="2603">
        <v>5.4</v>
      </c>
      <c r="D2317" s="2620">
        <v>300</v>
      </c>
      <c r="E2317" s="2364">
        <v>173.03</v>
      </c>
      <c r="F2317" s="740">
        <f t="shared" si="230"/>
        <v>173.03</v>
      </c>
      <c r="G2317" s="1037">
        <f>'Заказ, cкидки и курсы валют'!$J$24*F2317</f>
        <v>2194.88555</v>
      </c>
      <c r="H2317" s="158">
        <f t="shared" si="231"/>
        <v>658.47</v>
      </c>
      <c r="I2317" s="381"/>
    </row>
    <row r="2318" spans="1:9" ht="14.1" customHeight="1">
      <c r="A2318" s="250" t="s">
        <v>5331</v>
      </c>
      <c r="B2318" s="2368" t="s">
        <v>171</v>
      </c>
      <c r="C2318" s="2619">
        <v>6.12</v>
      </c>
      <c r="D2318" s="2620">
        <v>200</v>
      </c>
      <c r="E2318" s="2364">
        <v>237.81</v>
      </c>
      <c r="F2318" s="740">
        <f t="shared" si="230"/>
        <v>237.81</v>
      </c>
      <c r="G2318" s="1037">
        <f>'Заказ, cкидки и курсы валют'!$J$24*F2318</f>
        <v>3016.61985</v>
      </c>
      <c r="H2318" s="158">
        <f t="shared" si="231"/>
        <v>603.32000000000005</v>
      </c>
      <c r="I2318" s="381"/>
    </row>
    <row r="2319" spans="1:9" ht="14.1" customHeight="1">
      <c r="A2319" s="250" t="s">
        <v>5332</v>
      </c>
      <c r="B2319" s="1056" t="s">
        <v>172</v>
      </c>
      <c r="C2319" s="2606">
        <v>7.03</v>
      </c>
      <c r="D2319" s="1057">
        <v>200</v>
      </c>
      <c r="E2319" s="2364">
        <v>243.48</v>
      </c>
      <c r="F2319" s="740">
        <f t="shared" si="230"/>
        <v>243.48</v>
      </c>
      <c r="G2319" s="1037">
        <f>'Заказ, cкидки и курсы валют'!$J$24*F2319</f>
        <v>3088.5437999999999</v>
      </c>
      <c r="H2319" s="158">
        <f t="shared" si="231"/>
        <v>617.71</v>
      </c>
      <c r="I2319" s="381"/>
    </row>
    <row r="2320" spans="1:9" ht="14.1" customHeight="1">
      <c r="A2320" s="250" t="s">
        <v>11756</v>
      </c>
      <c r="B2320" s="1056" t="s">
        <v>1366</v>
      </c>
      <c r="C2320" s="2606">
        <v>7.9</v>
      </c>
      <c r="D2320" s="1057">
        <v>150</v>
      </c>
      <c r="E2320" s="2364">
        <v>268.02999999999997</v>
      </c>
      <c r="F2320" s="740">
        <f t="shared" si="230"/>
        <v>268.02999999999997</v>
      </c>
      <c r="G2320" s="1037">
        <f>'Заказ, cкидки и курсы валют'!$J$24*F2320</f>
        <v>3399.9605499999998</v>
      </c>
      <c r="H2320" s="158">
        <f t="shared" si="231"/>
        <v>509.99</v>
      </c>
      <c r="I2320" s="381"/>
    </row>
    <row r="2321" spans="1:10" ht="14.1" customHeight="1">
      <c r="A2321" s="250" t="s">
        <v>5333</v>
      </c>
      <c r="B2321" s="1056" t="s">
        <v>173</v>
      </c>
      <c r="C2321" s="2606">
        <v>8.8000000000000007</v>
      </c>
      <c r="D2321" s="1057">
        <v>150</v>
      </c>
      <c r="E2321" s="2364">
        <v>281.79000000000002</v>
      </c>
      <c r="F2321" s="740">
        <f t="shared" si="230"/>
        <v>281.79000000000002</v>
      </c>
      <c r="G2321" s="1037">
        <f>'Заказ, cкидки и курсы валют'!$J$24*F2321</f>
        <v>3574.5061500000006</v>
      </c>
      <c r="H2321" s="158">
        <f t="shared" si="231"/>
        <v>536.17999999999995</v>
      </c>
      <c r="I2321" s="381"/>
    </row>
    <row r="2322" spans="1:10" ht="14.1" customHeight="1">
      <c r="A2322" s="250" t="s">
        <v>11757</v>
      </c>
      <c r="B2322" s="1056" t="s">
        <v>4219</v>
      </c>
      <c r="C2322" s="2833">
        <v>9</v>
      </c>
      <c r="D2322" s="1057">
        <v>150</v>
      </c>
      <c r="E2322" s="2364">
        <v>295.86</v>
      </c>
      <c r="F2322" s="740">
        <f t="shared" si="230"/>
        <v>295.86</v>
      </c>
      <c r="G2322" s="1037">
        <f>'Заказ, cкидки и курсы валют'!$J$24*F2322</f>
        <v>3752.9841000000001</v>
      </c>
      <c r="H2322" s="158">
        <f t="shared" si="231"/>
        <v>562.95000000000005</v>
      </c>
      <c r="I2322" s="381"/>
      <c r="J2322" s="706"/>
    </row>
    <row r="2323" spans="1:10" ht="14.1" customHeight="1">
      <c r="A2323" s="250" t="s">
        <v>5334</v>
      </c>
      <c r="B2323" s="1056" t="s">
        <v>174</v>
      </c>
      <c r="C2323" s="2606">
        <v>9.3699999999999992</v>
      </c>
      <c r="D2323" s="1057">
        <v>150</v>
      </c>
      <c r="E2323" s="2364">
        <v>335.09</v>
      </c>
      <c r="F2323" s="740">
        <f t="shared" si="230"/>
        <v>335.09</v>
      </c>
      <c r="G2323" s="1037">
        <f>'Заказ, cкидки и курсы валют'!$J$24*F2323</f>
        <v>4250.6166499999999</v>
      </c>
      <c r="H2323" s="158">
        <f t="shared" si="231"/>
        <v>637.59</v>
      </c>
      <c r="I2323" s="381"/>
      <c r="J2323" s="706"/>
    </row>
    <row r="2324" spans="1:10" ht="14.1" customHeight="1">
      <c r="A2324" s="250" t="s">
        <v>11758</v>
      </c>
      <c r="B2324" s="1056" t="s">
        <v>994</v>
      </c>
      <c r="C2324" s="2833">
        <v>9.9</v>
      </c>
      <c r="D2324" s="1057">
        <v>100</v>
      </c>
      <c r="E2324" s="2364">
        <v>329.01</v>
      </c>
      <c r="F2324" s="740">
        <f t="shared" si="230"/>
        <v>329.01</v>
      </c>
      <c r="G2324" s="1037">
        <f>'Заказ, cкидки и курсы валют'!$J$24*F2324</f>
        <v>4173.4918500000003</v>
      </c>
      <c r="H2324" s="158">
        <f t="shared" si="231"/>
        <v>417.35</v>
      </c>
      <c r="I2324" s="381"/>
      <c r="J2324" s="706"/>
    </row>
    <row r="2325" spans="1:10" ht="14.1" customHeight="1">
      <c r="A2325" s="250" t="s">
        <v>11759</v>
      </c>
      <c r="B2325" s="2834" t="s">
        <v>178</v>
      </c>
      <c r="C2325" s="2619">
        <v>7.62</v>
      </c>
      <c r="D2325" s="2620">
        <v>150</v>
      </c>
      <c r="E2325" s="2364">
        <v>272.70999999999998</v>
      </c>
      <c r="F2325" s="740">
        <f t="shared" si="230"/>
        <v>272.70999999999998</v>
      </c>
      <c r="G2325" s="1037">
        <f>'Заказ, cкидки и курсы валют'!$J$24*F2325</f>
        <v>3459.3263499999998</v>
      </c>
      <c r="H2325" s="158">
        <f t="shared" si="231"/>
        <v>518.9</v>
      </c>
      <c r="I2325" s="381"/>
    </row>
    <row r="2326" spans="1:10" ht="14.1" customHeight="1">
      <c r="A2326" s="250" t="s">
        <v>11760</v>
      </c>
      <c r="B2326" s="2834" t="s">
        <v>179</v>
      </c>
      <c r="C2326" s="2603">
        <v>8</v>
      </c>
      <c r="D2326" s="2620">
        <v>200</v>
      </c>
      <c r="E2326" s="2364">
        <v>305.13</v>
      </c>
      <c r="F2326" s="740">
        <f t="shared" si="230"/>
        <v>305.13</v>
      </c>
      <c r="G2326" s="1037">
        <f>'Заказ, cкидки и курсы валют'!$J$24*F2326</f>
        <v>3870.5740500000002</v>
      </c>
      <c r="H2326" s="158">
        <f t="shared" si="231"/>
        <v>774.11</v>
      </c>
      <c r="I2326" s="381"/>
      <c r="J2326" s="706"/>
    </row>
    <row r="2327" spans="1:10" ht="14.1" customHeight="1">
      <c r="A2327" s="250" t="s">
        <v>5335</v>
      </c>
      <c r="B2327" s="2834" t="s">
        <v>180</v>
      </c>
      <c r="C2327" s="2619">
        <v>10.210000000000001</v>
      </c>
      <c r="D2327" s="2620">
        <v>150</v>
      </c>
      <c r="E2327" s="2364">
        <v>357.24</v>
      </c>
      <c r="F2327" s="740">
        <f t="shared" si="230"/>
        <v>357.24</v>
      </c>
      <c r="G2327" s="1037">
        <f>'Заказ, cкидки и курсы валют'!$J$24*F2327</f>
        <v>4531.5893999999998</v>
      </c>
      <c r="H2327" s="158">
        <f t="shared" si="231"/>
        <v>679.74</v>
      </c>
      <c r="I2327" s="381"/>
      <c r="J2327" s="706"/>
    </row>
    <row r="2328" spans="1:10" ht="14.1" customHeight="1">
      <c r="A2328" s="250" t="s">
        <v>11761</v>
      </c>
      <c r="B2328" s="2834" t="s">
        <v>181</v>
      </c>
      <c r="C2328" s="2619">
        <v>11.57</v>
      </c>
      <c r="D2328" s="2620">
        <v>150</v>
      </c>
      <c r="E2328" s="2364">
        <v>388.65</v>
      </c>
      <c r="F2328" s="740">
        <f t="shared" si="230"/>
        <v>388.65</v>
      </c>
      <c r="G2328" s="1037">
        <f>'Заказ, cкидки и курсы валют'!$J$24*F2328</f>
        <v>4930.0252499999997</v>
      </c>
      <c r="H2328" s="158">
        <f t="shared" si="231"/>
        <v>739.5</v>
      </c>
      <c r="I2328" s="381"/>
      <c r="J2328" s="706"/>
    </row>
    <row r="2329" spans="1:10" ht="14.1" customHeight="1">
      <c r="A2329" s="250" t="s">
        <v>11762</v>
      </c>
      <c r="B2329" s="2834" t="s">
        <v>4220</v>
      </c>
      <c r="C2329" s="2603">
        <v>12.5</v>
      </c>
      <c r="D2329" s="2620">
        <v>150</v>
      </c>
      <c r="E2329" s="2364">
        <v>414.84</v>
      </c>
      <c r="F2329" s="740">
        <f t="shared" si="230"/>
        <v>414.84</v>
      </c>
      <c r="G2329" s="1037">
        <f>'Заказ, cкидки и курсы валют'!$J$24*F2329</f>
        <v>5262.2453999999998</v>
      </c>
      <c r="H2329" s="158">
        <f t="shared" si="231"/>
        <v>789.34</v>
      </c>
      <c r="I2329" s="381"/>
      <c r="J2329" s="706"/>
    </row>
    <row r="2330" spans="1:10" ht="14.1" customHeight="1">
      <c r="A2330" s="250" t="s">
        <v>5336</v>
      </c>
      <c r="B2330" s="2834" t="s">
        <v>3867</v>
      </c>
      <c r="C2330" s="2619">
        <v>13.61</v>
      </c>
      <c r="D2330" s="2368">
        <v>120</v>
      </c>
      <c r="E2330" s="2364">
        <v>453.91</v>
      </c>
      <c r="F2330" s="740">
        <f t="shared" si="230"/>
        <v>453.91</v>
      </c>
      <c r="G2330" s="1037">
        <f>'Заказ, cкидки и курсы валют'!$J$24*F2330</f>
        <v>5757.8483500000002</v>
      </c>
      <c r="H2330" s="158">
        <f t="shared" si="231"/>
        <v>690.94</v>
      </c>
      <c r="I2330" s="381"/>
    </row>
    <row r="2331" spans="1:10" ht="14.1" customHeight="1">
      <c r="A2331" s="250" t="s">
        <v>5337</v>
      </c>
      <c r="B2331" s="1056" t="s">
        <v>183</v>
      </c>
      <c r="C2331" s="2606">
        <v>14.3</v>
      </c>
      <c r="D2331" s="1057">
        <v>100</v>
      </c>
      <c r="E2331" s="2364">
        <v>579.99</v>
      </c>
      <c r="F2331" s="740">
        <f t="shared" si="230"/>
        <v>579.99</v>
      </c>
      <c r="G2331" s="1037">
        <f>'Заказ, cкидки и курсы валют'!$J$24*F2331</f>
        <v>7357.1731500000005</v>
      </c>
      <c r="H2331" s="158">
        <f t="shared" si="231"/>
        <v>735.72</v>
      </c>
      <c r="I2331" s="381"/>
      <c r="J2331" s="706"/>
    </row>
    <row r="2332" spans="1:10" ht="14.1" customHeight="1">
      <c r="A2332" s="250" t="s">
        <v>5338</v>
      </c>
      <c r="B2332" s="2834" t="s">
        <v>3870</v>
      </c>
      <c r="C2332" s="2619">
        <v>15.65</v>
      </c>
      <c r="D2332" s="2368">
        <v>100</v>
      </c>
      <c r="E2332" s="2364">
        <v>607.37</v>
      </c>
      <c r="F2332" s="740">
        <f t="shared" si="230"/>
        <v>607.37</v>
      </c>
      <c r="G2332" s="1037">
        <f>'Заказ, cкидки и курсы валют'!$J$24*F2332</f>
        <v>7704.4884500000007</v>
      </c>
      <c r="H2332" s="158">
        <f t="shared" si="231"/>
        <v>770.45</v>
      </c>
      <c r="I2332" s="381"/>
      <c r="J2332" s="706"/>
    </row>
    <row r="2333" spans="1:10" ht="14.1" customHeight="1">
      <c r="A2333" s="250" t="s">
        <v>5339</v>
      </c>
      <c r="B2333" s="1056" t="s">
        <v>185</v>
      </c>
      <c r="C2333" s="2606">
        <v>18.78</v>
      </c>
      <c r="D2333" s="2628">
        <v>100</v>
      </c>
      <c r="E2333" s="2364">
        <v>747.53</v>
      </c>
      <c r="F2333" s="740">
        <f t="shared" si="230"/>
        <v>747.53</v>
      </c>
      <c r="G2333" s="1037">
        <f>'Заказ, cкидки и курсы валют'!$J$24*F2333</f>
        <v>9482.4180500000002</v>
      </c>
      <c r="H2333" s="158">
        <f t="shared" si="231"/>
        <v>948.24</v>
      </c>
      <c r="I2333" s="381"/>
      <c r="J2333" s="706"/>
    </row>
    <row r="2334" spans="1:10" ht="14.1" customHeight="1">
      <c r="A2334" s="250" t="s">
        <v>11763</v>
      </c>
      <c r="B2334" s="2834" t="s">
        <v>192</v>
      </c>
      <c r="C2334" s="2835">
        <v>19.600000000000001</v>
      </c>
      <c r="D2334" s="2836">
        <v>100</v>
      </c>
      <c r="E2334" s="2364">
        <v>600.63</v>
      </c>
      <c r="F2334" s="740">
        <f t="shared" ref="F2334:F2355" si="232">ROUND(E2334*(1-$F$11),2)</f>
        <v>600.63</v>
      </c>
      <c r="G2334" s="1037">
        <f>'Заказ, cкидки и курсы валют'!$J$24*F2334</f>
        <v>7618.9915500000006</v>
      </c>
      <c r="H2334" s="158">
        <f t="shared" ref="H2334:H2355" si="233">ROUND((D2334/1000)*G2334,2)</f>
        <v>761.9</v>
      </c>
      <c r="I2334" s="381"/>
      <c r="J2334" s="706"/>
    </row>
    <row r="2335" spans="1:10" ht="14.1" customHeight="1">
      <c r="A2335" s="250" t="s">
        <v>11764</v>
      </c>
      <c r="B2335" s="2834" t="s">
        <v>193</v>
      </c>
      <c r="C2335" s="2835">
        <v>22</v>
      </c>
      <c r="D2335" s="2836">
        <v>80</v>
      </c>
      <c r="E2335" s="2364">
        <v>659.26</v>
      </c>
      <c r="F2335" s="740">
        <f t="shared" si="232"/>
        <v>659.26</v>
      </c>
      <c r="G2335" s="1037">
        <f>'Заказ, cкидки и курсы валют'!$J$24*F2335</f>
        <v>8362.7131000000008</v>
      </c>
      <c r="H2335" s="158">
        <f t="shared" si="233"/>
        <v>669.02</v>
      </c>
      <c r="I2335" s="381"/>
      <c r="J2335" s="706"/>
    </row>
    <row r="2336" spans="1:10" ht="14.1" customHeight="1">
      <c r="A2336" s="250" t="s">
        <v>5340</v>
      </c>
      <c r="B2336" s="2834" t="s">
        <v>4213</v>
      </c>
      <c r="C2336" s="2837">
        <v>22.14</v>
      </c>
      <c r="D2336" s="2838">
        <v>60</v>
      </c>
      <c r="E2336" s="2364">
        <v>895.68</v>
      </c>
      <c r="F2336" s="740">
        <f t="shared" si="232"/>
        <v>895.68</v>
      </c>
      <c r="G2336" s="1037">
        <f>'Заказ, cкидки и курсы валют'!$J$24*F2336</f>
        <v>11361.700800000001</v>
      </c>
      <c r="H2336" s="158">
        <f t="shared" si="233"/>
        <v>681.7</v>
      </c>
      <c r="I2336" s="381"/>
      <c r="J2336" s="706"/>
    </row>
    <row r="2337" spans="1:10" ht="14.1" customHeight="1">
      <c r="A2337" s="250" t="s">
        <v>11765</v>
      </c>
      <c r="B2337" s="2834" t="s">
        <v>238</v>
      </c>
      <c r="C2337" s="2835">
        <v>25.7</v>
      </c>
      <c r="D2337" s="2836">
        <v>60</v>
      </c>
      <c r="E2337" s="2364">
        <v>766.97</v>
      </c>
      <c r="F2337" s="740">
        <f t="shared" si="232"/>
        <v>766.97</v>
      </c>
      <c r="G2337" s="1037">
        <f>'Заказ, cкидки и курсы валют'!$J$24*F2337</f>
        <v>9729.0144500000006</v>
      </c>
      <c r="H2337" s="158">
        <f t="shared" si="233"/>
        <v>583.74</v>
      </c>
      <c r="I2337" s="381"/>
      <c r="J2337" s="706"/>
    </row>
    <row r="2338" spans="1:10" ht="14.1" customHeight="1">
      <c r="A2338" s="250" t="s">
        <v>11766</v>
      </c>
      <c r="B2338" s="2834" t="s">
        <v>3125</v>
      </c>
      <c r="C2338" s="2835">
        <v>26.9</v>
      </c>
      <c r="D2338" s="2836">
        <v>50</v>
      </c>
      <c r="E2338" s="2364">
        <v>796.16</v>
      </c>
      <c r="F2338" s="740">
        <f t="shared" si="232"/>
        <v>796.16</v>
      </c>
      <c r="G2338" s="1037">
        <f>'Заказ, cкидки и курсы валют'!$J$24*F2338</f>
        <v>10099.2896</v>
      </c>
      <c r="H2338" s="158">
        <f t="shared" si="233"/>
        <v>504.96</v>
      </c>
      <c r="I2338" s="381"/>
      <c r="J2338" s="706"/>
    </row>
    <row r="2339" spans="1:10" ht="14.1" customHeight="1">
      <c r="A2339" s="250" t="s">
        <v>5341</v>
      </c>
      <c r="B2339" s="2834" t="s">
        <v>4214</v>
      </c>
      <c r="C2339" s="2835">
        <v>26.62</v>
      </c>
      <c r="D2339" s="2836">
        <v>50</v>
      </c>
      <c r="E2339" s="2364">
        <v>929.24</v>
      </c>
      <c r="F2339" s="740">
        <f t="shared" si="232"/>
        <v>929.24</v>
      </c>
      <c r="G2339" s="1037">
        <f>'Заказ, cкидки и курсы валют'!$J$24*F2339</f>
        <v>11787.4094</v>
      </c>
      <c r="H2339" s="158">
        <f t="shared" si="233"/>
        <v>589.37</v>
      </c>
      <c r="I2339" s="381"/>
      <c r="J2339" s="706"/>
    </row>
    <row r="2340" spans="1:10" ht="14.1" customHeight="1">
      <c r="A2340" s="250" t="s">
        <v>5342</v>
      </c>
      <c r="B2340" s="2834" t="s">
        <v>3871</v>
      </c>
      <c r="C2340" s="2835">
        <v>32</v>
      </c>
      <c r="D2340" s="2836">
        <v>50</v>
      </c>
      <c r="E2340" s="2364">
        <v>1110.1500000000001</v>
      </c>
      <c r="F2340" s="740">
        <f t="shared" si="232"/>
        <v>1110.1500000000001</v>
      </c>
      <c r="G2340" s="1037">
        <f>'Заказ, cкидки и курсы валют'!$J$24*F2340</f>
        <v>14082.252750000001</v>
      </c>
      <c r="H2340" s="158">
        <f t="shared" si="233"/>
        <v>704.11</v>
      </c>
      <c r="I2340" s="381"/>
      <c r="J2340" s="706"/>
    </row>
    <row r="2341" spans="1:10" ht="14.1" customHeight="1">
      <c r="A2341" s="250" t="s">
        <v>5343</v>
      </c>
      <c r="B2341" s="2834" t="s">
        <v>3872</v>
      </c>
      <c r="C2341" s="2835">
        <v>35.049999999999997</v>
      </c>
      <c r="D2341" s="2836">
        <v>40</v>
      </c>
      <c r="E2341" s="2364">
        <v>1415.06</v>
      </c>
      <c r="F2341" s="740">
        <f t="shared" si="232"/>
        <v>1415.06</v>
      </c>
      <c r="G2341" s="1037">
        <f>'Заказ, cкидки и курсы валют'!$J$24*F2341</f>
        <v>17950.036100000001</v>
      </c>
      <c r="H2341" s="158">
        <f t="shared" si="233"/>
        <v>718</v>
      </c>
      <c r="I2341" s="381"/>
      <c r="J2341" s="706"/>
    </row>
    <row r="2342" spans="1:10" ht="14.1" customHeight="1">
      <c r="A2342" s="250" t="s">
        <v>5344</v>
      </c>
      <c r="B2342" s="2834" t="s">
        <v>3873</v>
      </c>
      <c r="C2342" s="2835">
        <v>44.63</v>
      </c>
      <c r="D2342" s="2836">
        <v>40</v>
      </c>
      <c r="E2342" s="2364">
        <v>1604.27</v>
      </c>
      <c r="F2342" s="740">
        <f t="shared" si="232"/>
        <v>1604.27</v>
      </c>
      <c r="G2342" s="1037">
        <f>'Заказ, cкидки и курсы валют'!$J$24*F2342</f>
        <v>20350.164950000002</v>
      </c>
      <c r="H2342" s="158">
        <f t="shared" si="233"/>
        <v>814.01</v>
      </c>
      <c r="I2342" s="381"/>
    </row>
    <row r="2343" spans="1:10" ht="14.1" customHeight="1">
      <c r="A2343" s="250" t="s">
        <v>3167</v>
      </c>
      <c r="B2343" s="2834" t="s">
        <v>3874</v>
      </c>
      <c r="C2343" s="2835">
        <v>48.6</v>
      </c>
      <c r="D2343" s="2836">
        <v>520</v>
      </c>
      <c r="E2343" s="2364">
        <v>1543.37</v>
      </c>
      <c r="F2343" s="740">
        <f t="shared" si="232"/>
        <v>1543.37</v>
      </c>
      <c r="G2343" s="1037">
        <f>'Заказ, cкидки и курсы валют'!$J$24*F2343</f>
        <v>19577.648450000001</v>
      </c>
      <c r="H2343" s="158">
        <f t="shared" si="233"/>
        <v>10180.379999999999</v>
      </c>
      <c r="I2343" s="381"/>
    </row>
    <row r="2344" spans="1:10" ht="14.1" customHeight="1">
      <c r="A2344" s="250" t="s">
        <v>3168</v>
      </c>
      <c r="B2344" s="2834" t="s">
        <v>3875</v>
      </c>
      <c r="C2344" s="2835">
        <v>56.92</v>
      </c>
      <c r="D2344" s="2836">
        <v>460</v>
      </c>
      <c r="E2344" s="2364">
        <v>1483.37</v>
      </c>
      <c r="F2344" s="740">
        <f t="shared" si="232"/>
        <v>1483.37</v>
      </c>
      <c r="G2344" s="1037">
        <f>'Заказ, cкидки и курсы валют'!$J$24*F2344</f>
        <v>18816.548449999998</v>
      </c>
      <c r="H2344" s="158">
        <f t="shared" si="233"/>
        <v>8655.61</v>
      </c>
      <c r="I2344" s="381"/>
    </row>
    <row r="2345" spans="1:10" ht="14.1" customHeight="1">
      <c r="A2345" s="250" t="s">
        <v>3169</v>
      </c>
      <c r="B2345" s="2834" t="s">
        <v>2649</v>
      </c>
      <c r="C2345" s="2835">
        <v>45.52</v>
      </c>
      <c r="D2345" s="2836">
        <v>520</v>
      </c>
      <c r="E2345" s="2364">
        <v>1428.76</v>
      </c>
      <c r="F2345" s="740">
        <f t="shared" si="232"/>
        <v>1428.76</v>
      </c>
      <c r="G2345" s="1037">
        <f>'Заказ, cкидки и курсы валют'!$J$24*F2345</f>
        <v>18123.820599999999</v>
      </c>
      <c r="H2345" s="158">
        <f t="shared" si="233"/>
        <v>9424.39</v>
      </c>
      <c r="I2345" s="381"/>
    </row>
    <row r="2346" spans="1:10" ht="14.1" customHeight="1">
      <c r="A2346" s="250" t="s">
        <v>3170</v>
      </c>
      <c r="B2346" s="2834" t="s">
        <v>2667</v>
      </c>
      <c r="C2346" s="2835">
        <v>62.19</v>
      </c>
      <c r="D2346" s="2836">
        <v>450</v>
      </c>
      <c r="E2346" s="2364">
        <v>1695.16</v>
      </c>
      <c r="F2346" s="740">
        <f t="shared" si="232"/>
        <v>1695.16</v>
      </c>
      <c r="G2346" s="1037">
        <f>'Заказ, cкидки и курсы валют'!$J$24*F2346</f>
        <v>21503.104600000002</v>
      </c>
      <c r="H2346" s="158">
        <f t="shared" si="233"/>
        <v>9676.4</v>
      </c>
      <c r="I2346" s="381"/>
    </row>
    <row r="2347" spans="1:10" ht="14.1" customHeight="1">
      <c r="A2347" s="250" t="s">
        <v>5345</v>
      </c>
      <c r="B2347" s="2834" t="s">
        <v>2668</v>
      </c>
      <c r="C2347" s="2835">
        <v>59.55</v>
      </c>
      <c r="D2347" s="2836">
        <v>320</v>
      </c>
      <c r="E2347" s="2364">
        <v>1761.57</v>
      </c>
      <c r="F2347" s="740">
        <f t="shared" si="232"/>
        <v>1761.57</v>
      </c>
      <c r="G2347" s="1037">
        <f>'Заказ, cкидки и курсы валют'!$J$24*F2347</f>
        <v>22345.515449999999</v>
      </c>
      <c r="H2347" s="158">
        <f t="shared" si="233"/>
        <v>7150.56</v>
      </c>
      <c r="I2347" s="381"/>
    </row>
    <row r="2348" spans="1:10" ht="14.1" customHeight="1">
      <c r="A2348" s="250" t="s">
        <v>3171</v>
      </c>
      <c r="B2348" s="2834" t="s">
        <v>2647</v>
      </c>
      <c r="C2348" s="2835">
        <v>60.51</v>
      </c>
      <c r="D2348" s="2836">
        <v>380</v>
      </c>
      <c r="E2348" s="2364">
        <v>1661.66</v>
      </c>
      <c r="F2348" s="740">
        <f t="shared" si="232"/>
        <v>1661.66</v>
      </c>
      <c r="G2348" s="1037">
        <f>'Заказ, cкидки и курсы валют'!$J$24*F2348</f>
        <v>21078.1571</v>
      </c>
      <c r="H2348" s="158">
        <f t="shared" si="233"/>
        <v>8009.7</v>
      </c>
      <c r="I2348" s="381"/>
    </row>
    <row r="2349" spans="1:10" ht="14.1" customHeight="1">
      <c r="A2349" s="250" t="s">
        <v>3172</v>
      </c>
      <c r="B2349" s="2834" t="s">
        <v>2669</v>
      </c>
      <c r="C2349" s="2835">
        <v>64.06</v>
      </c>
      <c r="D2349" s="2836">
        <v>350</v>
      </c>
      <c r="E2349" s="2364">
        <v>2337.41</v>
      </c>
      <c r="F2349" s="740">
        <f t="shared" si="232"/>
        <v>2337.41</v>
      </c>
      <c r="G2349" s="1037">
        <f>'Заказ, cкидки и курсы валют'!$J$24*F2349</f>
        <v>29650.045849999999</v>
      </c>
      <c r="H2349" s="158">
        <f t="shared" si="233"/>
        <v>10377.52</v>
      </c>
      <c r="I2349" s="381"/>
    </row>
    <row r="2350" spans="1:10" ht="14.1" customHeight="1">
      <c r="A2350" s="250" t="s">
        <v>3173</v>
      </c>
      <c r="B2350" s="2834" t="s">
        <v>2648</v>
      </c>
      <c r="C2350" s="2839">
        <v>84.14</v>
      </c>
      <c r="D2350" s="2840">
        <v>320</v>
      </c>
      <c r="E2350" s="2364">
        <v>2272.1</v>
      </c>
      <c r="F2350" s="740">
        <f t="shared" si="232"/>
        <v>2272.1</v>
      </c>
      <c r="G2350" s="1037">
        <f>'Заказ, cкидки и курсы валют'!$J$24*F2350</f>
        <v>28821.588500000002</v>
      </c>
      <c r="H2350" s="158">
        <f t="shared" si="233"/>
        <v>9222.91</v>
      </c>
      <c r="I2350" s="381"/>
    </row>
    <row r="2351" spans="1:10" ht="14.1" customHeight="1">
      <c r="A2351" s="250" t="s">
        <v>3174</v>
      </c>
      <c r="B2351" s="2834" t="s">
        <v>2670</v>
      </c>
      <c r="C2351" s="2839">
        <v>78.3</v>
      </c>
      <c r="D2351" s="2840">
        <v>300</v>
      </c>
      <c r="E2351" s="2364">
        <v>2141.71</v>
      </c>
      <c r="F2351" s="740">
        <f t="shared" si="232"/>
        <v>2141.71</v>
      </c>
      <c r="G2351" s="1037">
        <f>'Заказ, cкидки и курсы валют'!$J$24*F2351</f>
        <v>27167.591350000002</v>
      </c>
      <c r="H2351" s="158">
        <f t="shared" si="233"/>
        <v>8150.28</v>
      </c>
      <c r="I2351" s="381"/>
    </row>
    <row r="2352" spans="1:10" ht="14.1" customHeight="1">
      <c r="A2352" s="250" t="s">
        <v>3175</v>
      </c>
      <c r="B2352" s="2834" t="s">
        <v>2671</v>
      </c>
      <c r="C2352" s="2839">
        <v>85.4</v>
      </c>
      <c r="D2352" s="2840">
        <v>270</v>
      </c>
      <c r="E2352" s="2364">
        <v>3943.04</v>
      </c>
      <c r="F2352" s="740">
        <f t="shared" si="232"/>
        <v>3943.04</v>
      </c>
      <c r="G2352" s="1037">
        <f>'Заказ, cкидки и курсы валют'!$J$24*F2352</f>
        <v>50017.462400000004</v>
      </c>
      <c r="H2352" s="158">
        <f t="shared" si="233"/>
        <v>13504.71</v>
      </c>
      <c r="I2352" s="381"/>
    </row>
    <row r="2353" spans="1:10" ht="14.1" customHeight="1">
      <c r="A2353" s="250" t="s">
        <v>3176</v>
      </c>
      <c r="B2353" s="2834" t="s">
        <v>2672</v>
      </c>
      <c r="C2353" s="2839">
        <v>98.77</v>
      </c>
      <c r="D2353" s="2840">
        <v>250</v>
      </c>
      <c r="E2353" s="2364">
        <v>4177.03</v>
      </c>
      <c r="F2353" s="740">
        <f t="shared" si="232"/>
        <v>4177.03</v>
      </c>
      <c r="G2353" s="1037">
        <f>'Заказ, cкидки и курсы валют'!$J$24*F2353</f>
        <v>52985.625549999997</v>
      </c>
      <c r="H2353" s="158">
        <f t="shared" si="233"/>
        <v>13246.41</v>
      </c>
      <c r="I2353" s="381"/>
      <c r="J2353" s="706"/>
    </row>
    <row r="2354" spans="1:10" ht="14.1" customHeight="1">
      <c r="A2354" s="250" t="s">
        <v>3177</v>
      </c>
      <c r="B2354" s="2834" t="s">
        <v>2673</v>
      </c>
      <c r="C2354" s="2839">
        <v>111.96</v>
      </c>
      <c r="D2354" s="2840">
        <v>230</v>
      </c>
      <c r="E2354" s="2364">
        <v>4422.8599999999997</v>
      </c>
      <c r="F2354" s="740">
        <f t="shared" si="232"/>
        <v>4422.8599999999997</v>
      </c>
      <c r="G2354" s="1037">
        <f>'Заказ, cкидки и курсы валют'!$J$24*F2354</f>
        <v>56103.979099999997</v>
      </c>
      <c r="H2354" s="158">
        <f t="shared" si="233"/>
        <v>12903.92</v>
      </c>
      <c r="I2354" s="381"/>
      <c r="J2354" s="706"/>
    </row>
    <row r="2355" spans="1:10" ht="14.1" customHeight="1" thickBot="1">
      <c r="A2355" s="282" t="s">
        <v>3178</v>
      </c>
      <c r="B2355" s="2841" t="s">
        <v>2674</v>
      </c>
      <c r="C2355" s="2839">
        <v>113.4</v>
      </c>
      <c r="D2355" s="2840">
        <v>220</v>
      </c>
      <c r="E2355" s="2364">
        <v>4536.99</v>
      </c>
      <c r="F2355" s="1173">
        <f t="shared" si="232"/>
        <v>4536.99</v>
      </c>
      <c r="G2355" s="1174">
        <f>'Заказ, cкидки и курсы валют'!$J$24*F2355</f>
        <v>57551.718150000001</v>
      </c>
      <c r="H2355" s="214">
        <f t="shared" si="233"/>
        <v>12661.38</v>
      </c>
      <c r="I2355" s="382"/>
      <c r="J2355" s="706"/>
    </row>
    <row r="2356" spans="1:10" ht="15.75" thickBot="1">
      <c r="J2356" s="706"/>
    </row>
    <row r="2357" spans="1:10" ht="18">
      <c r="A2357" s="1452"/>
      <c r="B2357" s="1453"/>
      <c r="C2357" s="1454" t="s">
        <v>3868</v>
      </c>
      <c r="D2357" s="1455"/>
      <c r="E2357" s="1456"/>
      <c r="F2357" s="1457"/>
      <c r="G2357" s="1458"/>
      <c r="H2357" s="1459"/>
      <c r="I2357" s="1460"/>
      <c r="J2357" s="706"/>
    </row>
    <row r="2358" spans="1:10" ht="15">
      <c r="A2358" s="1438"/>
      <c r="B2358" s="675"/>
      <c r="C2358" s="1436"/>
      <c r="D2358" s="1436"/>
      <c r="E2358" s="1443"/>
      <c r="F2358" s="1444"/>
      <c r="G2358" s="1435"/>
      <c r="H2358" s="1461"/>
      <c r="I2358" s="1437"/>
      <c r="J2358" s="706"/>
    </row>
    <row r="2359" spans="1:10">
      <c r="A2359" s="1438"/>
      <c r="B2359" s="675"/>
      <c r="C2359" s="1436"/>
      <c r="D2359" s="1436"/>
      <c r="E2359" s="1443"/>
      <c r="F2359" s="1444"/>
      <c r="G2359" s="1435"/>
      <c r="H2359" s="1461"/>
      <c r="I2359" s="1437"/>
    </row>
    <row r="2360" spans="1:10" ht="15">
      <c r="A2360" s="1438"/>
      <c r="B2360" s="675"/>
      <c r="C2360" s="1436"/>
      <c r="D2360" s="1436"/>
      <c r="E2360" s="1443"/>
      <c r="F2360" s="1444"/>
      <c r="G2360" s="1435"/>
      <c r="H2360" s="1461"/>
      <c r="I2360" s="1437"/>
      <c r="J2360" s="706"/>
    </row>
    <row r="2361" spans="1:10" ht="15">
      <c r="A2361" s="1438"/>
      <c r="B2361" s="675"/>
      <c r="C2361" s="1436"/>
      <c r="D2361" s="1436"/>
      <c r="E2361" s="1443"/>
      <c r="F2361" s="1444"/>
      <c r="G2361" s="1435"/>
      <c r="H2361" s="1461"/>
      <c r="I2361" s="1437"/>
      <c r="J2361" s="706"/>
    </row>
    <row r="2362" spans="1:10" ht="16.5" thickBot="1">
      <c r="A2362" s="234" t="s">
        <v>7212</v>
      </c>
      <c r="B2362" s="1445"/>
      <c r="C2362" s="1446"/>
      <c r="D2362" s="1446"/>
      <c r="E2362" s="1447"/>
      <c r="F2362" s="1448"/>
      <c r="G2362" s="1449"/>
      <c r="H2362" s="1462"/>
      <c r="I2362" s="1450"/>
      <c r="J2362" s="706"/>
    </row>
    <row r="2363" spans="1:10" ht="42">
      <c r="A2363" s="228" t="s">
        <v>1036</v>
      </c>
      <c r="B2363" s="229" t="s">
        <v>1037</v>
      </c>
      <c r="C2363" s="230" t="s">
        <v>679</v>
      </c>
      <c r="D2363" s="230" t="s">
        <v>3147</v>
      </c>
      <c r="E2363" s="742" t="s">
        <v>11544</v>
      </c>
      <c r="F2363" s="737" t="s">
        <v>2796</v>
      </c>
      <c r="G2363" s="1039" t="s">
        <v>2644</v>
      </c>
      <c r="H2363" s="1451" t="s">
        <v>498</v>
      </c>
      <c r="I2363" s="232" t="s">
        <v>4274</v>
      </c>
      <c r="J2363" s="706"/>
    </row>
    <row r="2364" spans="1:10" ht="15.75" thickBot="1">
      <c r="A2364" s="228"/>
      <c r="B2364" s="445"/>
      <c r="C2364" s="230" t="s">
        <v>3648</v>
      </c>
      <c r="D2364" s="446" t="s">
        <v>2645</v>
      </c>
      <c r="E2364" s="738" t="s">
        <v>265</v>
      </c>
      <c r="F2364" s="745">
        <f>'Заказ, cкидки и курсы валют'!$I$12</f>
        <v>0</v>
      </c>
      <c r="G2364" s="2595"/>
      <c r="H2364" s="1212"/>
      <c r="I2364" s="380"/>
      <c r="J2364" s="706"/>
    </row>
    <row r="2365" spans="1:10" ht="15">
      <c r="A2365" s="389" t="s">
        <v>7470</v>
      </c>
      <c r="B2365" s="390" t="s">
        <v>142</v>
      </c>
      <c r="C2365" s="1210"/>
      <c r="D2365" s="1211">
        <v>20</v>
      </c>
      <c r="E2365" s="648">
        <f>E2303*2</f>
        <v>144</v>
      </c>
      <c r="F2365" s="1187">
        <f>ROUND(E2365*(1-$F$11),2)</f>
        <v>144</v>
      </c>
      <c r="G2365" s="1188">
        <f>'Заказ, cкидки и курсы валют'!$J$24*F2365</f>
        <v>1826.64</v>
      </c>
      <c r="H2365" s="443">
        <f>ROUND((D2365/1000)*G2365,2)</f>
        <v>36.53</v>
      </c>
      <c r="I2365" s="392"/>
      <c r="J2365" s="706"/>
    </row>
    <row r="2366" spans="1:10" ht="15">
      <c r="A2366" s="250" t="s">
        <v>7471</v>
      </c>
      <c r="B2366" s="15" t="s">
        <v>144</v>
      </c>
      <c r="C2366" s="505"/>
      <c r="D2366" s="30">
        <v>20</v>
      </c>
      <c r="E2366" s="648">
        <f>E2304*2</f>
        <v>163.18</v>
      </c>
      <c r="F2366" s="740">
        <f t="shared" ref="F2366:F2397" si="234">ROUND(E2366*(1-$F$11),2)</f>
        <v>163.18</v>
      </c>
      <c r="G2366" s="1037">
        <f>'Заказ, cкидки и курсы валют'!$J$24*F2366</f>
        <v>2069.9383000000003</v>
      </c>
      <c r="H2366" s="158">
        <f t="shared" ref="H2366:H2397" si="235">ROUND((D2366/1000)*G2366,2)</f>
        <v>41.4</v>
      </c>
      <c r="I2366" s="381"/>
      <c r="J2366" s="706"/>
    </row>
    <row r="2367" spans="1:10" ht="15">
      <c r="A2367" s="250" t="s">
        <v>7472</v>
      </c>
      <c r="B2367" s="15" t="s">
        <v>151</v>
      </c>
      <c r="C2367" s="505"/>
      <c r="D2367" s="30">
        <v>20</v>
      </c>
      <c r="E2367" s="648">
        <f>E2311*2</f>
        <v>265.2</v>
      </c>
      <c r="F2367" s="740">
        <f t="shared" si="234"/>
        <v>265.2</v>
      </c>
      <c r="G2367" s="1037">
        <f>'Заказ, cкидки и курсы валют'!$J$24*F2367</f>
        <v>3364.0619999999999</v>
      </c>
      <c r="H2367" s="158">
        <f t="shared" si="235"/>
        <v>67.28</v>
      </c>
      <c r="I2367" s="381"/>
      <c r="J2367" s="706"/>
    </row>
    <row r="2368" spans="1:10" ht="15">
      <c r="A2368" s="250" t="s">
        <v>7473</v>
      </c>
      <c r="B2368" s="15" t="s">
        <v>152</v>
      </c>
      <c r="C2368" s="505"/>
      <c r="D2368" s="30">
        <v>20</v>
      </c>
      <c r="E2368" s="648">
        <f>E2312*2</f>
        <v>301.44</v>
      </c>
      <c r="F2368" s="740">
        <f t="shared" si="234"/>
        <v>301.44</v>
      </c>
      <c r="G2368" s="1037">
        <f>'Заказ, cкидки и курсы валют'!$J$24*F2368</f>
        <v>3823.7664</v>
      </c>
      <c r="H2368" s="158">
        <f t="shared" si="235"/>
        <v>76.48</v>
      </c>
      <c r="I2368" s="381"/>
      <c r="J2368" s="706"/>
    </row>
    <row r="2369" spans="1:10" ht="15">
      <c r="A2369" s="250" t="s">
        <v>7474</v>
      </c>
      <c r="B2369" s="15" t="s">
        <v>158</v>
      </c>
      <c r="C2369" s="505"/>
      <c r="D2369" s="30">
        <v>20</v>
      </c>
      <c r="E2369" s="648">
        <f>E2313*2</f>
        <v>312.56</v>
      </c>
      <c r="F2369" s="740">
        <f t="shared" si="234"/>
        <v>312.56</v>
      </c>
      <c r="G2369" s="1037">
        <f>'Заказ, cкидки и курсы валют'!$J$24*F2369</f>
        <v>3964.8236000000002</v>
      </c>
      <c r="H2369" s="158">
        <f t="shared" si="235"/>
        <v>79.3</v>
      </c>
      <c r="I2369" s="381"/>
      <c r="J2369" s="706"/>
    </row>
    <row r="2370" spans="1:10" ht="15">
      <c r="A2370" s="250" t="s">
        <v>7475</v>
      </c>
      <c r="B2370" s="15" t="s">
        <v>159</v>
      </c>
      <c r="C2370" s="505"/>
      <c r="D2370" s="30">
        <v>20</v>
      </c>
      <c r="E2370" s="648">
        <f>E2314*2</f>
        <v>349.04</v>
      </c>
      <c r="F2370" s="740">
        <f t="shared" si="234"/>
        <v>349.04</v>
      </c>
      <c r="G2370" s="1037">
        <f>'Заказ, cкидки и курсы валют'!$J$24*F2370</f>
        <v>4427.5724</v>
      </c>
      <c r="H2370" s="158">
        <f t="shared" si="235"/>
        <v>88.55</v>
      </c>
      <c r="I2370" s="381"/>
      <c r="J2370" s="706"/>
    </row>
    <row r="2371" spans="1:10">
      <c r="A2371" s="250" t="s">
        <v>7476</v>
      </c>
      <c r="B2371" s="15" t="s">
        <v>171</v>
      </c>
      <c r="C2371" s="505"/>
      <c r="D2371" s="30">
        <v>10</v>
      </c>
      <c r="E2371" s="648">
        <f>E2318*2</f>
        <v>475.62</v>
      </c>
      <c r="F2371" s="740">
        <f t="shared" si="234"/>
        <v>475.62</v>
      </c>
      <c r="G2371" s="1037">
        <f>'Заказ, cкидки и курсы валют'!$J$24*F2371</f>
        <v>6033.2397000000001</v>
      </c>
      <c r="H2371" s="158">
        <f t="shared" si="235"/>
        <v>60.33</v>
      </c>
      <c r="I2371" s="381"/>
    </row>
    <row r="2372" spans="1:10">
      <c r="A2372" s="250" t="s">
        <v>7477</v>
      </c>
      <c r="B2372" s="15" t="s">
        <v>172</v>
      </c>
      <c r="C2372" s="505"/>
      <c r="D2372" s="30">
        <v>10</v>
      </c>
      <c r="E2372" s="648">
        <f>E2319*2</f>
        <v>486.96</v>
      </c>
      <c r="F2372" s="740">
        <f t="shared" si="234"/>
        <v>486.96</v>
      </c>
      <c r="G2372" s="1037">
        <f>'Заказ, cкидки и курсы валют'!$J$24*F2372</f>
        <v>6177.0875999999998</v>
      </c>
      <c r="H2372" s="158">
        <f t="shared" si="235"/>
        <v>61.77</v>
      </c>
      <c r="I2372" s="381"/>
    </row>
    <row r="2373" spans="1:10">
      <c r="A2373" s="250" t="s">
        <v>7478</v>
      </c>
      <c r="B2373" s="15" t="s">
        <v>173</v>
      </c>
      <c r="C2373" s="505"/>
      <c r="D2373" s="30">
        <v>10</v>
      </c>
      <c r="E2373" s="648">
        <f>E2321*2</f>
        <v>563.58000000000004</v>
      </c>
      <c r="F2373" s="740">
        <f t="shared" si="234"/>
        <v>563.58000000000004</v>
      </c>
      <c r="G2373" s="1037">
        <f>'Заказ, cкидки и курсы валют'!$J$24*F2373</f>
        <v>7149.0123000000012</v>
      </c>
      <c r="H2373" s="158">
        <f t="shared" si="235"/>
        <v>71.489999999999995</v>
      </c>
      <c r="I2373" s="381"/>
    </row>
    <row r="2374" spans="1:10">
      <c r="A2374" s="250" t="s">
        <v>7479</v>
      </c>
      <c r="B2374" s="15" t="s">
        <v>174</v>
      </c>
      <c r="C2374" s="505"/>
      <c r="D2374" s="30">
        <v>10</v>
      </c>
      <c r="E2374" s="648">
        <f>E2323*2</f>
        <v>670.18</v>
      </c>
      <c r="F2374" s="740">
        <f t="shared" si="234"/>
        <v>670.18</v>
      </c>
      <c r="G2374" s="1037">
        <f>'Заказ, cкидки и курсы валют'!$J$24*F2374</f>
        <v>8501.2332999999999</v>
      </c>
      <c r="H2374" s="158">
        <f t="shared" si="235"/>
        <v>85.01</v>
      </c>
      <c r="I2374" s="381"/>
    </row>
    <row r="2375" spans="1:10">
      <c r="A2375" s="250" t="s">
        <v>7480</v>
      </c>
      <c r="B2375" s="15" t="s">
        <v>180</v>
      </c>
      <c r="C2375" s="505"/>
      <c r="D2375" s="30">
        <v>10</v>
      </c>
      <c r="E2375" s="648">
        <f>E2327*2</f>
        <v>714.48</v>
      </c>
      <c r="F2375" s="740">
        <f t="shared" si="234"/>
        <v>714.48</v>
      </c>
      <c r="G2375" s="1037">
        <f>'Заказ, cкидки и курсы валют'!$J$24*F2375</f>
        <v>9063.1787999999997</v>
      </c>
      <c r="H2375" s="158">
        <f t="shared" si="235"/>
        <v>90.63</v>
      </c>
      <c r="I2375" s="381"/>
    </row>
    <row r="2376" spans="1:10">
      <c r="A2376" s="250" t="s">
        <v>7481</v>
      </c>
      <c r="B2376" s="15" t="s">
        <v>3867</v>
      </c>
      <c r="C2376" s="505">
        <v>13</v>
      </c>
      <c r="D2376" s="30">
        <v>10</v>
      </c>
      <c r="E2376" s="648">
        <f>E2330*2</f>
        <v>907.82</v>
      </c>
      <c r="F2376" s="740">
        <f t="shared" si="234"/>
        <v>907.82</v>
      </c>
      <c r="G2376" s="1037">
        <f>'Заказ, cкидки и курсы валют'!$J$24*F2376</f>
        <v>11515.6967</v>
      </c>
      <c r="H2376" s="158">
        <f t="shared" si="235"/>
        <v>115.16</v>
      </c>
      <c r="I2376" s="381"/>
    </row>
    <row r="2377" spans="1:10">
      <c r="A2377" s="250" t="s">
        <v>7482</v>
      </c>
      <c r="B2377" s="15" t="s">
        <v>183</v>
      </c>
      <c r="C2377" s="505"/>
      <c r="D2377" s="30">
        <v>10</v>
      </c>
      <c r="E2377" s="648">
        <f>E2331*2</f>
        <v>1159.98</v>
      </c>
      <c r="F2377" s="740">
        <f t="shared" si="234"/>
        <v>1159.98</v>
      </c>
      <c r="G2377" s="1037">
        <f>'Заказ, cкидки и курсы валют'!$J$24*F2377</f>
        <v>14714.346300000001</v>
      </c>
      <c r="H2377" s="158">
        <f t="shared" si="235"/>
        <v>147.13999999999999</v>
      </c>
      <c r="I2377" s="381"/>
    </row>
    <row r="2378" spans="1:10">
      <c r="A2378" s="250" t="s">
        <v>7483</v>
      </c>
      <c r="B2378" s="15" t="s">
        <v>3870</v>
      </c>
      <c r="C2378" s="505">
        <v>16</v>
      </c>
      <c r="D2378" s="30">
        <v>10</v>
      </c>
      <c r="E2378" s="648">
        <f>E2332*2</f>
        <v>1214.74</v>
      </c>
      <c r="F2378" s="740">
        <f t="shared" si="234"/>
        <v>1214.74</v>
      </c>
      <c r="G2378" s="1037">
        <f>'Заказ, cкидки и курсы валют'!$J$24*F2378</f>
        <v>15408.976900000001</v>
      </c>
      <c r="H2378" s="158">
        <f t="shared" si="235"/>
        <v>154.09</v>
      </c>
      <c r="I2378" s="381"/>
    </row>
    <row r="2379" spans="1:10">
      <c r="A2379" s="250" t="s">
        <v>7484</v>
      </c>
      <c r="B2379" s="15" t="s">
        <v>185</v>
      </c>
      <c r="C2379" s="505"/>
      <c r="D2379" s="30">
        <v>10</v>
      </c>
      <c r="E2379" s="648">
        <f>E2333*2</f>
        <v>1495.06</v>
      </c>
      <c r="F2379" s="740">
        <f t="shared" si="234"/>
        <v>1495.06</v>
      </c>
      <c r="G2379" s="1037">
        <f>'Заказ, cкидки и курсы валют'!$J$24*F2379</f>
        <v>18964.8361</v>
      </c>
      <c r="H2379" s="158">
        <f t="shared" si="235"/>
        <v>189.65</v>
      </c>
      <c r="I2379" s="381"/>
    </row>
    <row r="2380" spans="1:10">
      <c r="A2380" s="250" t="s">
        <v>7485</v>
      </c>
      <c r="B2380" s="15" t="s">
        <v>4213</v>
      </c>
      <c r="C2380" s="505">
        <v>24</v>
      </c>
      <c r="D2380" s="30">
        <v>5</v>
      </c>
      <c r="E2380" s="648">
        <f>E2336*2</f>
        <v>1791.36</v>
      </c>
      <c r="F2380" s="740">
        <f t="shared" si="234"/>
        <v>1791.36</v>
      </c>
      <c r="G2380" s="1037">
        <f>'Заказ, cкидки и курсы валют'!$J$24*F2380</f>
        <v>22723.401600000001</v>
      </c>
      <c r="H2380" s="158">
        <f t="shared" si="235"/>
        <v>113.62</v>
      </c>
      <c r="I2380" s="381"/>
    </row>
    <row r="2381" spans="1:10">
      <c r="A2381" s="250" t="s">
        <v>7486</v>
      </c>
      <c r="B2381" s="15" t="s">
        <v>4214</v>
      </c>
      <c r="C2381" s="505">
        <v>29</v>
      </c>
      <c r="D2381" s="30">
        <v>5</v>
      </c>
      <c r="E2381" s="648">
        <f t="shared" ref="E2381:E2397" si="236">E2339*2</f>
        <v>1858.48</v>
      </c>
      <c r="F2381" s="740">
        <f t="shared" si="234"/>
        <v>1858.48</v>
      </c>
      <c r="G2381" s="1037">
        <f>'Заказ, cкидки и курсы валют'!$J$24*F2381</f>
        <v>23574.818800000001</v>
      </c>
      <c r="H2381" s="158">
        <f t="shared" si="235"/>
        <v>117.87</v>
      </c>
      <c r="I2381" s="381"/>
    </row>
    <row r="2382" spans="1:10">
      <c r="A2382" s="250" t="s">
        <v>7487</v>
      </c>
      <c r="B2382" s="15" t="s">
        <v>3871</v>
      </c>
      <c r="C2382" s="505">
        <v>34</v>
      </c>
      <c r="D2382" s="30">
        <v>5</v>
      </c>
      <c r="E2382" s="648">
        <f t="shared" si="236"/>
        <v>2220.3000000000002</v>
      </c>
      <c r="F2382" s="740">
        <f t="shared" si="234"/>
        <v>2220.3000000000002</v>
      </c>
      <c r="G2382" s="1037">
        <f>'Заказ, cкидки и курсы валют'!$J$24*F2382</f>
        <v>28164.505500000003</v>
      </c>
      <c r="H2382" s="158">
        <f t="shared" si="235"/>
        <v>140.82</v>
      </c>
      <c r="I2382" s="381"/>
    </row>
    <row r="2383" spans="1:10">
      <c r="A2383" s="250" t="s">
        <v>7488</v>
      </c>
      <c r="B2383" s="15" t="s">
        <v>3872</v>
      </c>
      <c r="C2383" s="505">
        <v>38</v>
      </c>
      <c r="D2383" s="30">
        <v>5</v>
      </c>
      <c r="E2383" s="648">
        <f t="shared" si="236"/>
        <v>2830.12</v>
      </c>
      <c r="F2383" s="740">
        <f t="shared" si="234"/>
        <v>2830.12</v>
      </c>
      <c r="G2383" s="1037">
        <f>'Заказ, cкидки и курсы валют'!$J$24*F2383</f>
        <v>35900.072200000002</v>
      </c>
      <c r="H2383" s="158">
        <f t="shared" si="235"/>
        <v>179.5</v>
      </c>
      <c r="I2383" s="381"/>
    </row>
    <row r="2384" spans="1:10">
      <c r="A2384" s="250" t="s">
        <v>7489</v>
      </c>
      <c r="B2384" s="15" t="s">
        <v>3873</v>
      </c>
      <c r="C2384" s="505">
        <v>43</v>
      </c>
      <c r="D2384" s="30">
        <v>5</v>
      </c>
      <c r="E2384" s="648">
        <f t="shared" si="236"/>
        <v>3208.54</v>
      </c>
      <c r="F2384" s="740">
        <f t="shared" si="234"/>
        <v>3208.54</v>
      </c>
      <c r="G2384" s="1037">
        <f>'Заказ, cкидки и курсы валют'!$J$24*F2384</f>
        <v>40700.329900000004</v>
      </c>
      <c r="H2384" s="158">
        <f t="shared" si="235"/>
        <v>203.5</v>
      </c>
      <c r="I2384" s="381"/>
    </row>
    <row r="2385" spans="1:9">
      <c r="A2385" s="250" t="s">
        <v>7490</v>
      </c>
      <c r="B2385" s="15" t="s">
        <v>3874</v>
      </c>
      <c r="C2385" s="505">
        <v>48</v>
      </c>
      <c r="D2385" s="30">
        <v>5</v>
      </c>
      <c r="E2385" s="648">
        <f t="shared" si="236"/>
        <v>3086.74</v>
      </c>
      <c r="F2385" s="740">
        <f t="shared" si="234"/>
        <v>3086.74</v>
      </c>
      <c r="G2385" s="1037">
        <f>'Заказ, cкидки и курсы валют'!$J$24*F2385</f>
        <v>39155.296900000001</v>
      </c>
      <c r="H2385" s="158">
        <f t="shared" si="235"/>
        <v>195.78</v>
      </c>
      <c r="I2385" s="381"/>
    </row>
    <row r="2386" spans="1:9">
      <c r="A2386" s="250" t="s">
        <v>7491</v>
      </c>
      <c r="B2386" s="15" t="s">
        <v>3875</v>
      </c>
      <c r="C2386" s="505">
        <v>53</v>
      </c>
      <c r="D2386" s="30">
        <v>5</v>
      </c>
      <c r="E2386" s="648">
        <f t="shared" si="236"/>
        <v>2966.74</v>
      </c>
      <c r="F2386" s="740">
        <f t="shared" si="234"/>
        <v>2966.74</v>
      </c>
      <c r="G2386" s="1037">
        <f>'Заказ, cкидки и курсы валют'!$J$24*F2386</f>
        <v>37633.096899999997</v>
      </c>
      <c r="H2386" s="158">
        <f t="shared" si="235"/>
        <v>188.17</v>
      </c>
      <c r="I2386" s="381"/>
    </row>
    <row r="2387" spans="1:9">
      <c r="A2387" s="250" t="s">
        <v>7492</v>
      </c>
      <c r="B2387" s="15" t="s">
        <v>2649</v>
      </c>
      <c r="C2387" s="505">
        <v>47</v>
      </c>
      <c r="D2387" s="30">
        <v>2</v>
      </c>
      <c r="E2387" s="648">
        <f t="shared" si="236"/>
        <v>2857.52</v>
      </c>
      <c r="F2387" s="740">
        <f t="shared" si="234"/>
        <v>2857.52</v>
      </c>
      <c r="G2387" s="1037">
        <f>'Заказ, cкидки и курсы валют'!$J$24*F2387</f>
        <v>36247.641199999998</v>
      </c>
      <c r="H2387" s="158">
        <f t="shared" si="235"/>
        <v>72.5</v>
      </c>
      <c r="I2387" s="381"/>
    </row>
    <row r="2388" spans="1:9">
      <c r="A2388" s="250" t="s">
        <v>7493</v>
      </c>
      <c r="B2388" s="15" t="s">
        <v>2667</v>
      </c>
      <c r="C2388" s="505">
        <v>54</v>
      </c>
      <c r="D2388" s="30">
        <v>2</v>
      </c>
      <c r="E2388" s="648">
        <f t="shared" si="236"/>
        <v>3390.32</v>
      </c>
      <c r="F2388" s="740">
        <f t="shared" si="234"/>
        <v>3390.32</v>
      </c>
      <c r="G2388" s="1037">
        <f>'Заказ, cкидки и курсы валют'!$J$24*F2388</f>
        <v>43006.209200000005</v>
      </c>
      <c r="H2388" s="158">
        <f t="shared" si="235"/>
        <v>86.01</v>
      </c>
      <c r="I2388" s="381"/>
    </row>
    <row r="2389" spans="1:9">
      <c r="A2389" s="250" t="s">
        <v>7494</v>
      </c>
      <c r="B2389" s="15" t="s">
        <v>2668</v>
      </c>
      <c r="C2389" s="505">
        <v>61</v>
      </c>
      <c r="D2389" s="30">
        <v>2</v>
      </c>
      <c r="E2389" s="648">
        <f t="shared" si="236"/>
        <v>3523.14</v>
      </c>
      <c r="F2389" s="740">
        <f t="shared" si="234"/>
        <v>3523.14</v>
      </c>
      <c r="G2389" s="1037">
        <f>'Заказ, cкидки и курсы валют'!$J$24*F2389</f>
        <v>44691.030899999998</v>
      </c>
      <c r="H2389" s="158">
        <f t="shared" si="235"/>
        <v>89.38</v>
      </c>
      <c r="I2389" s="381"/>
    </row>
    <row r="2390" spans="1:9">
      <c r="A2390" s="250" t="s">
        <v>7495</v>
      </c>
      <c r="B2390" s="15" t="s">
        <v>2647</v>
      </c>
      <c r="C2390" s="505">
        <v>65</v>
      </c>
      <c r="D2390" s="30">
        <v>2</v>
      </c>
      <c r="E2390" s="648">
        <f t="shared" si="236"/>
        <v>3323.32</v>
      </c>
      <c r="F2390" s="740">
        <f t="shared" si="234"/>
        <v>3323.32</v>
      </c>
      <c r="G2390" s="1037">
        <f>'Заказ, cкидки и курсы валют'!$J$24*F2390</f>
        <v>42156.314200000001</v>
      </c>
      <c r="H2390" s="158">
        <f t="shared" si="235"/>
        <v>84.31</v>
      </c>
      <c r="I2390" s="381"/>
    </row>
    <row r="2391" spans="1:9">
      <c r="A2391" s="250" t="s">
        <v>7496</v>
      </c>
      <c r="B2391" s="15" t="s">
        <v>2669</v>
      </c>
      <c r="C2391" s="505">
        <v>69</v>
      </c>
      <c r="D2391" s="30">
        <v>2</v>
      </c>
      <c r="E2391" s="648">
        <f t="shared" si="236"/>
        <v>4674.82</v>
      </c>
      <c r="F2391" s="740">
        <f t="shared" si="234"/>
        <v>4674.82</v>
      </c>
      <c r="G2391" s="1037">
        <f>'Заказ, cкидки и курсы валют'!$J$24*F2391</f>
        <v>59300.091699999997</v>
      </c>
      <c r="H2391" s="158">
        <f t="shared" si="235"/>
        <v>118.6</v>
      </c>
      <c r="I2391" s="381"/>
    </row>
    <row r="2392" spans="1:9">
      <c r="A2392" s="250" t="s">
        <v>7497</v>
      </c>
      <c r="B2392" s="15" t="s">
        <v>2648</v>
      </c>
      <c r="C2392" s="505">
        <v>76</v>
      </c>
      <c r="D2392" s="30">
        <v>2</v>
      </c>
      <c r="E2392" s="648">
        <f t="shared" si="236"/>
        <v>4544.2</v>
      </c>
      <c r="F2392" s="740">
        <f t="shared" si="234"/>
        <v>4544.2</v>
      </c>
      <c r="G2392" s="1037">
        <f>'Заказ, cкидки и курсы валют'!$J$24*F2392</f>
        <v>57643.177000000003</v>
      </c>
      <c r="H2392" s="158">
        <f t="shared" si="235"/>
        <v>115.29</v>
      </c>
      <c r="I2392" s="381"/>
    </row>
    <row r="2393" spans="1:9">
      <c r="A2393" s="250" t="s">
        <v>7498</v>
      </c>
      <c r="B2393" s="15" t="s">
        <v>2670</v>
      </c>
      <c r="C2393" s="505">
        <v>83</v>
      </c>
      <c r="D2393" s="30">
        <v>2</v>
      </c>
      <c r="E2393" s="648">
        <f t="shared" si="236"/>
        <v>4283.42</v>
      </c>
      <c r="F2393" s="740">
        <f t="shared" si="234"/>
        <v>4283.42</v>
      </c>
      <c r="G2393" s="1037">
        <f>'Заказ, cкидки и курсы валют'!$J$24*F2393</f>
        <v>54335.182700000005</v>
      </c>
      <c r="H2393" s="158">
        <f t="shared" si="235"/>
        <v>108.67</v>
      </c>
      <c r="I2393" s="381"/>
    </row>
    <row r="2394" spans="1:9">
      <c r="A2394" s="250" t="s">
        <v>7499</v>
      </c>
      <c r="B2394" s="15" t="s">
        <v>2671</v>
      </c>
      <c r="C2394" s="505">
        <v>91</v>
      </c>
      <c r="D2394" s="30">
        <v>2</v>
      </c>
      <c r="E2394" s="648">
        <f t="shared" si="236"/>
        <v>7886.08</v>
      </c>
      <c r="F2394" s="740">
        <f t="shared" si="234"/>
        <v>7886.08</v>
      </c>
      <c r="G2394" s="1037">
        <f>'Заказ, cкидки и курсы валют'!$J$24*F2394</f>
        <v>100034.92480000001</v>
      </c>
      <c r="H2394" s="158">
        <f t="shared" si="235"/>
        <v>200.07</v>
      </c>
      <c r="I2394" s="381"/>
    </row>
    <row r="2395" spans="1:9">
      <c r="A2395" s="250" t="s">
        <v>7500</v>
      </c>
      <c r="B2395" s="15" t="s">
        <v>2672</v>
      </c>
      <c r="C2395" s="505">
        <v>98</v>
      </c>
      <c r="D2395" s="30">
        <v>2</v>
      </c>
      <c r="E2395" s="648">
        <f t="shared" si="236"/>
        <v>8354.06</v>
      </c>
      <c r="F2395" s="740">
        <f t="shared" si="234"/>
        <v>8354.06</v>
      </c>
      <c r="G2395" s="1037">
        <f>'Заказ, cкидки и курсы валют'!$J$24*F2395</f>
        <v>105971.25109999999</v>
      </c>
      <c r="H2395" s="158">
        <f t="shared" si="235"/>
        <v>211.94</v>
      </c>
      <c r="I2395" s="381"/>
    </row>
    <row r="2396" spans="1:9">
      <c r="A2396" s="250" t="s">
        <v>7501</v>
      </c>
      <c r="B2396" s="15" t="s">
        <v>2673</v>
      </c>
      <c r="C2396" s="505">
        <v>105</v>
      </c>
      <c r="D2396" s="30">
        <v>2</v>
      </c>
      <c r="E2396" s="648">
        <f t="shared" si="236"/>
        <v>8845.7199999999993</v>
      </c>
      <c r="F2396" s="740">
        <f t="shared" si="234"/>
        <v>8845.7199999999993</v>
      </c>
      <c r="G2396" s="1037">
        <f>'Заказ, cкидки и курсы валют'!$J$24*F2396</f>
        <v>112207.95819999999</v>
      </c>
      <c r="H2396" s="158">
        <f t="shared" si="235"/>
        <v>224.42</v>
      </c>
      <c r="I2396" s="381"/>
    </row>
    <row r="2397" spans="1:9" ht="13.5" thickBot="1">
      <c r="A2397" s="282" t="s">
        <v>7502</v>
      </c>
      <c r="B2397" s="19" t="s">
        <v>2674</v>
      </c>
      <c r="C2397" s="1213">
        <v>113</v>
      </c>
      <c r="D2397" s="1214">
        <v>2</v>
      </c>
      <c r="E2397" s="648">
        <f t="shared" si="236"/>
        <v>9073.98</v>
      </c>
      <c r="F2397" s="1173">
        <f t="shared" si="234"/>
        <v>9073.98</v>
      </c>
      <c r="G2397" s="1174">
        <f>'Заказ, cкидки и курсы валют'!$J$24*F2397</f>
        <v>115103.4363</v>
      </c>
      <c r="H2397" s="214">
        <f t="shared" si="235"/>
        <v>230.21</v>
      </c>
      <c r="I2397" s="382"/>
    </row>
    <row r="2398" spans="1:9" ht="13.5" thickBot="1"/>
    <row r="2399" spans="1:9" ht="18">
      <c r="A2399" s="1452"/>
      <c r="B2399" s="1453"/>
      <c r="C2399" s="1454" t="s">
        <v>2675</v>
      </c>
      <c r="D2399" s="1455"/>
      <c r="E2399" s="1456"/>
      <c r="F2399" s="1457"/>
      <c r="G2399" s="1458"/>
      <c r="H2399" s="1459"/>
      <c r="I2399" s="1460"/>
    </row>
    <row r="2400" spans="1:9">
      <c r="A2400" s="1438"/>
      <c r="B2400" s="675"/>
      <c r="C2400" s="1436"/>
      <c r="D2400" s="1436"/>
      <c r="E2400" s="1443"/>
      <c r="F2400" s="1444"/>
      <c r="G2400" s="1435"/>
      <c r="H2400" s="1461"/>
      <c r="I2400" s="1437"/>
    </row>
    <row r="2401" spans="1:9">
      <c r="A2401" s="1438"/>
      <c r="B2401" s="675"/>
      <c r="C2401" s="1436"/>
      <c r="D2401" s="1436"/>
      <c r="E2401" s="1443"/>
      <c r="F2401" s="1444"/>
      <c r="G2401" s="1435"/>
      <c r="H2401" s="1461"/>
      <c r="I2401" s="1437"/>
    </row>
    <row r="2402" spans="1:9">
      <c r="A2402" s="1438"/>
      <c r="B2402" s="675"/>
      <c r="C2402" s="1436"/>
      <c r="D2402" s="1436"/>
      <c r="E2402" s="1443"/>
      <c r="F2402" s="1444"/>
      <c r="G2402" s="1435"/>
      <c r="H2402" s="1461"/>
      <c r="I2402" s="1437"/>
    </row>
    <row r="2403" spans="1:9">
      <c r="A2403" s="1438"/>
      <c r="B2403" s="675"/>
      <c r="C2403" s="1436"/>
      <c r="D2403" s="1436"/>
      <c r="E2403" s="1443"/>
      <c r="F2403" s="1444"/>
      <c r="G2403" s="1435"/>
      <c r="H2403" s="1461"/>
      <c r="I2403" s="1437"/>
    </row>
    <row r="2404" spans="1:9">
      <c r="A2404" s="1438"/>
      <c r="B2404" s="675"/>
      <c r="C2404" s="1436"/>
      <c r="D2404" s="1436"/>
      <c r="E2404" s="1443"/>
      <c r="F2404" s="1444"/>
      <c r="G2404" s="1435"/>
      <c r="H2404" s="1461"/>
      <c r="I2404" s="1437"/>
    </row>
    <row r="2405" spans="1:9" ht="16.5" thickBot="1">
      <c r="A2405" s="234" t="s">
        <v>7211</v>
      </c>
      <c r="B2405" s="675"/>
      <c r="C2405" s="1436"/>
      <c r="D2405" s="1436"/>
      <c r="E2405" s="1443"/>
      <c r="F2405" s="1444"/>
      <c r="G2405" s="1435"/>
      <c r="H2405" s="1461"/>
      <c r="I2405" s="1437"/>
    </row>
    <row r="2406" spans="1:9" ht="42">
      <c r="A2406" s="506" t="s">
        <v>1036</v>
      </c>
      <c r="B2406" s="507" t="s">
        <v>1037</v>
      </c>
      <c r="C2406" s="508" t="s">
        <v>679</v>
      </c>
      <c r="D2406" s="508" t="s">
        <v>3147</v>
      </c>
      <c r="E2406" s="742" t="s">
        <v>11544</v>
      </c>
      <c r="F2406" s="760" t="s">
        <v>2796</v>
      </c>
      <c r="G2406" s="1050" t="s">
        <v>2644</v>
      </c>
      <c r="H2406" s="607" t="s">
        <v>498</v>
      </c>
      <c r="I2406" s="509" t="s">
        <v>4274</v>
      </c>
    </row>
    <row r="2407" spans="1:9">
      <c r="A2407" s="510"/>
      <c r="B2407" s="511"/>
      <c r="C2407" s="512" t="s">
        <v>3648</v>
      </c>
      <c r="D2407" s="513" t="s">
        <v>2645</v>
      </c>
      <c r="E2407" s="761" t="s">
        <v>265</v>
      </c>
      <c r="F2407" s="762">
        <f>'Заказ, cкидки и курсы валют'!$I$12</f>
        <v>0</v>
      </c>
      <c r="G2407" s="1051"/>
      <c r="H2407" s="608"/>
      <c r="I2407" s="514"/>
    </row>
    <row r="2408" spans="1:9" ht="14.1" customHeight="1">
      <c r="A2408" s="243" t="s">
        <v>5346</v>
      </c>
      <c r="B2408" s="1056" t="s">
        <v>142</v>
      </c>
      <c r="C2408" s="2606">
        <v>2.1</v>
      </c>
      <c r="D2408" s="1057">
        <v>1200</v>
      </c>
      <c r="E2408" s="2364">
        <v>70</v>
      </c>
      <c r="F2408" s="740">
        <f>ROUND(E2408*(1-$F$11),2)</f>
        <v>70</v>
      </c>
      <c r="G2408" s="1037">
        <f>'Заказ, cкидки и курсы валют'!$J$24*F2408</f>
        <v>887.95</v>
      </c>
      <c r="H2408" s="158">
        <f>ROUND((D2408/1000)*G2408,2)</f>
        <v>1065.54</v>
      </c>
      <c r="I2408" s="381"/>
    </row>
    <row r="2409" spans="1:9" ht="14.1" customHeight="1">
      <c r="A2409" s="243" t="s">
        <v>5347</v>
      </c>
      <c r="B2409" s="1056" t="s">
        <v>144</v>
      </c>
      <c r="C2409" s="2606">
        <v>2.5</v>
      </c>
      <c r="D2409" s="1057">
        <v>1000</v>
      </c>
      <c r="E2409" s="2364">
        <v>73.08</v>
      </c>
      <c r="F2409" s="740">
        <f t="shared" ref="F2409" si="237">ROUND(E2409*(1-$F$11),2)</f>
        <v>73.08</v>
      </c>
      <c r="G2409" s="1037">
        <f>'Заказ, cкидки и курсы валют'!$J$24*F2409</f>
        <v>927.01980000000003</v>
      </c>
      <c r="H2409" s="158">
        <f t="shared" ref="H2409" si="238">ROUND((D2409/1000)*G2409,2)</f>
        <v>927.02</v>
      </c>
      <c r="I2409" s="381"/>
    </row>
    <row r="2410" spans="1:9" ht="14.1" customHeight="1">
      <c r="A2410" s="243" t="s">
        <v>11767</v>
      </c>
      <c r="B2410" s="1056" t="s">
        <v>156</v>
      </c>
      <c r="C2410" s="2606">
        <v>2.7</v>
      </c>
      <c r="D2410" s="1057">
        <v>1000</v>
      </c>
      <c r="E2410" s="2364">
        <v>87.99</v>
      </c>
      <c r="F2410" s="740">
        <f t="shared" ref="F2410:F2436" si="239">ROUND(E2410*(1-$F$11),2)</f>
        <v>87.99</v>
      </c>
      <c r="G2410" s="1037">
        <f>'Заказ, cкидки и курсы валют'!$J$24*F2410</f>
        <v>1116.1531499999999</v>
      </c>
      <c r="H2410" s="158">
        <f t="shared" ref="H2410:H2436" si="240">ROUND((D2410/1000)*G2410,2)</f>
        <v>1116.1500000000001</v>
      </c>
      <c r="I2410" s="381"/>
    </row>
    <row r="2411" spans="1:9" ht="14.1" customHeight="1">
      <c r="A2411" s="243" t="s">
        <v>11768</v>
      </c>
      <c r="B2411" s="1056" t="s">
        <v>149</v>
      </c>
      <c r="C2411" s="2833">
        <v>3.4</v>
      </c>
      <c r="D2411" s="1057">
        <v>600</v>
      </c>
      <c r="E2411" s="2364">
        <v>108.06</v>
      </c>
      <c r="F2411" s="740">
        <f t="shared" si="239"/>
        <v>108.06</v>
      </c>
      <c r="G2411" s="1037">
        <f>'Заказ, cкидки и курсы валют'!$J$24*F2411</f>
        <v>1370.7411000000002</v>
      </c>
      <c r="H2411" s="158">
        <f t="shared" si="240"/>
        <v>822.44</v>
      </c>
      <c r="I2411" s="381"/>
    </row>
    <row r="2412" spans="1:9" ht="14.1" customHeight="1">
      <c r="A2412" s="243" t="s">
        <v>5348</v>
      </c>
      <c r="B2412" s="1056" t="s">
        <v>151</v>
      </c>
      <c r="C2412" s="2606">
        <v>4</v>
      </c>
      <c r="D2412" s="1057">
        <v>500</v>
      </c>
      <c r="E2412" s="2364">
        <v>178.1</v>
      </c>
      <c r="F2412" s="740">
        <f t="shared" si="239"/>
        <v>178.1</v>
      </c>
      <c r="G2412" s="1037">
        <f>'Заказ, cкидки и курсы валют'!$J$24*F2412</f>
        <v>2259.1985</v>
      </c>
      <c r="H2412" s="158">
        <f t="shared" si="240"/>
        <v>1129.5999999999999</v>
      </c>
      <c r="I2412" s="381"/>
    </row>
    <row r="2413" spans="1:9" ht="14.1" customHeight="1">
      <c r="A2413" s="243" t="s">
        <v>5349</v>
      </c>
      <c r="B2413" s="643" t="s">
        <v>152</v>
      </c>
      <c r="C2413" s="2842">
        <v>5.42</v>
      </c>
      <c r="D2413" s="2843">
        <v>400</v>
      </c>
      <c r="E2413" s="2364">
        <v>206.62</v>
      </c>
      <c r="F2413" s="740">
        <f t="shared" si="239"/>
        <v>206.62</v>
      </c>
      <c r="G2413" s="1037">
        <f>'Заказ, cкидки и курсы валют'!$J$24*F2413</f>
        <v>2620.9747000000002</v>
      </c>
      <c r="H2413" s="158">
        <f t="shared" si="240"/>
        <v>1048.3900000000001</v>
      </c>
      <c r="I2413" s="381"/>
    </row>
    <row r="2414" spans="1:9" ht="14.1" customHeight="1">
      <c r="A2414" s="243" t="s">
        <v>5350</v>
      </c>
      <c r="B2414" s="643" t="s">
        <v>158</v>
      </c>
      <c r="C2414" s="2842">
        <v>6</v>
      </c>
      <c r="D2414" s="643">
        <v>350</v>
      </c>
      <c r="E2414" s="2364">
        <v>195.42</v>
      </c>
      <c r="F2414" s="740">
        <f t="shared" si="239"/>
        <v>195.42</v>
      </c>
      <c r="G2414" s="1037">
        <f>'Заказ, cкидки и курсы валют'!$J$24*F2414</f>
        <v>2478.9027000000001</v>
      </c>
      <c r="H2414" s="158">
        <f t="shared" si="240"/>
        <v>867.62</v>
      </c>
      <c r="I2414" s="381"/>
    </row>
    <row r="2415" spans="1:9" ht="14.1" customHeight="1">
      <c r="A2415" s="243" t="s">
        <v>11769</v>
      </c>
      <c r="B2415" s="643" t="s">
        <v>4218</v>
      </c>
      <c r="C2415" s="2844">
        <v>6.7</v>
      </c>
      <c r="D2415" s="643">
        <v>300</v>
      </c>
      <c r="E2415" s="2364">
        <v>191.64</v>
      </c>
      <c r="F2415" s="740">
        <f t="shared" si="239"/>
        <v>191.64</v>
      </c>
      <c r="G2415" s="1037">
        <f>'Заказ, cкидки и курсы валют'!$J$24*F2415</f>
        <v>2430.9533999999999</v>
      </c>
      <c r="H2415" s="158">
        <f t="shared" si="240"/>
        <v>729.29</v>
      </c>
      <c r="I2415" s="381"/>
    </row>
    <row r="2416" spans="1:9" ht="14.1" customHeight="1">
      <c r="A2416" s="243" t="s">
        <v>5351</v>
      </c>
      <c r="B2416" s="1056" t="s">
        <v>159</v>
      </c>
      <c r="C2416" s="2606">
        <v>7.42</v>
      </c>
      <c r="D2416" s="1057">
        <v>300</v>
      </c>
      <c r="E2416" s="2364">
        <v>365.35</v>
      </c>
      <c r="F2416" s="740">
        <f t="shared" si="239"/>
        <v>365.35</v>
      </c>
      <c r="G2416" s="1037">
        <f>'Заказ, cкидки и курсы валют'!$J$24*F2416</f>
        <v>4634.4647500000001</v>
      </c>
      <c r="H2416" s="158">
        <f t="shared" si="240"/>
        <v>1390.34</v>
      </c>
      <c r="I2416" s="381"/>
    </row>
    <row r="2417" spans="1:9" ht="14.1" customHeight="1">
      <c r="A2417" s="243" t="s">
        <v>11770</v>
      </c>
      <c r="B2417" s="643" t="s">
        <v>167</v>
      </c>
      <c r="C2417" s="2844">
        <v>6</v>
      </c>
      <c r="D2417" s="643">
        <v>300</v>
      </c>
      <c r="E2417" s="2364">
        <v>190.57</v>
      </c>
      <c r="F2417" s="740">
        <f t="shared" si="239"/>
        <v>190.57</v>
      </c>
      <c r="G2417" s="1037">
        <f>'Заказ, cкидки и курсы валют'!$J$24*F2417</f>
        <v>2417.3804500000001</v>
      </c>
      <c r="H2417" s="158">
        <f t="shared" si="240"/>
        <v>725.21</v>
      </c>
      <c r="I2417" s="381"/>
    </row>
    <row r="2418" spans="1:9" ht="14.1" customHeight="1">
      <c r="A2418" s="243" t="s">
        <v>11771</v>
      </c>
      <c r="B2418" s="643" t="s">
        <v>170</v>
      </c>
      <c r="C2418" s="2842">
        <v>8.8699999999999992</v>
      </c>
      <c r="D2418" s="643">
        <v>200</v>
      </c>
      <c r="E2418" s="2364">
        <v>284.18</v>
      </c>
      <c r="F2418" s="740">
        <f t="shared" si="239"/>
        <v>284.18</v>
      </c>
      <c r="G2418" s="1037">
        <f>'Заказ, cкидки и курсы валют'!$J$24*F2418</f>
        <v>3604.8233</v>
      </c>
      <c r="H2418" s="158">
        <f t="shared" si="240"/>
        <v>720.96</v>
      </c>
      <c r="I2418" s="381"/>
    </row>
    <row r="2419" spans="1:9" ht="14.1" customHeight="1">
      <c r="A2419" s="243" t="s">
        <v>5352</v>
      </c>
      <c r="B2419" s="643" t="s">
        <v>171</v>
      </c>
      <c r="C2419" s="2842">
        <v>9.86</v>
      </c>
      <c r="D2419" s="643">
        <v>200</v>
      </c>
      <c r="E2419" s="2364">
        <v>304.64</v>
      </c>
      <c r="F2419" s="740">
        <f t="shared" si="239"/>
        <v>304.64</v>
      </c>
      <c r="G2419" s="1037">
        <f>'Заказ, cкидки и курсы валют'!$J$24*F2419</f>
        <v>3864.3584000000001</v>
      </c>
      <c r="H2419" s="158">
        <f t="shared" si="240"/>
        <v>772.87</v>
      </c>
      <c r="I2419" s="381"/>
    </row>
    <row r="2420" spans="1:9" ht="14.1" customHeight="1">
      <c r="A2420" s="243" t="s">
        <v>5353</v>
      </c>
      <c r="B2420" s="643" t="s">
        <v>172</v>
      </c>
      <c r="C2420" s="2842">
        <v>10</v>
      </c>
      <c r="D2420" s="643">
        <v>200</v>
      </c>
      <c r="E2420" s="2364">
        <v>343.88</v>
      </c>
      <c r="F2420" s="740">
        <f t="shared" si="239"/>
        <v>343.88</v>
      </c>
      <c r="G2420" s="1037">
        <f>'Заказ, cкидки и курсы валют'!$J$24*F2420</f>
        <v>4362.1178</v>
      </c>
      <c r="H2420" s="158">
        <f t="shared" si="240"/>
        <v>872.42</v>
      </c>
      <c r="I2420" s="381"/>
    </row>
    <row r="2421" spans="1:9" ht="14.1" customHeight="1">
      <c r="A2421" s="243" t="s">
        <v>11772</v>
      </c>
      <c r="B2421" s="643" t="s">
        <v>1366</v>
      </c>
      <c r="C2421" s="2842">
        <v>10.5</v>
      </c>
      <c r="D2421" s="643">
        <v>150</v>
      </c>
      <c r="E2421" s="2364">
        <v>316.32</v>
      </c>
      <c r="F2421" s="740">
        <f t="shared" si="239"/>
        <v>316.32</v>
      </c>
      <c r="G2421" s="1037">
        <f>'Заказ, cкидки и курсы валют'!$J$24*F2421</f>
        <v>4012.5192000000002</v>
      </c>
      <c r="H2421" s="158">
        <f t="shared" si="240"/>
        <v>601.88</v>
      </c>
      <c r="I2421" s="381"/>
    </row>
    <row r="2422" spans="1:9" ht="14.1" customHeight="1">
      <c r="A2422" s="243" t="s">
        <v>5354</v>
      </c>
      <c r="B2422" s="643" t="s">
        <v>173</v>
      </c>
      <c r="C2422" s="2842">
        <v>11.63</v>
      </c>
      <c r="D2422" s="643">
        <v>150</v>
      </c>
      <c r="E2422" s="2364">
        <v>482.06</v>
      </c>
      <c r="F2422" s="740">
        <f t="shared" si="239"/>
        <v>482.06</v>
      </c>
      <c r="G2422" s="1037">
        <f>'Заказ, cкидки и курсы валют'!$J$24*F2422</f>
        <v>6114.9311000000007</v>
      </c>
      <c r="H2422" s="158">
        <f t="shared" si="240"/>
        <v>917.24</v>
      </c>
      <c r="I2422" s="381"/>
    </row>
    <row r="2423" spans="1:9" ht="14.1" customHeight="1">
      <c r="A2423" s="243" t="s">
        <v>5355</v>
      </c>
      <c r="B2423" s="643" t="s">
        <v>174</v>
      </c>
      <c r="C2423" s="2842">
        <v>12.65</v>
      </c>
      <c r="D2423" s="2843">
        <v>150</v>
      </c>
      <c r="E2423" s="2364">
        <v>514.25</v>
      </c>
      <c r="F2423" s="740">
        <f t="shared" si="239"/>
        <v>514.25</v>
      </c>
      <c r="G2423" s="1037">
        <f>'Заказ, cкидки и курсы валют'!$J$24*F2423</f>
        <v>6523.2612500000005</v>
      </c>
      <c r="H2423" s="158">
        <f t="shared" si="240"/>
        <v>978.49</v>
      </c>
      <c r="I2423" s="381"/>
    </row>
    <row r="2424" spans="1:9" ht="14.1" customHeight="1">
      <c r="A2424" s="243" t="s">
        <v>11773</v>
      </c>
      <c r="B2424" s="643" t="s">
        <v>994</v>
      </c>
      <c r="C2424" s="2842">
        <v>11.9</v>
      </c>
      <c r="D2424" s="643">
        <v>100</v>
      </c>
      <c r="E2424" s="2364">
        <v>377.5</v>
      </c>
      <c r="F2424" s="740">
        <f t="shared" si="239"/>
        <v>377.5</v>
      </c>
      <c r="G2424" s="1037">
        <f>'Заказ, cкидки и курсы валют'!$J$24*F2424</f>
        <v>4788.5875000000005</v>
      </c>
      <c r="H2424" s="158">
        <f t="shared" si="240"/>
        <v>478.86</v>
      </c>
      <c r="I2424" s="381"/>
    </row>
    <row r="2425" spans="1:9" ht="14.1" customHeight="1">
      <c r="A2425" s="243" t="s">
        <v>11774</v>
      </c>
      <c r="B2425" s="644" t="s">
        <v>178</v>
      </c>
      <c r="C2425" s="2842">
        <v>12</v>
      </c>
      <c r="D2425" s="643">
        <v>250</v>
      </c>
      <c r="E2425" s="2364">
        <v>397.31</v>
      </c>
      <c r="F2425" s="740">
        <f t="shared" si="239"/>
        <v>397.31</v>
      </c>
      <c r="G2425" s="1037">
        <f>'Заказ, cкидки и курсы валют'!$J$24*F2425</f>
        <v>5039.8773500000007</v>
      </c>
      <c r="H2425" s="158">
        <f t="shared" si="240"/>
        <v>1259.97</v>
      </c>
      <c r="I2425" s="381"/>
    </row>
    <row r="2426" spans="1:9" ht="14.1" customHeight="1">
      <c r="A2426" s="243" t="s">
        <v>5356</v>
      </c>
      <c r="B2426" s="644" t="s">
        <v>180</v>
      </c>
      <c r="C2426" s="2842">
        <v>13.585000000000001</v>
      </c>
      <c r="D2426" s="643">
        <v>150</v>
      </c>
      <c r="E2426" s="2364">
        <v>421.65</v>
      </c>
      <c r="F2426" s="740">
        <f t="shared" si="239"/>
        <v>421.65</v>
      </c>
      <c r="G2426" s="1037">
        <f>'Заказ, cкидки и курсы валют'!$J$24*F2426</f>
        <v>5348.6302500000002</v>
      </c>
      <c r="H2426" s="158">
        <f t="shared" si="240"/>
        <v>802.29</v>
      </c>
      <c r="I2426" s="381"/>
    </row>
    <row r="2427" spans="1:9" ht="14.1" customHeight="1">
      <c r="A2427" s="243" t="s">
        <v>5357</v>
      </c>
      <c r="B2427" s="2845" t="s">
        <v>3867</v>
      </c>
      <c r="C2427" s="2842">
        <v>18.38</v>
      </c>
      <c r="D2427" s="643">
        <v>120</v>
      </c>
      <c r="E2427" s="2364">
        <v>525.87</v>
      </c>
      <c r="F2427" s="740">
        <f t="shared" si="239"/>
        <v>525.87</v>
      </c>
      <c r="G2427" s="1037">
        <f>'Заказ, cкидки и курсы валют'!$J$24*F2427</f>
        <v>6670.6609500000004</v>
      </c>
      <c r="H2427" s="158">
        <f t="shared" si="240"/>
        <v>800.48</v>
      </c>
      <c r="I2427" s="381"/>
    </row>
    <row r="2428" spans="1:9" ht="14.1" customHeight="1">
      <c r="A2428" s="243" t="s">
        <v>5358</v>
      </c>
      <c r="B2428" s="2845" t="s">
        <v>11227</v>
      </c>
      <c r="C2428" s="2842">
        <v>19.8</v>
      </c>
      <c r="D2428" s="643">
        <v>100</v>
      </c>
      <c r="E2428" s="2364">
        <v>596.53</v>
      </c>
      <c r="F2428" s="740">
        <f t="shared" si="239"/>
        <v>596.53</v>
      </c>
      <c r="G2428" s="1037">
        <f>'Заказ, cкидки и курсы валют'!$J$24*F2428</f>
        <v>7566.9830499999998</v>
      </c>
      <c r="H2428" s="158">
        <f t="shared" si="240"/>
        <v>756.7</v>
      </c>
      <c r="I2428" s="381"/>
    </row>
    <row r="2429" spans="1:9" ht="14.1" customHeight="1">
      <c r="A2429" s="243" t="s">
        <v>6987</v>
      </c>
      <c r="B2429" s="2845" t="s">
        <v>3870</v>
      </c>
      <c r="C2429" s="2842">
        <v>21.1</v>
      </c>
      <c r="D2429" s="643">
        <v>100</v>
      </c>
      <c r="E2429" s="2364">
        <v>637.04999999999995</v>
      </c>
      <c r="F2429" s="740">
        <f t="shared" si="239"/>
        <v>637.04999999999995</v>
      </c>
      <c r="G2429" s="1037">
        <f>'Заказ, cкидки и курсы валют'!$J$24*F2429</f>
        <v>8080.9792499999994</v>
      </c>
      <c r="H2429" s="158">
        <f t="shared" si="240"/>
        <v>808.1</v>
      </c>
      <c r="I2429" s="381"/>
    </row>
    <row r="2430" spans="1:9" ht="14.1" customHeight="1">
      <c r="A2430" s="243" t="s">
        <v>6988</v>
      </c>
      <c r="B2430" s="2845" t="s">
        <v>11228</v>
      </c>
      <c r="C2430" s="2842">
        <v>23.41</v>
      </c>
      <c r="D2430" s="643">
        <v>100</v>
      </c>
      <c r="E2430" s="2364">
        <v>709.12</v>
      </c>
      <c r="F2430" s="740">
        <f t="shared" si="239"/>
        <v>709.12</v>
      </c>
      <c r="G2430" s="1037">
        <f>'Заказ, cкидки и курсы валют'!$J$24*F2430</f>
        <v>8995.1872000000003</v>
      </c>
      <c r="H2430" s="158">
        <f t="shared" si="240"/>
        <v>899.52</v>
      </c>
      <c r="I2430" s="381"/>
    </row>
    <row r="2431" spans="1:9" ht="14.1" customHeight="1">
      <c r="A2431" s="243" t="s">
        <v>5359</v>
      </c>
      <c r="B2431" s="2845" t="s">
        <v>2652</v>
      </c>
      <c r="C2431" s="1983">
        <v>26.17</v>
      </c>
      <c r="D2431" s="643">
        <v>80</v>
      </c>
      <c r="E2431" s="2364">
        <v>858.6</v>
      </c>
      <c r="F2431" s="740">
        <f t="shared" si="239"/>
        <v>858.6</v>
      </c>
      <c r="G2431" s="1037">
        <f>'Заказ, cкидки и курсы валют'!$J$24*F2431</f>
        <v>10891.341</v>
      </c>
      <c r="H2431" s="158">
        <f t="shared" si="240"/>
        <v>871.31</v>
      </c>
      <c r="I2431" s="381"/>
    </row>
    <row r="2432" spans="1:9" ht="14.1" customHeight="1">
      <c r="A2432" s="243" t="s">
        <v>5360</v>
      </c>
      <c r="B2432" s="2845" t="s">
        <v>4213</v>
      </c>
      <c r="C2432" s="1983">
        <v>30.17</v>
      </c>
      <c r="D2432" s="643">
        <v>60</v>
      </c>
      <c r="E2432" s="2364">
        <v>1009.24</v>
      </c>
      <c r="F2432" s="740">
        <f t="shared" si="239"/>
        <v>1009.24</v>
      </c>
      <c r="G2432" s="1037">
        <f>'Заказ, cкидки и курсы валют'!$J$24*F2432</f>
        <v>12802.2094</v>
      </c>
      <c r="H2432" s="158">
        <f t="shared" si="240"/>
        <v>768.13</v>
      </c>
      <c r="I2432" s="381"/>
    </row>
    <row r="2433" spans="1:9" ht="14.1" customHeight="1">
      <c r="A2433" s="243" t="s">
        <v>5361</v>
      </c>
      <c r="B2433" s="2845" t="s">
        <v>4214</v>
      </c>
      <c r="C2433" s="1983">
        <v>37.19</v>
      </c>
      <c r="D2433" s="643">
        <v>50</v>
      </c>
      <c r="E2433" s="2364">
        <v>1168.07</v>
      </c>
      <c r="F2433" s="740">
        <f t="shared" si="239"/>
        <v>1168.07</v>
      </c>
      <c r="G2433" s="1037">
        <f>'Заказ, cкидки и курсы валют'!$J$24*F2433</f>
        <v>14816.96795</v>
      </c>
      <c r="H2433" s="158">
        <f t="shared" si="240"/>
        <v>740.85</v>
      </c>
      <c r="I2433" s="381"/>
    </row>
    <row r="2434" spans="1:9" ht="14.1" customHeight="1">
      <c r="A2434" s="243" t="s">
        <v>5362</v>
      </c>
      <c r="B2434" s="2845" t="s">
        <v>3871</v>
      </c>
      <c r="C2434" s="2621">
        <v>39.93</v>
      </c>
      <c r="D2434" s="644">
        <v>50</v>
      </c>
      <c r="E2434" s="2364">
        <v>1334.03</v>
      </c>
      <c r="F2434" s="740">
        <f t="shared" si="239"/>
        <v>1334.03</v>
      </c>
      <c r="G2434" s="1037">
        <f>'Заказ, cкидки и курсы валют'!$J$24*F2434</f>
        <v>16922.170549999999</v>
      </c>
      <c r="H2434" s="158">
        <f t="shared" si="240"/>
        <v>846.11</v>
      </c>
      <c r="I2434" s="381"/>
    </row>
    <row r="2435" spans="1:9" ht="14.1" customHeight="1">
      <c r="A2435" s="243" t="s">
        <v>5363</v>
      </c>
      <c r="B2435" s="2845" t="s">
        <v>3872</v>
      </c>
      <c r="C2435" s="2621">
        <v>44.36</v>
      </c>
      <c r="D2435" s="644">
        <v>40</v>
      </c>
      <c r="E2435" s="2364">
        <v>1183.02</v>
      </c>
      <c r="F2435" s="740">
        <f t="shared" si="239"/>
        <v>1183.02</v>
      </c>
      <c r="G2435" s="1037">
        <f>'Заказ, cкидки и курсы валют'!$J$24*F2435</f>
        <v>15006.608700000001</v>
      </c>
      <c r="H2435" s="158">
        <f t="shared" si="240"/>
        <v>600.26</v>
      </c>
      <c r="I2435" s="381"/>
    </row>
    <row r="2436" spans="1:9" ht="14.1" customHeight="1" thickBot="1">
      <c r="A2436" s="271" t="s">
        <v>5364</v>
      </c>
      <c r="B2436" s="2845" t="s">
        <v>3873</v>
      </c>
      <c r="C2436" s="2621">
        <v>48.36</v>
      </c>
      <c r="D2436" s="644">
        <v>40</v>
      </c>
      <c r="E2436" s="2364">
        <v>1454.66</v>
      </c>
      <c r="F2436" s="1173">
        <f t="shared" si="239"/>
        <v>1454.66</v>
      </c>
      <c r="G2436" s="1174">
        <f>'Заказ, cкидки и курсы валют'!$J$24*F2436</f>
        <v>18452.362100000002</v>
      </c>
      <c r="H2436" s="214">
        <f t="shared" si="240"/>
        <v>738.09</v>
      </c>
      <c r="I2436" s="382"/>
    </row>
    <row r="2437" spans="1:9" ht="13.5" thickBot="1">
      <c r="H2437" s="606"/>
    </row>
    <row r="2438" spans="1:9" ht="18">
      <c r="A2438" s="1452"/>
      <c r="B2438" s="1453"/>
      <c r="C2438" s="1454" t="s">
        <v>2675</v>
      </c>
      <c r="D2438" s="1455"/>
      <c r="E2438" s="1456"/>
      <c r="F2438" s="1457"/>
      <c r="G2438" s="1458"/>
      <c r="H2438" s="1459"/>
      <c r="I2438" s="1460"/>
    </row>
    <row r="2439" spans="1:9">
      <c r="A2439" s="1438"/>
      <c r="B2439" s="675"/>
      <c r="C2439" s="1436"/>
      <c r="D2439" s="1436"/>
      <c r="E2439" s="1443"/>
      <c r="F2439" s="1444"/>
      <c r="G2439" s="1435"/>
      <c r="H2439" s="1461"/>
      <c r="I2439" s="1437"/>
    </row>
    <row r="2440" spans="1:9">
      <c r="A2440" s="1438"/>
      <c r="B2440" s="675"/>
      <c r="C2440" s="1436"/>
      <c r="D2440" s="1436"/>
      <c r="E2440" s="1443"/>
      <c r="F2440" s="1444"/>
      <c r="G2440" s="1435"/>
      <c r="H2440" s="1461"/>
      <c r="I2440" s="1437"/>
    </row>
    <row r="2441" spans="1:9">
      <c r="A2441" s="1438"/>
      <c r="B2441" s="675"/>
      <c r="C2441" s="1436"/>
      <c r="D2441" s="1436"/>
      <c r="E2441" s="1443"/>
      <c r="F2441" s="1444"/>
      <c r="G2441" s="1435"/>
      <c r="H2441" s="1461"/>
      <c r="I2441" s="1437"/>
    </row>
    <row r="2442" spans="1:9">
      <c r="A2442" s="1438"/>
      <c r="B2442" s="675"/>
      <c r="C2442" s="1436"/>
      <c r="D2442" s="1436"/>
      <c r="E2442" s="1443"/>
      <c r="F2442" s="1444"/>
      <c r="G2442" s="1435"/>
      <c r="H2442" s="1461"/>
      <c r="I2442" s="1437"/>
    </row>
    <row r="2443" spans="1:9">
      <c r="A2443" s="1438"/>
      <c r="B2443" s="675"/>
      <c r="C2443" s="1436"/>
      <c r="D2443" s="1436"/>
      <c r="E2443" s="1443"/>
      <c r="F2443" s="1444"/>
      <c r="G2443" s="1435"/>
      <c r="H2443" s="1461"/>
      <c r="I2443" s="1437"/>
    </row>
    <row r="2444" spans="1:9" ht="16.5" thickBot="1">
      <c r="A2444" s="234" t="s">
        <v>7212</v>
      </c>
      <c r="B2444" s="675"/>
      <c r="C2444" s="1436"/>
      <c r="D2444" s="1436"/>
      <c r="E2444" s="1443"/>
      <c r="F2444" s="1444"/>
      <c r="G2444" s="1435"/>
      <c r="H2444" s="1461"/>
      <c r="I2444" s="1437"/>
    </row>
    <row r="2445" spans="1:9" ht="42">
      <c r="A2445" s="506" t="s">
        <v>1036</v>
      </c>
      <c r="B2445" s="507" t="s">
        <v>1037</v>
      </c>
      <c r="C2445" s="508" t="s">
        <v>679</v>
      </c>
      <c r="D2445" s="508" t="s">
        <v>3147</v>
      </c>
      <c r="E2445" s="742" t="s">
        <v>11544</v>
      </c>
      <c r="F2445" s="760" t="s">
        <v>2796</v>
      </c>
      <c r="G2445" s="1050" t="s">
        <v>2644</v>
      </c>
      <c r="H2445" s="607" t="s">
        <v>498</v>
      </c>
      <c r="I2445" s="509" t="s">
        <v>4274</v>
      </c>
    </row>
    <row r="2446" spans="1:9">
      <c r="A2446" s="510"/>
      <c r="B2446" s="511"/>
      <c r="C2446" s="512" t="s">
        <v>3648</v>
      </c>
      <c r="D2446" s="513" t="s">
        <v>2645</v>
      </c>
      <c r="E2446" s="761" t="s">
        <v>265</v>
      </c>
      <c r="F2446" s="762">
        <f>'Заказ, cкидки и курсы валют'!$I$12</f>
        <v>0</v>
      </c>
      <c r="G2446" s="1051"/>
      <c r="H2446" s="608"/>
      <c r="I2446" s="514"/>
    </row>
    <row r="2447" spans="1:9" ht="15">
      <c r="A2447" s="243" t="s">
        <v>7503</v>
      </c>
      <c r="B2447" s="15" t="s">
        <v>142</v>
      </c>
      <c r="C2447" s="550"/>
      <c r="D2447" s="30">
        <v>20</v>
      </c>
      <c r="E2447" s="825">
        <f>E2408*2</f>
        <v>140</v>
      </c>
      <c r="F2447" s="740">
        <f>ROUND(E2447*(1-$F$11),2)</f>
        <v>140</v>
      </c>
      <c r="G2447" s="1037">
        <f>'Заказ, cкидки и курсы валют'!$J$24*F2447</f>
        <v>1775.9</v>
      </c>
      <c r="H2447" s="158">
        <f>ROUND((D2447/1000)*G2447,2)</f>
        <v>35.520000000000003</v>
      </c>
      <c r="I2447" s="381"/>
    </row>
    <row r="2448" spans="1:9" ht="15">
      <c r="A2448" s="243" t="s">
        <v>7504</v>
      </c>
      <c r="B2448" s="15" t="s">
        <v>144</v>
      </c>
      <c r="C2448" s="550"/>
      <c r="D2448" s="30">
        <v>20</v>
      </c>
      <c r="E2448" s="825">
        <f>E2409*2</f>
        <v>146.16</v>
      </c>
      <c r="F2448" s="740">
        <f t="shared" ref="F2448:F2467" si="241">ROUND(E2448*(1-$F$11),2)</f>
        <v>146.16</v>
      </c>
      <c r="G2448" s="1037">
        <f>'Заказ, cкидки и курсы валют'!$J$24*F2448</f>
        <v>1854.0396000000001</v>
      </c>
      <c r="H2448" s="158">
        <f t="shared" ref="H2448:H2467" si="242">ROUND((D2448/1000)*G2448,2)</f>
        <v>37.08</v>
      </c>
      <c r="I2448" s="381"/>
    </row>
    <row r="2449" spans="1:9" ht="15">
      <c r="A2449" s="243" t="s">
        <v>7505</v>
      </c>
      <c r="B2449" s="15" t="s">
        <v>151</v>
      </c>
      <c r="C2449" s="550"/>
      <c r="D2449" s="30">
        <v>20</v>
      </c>
      <c r="E2449" s="825">
        <f>E2412*2</f>
        <v>356.2</v>
      </c>
      <c r="F2449" s="740">
        <f t="shared" si="241"/>
        <v>356.2</v>
      </c>
      <c r="G2449" s="1037">
        <f>'Заказ, cкидки и курсы валют'!$J$24*F2449</f>
        <v>4518.3969999999999</v>
      </c>
      <c r="H2449" s="158">
        <f t="shared" si="242"/>
        <v>90.37</v>
      </c>
      <c r="I2449" s="381"/>
    </row>
    <row r="2450" spans="1:9" ht="15">
      <c r="A2450" s="243" t="s">
        <v>7506</v>
      </c>
      <c r="B2450" s="15" t="s">
        <v>152</v>
      </c>
      <c r="C2450" s="550"/>
      <c r="D2450" s="30">
        <v>20</v>
      </c>
      <c r="E2450" s="825">
        <f>E2413*2</f>
        <v>413.24</v>
      </c>
      <c r="F2450" s="740">
        <f t="shared" si="241"/>
        <v>413.24</v>
      </c>
      <c r="G2450" s="1037">
        <f>'Заказ, cкидки и курсы валют'!$J$24*F2450</f>
        <v>5241.9494000000004</v>
      </c>
      <c r="H2450" s="158">
        <f t="shared" si="242"/>
        <v>104.84</v>
      </c>
      <c r="I2450" s="381"/>
    </row>
    <row r="2451" spans="1:9" ht="15">
      <c r="A2451" s="243" t="s">
        <v>7507</v>
      </c>
      <c r="B2451" s="15" t="s">
        <v>158</v>
      </c>
      <c r="C2451" s="550"/>
      <c r="D2451" s="30">
        <v>20</v>
      </c>
      <c r="E2451" s="825">
        <f>E2414*2</f>
        <v>390.84</v>
      </c>
      <c r="F2451" s="740">
        <f t="shared" si="241"/>
        <v>390.84</v>
      </c>
      <c r="G2451" s="1037">
        <f>'Заказ, cкидки и курсы валют'!$J$24*F2451</f>
        <v>4957.8054000000002</v>
      </c>
      <c r="H2451" s="158">
        <f t="shared" si="242"/>
        <v>99.16</v>
      </c>
      <c r="I2451" s="381"/>
    </row>
    <row r="2452" spans="1:9" ht="15">
      <c r="A2452" s="243" t="s">
        <v>7508</v>
      </c>
      <c r="B2452" s="15" t="s">
        <v>159</v>
      </c>
      <c r="C2452" s="550"/>
      <c r="D2452" s="30">
        <v>20</v>
      </c>
      <c r="E2452" s="825">
        <f>E2416*2</f>
        <v>730.7</v>
      </c>
      <c r="F2452" s="740">
        <f t="shared" si="241"/>
        <v>730.7</v>
      </c>
      <c r="G2452" s="1037">
        <f>'Заказ, cкидки и курсы валют'!$J$24*F2452</f>
        <v>9268.9295000000002</v>
      </c>
      <c r="H2452" s="158">
        <f t="shared" si="242"/>
        <v>185.38</v>
      </c>
      <c r="I2452" s="381"/>
    </row>
    <row r="2453" spans="1:9" ht="15">
      <c r="A2453" s="243" t="s">
        <v>7509</v>
      </c>
      <c r="B2453" s="15" t="s">
        <v>171</v>
      </c>
      <c r="C2453" s="550"/>
      <c r="D2453" s="30">
        <v>10</v>
      </c>
      <c r="E2453" s="825">
        <f>E2419*2</f>
        <v>609.28</v>
      </c>
      <c r="F2453" s="740">
        <f t="shared" si="241"/>
        <v>609.28</v>
      </c>
      <c r="G2453" s="1037">
        <f>'Заказ, cкидки и курсы валют'!$J$24*F2453</f>
        <v>7728.7168000000001</v>
      </c>
      <c r="H2453" s="158">
        <f t="shared" si="242"/>
        <v>77.290000000000006</v>
      </c>
      <c r="I2453" s="381"/>
    </row>
    <row r="2454" spans="1:9" ht="15">
      <c r="A2454" s="243" t="s">
        <v>7510</v>
      </c>
      <c r="B2454" s="15" t="s">
        <v>172</v>
      </c>
      <c r="C2454" s="550"/>
      <c r="D2454" s="30">
        <v>10</v>
      </c>
      <c r="E2454" s="825">
        <f>E2420*2</f>
        <v>687.76</v>
      </c>
      <c r="F2454" s="740">
        <f t="shared" si="241"/>
        <v>687.76</v>
      </c>
      <c r="G2454" s="1037">
        <f>'Заказ, cкидки и курсы валют'!$J$24*F2454</f>
        <v>8724.2356</v>
      </c>
      <c r="H2454" s="158">
        <f t="shared" si="242"/>
        <v>87.24</v>
      </c>
      <c r="I2454" s="381"/>
    </row>
    <row r="2455" spans="1:9" ht="15">
      <c r="A2455" s="243" t="s">
        <v>7511</v>
      </c>
      <c r="B2455" s="15" t="s">
        <v>173</v>
      </c>
      <c r="C2455" s="550"/>
      <c r="D2455" s="30">
        <v>10</v>
      </c>
      <c r="E2455" s="825">
        <f>E2422*2</f>
        <v>964.12</v>
      </c>
      <c r="F2455" s="740">
        <f t="shared" si="241"/>
        <v>964.12</v>
      </c>
      <c r="G2455" s="1037">
        <f>'Заказ, cкидки и курсы валют'!$J$24*F2455</f>
        <v>12229.862200000001</v>
      </c>
      <c r="H2455" s="158">
        <f t="shared" si="242"/>
        <v>122.3</v>
      </c>
      <c r="I2455" s="381"/>
    </row>
    <row r="2456" spans="1:9" ht="15">
      <c r="A2456" s="243" t="s">
        <v>7512</v>
      </c>
      <c r="B2456" s="20" t="s">
        <v>174</v>
      </c>
      <c r="C2456" s="550"/>
      <c r="D2456" s="30">
        <v>10</v>
      </c>
      <c r="E2456" s="825">
        <f>E2423*2</f>
        <v>1028.5</v>
      </c>
      <c r="F2456" s="740">
        <f t="shared" si="241"/>
        <v>1028.5</v>
      </c>
      <c r="G2456" s="1037">
        <f>'Заказ, cкидки и курсы валют'!$J$24*F2456</f>
        <v>13046.522500000001</v>
      </c>
      <c r="H2456" s="158">
        <f t="shared" si="242"/>
        <v>130.47</v>
      </c>
      <c r="I2456" s="381"/>
    </row>
    <row r="2457" spans="1:9" ht="15">
      <c r="A2457" s="243" t="s">
        <v>7513</v>
      </c>
      <c r="B2457" s="20" t="s">
        <v>180</v>
      </c>
      <c r="C2457" s="550">
        <v>14</v>
      </c>
      <c r="D2457" s="549">
        <v>10</v>
      </c>
      <c r="E2457" s="825">
        <f t="shared" ref="E2457:E2467" si="243">E2426*2</f>
        <v>843.3</v>
      </c>
      <c r="F2457" s="740">
        <f t="shared" si="241"/>
        <v>843.3</v>
      </c>
      <c r="G2457" s="1037">
        <f>'Заказ, cкидки и курсы валют'!$J$24*F2457</f>
        <v>10697.2605</v>
      </c>
      <c r="H2457" s="158">
        <f t="shared" si="242"/>
        <v>106.97</v>
      </c>
      <c r="I2457" s="381"/>
    </row>
    <row r="2458" spans="1:9" ht="15">
      <c r="A2458" s="243" t="s">
        <v>7514</v>
      </c>
      <c r="B2458" s="549" t="s">
        <v>3867</v>
      </c>
      <c r="C2458" s="550">
        <v>16</v>
      </c>
      <c r="D2458" s="549">
        <v>10</v>
      </c>
      <c r="E2458" s="825">
        <f t="shared" si="243"/>
        <v>1051.74</v>
      </c>
      <c r="F2458" s="740">
        <f t="shared" si="241"/>
        <v>1051.74</v>
      </c>
      <c r="G2458" s="1037">
        <f>'Заказ, cкидки и курсы валют'!$J$24*F2458</f>
        <v>13341.321900000001</v>
      </c>
      <c r="H2458" s="158">
        <f t="shared" si="242"/>
        <v>133.41</v>
      </c>
      <c r="I2458" s="381"/>
    </row>
    <row r="2459" spans="1:9" ht="15">
      <c r="A2459" s="243" t="s">
        <v>7515</v>
      </c>
      <c r="B2459" s="20" t="s">
        <v>183</v>
      </c>
      <c r="C2459" s="550">
        <v>16</v>
      </c>
      <c r="D2459" s="549">
        <v>10</v>
      </c>
      <c r="E2459" s="825">
        <f t="shared" si="243"/>
        <v>1193.06</v>
      </c>
      <c r="F2459" s="740">
        <f t="shared" si="241"/>
        <v>1193.06</v>
      </c>
      <c r="G2459" s="1037">
        <f>'Заказ, cкидки и курсы валют'!$J$24*F2459</f>
        <v>15133.9661</v>
      </c>
      <c r="H2459" s="158">
        <f t="shared" si="242"/>
        <v>151.34</v>
      </c>
      <c r="I2459" s="381"/>
    </row>
    <row r="2460" spans="1:9" ht="15">
      <c r="A2460" s="243" t="s">
        <v>7516</v>
      </c>
      <c r="B2460" s="20" t="s">
        <v>184</v>
      </c>
      <c r="C2460" s="550">
        <v>16</v>
      </c>
      <c r="D2460" s="549">
        <v>10</v>
      </c>
      <c r="E2460" s="825">
        <f t="shared" si="243"/>
        <v>1274.0999999999999</v>
      </c>
      <c r="F2460" s="740">
        <f t="shared" si="241"/>
        <v>1274.0999999999999</v>
      </c>
      <c r="G2460" s="1037">
        <f>'Заказ, cкидки и курсы валют'!$J$24*F2460</f>
        <v>16161.958499999999</v>
      </c>
      <c r="H2460" s="158">
        <f t="shared" si="242"/>
        <v>161.62</v>
      </c>
      <c r="I2460" s="381"/>
    </row>
    <row r="2461" spans="1:9" ht="15">
      <c r="A2461" s="243" t="s">
        <v>7517</v>
      </c>
      <c r="B2461" s="20" t="s">
        <v>185</v>
      </c>
      <c r="C2461" s="550">
        <v>16</v>
      </c>
      <c r="D2461" s="549">
        <v>10</v>
      </c>
      <c r="E2461" s="825">
        <f t="shared" si="243"/>
        <v>1418.24</v>
      </c>
      <c r="F2461" s="740">
        <f t="shared" si="241"/>
        <v>1418.24</v>
      </c>
      <c r="G2461" s="1037">
        <f>'Заказ, cкидки и курсы валют'!$J$24*F2461</f>
        <v>17990.374400000001</v>
      </c>
      <c r="H2461" s="158">
        <f t="shared" si="242"/>
        <v>179.9</v>
      </c>
      <c r="I2461" s="381"/>
    </row>
    <row r="2462" spans="1:9" ht="15">
      <c r="A2462" s="243" t="s">
        <v>7518</v>
      </c>
      <c r="B2462" s="549" t="s">
        <v>2652</v>
      </c>
      <c r="C2462" s="550">
        <v>27</v>
      </c>
      <c r="D2462" s="549">
        <v>5</v>
      </c>
      <c r="E2462" s="825">
        <f t="shared" si="243"/>
        <v>1717.2</v>
      </c>
      <c r="F2462" s="740">
        <f t="shared" si="241"/>
        <v>1717.2</v>
      </c>
      <c r="G2462" s="1037">
        <f>'Заказ, cкидки и курсы валют'!$J$24*F2462</f>
        <v>21782.682000000001</v>
      </c>
      <c r="H2462" s="158">
        <f t="shared" si="242"/>
        <v>108.91</v>
      </c>
      <c r="I2462" s="381"/>
    </row>
    <row r="2463" spans="1:9" ht="15">
      <c r="A2463" s="243" t="s">
        <v>7519</v>
      </c>
      <c r="B2463" s="549" t="s">
        <v>4213</v>
      </c>
      <c r="C2463" s="550">
        <v>32</v>
      </c>
      <c r="D2463" s="549">
        <v>5</v>
      </c>
      <c r="E2463" s="825">
        <f t="shared" si="243"/>
        <v>2018.48</v>
      </c>
      <c r="F2463" s="740">
        <f t="shared" si="241"/>
        <v>2018.48</v>
      </c>
      <c r="G2463" s="1037">
        <f>'Заказ, cкидки и курсы валют'!$J$24*F2463</f>
        <v>25604.418799999999</v>
      </c>
      <c r="H2463" s="158">
        <f t="shared" si="242"/>
        <v>128.02000000000001</v>
      </c>
      <c r="I2463" s="381"/>
    </row>
    <row r="2464" spans="1:9" ht="15">
      <c r="A2464" s="243" t="s">
        <v>7520</v>
      </c>
      <c r="B2464" s="549" t="s">
        <v>4214</v>
      </c>
      <c r="C2464" s="550">
        <v>36</v>
      </c>
      <c r="D2464" s="549">
        <v>2</v>
      </c>
      <c r="E2464" s="825">
        <f t="shared" si="243"/>
        <v>2336.14</v>
      </c>
      <c r="F2464" s="740">
        <f t="shared" si="241"/>
        <v>2336.14</v>
      </c>
      <c r="G2464" s="1037">
        <f>'Заказ, cкидки и курсы валют'!$J$24*F2464</f>
        <v>29633.9359</v>
      </c>
      <c r="H2464" s="158">
        <f t="shared" si="242"/>
        <v>59.27</v>
      </c>
      <c r="I2464" s="381"/>
    </row>
    <row r="2465" spans="1:9" ht="15">
      <c r="A2465" s="243" t="s">
        <v>7521</v>
      </c>
      <c r="B2465" s="549" t="s">
        <v>3871</v>
      </c>
      <c r="C2465" s="550">
        <v>41</v>
      </c>
      <c r="D2465" s="549">
        <v>2</v>
      </c>
      <c r="E2465" s="825">
        <f t="shared" si="243"/>
        <v>2668.06</v>
      </c>
      <c r="F2465" s="740">
        <f t="shared" si="241"/>
        <v>2668.06</v>
      </c>
      <c r="G2465" s="1037">
        <f>'Заказ, cкидки и курсы валют'!$J$24*F2465</f>
        <v>33844.341099999998</v>
      </c>
      <c r="H2465" s="158">
        <f t="shared" si="242"/>
        <v>67.69</v>
      </c>
      <c r="I2465" s="381"/>
    </row>
    <row r="2466" spans="1:9" ht="15">
      <c r="A2466" s="243" t="s">
        <v>7522</v>
      </c>
      <c r="B2466" s="549" t="s">
        <v>3872</v>
      </c>
      <c r="C2466" s="550">
        <v>46</v>
      </c>
      <c r="D2466" s="549">
        <v>2</v>
      </c>
      <c r="E2466" s="825">
        <f t="shared" si="243"/>
        <v>2366.04</v>
      </c>
      <c r="F2466" s="740">
        <f t="shared" si="241"/>
        <v>2366.04</v>
      </c>
      <c r="G2466" s="1037">
        <f>'Заказ, cкидки и курсы валют'!$J$24*F2466</f>
        <v>30013.217400000001</v>
      </c>
      <c r="H2466" s="158">
        <f t="shared" si="242"/>
        <v>60.03</v>
      </c>
      <c r="I2466" s="381"/>
    </row>
    <row r="2467" spans="1:9" ht="15.75" thickBot="1">
      <c r="A2467" s="271" t="s">
        <v>7523</v>
      </c>
      <c r="B2467" s="1215" t="s">
        <v>3873</v>
      </c>
      <c r="C2467" s="1216">
        <v>51</v>
      </c>
      <c r="D2467" s="1215">
        <v>2</v>
      </c>
      <c r="E2467" s="825">
        <f t="shared" si="243"/>
        <v>2909.32</v>
      </c>
      <c r="F2467" s="1173">
        <f t="shared" si="241"/>
        <v>2909.32</v>
      </c>
      <c r="G2467" s="1174">
        <f>'Заказ, cкидки и курсы валют'!$J$24*F2467</f>
        <v>36904.724200000004</v>
      </c>
      <c r="H2467" s="214">
        <f t="shared" si="242"/>
        <v>73.81</v>
      </c>
      <c r="I2467" s="382"/>
    </row>
    <row r="2468" spans="1:9" ht="13.5" thickBot="1">
      <c r="H2468" s="606"/>
    </row>
    <row r="2469" spans="1:9" ht="18">
      <c r="A2469" s="291"/>
      <c r="B2469" s="285"/>
      <c r="C2469" s="112" t="s">
        <v>11558</v>
      </c>
      <c r="D2469" s="117"/>
      <c r="E2469" s="728"/>
      <c r="F2469" s="729"/>
      <c r="G2469" s="1033"/>
      <c r="H2469" s="196"/>
      <c r="I2469" s="116"/>
    </row>
    <row r="2470" spans="1:9" ht="18">
      <c r="A2470" s="292"/>
      <c r="B2470" s="129" t="s">
        <v>11559</v>
      </c>
      <c r="C2470" s="129"/>
      <c r="D2470" s="199"/>
      <c r="E2470" s="730"/>
      <c r="F2470" s="685"/>
      <c r="G2470" s="396"/>
      <c r="H2470" s="17"/>
      <c r="I2470" s="200"/>
    </row>
    <row r="2471" spans="1:9">
      <c r="A2471" s="292"/>
      <c r="B2471" s="257"/>
      <c r="C2471" s="118"/>
      <c r="D2471" s="118"/>
      <c r="E2471" s="732"/>
      <c r="F2471" s="733"/>
      <c r="G2471" s="1034"/>
      <c r="H2471" s="264"/>
      <c r="I2471" s="200"/>
    </row>
    <row r="2472" spans="1:9">
      <c r="A2472" s="292"/>
      <c r="B2472" s="257"/>
      <c r="C2472" s="118"/>
      <c r="D2472" s="118"/>
      <c r="E2472" s="732"/>
      <c r="F2472" s="733"/>
      <c r="G2472" s="1034"/>
      <c r="H2472" s="264"/>
      <c r="I2472" s="200"/>
    </row>
    <row r="2473" spans="1:9">
      <c r="A2473" s="292"/>
      <c r="B2473" s="257"/>
      <c r="C2473" s="118"/>
      <c r="D2473" s="118"/>
      <c r="E2473" s="732"/>
      <c r="F2473" s="733"/>
      <c r="G2473" s="1034"/>
      <c r="H2473" s="264"/>
      <c r="I2473" s="200"/>
    </row>
    <row r="2474" spans="1:9" ht="16.5" thickBot="1">
      <c r="A2474" s="234" t="s">
        <v>7211</v>
      </c>
      <c r="B2474" s="259"/>
      <c r="C2474" s="120"/>
      <c r="D2474" s="120"/>
      <c r="E2474" s="734"/>
      <c r="F2474" s="735"/>
      <c r="G2474" s="1035"/>
      <c r="H2474" s="265"/>
      <c r="I2474" s="205"/>
    </row>
    <row r="2475" spans="1:9" ht="42">
      <c r="A2475" s="228" t="s">
        <v>1036</v>
      </c>
      <c r="B2475" s="229" t="s">
        <v>1037</v>
      </c>
      <c r="C2475" s="230" t="s">
        <v>679</v>
      </c>
      <c r="D2475" s="230" t="s">
        <v>3147</v>
      </c>
      <c r="E2475" s="1476" t="s">
        <v>11544</v>
      </c>
      <c r="F2475" s="737" t="s">
        <v>2796</v>
      </c>
      <c r="G2475" s="1039" t="s">
        <v>2644</v>
      </c>
      <c r="H2475" s="2597" t="s">
        <v>498</v>
      </c>
      <c r="I2475" s="232" t="s">
        <v>4274</v>
      </c>
    </row>
    <row r="2476" spans="1:9" ht="13.5" thickBot="1">
      <c r="A2476" s="228"/>
      <c r="B2476" s="445"/>
      <c r="C2476" s="230" t="s">
        <v>3648</v>
      </c>
      <c r="D2476" s="446" t="s">
        <v>2645</v>
      </c>
      <c r="E2476" s="738" t="s">
        <v>265</v>
      </c>
      <c r="F2476" s="745">
        <f>'Заказ, cкидки и курсы валют'!$I$12</f>
        <v>0</v>
      </c>
      <c r="G2476" s="2595"/>
      <c r="H2476" s="2596"/>
      <c r="I2476" s="380"/>
    </row>
    <row r="2477" spans="1:9" ht="15">
      <c r="A2477" s="389" t="s">
        <v>11596</v>
      </c>
      <c r="B2477" s="2373" t="s">
        <v>141</v>
      </c>
      <c r="C2477" s="2374">
        <v>0.77</v>
      </c>
      <c r="D2477" s="2375">
        <v>500</v>
      </c>
      <c r="E2477" s="706">
        <v>45.5</v>
      </c>
      <c r="F2477" s="1187">
        <f>ROUND(E2477*(1-$F$11),2)</f>
        <v>45.5</v>
      </c>
      <c r="G2477" s="1188">
        <f>'Заказ, cкидки и курсы валют'!$J$24*F2477</f>
        <v>577.16750000000002</v>
      </c>
      <c r="H2477" s="443">
        <f>ROUND((D2477/1000)*G2477,2)</f>
        <v>288.58</v>
      </c>
      <c r="I2477" s="393"/>
    </row>
    <row r="2478" spans="1:9" ht="15">
      <c r="A2478" s="250" t="s">
        <v>11597</v>
      </c>
      <c r="B2478" s="2365" t="s">
        <v>142</v>
      </c>
      <c r="C2478" s="2366">
        <v>0.91</v>
      </c>
      <c r="D2478" s="2365">
        <v>500</v>
      </c>
      <c r="E2478" s="706">
        <v>50.2</v>
      </c>
      <c r="F2478" s="740">
        <f t="shared" ref="F2478:F2522" si="244">ROUND(E2478*(1-$F$11),2)</f>
        <v>50.2</v>
      </c>
      <c r="G2478" s="1037">
        <f>'Заказ, cкидки и курсы валют'!$J$24*F2478</f>
        <v>636.78700000000003</v>
      </c>
      <c r="H2478" s="158">
        <f t="shared" ref="H2478:H2522" si="245">ROUND((D2478/1000)*G2478,2)</f>
        <v>318.39</v>
      </c>
      <c r="I2478" s="245"/>
    </row>
    <row r="2479" spans="1:9" ht="15">
      <c r="A2479" s="250" t="s">
        <v>11598</v>
      </c>
      <c r="B2479" s="2365" t="s">
        <v>144</v>
      </c>
      <c r="C2479" s="2366">
        <v>1.17</v>
      </c>
      <c r="D2479" s="2365">
        <v>500</v>
      </c>
      <c r="E2479" s="706">
        <v>61.92</v>
      </c>
      <c r="F2479" s="740">
        <f t="shared" si="244"/>
        <v>61.92</v>
      </c>
      <c r="G2479" s="1037">
        <f>'Заказ, cкидки и курсы валют'!$J$24*F2479</f>
        <v>785.4552000000001</v>
      </c>
      <c r="H2479" s="158">
        <f t="shared" si="245"/>
        <v>392.73</v>
      </c>
      <c r="I2479" s="245"/>
    </row>
    <row r="2480" spans="1:9" ht="15">
      <c r="A2480" s="250" t="s">
        <v>11599</v>
      </c>
      <c r="B2480" s="2365" t="s">
        <v>155</v>
      </c>
      <c r="C2480" s="2366">
        <v>1.26</v>
      </c>
      <c r="D2480" s="2365">
        <v>500</v>
      </c>
      <c r="E2480" s="706">
        <v>55.08</v>
      </c>
      <c r="F2480" s="740">
        <f t="shared" si="244"/>
        <v>55.08</v>
      </c>
      <c r="G2480" s="1037">
        <f>'Заказ, cкидки и курсы валют'!$J$24*F2480</f>
        <v>698.68979999999999</v>
      </c>
      <c r="H2480" s="158">
        <f t="shared" si="245"/>
        <v>349.34</v>
      </c>
      <c r="I2480" s="245"/>
    </row>
    <row r="2481" spans="1:9" ht="15">
      <c r="A2481" s="250" t="s">
        <v>11600</v>
      </c>
      <c r="B2481" s="2365" t="s">
        <v>109</v>
      </c>
      <c r="C2481" s="2366">
        <v>1.44</v>
      </c>
      <c r="D2481" s="2365">
        <v>500</v>
      </c>
      <c r="E2481" s="706">
        <v>62.98</v>
      </c>
      <c r="F2481" s="740">
        <f t="shared" si="244"/>
        <v>62.98</v>
      </c>
      <c r="G2481" s="1037">
        <f>'Заказ, cкидки и курсы валют'!$J$24*F2481</f>
        <v>798.90129999999999</v>
      </c>
      <c r="H2481" s="158">
        <f t="shared" si="245"/>
        <v>399.45</v>
      </c>
      <c r="I2481" s="245"/>
    </row>
    <row r="2482" spans="1:9" ht="15">
      <c r="A2482" s="250" t="s">
        <v>11601</v>
      </c>
      <c r="B2482" s="2365" t="s">
        <v>156</v>
      </c>
      <c r="C2482" s="2366">
        <v>1.62</v>
      </c>
      <c r="D2482" s="2365">
        <v>500</v>
      </c>
      <c r="E2482" s="706">
        <v>70.87</v>
      </c>
      <c r="F2482" s="740">
        <f t="shared" si="244"/>
        <v>70.87</v>
      </c>
      <c r="G2482" s="1037">
        <f>'Заказ, cкидки и курсы валют'!$J$24*F2482</f>
        <v>898.98595000000012</v>
      </c>
      <c r="H2482" s="158">
        <f t="shared" si="245"/>
        <v>449.49</v>
      </c>
      <c r="I2482" s="245"/>
    </row>
    <row r="2483" spans="1:9" ht="15">
      <c r="A2483" s="250" t="s">
        <v>11602</v>
      </c>
      <c r="B2483" s="2365" t="s">
        <v>111</v>
      </c>
      <c r="C2483" s="2366">
        <v>1.8</v>
      </c>
      <c r="D2483" s="2365">
        <v>500</v>
      </c>
      <c r="E2483" s="706">
        <v>78.739999999999995</v>
      </c>
      <c r="F2483" s="740">
        <f t="shared" si="244"/>
        <v>78.739999999999995</v>
      </c>
      <c r="G2483" s="1037">
        <f>'Заказ, cкидки и курсы валют'!$J$24*F2483</f>
        <v>998.81689999999992</v>
      </c>
      <c r="H2483" s="158">
        <f t="shared" si="245"/>
        <v>499.41</v>
      </c>
      <c r="I2483" s="245"/>
    </row>
    <row r="2484" spans="1:9" ht="15">
      <c r="A2484" s="250" t="s">
        <v>11603</v>
      </c>
      <c r="B2484" s="2365" t="s">
        <v>157</v>
      </c>
      <c r="C2484" s="2366">
        <v>1.97</v>
      </c>
      <c r="D2484" s="2365">
        <v>500</v>
      </c>
      <c r="E2484" s="706">
        <v>86.15</v>
      </c>
      <c r="F2484" s="740">
        <f t="shared" si="244"/>
        <v>86.15</v>
      </c>
      <c r="G2484" s="1037">
        <f>'Заказ, cкидки и курсы валют'!$J$24*F2484</f>
        <v>1092.8127500000001</v>
      </c>
      <c r="H2484" s="158">
        <f t="shared" si="245"/>
        <v>546.41</v>
      </c>
      <c r="I2484" s="245"/>
    </row>
    <row r="2485" spans="1:9" ht="15">
      <c r="A2485" s="250" t="s">
        <v>11604</v>
      </c>
      <c r="B2485" s="2365" t="s">
        <v>149</v>
      </c>
      <c r="C2485" s="2366">
        <v>1.68</v>
      </c>
      <c r="D2485" s="2365">
        <v>500</v>
      </c>
      <c r="E2485" s="706">
        <v>68.459999999999994</v>
      </c>
      <c r="F2485" s="740">
        <f t="shared" si="244"/>
        <v>68.459999999999994</v>
      </c>
      <c r="G2485" s="1037">
        <f>'Заказ, cкидки и курсы валют'!$J$24*F2485</f>
        <v>868.41509999999994</v>
      </c>
      <c r="H2485" s="158">
        <f t="shared" si="245"/>
        <v>434.21</v>
      </c>
      <c r="I2485" s="245"/>
    </row>
    <row r="2486" spans="1:9" ht="15">
      <c r="A2486" s="250" t="s">
        <v>11605</v>
      </c>
      <c r="B2486" s="2365" t="s">
        <v>150</v>
      </c>
      <c r="C2486" s="2366">
        <v>1.9</v>
      </c>
      <c r="D2486" s="2365">
        <v>500</v>
      </c>
      <c r="E2486" s="706">
        <v>77.41</v>
      </c>
      <c r="F2486" s="740">
        <f t="shared" si="244"/>
        <v>77.41</v>
      </c>
      <c r="G2486" s="1037">
        <f>'Заказ, cкидки и курсы валют'!$J$24*F2486</f>
        <v>981.94584999999995</v>
      </c>
      <c r="H2486" s="158">
        <f t="shared" si="245"/>
        <v>490.97</v>
      </c>
      <c r="I2486" s="245"/>
    </row>
    <row r="2487" spans="1:9" ht="15">
      <c r="A2487" s="250" t="s">
        <v>11606</v>
      </c>
      <c r="B2487" s="2365" t="s">
        <v>151</v>
      </c>
      <c r="C2487" s="2366">
        <v>2.15</v>
      </c>
      <c r="D2487" s="2365">
        <v>500</v>
      </c>
      <c r="E2487" s="706">
        <v>87.57</v>
      </c>
      <c r="F2487" s="740">
        <f t="shared" si="244"/>
        <v>87.57</v>
      </c>
      <c r="G2487" s="1037">
        <f>'Заказ, cкидки и курсы валют'!$J$24*F2487</f>
        <v>1110.82545</v>
      </c>
      <c r="H2487" s="158">
        <f t="shared" si="245"/>
        <v>555.41</v>
      </c>
      <c r="I2487" s="245"/>
    </row>
    <row r="2488" spans="1:9" ht="15">
      <c r="A2488" s="250" t="s">
        <v>11607</v>
      </c>
      <c r="B2488" s="2365" t="s">
        <v>79</v>
      </c>
      <c r="C2488" s="2366">
        <v>2.35</v>
      </c>
      <c r="D2488" s="2365">
        <v>200</v>
      </c>
      <c r="E2488" s="706">
        <v>95.76</v>
      </c>
      <c r="F2488" s="740">
        <f t="shared" si="244"/>
        <v>95.76</v>
      </c>
      <c r="G2488" s="1037">
        <f>'Заказ, cкидки и курсы валют'!$J$24*F2488</f>
        <v>1214.7156000000002</v>
      </c>
      <c r="H2488" s="158">
        <f t="shared" si="245"/>
        <v>242.94</v>
      </c>
      <c r="I2488" s="245"/>
    </row>
    <row r="2489" spans="1:9" ht="15">
      <c r="A2489" s="250" t="s">
        <v>11608</v>
      </c>
      <c r="B2489" s="2365" t="s">
        <v>152</v>
      </c>
      <c r="C2489" s="2366">
        <v>2.6</v>
      </c>
      <c r="D2489" s="2365">
        <v>200</v>
      </c>
      <c r="E2489" s="706">
        <v>105.96</v>
      </c>
      <c r="F2489" s="740">
        <f t="shared" si="244"/>
        <v>105.96</v>
      </c>
      <c r="G2489" s="1037">
        <f>'Заказ, cкидки и курсы валют'!$J$24*F2489</f>
        <v>1344.1025999999999</v>
      </c>
      <c r="H2489" s="158">
        <f t="shared" si="245"/>
        <v>268.82</v>
      </c>
      <c r="I2489" s="245"/>
    </row>
    <row r="2490" spans="1:9" ht="15">
      <c r="A2490" s="250" t="s">
        <v>11609</v>
      </c>
      <c r="B2490" s="2365" t="s">
        <v>158</v>
      </c>
      <c r="C2490" s="2366">
        <v>3.05</v>
      </c>
      <c r="D2490" s="2365">
        <v>200</v>
      </c>
      <c r="E2490" s="706">
        <v>124.28</v>
      </c>
      <c r="F2490" s="740">
        <f t="shared" si="244"/>
        <v>124.28</v>
      </c>
      <c r="G2490" s="1037">
        <f>'Заказ, cкидки и курсы валют'!$J$24*F2490</f>
        <v>1576.4918</v>
      </c>
      <c r="H2490" s="158">
        <f t="shared" si="245"/>
        <v>315.3</v>
      </c>
      <c r="I2490" s="245"/>
    </row>
    <row r="2491" spans="1:9" ht="15">
      <c r="A2491" s="250" t="s">
        <v>11610</v>
      </c>
      <c r="B2491" s="2365" t="s">
        <v>159</v>
      </c>
      <c r="C2491" s="2366">
        <v>3.5</v>
      </c>
      <c r="D2491" s="2365">
        <v>200</v>
      </c>
      <c r="E2491" s="706">
        <v>142.63</v>
      </c>
      <c r="F2491" s="740">
        <f t="shared" si="244"/>
        <v>142.63</v>
      </c>
      <c r="G2491" s="1037">
        <f>'Заказ, cкидки и курсы валют'!$J$24*F2491</f>
        <v>1809.2615499999999</v>
      </c>
      <c r="H2491" s="158">
        <f t="shared" si="245"/>
        <v>361.85</v>
      </c>
      <c r="I2491" s="245"/>
    </row>
    <row r="2492" spans="1:9" ht="15">
      <c r="A2492" s="250" t="s">
        <v>11611</v>
      </c>
      <c r="B2492" s="2365" t="s">
        <v>163</v>
      </c>
      <c r="C2492" s="2366">
        <v>2.8</v>
      </c>
      <c r="D2492" s="2365">
        <v>200</v>
      </c>
      <c r="E2492" s="706">
        <v>113.98</v>
      </c>
      <c r="F2492" s="740">
        <f t="shared" si="244"/>
        <v>113.98</v>
      </c>
      <c r="G2492" s="1037">
        <f>'Заказ, cкидки и курсы валют'!$J$24*F2492</f>
        <v>1445.8363000000002</v>
      </c>
      <c r="H2492" s="158">
        <f t="shared" si="245"/>
        <v>289.17</v>
      </c>
      <c r="I2492" s="245"/>
    </row>
    <row r="2493" spans="1:9" ht="15">
      <c r="A2493" s="250" t="s">
        <v>11612</v>
      </c>
      <c r="B2493" s="2365" t="s">
        <v>82</v>
      </c>
      <c r="C2493" s="2366">
        <v>3.1</v>
      </c>
      <c r="D2493" s="2365">
        <v>200</v>
      </c>
      <c r="E2493" s="706">
        <v>126.31</v>
      </c>
      <c r="F2493" s="740">
        <f t="shared" si="244"/>
        <v>126.31</v>
      </c>
      <c r="G2493" s="1037">
        <f>'Заказ, cкидки и курсы валют'!$J$24*F2493</f>
        <v>1602.24235</v>
      </c>
      <c r="H2493" s="158">
        <f t="shared" si="245"/>
        <v>320.45</v>
      </c>
      <c r="I2493" s="245"/>
    </row>
    <row r="2494" spans="1:9" ht="15">
      <c r="A2494" s="250" t="s">
        <v>11613</v>
      </c>
      <c r="B2494" s="2365" t="s">
        <v>164</v>
      </c>
      <c r="C2494" s="2366">
        <v>3.4</v>
      </c>
      <c r="D2494" s="2365">
        <v>200</v>
      </c>
      <c r="E2494" s="706">
        <v>138.55000000000001</v>
      </c>
      <c r="F2494" s="740">
        <f t="shared" si="244"/>
        <v>138.55000000000001</v>
      </c>
      <c r="G2494" s="1037">
        <f>'Заказ, cкидки и курсы валют'!$J$24*F2494</f>
        <v>1757.5067500000002</v>
      </c>
      <c r="H2494" s="158">
        <f t="shared" si="245"/>
        <v>351.5</v>
      </c>
      <c r="I2494" s="245"/>
    </row>
    <row r="2495" spans="1:9" ht="15">
      <c r="A2495" s="250" t="s">
        <v>11614</v>
      </c>
      <c r="B2495" s="2365" t="s">
        <v>165</v>
      </c>
      <c r="C2495" s="2366">
        <v>4</v>
      </c>
      <c r="D2495" s="2365">
        <v>200</v>
      </c>
      <c r="E2495" s="706">
        <v>162.97999999999999</v>
      </c>
      <c r="F2495" s="740">
        <f t="shared" si="244"/>
        <v>162.97999999999999</v>
      </c>
      <c r="G2495" s="1037">
        <f>'Заказ, cкидки и курсы валют'!$J$24*F2495</f>
        <v>2067.4013</v>
      </c>
      <c r="H2495" s="158">
        <f t="shared" si="245"/>
        <v>413.48</v>
      </c>
      <c r="I2495" s="245"/>
    </row>
    <row r="2496" spans="1:9" ht="15">
      <c r="A2496" s="250" t="s">
        <v>11615</v>
      </c>
      <c r="B2496" s="2365" t="s">
        <v>166</v>
      </c>
      <c r="C2496" s="2366">
        <v>4.5999999999999996</v>
      </c>
      <c r="D2496" s="2365">
        <v>200</v>
      </c>
      <c r="E2496" s="706">
        <v>187.42</v>
      </c>
      <c r="F2496" s="740">
        <f t="shared" si="244"/>
        <v>187.42</v>
      </c>
      <c r="G2496" s="1037">
        <f>'Заказ, cкидки и курсы валют'!$J$24*F2496</f>
        <v>2377.4227000000001</v>
      </c>
      <c r="H2496" s="158">
        <f t="shared" si="245"/>
        <v>475.48</v>
      </c>
      <c r="I2496" s="245"/>
    </row>
    <row r="2497" spans="1:9" ht="15">
      <c r="A2497" s="250" t="s">
        <v>11616</v>
      </c>
      <c r="B2497" s="2365" t="s">
        <v>83</v>
      </c>
      <c r="C2497" s="2366">
        <v>5.2</v>
      </c>
      <c r="D2497" s="2365">
        <v>200</v>
      </c>
      <c r="E2497" s="706">
        <v>211.88</v>
      </c>
      <c r="F2497" s="740">
        <f t="shared" si="244"/>
        <v>211.88</v>
      </c>
      <c r="G2497" s="1037">
        <f>'Заказ, cкидки и курсы валют'!$J$24*F2497</f>
        <v>2687.6977999999999</v>
      </c>
      <c r="H2497" s="158">
        <f t="shared" si="245"/>
        <v>537.54</v>
      </c>
      <c r="I2497" s="245"/>
    </row>
    <row r="2498" spans="1:9" ht="15">
      <c r="A2498" s="250" t="s">
        <v>11617</v>
      </c>
      <c r="B2498" s="2365" t="s">
        <v>170</v>
      </c>
      <c r="C2498" s="2366">
        <v>3.68</v>
      </c>
      <c r="D2498" s="2365">
        <v>200</v>
      </c>
      <c r="E2498" s="706">
        <v>144.44999999999999</v>
      </c>
      <c r="F2498" s="740">
        <f t="shared" si="244"/>
        <v>144.44999999999999</v>
      </c>
      <c r="G2498" s="1037">
        <f>'Заказ, cкидки и курсы валют'!$J$24*F2498</f>
        <v>1832.34825</v>
      </c>
      <c r="H2498" s="158">
        <f t="shared" si="245"/>
        <v>366.47</v>
      </c>
      <c r="I2498" s="245"/>
    </row>
    <row r="2499" spans="1:9" ht="15">
      <c r="A2499" s="250" t="s">
        <v>11618</v>
      </c>
      <c r="B2499" s="2365" t="s">
        <v>613</v>
      </c>
      <c r="C2499" s="2366">
        <v>4.08</v>
      </c>
      <c r="D2499" s="2365">
        <v>200</v>
      </c>
      <c r="E2499" s="706">
        <v>160.16</v>
      </c>
      <c r="F2499" s="740">
        <f t="shared" si="244"/>
        <v>160.16</v>
      </c>
      <c r="G2499" s="1037">
        <f>'Заказ, cкидки и курсы валют'!$J$24*F2499</f>
        <v>2031.6296</v>
      </c>
      <c r="H2499" s="158">
        <f t="shared" si="245"/>
        <v>406.33</v>
      </c>
      <c r="I2499" s="245"/>
    </row>
    <row r="2500" spans="1:9" ht="15">
      <c r="A2500" s="250" t="s">
        <v>11619</v>
      </c>
      <c r="B2500" s="2365" t="s">
        <v>171</v>
      </c>
      <c r="C2500" s="2366">
        <v>4.4800000000000004</v>
      </c>
      <c r="D2500" s="2365">
        <v>200</v>
      </c>
      <c r="E2500" s="706">
        <v>169.83</v>
      </c>
      <c r="F2500" s="740">
        <f t="shared" si="244"/>
        <v>169.83</v>
      </c>
      <c r="G2500" s="1037">
        <f>'Заказ, cкидки и курсы валют'!$J$24*F2500</f>
        <v>2154.2935500000003</v>
      </c>
      <c r="H2500" s="158">
        <f t="shared" si="245"/>
        <v>430.86</v>
      </c>
      <c r="I2500" s="245"/>
    </row>
    <row r="2501" spans="1:9" ht="15">
      <c r="A2501" s="250" t="s">
        <v>11620</v>
      </c>
      <c r="B2501" s="2365" t="s">
        <v>172</v>
      </c>
      <c r="C2501" s="2366">
        <v>5.25</v>
      </c>
      <c r="D2501" s="2365">
        <v>200</v>
      </c>
      <c r="E2501" s="706">
        <v>199.03</v>
      </c>
      <c r="F2501" s="740">
        <f t="shared" si="244"/>
        <v>199.03</v>
      </c>
      <c r="G2501" s="1037">
        <f>'Заказ, cкидки и курсы валют'!$J$24*F2501</f>
        <v>2524.6955499999999</v>
      </c>
      <c r="H2501" s="158">
        <f t="shared" si="245"/>
        <v>504.94</v>
      </c>
      <c r="I2501" s="245"/>
    </row>
    <row r="2502" spans="1:9" ht="15">
      <c r="A2502" s="250" t="s">
        <v>11621</v>
      </c>
      <c r="B2502" s="2365" t="s">
        <v>173</v>
      </c>
      <c r="C2502" s="2366">
        <v>6</v>
      </c>
      <c r="D2502" s="2365">
        <v>200</v>
      </c>
      <c r="E2502" s="706">
        <v>227.47</v>
      </c>
      <c r="F2502" s="740">
        <f t="shared" si="244"/>
        <v>227.47</v>
      </c>
      <c r="G2502" s="1037">
        <f>'Заказ, cкидки и курсы валют'!$J$24*F2502</f>
        <v>2885.4569500000002</v>
      </c>
      <c r="H2502" s="158">
        <f t="shared" si="245"/>
        <v>577.09</v>
      </c>
      <c r="I2502" s="245"/>
    </row>
    <row r="2503" spans="1:9" ht="15">
      <c r="A2503" s="250" t="s">
        <v>11622</v>
      </c>
      <c r="B2503" s="2365" t="s">
        <v>174</v>
      </c>
      <c r="C2503" s="2366">
        <v>6.8</v>
      </c>
      <c r="D2503" s="2365">
        <v>200</v>
      </c>
      <c r="E2503" s="706">
        <v>257.81</v>
      </c>
      <c r="F2503" s="740">
        <f t="shared" si="244"/>
        <v>257.81</v>
      </c>
      <c r="G2503" s="1037">
        <f>'Заказ, cкидки и курсы валют'!$J$24*F2503</f>
        <v>3270.3198500000003</v>
      </c>
      <c r="H2503" s="158">
        <f t="shared" si="245"/>
        <v>654.05999999999995</v>
      </c>
      <c r="I2503" s="245"/>
    </row>
    <row r="2504" spans="1:9" ht="15">
      <c r="A2504" s="250" t="s">
        <v>11623</v>
      </c>
      <c r="B2504" s="2365" t="s">
        <v>175</v>
      </c>
      <c r="C2504" s="2366">
        <v>7.58</v>
      </c>
      <c r="D2504" s="2365">
        <v>100</v>
      </c>
      <c r="E2504" s="706">
        <v>287.35000000000002</v>
      </c>
      <c r="F2504" s="740">
        <f t="shared" si="244"/>
        <v>287.35000000000002</v>
      </c>
      <c r="G2504" s="1037">
        <f>'Заказ, cкидки и курсы валют'!$J$24*F2504</f>
        <v>3645.0347500000003</v>
      </c>
      <c r="H2504" s="158">
        <f t="shared" si="245"/>
        <v>364.5</v>
      </c>
      <c r="I2504" s="245"/>
    </row>
    <row r="2505" spans="1:9" ht="15">
      <c r="A2505" s="250" t="s">
        <v>11624</v>
      </c>
      <c r="B2505" s="2365" t="s">
        <v>176</v>
      </c>
      <c r="C2505" s="2366">
        <v>8.35</v>
      </c>
      <c r="D2505" s="2365">
        <v>100</v>
      </c>
      <c r="E2505" s="706">
        <v>316.55</v>
      </c>
      <c r="F2505" s="740">
        <f t="shared" si="244"/>
        <v>316.55</v>
      </c>
      <c r="G2505" s="1037">
        <f>'Заказ, cкидки и курсы валют'!$J$24*F2505</f>
        <v>4015.4367500000003</v>
      </c>
      <c r="H2505" s="158">
        <f t="shared" si="245"/>
        <v>401.54</v>
      </c>
      <c r="I2505" s="245"/>
    </row>
    <row r="2506" spans="1:9" ht="15">
      <c r="A2506" s="250" t="s">
        <v>11625</v>
      </c>
      <c r="B2506" s="2365" t="s">
        <v>177</v>
      </c>
      <c r="C2506" s="2366">
        <v>9.9</v>
      </c>
      <c r="D2506" s="2365">
        <v>100</v>
      </c>
      <c r="E2506" s="706">
        <v>403.38</v>
      </c>
      <c r="F2506" s="740">
        <f t="shared" si="244"/>
        <v>403.38</v>
      </c>
      <c r="G2506" s="1037">
        <f>'Заказ, cкидки и курсы валют'!$J$24*F2506</f>
        <v>5116.8752999999997</v>
      </c>
      <c r="H2506" s="158">
        <f t="shared" si="245"/>
        <v>511.69</v>
      </c>
      <c r="I2506" s="245"/>
    </row>
    <row r="2507" spans="1:9" ht="15">
      <c r="A2507" s="250" t="s">
        <v>11626</v>
      </c>
      <c r="B2507" s="2365" t="s">
        <v>179</v>
      </c>
      <c r="C2507" s="2366">
        <v>6.65</v>
      </c>
      <c r="D2507" s="2365">
        <v>200</v>
      </c>
      <c r="E2507" s="706">
        <v>252.09</v>
      </c>
      <c r="F2507" s="740">
        <f t="shared" si="244"/>
        <v>252.09</v>
      </c>
      <c r="G2507" s="1037">
        <f>'Заказ, cкидки и курсы валют'!$J$24*F2507</f>
        <v>3197.7616500000004</v>
      </c>
      <c r="H2507" s="158">
        <f t="shared" si="245"/>
        <v>639.54999999999995</v>
      </c>
      <c r="I2507" s="245"/>
    </row>
    <row r="2508" spans="1:9" ht="15">
      <c r="A2508" s="250" t="s">
        <v>11627</v>
      </c>
      <c r="B2508" s="2365" t="s">
        <v>180</v>
      </c>
      <c r="C2508" s="2366">
        <v>7.75</v>
      </c>
      <c r="D2508" s="2365">
        <v>200</v>
      </c>
      <c r="E2508" s="706">
        <v>293.8</v>
      </c>
      <c r="F2508" s="740">
        <f t="shared" si="244"/>
        <v>293.8</v>
      </c>
      <c r="G2508" s="1037">
        <f>'Заказ, cкидки и курсы валют'!$J$24*F2508</f>
        <v>3726.8530000000001</v>
      </c>
      <c r="H2508" s="158">
        <f t="shared" si="245"/>
        <v>745.37</v>
      </c>
      <c r="I2508" s="245"/>
    </row>
    <row r="2509" spans="1:9" ht="15">
      <c r="A2509" s="250" t="s">
        <v>11628</v>
      </c>
      <c r="B2509" s="2365" t="s">
        <v>181</v>
      </c>
      <c r="C2509" s="2366">
        <v>8.9</v>
      </c>
      <c r="D2509" s="2365">
        <v>200</v>
      </c>
      <c r="E2509" s="706">
        <v>337.41</v>
      </c>
      <c r="F2509" s="740">
        <f t="shared" si="244"/>
        <v>337.41</v>
      </c>
      <c r="G2509" s="1037">
        <f>'Заказ, cкидки и курсы валют'!$J$24*F2509</f>
        <v>4280.0458500000004</v>
      </c>
      <c r="H2509" s="158">
        <f t="shared" si="245"/>
        <v>856.01</v>
      </c>
      <c r="I2509" s="245"/>
    </row>
    <row r="2510" spans="1:9" ht="15">
      <c r="A2510" s="250" t="s">
        <v>11629</v>
      </c>
      <c r="B2510" s="2365" t="s">
        <v>182</v>
      </c>
      <c r="C2510" s="2366">
        <v>10</v>
      </c>
      <c r="D2510" s="2365">
        <v>100</v>
      </c>
      <c r="E2510" s="706">
        <v>379.11</v>
      </c>
      <c r="F2510" s="740">
        <f t="shared" si="244"/>
        <v>379.11</v>
      </c>
      <c r="G2510" s="1037">
        <f>'Заказ, cкидки и курсы валют'!$J$24*F2510</f>
        <v>4809.0103500000005</v>
      </c>
      <c r="H2510" s="158">
        <f t="shared" si="245"/>
        <v>480.9</v>
      </c>
      <c r="I2510" s="245"/>
    </row>
    <row r="2511" spans="1:9" ht="15">
      <c r="A2511" s="250" t="s">
        <v>11630</v>
      </c>
      <c r="B2511" s="2365" t="s">
        <v>183</v>
      </c>
      <c r="C2511" s="2366">
        <v>11.1</v>
      </c>
      <c r="D2511" s="2365">
        <v>100</v>
      </c>
      <c r="E2511" s="706">
        <v>420.81</v>
      </c>
      <c r="F2511" s="740">
        <f t="shared" si="244"/>
        <v>420.81</v>
      </c>
      <c r="G2511" s="1037">
        <f>'Заказ, cкидки и курсы валют'!$J$24*F2511</f>
        <v>5337.9748500000005</v>
      </c>
      <c r="H2511" s="158">
        <f t="shared" si="245"/>
        <v>533.79999999999995</v>
      </c>
      <c r="I2511" s="245"/>
    </row>
    <row r="2512" spans="1:9" ht="15">
      <c r="A2512" s="250" t="s">
        <v>11631</v>
      </c>
      <c r="B2512" s="2365" t="s">
        <v>184</v>
      </c>
      <c r="C2512" s="2366">
        <v>12.2</v>
      </c>
      <c r="D2512" s="2365">
        <v>100</v>
      </c>
      <c r="E2512" s="706">
        <v>462.52</v>
      </c>
      <c r="F2512" s="740">
        <f t="shared" si="244"/>
        <v>462.52</v>
      </c>
      <c r="G2512" s="1037">
        <f>'Заказ, cкидки и курсы валют'!$J$24*F2512</f>
        <v>5867.0662000000002</v>
      </c>
      <c r="H2512" s="158">
        <f t="shared" si="245"/>
        <v>586.71</v>
      </c>
      <c r="I2512" s="245"/>
    </row>
    <row r="2513" spans="1:9" ht="15">
      <c r="A2513" s="250" t="s">
        <v>11632</v>
      </c>
      <c r="B2513" s="2365" t="s">
        <v>185</v>
      </c>
      <c r="C2513" s="2366">
        <v>14.45</v>
      </c>
      <c r="D2513" s="2365">
        <v>100</v>
      </c>
      <c r="E2513" s="706">
        <v>547.83000000000004</v>
      </c>
      <c r="F2513" s="740">
        <f t="shared" si="244"/>
        <v>547.83000000000004</v>
      </c>
      <c r="G2513" s="1037">
        <f>'Заказ, cкидки и курсы валют'!$J$24*F2513</f>
        <v>6949.2235500000006</v>
      </c>
      <c r="H2513" s="158">
        <f t="shared" si="245"/>
        <v>694.92</v>
      </c>
      <c r="I2513" s="245"/>
    </row>
    <row r="2514" spans="1:9" ht="15">
      <c r="A2514" s="250" t="s">
        <v>11633</v>
      </c>
      <c r="B2514" s="2365" t="s">
        <v>186</v>
      </c>
      <c r="C2514" s="2366">
        <v>16.7</v>
      </c>
      <c r="D2514" s="2365">
        <v>100</v>
      </c>
      <c r="E2514" s="706">
        <v>680.41</v>
      </c>
      <c r="F2514" s="740">
        <f t="shared" si="244"/>
        <v>680.41</v>
      </c>
      <c r="G2514" s="1037">
        <f>'Заказ, cкидки и курсы валют'!$J$24*F2514</f>
        <v>8631.0008500000004</v>
      </c>
      <c r="H2514" s="158">
        <f t="shared" si="245"/>
        <v>863.1</v>
      </c>
      <c r="I2514" s="245"/>
    </row>
    <row r="2515" spans="1:9" ht="15">
      <c r="A2515" s="250" t="s">
        <v>11634</v>
      </c>
      <c r="B2515" s="2365" t="s">
        <v>187</v>
      </c>
      <c r="C2515" s="2366">
        <v>18.899999999999999</v>
      </c>
      <c r="D2515" s="2365">
        <v>100</v>
      </c>
      <c r="E2515" s="706">
        <v>826.52</v>
      </c>
      <c r="F2515" s="740">
        <f t="shared" si="244"/>
        <v>826.52</v>
      </c>
      <c r="G2515" s="1037">
        <f>'Заказ, cкидки и курсы валют'!$J$24*F2515</f>
        <v>10484.406199999999</v>
      </c>
      <c r="H2515" s="158">
        <f t="shared" si="245"/>
        <v>1048.44</v>
      </c>
      <c r="I2515" s="245"/>
    </row>
    <row r="2516" spans="1:9" ht="15">
      <c r="A2516" s="250" t="s">
        <v>11635</v>
      </c>
      <c r="B2516" s="2365" t="s">
        <v>188</v>
      </c>
      <c r="C2516" s="2366">
        <v>23.4</v>
      </c>
      <c r="D2516" s="2365">
        <v>100</v>
      </c>
      <c r="E2516" s="706">
        <v>1093.19</v>
      </c>
      <c r="F2516" s="740">
        <f t="shared" si="244"/>
        <v>1093.19</v>
      </c>
      <c r="G2516" s="1037">
        <f>'Заказ, cкидки и курсы валют'!$J$24*F2516</f>
        <v>13867.115150000001</v>
      </c>
      <c r="H2516" s="158">
        <f t="shared" si="245"/>
        <v>1386.71</v>
      </c>
      <c r="I2516" s="245"/>
    </row>
    <row r="2517" spans="1:9" ht="15">
      <c r="A2517" s="250" t="s">
        <v>11636</v>
      </c>
      <c r="B2517" s="2365" t="s">
        <v>11560</v>
      </c>
      <c r="C2517" s="2366">
        <v>27.8</v>
      </c>
      <c r="D2517" s="2365">
        <v>100</v>
      </c>
      <c r="E2517" s="706">
        <v>1630.73</v>
      </c>
      <c r="F2517" s="740">
        <f t="shared" si="244"/>
        <v>1630.73</v>
      </c>
      <c r="G2517" s="1037">
        <f>'Заказ, cкидки и курсы валют'!$J$24*F2517</f>
        <v>20685.81005</v>
      </c>
      <c r="H2517" s="158">
        <f t="shared" si="245"/>
        <v>2068.58</v>
      </c>
      <c r="I2517" s="245"/>
    </row>
    <row r="2518" spans="1:9" ht="15">
      <c r="A2518" s="250" t="s">
        <v>11637</v>
      </c>
      <c r="B2518" s="2365" t="s">
        <v>195</v>
      </c>
      <c r="C2518" s="2366">
        <v>22.2</v>
      </c>
      <c r="D2518" s="2365">
        <v>100</v>
      </c>
      <c r="E2518" s="706">
        <v>904.56</v>
      </c>
      <c r="F2518" s="740">
        <f t="shared" si="244"/>
        <v>904.56</v>
      </c>
      <c r="G2518" s="1037">
        <f>'Заказ, cкидки и курсы валют'!$J$24*F2518</f>
        <v>11474.3436</v>
      </c>
      <c r="H2518" s="158">
        <f t="shared" si="245"/>
        <v>1147.43</v>
      </c>
      <c r="I2518" s="245"/>
    </row>
    <row r="2519" spans="1:9" ht="15">
      <c r="A2519" s="250" t="s">
        <v>11638</v>
      </c>
      <c r="B2519" s="2365" t="s">
        <v>196</v>
      </c>
      <c r="C2519" s="2366">
        <v>26.2</v>
      </c>
      <c r="D2519" s="2365">
        <v>100</v>
      </c>
      <c r="E2519" s="706">
        <v>1145.78</v>
      </c>
      <c r="F2519" s="740">
        <f t="shared" si="244"/>
        <v>1145.78</v>
      </c>
      <c r="G2519" s="1037">
        <f>'Заказ, cкидки и курсы валют'!$J$24*F2519</f>
        <v>14534.219300000001</v>
      </c>
      <c r="H2519" s="158">
        <f t="shared" si="245"/>
        <v>1453.42</v>
      </c>
      <c r="I2519" s="245"/>
    </row>
    <row r="2520" spans="1:9" ht="15">
      <c r="A2520" s="250" t="s">
        <v>11639</v>
      </c>
      <c r="B2520" s="2365" t="s">
        <v>197</v>
      </c>
      <c r="C2520" s="2366">
        <v>30.3</v>
      </c>
      <c r="D2520" s="2365">
        <v>100</v>
      </c>
      <c r="E2520" s="706">
        <v>1325.05</v>
      </c>
      <c r="F2520" s="740">
        <f t="shared" si="244"/>
        <v>1325.05</v>
      </c>
      <c r="G2520" s="1037">
        <f>'Заказ, cкидки и курсы валют'!$J$24*F2520</f>
        <v>16808.259249999999</v>
      </c>
      <c r="H2520" s="158">
        <f t="shared" si="245"/>
        <v>1680.83</v>
      </c>
      <c r="I2520" s="245"/>
    </row>
    <row r="2521" spans="1:9" ht="15">
      <c r="A2521" s="250" t="s">
        <v>11640</v>
      </c>
      <c r="B2521" s="2365" t="s">
        <v>198</v>
      </c>
      <c r="C2521" s="2366">
        <v>34.299999999999997</v>
      </c>
      <c r="D2521" s="2365">
        <v>100</v>
      </c>
      <c r="E2521" s="706">
        <v>1602.39</v>
      </c>
      <c r="F2521" s="740">
        <f t="shared" si="244"/>
        <v>1602.39</v>
      </c>
      <c r="G2521" s="1037">
        <f>'Заказ, cкидки и курсы валют'!$J$24*F2521</f>
        <v>20326.317150000003</v>
      </c>
      <c r="H2521" s="158">
        <f t="shared" si="245"/>
        <v>2032.63</v>
      </c>
      <c r="I2521" s="245"/>
    </row>
    <row r="2522" spans="1:9" ht="15.75" thickBot="1">
      <c r="A2522" s="282" t="s">
        <v>11641</v>
      </c>
      <c r="B2522" s="2376" t="s">
        <v>200</v>
      </c>
      <c r="C2522" s="2377">
        <v>42.3</v>
      </c>
      <c r="D2522" s="2376">
        <v>50</v>
      </c>
      <c r="E2522" s="706">
        <v>1976.13</v>
      </c>
      <c r="F2522" s="1173">
        <f t="shared" si="244"/>
        <v>1976.13</v>
      </c>
      <c r="G2522" s="1174">
        <f>'Заказ, cкидки и курсы валют'!$J$24*F2522</f>
        <v>25067.209050000001</v>
      </c>
      <c r="H2522" s="214">
        <f t="shared" si="245"/>
        <v>1253.3599999999999</v>
      </c>
      <c r="I2522" s="248"/>
    </row>
    <row r="2523" spans="1:9" ht="13.5" thickBot="1"/>
    <row r="2524" spans="1:9" ht="18">
      <c r="A2524" s="291"/>
      <c r="B2524" s="285"/>
      <c r="C2524" s="112" t="s">
        <v>11561</v>
      </c>
      <c r="D2524" s="117"/>
      <c r="E2524" s="728"/>
      <c r="F2524" s="729"/>
      <c r="G2524" s="1033"/>
      <c r="H2524" s="196"/>
      <c r="I2524" s="116"/>
    </row>
    <row r="2525" spans="1:9" ht="18">
      <c r="A2525" s="292"/>
      <c r="B2525" s="129" t="s">
        <v>11559</v>
      </c>
      <c r="C2525" s="129"/>
      <c r="D2525" s="199"/>
      <c r="E2525" s="730"/>
      <c r="F2525" s="685"/>
      <c r="G2525" s="396"/>
      <c r="H2525" s="17"/>
      <c r="I2525" s="200"/>
    </row>
    <row r="2526" spans="1:9">
      <c r="A2526" s="292"/>
      <c r="B2526" s="257"/>
      <c r="C2526" s="118"/>
      <c r="D2526" s="118"/>
      <c r="E2526" s="732"/>
      <c r="F2526" s="733"/>
      <c r="G2526" s="1034"/>
      <c r="H2526" s="264"/>
      <c r="I2526" s="200"/>
    </row>
    <row r="2527" spans="1:9">
      <c r="A2527" s="292"/>
      <c r="B2527" s="257"/>
      <c r="C2527" s="118"/>
      <c r="D2527" s="118"/>
      <c r="E2527" s="732"/>
      <c r="F2527" s="733"/>
      <c r="G2527" s="1034"/>
      <c r="H2527" s="264"/>
      <c r="I2527" s="200"/>
    </row>
    <row r="2528" spans="1:9">
      <c r="A2528" s="292"/>
      <c r="B2528" s="257"/>
      <c r="C2528" s="118"/>
      <c r="D2528" s="118"/>
      <c r="E2528" s="732"/>
      <c r="F2528" s="733"/>
      <c r="G2528" s="1034"/>
      <c r="H2528" s="264"/>
      <c r="I2528" s="200"/>
    </row>
    <row r="2529" spans="1:9" ht="16.5" thickBot="1">
      <c r="A2529" s="234" t="s">
        <v>7211</v>
      </c>
      <c r="B2529" s="259"/>
      <c r="C2529" s="120"/>
      <c r="D2529" s="120"/>
      <c r="E2529" s="734"/>
      <c r="F2529" s="735"/>
      <c r="G2529" s="1035"/>
      <c r="H2529" s="265"/>
      <c r="I2529" s="205"/>
    </row>
    <row r="2530" spans="1:9" ht="42">
      <c r="A2530" s="228" t="s">
        <v>1036</v>
      </c>
      <c r="B2530" s="229" t="s">
        <v>1037</v>
      </c>
      <c r="C2530" s="230" t="s">
        <v>679</v>
      </c>
      <c r="D2530" s="230" t="s">
        <v>3147</v>
      </c>
      <c r="E2530" s="1476" t="s">
        <v>11544</v>
      </c>
      <c r="F2530" s="737" t="s">
        <v>2796</v>
      </c>
      <c r="G2530" s="1039" t="s">
        <v>2644</v>
      </c>
      <c r="H2530" s="2597" t="s">
        <v>498</v>
      </c>
      <c r="I2530" s="232" t="s">
        <v>4274</v>
      </c>
    </row>
    <row r="2531" spans="1:9" ht="13.5" thickBot="1">
      <c r="A2531" s="228"/>
      <c r="B2531" s="445"/>
      <c r="C2531" s="230" t="s">
        <v>3648</v>
      </c>
      <c r="D2531" s="446" t="s">
        <v>2645</v>
      </c>
      <c r="E2531" s="738" t="s">
        <v>265</v>
      </c>
      <c r="F2531" s="745">
        <f>'Заказ, cкидки и курсы валют'!$I$12</f>
        <v>0</v>
      </c>
      <c r="G2531" s="2595"/>
      <c r="H2531" s="2596"/>
      <c r="I2531" s="380"/>
    </row>
    <row r="2532" spans="1:9" ht="15">
      <c r="A2532" s="389" t="s">
        <v>11583</v>
      </c>
      <c r="B2532" s="2373" t="s">
        <v>189</v>
      </c>
      <c r="C2532" s="2374">
        <v>5.25</v>
      </c>
      <c r="D2532" s="2375">
        <v>200</v>
      </c>
      <c r="E2532" s="706">
        <v>213.92</v>
      </c>
      <c r="F2532" s="1187">
        <f>ROUND(E2532*(1-$F$11),2)</f>
        <v>213.92</v>
      </c>
      <c r="G2532" s="1188">
        <f>'Заказ, cкидки и курсы валют'!$J$24*F2532</f>
        <v>2713.5751999999998</v>
      </c>
      <c r="H2532" s="443">
        <f>ROUND((D2532/1000)*G2532,2)</f>
        <v>542.72</v>
      </c>
      <c r="I2532" s="393"/>
    </row>
    <row r="2533" spans="1:9" ht="15">
      <c r="A2533" s="250" t="s">
        <v>11584</v>
      </c>
      <c r="B2533" s="2367" t="s">
        <v>178</v>
      </c>
      <c r="C2533" s="2368">
        <v>6.35</v>
      </c>
      <c r="D2533" s="2367">
        <v>200</v>
      </c>
      <c r="E2533" s="706">
        <v>249.29</v>
      </c>
      <c r="F2533" s="740">
        <f t="shared" ref="F2533:F2545" si="246">ROUND(E2533*(1-$F$11),2)</f>
        <v>249.29</v>
      </c>
      <c r="G2533" s="1037">
        <f>'Заказ, cкидки и курсы валют'!$J$24*F2533</f>
        <v>3162.2436499999999</v>
      </c>
      <c r="H2533" s="158">
        <f t="shared" ref="H2533:H2545" si="247">ROUND((D2533/1000)*G2533,2)</f>
        <v>632.45000000000005</v>
      </c>
      <c r="I2533" s="245"/>
    </row>
    <row r="2534" spans="1:9" ht="15">
      <c r="A2534" s="250" t="s">
        <v>11582</v>
      </c>
      <c r="B2534" s="2367" t="s">
        <v>179</v>
      </c>
      <c r="C2534" s="2368">
        <v>7.45</v>
      </c>
      <c r="D2534" s="2367">
        <v>200</v>
      </c>
      <c r="E2534" s="706">
        <v>292.43</v>
      </c>
      <c r="F2534" s="740">
        <f t="shared" si="246"/>
        <v>292.43</v>
      </c>
      <c r="G2534" s="1037">
        <f>'Заказ, cкидки и курсы валют'!$J$24*F2534</f>
        <v>3709.4745500000004</v>
      </c>
      <c r="H2534" s="158">
        <f t="shared" si="247"/>
        <v>741.89</v>
      </c>
      <c r="I2534" s="245"/>
    </row>
    <row r="2535" spans="1:9" ht="15">
      <c r="A2535" s="250" t="s">
        <v>11585</v>
      </c>
      <c r="B2535" s="2367" t="s">
        <v>180</v>
      </c>
      <c r="C2535" s="2368">
        <v>8.6</v>
      </c>
      <c r="D2535" s="2367">
        <v>200</v>
      </c>
      <c r="E2535" s="706">
        <v>337.55</v>
      </c>
      <c r="F2535" s="740">
        <f t="shared" si="246"/>
        <v>337.55</v>
      </c>
      <c r="G2535" s="1037">
        <f>'Заказ, cкидки и курсы валют'!$J$24*F2535</f>
        <v>4281.8217500000001</v>
      </c>
      <c r="H2535" s="158">
        <f t="shared" si="247"/>
        <v>856.36</v>
      </c>
      <c r="I2535" s="245"/>
    </row>
    <row r="2536" spans="1:9" ht="15">
      <c r="A2536" s="250" t="s">
        <v>11586</v>
      </c>
      <c r="B2536" s="2367" t="s">
        <v>181</v>
      </c>
      <c r="C2536" s="2368">
        <v>9.6999999999999993</v>
      </c>
      <c r="D2536" s="2367">
        <v>200</v>
      </c>
      <c r="E2536" s="706">
        <v>380.76</v>
      </c>
      <c r="F2536" s="740">
        <f t="shared" si="246"/>
        <v>380.76</v>
      </c>
      <c r="G2536" s="1037">
        <f>'Заказ, cкидки и курсы валют'!$J$24*F2536</f>
        <v>4829.9405999999999</v>
      </c>
      <c r="H2536" s="158">
        <f t="shared" si="247"/>
        <v>965.99</v>
      </c>
      <c r="I2536" s="245"/>
    </row>
    <row r="2537" spans="1:9" ht="15">
      <c r="A2537" s="250" t="s">
        <v>11587</v>
      </c>
      <c r="B2537" s="2367" t="s">
        <v>182</v>
      </c>
      <c r="C2537" s="2368">
        <v>10.8</v>
      </c>
      <c r="D2537" s="2367">
        <v>200</v>
      </c>
      <c r="E2537" s="706">
        <v>423.94</v>
      </c>
      <c r="F2537" s="740">
        <f t="shared" si="246"/>
        <v>423.94</v>
      </c>
      <c r="G2537" s="1037">
        <f>'Заказ, cкидки и курсы валют'!$J$24*F2537</f>
        <v>5377.6788999999999</v>
      </c>
      <c r="H2537" s="158">
        <f t="shared" si="247"/>
        <v>1075.54</v>
      </c>
      <c r="I2537" s="245"/>
    </row>
    <row r="2538" spans="1:9" ht="15">
      <c r="A2538" s="250" t="s">
        <v>11588</v>
      </c>
      <c r="B2538" s="2367" t="s">
        <v>183</v>
      </c>
      <c r="C2538" s="2368">
        <v>12</v>
      </c>
      <c r="D2538" s="2367">
        <v>100</v>
      </c>
      <c r="E2538" s="706">
        <v>471.03</v>
      </c>
      <c r="F2538" s="740">
        <f t="shared" si="246"/>
        <v>471.03</v>
      </c>
      <c r="G2538" s="1037">
        <f>'Заказ, cкидки и курсы валют'!$J$24*F2538</f>
        <v>5975.0155500000001</v>
      </c>
      <c r="H2538" s="158">
        <f t="shared" si="247"/>
        <v>597.5</v>
      </c>
      <c r="I2538" s="245"/>
    </row>
    <row r="2539" spans="1:9" ht="15">
      <c r="A2539" s="250" t="s">
        <v>11589</v>
      </c>
      <c r="B2539" s="2367" t="s">
        <v>184</v>
      </c>
      <c r="C2539" s="2368">
        <v>13.1</v>
      </c>
      <c r="D2539" s="2367">
        <v>100</v>
      </c>
      <c r="E2539" s="706">
        <v>514.21</v>
      </c>
      <c r="F2539" s="740">
        <f t="shared" si="246"/>
        <v>514.21</v>
      </c>
      <c r="G2539" s="1037">
        <f>'Заказ, cкидки и курсы валют'!$J$24*F2539</f>
        <v>6522.753850000001</v>
      </c>
      <c r="H2539" s="158">
        <f t="shared" si="247"/>
        <v>652.28</v>
      </c>
      <c r="I2539" s="245"/>
    </row>
    <row r="2540" spans="1:9" ht="15">
      <c r="A2540" s="250" t="s">
        <v>11590</v>
      </c>
      <c r="B2540" s="2367" t="s">
        <v>185</v>
      </c>
      <c r="C2540" s="2368">
        <v>15.3</v>
      </c>
      <c r="D2540" s="2367">
        <v>100</v>
      </c>
      <c r="E2540" s="706">
        <v>623.39</v>
      </c>
      <c r="F2540" s="740">
        <f t="shared" si="246"/>
        <v>623.39</v>
      </c>
      <c r="G2540" s="1037">
        <f>'Заказ, cкидки и курсы валют'!$J$24*F2540</f>
        <v>7907.7021500000001</v>
      </c>
      <c r="H2540" s="158">
        <f t="shared" si="247"/>
        <v>790.77</v>
      </c>
      <c r="I2540" s="245"/>
    </row>
    <row r="2541" spans="1:9" ht="15">
      <c r="A2541" s="250" t="s">
        <v>11591</v>
      </c>
      <c r="B2541" s="2367" t="s">
        <v>188</v>
      </c>
      <c r="C2541" s="2368">
        <v>24.2</v>
      </c>
      <c r="D2541" s="2367">
        <v>100</v>
      </c>
      <c r="E2541" s="706">
        <v>1130.54</v>
      </c>
      <c r="F2541" s="740">
        <f t="shared" si="246"/>
        <v>1130.54</v>
      </c>
      <c r="G2541" s="1037">
        <f>'Заказ, cкидки и курсы валют'!$J$24*F2541</f>
        <v>14340.8999</v>
      </c>
      <c r="H2541" s="158">
        <f t="shared" si="247"/>
        <v>1434.09</v>
      </c>
      <c r="I2541" s="245"/>
    </row>
    <row r="2542" spans="1:9" ht="15">
      <c r="A2542" s="250" t="s">
        <v>11592</v>
      </c>
      <c r="B2542" s="2367" t="s">
        <v>194</v>
      </c>
      <c r="C2542" s="2368">
        <v>21.6</v>
      </c>
      <c r="D2542" s="2367">
        <v>50</v>
      </c>
      <c r="E2542" s="706">
        <v>880.13</v>
      </c>
      <c r="F2542" s="740">
        <f t="shared" si="246"/>
        <v>880.13</v>
      </c>
      <c r="G2542" s="1037">
        <f>'Заказ, cкидки и курсы валют'!$J$24*F2542</f>
        <v>11164.449050000001</v>
      </c>
      <c r="H2542" s="158">
        <f t="shared" si="247"/>
        <v>558.22</v>
      </c>
      <c r="I2542" s="245"/>
    </row>
    <row r="2543" spans="1:9" ht="15">
      <c r="A2543" s="250" t="s">
        <v>11593</v>
      </c>
      <c r="B2543" s="2367" t="s">
        <v>195</v>
      </c>
      <c r="C2543" s="2368">
        <v>25.6</v>
      </c>
      <c r="D2543" s="2367">
        <v>50</v>
      </c>
      <c r="E2543" s="706">
        <v>1043.1099999999999</v>
      </c>
      <c r="F2543" s="740">
        <f t="shared" si="246"/>
        <v>1043.1099999999999</v>
      </c>
      <c r="G2543" s="1037">
        <f>'Заказ, cкидки и курсы валют'!$J$24*F2543</f>
        <v>13231.850349999999</v>
      </c>
      <c r="H2543" s="158">
        <f t="shared" si="247"/>
        <v>661.59</v>
      </c>
      <c r="I2543" s="245"/>
    </row>
    <row r="2544" spans="1:9" ht="15">
      <c r="A2544" s="250" t="s">
        <v>11594</v>
      </c>
      <c r="B2544" s="2367" t="s">
        <v>196</v>
      </c>
      <c r="C2544" s="2368">
        <v>29.6</v>
      </c>
      <c r="D2544" s="2367">
        <v>50</v>
      </c>
      <c r="E2544" s="706">
        <v>1278.6199999999999</v>
      </c>
      <c r="F2544" s="740">
        <f t="shared" si="246"/>
        <v>1278.6199999999999</v>
      </c>
      <c r="G2544" s="1037">
        <f>'Заказ, cкидки и курсы валют'!$J$24*F2544</f>
        <v>16219.294699999999</v>
      </c>
      <c r="H2544" s="158">
        <f t="shared" si="247"/>
        <v>810.96</v>
      </c>
      <c r="I2544" s="245"/>
    </row>
    <row r="2545" spans="1:9" ht="15.75" thickBot="1">
      <c r="A2545" s="282" t="s">
        <v>11595</v>
      </c>
      <c r="B2545" s="2442" t="s">
        <v>197</v>
      </c>
      <c r="C2545" s="2443">
        <v>33.6</v>
      </c>
      <c r="D2545" s="2442">
        <v>50</v>
      </c>
      <c r="E2545" s="706">
        <v>1469.38</v>
      </c>
      <c r="F2545" s="1173">
        <f t="shared" si="246"/>
        <v>1469.38</v>
      </c>
      <c r="G2545" s="1174">
        <f>'Заказ, cкидки и курсы валют'!$J$24*F2545</f>
        <v>18639.085300000002</v>
      </c>
      <c r="H2545" s="214">
        <f t="shared" si="247"/>
        <v>931.95</v>
      </c>
      <c r="I2545" s="248"/>
    </row>
  </sheetData>
  <mergeCells count="21">
    <mergeCell ref="A1:I1"/>
    <mergeCell ref="H10:H11"/>
    <mergeCell ref="G10:G11"/>
    <mergeCell ref="G39:G40"/>
    <mergeCell ref="H39:H40"/>
    <mergeCell ref="I68:I69"/>
    <mergeCell ref="A133:A134"/>
    <mergeCell ref="B133:B134"/>
    <mergeCell ref="I133:I134"/>
    <mergeCell ref="I10:I11"/>
    <mergeCell ref="A10:A11"/>
    <mergeCell ref="B10:B11"/>
    <mergeCell ref="A39:A40"/>
    <mergeCell ref="B39:B40"/>
    <mergeCell ref="I39:I40"/>
    <mergeCell ref="G133:G134"/>
    <mergeCell ref="H133:H134"/>
    <mergeCell ref="G68:G69"/>
    <mergeCell ref="H68:H69"/>
    <mergeCell ref="A68:A69"/>
    <mergeCell ref="B68:B69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F0"/>
  </sheetPr>
  <dimension ref="A1:L1980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799" sqref="A799:G799"/>
    </sheetView>
  </sheetViews>
  <sheetFormatPr defaultRowHeight="12.75"/>
  <cols>
    <col min="1" max="1" width="13.28515625" customWidth="1"/>
    <col min="2" max="2" width="14" customWidth="1"/>
    <col min="3" max="3" width="10.85546875" customWidth="1"/>
    <col min="4" max="4" width="10.5703125" customWidth="1"/>
    <col min="5" max="5" width="9.85546875" style="680" hidden="1" customWidth="1"/>
    <col min="6" max="6" width="10" style="680" customWidth="1"/>
    <col min="7" max="7" width="13.7109375" style="680" customWidth="1"/>
    <col min="8" max="8" width="12.42578125" customWidth="1"/>
    <col min="9" max="9" width="26.7109375" customWidth="1"/>
  </cols>
  <sheetData>
    <row r="1" spans="1:12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ht="30.75">
      <c r="A2" s="191" t="s">
        <v>4425</v>
      </c>
      <c r="B2" s="191"/>
      <c r="C2" s="191"/>
      <c r="D2" s="191"/>
      <c r="E2" s="705"/>
      <c r="F2" s="705"/>
      <c r="G2" s="705"/>
      <c r="H2" s="193"/>
      <c r="I2" s="194"/>
    </row>
    <row r="3" spans="1:12" ht="18.75" thickBot="1">
      <c r="A3" s="216"/>
      <c r="B3" s="129"/>
      <c r="C3" s="129"/>
      <c r="D3" s="199"/>
      <c r="E3" s="703"/>
      <c r="F3" s="685"/>
      <c r="G3" s="685"/>
      <c r="H3" s="17"/>
      <c r="I3" s="17"/>
    </row>
    <row r="4" spans="1:12" ht="18">
      <c r="A4" s="291"/>
      <c r="B4" s="196"/>
      <c r="C4" s="112" t="s">
        <v>4426</v>
      </c>
      <c r="D4" s="112"/>
      <c r="E4" s="1029"/>
      <c r="F4" s="694"/>
      <c r="G4" s="729"/>
      <c r="H4" s="196"/>
      <c r="I4" s="116"/>
    </row>
    <row r="5" spans="1:12">
      <c r="A5" s="292"/>
      <c r="B5" s="17"/>
      <c r="C5" s="118"/>
      <c r="D5" s="118"/>
      <c r="E5" s="689"/>
      <c r="F5" s="733"/>
      <c r="G5" s="763"/>
      <c r="H5" s="17"/>
      <c r="I5" s="200"/>
    </row>
    <row r="6" spans="1:12">
      <c r="A6" s="292"/>
      <c r="B6" s="17"/>
      <c r="C6" s="118"/>
      <c r="D6" s="118"/>
      <c r="E6" s="689"/>
      <c r="F6" s="733"/>
      <c r="G6" s="763"/>
      <c r="H6" s="17"/>
      <c r="I6" s="200"/>
    </row>
    <row r="7" spans="1:12">
      <c r="A7" s="292"/>
      <c r="B7" s="17"/>
      <c r="C7" s="118"/>
      <c r="D7" s="118"/>
      <c r="E7" s="689"/>
      <c r="F7" s="733"/>
      <c r="G7" s="763"/>
      <c r="H7" s="17"/>
      <c r="I7" s="200"/>
    </row>
    <row r="8" spans="1:12" ht="34.5" customHeight="1" thickBot="1">
      <c r="A8" s="1606" t="s">
        <v>7211</v>
      </c>
      <c r="B8" s="316"/>
      <c r="C8" s="120"/>
      <c r="D8" s="120"/>
      <c r="E8" s="690"/>
      <c r="F8" s="735"/>
      <c r="G8" s="764"/>
      <c r="H8" s="204"/>
      <c r="I8" s="205"/>
    </row>
    <row r="9" spans="1:12" ht="30" customHeight="1">
      <c r="A9" s="228" t="s">
        <v>1036</v>
      </c>
      <c r="B9" s="229" t="s">
        <v>1037</v>
      </c>
      <c r="C9" s="230" t="s">
        <v>679</v>
      </c>
      <c r="D9" s="230" t="s">
        <v>3147</v>
      </c>
      <c r="E9" s="742" t="s">
        <v>11544</v>
      </c>
      <c r="F9" s="737" t="s">
        <v>2796</v>
      </c>
      <c r="G9" s="2750" t="s">
        <v>2644</v>
      </c>
      <c r="H9" s="2752" t="s">
        <v>498</v>
      </c>
      <c r="I9" s="232" t="s">
        <v>4274</v>
      </c>
    </row>
    <row r="10" spans="1:12" ht="21" customHeight="1" thickBot="1">
      <c r="A10" s="228"/>
      <c r="B10" s="445"/>
      <c r="C10" s="230" t="s">
        <v>3648</v>
      </c>
      <c r="D10" s="446" t="s">
        <v>2645</v>
      </c>
      <c r="E10" s="696" t="s">
        <v>265</v>
      </c>
      <c r="F10" s="745">
        <f>'Заказ, cкидки и курсы валют'!$I$12</f>
        <v>0</v>
      </c>
      <c r="G10" s="2753"/>
      <c r="H10" s="2744"/>
      <c r="I10" s="380"/>
    </row>
    <row r="11" spans="1:12" ht="13.5" customHeight="1">
      <c r="A11" s="389" t="s">
        <v>4294</v>
      </c>
      <c r="B11" s="1217" t="s">
        <v>86</v>
      </c>
      <c r="C11" s="1217">
        <v>18.88</v>
      </c>
      <c r="D11" s="1218">
        <v>100</v>
      </c>
      <c r="E11" s="992">
        <v>533.66</v>
      </c>
      <c r="F11" s="1187">
        <f>ROUND(E11*(1-$F$10),2)</f>
        <v>533.66</v>
      </c>
      <c r="G11" s="1188">
        <f>'Заказ, cкидки и курсы валют'!$J$24*F11</f>
        <v>6769.4771000000001</v>
      </c>
      <c r="H11" s="443">
        <f>ROUND((D11/1000)*G11,2)</f>
        <v>676.95</v>
      </c>
      <c r="I11" s="393"/>
    </row>
    <row r="12" spans="1:12" ht="13.5" customHeight="1">
      <c r="A12" s="250" t="s">
        <v>4295</v>
      </c>
      <c r="B12" s="73" t="s">
        <v>87</v>
      </c>
      <c r="C12" s="60">
        <v>21.63</v>
      </c>
      <c r="D12" s="765">
        <v>100</v>
      </c>
      <c r="E12" s="992">
        <v>624.97</v>
      </c>
      <c r="F12" s="740">
        <f t="shared" ref="F12:F24" si="0">ROUND(E12*(1-$F$10),2)</f>
        <v>624.97</v>
      </c>
      <c r="G12" s="1037">
        <f>'Заказ, cкидки и курсы валют'!$J$24*F12</f>
        <v>7927.7444500000011</v>
      </c>
      <c r="H12" s="158">
        <f t="shared" ref="H12:H24" si="1">ROUND((D12/1000)*G12,2)</f>
        <v>792.77</v>
      </c>
      <c r="I12" s="245"/>
    </row>
    <row r="13" spans="1:12" ht="13.5" customHeight="1">
      <c r="A13" s="250" t="s">
        <v>4296</v>
      </c>
      <c r="B13" s="73" t="s">
        <v>88</v>
      </c>
      <c r="C13" s="68">
        <v>28</v>
      </c>
      <c r="D13" s="765">
        <v>100</v>
      </c>
      <c r="E13" s="992">
        <v>730.09</v>
      </c>
      <c r="F13" s="740">
        <f t="shared" si="0"/>
        <v>730.09</v>
      </c>
      <c r="G13" s="1037">
        <f>'Заказ, cкидки и курсы валют'!$J$24*F13</f>
        <v>9261.1916500000007</v>
      </c>
      <c r="H13" s="158">
        <f t="shared" si="1"/>
        <v>926.12</v>
      </c>
      <c r="I13" s="245"/>
    </row>
    <row r="14" spans="1:12" ht="13.5" customHeight="1">
      <c r="A14" s="250" t="s">
        <v>4297</v>
      </c>
      <c r="B14" s="73" t="s">
        <v>89</v>
      </c>
      <c r="C14" s="955">
        <v>32.17</v>
      </c>
      <c r="D14" s="765">
        <v>100</v>
      </c>
      <c r="E14" s="992">
        <v>830.17</v>
      </c>
      <c r="F14" s="740">
        <f t="shared" si="0"/>
        <v>830.17</v>
      </c>
      <c r="G14" s="1037">
        <f>'Заказ, cкидки и курсы валют'!$J$24*F14</f>
        <v>10530.70645</v>
      </c>
      <c r="H14" s="158">
        <f t="shared" si="1"/>
        <v>1053.07</v>
      </c>
      <c r="I14" s="245"/>
    </row>
    <row r="15" spans="1:12" ht="13.5" customHeight="1">
      <c r="A15" s="250" t="s">
        <v>3531</v>
      </c>
      <c r="B15" s="74" t="s">
        <v>3339</v>
      </c>
      <c r="C15" s="68">
        <v>38.130000000000003</v>
      </c>
      <c r="D15" s="75">
        <v>100</v>
      </c>
      <c r="E15" s="992">
        <v>1021.62</v>
      </c>
      <c r="F15" s="740">
        <f t="shared" si="0"/>
        <v>1021.62</v>
      </c>
      <c r="G15" s="1037">
        <f>'Заказ, cкидки и курсы валют'!$J$24*F15</f>
        <v>12959.2497</v>
      </c>
      <c r="H15" s="158">
        <f t="shared" si="1"/>
        <v>1295.92</v>
      </c>
      <c r="I15" s="245"/>
    </row>
    <row r="16" spans="1:12" ht="13.5" customHeight="1">
      <c r="A16" s="250" t="s">
        <v>257</v>
      </c>
      <c r="B16" s="73" t="s">
        <v>90</v>
      </c>
      <c r="C16" s="60">
        <v>43.15</v>
      </c>
      <c r="D16" s="49">
        <v>100</v>
      </c>
      <c r="E16" s="992">
        <v>1091.3699999999999</v>
      </c>
      <c r="F16" s="740">
        <f t="shared" si="0"/>
        <v>1091.3699999999999</v>
      </c>
      <c r="G16" s="1037">
        <f>'Заказ, cкидки и курсы валют'!$J$24*F16</f>
        <v>13844.02845</v>
      </c>
      <c r="H16" s="158">
        <f t="shared" si="1"/>
        <v>1384.4</v>
      </c>
      <c r="I16" s="245"/>
    </row>
    <row r="17" spans="1:9" ht="13.5" customHeight="1">
      <c r="A17" s="250" t="s">
        <v>5374</v>
      </c>
      <c r="B17" s="73" t="s">
        <v>222</v>
      </c>
      <c r="C17" s="60">
        <v>19.25</v>
      </c>
      <c r="D17" s="49">
        <v>100</v>
      </c>
      <c r="E17" s="992">
        <v>527.04</v>
      </c>
      <c r="F17" s="740">
        <f t="shared" si="0"/>
        <v>527.04</v>
      </c>
      <c r="G17" s="1037">
        <f>'Заказ, cкидки и курсы валют'!$J$24*F17</f>
        <v>6685.5023999999994</v>
      </c>
      <c r="H17" s="158">
        <f t="shared" si="1"/>
        <v>668.55</v>
      </c>
      <c r="I17" s="245"/>
    </row>
    <row r="18" spans="1:9" ht="13.5" customHeight="1">
      <c r="A18" s="250" t="s">
        <v>5375</v>
      </c>
      <c r="B18" s="73" t="s">
        <v>223</v>
      </c>
      <c r="C18" s="60">
        <v>25.25</v>
      </c>
      <c r="D18" s="49">
        <v>100</v>
      </c>
      <c r="E18" s="992">
        <v>564.66</v>
      </c>
      <c r="F18" s="740">
        <f t="shared" si="0"/>
        <v>564.66</v>
      </c>
      <c r="G18" s="1037">
        <f>'Заказ, cкидки и курсы валют'!$J$24*F18</f>
        <v>7162.7120999999997</v>
      </c>
      <c r="H18" s="158">
        <f t="shared" si="1"/>
        <v>716.27</v>
      </c>
      <c r="I18" s="245"/>
    </row>
    <row r="19" spans="1:9" ht="13.5" customHeight="1">
      <c r="A19" s="250" t="s">
        <v>5376</v>
      </c>
      <c r="B19" s="73" t="s">
        <v>224</v>
      </c>
      <c r="C19" s="60">
        <v>30.4</v>
      </c>
      <c r="D19" s="49">
        <v>100</v>
      </c>
      <c r="E19" s="992">
        <v>698.15</v>
      </c>
      <c r="F19" s="740">
        <f t="shared" si="0"/>
        <v>698.15</v>
      </c>
      <c r="G19" s="1037">
        <f>'Заказ, cкидки и курсы валют'!$J$24*F19</f>
        <v>8856.0327500000003</v>
      </c>
      <c r="H19" s="158">
        <f t="shared" si="1"/>
        <v>885.6</v>
      </c>
      <c r="I19" s="245"/>
    </row>
    <row r="20" spans="1:9" ht="13.5" customHeight="1">
      <c r="A20" s="250" t="s">
        <v>5377</v>
      </c>
      <c r="B20" s="73" t="s">
        <v>225</v>
      </c>
      <c r="C20" s="60">
        <v>37</v>
      </c>
      <c r="D20" s="49">
        <v>100</v>
      </c>
      <c r="E20" s="992">
        <v>845.32</v>
      </c>
      <c r="F20" s="740">
        <f t="shared" si="0"/>
        <v>845.32</v>
      </c>
      <c r="G20" s="1037">
        <f>'Заказ, cкидки и курсы валют'!$J$24*F20</f>
        <v>10722.8842</v>
      </c>
      <c r="H20" s="158">
        <f t="shared" si="1"/>
        <v>1072.29</v>
      </c>
      <c r="I20" s="245"/>
    </row>
    <row r="21" spans="1:9" ht="13.5" customHeight="1">
      <c r="A21" s="250" t="s">
        <v>5378</v>
      </c>
      <c r="B21" s="73" t="s">
        <v>226</v>
      </c>
      <c r="C21" s="60">
        <v>42.75</v>
      </c>
      <c r="D21" s="49">
        <v>100</v>
      </c>
      <c r="E21" s="992">
        <v>915.68</v>
      </c>
      <c r="F21" s="740">
        <f t="shared" si="0"/>
        <v>915.68</v>
      </c>
      <c r="G21" s="1037">
        <f>'Заказ, cкидки и курсы валют'!$J$24*F21</f>
        <v>11615.400799999999</v>
      </c>
      <c r="H21" s="158">
        <f t="shared" si="1"/>
        <v>1161.54</v>
      </c>
      <c r="I21" s="245"/>
    </row>
    <row r="22" spans="1:9" ht="13.5" customHeight="1">
      <c r="A22" s="250" t="s">
        <v>5379</v>
      </c>
      <c r="B22" s="73" t="s">
        <v>227</v>
      </c>
      <c r="C22" s="68">
        <v>47.5</v>
      </c>
      <c r="D22" s="49">
        <v>100</v>
      </c>
      <c r="E22" s="992">
        <v>1020.49</v>
      </c>
      <c r="F22" s="740">
        <f t="shared" si="0"/>
        <v>1020.49</v>
      </c>
      <c r="G22" s="1037">
        <f>'Заказ, cкидки и курсы валют'!$J$24*F22</f>
        <v>12944.915650000001</v>
      </c>
      <c r="H22" s="158">
        <f t="shared" si="1"/>
        <v>1294.49</v>
      </c>
      <c r="I22" s="245"/>
    </row>
    <row r="23" spans="1:9" ht="13.5" customHeight="1">
      <c r="A23" s="250" t="s">
        <v>5380</v>
      </c>
      <c r="B23" s="73" t="s">
        <v>228</v>
      </c>
      <c r="C23" s="60">
        <v>56.67</v>
      </c>
      <c r="D23" s="49">
        <v>50</v>
      </c>
      <c r="E23" s="992">
        <v>1379.01</v>
      </c>
      <c r="F23" s="740">
        <f t="shared" si="0"/>
        <v>1379.01</v>
      </c>
      <c r="G23" s="1037">
        <f>'Заказ, cкидки и курсы валют'!$J$24*F23</f>
        <v>17492.741850000002</v>
      </c>
      <c r="H23" s="158">
        <f t="shared" si="1"/>
        <v>874.64</v>
      </c>
      <c r="I23" s="245"/>
    </row>
    <row r="24" spans="1:9" ht="13.5" customHeight="1" thickBot="1">
      <c r="A24" s="282" t="s">
        <v>5381</v>
      </c>
      <c r="B24" s="311" t="s">
        <v>229</v>
      </c>
      <c r="C24" s="311">
        <v>61.33</v>
      </c>
      <c r="D24" s="163">
        <v>50</v>
      </c>
      <c r="E24" s="992">
        <v>1374.6</v>
      </c>
      <c r="F24" s="1173">
        <f t="shared" si="0"/>
        <v>1374.6</v>
      </c>
      <c r="G24" s="1174">
        <f>'Заказ, cкидки и курсы валют'!$J$24*F24</f>
        <v>17436.800999999999</v>
      </c>
      <c r="H24" s="214">
        <f t="shared" si="1"/>
        <v>871.84</v>
      </c>
      <c r="I24" s="248"/>
    </row>
    <row r="25" spans="1:9" ht="13.5" thickBot="1"/>
    <row r="26" spans="1:9" ht="18">
      <c r="A26" s="291"/>
      <c r="B26" s="196"/>
      <c r="C26" s="112" t="s">
        <v>4426</v>
      </c>
      <c r="D26" s="112"/>
      <c r="E26" s="1029"/>
      <c r="F26" s="694"/>
      <c r="G26" s="729"/>
      <c r="H26" s="196"/>
      <c r="I26" s="116"/>
    </row>
    <row r="27" spans="1:9">
      <c r="A27" s="292"/>
      <c r="B27" s="17"/>
      <c r="C27" s="118"/>
      <c r="D27" s="118"/>
      <c r="E27" s="689"/>
      <c r="F27" s="733"/>
      <c r="G27" s="763"/>
      <c r="H27" s="17"/>
      <c r="I27" s="200"/>
    </row>
    <row r="28" spans="1:9">
      <c r="A28" s="292"/>
      <c r="B28" s="17"/>
      <c r="C28" s="118"/>
      <c r="D28" s="118"/>
      <c r="E28" s="689"/>
      <c r="F28" s="733"/>
      <c r="G28" s="763"/>
      <c r="H28" s="17"/>
      <c r="I28" s="200"/>
    </row>
    <row r="29" spans="1:9">
      <c r="A29" s="292"/>
      <c r="B29" s="17"/>
      <c r="C29" s="118"/>
      <c r="D29" s="118"/>
      <c r="E29" s="689"/>
      <c r="F29" s="733"/>
      <c r="G29" s="763"/>
      <c r="H29" s="17"/>
      <c r="I29" s="200"/>
    </row>
    <row r="30" spans="1:9" ht="34.5" customHeight="1" thickBot="1">
      <c r="A30" s="234" t="s">
        <v>7212</v>
      </c>
      <c r="B30" s="316"/>
      <c r="C30" s="120"/>
      <c r="D30" s="120"/>
      <c r="E30" s="690"/>
      <c r="F30" s="735"/>
      <c r="G30" s="764"/>
      <c r="H30" s="204"/>
      <c r="I30" s="205"/>
    </row>
    <row r="31" spans="1:9" ht="30" customHeight="1">
      <c r="A31" s="228" t="s">
        <v>1036</v>
      </c>
      <c r="B31" s="229" t="s">
        <v>1037</v>
      </c>
      <c r="C31" s="230" t="s">
        <v>679</v>
      </c>
      <c r="D31" s="230" t="s">
        <v>3147</v>
      </c>
      <c r="E31" s="742" t="s">
        <v>11544</v>
      </c>
      <c r="F31" s="737" t="s">
        <v>2796</v>
      </c>
      <c r="G31" s="2750" t="s">
        <v>2644</v>
      </c>
      <c r="H31" s="2752" t="s">
        <v>498</v>
      </c>
      <c r="I31" s="232" t="s">
        <v>4274</v>
      </c>
    </row>
    <row r="32" spans="1:9" ht="21" customHeight="1" thickBot="1">
      <c r="A32" s="228"/>
      <c r="B32" s="445"/>
      <c r="C32" s="230" t="s">
        <v>3648</v>
      </c>
      <c r="D32" s="446" t="s">
        <v>2645</v>
      </c>
      <c r="E32" s="696" t="s">
        <v>265</v>
      </c>
      <c r="F32" s="745">
        <f>'Заказ, cкидки и курсы валют'!$I$12</f>
        <v>0</v>
      </c>
      <c r="G32" s="2753"/>
      <c r="H32" s="2744"/>
      <c r="I32" s="380"/>
    </row>
    <row r="33" spans="1:9">
      <c r="A33" s="389" t="s">
        <v>7525</v>
      </c>
      <c r="B33" s="1217" t="s">
        <v>86</v>
      </c>
      <c r="C33" s="1217">
        <v>18.88</v>
      </c>
      <c r="D33" s="1218">
        <v>10</v>
      </c>
      <c r="E33" s="1932">
        <f>E11*2</f>
        <v>1067.32</v>
      </c>
      <c r="F33" s="1187">
        <f>ROUND(E33*(1-$F$10),2)</f>
        <v>1067.32</v>
      </c>
      <c r="G33" s="1188">
        <f>'Заказ, cкидки и курсы валют'!$J$24*F33</f>
        <v>13538.9542</v>
      </c>
      <c r="H33" s="443">
        <f>ROUND((D33/1000)*G33,2)</f>
        <v>135.38999999999999</v>
      </c>
      <c r="I33" s="393"/>
    </row>
    <row r="34" spans="1:9">
      <c r="A34" s="250" t="s">
        <v>7526</v>
      </c>
      <c r="B34" s="73" t="s">
        <v>87</v>
      </c>
      <c r="C34" s="60">
        <v>21.63</v>
      </c>
      <c r="D34" s="765">
        <v>10</v>
      </c>
      <c r="E34" s="1932">
        <f t="shared" ref="E34:E46" si="2">E12*2</f>
        <v>1249.94</v>
      </c>
      <c r="F34" s="740">
        <f t="shared" ref="F34:F46" si="3">ROUND(E34*(1-$F$10),2)</f>
        <v>1249.94</v>
      </c>
      <c r="G34" s="1037">
        <f>'Заказ, cкидки и курсы валют'!$J$24*F34</f>
        <v>15855.488900000002</v>
      </c>
      <c r="H34" s="158">
        <f t="shared" ref="H34:H46" si="4">ROUND((D34/1000)*G34,2)</f>
        <v>158.55000000000001</v>
      </c>
      <c r="I34" s="245"/>
    </row>
    <row r="35" spans="1:9">
      <c r="A35" s="250" t="s">
        <v>7527</v>
      </c>
      <c r="B35" s="73" t="s">
        <v>88</v>
      </c>
      <c r="C35" s="68">
        <v>28</v>
      </c>
      <c r="D35" s="765">
        <v>10</v>
      </c>
      <c r="E35" s="1932">
        <f t="shared" si="2"/>
        <v>1460.18</v>
      </c>
      <c r="F35" s="740">
        <f t="shared" si="3"/>
        <v>1460.18</v>
      </c>
      <c r="G35" s="1037">
        <f>'Заказ, cкидки и курсы валют'!$J$24*F35</f>
        <v>18522.383300000001</v>
      </c>
      <c r="H35" s="158">
        <f t="shared" si="4"/>
        <v>185.22</v>
      </c>
      <c r="I35" s="245"/>
    </row>
    <row r="36" spans="1:9" ht="14.25">
      <c r="A36" s="250" t="s">
        <v>7528</v>
      </c>
      <c r="B36" s="73" t="s">
        <v>89</v>
      </c>
      <c r="C36" s="955">
        <v>32.17</v>
      </c>
      <c r="D36" s="765">
        <v>10</v>
      </c>
      <c r="E36" s="1932">
        <f t="shared" si="2"/>
        <v>1660.34</v>
      </c>
      <c r="F36" s="740">
        <f t="shared" si="3"/>
        <v>1660.34</v>
      </c>
      <c r="G36" s="1037">
        <f>'Заказ, cкидки и курсы валют'!$J$24*F36</f>
        <v>21061.412899999999</v>
      </c>
      <c r="H36" s="158">
        <f t="shared" si="4"/>
        <v>210.61</v>
      </c>
      <c r="I36" s="245"/>
    </row>
    <row r="37" spans="1:9">
      <c r="A37" s="250" t="s">
        <v>7529</v>
      </c>
      <c r="B37" s="74" t="s">
        <v>3339</v>
      </c>
      <c r="C37" s="68">
        <v>38.130000000000003</v>
      </c>
      <c r="D37" s="75">
        <v>10</v>
      </c>
      <c r="E37" s="1932">
        <f t="shared" si="2"/>
        <v>2043.24</v>
      </c>
      <c r="F37" s="740">
        <f t="shared" si="3"/>
        <v>2043.24</v>
      </c>
      <c r="G37" s="1037">
        <f>'Заказ, cкидки и курсы валют'!$J$24*F37</f>
        <v>25918.499400000001</v>
      </c>
      <c r="H37" s="158">
        <f t="shared" si="4"/>
        <v>259.18</v>
      </c>
      <c r="I37" s="245"/>
    </row>
    <row r="38" spans="1:9">
      <c r="A38" s="250" t="s">
        <v>7530</v>
      </c>
      <c r="B38" s="73" t="s">
        <v>90</v>
      </c>
      <c r="C38" s="60">
        <v>43.15</v>
      </c>
      <c r="D38" s="49">
        <v>10</v>
      </c>
      <c r="E38" s="1932">
        <f t="shared" si="2"/>
        <v>2182.7399999999998</v>
      </c>
      <c r="F38" s="740">
        <f t="shared" si="3"/>
        <v>2182.7399999999998</v>
      </c>
      <c r="G38" s="1037">
        <f>'Заказ, cкидки и курсы валют'!$J$24*F38</f>
        <v>27688.0569</v>
      </c>
      <c r="H38" s="158">
        <f t="shared" si="4"/>
        <v>276.88</v>
      </c>
      <c r="I38" s="245"/>
    </row>
    <row r="39" spans="1:9">
      <c r="A39" s="250" t="s">
        <v>7531</v>
      </c>
      <c r="B39" s="73" t="s">
        <v>222</v>
      </c>
      <c r="C39" s="60">
        <v>19.25</v>
      </c>
      <c r="D39" s="49">
        <v>10</v>
      </c>
      <c r="E39" s="1932">
        <f t="shared" si="2"/>
        <v>1054.08</v>
      </c>
      <c r="F39" s="740">
        <f t="shared" si="3"/>
        <v>1054.08</v>
      </c>
      <c r="G39" s="1037">
        <f>'Заказ, cкидки и курсы валют'!$J$24*F39</f>
        <v>13371.004799999999</v>
      </c>
      <c r="H39" s="158">
        <f t="shared" si="4"/>
        <v>133.71</v>
      </c>
      <c r="I39" s="245"/>
    </row>
    <row r="40" spans="1:9">
      <c r="A40" s="250" t="s">
        <v>7532</v>
      </c>
      <c r="B40" s="73" t="s">
        <v>223</v>
      </c>
      <c r="C40" s="60">
        <v>25.25</v>
      </c>
      <c r="D40" s="49">
        <v>10</v>
      </c>
      <c r="E40" s="1932">
        <f t="shared" si="2"/>
        <v>1129.32</v>
      </c>
      <c r="F40" s="740">
        <f t="shared" si="3"/>
        <v>1129.32</v>
      </c>
      <c r="G40" s="1037">
        <f>'Заказ, cкидки и курсы валют'!$J$24*F40</f>
        <v>14325.424199999999</v>
      </c>
      <c r="H40" s="158">
        <f t="shared" si="4"/>
        <v>143.25</v>
      </c>
      <c r="I40" s="245"/>
    </row>
    <row r="41" spans="1:9">
      <c r="A41" s="250" t="s">
        <v>7533</v>
      </c>
      <c r="B41" s="73" t="s">
        <v>224</v>
      </c>
      <c r="C41" s="60">
        <v>30.4</v>
      </c>
      <c r="D41" s="49">
        <v>10</v>
      </c>
      <c r="E41" s="1932">
        <f t="shared" si="2"/>
        <v>1396.3</v>
      </c>
      <c r="F41" s="740">
        <f t="shared" si="3"/>
        <v>1396.3</v>
      </c>
      <c r="G41" s="1037">
        <f>'Заказ, cкидки и курсы валют'!$J$24*F41</f>
        <v>17712.065500000001</v>
      </c>
      <c r="H41" s="158">
        <f t="shared" si="4"/>
        <v>177.12</v>
      </c>
      <c r="I41" s="245"/>
    </row>
    <row r="42" spans="1:9">
      <c r="A42" s="250" t="s">
        <v>7534</v>
      </c>
      <c r="B42" s="73" t="s">
        <v>225</v>
      </c>
      <c r="C42" s="60">
        <v>37</v>
      </c>
      <c r="D42" s="49">
        <v>10</v>
      </c>
      <c r="E42" s="1932">
        <f t="shared" si="2"/>
        <v>1690.64</v>
      </c>
      <c r="F42" s="740">
        <f t="shared" si="3"/>
        <v>1690.64</v>
      </c>
      <c r="G42" s="1037">
        <f>'Заказ, cкидки и курсы валют'!$J$24*F42</f>
        <v>21445.768400000001</v>
      </c>
      <c r="H42" s="158">
        <f t="shared" si="4"/>
        <v>214.46</v>
      </c>
      <c r="I42" s="245"/>
    </row>
    <row r="43" spans="1:9">
      <c r="A43" s="250" t="s">
        <v>7535</v>
      </c>
      <c r="B43" s="73" t="s">
        <v>226</v>
      </c>
      <c r="C43" s="60">
        <v>42.75</v>
      </c>
      <c r="D43" s="49">
        <v>10</v>
      </c>
      <c r="E43" s="1932">
        <f t="shared" si="2"/>
        <v>1831.36</v>
      </c>
      <c r="F43" s="740">
        <f t="shared" si="3"/>
        <v>1831.36</v>
      </c>
      <c r="G43" s="1037">
        <f>'Заказ, cкидки и курсы валют'!$J$24*F43</f>
        <v>23230.801599999999</v>
      </c>
      <c r="H43" s="158">
        <f t="shared" si="4"/>
        <v>232.31</v>
      </c>
      <c r="I43" s="245"/>
    </row>
    <row r="44" spans="1:9">
      <c r="A44" s="250" t="s">
        <v>7536</v>
      </c>
      <c r="B44" s="73" t="s">
        <v>227</v>
      </c>
      <c r="C44" s="68">
        <v>47.5</v>
      </c>
      <c r="D44" s="49">
        <v>10</v>
      </c>
      <c r="E44" s="1932">
        <f t="shared" si="2"/>
        <v>2040.98</v>
      </c>
      <c r="F44" s="740">
        <f t="shared" si="3"/>
        <v>2040.98</v>
      </c>
      <c r="G44" s="1037">
        <f>'Заказ, cкидки и курсы валют'!$J$24*F44</f>
        <v>25889.831300000002</v>
      </c>
      <c r="H44" s="158">
        <f t="shared" si="4"/>
        <v>258.89999999999998</v>
      </c>
      <c r="I44" s="245"/>
    </row>
    <row r="45" spans="1:9">
      <c r="A45" s="250" t="s">
        <v>7537</v>
      </c>
      <c r="B45" s="73" t="s">
        <v>228</v>
      </c>
      <c r="C45" s="60">
        <v>56.67</v>
      </c>
      <c r="D45" s="49">
        <v>5</v>
      </c>
      <c r="E45" s="1932">
        <f t="shared" si="2"/>
        <v>2758.02</v>
      </c>
      <c r="F45" s="740">
        <f t="shared" si="3"/>
        <v>2758.02</v>
      </c>
      <c r="G45" s="1037">
        <f>'Заказ, cкидки и курсы валют'!$J$24*F45</f>
        <v>34985.483700000004</v>
      </c>
      <c r="H45" s="158">
        <f t="shared" si="4"/>
        <v>174.93</v>
      </c>
      <c r="I45" s="245"/>
    </row>
    <row r="46" spans="1:9" ht="13.5" thickBot="1">
      <c r="A46" s="282" t="s">
        <v>7538</v>
      </c>
      <c r="B46" s="311" t="s">
        <v>229</v>
      </c>
      <c r="C46" s="311">
        <v>61.33</v>
      </c>
      <c r="D46" s="163">
        <v>5</v>
      </c>
      <c r="E46" s="1933">
        <f t="shared" si="2"/>
        <v>2749.2</v>
      </c>
      <c r="F46" s="1173">
        <f t="shared" si="3"/>
        <v>2749.2</v>
      </c>
      <c r="G46" s="1174">
        <f>'Заказ, cкидки и курсы валют'!$J$24*F46</f>
        <v>34873.601999999999</v>
      </c>
      <c r="H46" s="214">
        <f t="shared" si="4"/>
        <v>174.37</v>
      </c>
      <c r="I46" s="248"/>
    </row>
    <row r="47" spans="1:9" ht="13.5" thickBot="1"/>
    <row r="48" spans="1:9" ht="18">
      <c r="A48" s="291"/>
      <c r="B48" s="196"/>
      <c r="C48" s="196"/>
      <c r="D48" s="112" t="s">
        <v>4427</v>
      </c>
      <c r="E48" s="1027"/>
      <c r="F48" s="701"/>
      <c r="G48" s="694"/>
      <c r="H48" s="196"/>
      <c r="I48" s="116"/>
    </row>
    <row r="49" spans="1:9">
      <c r="A49" s="292"/>
      <c r="B49" s="17"/>
      <c r="C49" s="118"/>
      <c r="D49" s="118"/>
      <c r="E49" s="689"/>
      <c r="F49" s="733"/>
      <c r="G49" s="763"/>
      <c r="H49" s="17"/>
      <c r="I49" s="200"/>
    </row>
    <row r="50" spans="1:9">
      <c r="A50" s="292"/>
      <c r="B50" s="17"/>
      <c r="C50" s="118"/>
      <c r="D50" s="118"/>
      <c r="E50" s="689"/>
      <c r="F50" s="733"/>
      <c r="G50" s="763"/>
      <c r="H50" s="17"/>
      <c r="I50" s="200"/>
    </row>
    <row r="51" spans="1:9" ht="36" customHeight="1" thickBot="1">
      <c r="A51" s="234" t="s">
        <v>7211</v>
      </c>
      <c r="B51" s="316"/>
      <c r="C51" s="120"/>
      <c r="D51" s="120"/>
      <c r="E51" s="690"/>
      <c r="F51" s="735"/>
      <c r="G51" s="764"/>
      <c r="H51" s="204"/>
      <c r="I51" s="205"/>
    </row>
    <row r="52" spans="1:9" ht="33.75" customHeight="1">
      <c r="A52" s="228" t="s">
        <v>1036</v>
      </c>
      <c r="B52" s="229" t="s">
        <v>1037</v>
      </c>
      <c r="C52" s="230" t="s">
        <v>679</v>
      </c>
      <c r="D52" s="230" t="s">
        <v>3147</v>
      </c>
      <c r="E52" s="742" t="s">
        <v>11544</v>
      </c>
      <c r="F52" s="737" t="s">
        <v>2796</v>
      </c>
      <c r="G52" s="2750" t="s">
        <v>2644</v>
      </c>
      <c r="H52" s="2752" t="s">
        <v>498</v>
      </c>
      <c r="I52" s="232" t="s">
        <v>4274</v>
      </c>
    </row>
    <row r="53" spans="1:9" ht="14.25" customHeight="1" thickBot="1">
      <c r="A53" s="228"/>
      <c r="B53" s="445"/>
      <c r="C53" s="230" t="s">
        <v>3648</v>
      </c>
      <c r="D53" s="446" t="s">
        <v>2645</v>
      </c>
      <c r="E53" s="696" t="s">
        <v>265</v>
      </c>
      <c r="F53" s="745">
        <f>'Заказ, cкидки и курсы валют'!$I$12</f>
        <v>0</v>
      </c>
      <c r="G53" s="2753"/>
      <c r="H53" s="2744"/>
      <c r="I53" s="380"/>
    </row>
    <row r="54" spans="1:9" ht="13.5" customHeight="1">
      <c r="A54" s="389" t="s">
        <v>258</v>
      </c>
      <c r="B54" s="1217" t="s">
        <v>3649</v>
      </c>
      <c r="C54" s="1219">
        <v>7.9</v>
      </c>
      <c r="D54" s="448">
        <v>100</v>
      </c>
      <c r="E54" s="992">
        <v>206.18</v>
      </c>
      <c r="F54" s="1187">
        <f>ROUND(E54*(1-$F$10),2)</f>
        <v>206.18</v>
      </c>
      <c r="G54" s="1188">
        <f>'Заказ, cкидки и курсы валют'!$J$24*F54</f>
        <v>2615.3933000000002</v>
      </c>
      <c r="H54" s="443">
        <f>ROUND((D54/1000)*G54,2)</f>
        <v>261.54000000000002</v>
      </c>
      <c r="I54" s="393"/>
    </row>
    <row r="55" spans="1:9" ht="13.5" customHeight="1">
      <c r="A55" s="250" t="s">
        <v>259</v>
      </c>
      <c r="B55" s="76" t="s">
        <v>230</v>
      </c>
      <c r="C55" s="68">
        <v>12.3</v>
      </c>
      <c r="D55" s="47">
        <v>100</v>
      </c>
      <c r="E55" s="992">
        <v>307.22000000000003</v>
      </c>
      <c r="F55" s="740">
        <f t="shared" ref="F55:F63" si="5">ROUND(E55*(1-$F$10),2)</f>
        <v>307.22000000000003</v>
      </c>
      <c r="G55" s="1037">
        <f>'Заказ, cкидки и курсы валют'!$J$24*F55</f>
        <v>3897.0857000000005</v>
      </c>
      <c r="H55" s="158">
        <f t="shared" ref="H55:H63" si="6">ROUND((D55/1000)*G55,2)</f>
        <v>389.71</v>
      </c>
      <c r="I55" s="245"/>
    </row>
    <row r="56" spans="1:9" ht="13.5" customHeight="1">
      <c r="A56" s="250" t="s">
        <v>260</v>
      </c>
      <c r="B56" s="73" t="s">
        <v>231</v>
      </c>
      <c r="C56" s="68">
        <v>16</v>
      </c>
      <c r="D56" s="47">
        <v>100</v>
      </c>
      <c r="E56" s="992">
        <v>374.84</v>
      </c>
      <c r="F56" s="740">
        <f t="shared" si="5"/>
        <v>374.84</v>
      </c>
      <c r="G56" s="1037">
        <f>'Заказ, cкидки и курсы валют'!$J$24*F56</f>
        <v>4754.8454000000002</v>
      </c>
      <c r="H56" s="158">
        <f t="shared" si="6"/>
        <v>475.48</v>
      </c>
      <c r="I56" s="245"/>
    </row>
    <row r="57" spans="1:9" ht="13.5" customHeight="1">
      <c r="A57" s="250" t="s">
        <v>261</v>
      </c>
      <c r="B57" s="73" t="s">
        <v>232</v>
      </c>
      <c r="C57" s="68">
        <v>19</v>
      </c>
      <c r="D57" s="47">
        <v>100</v>
      </c>
      <c r="E57" s="992">
        <v>451.64</v>
      </c>
      <c r="F57" s="740">
        <f t="shared" si="5"/>
        <v>451.64</v>
      </c>
      <c r="G57" s="1037">
        <f>'Заказ, cкидки и курсы валют'!$J$24*F57</f>
        <v>5729.0533999999998</v>
      </c>
      <c r="H57" s="158">
        <f t="shared" si="6"/>
        <v>572.91</v>
      </c>
      <c r="I57" s="245"/>
    </row>
    <row r="58" spans="1:9" ht="13.5" customHeight="1">
      <c r="A58" s="250" t="s">
        <v>262</v>
      </c>
      <c r="B58" s="73" t="s">
        <v>233</v>
      </c>
      <c r="C58" s="68">
        <v>22.8</v>
      </c>
      <c r="D58" s="47">
        <v>100</v>
      </c>
      <c r="E58" s="992">
        <v>546.17999999999995</v>
      </c>
      <c r="F58" s="740">
        <f t="shared" si="5"/>
        <v>546.17999999999995</v>
      </c>
      <c r="G58" s="1037">
        <f>'Заказ, cкидки и курсы валют'!$J$24*F58</f>
        <v>6928.2932999999994</v>
      </c>
      <c r="H58" s="158">
        <f t="shared" si="6"/>
        <v>692.83</v>
      </c>
      <c r="I58" s="245"/>
    </row>
    <row r="59" spans="1:9" ht="13.5" customHeight="1">
      <c r="A59" s="250" t="s">
        <v>263</v>
      </c>
      <c r="B59" s="73" t="s">
        <v>234</v>
      </c>
      <c r="C59" s="60">
        <v>26</v>
      </c>
      <c r="D59" s="47">
        <v>100</v>
      </c>
      <c r="E59" s="992">
        <v>634.79999999999995</v>
      </c>
      <c r="F59" s="740">
        <f t="shared" si="5"/>
        <v>634.79999999999995</v>
      </c>
      <c r="G59" s="1037">
        <f>'Заказ, cкидки и курсы валют'!$J$24*F59</f>
        <v>8052.4380000000001</v>
      </c>
      <c r="H59" s="158">
        <f t="shared" si="6"/>
        <v>805.24</v>
      </c>
      <c r="I59" s="245"/>
    </row>
    <row r="60" spans="1:9" ht="13.5" customHeight="1">
      <c r="A60" s="250" t="s">
        <v>2511</v>
      </c>
      <c r="B60" s="73" t="s">
        <v>235</v>
      </c>
      <c r="C60" s="60">
        <v>31.6</v>
      </c>
      <c r="D60" s="47">
        <v>100</v>
      </c>
      <c r="E60" s="992">
        <v>772.32</v>
      </c>
      <c r="F60" s="740">
        <f t="shared" si="5"/>
        <v>772.32</v>
      </c>
      <c r="G60" s="1037">
        <f>'Заказ, cкидки и курсы валют'!$J$24*F60</f>
        <v>9796.8792000000012</v>
      </c>
      <c r="H60" s="158">
        <f t="shared" si="6"/>
        <v>979.69</v>
      </c>
      <c r="I60" s="245"/>
    </row>
    <row r="61" spans="1:9" ht="13.5" customHeight="1">
      <c r="A61" s="250" t="s">
        <v>2512</v>
      </c>
      <c r="B61" s="73" t="s">
        <v>236</v>
      </c>
      <c r="C61" s="68">
        <v>34.5</v>
      </c>
      <c r="D61" s="47">
        <v>100</v>
      </c>
      <c r="E61" s="992">
        <v>873.16</v>
      </c>
      <c r="F61" s="740">
        <f t="shared" si="5"/>
        <v>873.16</v>
      </c>
      <c r="G61" s="1037">
        <f>'Заказ, cкидки и курсы валют'!$J$24*F61</f>
        <v>11076.034600000001</v>
      </c>
      <c r="H61" s="158">
        <f t="shared" si="6"/>
        <v>1107.5999999999999</v>
      </c>
      <c r="I61" s="245"/>
    </row>
    <row r="62" spans="1:9" ht="13.5" customHeight="1">
      <c r="A62" s="250" t="s">
        <v>2513</v>
      </c>
      <c r="B62" s="73" t="s">
        <v>3355</v>
      </c>
      <c r="C62" s="68">
        <v>35.299999999999997</v>
      </c>
      <c r="D62" s="47">
        <v>100</v>
      </c>
      <c r="E62" s="992">
        <v>992.37</v>
      </c>
      <c r="F62" s="740">
        <f t="shared" si="5"/>
        <v>992.37</v>
      </c>
      <c r="G62" s="1037">
        <f>'Заказ, cкидки и курсы валют'!$J$24*F62</f>
        <v>12588.213450000001</v>
      </c>
      <c r="H62" s="158">
        <f t="shared" si="6"/>
        <v>1258.82</v>
      </c>
      <c r="I62" s="245"/>
    </row>
    <row r="63" spans="1:9" ht="13.5" customHeight="1" thickBot="1">
      <c r="A63" s="282" t="s">
        <v>2514</v>
      </c>
      <c r="B63" s="311" t="s">
        <v>4009</v>
      </c>
      <c r="C63" s="956">
        <v>48.5</v>
      </c>
      <c r="D63" s="246">
        <v>100</v>
      </c>
      <c r="E63" s="992">
        <v>1935.16</v>
      </c>
      <c r="F63" s="1173">
        <f t="shared" si="5"/>
        <v>1935.16</v>
      </c>
      <c r="G63" s="1174">
        <f>'Заказ, cкидки и курсы валют'!$J$24*F63</f>
        <v>24547.5046</v>
      </c>
      <c r="H63" s="214">
        <f t="shared" si="6"/>
        <v>2454.75</v>
      </c>
      <c r="I63" s="248"/>
    </row>
    <row r="64" spans="1:9" ht="13.5" thickBot="1"/>
    <row r="65" spans="1:9" ht="18">
      <c r="A65" s="291"/>
      <c r="B65" s="196"/>
      <c r="C65" s="196"/>
      <c r="D65" s="112" t="s">
        <v>4427</v>
      </c>
      <c r="E65" s="1027"/>
      <c r="F65" s="701"/>
      <c r="G65" s="694"/>
      <c r="H65" s="196"/>
      <c r="I65" s="116"/>
    </row>
    <row r="66" spans="1:9">
      <c r="A66" s="292"/>
      <c r="B66" s="17"/>
      <c r="C66" s="118"/>
      <c r="D66" s="118"/>
      <c r="E66" s="689"/>
      <c r="F66" s="733"/>
      <c r="G66" s="763"/>
      <c r="H66" s="17"/>
      <c r="I66" s="200"/>
    </row>
    <row r="67" spans="1:9">
      <c r="A67" s="292"/>
      <c r="B67" s="17"/>
      <c r="C67" s="118"/>
      <c r="D67" s="118"/>
      <c r="E67" s="689"/>
      <c r="F67" s="733"/>
      <c r="G67" s="763"/>
      <c r="H67" s="17"/>
      <c r="I67" s="200"/>
    </row>
    <row r="68" spans="1:9" ht="36" customHeight="1" thickBot="1">
      <c r="A68" s="234" t="s">
        <v>7212</v>
      </c>
      <c r="B68" s="316"/>
      <c r="C68" s="120"/>
      <c r="D68" s="120"/>
      <c r="E68" s="690"/>
      <c r="F68" s="735"/>
      <c r="G68" s="764"/>
      <c r="H68" s="204"/>
      <c r="I68" s="205"/>
    </row>
    <row r="69" spans="1:9" ht="31.5" customHeight="1">
      <c r="A69" s="228" t="s">
        <v>1036</v>
      </c>
      <c r="B69" s="229" t="s">
        <v>1037</v>
      </c>
      <c r="C69" s="230" t="s">
        <v>679</v>
      </c>
      <c r="D69" s="230" t="s">
        <v>3147</v>
      </c>
      <c r="E69" s="742" t="s">
        <v>11544</v>
      </c>
      <c r="F69" s="737" t="s">
        <v>2796</v>
      </c>
      <c r="G69" s="2750" t="s">
        <v>2644</v>
      </c>
      <c r="H69" s="2752" t="s">
        <v>498</v>
      </c>
      <c r="I69" s="232" t="s">
        <v>4274</v>
      </c>
    </row>
    <row r="70" spans="1:9" ht="13.5" customHeight="1" thickBot="1">
      <c r="A70" s="228"/>
      <c r="B70" s="445"/>
      <c r="C70" s="230" t="s">
        <v>3648</v>
      </c>
      <c r="D70" s="446" t="s">
        <v>2645</v>
      </c>
      <c r="E70" s="696" t="s">
        <v>265</v>
      </c>
      <c r="F70" s="745">
        <f>'Заказ, cкидки и курсы валют'!$I$12</f>
        <v>0</v>
      </c>
      <c r="G70" s="2753"/>
      <c r="H70" s="2744"/>
      <c r="I70" s="380"/>
    </row>
    <row r="71" spans="1:9">
      <c r="A71" s="389" t="s">
        <v>7539</v>
      </c>
      <c r="B71" s="1217" t="s">
        <v>3649</v>
      </c>
      <c r="C71" s="1219">
        <v>7.9</v>
      </c>
      <c r="D71" s="448">
        <v>10</v>
      </c>
      <c r="E71" s="1422">
        <f>E54*2</f>
        <v>412.36</v>
      </c>
      <c r="F71" s="1187">
        <f>ROUND(E71*(1-$F$10),2)</f>
        <v>412.36</v>
      </c>
      <c r="G71" s="1188">
        <f>'Заказ, cкидки и курсы валют'!$J$24*F71</f>
        <v>5230.7866000000004</v>
      </c>
      <c r="H71" s="443">
        <f>ROUND((D71/1000)*G71,2)</f>
        <v>52.31</v>
      </c>
      <c r="I71" s="393"/>
    </row>
    <row r="72" spans="1:9">
      <c r="A72" s="250" t="s">
        <v>7540</v>
      </c>
      <c r="B72" s="76" t="s">
        <v>230</v>
      </c>
      <c r="C72" s="68">
        <v>12.3</v>
      </c>
      <c r="D72" s="47">
        <v>10</v>
      </c>
      <c r="E72" s="1422">
        <f t="shared" ref="E72:E80" si="7">E55*2</f>
        <v>614.44000000000005</v>
      </c>
      <c r="F72" s="740">
        <f t="shared" ref="F72:F80" si="8">ROUND(E72*(1-$F$10),2)</f>
        <v>614.44000000000005</v>
      </c>
      <c r="G72" s="1037">
        <f>'Заказ, cкидки и курсы валют'!$J$24*F72</f>
        <v>7794.1714000000011</v>
      </c>
      <c r="H72" s="158">
        <f t="shared" ref="H72:H80" si="9">ROUND((D72/1000)*G72,2)</f>
        <v>77.94</v>
      </c>
      <c r="I72" s="245"/>
    </row>
    <row r="73" spans="1:9">
      <c r="A73" s="250" t="s">
        <v>7541</v>
      </c>
      <c r="B73" s="73" t="s">
        <v>231</v>
      </c>
      <c r="C73" s="68">
        <v>16</v>
      </c>
      <c r="D73" s="47">
        <v>10</v>
      </c>
      <c r="E73" s="1422">
        <f t="shared" si="7"/>
        <v>749.68</v>
      </c>
      <c r="F73" s="740">
        <f t="shared" si="8"/>
        <v>749.68</v>
      </c>
      <c r="G73" s="1037">
        <f>'Заказ, cкидки и курсы валют'!$J$24*F73</f>
        <v>9509.6908000000003</v>
      </c>
      <c r="H73" s="158">
        <f t="shared" si="9"/>
        <v>95.1</v>
      </c>
      <c r="I73" s="245"/>
    </row>
    <row r="74" spans="1:9">
      <c r="A74" s="250" t="s">
        <v>7542</v>
      </c>
      <c r="B74" s="73" t="s">
        <v>232</v>
      </c>
      <c r="C74" s="68">
        <v>19</v>
      </c>
      <c r="D74" s="47">
        <v>10</v>
      </c>
      <c r="E74" s="1422">
        <f t="shared" si="7"/>
        <v>903.28</v>
      </c>
      <c r="F74" s="740">
        <f t="shared" si="8"/>
        <v>903.28</v>
      </c>
      <c r="G74" s="1037">
        <f>'Заказ, cкидки и курсы валют'!$J$24*F74</f>
        <v>11458.1068</v>
      </c>
      <c r="H74" s="158">
        <f t="shared" si="9"/>
        <v>114.58</v>
      </c>
      <c r="I74" s="245"/>
    </row>
    <row r="75" spans="1:9">
      <c r="A75" s="250" t="s">
        <v>7543</v>
      </c>
      <c r="B75" s="73" t="s">
        <v>233</v>
      </c>
      <c r="C75" s="68">
        <v>22.8</v>
      </c>
      <c r="D75" s="47">
        <v>10</v>
      </c>
      <c r="E75" s="1422">
        <f t="shared" si="7"/>
        <v>1092.3599999999999</v>
      </c>
      <c r="F75" s="740">
        <f t="shared" si="8"/>
        <v>1092.3599999999999</v>
      </c>
      <c r="G75" s="1037">
        <f>'Заказ, cкидки и курсы валют'!$J$24*F75</f>
        <v>13856.586599999999</v>
      </c>
      <c r="H75" s="158">
        <f t="shared" si="9"/>
        <v>138.57</v>
      </c>
      <c r="I75" s="245"/>
    </row>
    <row r="76" spans="1:9">
      <c r="A76" s="250" t="s">
        <v>7544</v>
      </c>
      <c r="B76" s="73" t="s">
        <v>234</v>
      </c>
      <c r="C76" s="60">
        <v>26</v>
      </c>
      <c r="D76" s="47">
        <v>10</v>
      </c>
      <c r="E76" s="1422">
        <f t="shared" si="7"/>
        <v>1269.5999999999999</v>
      </c>
      <c r="F76" s="740">
        <f t="shared" si="8"/>
        <v>1269.5999999999999</v>
      </c>
      <c r="G76" s="1037">
        <f>'Заказ, cкидки и курсы валют'!$J$24*F76</f>
        <v>16104.876</v>
      </c>
      <c r="H76" s="158">
        <f t="shared" si="9"/>
        <v>161.05000000000001</v>
      </c>
      <c r="I76" s="245"/>
    </row>
    <row r="77" spans="1:9">
      <c r="A77" s="250" t="s">
        <v>7545</v>
      </c>
      <c r="B77" s="73" t="s">
        <v>235</v>
      </c>
      <c r="C77" s="60">
        <v>31.6</v>
      </c>
      <c r="D77" s="47">
        <v>10</v>
      </c>
      <c r="E77" s="1422">
        <f t="shared" si="7"/>
        <v>1544.64</v>
      </c>
      <c r="F77" s="740">
        <f t="shared" si="8"/>
        <v>1544.64</v>
      </c>
      <c r="G77" s="1037">
        <f>'Заказ, cкидки и курсы валют'!$J$24*F77</f>
        <v>19593.758400000002</v>
      </c>
      <c r="H77" s="158">
        <f t="shared" si="9"/>
        <v>195.94</v>
      </c>
      <c r="I77" s="245"/>
    </row>
    <row r="78" spans="1:9">
      <c r="A78" s="250" t="s">
        <v>7546</v>
      </c>
      <c r="B78" s="73" t="s">
        <v>236</v>
      </c>
      <c r="C78" s="68">
        <v>34.5</v>
      </c>
      <c r="D78" s="47">
        <v>10</v>
      </c>
      <c r="E78" s="1422">
        <f t="shared" si="7"/>
        <v>1746.32</v>
      </c>
      <c r="F78" s="740">
        <f t="shared" si="8"/>
        <v>1746.32</v>
      </c>
      <c r="G78" s="1037">
        <f>'Заказ, cкидки и курсы валют'!$J$24*F78</f>
        <v>22152.069200000002</v>
      </c>
      <c r="H78" s="158">
        <f t="shared" si="9"/>
        <v>221.52</v>
      </c>
      <c r="I78" s="245"/>
    </row>
    <row r="79" spans="1:9">
      <c r="A79" s="250" t="s">
        <v>7547</v>
      </c>
      <c r="B79" s="73" t="s">
        <v>3355</v>
      </c>
      <c r="C79" s="68">
        <v>35.299999999999997</v>
      </c>
      <c r="D79" s="47">
        <v>10</v>
      </c>
      <c r="E79" s="1422">
        <f t="shared" si="7"/>
        <v>1984.74</v>
      </c>
      <c r="F79" s="740">
        <f t="shared" si="8"/>
        <v>1984.74</v>
      </c>
      <c r="G79" s="1037">
        <f>'Заказ, cкидки и курсы валют'!$J$24*F79</f>
        <v>25176.426900000002</v>
      </c>
      <c r="H79" s="158">
        <f t="shared" si="9"/>
        <v>251.76</v>
      </c>
      <c r="I79" s="245"/>
    </row>
    <row r="80" spans="1:9" ht="13.5" thickBot="1">
      <c r="A80" s="282" t="s">
        <v>7548</v>
      </c>
      <c r="B80" s="311" t="s">
        <v>4009</v>
      </c>
      <c r="C80" s="956">
        <v>48.5</v>
      </c>
      <c r="D80" s="246">
        <v>10</v>
      </c>
      <c r="E80" s="1422">
        <f t="shared" si="7"/>
        <v>3870.32</v>
      </c>
      <c r="F80" s="1173">
        <f t="shared" si="8"/>
        <v>3870.32</v>
      </c>
      <c r="G80" s="1174">
        <f>'Заказ, cкидки и курсы валют'!$J$24*F80</f>
        <v>49095.0092</v>
      </c>
      <c r="H80" s="214">
        <f t="shared" si="9"/>
        <v>490.95</v>
      </c>
      <c r="I80" s="248"/>
    </row>
    <row r="81" spans="1:11" ht="13.5" thickBot="1"/>
    <row r="82" spans="1:11" ht="18">
      <c r="A82" s="291"/>
      <c r="B82" s="196"/>
      <c r="C82" s="112" t="s">
        <v>4428</v>
      </c>
      <c r="D82" s="112"/>
      <c r="E82" s="1029"/>
      <c r="F82" s="694"/>
      <c r="G82" s="729"/>
      <c r="H82" s="196"/>
      <c r="I82" s="116"/>
    </row>
    <row r="83" spans="1:11">
      <c r="A83" s="292"/>
      <c r="B83" s="17"/>
      <c r="C83" s="118"/>
      <c r="D83" s="118"/>
      <c r="E83" s="689"/>
      <c r="F83" s="733"/>
      <c r="G83" s="763"/>
      <c r="H83" s="17"/>
      <c r="I83" s="200"/>
    </row>
    <row r="84" spans="1:11">
      <c r="A84" s="292"/>
      <c r="B84" s="17"/>
      <c r="C84" s="118"/>
      <c r="D84" s="118"/>
      <c r="E84" s="689"/>
      <c r="F84" s="733"/>
      <c r="G84" s="763"/>
      <c r="H84" s="17"/>
      <c r="I84" s="200"/>
    </row>
    <row r="85" spans="1:11">
      <c r="A85" s="292"/>
      <c r="B85" s="17"/>
      <c r="C85" s="118"/>
      <c r="D85" s="118"/>
      <c r="E85" s="689"/>
      <c r="F85" s="733"/>
      <c r="G85" s="763"/>
      <c r="H85" s="17"/>
      <c r="I85" s="200"/>
    </row>
    <row r="86" spans="1:11" ht="33.75" customHeight="1" thickBot="1">
      <c r="A86" s="234" t="s">
        <v>7211</v>
      </c>
      <c r="B86" s="316"/>
      <c r="C86" s="120"/>
      <c r="D86" s="120"/>
      <c r="E86" s="690"/>
      <c r="F86" s="735"/>
      <c r="G86" s="764"/>
      <c r="H86" s="204"/>
      <c r="I86" s="205"/>
    </row>
    <row r="87" spans="1:11" ht="30.75" customHeight="1">
      <c r="A87" s="228" t="s">
        <v>1036</v>
      </c>
      <c r="B87" s="229" t="s">
        <v>1037</v>
      </c>
      <c r="C87" s="230" t="s">
        <v>679</v>
      </c>
      <c r="D87" s="230" t="s">
        <v>3147</v>
      </c>
      <c r="E87" s="742" t="s">
        <v>11544</v>
      </c>
      <c r="F87" s="737" t="s">
        <v>2796</v>
      </c>
      <c r="G87" s="2750" t="s">
        <v>2644</v>
      </c>
      <c r="H87" s="2752" t="s">
        <v>498</v>
      </c>
      <c r="I87" s="232" t="s">
        <v>4274</v>
      </c>
    </row>
    <row r="88" spans="1:11" ht="17.25" customHeight="1" thickBot="1">
      <c r="A88" s="221"/>
      <c r="B88" s="223"/>
      <c r="C88" s="226" t="s">
        <v>3648</v>
      </c>
      <c r="D88" s="227" t="s">
        <v>2645</v>
      </c>
      <c r="E88" s="696" t="s">
        <v>265</v>
      </c>
      <c r="F88" s="739">
        <f>'Заказ, cкидки и курсы валют'!$I$12</f>
        <v>0</v>
      </c>
      <c r="G88" s="2751"/>
      <c r="H88" s="2748"/>
      <c r="I88" s="219"/>
    </row>
    <row r="89" spans="1:11" ht="15">
      <c r="A89" s="250" t="s">
        <v>11310</v>
      </c>
      <c r="B89" s="709" t="s">
        <v>11309</v>
      </c>
      <c r="C89" s="68">
        <v>6.5</v>
      </c>
      <c r="D89" s="39">
        <v>200</v>
      </c>
      <c r="E89" s="992">
        <v>404.92</v>
      </c>
      <c r="F89" s="740">
        <f t="shared" ref="F89" si="10">ROUND(E89*(1-$F$10),2)</f>
        <v>404.92</v>
      </c>
      <c r="G89" s="1037">
        <f>'Заказ, cкидки и курсы валют'!$J$24*F89</f>
        <v>5136.4102000000003</v>
      </c>
      <c r="H89" s="158">
        <f t="shared" ref="H89" si="11">ROUND((D89/1000)*G89,2)</f>
        <v>1027.28</v>
      </c>
      <c r="I89" s="245"/>
      <c r="J89" s="706"/>
      <c r="K89" s="986"/>
    </row>
    <row r="90" spans="1:11" ht="15">
      <c r="A90" s="250" t="s">
        <v>2515</v>
      </c>
      <c r="B90" s="39" t="s">
        <v>4010</v>
      </c>
      <c r="C90" s="68">
        <v>7</v>
      </c>
      <c r="D90" s="39">
        <v>200</v>
      </c>
      <c r="E90" s="992">
        <v>510.96</v>
      </c>
      <c r="F90" s="740">
        <f t="shared" ref="F90:F119" si="12">ROUND(E90*(1-$F$10),2)</f>
        <v>510.96</v>
      </c>
      <c r="G90" s="1037">
        <f>'Заказ, cкидки и курсы валют'!$J$24*F90</f>
        <v>6481.5276000000003</v>
      </c>
      <c r="H90" s="158">
        <f t="shared" ref="H90:H119" si="13">ROUND((D90/1000)*G90,2)</f>
        <v>1296.31</v>
      </c>
      <c r="I90" s="245"/>
      <c r="J90" s="706"/>
      <c r="K90" s="986"/>
    </row>
    <row r="91" spans="1:11" ht="15">
      <c r="A91" s="250" t="s">
        <v>2516</v>
      </c>
      <c r="B91" s="39" t="s">
        <v>4011</v>
      </c>
      <c r="C91" s="68">
        <v>9</v>
      </c>
      <c r="D91" s="39">
        <v>200</v>
      </c>
      <c r="E91" s="992">
        <v>534.79</v>
      </c>
      <c r="F91" s="740">
        <f t="shared" si="12"/>
        <v>534.79</v>
      </c>
      <c r="G91" s="1037">
        <f>'Заказ, cкидки и курсы валют'!$J$24*F91</f>
        <v>6783.8111499999995</v>
      </c>
      <c r="H91" s="158">
        <f t="shared" si="13"/>
        <v>1356.76</v>
      </c>
      <c r="I91" s="245"/>
      <c r="J91" s="706"/>
      <c r="K91" s="986"/>
    </row>
    <row r="92" spans="1:11" ht="15">
      <c r="A92" s="250" t="s">
        <v>2517</v>
      </c>
      <c r="B92" s="40" t="s">
        <v>3365</v>
      </c>
      <c r="C92" s="68">
        <v>11.86</v>
      </c>
      <c r="D92" s="40">
        <v>150</v>
      </c>
      <c r="E92" s="992">
        <v>511.53</v>
      </c>
      <c r="F92" s="740">
        <f t="shared" si="12"/>
        <v>511.53</v>
      </c>
      <c r="G92" s="1037">
        <f>'Заказ, cкидки и курсы валют'!$J$24*F92</f>
        <v>6488.7580499999995</v>
      </c>
      <c r="H92" s="158">
        <f t="shared" si="13"/>
        <v>973.31</v>
      </c>
      <c r="I92" s="245"/>
      <c r="J92" s="706"/>
      <c r="K92" s="986"/>
    </row>
    <row r="93" spans="1:11" ht="15">
      <c r="A93" s="250" t="s">
        <v>5617</v>
      </c>
      <c r="B93" s="73" t="s">
        <v>5618</v>
      </c>
      <c r="C93" s="77">
        <v>13</v>
      </c>
      <c r="D93" s="40">
        <v>150</v>
      </c>
      <c r="E93" s="992">
        <v>523.66</v>
      </c>
      <c r="F93" s="740">
        <f t="shared" si="12"/>
        <v>523.66</v>
      </c>
      <c r="G93" s="1037">
        <f>'Заказ, cкидки и курсы валют'!$J$24*F93</f>
        <v>6642.6270999999997</v>
      </c>
      <c r="H93" s="158">
        <f t="shared" si="13"/>
        <v>996.39</v>
      </c>
      <c r="I93" s="245"/>
      <c r="J93" s="706"/>
      <c r="K93" s="706"/>
    </row>
    <row r="94" spans="1:11" ht="15">
      <c r="A94" s="250" t="s">
        <v>2518</v>
      </c>
      <c r="B94" s="40" t="s">
        <v>3123</v>
      </c>
      <c r="C94" s="68">
        <v>9.2799999999999994</v>
      </c>
      <c r="D94" s="40">
        <v>150</v>
      </c>
      <c r="E94" s="992">
        <v>499.65</v>
      </c>
      <c r="F94" s="740">
        <f t="shared" si="12"/>
        <v>499.65</v>
      </c>
      <c r="G94" s="1037">
        <f>'Заказ, cкидки и курсы валют'!$J$24*F94</f>
        <v>6338.0602499999995</v>
      </c>
      <c r="H94" s="158">
        <f t="shared" si="13"/>
        <v>950.71</v>
      </c>
      <c r="I94" s="245"/>
      <c r="J94" s="706"/>
      <c r="K94" s="706"/>
    </row>
    <row r="95" spans="1:11" ht="15">
      <c r="A95" s="250" t="s">
        <v>2519</v>
      </c>
      <c r="B95" s="40" t="s">
        <v>190</v>
      </c>
      <c r="C95" s="68">
        <v>13.08</v>
      </c>
      <c r="D95" s="40">
        <v>100</v>
      </c>
      <c r="E95" s="992">
        <v>366.84</v>
      </c>
      <c r="F95" s="740">
        <f t="shared" si="12"/>
        <v>366.84</v>
      </c>
      <c r="G95" s="1037">
        <f>'Заказ, cкидки и курсы валют'!$J$24*F95</f>
        <v>4653.3653999999997</v>
      </c>
      <c r="H95" s="158">
        <f t="shared" si="13"/>
        <v>465.34</v>
      </c>
      <c r="I95" s="245"/>
      <c r="J95" s="706"/>
      <c r="K95" s="706"/>
    </row>
    <row r="96" spans="1:11" ht="15">
      <c r="A96" s="250" t="s">
        <v>2520</v>
      </c>
      <c r="B96" s="40" t="s">
        <v>237</v>
      </c>
      <c r="C96" s="68">
        <v>20.65</v>
      </c>
      <c r="D96" s="40">
        <v>80</v>
      </c>
      <c r="E96" s="992">
        <v>536.92999999999995</v>
      </c>
      <c r="F96" s="740">
        <f t="shared" si="12"/>
        <v>536.92999999999995</v>
      </c>
      <c r="G96" s="1037">
        <f>'Заказ, cкидки и курсы валют'!$J$24*F96</f>
        <v>6810.95705</v>
      </c>
      <c r="H96" s="158">
        <f t="shared" si="13"/>
        <v>544.88</v>
      </c>
      <c r="I96" s="245"/>
      <c r="J96" s="706"/>
      <c r="K96" s="706"/>
    </row>
    <row r="97" spans="1:11" ht="15">
      <c r="A97" s="250" t="s">
        <v>2521</v>
      </c>
      <c r="B97" s="40" t="s">
        <v>238</v>
      </c>
      <c r="C97" s="68">
        <v>25.8</v>
      </c>
      <c r="D97" s="40">
        <v>60</v>
      </c>
      <c r="E97" s="992">
        <v>596.27</v>
      </c>
      <c r="F97" s="740">
        <f t="shared" si="12"/>
        <v>596.27</v>
      </c>
      <c r="G97" s="1037">
        <f>'Заказ, cкидки и курсы валют'!$J$24*F97</f>
        <v>7563.6849499999998</v>
      </c>
      <c r="H97" s="158">
        <f t="shared" si="13"/>
        <v>453.82</v>
      </c>
      <c r="I97" s="245"/>
      <c r="J97" s="706"/>
      <c r="K97" s="706"/>
    </row>
    <row r="98" spans="1:11" ht="15">
      <c r="A98" s="250" t="s">
        <v>2522</v>
      </c>
      <c r="B98" s="40" t="s">
        <v>195</v>
      </c>
      <c r="C98" s="68">
        <v>30.62</v>
      </c>
      <c r="D98" s="40">
        <v>60</v>
      </c>
      <c r="E98" s="992">
        <v>685.57</v>
      </c>
      <c r="F98" s="740">
        <f t="shared" si="12"/>
        <v>685.57</v>
      </c>
      <c r="G98" s="1037">
        <f>'Заказ, cкидки и курсы валют'!$J$24*F98</f>
        <v>8696.4554500000013</v>
      </c>
      <c r="H98" s="158">
        <f t="shared" si="13"/>
        <v>521.79</v>
      </c>
      <c r="I98" s="245"/>
      <c r="J98" s="706"/>
      <c r="K98" s="706"/>
    </row>
    <row r="99" spans="1:11" ht="15">
      <c r="A99" s="250" t="s">
        <v>2523</v>
      </c>
      <c r="B99" s="40" t="s">
        <v>977</v>
      </c>
      <c r="C99" s="68">
        <v>33.200000000000003</v>
      </c>
      <c r="D99" s="40">
        <v>50</v>
      </c>
      <c r="E99" s="992">
        <v>754.6</v>
      </c>
      <c r="F99" s="740">
        <f t="shared" si="12"/>
        <v>754.6</v>
      </c>
      <c r="G99" s="1037">
        <f>'Заказ, cкидки и курсы валют'!$J$24*F99</f>
        <v>9572.1010000000006</v>
      </c>
      <c r="H99" s="158">
        <f t="shared" si="13"/>
        <v>478.61</v>
      </c>
      <c r="I99" s="245"/>
      <c r="J99" s="706"/>
      <c r="K99" s="706"/>
    </row>
    <row r="100" spans="1:11" ht="15">
      <c r="A100" s="250" t="s">
        <v>2524</v>
      </c>
      <c r="B100" s="40" t="s">
        <v>196</v>
      </c>
      <c r="C100" s="68">
        <v>36.1</v>
      </c>
      <c r="D100" s="40">
        <v>50</v>
      </c>
      <c r="E100" s="992">
        <v>809.96</v>
      </c>
      <c r="F100" s="740">
        <f t="shared" si="12"/>
        <v>809.96</v>
      </c>
      <c r="G100" s="1037">
        <f>'Заказ, cкидки и курсы валют'!$J$24*F100</f>
        <v>10274.342600000002</v>
      </c>
      <c r="H100" s="158">
        <f t="shared" si="13"/>
        <v>513.72</v>
      </c>
      <c r="I100" s="245"/>
      <c r="J100" s="706"/>
      <c r="K100" s="706"/>
    </row>
    <row r="101" spans="1:11" ht="15">
      <c r="A101" s="250" t="s">
        <v>2525</v>
      </c>
      <c r="B101" s="40" t="s">
        <v>3128</v>
      </c>
      <c r="C101" s="68">
        <v>22.2</v>
      </c>
      <c r="D101" s="40">
        <v>60</v>
      </c>
      <c r="E101" s="992">
        <v>539.51</v>
      </c>
      <c r="F101" s="740">
        <f t="shared" si="12"/>
        <v>539.51</v>
      </c>
      <c r="G101" s="1037">
        <f>'Заказ, cкидки и курсы валют'!$J$24*F101</f>
        <v>6843.6843500000004</v>
      </c>
      <c r="H101" s="158">
        <f t="shared" si="13"/>
        <v>410.62</v>
      </c>
      <c r="I101" s="245"/>
      <c r="J101" s="706"/>
      <c r="K101" s="706"/>
    </row>
    <row r="102" spans="1:11" ht="15">
      <c r="A102" s="250" t="s">
        <v>2526</v>
      </c>
      <c r="B102" s="40" t="s">
        <v>201</v>
      </c>
      <c r="C102" s="68">
        <v>26.8</v>
      </c>
      <c r="D102" s="40">
        <v>60</v>
      </c>
      <c r="E102" s="992">
        <v>631.51</v>
      </c>
      <c r="F102" s="740">
        <f t="shared" si="12"/>
        <v>631.51</v>
      </c>
      <c r="G102" s="1037">
        <f>'Заказ, cкидки и курсы валют'!$J$24*F102</f>
        <v>8010.70435</v>
      </c>
      <c r="H102" s="158">
        <f t="shared" si="13"/>
        <v>480.64</v>
      </c>
      <c r="I102" s="245"/>
      <c r="J102" s="706"/>
      <c r="K102" s="706"/>
    </row>
    <row r="103" spans="1:11" ht="15">
      <c r="A103" s="250" t="s">
        <v>2527</v>
      </c>
      <c r="B103" s="40" t="s">
        <v>202</v>
      </c>
      <c r="C103" s="68">
        <v>30.6</v>
      </c>
      <c r="D103" s="40">
        <v>50</v>
      </c>
      <c r="E103" s="992">
        <v>653.76</v>
      </c>
      <c r="F103" s="740">
        <f t="shared" si="12"/>
        <v>653.76</v>
      </c>
      <c r="G103" s="1037">
        <f>'Заказ, cкидки и курсы валют'!$J$24*F103</f>
        <v>8292.9456000000009</v>
      </c>
      <c r="H103" s="158">
        <f t="shared" si="13"/>
        <v>414.65</v>
      </c>
      <c r="I103" s="245"/>
      <c r="J103" s="706"/>
      <c r="K103" s="706"/>
    </row>
    <row r="104" spans="1:11" ht="15">
      <c r="A104" s="250" t="s">
        <v>2528</v>
      </c>
      <c r="B104" s="40" t="s">
        <v>239</v>
      </c>
      <c r="C104" s="68">
        <v>38.299999999999997</v>
      </c>
      <c r="D104" s="40">
        <v>50</v>
      </c>
      <c r="E104" s="992">
        <v>846.71</v>
      </c>
      <c r="F104" s="740">
        <f t="shared" si="12"/>
        <v>846.71</v>
      </c>
      <c r="G104" s="1037">
        <f>'Заказ, cкидки и курсы валют'!$J$24*F104</f>
        <v>10740.516350000002</v>
      </c>
      <c r="H104" s="158">
        <f t="shared" si="13"/>
        <v>537.03</v>
      </c>
      <c r="I104" s="245"/>
      <c r="J104" s="706"/>
      <c r="K104" s="706"/>
    </row>
    <row r="105" spans="1:11" ht="15">
      <c r="A105" s="250" t="s">
        <v>4814</v>
      </c>
      <c r="B105" s="40" t="s">
        <v>240</v>
      </c>
      <c r="C105" s="68">
        <v>47.4</v>
      </c>
      <c r="D105" s="40">
        <v>40</v>
      </c>
      <c r="E105" s="992">
        <v>1014.19</v>
      </c>
      <c r="F105" s="740">
        <f t="shared" si="12"/>
        <v>1014.19</v>
      </c>
      <c r="G105" s="1037">
        <f>'Заказ, cкидки и курсы валют'!$J$24*F105</f>
        <v>12865.000150000002</v>
      </c>
      <c r="H105" s="158">
        <f t="shared" si="13"/>
        <v>514.6</v>
      </c>
      <c r="I105" s="245"/>
      <c r="J105" s="706"/>
      <c r="K105" s="706"/>
    </row>
    <row r="106" spans="1:11" ht="15">
      <c r="A106" s="250" t="s">
        <v>4815</v>
      </c>
      <c r="B106" s="40" t="s">
        <v>241</v>
      </c>
      <c r="C106" s="68">
        <v>59.1</v>
      </c>
      <c r="D106" s="40">
        <v>30</v>
      </c>
      <c r="E106" s="992">
        <v>1459.49</v>
      </c>
      <c r="F106" s="740">
        <f t="shared" si="12"/>
        <v>1459.49</v>
      </c>
      <c r="G106" s="1037">
        <f>'Заказ, cкидки и курсы валют'!$J$24*F106</f>
        <v>18513.630649999999</v>
      </c>
      <c r="H106" s="158">
        <f t="shared" si="13"/>
        <v>555.41</v>
      </c>
      <c r="I106" s="245"/>
      <c r="J106" s="706"/>
      <c r="K106" s="706"/>
    </row>
    <row r="107" spans="1:11" ht="15">
      <c r="A107" s="250" t="s">
        <v>4816</v>
      </c>
      <c r="B107" s="40" t="s">
        <v>242</v>
      </c>
      <c r="C107" s="68">
        <v>61.8</v>
      </c>
      <c r="D107" s="40">
        <v>40</v>
      </c>
      <c r="E107" s="992">
        <v>1488.55</v>
      </c>
      <c r="F107" s="740">
        <f t="shared" si="12"/>
        <v>1488.55</v>
      </c>
      <c r="G107" s="1037">
        <f>'Заказ, cкидки и курсы валют'!$J$24*F107</f>
        <v>18882.25675</v>
      </c>
      <c r="H107" s="158">
        <f t="shared" si="13"/>
        <v>755.29</v>
      </c>
      <c r="I107" s="245"/>
      <c r="J107" s="706"/>
      <c r="K107" s="706"/>
    </row>
    <row r="108" spans="1:11" ht="15">
      <c r="A108" s="250" t="s">
        <v>4817</v>
      </c>
      <c r="B108" s="40" t="s">
        <v>2647</v>
      </c>
      <c r="C108" s="68">
        <v>71.41</v>
      </c>
      <c r="D108" s="40">
        <v>40</v>
      </c>
      <c r="E108" s="992">
        <v>1491.9</v>
      </c>
      <c r="F108" s="740">
        <f t="shared" si="12"/>
        <v>1491.9</v>
      </c>
      <c r="G108" s="1037">
        <f>'Заказ, cкидки и курсы валют'!$J$24*F108</f>
        <v>18924.751500000002</v>
      </c>
      <c r="H108" s="158">
        <f t="shared" si="13"/>
        <v>756.99</v>
      </c>
      <c r="I108" s="245"/>
      <c r="J108" s="706"/>
      <c r="K108" s="706"/>
    </row>
    <row r="109" spans="1:11" ht="15">
      <c r="A109" s="250" t="s">
        <v>4818</v>
      </c>
      <c r="B109" s="40" t="s">
        <v>2648</v>
      </c>
      <c r="C109" s="68">
        <v>84.22</v>
      </c>
      <c r="D109" s="40">
        <v>30</v>
      </c>
      <c r="E109" s="992">
        <v>2056.64</v>
      </c>
      <c r="F109" s="740">
        <f t="shared" si="12"/>
        <v>2056.64</v>
      </c>
      <c r="G109" s="1037">
        <f>'Заказ, cкидки и курсы валют'!$J$24*F109</f>
        <v>26088.4784</v>
      </c>
      <c r="H109" s="158">
        <f t="shared" si="13"/>
        <v>782.65</v>
      </c>
      <c r="I109" s="245"/>
      <c r="J109" s="706"/>
      <c r="K109" s="706"/>
    </row>
    <row r="110" spans="1:11" ht="15">
      <c r="A110" s="250" t="s">
        <v>4819</v>
      </c>
      <c r="B110" s="40" t="s">
        <v>209</v>
      </c>
      <c r="C110" s="68">
        <v>96.01</v>
      </c>
      <c r="D110" s="40">
        <v>20</v>
      </c>
      <c r="E110" s="992">
        <v>1976.23</v>
      </c>
      <c r="F110" s="740">
        <f t="shared" si="12"/>
        <v>1976.23</v>
      </c>
      <c r="G110" s="1037">
        <f>'Заказ, cкидки и курсы валют'!$J$24*F110</f>
        <v>25068.47755</v>
      </c>
      <c r="H110" s="158">
        <f t="shared" si="13"/>
        <v>501.37</v>
      </c>
      <c r="I110" s="245"/>
      <c r="J110" s="706"/>
      <c r="K110" s="706"/>
    </row>
    <row r="111" spans="1:11" ht="15">
      <c r="A111" s="250" t="s">
        <v>4820</v>
      </c>
      <c r="B111" s="40" t="s">
        <v>4012</v>
      </c>
      <c r="C111" s="68">
        <v>127</v>
      </c>
      <c r="D111" s="40">
        <v>20</v>
      </c>
      <c r="E111" s="992">
        <v>2647.81</v>
      </c>
      <c r="F111" s="740">
        <f t="shared" si="12"/>
        <v>2647.81</v>
      </c>
      <c r="G111" s="1037">
        <f>'Заказ, cкидки и курсы валют'!$J$24*F111</f>
        <v>33587.469850000001</v>
      </c>
      <c r="H111" s="158">
        <f t="shared" si="13"/>
        <v>671.75</v>
      </c>
      <c r="I111" s="245"/>
      <c r="J111" s="706"/>
      <c r="K111" s="706"/>
    </row>
    <row r="112" spans="1:11" ht="15">
      <c r="A112" s="250" t="s">
        <v>4821</v>
      </c>
      <c r="B112" s="40" t="s">
        <v>243</v>
      </c>
      <c r="C112" s="68">
        <v>47</v>
      </c>
      <c r="D112" s="40">
        <v>30</v>
      </c>
      <c r="E112" s="992">
        <v>1012.78</v>
      </c>
      <c r="F112" s="740">
        <f t="shared" si="12"/>
        <v>1012.78</v>
      </c>
      <c r="G112" s="1037">
        <f>'Заказ, cкидки и курсы валют'!$J$24*F112</f>
        <v>12847.114299999999</v>
      </c>
      <c r="H112" s="158">
        <f t="shared" si="13"/>
        <v>385.41</v>
      </c>
      <c r="I112" s="245"/>
      <c r="J112" s="706"/>
      <c r="K112" s="706"/>
    </row>
    <row r="113" spans="1:11" ht="15">
      <c r="A113" s="250" t="s">
        <v>4822</v>
      </c>
      <c r="B113" s="40" t="s">
        <v>244</v>
      </c>
      <c r="C113" s="68">
        <v>57</v>
      </c>
      <c r="D113" s="40">
        <v>30</v>
      </c>
      <c r="E113" s="992">
        <v>1170.45</v>
      </c>
      <c r="F113" s="740">
        <f t="shared" si="12"/>
        <v>1170.45</v>
      </c>
      <c r="G113" s="1037">
        <f>'Заказ, cкидки и курсы валют'!$J$24*F113</f>
        <v>14847.15825</v>
      </c>
      <c r="H113" s="158">
        <f t="shared" si="13"/>
        <v>445.41</v>
      </c>
      <c r="I113" s="245"/>
      <c r="J113" s="706"/>
      <c r="K113" s="706"/>
    </row>
    <row r="114" spans="1:11" ht="15">
      <c r="A114" s="250" t="s">
        <v>4823</v>
      </c>
      <c r="B114" s="40" t="s">
        <v>245</v>
      </c>
      <c r="C114" s="68">
        <v>73.3</v>
      </c>
      <c r="D114" s="40">
        <v>30</v>
      </c>
      <c r="E114" s="992">
        <v>1567.65</v>
      </c>
      <c r="F114" s="740">
        <f t="shared" si="12"/>
        <v>1567.65</v>
      </c>
      <c r="G114" s="1037">
        <f>'Заказ, cкидки и курсы валют'!$J$24*F114</f>
        <v>19885.64025</v>
      </c>
      <c r="H114" s="158">
        <f t="shared" si="13"/>
        <v>596.57000000000005</v>
      </c>
      <c r="I114" s="245"/>
      <c r="J114" s="706"/>
      <c r="K114" s="706"/>
    </row>
    <row r="115" spans="1:11" ht="15">
      <c r="A115" s="250" t="s">
        <v>4824</v>
      </c>
      <c r="B115" s="40" t="s">
        <v>1334</v>
      </c>
      <c r="C115" s="68">
        <v>87.58</v>
      </c>
      <c r="D115" s="40">
        <v>30</v>
      </c>
      <c r="E115" s="992">
        <v>1738.67</v>
      </c>
      <c r="F115" s="740">
        <f t="shared" si="12"/>
        <v>1738.67</v>
      </c>
      <c r="G115" s="1037">
        <f>'Заказ, cкидки и курсы валют'!$J$24*F115</f>
        <v>22055.028950000004</v>
      </c>
      <c r="H115" s="158">
        <f t="shared" si="13"/>
        <v>661.65</v>
      </c>
      <c r="I115" s="245"/>
      <c r="J115" s="706"/>
      <c r="K115" s="706"/>
    </row>
    <row r="116" spans="1:11" ht="15">
      <c r="A116" s="250" t="s">
        <v>4825</v>
      </c>
      <c r="B116" s="40" t="s">
        <v>246</v>
      </c>
      <c r="C116" s="68">
        <v>93.25</v>
      </c>
      <c r="D116" s="40">
        <v>30</v>
      </c>
      <c r="E116" s="992">
        <v>1964.13</v>
      </c>
      <c r="F116" s="740">
        <f t="shared" si="12"/>
        <v>1964.13</v>
      </c>
      <c r="G116" s="1037">
        <f>'Заказ, cкидки и курсы валют'!$J$24*F116</f>
        <v>24914.989050000004</v>
      </c>
      <c r="H116" s="158">
        <f t="shared" si="13"/>
        <v>747.45</v>
      </c>
      <c r="I116" s="245"/>
      <c r="J116" s="706"/>
      <c r="K116" s="706"/>
    </row>
    <row r="117" spans="1:11" ht="15">
      <c r="A117" s="250" t="s">
        <v>4826</v>
      </c>
      <c r="B117" s="78" t="s">
        <v>1335</v>
      </c>
      <c r="C117" s="68">
        <v>107.61</v>
      </c>
      <c r="D117" s="78">
        <v>30</v>
      </c>
      <c r="E117" s="992">
        <v>2152</v>
      </c>
      <c r="F117" s="740">
        <f t="shared" si="12"/>
        <v>2152</v>
      </c>
      <c r="G117" s="1037">
        <f>'Заказ, cкидки и курсы валют'!$J$24*F117</f>
        <v>27298.120000000003</v>
      </c>
      <c r="H117" s="158">
        <f t="shared" si="13"/>
        <v>818.94</v>
      </c>
      <c r="I117" s="245"/>
      <c r="J117" s="706"/>
      <c r="K117" s="706"/>
    </row>
    <row r="118" spans="1:11" ht="15">
      <c r="A118" s="250" t="s">
        <v>4827</v>
      </c>
      <c r="B118" s="40" t="s">
        <v>215</v>
      </c>
      <c r="C118" s="68">
        <v>127.6</v>
      </c>
      <c r="D118" s="40">
        <v>25</v>
      </c>
      <c r="E118" s="992">
        <v>2610.92</v>
      </c>
      <c r="F118" s="740">
        <f t="shared" si="12"/>
        <v>2610.92</v>
      </c>
      <c r="G118" s="1037">
        <f>'Заказ, cкидки и курсы валют'!$J$24*F118</f>
        <v>33119.520199999999</v>
      </c>
      <c r="H118" s="158">
        <f t="shared" si="13"/>
        <v>827.99</v>
      </c>
      <c r="I118" s="245"/>
      <c r="J118" s="706"/>
      <c r="K118" s="706"/>
    </row>
    <row r="119" spans="1:11">
      <c r="A119" s="250" t="s">
        <v>4828</v>
      </c>
      <c r="B119" s="40" t="s">
        <v>216</v>
      </c>
      <c r="C119" s="68">
        <v>141.4</v>
      </c>
      <c r="D119" s="40">
        <v>25</v>
      </c>
      <c r="E119" s="992">
        <v>2963.93</v>
      </c>
      <c r="F119" s="740">
        <f t="shared" si="12"/>
        <v>2963.93</v>
      </c>
      <c r="G119" s="1037">
        <f>'Заказ, cкидки и курсы валют'!$J$24*F119</f>
        <v>37597.45205</v>
      </c>
      <c r="H119" s="158">
        <f t="shared" si="13"/>
        <v>939.94</v>
      </c>
      <c r="I119" s="245"/>
    </row>
    <row r="120" spans="1:11">
      <c r="A120" s="250" t="s">
        <v>10822</v>
      </c>
      <c r="B120" s="73" t="s">
        <v>217</v>
      </c>
      <c r="C120" s="68">
        <v>155</v>
      </c>
      <c r="D120" s="40">
        <v>25</v>
      </c>
      <c r="E120" s="992">
        <v>3260.3</v>
      </c>
      <c r="F120" s="740">
        <f t="shared" ref="F120" si="14">ROUND(E120*(1-$F$10),2)</f>
        <v>3260.3</v>
      </c>
      <c r="G120" s="1037">
        <f>'Заказ, cкидки и курсы валют'!$J$24*F120</f>
        <v>41356.905500000001</v>
      </c>
      <c r="H120" s="158">
        <f t="shared" ref="H120" si="15">ROUND((D120/1000)*G120,2)</f>
        <v>1033.92</v>
      </c>
      <c r="I120" s="245"/>
    </row>
    <row r="121" spans="1:11">
      <c r="A121" s="250" t="s">
        <v>4829</v>
      </c>
      <c r="B121" s="40" t="s">
        <v>1370</v>
      </c>
      <c r="C121" s="68">
        <v>175</v>
      </c>
      <c r="D121" s="40">
        <v>30</v>
      </c>
      <c r="E121" s="992">
        <v>3894.17</v>
      </c>
      <c r="F121" s="740">
        <f t="shared" ref="F121:F140" si="16">ROUND(E121*(1-$F$10),2)</f>
        <v>3894.17</v>
      </c>
      <c r="G121" s="1037">
        <f>'Заказ, cкидки и курсы валют'!$J$24*F121</f>
        <v>49397.546450000002</v>
      </c>
      <c r="H121" s="158">
        <f t="shared" ref="H121:H140" si="17">ROUND((D121/1000)*G121,2)</f>
        <v>1481.93</v>
      </c>
      <c r="I121" s="245"/>
    </row>
    <row r="122" spans="1:11" ht="15">
      <c r="A122" s="250" t="s">
        <v>4830</v>
      </c>
      <c r="B122" s="40" t="s">
        <v>220</v>
      </c>
      <c r="C122" s="68">
        <v>200.25</v>
      </c>
      <c r="D122" s="40">
        <v>40</v>
      </c>
      <c r="E122" s="992">
        <v>4106.8599999999997</v>
      </c>
      <c r="F122" s="740">
        <f t="shared" si="16"/>
        <v>4106.8599999999997</v>
      </c>
      <c r="G122" s="1037">
        <f>'Заказ, cкидки и курсы валют'!$J$24*F122</f>
        <v>52095.519099999998</v>
      </c>
      <c r="H122" s="158">
        <f t="shared" si="17"/>
        <v>2083.8200000000002</v>
      </c>
      <c r="I122" s="245"/>
      <c r="J122" s="706"/>
      <c r="K122" s="706"/>
    </row>
    <row r="123" spans="1:11" ht="15">
      <c r="A123" s="250" t="s">
        <v>4831</v>
      </c>
      <c r="B123" s="40" t="s">
        <v>221</v>
      </c>
      <c r="C123" s="68">
        <v>217.53</v>
      </c>
      <c r="D123" s="40">
        <v>20</v>
      </c>
      <c r="E123" s="992">
        <v>4642.58</v>
      </c>
      <c r="F123" s="740">
        <f t="shared" si="16"/>
        <v>4642.58</v>
      </c>
      <c r="G123" s="1037">
        <f>'Заказ, cкидки и курсы валют'!$J$24*F123</f>
        <v>58891.1273</v>
      </c>
      <c r="H123" s="158">
        <f t="shared" si="17"/>
        <v>1177.82</v>
      </c>
      <c r="I123" s="245"/>
      <c r="J123" s="706"/>
      <c r="K123" s="706"/>
    </row>
    <row r="124" spans="1:11" ht="15">
      <c r="A124" s="250" t="s">
        <v>4832</v>
      </c>
      <c r="B124" s="40" t="s">
        <v>4013</v>
      </c>
      <c r="C124" s="68">
        <v>79</v>
      </c>
      <c r="D124" s="40">
        <v>20</v>
      </c>
      <c r="E124" s="992">
        <v>1586.1</v>
      </c>
      <c r="F124" s="740">
        <f t="shared" si="16"/>
        <v>1586.1</v>
      </c>
      <c r="G124" s="1037">
        <f>'Заказ, cкидки и курсы валют'!$J$24*F124</f>
        <v>20119.678499999998</v>
      </c>
      <c r="H124" s="158">
        <f t="shared" si="17"/>
        <v>402.39</v>
      </c>
      <c r="I124" s="245"/>
      <c r="J124" s="706"/>
      <c r="K124" s="706"/>
    </row>
    <row r="125" spans="1:11" ht="15">
      <c r="A125" s="250" t="s">
        <v>4833</v>
      </c>
      <c r="B125" s="40" t="s">
        <v>4209</v>
      </c>
      <c r="C125" s="68">
        <v>95</v>
      </c>
      <c r="D125" s="40">
        <v>20</v>
      </c>
      <c r="E125" s="992">
        <v>1859.06</v>
      </c>
      <c r="F125" s="740">
        <f t="shared" si="16"/>
        <v>1859.06</v>
      </c>
      <c r="G125" s="1037">
        <f>'Заказ, cкидки и курсы валют'!$J$24*F125</f>
        <v>23582.176100000001</v>
      </c>
      <c r="H125" s="158">
        <f t="shared" si="17"/>
        <v>471.64</v>
      </c>
      <c r="I125" s="245"/>
      <c r="J125" s="706"/>
      <c r="K125" s="706"/>
    </row>
    <row r="126" spans="1:11" ht="15">
      <c r="A126" s="250" t="s">
        <v>4834</v>
      </c>
      <c r="B126" s="40" t="s">
        <v>4210</v>
      </c>
      <c r="C126" s="68">
        <v>96</v>
      </c>
      <c r="D126" s="40">
        <v>20</v>
      </c>
      <c r="E126" s="992">
        <v>2287.42</v>
      </c>
      <c r="F126" s="740">
        <f t="shared" si="16"/>
        <v>2287.42</v>
      </c>
      <c r="G126" s="1037">
        <f>'Заказ, cкидки и курсы валют'!$J$24*F126</f>
        <v>29015.922700000003</v>
      </c>
      <c r="H126" s="158">
        <f t="shared" si="17"/>
        <v>580.32000000000005</v>
      </c>
      <c r="I126" s="245"/>
      <c r="J126" s="706"/>
      <c r="K126" s="706"/>
    </row>
    <row r="127" spans="1:11" ht="15">
      <c r="A127" s="250" t="s">
        <v>4835</v>
      </c>
      <c r="B127" s="40" t="s">
        <v>1372</v>
      </c>
      <c r="C127" s="68">
        <v>150.83000000000001</v>
      </c>
      <c r="D127" s="40">
        <v>20</v>
      </c>
      <c r="E127" s="992">
        <v>3242.38</v>
      </c>
      <c r="F127" s="740">
        <f t="shared" si="16"/>
        <v>3242.38</v>
      </c>
      <c r="G127" s="1037">
        <f>'Заказ, cкидки и курсы валют'!$J$24*F127</f>
        <v>41129.590300000003</v>
      </c>
      <c r="H127" s="158">
        <f t="shared" si="17"/>
        <v>822.59</v>
      </c>
      <c r="I127" s="245"/>
      <c r="J127" s="706"/>
      <c r="K127" s="706"/>
    </row>
    <row r="128" spans="1:11" ht="15">
      <c r="A128" s="250" t="s">
        <v>4836</v>
      </c>
      <c r="B128" s="40" t="s">
        <v>1373</v>
      </c>
      <c r="C128" s="68">
        <v>192</v>
      </c>
      <c r="D128" s="40">
        <v>20</v>
      </c>
      <c r="E128" s="992">
        <v>4050.38</v>
      </c>
      <c r="F128" s="740">
        <f t="shared" si="16"/>
        <v>4050.38</v>
      </c>
      <c r="G128" s="1037">
        <f>'Заказ, cкидки и курсы валют'!$J$24*F128</f>
        <v>51379.070300000007</v>
      </c>
      <c r="H128" s="158">
        <f t="shared" si="17"/>
        <v>1027.58</v>
      </c>
      <c r="I128" s="245"/>
      <c r="J128" s="706"/>
      <c r="K128" s="706"/>
    </row>
    <row r="129" spans="1:11" ht="15">
      <c r="A129" s="250" t="s">
        <v>4837</v>
      </c>
      <c r="B129" s="40" t="s">
        <v>3137</v>
      </c>
      <c r="C129" s="68">
        <v>87.6</v>
      </c>
      <c r="D129" s="40">
        <v>25</v>
      </c>
      <c r="E129" s="992">
        <v>1948.78</v>
      </c>
      <c r="F129" s="740">
        <f t="shared" si="16"/>
        <v>1948.78</v>
      </c>
      <c r="G129" s="1037">
        <f>'Заказ, cкидки и курсы валют'!$J$24*F129</f>
        <v>24720.274300000001</v>
      </c>
      <c r="H129" s="158">
        <f t="shared" si="17"/>
        <v>618.01</v>
      </c>
      <c r="I129" s="245"/>
      <c r="J129" s="706"/>
      <c r="K129" s="706"/>
    </row>
    <row r="130" spans="1:11" ht="15">
      <c r="A130" s="250" t="s">
        <v>4838</v>
      </c>
      <c r="B130" s="40" t="s">
        <v>247</v>
      </c>
      <c r="C130" s="68">
        <v>130</v>
      </c>
      <c r="D130" s="40">
        <v>25</v>
      </c>
      <c r="E130" s="992">
        <v>2117.44</v>
      </c>
      <c r="F130" s="740">
        <f t="shared" si="16"/>
        <v>2117.44</v>
      </c>
      <c r="G130" s="1037">
        <f>'Заказ, cкидки и курсы валют'!$J$24*F130</f>
        <v>26859.726400000003</v>
      </c>
      <c r="H130" s="158">
        <f t="shared" si="17"/>
        <v>671.49</v>
      </c>
      <c r="I130" s="245"/>
      <c r="J130" s="706"/>
      <c r="K130" s="706"/>
    </row>
    <row r="131" spans="1:11" ht="15">
      <c r="A131" s="250" t="s">
        <v>4839</v>
      </c>
      <c r="B131" s="40" t="s">
        <v>248</v>
      </c>
      <c r="C131" s="68">
        <v>172</v>
      </c>
      <c r="D131" s="40">
        <v>20</v>
      </c>
      <c r="E131" s="992">
        <v>3507.47</v>
      </c>
      <c r="F131" s="740">
        <f t="shared" si="16"/>
        <v>3507.47</v>
      </c>
      <c r="G131" s="1037">
        <f>'Заказ, cкидки и курсы валют'!$J$24*F131</f>
        <v>44492.256950000003</v>
      </c>
      <c r="H131" s="158">
        <f t="shared" si="17"/>
        <v>889.85</v>
      </c>
      <c r="I131" s="245"/>
      <c r="J131" s="706"/>
      <c r="K131" s="706"/>
    </row>
    <row r="132" spans="1:11" ht="15">
      <c r="A132" s="250" t="s">
        <v>4840</v>
      </c>
      <c r="B132" s="40" t="s">
        <v>249</v>
      </c>
      <c r="C132" s="68">
        <v>207.89</v>
      </c>
      <c r="D132" s="40">
        <v>15</v>
      </c>
      <c r="E132" s="992">
        <v>4244.2299999999996</v>
      </c>
      <c r="F132" s="740">
        <f t="shared" si="16"/>
        <v>4244.2299999999996</v>
      </c>
      <c r="G132" s="1037">
        <f>'Заказ, cкидки и курсы валют'!$J$24*F132</f>
        <v>53838.057549999998</v>
      </c>
      <c r="H132" s="158">
        <f t="shared" si="17"/>
        <v>807.57</v>
      </c>
      <c r="I132" s="245"/>
      <c r="J132" s="706"/>
      <c r="K132" s="706"/>
    </row>
    <row r="133" spans="1:11" ht="15">
      <c r="A133" s="250" t="s">
        <v>10823</v>
      </c>
      <c r="B133" s="73" t="s">
        <v>1375</v>
      </c>
      <c r="C133" s="68">
        <v>237</v>
      </c>
      <c r="D133" s="40">
        <v>20</v>
      </c>
      <c r="E133" s="992">
        <v>4728.82</v>
      </c>
      <c r="F133" s="740">
        <f t="shared" si="16"/>
        <v>4728.82</v>
      </c>
      <c r="G133" s="1037">
        <f>'Заказ, cкидки и курсы валют'!$J$24*F133</f>
        <v>59985.081699999995</v>
      </c>
      <c r="H133" s="158">
        <f t="shared" si="17"/>
        <v>1199.7</v>
      </c>
      <c r="I133" s="245"/>
      <c r="J133" s="706"/>
      <c r="K133" s="706"/>
    </row>
    <row r="134" spans="1:11" ht="15">
      <c r="A134" s="250" t="s">
        <v>4841</v>
      </c>
      <c r="B134" s="40" t="s">
        <v>250</v>
      </c>
      <c r="C134" s="68">
        <v>258.02</v>
      </c>
      <c r="D134" s="40">
        <v>12</v>
      </c>
      <c r="E134" s="992">
        <v>5427.22</v>
      </c>
      <c r="F134" s="740">
        <f t="shared" si="16"/>
        <v>5427.22</v>
      </c>
      <c r="G134" s="1037">
        <f>'Заказ, cкидки и курсы валют'!$J$24*F134</f>
        <v>68844.285700000008</v>
      </c>
      <c r="H134" s="158">
        <f t="shared" si="17"/>
        <v>826.13</v>
      </c>
      <c r="I134" s="245"/>
      <c r="J134" s="706"/>
      <c r="K134" s="706"/>
    </row>
    <row r="135" spans="1:11" ht="15">
      <c r="A135" s="250" t="s">
        <v>4842</v>
      </c>
      <c r="B135" s="40" t="s">
        <v>1376</v>
      </c>
      <c r="C135" s="68">
        <v>286.63</v>
      </c>
      <c r="D135" s="40">
        <v>20</v>
      </c>
      <c r="E135" s="992">
        <v>5888.09</v>
      </c>
      <c r="F135" s="740">
        <f t="shared" si="16"/>
        <v>5888.09</v>
      </c>
      <c r="G135" s="1037">
        <f>'Заказ, cкидки и курсы валют'!$J$24*F135</f>
        <v>74690.421650000004</v>
      </c>
      <c r="H135" s="158">
        <f t="shared" si="17"/>
        <v>1493.81</v>
      </c>
      <c r="I135" s="245"/>
      <c r="J135" s="706"/>
      <c r="K135" s="706"/>
    </row>
    <row r="136" spans="1:11" ht="15">
      <c r="A136" s="250" t="s">
        <v>4843</v>
      </c>
      <c r="B136" s="40" t="s">
        <v>979</v>
      </c>
      <c r="C136" s="68">
        <v>342.63</v>
      </c>
      <c r="D136" s="40">
        <v>20</v>
      </c>
      <c r="E136" s="992">
        <v>7126.21</v>
      </c>
      <c r="F136" s="740">
        <f t="shared" si="16"/>
        <v>7126.21</v>
      </c>
      <c r="G136" s="1037">
        <f>'Заказ, cкидки и курсы валют'!$J$24*F136</f>
        <v>90395.973850000009</v>
      </c>
      <c r="H136" s="158">
        <f t="shared" si="17"/>
        <v>1807.92</v>
      </c>
      <c r="I136" s="245"/>
      <c r="J136" s="706"/>
      <c r="K136" s="706"/>
    </row>
    <row r="137" spans="1:11" ht="15">
      <c r="A137" s="250" t="s">
        <v>4844</v>
      </c>
      <c r="B137" s="40" t="s">
        <v>4211</v>
      </c>
      <c r="C137" s="68">
        <v>415.88</v>
      </c>
      <c r="D137" s="40">
        <v>20</v>
      </c>
      <c r="E137" s="992">
        <v>8672.07</v>
      </c>
      <c r="F137" s="740">
        <f t="shared" si="16"/>
        <v>8672.07</v>
      </c>
      <c r="G137" s="1037">
        <f>'Заказ, cкидки и курсы валют'!$J$24*F137</f>
        <v>110005.20795</v>
      </c>
      <c r="H137" s="158">
        <f t="shared" si="17"/>
        <v>2200.1</v>
      </c>
      <c r="I137" s="245"/>
      <c r="J137" s="706"/>
      <c r="K137" s="706"/>
    </row>
    <row r="138" spans="1:11" ht="15">
      <c r="A138" s="250" t="s">
        <v>10829</v>
      </c>
      <c r="B138" s="73" t="s">
        <v>10824</v>
      </c>
      <c r="C138" s="68">
        <v>518</v>
      </c>
      <c r="D138" s="40">
        <v>10</v>
      </c>
      <c r="E138" s="992">
        <v>7671.29</v>
      </c>
      <c r="F138" s="740">
        <f t="shared" si="16"/>
        <v>7671.29</v>
      </c>
      <c r="G138" s="1037">
        <f>'Заказ, cкидки и курсы валют'!$J$24*F138</f>
        <v>97310.313649999996</v>
      </c>
      <c r="H138" s="158">
        <f t="shared" si="17"/>
        <v>973.1</v>
      </c>
      <c r="I138" s="245"/>
      <c r="J138" s="706"/>
      <c r="K138" s="706"/>
    </row>
    <row r="139" spans="1:11" ht="15">
      <c r="A139" s="250" t="s">
        <v>4845</v>
      </c>
      <c r="B139" s="40" t="s">
        <v>3138</v>
      </c>
      <c r="C139" s="68">
        <v>174</v>
      </c>
      <c r="D139" s="40">
        <v>15</v>
      </c>
      <c r="E139" s="992">
        <v>3784.5</v>
      </c>
      <c r="F139" s="740">
        <f t="shared" si="16"/>
        <v>3784.5</v>
      </c>
      <c r="G139" s="1037">
        <f>'Заказ, cкидки и курсы валют'!$J$24*F139</f>
        <v>48006.3825</v>
      </c>
      <c r="H139" s="158">
        <f t="shared" si="17"/>
        <v>720.1</v>
      </c>
      <c r="I139" s="245"/>
      <c r="J139" s="706"/>
      <c r="K139" s="706"/>
    </row>
    <row r="140" spans="1:11" ht="15">
      <c r="A140" s="250" t="s">
        <v>4846</v>
      </c>
      <c r="B140" s="40" t="s">
        <v>251</v>
      </c>
      <c r="C140" s="68">
        <v>227</v>
      </c>
      <c r="D140" s="40">
        <v>15</v>
      </c>
      <c r="E140" s="992">
        <v>4613.3100000000004</v>
      </c>
      <c r="F140" s="740">
        <f t="shared" si="16"/>
        <v>4613.3100000000004</v>
      </c>
      <c r="G140" s="1037">
        <f>'Заказ, cкидки и курсы валют'!$J$24*F140</f>
        <v>58519.837350000009</v>
      </c>
      <c r="H140" s="158">
        <f t="shared" si="17"/>
        <v>877.8</v>
      </c>
      <c r="I140" s="245"/>
      <c r="J140" s="706"/>
      <c r="K140" s="706"/>
    </row>
    <row r="141" spans="1:11" ht="15">
      <c r="A141" s="250" t="s">
        <v>11775</v>
      </c>
      <c r="B141" s="73" t="s">
        <v>4334</v>
      </c>
      <c r="C141" s="2629">
        <v>305</v>
      </c>
      <c r="D141" s="40">
        <v>15</v>
      </c>
      <c r="E141" s="992">
        <v>6281.69</v>
      </c>
      <c r="F141" s="740">
        <f t="shared" ref="F141" si="18">ROUND(E141*(1-$F$10),2)</f>
        <v>6281.69</v>
      </c>
      <c r="G141" s="1037">
        <f>'Заказ, cкидки и курсы валют'!$J$24*F141</f>
        <v>79683.237649999995</v>
      </c>
      <c r="H141" s="158">
        <f t="shared" ref="H141" si="19">ROUND((D141/1000)*G141,2)</f>
        <v>1195.25</v>
      </c>
      <c r="I141" s="245"/>
      <c r="J141" s="706"/>
      <c r="K141" s="706"/>
    </row>
    <row r="142" spans="1:11" ht="15">
      <c r="A142" s="250" t="s">
        <v>4847</v>
      </c>
      <c r="B142" s="40" t="s">
        <v>252</v>
      </c>
      <c r="C142" s="68">
        <v>312</v>
      </c>
      <c r="D142" s="40">
        <v>15</v>
      </c>
      <c r="E142" s="992">
        <v>7066.67</v>
      </c>
      <c r="F142" s="740">
        <f t="shared" ref="F142:F148" si="20">ROUND(E142*(1-$F$10),2)</f>
        <v>7066.67</v>
      </c>
      <c r="G142" s="1037">
        <f>'Заказ, cкидки и курсы валют'!$J$24*F142</f>
        <v>89640.70895</v>
      </c>
      <c r="H142" s="158">
        <f t="shared" ref="H142:H148" si="21">ROUND((D142/1000)*G142,2)</f>
        <v>1344.61</v>
      </c>
      <c r="I142" s="245"/>
      <c r="J142" s="706"/>
      <c r="K142" s="706"/>
    </row>
    <row r="143" spans="1:11" ht="15">
      <c r="A143" s="250" t="s">
        <v>3934</v>
      </c>
      <c r="B143" s="73" t="s">
        <v>3647</v>
      </c>
      <c r="C143" s="68">
        <v>352</v>
      </c>
      <c r="D143" s="40">
        <v>10</v>
      </c>
      <c r="E143" s="992">
        <v>7454.31</v>
      </c>
      <c r="F143" s="740">
        <f t="shared" si="20"/>
        <v>7454.31</v>
      </c>
      <c r="G143" s="1037">
        <f>'Заказ, cкидки и курсы валют'!$J$24*F143</f>
        <v>94557.922350000008</v>
      </c>
      <c r="H143" s="158">
        <f t="shared" si="21"/>
        <v>945.58</v>
      </c>
      <c r="I143" s="245"/>
      <c r="J143" s="706"/>
      <c r="K143" s="706"/>
    </row>
    <row r="144" spans="1:11" ht="15">
      <c r="A144" s="250" t="s">
        <v>4848</v>
      </c>
      <c r="B144" s="40" t="s">
        <v>1339</v>
      </c>
      <c r="C144" s="68">
        <v>398</v>
      </c>
      <c r="D144" s="40">
        <v>10</v>
      </c>
      <c r="E144" s="992">
        <v>8276.8799999999992</v>
      </c>
      <c r="F144" s="740">
        <f t="shared" si="20"/>
        <v>8276.8799999999992</v>
      </c>
      <c r="G144" s="1037">
        <f>'Заказ, cкидки и курсы валют'!$J$24*F144</f>
        <v>104992.22279999999</v>
      </c>
      <c r="H144" s="158">
        <f t="shared" si="21"/>
        <v>1049.92</v>
      </c>
      <c r="I144" s="245"/>
      <c r="J144" s="706"/>
      <c r="K144" s="706"/>
    </row>
    <row r="145" spans="1:11" ht="15">
      <c r="A145" s="250" t="s">
        <v>4849</v>
      </c>
      <c r="B145" s="40" t="s">
        <v>1378</v>
      </c>
      <c r="C145" s="68">
        <v>486</v>
      </c>
      <c r="D145" s="40">
        <v>10</v>
      </c>
      <c r="E145" s="992">
        <v>10259.629999999999</v>
      </c>
      <c r="F145" s="740">
        <f t="shared" si="20"/>
        <v>10259.629999999999</v>
      </c>
      <c r="G145" s="1037">
        <f>'Заказ, cкидки и курсы валют'!$J$24*F145</f>
        <v>130143.40655</v>
      </c>
      <c r="H145" s="158">
        <f t="shared" si="21"/>
        <v>1301.43</v>
      </c>
      <c r="I145" s="245"/>
      <c r="J145" s="706"/>
      <c r="K145" s="706"/>
    </row>
    <row r="146" spans="1:11" ht="15">
      <c r="A146" s="250" t="s">
        <v>4850</v>
      </c>
      <c r="B146" s="40" t="s">
        <v>1340</v>
      </c>
      <c r="C146" s="68">
        <v>576.25</v>
      </c>
      <c r="D146" s="40">
        <v>10</v>
      </c>
      <c r="E146" s="992">
        <v>12055.12</v>
      </c>
      <c r="F146" s="740">
        <f t="shared" si="20"/>
        <v>12055.12</v>
      </c>
      <c r="G146" s="1037">
        <f>'Заказ, cкидки и курсы валют'!$J$24*F146</f>
        <v>152919.19720000002</v>
      </c>
      <c r="H146" s="158">
        <f t="shared" si="21"/>
        <v>1529.19</v>
      </c>
      <c r="I146" s="245"/>
      <c r="J146" s="706"/>
      <c r="K146" s="706"/>
    </row>
    <row r="147" spans="1:11" ht="15">
      <c r="A147" s="250" t="s">
        <v>4851</v>
      </c>
      <c r="B147" s="40" t="s">
        <v>2662</v>
      </c>
      <c r="C147" s="68">
        <v>662</v>
      </c>
      <c r="D147" s="40">
        <v>20</v>
      </c>
      <c r="E147" s="992">
        <v>14695.85</v>
      </c>
      <c r="F147" s="740">
        <f t="shared" si="20"/>
        <v>14695.85</v>
      </c>
      <c r="G147" s="1037">
        <f>'Заказ, cкидки и курсы валют'!$J$24*F147</f>
        <v>186416.85725</v>
      </c>
      <c r="H147" s="158">
        <f t="shared" si="21"/>
        <v>3728.34</v>
      </c>
      <c r="I147" s="245"/>
      <c r="J147" s="706"/>
      <c r="K147" s="706"/>
    </row>
    <row r="148" spans="1:11" ht="13.5" thickBot="1">
      <c r="A148" s="282" t="s">
        <v>4852</v>
      </c>
      <c r="B148" s="317" t="s">
        <v>980</v>
      </c>
      <c r="C148" s="956">
        <v>750</v>
      </c>
      <c r="D148" s="317">
        <v>20</v>
      </c>
      <c r="E148" s="992">
        <v>16652.52</v>
      </c>
      <c r="F148" s="740">
        <f t="shared" si="20"/>
        <v>16652.52</v>
      </c>
      <c r="G148" s="1037">
        <f>'Заказ, cкидки и курсы валют'!$J$24*F148</f>
        <v>211237.21620000002</v>
      </c>
      <c r="H148" s="158">
        <f t="shared" si="21"/>
        <v>4224.74</v>
      </c>
      <c r="I148" s="248"/>
    </row>
    <row r="149" spans="1:11" ht="13.5" thickBot="1">
      <c r="A149" s="1484"/>
      <c r="B149" s="101"/>
      <c r="C149" s="107"/>
      <c r="D149" s="101"/>
      <c r="E149" s="1422"/>
      <c r="F149" s="1427"/>
      <c r="G149" s="1040"/>
      <c r="H149" s="23"/>
      <c r="I149" s="629"/>
    </row>
    <row r="150" spans="1:11" ht="18">
      <c r="A150" s="291"/>
      <c r="B150" s="196"/>
      <c r="C150" s="112" t="s">
        <v>4428</v>
      </c>
      <c r="D150" s="112"/>
      <c r="E150" s="1029"/>
      <c r="F150" s="694"/>
      <c r="G150" s="729"/>
      <c r="H150" s="196"/>
      <c r="I150" s="116"/>
    </row>
    <row r="151" spans="1:11">
      <c r="A151" s="292"/>
      <c r="B151" s="17"/>
      <c r="C151" s="118"/>
      <c r="D151" s="118"/>
      <c r="E151" s="689"/>
      <c r="F151" s="733"/>
      <c r="G151" s="763"/>
      <c r="H151" s="17"/>
      <c r="I151" s="200"/>
    </row>
    <row r="152" spans="1:11" ht="33.75" customHeight="1">
      <c r="A152" s="292"/>
      <c r="B152" s="17"/>
      <c r="C152" s="118"/>
      <c r="D152" s="118"/>
      <c r="E152" s="689"/>
      <c r="F152" s="733"/>
      <c r="G152" s="763"/>
      <c r="H152" s="17"/>
      <c r="I152" s="200"/>
    </row>
    <row r="153" spans="1:11" ht="40.5" customHeight="1">
      <c r="A153" s="292"/>
      <c r="B153" s="17"/>
      <c r="C153" s="118"/>
      <c r="D153" s="118"/>
      <c r="E153" s="689"/>
      <c r="F153" s="733"/>
      <c r="G153" s="763"/>
      <c r="H153" s="17"/>
      <c r="I153" s="200"/>
    </row>
    <row r="154" spans="1:11" ht="45.75" customHeight="1" thickBot="1">
      <c r="A154" s="234" t="s">
        <v>7212</v>
      </c>
      <c r="B154" s="316"/>
      <c r="C154" s="120"/>
      <c r="D154" s="120"/>
      <c r="E154" s="690"/>
      <c r="F154" s="735"/>
      <c r="G154" s="764"/>
      <c r="H154" s="204"/>
      <c r="I154" s="205"/>
    </row>
    <row r="155" spans="1:11" ht="52.5">
      <c r="A155" s="228" t="s">
        <v>1036</v>
      </c>
      <c r="B155" s="229" t="s">
        <v>1037</v>
      </c>
      <c r="C155" s="230" t="s">
        <v>679</v>
      </c>
      <c r="D155" s="230" t="s">
        <v>3147</v>
      </c>
      <c r="E155" s="742" t="s">
        <v>11544</v>
      </c>
      <c r="F155" s="737" t="s">
        <v>2796</v>
      </c>
      <c r="G155" s="785" t="s">
        <v>2644</v>
      </c>
      <c r="H155" s="394" t="s">
        <v>498</v>
      </c>
      <c r="I155" s="232" t="s">
        <v>4274</v>
      </c>
      <c r="J155" s="706"/>
      <c r="K155" s="986"/>
    </row>
    <row r="156" spans="1:11" ht="15.75" thickBot="1">
      <c r="A156" s="221"/>
      <c r="B156" s="223"/>
      <c r="C156" s="226" t="s">
        <v>3648</v>
      </c>
      <c r="D156" s="227" t="s">
        <v>2645</v>
      </c>
      <c r="E156" s="696" t="s">
        <v>265</v>
      </c>
      <c r="F156" s="739">
        <f>'Заказ, cкидки и курсы валют'!$I$12</f>
        <v>0</v>
      </c>
      <c r="G156" s="786"/>
      <c r="H156" s="395"/>
      <c r="I156" s="219"/>
      <c r="J156" s="706"/>
      <c r="K156" s="986"/>
    </row>
    <row r="157" spans="1:11" ht="15">
      <c r="A157" s="250" t="s">
        <v>7549</v>
      </c>
      <c r="B157" s="39" t="s">
        <v>4010</v>
      </c>
      <c r="C157" s="68">
        <v>7</v>
      </c>
      <c r="D157" s="39">
        <v>20</v>
      </c>
      <c r="E157" s="704">
        <f t="shared" ref="E157:E186" si="22">E90*2</f>
        <v>1021.92</v>
      </c>
      <c r="F157" s="740">
        <f t="shared" ref="F157:F211" si="23">ROUND(E157*(1-$F$10),2)</f>
        <v>1021.92</v>
      </c>
      <c r="G157" s="1037">
        <f>'Заказ, cкидки и курсы валют'!$J$24*F157</f>
        <v>12963.055200000001</v>
      </c>
      <c r="H157" s="158">
        <f t="shared" ref="H157:H211" si="24">ROUND((D157/1000)*G157,2)</f>
        <v>259.26</v>
      </c>
      <c r="I157" s="245"/>
      <c r="J157" s="706"/>
      <c r="K157" s="986"/>
    </row>
    <row r="158" spans="1:11" ht="15">
      <c r="A158" s="250" t="s">
        <v>7550</v>
      </c>
      <c r="B158" s="39" t="s">
        <v>4011</v>
      </c>
      <c r="C158" s="68">
        <v>9</v>
      </c>
      <c r="D158" s="39">
        <v>20</v>
      </c>
      <c r="E158" s="704">
        <f t="shared" si="22"/>
        <v>1069.58</v>
      </c>
      <c r="F158" s="740">
        <f t="shared" si="23"/>
        <v>1069.58</v>
      </c>
      <c r="G158" s="1037">
        <f>'Заказ, cкидки и курсы валют'!$J$24*F158</f>
        <v>13567.622299999999</v>
      </c>
      <c r="H158" s="158">
        <f t="shared" si="24"/>
        <v>271.35000000000002</v>
      </c>
      <c r="I158" s="245"/>
      <c r="J158" s="706"/>
      <c r="K158" s="986"/>
    </row>
    <row r="159" spans="1:11" ht="15">
      <c r="A159" s="250" t="s">
        <v>7551</v>
      </c>
      <c r="B159" s="40" t="s">
        <v>3365</v>
      </c>
      <c r="C159" s="68">
        <v>11.86</v>
      </c>
      <c r="D159" s="40">
        <v>15</v>
      </c>
      <c r="E159" s="704">
        <f t="shared" si="22"/>
        <v>1023.06</v>
      </c>
      <c r="F159" s="740">
        <f t="shared" si="23"/>
        <v>1023.06</v>
      </c>
      <c r="G159" s="1037">
        <f>'Заказ, cкидки и курсы валют'!$J$24*F159</f>
        <v>12977.516099999999</v>
      </c>
      <c r="H159" s="158">
        <f t="shared" si="24"/>
        <v>194.66</v>
      </c>
      <c r="I159" s="245"/>
      <c r="J159" s="706"/>
      <c r="K159" s="706"/>
    </row>
    <row r="160" spans="1:11" ht="15">
      <c r="A160" s="250" t="s">
        <v>7552</v>
      </c>
      <c r="B160" s="73" t="s">
        <v>5618</v>
      </c>
      <c r="C160" s="77">
        <v>13</v>
      </c>
      <c r="D160" s="40">
        <v>15</v>
      </c>
      <c r="E160" s="704">
        <f t="shared" si="22"/>
        <v>1047.32</v>
      </c>
      <c r="F160" s="740">
        <f t="shared" si="23"/>
        <v>1047.32</v>
      </c>
      <c r="G160" s="1037">
        <f>'Заказ, cкидки и курсы валют'!$J$24*F160</f>
        <v>13285.254199999999</v>
      </c>
      <c r="H160" s="158">
        <f t="shared" si="24"/>
        <v>199.28</v>
      </c>
      <c r="I160" s="245"/>
      <c r="J160" s="706"/>
      <c r="K160" s="706"/>
    </row>
    <row r="161" spans="1:11" ht="15">
      <c r="A161" s="250" t="s">
        <v>7553</v>
      </c>
      <c r="B161" s="40" t="s">
        <v>3123</v>
      </c>
      <c r="C161" s="68">
        <v>9.2799999999999994</v>
      </c>
      <c r="D161" s="40">
        <v>15</v>
      </c>
      <c r="E161" s="704">
        <f t="shared" si="22"/>
        <v>999.3</v>
      </c>
      <c r="F161" s="740">
        <f t="shared" si="23"/>
        <v>999.3</v>
      </c>
      <c r="G161" s="1037">
        <f>'Заказ, cкидки и курсы валют'!$J$24*F161</f>
        <v>12676.120499999999</v>
      </c>
      <c r="H161" s="158">
        <f t="shared" si="24"/>
        <v>190.14</v>
      </c>
      <c r="I161" s="245"/>
      <c r="J161" s="706"/>
      <c r="K161" s="706"/>
    </row>
    <row r="162" spans="1:11" ht="15">
      <c r="A162" s="250" t="s">
        <v>7554</v>
      </c>
      <c r="B162" s="40" t="s">
        <v>190</v>
      </c>
      <c r="C162" s="68">
        <v>13.08</v>
      </c>
      <c r="D162" s="40">
        <v>10</v>
      </c>
      <c r="E162" s="704">
        <f t="shared" si="22"/>
        <v>733.68</v>
      </c>
      <c r="F162" s="740">
        <f t="shared" si="23"/>
        <v>733.68</v>
      </c>
      <c r="G162" s="1037">
        <f>'Заказ, cкидки и курсы валют'!$J$24*F162</f>
        <v>9306.7307999999994</v>
      </c>
      <c r="H162" s="158">
        <f t="shared" si="24"/>
        <v>93.07</v>
      </c>
      <c r="I162" s="245"/>
      <c r="J162" s="706"/>
      <c r="K162" s="706"/>
    </row>
    <row r="163" spans="1:11" ht="15">
      <c r="A163" s="250" t="s">
        <v>7555</v>
      </c>
      <c r="B163" s="40" t="s">
        <v>237</v>
      </c>
      <c r="C163" s="68">
        <v>20.65</v>
      </c>
      <c r="D163" s="40">
        <v>8</v>
      </c>
      <c r="E163" s="704">
        <f t="shared" si="22"/>
        <v>1073.8599999999999</v>
      </c>
      <c r="F163" s="740">
        <f t="shared" si="23"/>
        <v>1073.8599999999999</v>
      </c>
      <c r="G163" s="1037">
        <f>'Заказ, cкидки и курсы валют'!$J$24*F163</f>
        <v>13621.9141</v>
      </c>
      <c r="H163" s="158">
        <f t="shared" si="24"/>
        <v>108.98</v>
      </c>
      <c r="I163" s="245"/>
      <c r="J163" s="706"/>
      <c r="K163" s="706"/>
    </row>
    <row r="164" spans="1:11" ht="15">
      <c r="A164" s="250" t="s">
        <v>7556</v>
      </c>
      <c r="B164" s="40" t="s">
        <v>238</v>
      </c>
      <c r="C164" s="68">
        <v>25.8</v>
      </c>
      <c r="D164" s="40">
        <v>6</v>
      </c>
      <c r="E164" s="704">
        <f t="shared" si="22"/>
        <v>1192.54</v>
      </c>
      <c r="F164" s="740">
        <f t="shared" si="23"/>
        <v>1192.54</v>
      </c>
      <c r="G164" s="1037">
        <f>'Заказ, cкидки и курсы валют'!$J$24*F164</f>
        <v>15127.3699</v>
      </c>
      <c r="H164" s="158">
        <f t="shared" si="24"/>
        <v>90.76</v>
      </c>
      <c r="I164" s="245"/>
      <c r="J164" s="706"/>
      <c r="K164" s="706"/>
    </row>
    <row r="165" spans="1:11" ht="15">
      <c r="A165" s="250" t="s">
        <v>7557</v>
      </c>
      <c r="B165" s="40" t="s">
        <v>195</v>
      </c>
      <c r="C165" s="68">
        <v>30.62</v>
      </c>
      <c r="D165" s="40">
        <v>6</v>
      </c>
      <c r="E165" s="704">
        <f t="shared" si="22"/>
        <v>1371.14</v>
      </c>
      <c r="F165" s="740">
        <f t="shared" si="23"/>
        <v>1371.14</v>
      </c>
      <c r="G165" s="1037">
        <f>'Заказ, cкидки и курсы валют'!$J$24*F165</f>
        <v>17392.910900000003</v>
      </c>
      <c r="H165" s="158">
        <f t="shared" si="24"/>
        <v>104.36</v>
      </c>
      <c r="I165" s="245"/>
      <c r="J165" s="706"/>
      <c r="K165" s="706"/>
    </row>
    <row r="166" spans="1:11" ht="15">
      <c r="A166" s="250" t="s">
        <v>7558</v>
      </c>
      <c r="B166" s="40" t="s">
        <v>977</v>
      </c>
      <c r="C166" s="68">
        <v>33.200000000000003</v>
      </c>
      <c r="D166" s="40">
        <v>5</v>
      </c>
      <c r="E166" s="704">
        <f t="shared" si="22"/>
        <v>1509.2</v>
      </c>
      <c r="F166" s="740">
        <f t="shared" si="23"/>
        <v>1509.2</v>
      </c>
      <c r="G166" s="1037">
        <f>'Заказ, cкидки и курсы валют'!$J$24*F166</f>
        <v>19144.202000000001</v>
      </c>
      <c r="H166" s="158">
        <f t="shared" si="24"/>
        <v>95.72</v>
      </c>
      <c r="I166" s="245"/>
      <c r="J166" s="706"/>
      <c r="K166" s="706"/>
    </row>
    <row r="167" spans="1:11" ht="15">
      <c r="A167" s="250" t="s">
        <v>7559</v>
      </c>
      <c r="B167" s="40" t="s">
        <v>196</v>
      </c>
      <c r="C167" s="68">
        <v>36.1</v>
      </c>
      <c r="D167" s="40">
        <v>5</v>
      </c>
      <c r="E167" s="704">
        <f t="shared" si="22"/>
        <v>1619.92</v>
      </c>
      <c r="F167" s="740">
        <f t="shared" si="23"/>
        <v>1619.92</v>
      </c>
      <c r="G167" s="1037">
        <f>'Заказ, cкидки и курсы валют'!$J$24*F167</f>
        <v>20548.685200000004</v>
      </c>
      <c r="H167" s="158">
        <f t="shared" si="24"/>
        <v>102.74</v>
      </c>
      <c r="I167" s="245"/>
      <c r="J167" s="706"/>
      <c r="K167" s="706"/>
    </row>
    <row r="168" spans="1:11" ht="15">
      <c r="A168" s="250" t="s">
        <v>7560</v>
      </c>
      <c r="B168" s="40" t="s">
        <v>3128</v>
      </c>
      <c r="C168" s="68">
        <v>22.2</v>
      </c>
      <c r="D168" s="40">
        <v>6</v>
      </c>
      <c r="E168" s="704">
        <f t="shared" si="22"/>
        <v>1079.02</v>
      </c>
      <c r="F168" s="740">
        <f t="shared" si="23"/>
        <v>1079.02</v>
      </c>
      <c r="G168" s="1037">
        <f>'Заказ, cкидки и курсы валют'!$J$24*F168</f>
        <v>13687.368700000001</v>
      </c>
      <c r="H168" s="158">
        <f t="shared" si="24"/>
        <v>82.12</v>
      </c>
      <c r="I168" s="245"/>
      <c r="J168" s="706"/>
      <c r="K168" s="706"/>
    </row>
    <row r="169" spans="1:11" ht="15">
      <c r="A169" s="250" t="s">
        <v>7561</v>
      </c>
      <c r="B169" s="40" t="s">
        <v>201</v>
      </c>
      <c r="C169" s="68">
        <v>26.8</v>
      </c>
      <c r="D169" s="40">
        <v>6</v>
      </c>
      <c r="E169" s="704">
        <f t="shared" si="22"/>
        <v>1263.02</v>
      </c>
      <c r="F169" s="740">
        <f t="shared" si="23"/>
        <v>1263.02</v>
      </c>
      <c r="G169" s="1037">
        <f>'Заказ, cкидки и курсы валют'!$J$24*F169</f>
        <v>16021.4087</v>
      </c>
      <c r="H169" s="158">
        <f t="shared" si="24"/>
        <v>96.13</v>
      </c>
      <c r="I169" s="245"/>
      <c r="J169" s="706"/>
      <c r="K169" s="706"/>
    </row>
    <row r="170" spans="1:11" ht="15">
      <c r="A170" s="250" t="s">
        <v>7562</v>
      </c>
      <c r="B170" s="40" t="s">
        <v>202</v>
      </c>
      <c r="C170" s="68">
        <v>30.6</v>
      </c>
      <c r="D170" s="40">
        <v>5</v>
      </c>
      <c r="E170" s="704">
        <f t="shared" si="22"/>
        <v>1307.52</v>
      </c>
      <c r="F170" s="740">
        <f t="shared" si="23"/>
        <v>1307.52</v>
      </c>
      <c r="G170" s="1037">
        <f>'Заказ, cкидки и курсы валют'!$J$24*F170</f>
        <v>16585.891200000002</v>
      </c>
      <c r="H170" s="158">
        <f t="shared" si="24"/>
        <v>82.93</v>
      </c>
      <c r="I170" s="245"/>
      <c r="J170" s="706"/>
      <c r="K170" s="706"/>
    </row>
    <row r="171" spans="1:11" ht="15">
      <c r="A171" s="250" t="s">
        <v>7563</v>
      </c>
      <c r="B171" s="40" t="s">
        <v>239</v>
      </c>
      <c r="C171" s="68">
        <v>38.299999999999997</v>
      </c>
      <c r="D171" s="40">
        <v>5</v>
      </c>
      <c r="E171" s="704">
        <f t="shared" si="22"/>
        <v>1693.42</v>
      </c>
      <c r="F171" s="740">
        <f t="shared" si="23"/>
        <v>1693.42</v>
      </c>
      <c r="G171" s="1037">
        <f>'Заказ, cкидки и курсы валют'!$J$24*F171</f>
        <v>21481.032700000003</v>
      </c>
      <c r="H171" s="158">
        <f t="shared" si="24"/>
        <v>107.41</v>
      </c>
      <c r="I171" s="245"/>
      <c r="J171" s="706"/>
      <c r="K171" s="706"/>
    </row>
    <row r="172" spans="1:11" ht="15">
      <c r="A172" s="250" t="s">
        <v>7564</v>
      </c>
      <c r="B172" s="40" t="s">
        <v>240</v>
      </c>
      <c r="C172" s="68">
        <v>47.4</v>
      </c>
      <c r="D172" s="40">
        <v>4</v>
      </c>
      <c r="E172" s="704">
        <f t="shared" si="22"/>
        <v>2028.38</v>
      </c>
      <c r="F172" s="740">
        <f t="shared" si="23"/>
        <v>2028.38</v>
      </c>
      <c r="G172" s="1037">
        <f>'Заказ, cкидки и курсы валют'!$J$24*F172</f>
        <v>25730.000300000003</v>
      </c>
      <c r="H172" s="158">
        <f t="shared" si="24"/>
        <v>102.92</v>
      </c>
      <c r="I172" s="245"/>
      <c r="J172" s="706"/>
      <c r="K172" s="706"/>
    </row>
    <row r="173" spans="1:11" ht="15">
      <c r="A173" s="250" t="s">
        <v>7565</v>
      </c>
      <c r="B173" s="40" t="s">
        <v>241</v>
      </c>
      <c r="C173" s="68">
        <v>59.1</v>
      </c>
      <c r="D173" s="40">
        <v>3</v>
      </c>
      <c r="E173" s="704">
        <f t="shared" si="22"/>
        <v>2918.98</v>
      </c>
      <c r="F173" s="740">
        <f t="shared" si="23"/>
        <v>2918.98</v>
      </c>
      <c r="G173" s="1037">
        <f>'Заказ, cкидки и курсы валют'!$J$24*F173</f>
        <v>37027.261299999998</v>
      </c>
      <c r="H173" s="158">
        <f t="shared" si="24"/>
        <v>111.08</v>
      </c>
      <c r="I173" s="245"/>
      <c r="J173" s="706"/>
      <c r="K173" s="706"/>
    </row>
    <row r="174" spans="1:11" ht="15">
      <c r="A174" s="250" t="s">
        <v>7566</v>
      </c>
      <c r="B174" s="40" t="s">
        <v>242</v>
      </c>
      <c r="C174" s="68">
        <v>61.8</v>
      </c>
      <c r="D174" s="40">
        <v>4</v>
      </c>
      <c r="E174" s="704">
        <f t="shared" si="22"/>
        <v>2977.1</v>
      </c>
      <c r="F174" s="740">
        <f t="shared" si="23"/>
        <v>2977.1</v>
      </c>
      <c r="G174" s="1037">
        <f>'Заказ, cкидки и курсы валют'!$J$24*F174</f>
        <v>37764.513500000001</v>
      </c>
      <c r="H174" s="158">
        <f t="shared" si="24"/>
        <v>151.06</v>
      </c>
      <c r="I174" s="245"/>
      <c r="J174" s="706"/>
      <c r="K174" s="706"/>
    </row>
    <row r="175" spans="1:11" ht="15">
      <c r="A175" s="250" t="s">
        <v>7567</v>
      </c>
      <c r="B175" s="40" t="s">
        <v>2647</v>
      </c>
      <c r="C175" s="68">
        <v>71.41</v>
      </c>
      <c r="D175" s="40">
        <v>4</v>
      </c>
      <c r="E175" s="704">
        <f t="shared" si="22"/>
        <v>2983.8</v>
      </c>
      <c r="F175" s="740">
        <f t="shared" si="23"/>
        <v>2983.8</v>
      </c>
      <c r="G175" s="1037">
        <f>'Заказ, cкидки и курсы валют'!$J$24*F175</f>
        <v>37849.503000000004</v>
      </c>
      <c r="H175" s="158">
        <f t="shared" si="24"/>
        <v>151.4</v>
      </c>
      <c r="I175" s="245"/>
      <c r="J175" s="706"/>
      <c r="K175" s="706"/>
    </row>
    <row r="176" spans="1:11" ht="15">
      <c r="A176" s="250" t="s">
        <v>7568</v>
      </c>
      <c r="B176" s="40" t="s">
        <v>2648</v>
      </c>
      <c r="C176" s="68">
        <v>84.22</v>
      </c>
      <c r="D176" s="40">
        <v>3</v>
      </c>
      <c r="E176" s="704">
        <f t="shared" si="22"/>
        <v>4113.28</v>
      </c>
      <c r="F176" s="740">
        <f t="shared" si="23"/>
        <v>4113.28</v>
      </c>
      <c r="G176" s="1037">
        <f>'Заказ, cкидки и курсы валют'!$J$24*F176</f>
        <v>52176.9568</v>
      </c>
      <c r="H176" s="158">
        <f t="shared" si="24"/>
        <v>156.53</v>
      </c>
      <c r="I176" s="245"/>
      <c r="J176" s="706"/>
      <c r="K176" s="706"/>
    </row>
    <row r="177" spans="1:11" ht="15">
      <c r="A177" s="250" t="s">
        <v>7569</v>
      </c>
      <c r="B177" s="40" t="s">
        <v>209</v>
      </c>
      <c r="C177" s="68">
        <v>96.01</v>
      </c>
      <c r="D177" s="40">
        <v>2</v>
      </c>
      <c r="E177" s="704">
        <f t="shared" si="22"/>
        <v>3952.46</v>
      </c>
      <c r="F177" s="740">
        <f t="shared" si="23"/>
        <v>3952.46</v>
      </c>
      <c r="G177" s="1037">
        <f>'Заказ, cкидки и курсы валют'!$J$24*F177</f>
        <v>50136.955099999999</v>
      </c>
      <c r="H177" s="158">
        <f t="shared" si="24"/>
        <v>100.27</v>
      </c>
      <c r="I177" s="245"/>
      <c r="J177" s="706"/>
      <c r="K177" s="706"/>
    </row>
    <row r="178" spans="1:11" ht="15">
      <c r="A178" s="250" t="s">
        <v>7570</v>
      </c>
      <c r="B178" s="40" t="s">
        <v>4012</v>
      </c>
      <c r="C178" s="68">
        <v>127</v>
      </c>
      <c r="D178" s="40">
        <v>2</v>
      </c>
      <c r="E178" s="704">
        <f t="shared" si="22"/>
        <v>5295.62</v>
      </c>
      <c r="F178" s="740">
        <f t="shared" si="23"/>
        <v>5295.62</v>
      </c>
      <c r="G178" s="1037">
        <f>'Заказ, cкидки и курсы валют'!$J$24*F178</f>
        <v>67174.939700000003</v>
      </c>
      <c r="H178" s="158">
        <f t="shared" si="24"/>
        <v>134.35</v>
      </c>
      <c r="I178" s="245"/>
      <c r="J178" s="706"/>
      <c r="K178" s="706"/>
    </row>
    <row r="179" spans="1:11" ht="15">
      <c r="A179" s="250" t="s">
        <v>7571</v>
      </c>
      <c r="B179" s="40" t="s">
        <v>243</v>
      </c>
      <c r="C179" s="68">
        <v>47</v>
      </c>
      <c r="D179" s="40">
        <v>3</v>
      </c>
      <c r="E179" s="704">
        <f t="shared" si="22"/>
        <v>2025.56</v>
      </c>
      <c r="F179" s="740">
        <f t="shared" si="23"/>
        <v>2025.56</v>
      </c>
      <c r="G179" s="1037">
        <f>'Заказ, cкидки и курсы валют'!$J$24*F179</f>
        <v>25694.228599999999</v>
      </c>
      <c r="H179" s="158">
        <f t="shared" si="24"/>
        <v>77.08</v>
      </c>
      <c r="I179" s="245"/>
      <c r="J179" s="706"/>
      <c r="K179" s="706"/>
    </row>
    <row r="180" spans="1:11" ht="15">
      <c r="A180" s="250" t="s">
        <v>7572</v>
      </c>
      <c r="B180" s="40" t="s">
        <v>244</v>
      </c>
      <c r="C180" s="68">
        <v>57</v>
      </c>
      <c r="D180" s="40">
        <v>3</v>
      </c>
      <c r="E180" s="704">
        <f t="shared" si="22"/>
        <v>2340.9</v>
      </c>
      <c r="F180" s="740">
        <f t="shared" si="23"/>
        <v>2340.9</v>
      </c>
      <c r="G180" s="1037">
        <f>'Заказ, cкидки и курсы валют'!$J$24*F180</f>
        <v>29694.316500000001</v>
      </c>
      <c r="H180" s="158">
        <f t="shared" si="24"/>
        <v>89.08</v>
      </c>
      <c r="I180" s="245"/>
      <c r="J180" s="706"/>
      <c r="K180" s="706"/>
    </row>
    <row r="181" spans="1:11" ht="15">
      <c r="A181" s="250" t="s">
        <v>7573</v>
      </c>
      <c r="B181" s="40" t="s">
        <v>245</v>
      </c>
      <c r="C181" s="68">
        <v>73.3</v>
      </c>
      <c r="D181" s="40">
        <v>3</v>
      </c>
      <c r="E181" s="704">
        <f t="shared" si="22"/>
        <v>3135.3</v>
      </c>
      <c r="F181" s="740">
        <f t="shared" si="23"/>
        <v>3135.3</v>
      </c>
      <c r="G181" s="1037">
        <f>'Заказ, cкидки и курсы валют'!$J$24*F181</f>
        <v>39771.280500000001</v>
      </c>
      <c r="H181" s="158">
        <f t="shared" si="24"/>
        <v>119.31</v>
      </c>
      <c r="I181" s="245"/>
      <c r="J181" s="706"/>
      <c r="K181" s="706"/>
    </row>
    <row r="182" spans="1:11" ht="15">
      <c r="A182" s="250" t="s">
        <v>7574</v>
      </c>
      <c r="B182" s="40" t="s">
        <v>1334</v>
      </c>
      <c r="C182" s="68">
        <v>87.58</v>
      </c>
      <c r="D182" s="40">
        <v>3</v>
      </c>
      <c r="E182" s="704">
        <f t="shared" si="22"/>
        <v>3477.34</v>
      </c>
      <c r="F182" s="740">
        <f t="shared" si="23"/>
        <v>3477.34</v>
      </c>
      <c r="G182" s="1037">
        <f>'Заказ, cкидки и курсы валют'!$J$24*F182</f>
        <v>44110.057900000007</v>
      </c>
      <c r="H182" s="158">
        <f t="shared" si="24"/>
        <v>132.33000000000001</v>
      </c>
      <c r="I182" s="245"/>
      <c r="J182" s="706"/>
      <c r="K182" s="706"/>
    </row>
    <row r="183" spans="1:11" ht="15">
      <c r="A183" s="250" t="s">
        <v>7575</v>
      </c>
      <c r="B183" s="40" t="s">
        <v>246</v>
      </c>
      <c r="C183" s="68">
        <v>93.25</v>
      </c>
      <c r="D183" s="40">
        <v>3</v>
      </c>
      <c r="E183" s="704">
        <f t="shared" si="22"/>
        <v>3928.26</v>
      </c>
      <c r="F183" s="740">
        <f t="shared" si="23"/>
        <v>3928.26</v>
      </c>
      <c r="G183" s="1037">
        <f>'Заказ, cкидки и курсы валют'!$J$24*F183</f>
        <v>49829.978100000008</v>
      </c>
      <c r="H183" s="158">
        <f t="shared" si="24"/>
        <v>149.49</v>
      </c>
      <c r="I183" s="245"/>
      <c r="J183" s="706"/>
      <c r="K183" s="706"/>
    </row>
    <row r="184" spans="1:11" ht="15">
      <c r="A184" s="250" t="s">
        <v>7576</v>
      </c>
      <c r="B184" s="78" t="s">
        <v>1335</v>
      </c>
      <c r="C184" s="68">
        <v>107.61</v>
      </c>
      <c r="D184" s="78">
        <v>3</v>
      </c>
      <c r="E184" s="704">
        <f t="shared" si="22"/>
        <v>4304</v>
      </c>
      <c r="F184" s="740">
        <f t="shared" si="23"/>
        <v>4304</v>
      </c>
      <c r="G184" s="1037">
        <f>'Заказ, cкидки и курсы валют'!$J$24*F184</f>
        <v>54596.240000000005</v>
      </c>
      <c r="H184" s="158">
        <f t="shared" si="24"/>
        <v>163.79</v>
      </c>
      <c r="I184" s="245"/>
      <c r="J184" s="706"/>
      <c r="K184" s="706"/>
    </row>
    <row r="185" spans="1:11" ht="15">
      <c r="A185" s="250" t="s">
        <v>7577</v>
      </c>
      <c r="B185" s="40" t="s">
        <v>215</v>
      </c>
      <c r="C185" s="68">
        <v>127.6</v>
      </c>
      <c r="D185" s="40">
        <v>3</v>
      </c>
      <c r="E185" s="704">
        <f t="shared" si="22"/>
        <v>5221.84</v>
      </c>
      <c r="F185" s="740">
        <f t="shared" si="23"/>
        <v>5221.84</v>
      </c>
      <c r="G185" s="1037">
        <f>'Заказ, cкидки и курсы валют'!$J$24*F185</f>
        <v>66239.040399999998</v>
      </c>
      <c r="H185" s="158">
        <f t="shared" si="24"/>
        <v>198.72</v>
      </c>
      <c r="I185" s="245"/>
      <c r="J185" s="706"/>
      <c r="K185" s="706"/>
    </row>
    <row r="186" spans="1:11" ht="15">
      <c r="A186" s="250" t="s">
        <v>7578</v>
      </c>
      <c r="B186" s="40" t="s">
        <v>216</v>
      </c>
      <c r="C186" s="68">
        <v>141.4</v>
      </c>
      <c r="D186" s="40">
        <v>5</v>
      </c>
      <c r="E186" s="704">
        <f t="shared" si="22"/>
        <v>5927.86</v>
      </c>
      <c r="F186" s="740">
        <f t="shared" si="23"/>
        <v>5927.86</v>
      </c>
      <c r="G186" s="1037">
        <f>'Заказ, cкидки и курсы валют'!$J$24*F186</f>
        <v>75194.9041</v>
      </c>
      <c r="H186" s="158">
        <f t="shared" si="24"/>
        <v>375.97</v>
      </c>
      <c r="I186" s="245"/>
      <c r="J186" s="706"/>
      <c r="K186" s="706"/>
    </row>
    <row r="187" spans="1:11" ht="15">
      <c r="A187" s="250" t="s">
        <v>7579</v>
      </c>
      <c r="B187" s="40" t="s">
        <v>1370</v>
      </c>
      <c r="C187" s="68">
        <v>175</v>
      </c>
      <c r="D187" s="40">
        <v>3</v>
      </c>
      <c r="E187" s="704">
        <f t="shared" ref="E187:E198" si="25">E121*2</f>
        <v>7788.34</v>
      </c>
      <c r="F187" s="740">
        <f t="shared" si="23"/>
        <v>7788.34</v>
      </c>
      <c r="G187" s="1037">
        <f>'Заказ, cкидки и курсы валют'!$J$24*F187</f>
        <v>98795.092900000003</v>
      </c>
      <c r="H187" s="158">
        <f t="shared" si="24"/>
        <v>296.39</v>
      </c>
      <c r="I187" s="245"/>
      <c r="J187" s="706"/>
      <c r="K187" s="706"/>
    </row>
    <row r="188" spans="1:11" ht="15">
      <c r="A188" s="250" t="s">
        <v>7580</v>
      </c>
      <c r="B188" s="40" t="s">
        <v>220</v>
      </c>
      <c r="C188" s="68">
        <v>200.25</v>
      </c>
      <c r="D188" s="40">
        <v>4</v>
      </c>
      <c r="E188" s="704">
        <f t="shared" si="25"/>
        <v>8213.7199999999993</v>
      </c>
      <c r="F188" s="740">
        <f t="shared" si="23"/>
        <v>8213.7199999999993</v>
      </c>
      <c r="G188" s="1037">
        <f>'Заказ, cкидки и курсы валют'!$J$24*F188</f>
        <v>104191.0382</v>
      </c>
      <c r="H188" s="158">
        <f t="shared" si="24"/>
        <v>416.76</v>
      </c>
      <c r="I188" s="245"/>
      <c r="J188" s="706"/>
      <c r="K188" s="706"/>
    </row>
    <row r="189" spans="1:11" ht="15">
      <c r="A189" s="250" t="s">
        <v>7581</v>
      </c>
      <c r="B189" s="40" t="s">
        <v>221</v>
      </c>
      <c r="C189" s="68">
        <v>217.53</v>
      </c>
      <c r="D189" s="40">
        <v>2</v>
      </c>
      <c r="E189" s="704">
        <f t="shared" si="25"/>
        <v>9285.16</v>
      </c>
      <c r="F189" s="740">
        <f t="shared" si="23"/>
        <v>9285.16</v>
      </c>
      <c r="G189" s="1037">
        <f>'Заказ, cкидки и курсы валют'!$J$24*F189</f>
        <v>117782.2546</v>
      </c>
      <c r="H189" s="158">
        <f t="shared" si="24"/>
        <v>235.56</v>
      </c>
      <c r="I189" s="245"/>
      <c r="J189" s="706"/>
      <c r="K189" s="706"/>
    </row>
    <row r="190" spans="1:11" ht="15">
      <c r="A190" s="250" t="s">
        <v>7582</v>
      </c>
      <c r="B190" s="40" t="s">
        <v>4013</v>
      </c>
      <c r="C190" s="68">
        <v>79</v>
      </c>
      <c r="D190" s="40">
        <v>2</v>
      </c>
      <c r="E190" s="704">
        <f t="shared" si="25"/>
        <v>3172.2</v>
      </c>
      <c r="F190" s="740">
        <f t="shared" si="23"/>
        <v>3172.2</v>
      </c>
      <c r="G190" s="1037">
        <f>'Заказ, cкидки и курсы валют'!$J$24*F190</f>
        <v>40239.356999999996</v>
      </c>
      <c r="H190" s="158">
        <f t="shared" si="24"/>
        <v>80.48</v>
      </c>
      <c r="I190" s="245"/>
      <c r="J190" s="706"/>
      <c r="K190" s="706"/>
    </row>
    <row r="191" spans="1:11" ht="15">
      <c r="A191" s="250" t="s">
        <v>7583</v>
      </c>
      <c r="B191" s="40" t="s">
        <v>4209</v>
      </c>
      <c r="C191" s="68">
        <v>95</v>
      </c>
      <c r="D191" s="40">
        <v>2</v>
      </c>
      <c r="E191" s="704">
        <f t="shared" si="25"/>
        <v>3718.12</v>
      </c>
      <c r="F191" s="740">
        <f t="shared" si="23"/>
        <v>3718.12</v>
      </c>
      <c r="G191" s="1037">
        <f>'Заказ, cкидки и курсы валют'!$J$24*F191</f>
        <v>47164.352200000001</v>
      </c>
      <c r="H191" s="158">
        <f t="shared" si="24"/>
        <v>94.33</v>
      </c>
      <c r="I191" s="245"/>
      <c r="J191" s="706"/>
      <c r="K191" s="706"/>
    </row>
    <row r="192" spans="1:11" ht="15">
      <c r="A192" s="250" t="s">
        <v>7584</v>
      </c>
      <c r="B192" s="40" t="s">
        <v>4210</v>
      </c>
      <c r="C192" s="68">
        <v>96</v>
      </c>
      <c r="D192" s="40">
        <v>2</v>
      </c>
      <c r="E192" s="704">
        <f t="shared" si="25"/>
        <v>4574.84</v>
      </c>
      <c r="F192" s="740">
        <f t="shared" si="23"/>
        <v>4574.84</v>
      </c>
      <c r="G192" s="1037">
        <f>'Заказ, cкидки и курсы валют'!$J$24*F192</f>
        <v>58031.845400000006</v>
      </c>
      <c r="H192" s="158">
        <f t="shared" si="24"/>
        <v>116.06</v>
      </c>
      <c r="I192" s="245"/>
      <c r="J192" s="706"/>
      <c r="K192" s="706"/>
    </row>
    <row r="193" spans="1:11" ht="15">
      <c r="A193" s="250" t="s">
        <v>7585</v>
      </c>
      <c r="B193" s="40" t="s">
        <v>1372</v>
      </c>
      <c r="C193" s="68">
        <v>150.83000000000001</v>
      </c>
      <c r="D193" s="40">
        <v>2</v>
      </c>
      <c r="E193" s="704">
        <f t="shared" si="25"/>
        <v>6484.76</v>
      </c>
      <c r="F193" s="740">
        <f t="shared" si="23"/>
        <v>6484.76</v>
      </c>
      <c r="G193" s="1037">
        <f>'Заказ, cкидки и курсы валют'!$J$24*F193</f>
        <v>82259.180600000007</v>
      </c>
      <c r="H193" s="158">
        <f t="shared" si="24"/>
        <v>164.52</v>
      </c>
      <c r="I193" s="245"/>
      <c r="J193" s="706"/>
      <c r="K193" s="706"/>
    </row>
    <row r="194" spans="1:11" ht="15">
      <c r="A194" s="250" t="s">
        <v>7586</v>
      </c>
      <c r="B194" s="40" t="s">
        <v>1373</v>
      </c>
      <c r="C194" s="68">
        <v>192</v>
      </c>
      <c r="D194" s="40">
        <v>2</v>
      </c>
      <c r="E194" s="704">
        <f t="shared" si="25"/>
        <v>8100.76</v>
      </c>
      <c r="F194" s="740">
        <f t="shared" si="23"/>
        <v>8100.76</v>
      </c>
      <c r="G194" s="1037">
        <f>'Заказ, cкидки и курсы валют'!$J$24*F194</f>
        <v>102758.14060000001</v>
      </c>
      <c r="H194" s="158">
        <f t="shared" si="24"/>
        <v>205.52</v>
      </c>
      <c r="I194" s="245"/>
      <c r="J194" s="706"/>
      <c r="K194" s="706"/>
    </row>
    <row r="195" spans="1:11" ht="15">
      <c r="A195" s="250" t="s">
        <v>7587</v>
      </c>
      <c r="B195" s="40" t="s">
        <v>3137</v>
      </c>
      <c r="C195" s="68">
        <v>87.6</v>
      </c>
      <c r="D195" s="40">
        <v>5</v>
      </c>
      <c r="E195" s="704">
        <f t="shared" si="25"/>
        <v>3897.56</v>
      </c>
      <c r="F195" s="740">
        <f t="shared" si="23"/>
        <v>3897.56</v>
      </c>
      <c r="G195" s="1037">
        <f>'Заказ, cкидки и курсы валют'!$J$24*F195</f>
        <v>49440.548600000002</v>
      </c>
      <c r="H195" s="158">
        <f t="shared" si="24"/>
        <v>247.2</v>
      </c>
      <c r="I195" s="245"/>
      <c r="J195" s="706"/>
      <c r="K195" s="706"/>
    </row>
    <row r="196" spans="1:11" ht="15">
      <c r="A196" s="250" t="s">
        <v>7588</v>
      </c>
      <c r="B196" s="40" t="s">
        <v>247</v>
      </c>
      <c r="C196" s="68">
        <v>130</v>
      </c>
      <c r="D196" s="40">
        <v>5</v>
      </c>
      <c r="E196" s="704">
        <f t="shared" si="25"/>
        <v>4234.88</v>
      </c>
      <c r="F196" s="740">
        <f t="shared" si="23"/>
        <v>4234.88</v>
      </c>
      <c r="G196" s="1037">
        <f>'Заказ, cкидки и курсы валют'!$J$24*F196</f>
        <v>53719.452800000006</v>
      </c>
      <c r="H196" s="158">
        <f t="shared" si="24"/>
        <v>268.60000000000002</v>
      </c>
      <c r="I196" s="245"/>
      <c r="J196" s="706"/>
      <c r="K196" s="706"/>
    </row>
    <row r="197" spans="1:11" ht="15">
      <c r="A197" s="250" t="s">
        <v>7589</v>
      </c>
      <c r="B197" s="40" t="s">
        <v>248</v>
      </c>
      <c r="C197" s="68">
        <v>172</v>
      </c>
      <c r="D197" s="40">
        <v>4</v>
      </c>
      <c r="E197" s="704">
        <f t="shared" si="25"/>
        <v>7014.94</v>
      </c>
      <c r="F197" s="740">
        <f t="shared" si="23"/>
        <v>7014.94</v>
      </c>
      <c r="G197" s="1037">
        <f>'Заказ, cкидки и курсы валют'!$J$24*F197</f>
        <v>88984.513900000005</v>
      </c>
      <c r="H197" s="158">
        <f t="shared" si="24"/>
        <v>355.94</v>
      </c>
      <c r="I197" s="245"/>
      <c r="J197" s="706"/>
      <c r="K197" s="706"/>
    </row>
    <row r="198" spans="1:11" ht="15">
      <c r="A198" s="250" t="s">
        <v>7590</v>
      </c>
      <c r="B198" s="40" t="s">
        <v>249</v>
      </c>
      <c r="C198" s="68">
        <v>207.89</v>
      </c>
      <c r="D198" s="40">
        <v>3</v>
      </c>
      <c r="E198" s="704">
        <f t="shared" si="25"/>
        <v>8488.4599999999991</v>
      </c>
      <c r="F198" s="740">
        <f t="shared" si="23"/>
        <v>8488.4599999999991</v>
      </c>
      <c r="G198" s="1037">
        <f>'Заказ, cкидки и курсы валют'!$J$24*F198</f>
        <v>107676.1151</v>
      </c>
      <c r="H198" s="158">
        <f t="shared" si="24"/>
        <v>323.02999999999997</v>
      </c>
      <c r="I198" s="245"/>
      <c r="J198" s="706"/>
      <c r="K198" s="706"/>
    </row>
    <row r="199" spans="1:11" ht="15">
      <c r="A199" s="250" t="s">
        <v>7591</v>
      </c>
      <c r="B199" s="40" t="s">
        <v>250</v>
      </c>
      <c r="C199" s="68">
        <v>258.02</v>
      </c>
      <c r="D199" s="40">
        <v>2</v>
      </c>
      <c r="E199" s="704">
        <f>E134*2</f>
        <v>10854.44</v>
      </c>
      <c r="F199" s="740">
        <f t="shared" si="23"/>
        <v>10854.44</v>
      </c>
      <c r="G199" s="1037">
        <f>'Заказ, cкидки и курсы валют'!$J$24*F199</f>
        <v>137688.57140000002</v>
      </c>
      <c r="H199" s="158">
        <f t="shared" si="24"/>
        <v>275.38</v>
      </c>
      <c r="I199" s="245"/>
      <c r="J199" s="706"/>
      <c r="K199" s="706"/>
    </row>
    <row r="200" spans="1:11" ht="15">
      <c r="A200" s="250" t="s">
        <v>7592</v>
      </c>
      <c r="B200" s="40" t="s">
        <v>1376</v>
      </c>
      <c r="C200" s="68">
        <v>286.63</v>
      </c>
      <c r="D200" s="40">
        <v>2</v>
      </c>
      <c r="E200" s="704">
        <f>E135*2</f>
        <v>11776.18</v>
      </c>
      <c r="F200" s="740">
        <f t="shared" si="23"/>
        <v>11776.18</v>
      </c>
      <c r="G200" s="1037">
        <f>'Заказ, cкидки и курсы валют'!$J$24*F200</f>
        <v>149380.84330000001</v>
      </c>
      <c r="H200" s="158">
        <f t="shared" si="24"/>
        <v>298.76</v>
      </c>
      <c r="I200" s="245"/>
      <c r="J200" s="706"/>
      <c r="K200" s="706"/>
    </row>
    <row r="201" spans="1:11" ht="15">
      <c r="A201" s="250" t="s">
        <v>7593</v>
      </c>
      <c r="B201" s="40" t="s">
        <v>979</v>
      </c>
      <c r="C201" s="68">
        <v>342.63</v>
      </c>
      <c r="D201" s="40">
        <v>2</v>
      </c>
      <c r="E201" s="704">
        <f>E136*2</f>
        <v>14252.42</v>
      </c>
      <c r="F201" s="740">
        <f t="shared" si="23"/>
        <v>14252.42</v>
      </c>
      <c r="G201" s="1037">
        <f>'Заказ, cкидки и курсы валют'!$J$24*F201</f>
        <v>180791.94770000002</v>
      </c>
      <c r="H201" s="158">
        <f t="shared" si="24"/>
        <v>361.58</v>
      </c>
      <c r="I201" s="245"/>
      <c r="J201" s="706"/>
      <c r="K201" s="706"/>
    </row>
    <row r="202" spans="1:11" ht="15">
      <c r="A202" s="250" t="s">
        <v>7594</v>
      </c>
      <c r="B202" s="40" t="s">
        <v>4211</v>
      </c>
      <c r="C202" s="68">
        <v>415.88</v>
      </c>
      <c r="D202" s="40">
        <v>2</v>
      </c>
      <c r="E202" s="704">
        <f>E137*2</f>
        <v>17344.14</v>
      </c>
      <c r="F202" s="740">
        <f t="shared" si="23"/>
        <v>17344.14</v>
      </c>
      <c r="G202" s="1037">
        <f>'Заказ, cкидки и курсы валют'!$J$24*F202</f>
        <v>220010.41589999999</v>
      </c>
      <c r="H202" s="158">
        <f t="shared" si="24"/>
        <v>440.02</v>
      </c>
      <c r="I202" s="245"/>
      <c r="J202" s="706"/>
      <c r="K202" s="706"/>
    </row>
    <row r="203" spans="1:11" ht="15">
      <c r="A203" s="250" t="s">
        <v>7595</v>
      </c>
      <c r="B203" s="40" t="s">
        <v>3138</v>
      </c>
      <c r="C203" s="68">
        <v>174</v>
      </c>
      <c r="D203" s="40">
        <v>3</v>
      </c>
      <c r="E203" s="704">
        <f>E139*2</f>
        <v>7569</v>
      </c>
      <c r="F203" s="740">
        <f t="shared" si="23"/>
        <v>7569</v>
      </c>
      <c r="G203" s="1037">
        <f>'Заказ, cкидки и курсы валют'!$J$24*F203</f>
        <v>96012.764999999999</v>
      </c>
      <c r="H203" s="158">
        <f t="shared" si="24"/>
        <v>288.04000000000002</v>
      </c>
      <c r="I203" s="245"/>
      <c r="J203" s="706"/>
      <c r="K203" s="706"/>
    </row>
    <row r="204" spans="1:11" ht="15">
      <c r="A204" s="250" t="s">
        <v>7596</v>
      </c>
      <c r="B204" s="40" t="s">
        <v>251</v>
      </c>
      <c r="C204" s="68">
        <v>227</v>
      </c>
      <c r="D204" s="40">
        <v>3</v>
      </c>
      <c r="E204" s="704">
        <f>E140*2</f>
        <v>9226.6200000000008</v>
      </c>
      <c r="F204" s="740">
        <f t="shared" si="23"/>
        <v>9226.6200000000008</v>
      </c>
      <c r="G204" s="1037">
        <f>'Заказ, cкидки и курсы валют'!$J$24*F204</f>
        <v>117039.67470000002</v>
      </c>
      <c r="H204" s="158">
        <f t="shared" si="24"/>
        <v>351.12</v>
      </c>
      <c r="I204" s="245"/>
      <c r="J204" s="706"/>
      <c r="K204" s="706"/>
    </row>
    <row r="205" spans="1:11" ht="15">
      <c r="A205" s="250" t="s">
        <v>7597</v>
      </c>
      <c r="B205" s="40" t="s">
        <v>252</v>
      </c>
      <c r="C205" s="68">
        <v>312</v>
      </c>
      <c r="D205" s="40">
        <v>1</v>
      </c>
      <c r="E205" s="704">
        <f t="shared" ref="E205:E211" si="26">E142*2</f>
        <v>14133.34</v>
      </c>
      <c r="F205" s="740">
        <f t="shared" si="23"/>
        <v>14133.34</v>
      </c>
      <c r="G205" s="1037">
        <f>'Заказ, cкидки и курсы валют'!$J$24*F205</f>
        <v>179281.4179</v>
      </c>
      <c r="H205" s="158">
        <f t="shared" si="24"/>
        <v>179.28</v>
      </c>
      <c r="I205" s="245"/>
      <c r="J205" s="706"/>
      <c r="K205" s="706"/>
    </row>
    <row r="206" spans="1:11" ht="15">
      <c r="A206" s="250" t="s">
        <v>7598</v>
      </c>
      <c r="B206" s="73" t="s">
        <v>3647</v>
      </c>
      <c r="C206" s="68">
        <v>352</v>
      </c>
      <c r="D206" s="40">
        <v>1</v>
      </c>
      <c r="E206" s="704">
        <f t="shared" si="26"/>
        <v>14908.62</v>
      </c>
      <c r="F206" s="740">
        <f t="shared" si="23"/>
        <v>14908.62</v>
      </c>
      <c r="G206" s="1037">
        <f>'Заказ, cкидки и курсы валют'!$J$24*F206</f>
        <v>189115.84470000002</v>
      </c>
      <c r="H206" s="158">
        <f t="shared" si="24"/>
        <v>189.12</v>
      </c>
      <c r="I206" s="245"/>
      <c r="J206" s="706"/>
      <c r="K206" s="706"/>
    </row>
    <row r="207" spans="1:11" ht="15">
      <c r="A207" s="250" t="s">
        <v>7599</v>
      </c>
      <c r="B207" s="40" t="s">
        <v>1339</v>
      </c>
      <c r="C207" s="68">
        <v>398</v>
      </c>
      <c r="D207" s="40">
        <v>1</v>
      </c>
      <c r="E207" s="704">
        <f t="shared" si="26"/>
        <v>16553.759999999998</v>
      </c>
      <c r="F207" s="740">
        <f t="shared" si="23"/>
        <v>16553.759999999998</v>
      </c>
      <c r="G207" s="1037">
        <f>'Заказ, cкидки и курсы валют'!$J$24*F207</f>
        <v>209984.44559999998</v>
      </c>
      <c r="H207" s="158">
        <f t="shared" si="24"/>
        <v>209.98</v>
      </c>
      <c r="I207" s="245"/>
      <c r="J207" s="706"/>
      <c r="K207" s="706"/>
    </row>
    <row r="208" spans="1:11" ht="15">
      <c r="A208" s="250" t="s">
        <v>7600</v>
      </c>
      <c r="B208" s="40" t="s">
        <v>1378</v>
      </c>
      <c r="C208" s="68">
        <v>486</v>
      </c>
      <c r="D208" s="40">
        <v>1</v>
      </c>
      <c r="E208" s="704">
        <f t="shared" si="26"/>
        <v>20519.259999999998</v>
      </c>
      <c r="F208" s="740">
        <f t="shared" si="23"/>
        <v>20519.259999999998</v>
      </c>
      <c r="G208" s="1037">
        <f>'Заказ, cкидки и курсы валют'!$J$24*F208</f>
        <v>260286.8131</v>
      </c>
      <c r="H208" s="158">
        <f t="shared" si="24"/>
        <v>260.29000000000002</v>
      </c>
      <c r="I208" s="245"/>
      <c r="J208" s="706"/>
      <c r="K208" s="706"/>
    </row>
    <row r="209" spans="1:11" ht="15">
      <c r="A209" s="250" t="s">
        <v>7601</v>
      </c>
      <c r="B209" s="40" t="s">
        <v>1340</v>
      </c>
      <c r="C209" s="68">
        <v>576.25</v>
      </c>
      <c r="D209" s="40">
        <v>1</v>
      </c>
      <c r="E209" s="704">
        <f t="shared" si="26"/>
        <v>24110.240000000002</v>
      </c>
      <c r="F209" s="740">
        <f t="shared" si="23"/>
        <v>24110.240000000002</v>
      </c>
      <c r="G209" s="1037">
        <f>'Заказ, cкидки и курсы валют'!$J$24*F209</f>
        <v>305838.39440000005</v>
      </c>
      <c r="H209" s="158">
        <f t="shared" si="24"/>
        <v>305.83999999999997</v>
      </c>
      <c r="I209" s="245"/>
      <c r="J209" s="706"/>
      <c r="K209" s="706"/>
    </row>
    <row r="210" spans="1:11" ht="15">
      <c r="A210" s="250" t="s">
        <v>7602</v>
      </c>
      <c r="B210" s="40" t="s">
        <v>2662</v>
      </c>
      <c r="C210" s="68">
        <v>662</v>
      </c>
      <c r="D210" s="40">
        <v>1</v>
      </c>
      <c r="E210" s="704">
        <f t="shared" si="26"/>
        <v>29391.7</v>
      </c>
      <c r="F210" s="740">
        <f t="shared" si="23"/>
        <v>29391.7</v>
      </c>
      <c r="G210" s="1037">
        <f>'Заказ, cкидки и курсы валют'!$J$24*F210</f>
        <v>372833.7145</v>
      </c>
      <c r="H210" s="158">
        <f t="shared" si="24"/>
        <v>372.83</v>
      </c>
      <c r="I210" s="245"/>
      <c r="J210" s="706"/>
      <c r="K210" s="706"/>
    </row>
    <row r="211" spans="1:11" ht="13.5" thickBot="1">
      <c r="A211" s="282" t="s">
        <v>7603</v>
      </c>
      <c r="B211" s="317" t="s">
        <v>980</v>
      </c>
      <c r="C211" s="956">
        <v>750</v>
      </c>
      <c r="D211" s="317">
        <v>1</v>
      </c>
      <c r="E211" s="704">
        <f t="shared" si="26"/>
        <v>33305.040000000001</v>
      </c>
      <c r="F211" s="740">
        <f t="shared" si="23"/>
        <v>33305.040000000001</v>
      </c>
      <c r="G211" s="1037">
        <f>'Заказ, cкидки и курсы валют'!$J$24*F211</f>
        <v>422474.43240000005</v>
      </c>
      <c r="H211" s="158">
        <f t="shared" si="24"/>
        <v>422.47</v>
      </c>
      <c r="I211" s="248"/>
      <c r="K211" s="1061"/>
    </row>
    <row r="212" spans="1:11" ht="13.5" thickBot="1">
      <c r="A212" s="1484"/>
      <c r="B212" s="101"/>
      <c r="C212" s="107"/>
      <c r="D212" s="101"/>
      <c r="E212" s="1422"/>
      <c r="F212" s="1427"/>
      <c r="G212" s="1040"/>
      <c r="H212" s="23"/>
      <c r="I212" s="629"/>
      <c r="K212" s="1061"/>
    </row>
    <row r="213" spans="1:11" ht="18">
      <c r="A213" s="291"/>
      <c r="B213" s="196"/>
      <c r="C213" s="112" t="s">
        <v>4429</v>
      </c>
      <c r="D213" s="112"/>
      <c r="E213" s="1029"/>
      <c r="F213" s="694"/>
      <c r="G213" s="729"/>
      <c r="H213" s="196"/>
      <c r="I213" s="116"/>
      <c r="K213" s="1061"/>
    </row>
    <row r="214" spans="1:11" ht="33.75" customHeight="1">
      <c r="A214" s="292"/>
      <c r="B214" s="17"/>
      <c r="C214" s="118"/>
      <c r="D214" s="118"/>
      <c r="E214" s="689"/>
      <c r="F214" s="733"/>
      <c r="G214" s="763"/>
      <c r="H214" s="17"/>
      <c r="I214" s="200"/>
      <c r="K214" s="1061"/>
    </row>
    <row r="215" spans="1:11" ht="24.75" customHeight="1">
      <c r="A215" s="292"/>
      <c r="B215" s="17"/>
      <c r="C215" s="118"/>
      <c r="D215" s="118"/>
      <c r="E215" s="689"/>
      <c r="F215" s="733"/>
      <c r="G215" s="763"/>
      <c r="H215" s="17"/>
      <c r="I215" s="200"/>
      <c r="K215" s="1061"/>
    </row>
    <row r="216" spans="1:11" ht="49.5" customHeight="1">
      <c r="A216" s="292"/>
      <c r="B216" s="17"/>
      <c r="C216" s="118"/>
      <c r="D216" s="118"/>
      <c r="E216" s="689"/>
      <c r="F216" s="733"/>
      <c r="G216" s="763"/>
      <c r="H216" s="17"/>
      <c r="I216" s="200"/>
      <c r="K216" s="1061"/>
    </row>
    <row r="217" spans="1:11" ht="16.5" thickBot="1">
      <c r="A217" s="234" t="s">
        <v>7211</v>
      </c>
      <c r="B217" s="316"/>
      <c r="C217" s="120"/>
      <c r="D217" s="120"/>
      <c r="E217" s="690"/>
      <c r="F217" s="735"/>
      <c r="G217" s="764"/>
      <c r="H217" s="204"/>
      <c r="I217" s="205"/>
      <c r="K217" s="1061"/>
    </row>
    <row r="218" spans="1:11" ht="52.5">
      <c r="A218" s="228" t="s">
        <v>1036</v>
      </c>
      <c r="B218" s="229" t="s">
        <v>1037</v>
      </c>
      <c r="C218" s="230" t="s">
        <v>679</v>
      </c>
      <c r="D218" s="230" t="s">
        <v>3147</v>
      </c>
      <c r="E218" s="742" t="s">
        <v>11544</v>
      </c>
      <c r="F218" s="737" t="s">
        <v>2796</v>
      </c>
      <c r="G218" s="785" t="s">
        <v>2644</v>
      </c>
      <c r="H218" s="394" t="s">
        <v>498</v>
      </c>
      <c r="I218" s="232" t="s">
        <v>4274</v>
      </c>
      <c r="K218" s="986"/>
    </row>
    <row r="219" spans="1:11" ht="14.1" customHeight="1" thickBot="1">
      <c r="A219" s="228"/>
      <c r="B219" s="445"/>
      <c r="C219" s="230" t="s">
        <v>3648</v>
      </c>
      <c r="D219" s="446" t="s">
        <v>2645</v>
      </c>
      <c r="E219" s="696" t="s">
        <v>265</v>
      </c>
      <c r="F219" s="745">
        <f>'Заказ, cкидки и курсы валют'!$I$12</f>
        <v>0</v>
      </c>
      <c r="G219" s="1150"/>
      <c r="H219" s="545"/>
      <c r="I219" s="380"/>
      <c r="K219" s="986"/>
    </row>
    <row r="220" spans="1:11" ht="14.1" customHeight="1">
      <c r="A220" s="389" t="s">
        <v>4853</v>
      </c>
      <c r="B220" s="1220" t="s">
        <v>178</v>
      </c>
      <c r="C220" s="1219">
        <v>10.3</v>
      </c>
      <c r="D220" s="1217">
        <v>200</v>
      </c>
      <c r="E220" s="992">
        <v>424.87</v>
      </c>
      <c r="F220" s="1187">
        <f>ROUND(E220*(1-$F$10),2)</f>
        <v>424.87</v>
      </c>
      <c r="G220" s="1188">
        <f>'Заказ, cкидки и курсы валют'!$J$24*F220</f>
        <v>5389.47595</v>
      </c>
      <c r="H220" s="443">
        <f>ROUND((D220/1000)*G220,2)</f>
        <v>1077.9000000000001</v>
      </c>
      <c r="I220" s="393"/>
      <c r="K220" s="986"/>
    </row>
    <row r="221" spans="1:11" ht="14.1" customHeight="1">
      <c r="A221" s="250" t="s">
        <v>4854</v>
      </c>
      <c r="B221" s="40" t="s">
        <v>3139</v>
      </c>
      <c r="C221" s="60">
        <v>12.7</v>
      </c>
      <c r="D221" s="73">
        <v>150</v>
      </c>
      <c r="E221" s="992">
        <v>510.16</v>
      </c>
      <c r="F221" s="740">
        <f t="shared" ref="F221:F223" si="27">ROUND(E221*(1-$F$10),2)</f>
        <v>510.16</v>
      </c>
      <c r="G221" s="1037">
        <f>'Заказ, cкидки и курсы валют'!$J$24*F221</f>
        <v>6471.3796000000002</v>
      </c>
      <c r="H221" s="158">
        <f t="shared" ref="H221:H223" si="28">ROUND((D221/1000)*G221,2)</f>
        <v>970.71</v>
      </c>
      <c r="I221" s="245"/>
      <c r="K221" s="986"/>
    </row>
    <row r="222" spans="1:11" ht="14.1" customHeight="1">
      <c r="A222" s="250" t="s">
        <v>5269</v>
      </c>
      <c r="B222" s="73" t="s">
        <v>1356</v>
      </c>
      <c r="C222" s="60">
        <v>14.1</v>
      </c>
      <c r="D222" s="73">
        <v>150</v>
      </c>
      <c r="E222" s="992">
        <v>582.73</v>
      </c>
      <c r="F222" s="740">
        <f t="shared" si="27"/>
        <v>582.73</v>
      </c>
      <c r="G222" s="1037">
        <f>'Заказ, cкидки и курсы валют'!$J$24*F222</f>
        <v>7391.9300500000008</v>
      </c>
      <c r="H222" s="158">
        <f t="shared" si="28"/>
        <v>1108.79</v>
      </c>
      <c r="I222" s="245"/>
      <c r="K222" s="986"/>
    </row>
    <row r="223" spans="1:11" ht="14.1" customHeight="1">
      <c r="A223" s="250" t="s">
        <v>4855</v>
      </c>
      <c r="B223" s="40" t="s">
        <v>181</v>
      </c>
      <c r="C223" s="60">
        <v>15</v>
      </c>
      <c r="D223" s="73">
        <v>100</v>
      </c>
      <c r="E223" s="992">
        <v>618.75</v>
      </c>
      <c r="F223" s="740">
        <f t="shared" si="27"/>
        <v>618.75</v>
      </c>
      <c r="G223" s="1037">
        <f>'Заказ, cкидки и курсы валют'!$J$24*F223</f>
        <v>7848.84375</v>
      </c>
      <c r="H223" s="158">
        <f t="shared" si="28"/>
        <v>784.88</v>
      </c>
      <c r="I223" s="245"/>
      <c r="K223" s="986"/>
    </row>
    <row r="224" spans="1:11" ht="14.1" customHeight="1">
      <c r="A224" s="250" t="s">
        <v>11149</v>
      </c>
      <c r="B224" s="73" t="s">
        <v>4221</v>
      </c>
      <c r="C224" s="60">
        <v>18</v>
      </c>
      <c r="D224" s="73">
        <v>100</v>
      </c>
      <c r="E224" s="992">
        <v>685.02</v>
      </c>
      <c r="F224" s="740">
        <f t="shared" ref="F224" si="29">ROUND(E224*(1-$F$10),2)</f>
        <v>685.02</v>
      </c>
      <c r="G224" s="1037">
        <f>'Заказ, cкидки и курсы валют'!$J$24*F224</f>
        <v>8689.4786999999997</v>
      </c>
      <c r="H224" s="158">
        <f t="shared" ref="H224" si="30">ROUND((D224/1000)*G224,2)</f>
        <v>868.95</v>
      </c>
      <c r="I224" s="245"/>
      <c r="K224" s="706"/>
    </row>
    <row r="225" spans="1:11" ht="14.1" customHeight="1">
      <c r="A225" s="250" t="s">
        <v>4856</v>
      </c>
      <c r="B225" s="40" t="s">
        <v>253</v>
      </c>
      <c r="C225" s="60">
        <v>19.2</v>
      </c>
      <c r="D225" s="73">
        <v>100</v>
      </c>
      <c r="E225" s="992">
        <v>765.69</v>
      </c>
      <c r="F225" s="740">
        <f t="shared" ref="F225:F249" si="31">ROUND(E225*(1-$F$10),2)</f>
        <v>765.69</v>
      </c>
      <c r="G225" s="1037">
        <f>'Заказ, cкидки и курсы валют'!$J$24*F225</f>
        <v>9712.7776500000018</v>
      </c>
      <c r="H225" s="158">
        <f t="shared" ref="H225:H249" si="32">ROUND((D225/1000)*G225,2)</f>
        <v>971.28</v>
      </c>
      <c r="I225" s="245"/>
      <c r="K225" s="706"/>
    </row>
    <row r="226" spans="1:11" ht="14.1" customHeight="1">
      <c r="A226" s="250" t="s">
        <v>4857</v>
      </c>
      <c r="B226" s="40" t="s">
        <v>3140</v>
      </c>
      <c r="C226" s="60">
        <v>21</v>
      </c>
      <c r="D226" s="73">
        <v>100</v>
      </c>
      <c r="E226" s="992">
        <v>860.06</v>
      </c>
      <c r="F226" s="740">
        <f t="shared" si="31"/>
        <v>860.06</v>
      </c>
      <c r="G226" s="1037">
        <f>'Заказ, cкидки и курсы валют'!$J$24*F226</f>
        <v>10909.8611</v>
      </c>
      <c r="H226" s="158">
        <f t="shared" si="32"/>
        <v>1090.99</v>
      </c>
      <c r="I226" s="245"/>
      <c r="K226" s="706"/>
    </row>
    <row r="227" spans="1:11" ht="14.1" customHeight="1">
      <c r="A227" s="250" t="s">
        <v>4858</v>
      </c>
      <c r="B227" s="40" t="s">
        <v>191</v>
      </c>
      <c r="C227" s="60">
        <v>22.5</v>
      </c>
      <c r="D227" s="73">
        <v>100</v>
      </c>
      <c r="E227" s="992">
        <v>532.92999999999995</v>
      </c>
      <c r="F227" s="740">
        <f t="shared" si="31"/>
        <v>532.92999999999995</v>
      </c>
      <c r="G227" s="1037">
        <f>'Заказ, cкидки и курсы валют'!$J$24*F227</f>
        <v>6760.2170499999993</v>
      </c>
      <c r="H227" s="158">
        <f t="shared" si="32"/>
        <v>676.02</v>
      </c>
      <c r="I227" s="245"/>
      <c r="K227" s="706"/>
    </row>
    <row r="228" spans="1:11" ht="14.1" customHeight="1">
      <c r="A228" s="250" t="s">
        <v>11150</v>
      </c>
      <c r="B228" s="73" t="s">
        <v>193</v>
      </c>
      <c r="C228" s="60">
        <v>29</v>
      </c>
      <c r="D228" s="73">
        <v>100</v>
      </c>
      <c r="E228" s="992">
        <v>622.91999999999996</v>
      </c>
      <c r="F228" s="740">
        <f t="shared" si="31"/>
        <v>622.91999999999996</v>
      </c>
      <c r="G228" s="1037">
        <f>'Заказ, cкидки и курсы валют'!$J$24*F228</f>
        <v>7901.7402000000002</v>
      </c>
      <c r="H228" s="158">
        <f t="shared" si="32"/>
        <v>790.17</v>
      </c>
      <c r="I228" s="245"/>
      <c r="K228" s="706"/>
    </row>
    <row r="229" spans="1:11" ht="14.1" customHeight="1">
      <c r="A229" s="250" t="s">
        <v>4859</v>
      </c>
      <c r="B229" s="40" t="s">
        <v>194</v>
      </c>
      <c r="C229" s="60">
        <v>31</v>
      </c>
      <c r="D229" s="73">
        <v>100</v>
      </c>
      <c r="E229" s="992">
        <v>734.28</v>
      </c>
      <c r="F229" s="740">
        <f t="shared" si="31"/>
        <v>734.28</v>
      </c>
      <c r="G229" s="1037">
        <f>'Заказ, cкидки и курсы валют'!$J$24*F229</f>
        <v>9314.3418000000001</v>
      </c>
      <c r="H229" s="158">
        <f t="shared" si="32"/>
        <v>931.43</v>
      </c>
      <c r="I229" s="245"/>
      <c r="K229" s="706"/>
    </row>
    <row r="230" spans="1:11" ht="14.1" customHeight="1">
      <c r="A230" s="250" t="s">
        <v>4860</v>
      </c>
      <c r="B230" s="40" t="s">
        <v>4331</v>
      </c>
      <c r="C230" s="60">
        <v>35</v>
      </c>
      <c r="D230" s="73">
        <v>100</v>
      </c>
      <c r="E230" s="992">
        <v>829</v>
      </c>
      <c r="F230" s="740">
        <f t="shared" si="31"/>
        <v>829</v>
      </c>
      <c r="G230" s="1037">
        <f>'Заказ, cкидки и курсы валют'!$J$24*F230</f>
        <v>10515.865</v>
      </c>
      <c r="H230" s="158">
        <f t="shared" si="32"/>
        <v>1051.5899999999999</v>
      </c>
      <c r="I230" s="245"/>
      <c r="K230" s="706"/>
    </row>
    <row r="231" spans="1:11" ht="14.1" customHeight="1">
      <c r="A231" s="250" t="s">
        <v>4861</v>
      </c>
      <c r="B231" s="40" t="s">
        <v>254</v>
      </c>
      <c r="C231" s="60">
        <v>38.299999999999997</v>
      </c>
      <c r="D231" s="40">
        <v>50</v>
      </c>
      <c r="E231" s="992">
        <v>907.15</v>
      </c>
      <c r="F231" s="740">
        <f t="shared" si="31"/>
        <v>907.15</v>
      </c>
      <c r="G231" s="1037">
        <f>'Заказ, cкидки и курсы валют'!$J$24*F231</f>
        <v>11507.197749999999</v>
      </c>
      <c r="H231" s="158">
        <f t="shared" si="32"/>
        <v>575.36</v>
      </c>
      <c r="I231" s="245"/>
      <c r="K231" s="706"/>
    </row>
    <row r="232" spans="1:11" ht="14.1" customHeight="1">
      <c r="A232" s="250" t="s">
        <v>4862</v>
      </c>
      <c r="B232" s="40" t="s">
        <v>196</v>
      </c>
      <c r="C232" s="60">
        <v>42.2</v>
      </c>
      <c r="D232" s="73">
        <v>50</v>
      </c>
      <c r="E232" s="992">
        <v>998.48</v>
      </c>
      <c r="F232" s="740">
        <f t="shared" si="31"/>
        <v>998.48</v>
      </c>
      <c r="G232" s="1037">
        <f>'Заказ, cкидки и курсы валют'!$J$24*F232</f>
        <v>12665.718800000001</v>
      </c>
      <c r="H232" s="158">
        <f t="shared" si="32"/>
        <v>633.29</v>
      </c>
      <c r="I232" s="245"/>
      <c r="K232" s="706"/>
    </row>
    <row r="233" spans="1:11" ht="14.1" customHeight="1">
      <c r="A233" s="250" t="s">
        <v>3935</v>
      </c>
      <c r="B233" s="73" t="s">
        <v>1647</v>
      </c>
      <c r="C233" s="60">
        <v>51.2</v>
      </c>
      <c r="D233" s="73">
        <v>50</v>
      </c>
      <c r="E233" s="992">
        <v>1169.55</v>
      </c>
      <c r="F233" s="740">
        <f t="shared" si="31"/>
        <v>1169.55</v>
      </c>
      <c r="G233" s="1037">
        <f>'Заказ, cкидки и курсы валют'!$J$24*F233</f>
        <v>14835.741749999999</v>
      </c>
      <c r="H233" s="158">
        <f t="shared" si="32"/>
        <v>741.79</v>
      </c>
      <c r="I233" s="245"/>
      <c r="K233" s="706"/>
    </row>
    <row r="234" spans="1:11" ht="14.1" customHeight="1">
      <c r="A234" s="250" t="s">
        <v>4863</v>
      </c>
      <c r="B234" s="40" t="s">
        <v>255</v>
      </c>
      <c r="C234" s="60">
        <v>46</v>
      </c>
      <c r="D234" s="73">
        <v>50</v>
      </c>
      <c r="E234" s="992">
        <v>991.96</v>
      </c>
      <c r="F234" s="740">
        <f t="shared" si="31"/>
        <v>991.96</v>
      </c>
      <c r="G234" s="1037">
        <f>'Заказ, cкидки и курсы валют'!$J$24*F234</f>
        <v>12583.012600000002</v>
      </c>
      <c r="H234" s="158">
        <f t="shared" si="32"/>
        <v>629.15</v>
      </c>
      <c r="I234" s="245"/>
      <c r="K234" s="706"/>
    </row>
    <row r="235" spans="1:11" ht="14.1" customHeight="1">
      <c r="A235" s="250" t="s">
        <v>4864</v>
      </c>
      <c r="B235" s="40" t="s">
        <v>203</v>
      </c>
      <c r="C235" s="60">
        <v>53.3</v>
      </c>
      <c r="D235" s="73">
        <v>50</v>
      </c>
      <c r="E235" s="992">
        <v>1163.48</v>
      </c>
      <c r="F235" s="740">
        <f t="shared" si="31"/>
        <v>1163.48</v>
      </c>
      <c r="G235" s="1037">
        <f>'Заказ, cкидки и курсы валют'!$J$24*F235</f>
        <v>14758.7438</v>
      </c>
      <c r="H235" s="158">
        <f t="shared" si="32"/>
        <v>737.94</v>
      </c>
      <c r="I235" s="245"/>
      <c r="K235" s="706"/>
    </row>
    <row r="236" spans="1:11" ht="14.1" customHeight="1">
      <c r="A236" s="250" t="s">
        <v>4865</v>
      </c>
      <c r="B236" s="40" t="s">
        <v>1332</v>
      </c>
      <c r="C236" s="60">
        <v>60.7</v>
      </c>
      <c r="D236" s="73">
        <v>50</v>
      </c>
      <c r="E236" s="992">
        <v>1258.75</v>
      </c>
      <c r="F236" s="740">
        <f t="shared" si="31"/>
        <v>1258.75</v>
      </c>
      <c r="G236" s="1037">
        <f>'Заказ, cкидки и курсы валют'!$J$24*F236</f>
        <v>15967.243750000001</v>
      </c>
      <c r="H236" s="158">
        <f t="shared" si="32"/>
        <v>798.36</v>
      </c>
      <c r="I236" s="245"/>
      <c r="K236" s="706"/>
    </row>
    <row r="237" spans="1:11" ht="14.1" customHeight="1">
      <c r="A237" s="250" t="s">
        <v>4866</v>
      </c>
      <c r="B237" s="40" t="s">
        <v>204</v>
      </c>
      <c r="C237" s="60">
        <v>63.6</v>
      </c>
      <c r="D237" s="73">
        <v>50</v>
      </c>
      <c r="E237" s="992">
        <v>1353.98</v>
      </c>
      <c r="F237" s="740">
        <f t="shared" si="31"/>
        <v>1353.98</v>
      </c>
      <c r="G237" s="1037">
        <f>'Заказ, cкидки и курсы валют'!$J$24*F237</f>
        <v>17175.2363</v>
      </c>
      <c r="H237" s="158">
        <f t="shared" si="32"/>
        <v>858.76</v>
      </c>
      <c r="I237" s="245"/>
      <c r="K237" s="706"/>
    </row>
    <row r="238" spans="1:11" ht="14.1" customHeight="1">
      <c r="A238" s="250" t="s">
        <v>11151</v>
      </c>
      <c r="B238" s="73" t="s">
        <v>3143</v>
      </c>
      <c r="C238" s="60">
        <v>69</v>
      </c>
      <c r="D238" s="73">
        <v>50</v>
      </c>
      <c r="E238" s="992">
        <v>1354.17</v>
      </c>
      <c r="F238" s="740">
        <f t="shared" si="31"/>
        <v>1354.17</v>
      </c>
      <c r="G238" s="1037">
        <f>'Заказ, cкидки и курсы валют'!$J$24*F238</f>
        <v>17177.64645</v>
      </c>
      <c r="H238" s="158">
        <f t="shared" si="32"/>
        <v>858.88</v>
      </c>
      <c r="I238" s="245"/>
      <c r="K238" s="706"/>
    </row>
    <row r="239" spans="1:11" ht="14.1" customHeight="1">
      <c r="A239" s="250" t="s">
        <v>4867</v>
      </c>
      <c r="B239" s="40" t="s">
        <v>205</v>
      </c>
      <c r="C239" s="60">
        <v>74.599999999999994</v>
      </c>
      <c r="D239" s="73">
        <v>50</v>
      </c>
      <c r="E239" s="992">
        <v>1573.18</v>
      </c>
      <c r="F239" s="740">
        <f t="shared" si="31"/>
        <v>1573.18</v>
      </c>
      <c r="G239" s="1037">
        <f>'Заказ, cкидки и курсы валют'!$J$24*F239</f>
        <v>19955.7883</v>
      </c>
      <c r="H239" s="158">
        <f t="shared" si="32"/>
        <v>997.79</v>
      </c>
      <c r="I239" s="245"/>
      <c r="K239" s="706"/>
    </row>
    <row r="240" spans="1:11" ht="14.1" customHeight="1">
      <c r="A240" s="250" t="s">
        <v>2744</v>
      </c>
      <c r="B240" s="40" t="s">
        <v>242</v>
      </c>
      <c r="C240" s="60">
        <v>78.400000000000006</v>
      </c>
      <c r="D240" s="73">
        <v>50</v>
      </c>
      <c r="E240" s="992">
        <v>1770.96</v>
      </c>
      <c r="F240" s="740">
        <f t="shared" si="31"/>
        <v>1770.96</v>
      </c>
      <c r="G240" s="1037">
        <f>'Заказ, cкидки и курсы валют'!$J$24*F240</f>
        <v>22464.6276</v>
      </c>
      <c r="H240" s="158">
        <f t="shared" si="32"/>
        <v>1123.23</v>
      </c>
      <c r="I240" s="245"/>
      <c r="K240" s="706"/>
    </row>
    <row r="241" spans="1:11" ht="14.1" customHeight="1">
      <c r="A241" s="250" t="s">
        <v>2745</v>
      </c>
      <c r="B241" s="40" t="s">
        <v>1369</v>
      </c>
      <c r="C241" s="60">
        <v>88.7</v>
      </c>
      <c r="D241" s="73">
        <v>50</v>
      </c>
      <c r="E241" s="992">
        <v>1753.25</v>
      </c>
      <c r="F241" s="740">
        <f t="shared" si="31"/>
        <v>1753.25</v>
      </c>
      <c r="G241" s="1037">
        <f>'Заказ, cкидки и курсы валют'!$J$24*F241</f>
        <v>22239.97625</v>
      </c>
      <c r="H241" s="158">
        <f t="shared" si="32"/>
        <v>1112</v>
      </c>
      <c r="I241" s="245"/>
      <c r="K241" s="706"/>
    </row>
    <row r="242" spans="1:11" ht="14.1" customHeight="1">
      <c r="A242" s="250" t="s">
        <v>2746</v>
      </c>
      <c r="B242" s="40" t="s">
        <v>619</v>
      </c>
      <c r="C242" s="60">
        <v>69</v>
      </c>
      <c r="D242" s="73">
        <v>50</v>
      </c>
      <c r="E242" s="992">
        <v>1526.05</v>
      </c>
      <c r="F242" s="740">
        <f t="shared" si="31"/>
        <v>1526.05</v>
      </c>
      <c r="G242" s="1037">
        <f>'Заказ, cкидки и курсы валют'!$J$24*F242</f>
        <v>19357.94425</v>
      </c>
      <c r="H242" s="158">
        <f t="shared" si="32"/>
        <v>967.9</v>
      </c>
      <c r="I242" s="245"/>
      <c r="K242" s="706"/>
    </row>
    <row r="243" spans="1:11" ht="14.1" customHeight="1">
      <c r="A243" s="250" t="s">
        <v>11152</v>
      </c>
      <c r="B243" s="73" t="s">
        <v>3132</v>
      </c>
      <c r="C243" s="60">
        <v>72</v>
      </c>
      <c r="D243" s="73">
        <v>50</v>
      </c>
      <c r="E243" s="992">
        <v>1511.49</v>
      </c>
      <c r="F243" s="740">
        <f t="shared" si="31"/>
        <v>1511.49</v>
      </c>
      <c r="G243" s="1037">
        <f>'Заказ, cкидки и курсы валют'!$J$24*F243</f>
        <v>19173.250650000002</v>
      </c>
      <c r="H243" s="158">
        <f t="shared" si="32"/>
        <v>958.66</v>
      </c>
      <c r="I243" s="245"/>
      <c r="K243" s="706"/>
    </row>
    <row r="244" spans="1:11" ht="14.1" customHeight="1">
      <c r="A244" s="250" t="s">
        <v>2747</v>
      </c>
      <c r="B244" s="40" t="s">
        <v>1333</v>
      </c>
      <c r="C244" s="60">
        <v>90.5</v>
      </c>
      <c r="D244" s="73">
        <v>50</v>
      </c>
      <c r="E244" s="992">
        <v>1763.39</v>
      </c>
      <c r="F244" s="740">
        <f t="shared" si="31"/>
        <v>1763.39</v>
      </c>
      <c r="G244" s="1037">
        <f>'Заказ, cкидки и курсы валют'!$J$24*F244</f>
        <v>22368.602150000002</v>
      </c>
      <c r="H244" s="158">
        <f t="shared" si="32"/>
        <v>1118.43</v>
      </c>
      <c r="I244" s="245"/>
      <c r="K244" s="706"/>
    </row>
    <row r="245" spans="1:11" ht="14.1" customHeight="1">
      <c r="A245" s="250" t="s">
        <v>2748</v>
      </c>
      <c r="B245" s="40" t="s">
        <v>3144</v>
      </c>
      <c r="C245" s="68">
        <v>97.8</v>
      </c>
      <c r="D245" s="73">
        <v>50</v>
      </c>
      <c r="E245" s="992">
        <v>1904.96</v>
      </c>
      <c r="F245" s="740">
        <f t="shared" si="31"/>
        <v>1904.96</v>
      </c>
      <c r="G245" s="1037">
        <f>'Заказ, cкидки и курсы валют'!$J$24*F245</f>
        <v>24164.417600000001</v>
      </c>
      <c r="H245" s="158">
        <f t="shared" si="32"/>
        <v>1208.22</v>
      </c>
      <c r="I245" s="245"/>
      <c r="K245" s="706"/>
    </row>
    <row r="246" spans="1:11" ht="14.1" customHeight="1">
      <c r="A246" s="250" t="s">
        <v>2749</v>
      </c>
      <c r="B246" s="40" t="s">
        <v>1334</v>
      </c>
      <c r="C246" s="60">
        <v>99.5</v>
      </c>
      <c r="D246" s="639">
        <v>50</v>
      </c>
      <c r="E246" s="992">
        <v>2135.31</v>
      </c>
      <c r="F246" s="740">
        <f t="shared" si="31"/>
        <v>2135.31</v>
      </c>
      <c r="G246" s="1037">
        <f>'Заказ, cкидки и курсы валют'!$J$24*F246</f>
        <v>27086.407350000001</v>
      </c>
      <c r="H246" s="158">
        <f t="shared" si="32"/>
        <v>1354.32</v>
      </c>
      <c r="I246" s="245"/>
      <c r="K246" s="706"/>
    </row>
    <row r="247" spans="1:11" ht="14.1" customHeight="1">
      <c r="A247" s="250" t="s">
        <v>2750</v>
      </c>
      <c r="B247" s="40" t="s">
        <v>4212</v>
      </c>
      <c r="C247" s="60">
        <v>113.88</v>
      </c>
      <c r="D247" s="73">
        <v>40</v>
      </c>
      <c r="E247" s="992">
        <v>2412.1999999999998</v>
      </c>
      <c r="F247" s="740">
        <f t="shared" si="31"/>
        <v>2412.1999999999998</v>
      </c>
      <c r="G247" s="1037">
        <f>'Заказ, cкидки и курсы валют'!$J$24*F247</f>
        <v>30598.756999999998</v>
      </c>
      <c r="H247" s="158">
        <f t="shared" si="32"/>
        <v>1223.95</v>
      </c>
      <c r="I247" s="245"/>
      <c r="K247" s="706"/>
    </row>
    <row r="248" spans="1:11" ht="14.1" customHeight="1">
      <c r="A248" s="250" t="s">
        <v>11153</v>
      </c>
      <c r="B248" s="73" t="s">
        <v>213</v>
      </c>
      <c r="C248" s="60">
        <v>116</v>
      </c>
      <c r="D248" s="73">
        <v>40</v>
      </c>
      <c r="E248" s="992">
        <v>2362.44</v>
      </c>
      <c r="F248" s="740">
        <f t="shared" si="31"/>
        <v>2362.44</v>
      </c>
      <c r="G248" s="1037">
        <f>'Заказ, cкидки и курсы валют'!$J$24*F248</f>
        <v>29967.5514</v>
      </c>
      <c r="H248" s="158">
        <f t="shared" si="32"/>
        <v>1198.7</v>
      </c>
      <c r="I248" s="245"/>
      <c r="K248" s="706"/>
    </row>
    <row r="249" spans="1:11" ht="14.1" customHeight="1">
      <c r="A249" s="250" t="s">
        <v>2751</v>
      </c>
      <c r="B249" s="40" t="s">
        <v>1335</v>
      </c>
      <c r="C249" s="60">
        <v>124.2</v>
      </c>
      <c r="D249" s="73">
        <v>25</v>
      </c>
      <c r="E249" s="992">
        <v>2664.76</v>
      </c>
      <c r="F249" s="740">
        <f t="shared" si="31"/>
        <v>2664.76</v>
      </c>
      <c r="G249" s="1037">
        <f>'Заказ, cкидки и курсы валют'!$J$24*F249</f>
        <v>33802.480600000003</v>
      </c>
      <c r="H249" s="158">
        <f t="shared" si="32"/>
        <v>845.06</v>
      </c>
      <c r="I249" s="245"/>
      <c r="K249" s="706"/>
    </row>
    <row r="250" spans="1:11" ht="14.1" customHeight="1">
      <c r="A250" s="250" t="s">
        <v>11154</v>
      </c>
      <c r="B250" s="73" t="s">
        <v>214</v>
      </c>
      <c r="C250" s="60">
        <v>132</v>
      </c>
      <c r="D250" s="73">
        <v>25</v>
      </c>
      <c r="E250" s="992">
        <v>2711.82</v>
      </c>
      <c r="F250" s="740">
        <f t="shared" ref="F250:F252" si="33">ROUND(E250*(1-$F$10),2)</f>
        <v>2711.82</v>
      </c>
      <c r="G250" s="1037">
        <f>'Заказ, cкидки и курсы валют'!$J$24*F250</f>
        <v>34399.436700000006</v>
      </c>
      <c r="H250" s="158">
        <f t="shared" ref="H250:H252" si="34">ROUND((D250/1000)*G250,2)</f>
        <v>859.99</v>
      </c>
      <c r="I250" s="245"/>
      <c r="K250" s="706"/>
    </row>
    <row r="251" spans="1:11" ht="14.1" customHeight="1">
      <c r="A251" s="250" t="s">
        <v>11155</v>
      </c>
      <c r="B251" s="73" t="s">
        <v>215</v>
      </c>
      <c r="C251" s="60">
        <v>152</v>
      </c>
      <c r="D251" s="73">
        <v>20</v>
      </c>
      <c r="E251" s="992">
        <v>3117.49</v>
      </c>
      <c r="F251" s="740">
        <f t="shared" si="33"/>
        <v>3117.49</v>
      </c>
      <c r="G251" s="1037">
        <f>'Заказ, cкидки и курсы валют'!$J$24*F251</f>
        <v>39545.360650000002</v>
      </c>
      <c r="H251" s="158">
        <f t="shared" si="34"/>
        <v>790.91</v>
      </c>
      <c r="I251" s="245"/>
      <c r="K251" s="706"/>
    </row>
    <row r="252" spans="1:11" ht="14.1" customHeight="1">
      <c r="A252" s="250" t="s">
        <v>11156</v>
      </c>
      <c r="B252" s="73" t="s">
        <v>216</v>
      </c>
      <c r="C252" s="60">
        <v>172</v>
      </c>
      <c r="D252" s="73">
        <v>20</v>
      </c>
      <c r="E252" s="992">
        <v>3323.63</v>
      </c>
      <c r="F252" s="740">
        <f t="shared" si="33"/>
        <v>3323.63</v>
      </c>
      <c r="G252" s="1037">
        <f>'Заказ, cкидки и курсы валют'!$J$24*F252</f>
        <v>42160.246550000003</v>
      </c>
      <c r="H252" s="158">
        <f t="shared" si="34"/>
        <v>843.2</v>
      </c>
      <c r="I252" s="245"/>
      <c r="K252" s="706"/>
    </row>
    <row r="253" spans="1:11" ht="14.1" customHeight="1">
      <c r="A253" s="250" t="s">
        <v>2752</v>
      </c>
      <c r="B253" s="40" t="s">
        <v>1336</v>
      </c>
      <c r="C253" s="60">
        <v>174</v>
      </c>
      <c r="D253" s="73">
        <v>25</v>
      </c>
      <c r="E253" s="992">
        <v>3742.49</v>
      </c>
      <c r="F253" s="740">
        <f t="shared" ref="F253:F266" si="35">ROUND(E253*(1-$F$10),2)</f>
        <v>3742.49</v>
      </c>
      <c r="G253" s="1037">
        <f>'Заказ, cкидки и курсы валют'!$J$24*F253</f>
        <v>47473.485650000002</v>
      </c>
      <c r="H253" s="158">
        <f t="shared" ref="H253:H266" si="36">ROUND((D253/1000)*G253,2)</f>
        <v>1186.8399999999999</v>
      </c>
      <c r="I253" s="245"/>
      <c r="K253" s="706"/>
    </row>
    <row r="254" spans="1:11" ht="14.1" customHeight="1">
      <c r="A254" s="250" t="s">
        <v>2753</v>
      </c>
      <c r="B254" s="40" t="s">
        <v>3141</v>
      </c>
      <c r="C254" s="60">
        <v>197.5</v>
      </c>
      <c r="D254" s="73">
        <v>25</v>
      </c>
      <c r="E254" s="992">
        <v>4067.9</v>
      </c>
      <c r="F254" s="740">
        <f t="shared" si="35"/>
        <v>4067.9</v>
      </c>
      <c r="G254" s="1037">
        <f>'Заказ, cкидки и курсы валют'!$J$24*F254</f>
        <v>51601.311500000003</v>
      </c>
      <c r="H254" s="158">
        <f t="shared" si="36"/>
        <v>1290.03</v>
      </c>
      <c r="I254" s="245"/>
      <c r="K254" s="706"/>
    </row>
    <row r="255" spans="1:11" ht="14.1" customHeight="1">
      <c r="A255" s="250" t="s">
        <v>2754</v>
      </c>
      <c r="B255" s="40" t="s">
        <v>3142</v>
      </c>
      <c r="C255" s="60">
        <v>195.9</v>
      </c>
      <c r="D255" s="73">
        <v>25</v>
      </c>
      <c r="E255" s="992">
        <v>4230.47</v>
      </c>
      <c r="F255" s="740">
        <f t="shared" si="35"/>
        <v>4230.47</v>
      </c>
      <c r="G255" s="1037">
        <f>'Заказ, cкидки и курсы валют'!$J$24*F255</f>
        <v>53663.511950000007</v>
      </c>
      <c r="H255" s="158">
        <f t="shared" si="36"/>
        <v>1341.59</v>
      </c>
      <c r="I255" s="245"/>
      <c r="K255" s="706"/>
    </row>
    <row r="256" spans="1:11" ht="14.1" customHeight="1">
      <c r="A256" s="250" t="s">
        <v>2755</v>
      </c>
      <c r="B256" s="40" t="s">
        <v>1337</v>
      </c>
      <c r="C256" s="60">
        <v>216.13</v>
      </c>
      <c r="D256" s="73">
        <v>20</v>
      </c>
      <c r="E256" s="992">
        <v>4658.8999999999996</v>
      </c>
      <c r="F256" s="740">
        <f t="shared" si="35"/>
        <v>4658.8999999999996</v>
      </c>
      <c r="G256" s="1037">
        <f>'Заказ, cкидки и курсы валют'!$J$24*F256</f>
        <v>59098.146499999995</v>
      </c>
      <c r="H256" s="158">
        <f t="shared" si="36"/>
        <v>1181.96</v>
      </c>
      <c r="I256" s="245"/>
      <c r="K256" s="1061"/>
    </row>
    <row r="257" spans="1:11" ht="14.1" customHeight="1">
      <c r="A257" s="250" t="s">
        <v>11157</v>
      </c>
      <c r="B257" s="73" t="s">
        <v>3396</v>
      </c>
      <c r="C257" s="60">
        <v>230</v>
      </c>
      <c r="D257" s="73">
        <v>20</v>
      </c>
      <c r="E257" s="992">
        <v>4669.84</v>
      </c>
      <c r="F257" s="740">
        <f t="shared" si="35"/>
        <v>4669.84</v>
      </c>
      <c r="G257" s="1037">
        <f>'Заказ, cкидки и курсы валют'!$J$24*F257</f>
        <v>59236.920400000003</v>
      </c>
      <c r="H257" s="158">
        <f t="shared" si="36"/>
        <v>1184.74</v>
      </c>
      <c r="I257" s="245"/>
      <c r="K257" s="1061"/>
    </row>
    <row r="258" spans="1:11" ht="14.1" customHeight="1">
      <c r="A258" s="250" t="s">
        <v>5365</v>
      </c>
      <c r="B258" s="40" t="s">
        <v>3412</v>
      </c>
      <c r="C258" s="68">
        <v>244.13</v>
      </c>
      <c r="D258" s="73">
        <v>20</v>
      </c>
      <c r="E258" s="992">
        <v>5191.25</v>
      </c>
      <c r="F258" s="740">
        <f t="shared" si="35"/>
        <v>5191.25</v>
      </c>
      <c r="G258" s="1037">
        <f>'Заказ, cкидки и курсы валют'!$J$24*F258</f>
        <v>65851.006250000006</v>
      </c>
      <c r="H258" s="158">
        <f t="shared" si="36"/>
        <v>1317.02</v>
      </c>
      <c r="I258" s="245"/>
      <c r="K258" s="1061"/>
    </row>
    <row r="259" spans="1:11" ht="14.1" customHeight="1">
      <c r="A259" s="250" t="s">
        <v>2756</v>
      </c>
      <c r="B259" s="40" t="s">
        <v>249</v>
      </c>
      <c r="C259" s="60">
        <v>267.75</v>
      </c>
      <c r="D259" s="73">
        <v>20</v>
      </c>
      <c r="E259" s="992">
        <v>5877.95</v>
      </c>
      <c r="F259" s="740">
        <f t="shared" si="35"/>
        <v>5877.95</v>
      </c>
      <c r="G259" s="1037">
        <f>'Заказ, cкидки и курсы валют'!$J$24*F259</f>
        <v>74561.795750000005</v>
      </c>
      <c r="H259" s="158">
        <f t="shared" si="36"/>
        <v>1491.24</v>
      </c>
      <c r="I259" s="245"/>
      <c r="K259" s="1061"/>
    </row>
    <row r="260" spans="1:11" ht="14.1" customHeight="1">
      <c r="A260" s="250" t="s">
        <v>2757</v>
      </c>
      <c r="B260" s="40" t="s">
        <v>1375</v>
      </c>
      <c r="C260" s="60">
        <v>297</v>
      </c>
      <c r="D260" s="73">
        <v>10</v>
      </c>
      <c r="E260" s="992">
        <v>6699.14</v>
      </c>
      <c r="F260" s="740">
        <f t="shared" si="35"/>
        <v>6699.14</v>
      </c>
      <c r="G260" s="1037">
        <f>'Заказ, cкидки и курсы валют'!$J$24*F260</f>
        <v>84978.59090000001</v>
      </c>
      <c r="H260" s="158">
        <f t="shared" si="36"/>
        <v>849.79</v>
      </c>
      <c r="I260" s="245"/>
      <c r="K260" s="1061"/>
    </row>
    <row r="261" spans="1:11" ht="14.1" customHeight="1">
      <c r="A261" s="250" t="s">
        <v>2758</v>
      </c>
      <c r="B261" s="40" t="s">
        <v>250</v>
      </c>
      <c r="C261" s="60">
        <v>320</v>
      </c>
      <c r="D261" s="73">
        <v>10</v>
      </c>
      <c r="E261" s="992">
        <v>7125.2</v>
      </c>
      <c r="F261" s="740">
        <f t="shared" si="35"/>
        <v>7125.2</v>
      </c>
      <c r="G261" s="1037">
        <f>'Заказ, cкидки и курсы валют'!$J$24*F261</f>
        <v>90383.161999999997</v>
      </c>
      <c r="H261" s="158">
        <f t="shared" si="36"/>
        <v>903.83</v>
      </c>
      <c r="I261" s="245"/>
      <c r="K261" s="1061"/>
    </row>
    <row r="262" spans="1:11" ht="14.1" customHeight="1">
      <c r="A262" s="250" t="s">
        <v>2759</v>
      </c>
      <c r="B262" s="40" t="s">
        <v>3415</v>
      </c>
      <c r="C262" s="60">
        <v>322.75</v>
      </c>
      <c r="D262" s="73">
        <v>10</v>
      </c>
      <c r="E262" s="992">
        <v>7051.07</v>
      </c>
      <c r="F262" s="740">
        <f t="shared" si="35"/>
        <v>7051.07</v>
      </c>
      <c r="G262" s="1037">
        <f>'Заказ, cкидки и курсы валют'!$J$24*F262</f>
        <v>89442.822950000002</v>
      </c>
      <c r="H262" s="158">
        <f t="shared" si="36"/>
        <v>894.43</v>
      </c>
      <c r="I262" s="245"/>
      <c r="K262" s="1061"/>
    </row>
    <row r="263" spans="1:11" ht="14.1" customHeight="1">
      <c r="A263" s="250" t="s">
        <v>2760</v>
      </c>
      <c r="B263" s="40" t="s">
        <v>1338</v>
      </c>
      <c r="C263" s="60">
        <v>385.83</v>
      </c>
      <c r="D263" s="73">
        <v>10</v>
      </c>
      <c r="E263" s="992">
        <v>8566.14</v>
      </c>
      <c r="F263" s="740">
        <f t="shared" si="35"/>
        <v>8566.14</v>
      </c>
      <c r="G263" s="1037">
        <f>'Заказ, cкидки и курсы валют'!$J$24*F263</f>
        <v>108661.4859</v>
      </c>
      <c r="H263" s="158">
        <f t="shared" si="36"/>
        <v>1086.6099999999999</v>
      </c>
      <c r="I263" s="245"/>
      <c r="K263" s="1061"/>
    </row>
    <row r="264" spans="1:11" ht="14.1" customHeight="1">
      <c r="A264" s="250" t="s">
        <v>2761</v>
      </c>
      <c r="B264" s="40" t="s">
        <v>1339</v>
      </c>
      <c r="C264" s="60">
        <v>463.96</v>
      </c>
      <c r="D264" s="73">
        <v>12</v>
      </c>
      <c r="E264" s="992">
        <v>10114.08</v>
      </c>
      <c r="F264" s="740">
        <f t="shared" si="35"/>
        <v>10114.08</v>
      </c>
      <c r="G264" s="1037">
        <f>'Заказ, cкидки и курсы валют'!$J$24*F264</f>
        <v>128297.1048</v>
      </c>
      <c r="H264" s="158">
        <f t="shared" si="36"/>
        <v>1539.57</v>
      </c>
      <c r="I264" s="245"/>
      <c r="K264" s="986"/>
    </row>
    <row r="265" spans="1:11" ht="14.1" customHeight="1">
      <c r="A265" s="250" t="s">
        <v>11158</v>
      </c>
      <c r="B265" s="73" t="s">
        <v>1378</v>
      </c>
      <c r="C265" s="60">
        <v>510</v>
      </c>
      <c r="D265" s="73">
        <v>10</v>
      </c>
      <c r="E265" s="992">
        <v>12130.01</v>
      </c>
      <c r="F265" s="740">
        <f t="shared" si="35"/>
        <v>12130.01</v>
      </c>
      <c r="G265" s="1037">
        <f>'Заказ, cкидки и курсы валют'!$J$24*F265</f>
        <v>153869.17685000002</v>
      </c>
      <c r="H265" s="158">
        <f t="shared" si="36"/>
        <v>1538.69</v>
      </c>
      <c r="I265" s="245"/>
      <c r="K265" s="986"/>
    </row>
    <row r="266" spans="1:11" ht="14.1" customHeight="1">
      <c r="A266" s="250" t="s">
        <v>2762</v>
      </c>
      <c r="B266" s="40" t="s">
        <v>1340</v>
      </c>
      <c r="C266" s="60">
        <v>677.25</v>
      </c>
      <c r="D266" s="73">
        <v>10</v>
      </c>
      <c r="E266" s="992">
        <v>15792.04</v>
      </c>
      <c r="F266" s="740">
        <f t="shared" si="35"/>
        <v>15792.04</v>
      </c>
      <c r="G266" s="1037">
        <f>'Заказ, cкидки и курсы валют'!$J$24*F266</f>
        <v>200322.02740000002</v>
      </c>
      <c r="H266" s="158">
        <f t="shared" si="36"/>
        <v>2003.22</v>
      </c>
      <c r="I266" s="245"/>
      <c r="K266" s="986"/>
    </row>
    <row r="267" spans="1:11" ht="14.1" customHeight="1">
      <c r="A267" s="250" t="s">
        <v>11159</v>
      </c>
      <c r="B267" s="73" t="s">
        <v>6831</v>
      </c>
      <c r="C267" s="982">
        <v>700</v>
      </c>
      <c r="D267" s="40">
        <v>10</v>
      </c>
      <c r="E267" s="992">
        <v>19254.16</v>
      </c>
      <c r="F267" s="740">
        <f t="shared" ref="F267:F268" si="37">ROUND(E267*(1-$F$10),2)</f>
        <v>19254.16</v>
      </c>
      <c r="G267" s="1037">
        <f>'Заказ, cкидки и курсы валют'!$J$24*F267</f>
        <v>244239.0196</v>
      </c>
      <c r="H267" s="158">
        <f t="shared" ref="H267:H268" si="38">ROUND((D267/1000)*G267,2)</f>
        <v>2442.39</v>
      </c>
      <c r="I267" s="245"/>
      <c r="K267" s="986"/>
    </row>
    <row r="268" spans="1:11" ht="14.1" customHeight="1">
      <c r="A268" s="250" t="s">
        <v>11237</v>
      </c>
      <c r="B268" s="73" t="s">
        <v>11160</v>
      </c>
      <c r="C268" s="982">
        <v>900</v>
      </c>
      <c r="D268" s="40">
        <v>5</v>
      </c>
      <c r="E268" s="992">
        <v>22297.14</v>
      </c>
      <c r="F268" s="740">
        <f t="shared" si="37"/>
        <v>22297.14</v>
      </c>
      <c r="G268" s="1037">
        <f>'Заказ, cкидки и курсы валют'!$J$24*F268</f>
        <v>282839.22090000001</v>
      </c>
      <c r="H268" s="158">
        <f t="shared" si="38"/>
        <v>1414.2</v>
      </c>
      <c r="I268" s="245"/>
      <c r="K268" s="986"/>
    </row>
    <row r="269" spans="1:11" ht="13.5" thickBot="1">
      <c r="A269" s="282" t="s">
        <v>2763</v>
      </c>
      <c r="B269" s="317" t="s">
        <v>2659</v>
      </c>
      <c r="C269" s="956">
        <v>1245</v>
      </c>
      <c r="D269" s="317">
        <v>18</v>
      </c>
      <c r="E269" s="992">
        <v>33716.129999999997</v>
      </c>
      <c r="F269" s="1173">
        <f>ROUND(E269*(1-$F$10),2)</f>
        <v>33716.129999999997</v>
      </c>
      <c r="G269" s="1174">
        <f>'Заказ, cкидки и курсы валют'!$J$24*F269</f>
        <v>427689.10904999997</v>
      </c>
      <c r="H269" s="214">
        <f>ROUND((D269/1000)*G269,2)</f>
        <v>7698.4</v>
      </c>
      <c r="I269" s="248"/>
      <c r="K269" s="986"/>
    </row>
    <row r="270" spans="1:11" ht="15">
      <c r="K270" s="706"/>
    </row>
    <row r="271" spans="1:11" ht="15.75" thickBot="1">
      <c r="K271" s="706"/>
    </row>
    <row r="272" spans="1:11" ht="18">
      <c r="A272" s="291"/>
      <c r="B272" s="196"/>
      <c r="C272" s="112" t="s">
        <v>4429</v>
      </c>
      <c r="D272" s="112"/>
      <c r="E272" s="1029"/>
      <c r="F272" s="694"/>
      <c r="G272" s="729"/>
      <c r="H272" s="196"/>
      <c r="I272" s="116"/>
      <c r="K272" s="706"/>
    </row>
    <row r="273" spans="1:11" ht="15">
      <c r="A273" s="292"/>
      <c r="B273" s="17"/>
      <c r="C273" s="118"/>
      <c r="D273" s="118"/>
      <c r="E273" s="689"/>
      <c r="F273" s="733"/>
      <c r="G273" s="763"/>
      <c r="H273" s="17"/>
      <c r="I273" s="200"/>
      <c r="K273" s="706"/>
    </row>
    <row r="274" spans="1:11" ht="15">
      <c r="A274" s="292"/>
      <c r="B274" s="17"/>
      <c r="C274" s="118"/>
      <c r="D274" s="118"/>
      <c r="E274" s="689"/>
      <c r="F274" s="733"/>
      <c r="G274" s="763"/>
      <c r="H274" s="17"/>
      <c r="I274" s="200"/>
      <c r="K274" s="706"/>
    </row>
    <row r="275" spans="1:11" ht="15">
      <c r="A275" s="292"/>
      <c r="B275" s="17"/>
      <c r="C275" s="118"/>
      <c r="D275" s="118"/>
      <c r="E275" s="689"/>
      <c r="F275" s="733"/>
      <c r="G275" s="763"/>
      <c r="H275" s="17"/>
      <c r="I275" s="200"/>
      <c r="K275" s="706"/>
    </row>
    <row r="276" spans="1:11" ht="16.5" thickBot="1">
      <c r="A276" s="234" t="s">
        <v>7212</v>
      </c>
      <c r="B276" s="316"/>
      <c r="C276" s="120"/>
      <c r="D276" s="120"/>
      <c r="E276" s="690"/>
      <c r="F276" s="735"/>
      <c r="G276" s="764"/>
      <c r="H276" s="204"/>
      <c r="I276" s="205"/>
      <c r="K276" s="706"/>
    </row>
    <row r="277" spans="1:11" ht="52.5">
      <c r="A277" s="228" t="s">
        <v>1036</v>
      </c>
      <c r="B277" s="229" t="s">
        <v>1037</v>
      </c>
      <c r="C277" s="230" t="s">
        <v>679</v>
      </c>
      <c r="D277" s="230" t="s">
        <v>3147</v>
      </c>
      <c r="E277" s="742" t="s">
        <v>11544</v>
      </c>
      <c r="F277" s="737" t="s">
        <v>2796</v>
      </c>
      <c r="G277" s="785" t="s">
        <v>2644</v>
      </c>
      <c r="H277" s="394" t="s">
        <v>498</v>
      </c>
      <c r="I277" s="232" t="s">
        <v>4274</v>
      </c>
      <c r="K277" s="706"/>
    </row>
    <row r="278" spans="1:11" ht="14.1" customHeight="1" thickBot="1">
      <c r="A278" s="228"/>
      <c r="B278" s="445"/>
      <c r="C278" s="230" t="s">
        <v>3648</v>
      </c>
      <c r="D278" s="446" t="s">
        <v>2645</v>
      </c>
      <c r="E278" s="696" t="s">
        <v>265</v>
      </c>
      <c r="F278" s="745">
        <f>'Заказ, cкидки и курсы валют'!$I$12</f>
        <v>0</v>
      </c>
      <c r="G278" s="1150"/>
      <c r="H278" s="545"/>
      <c r="I278" s="380"/>
      <c r="K278" s="706"/>
    </row>
    <row r="279" spans="1:11" ht="14.1" customHeight="1">
      <c r="A279" s="389" t="s">
        <v>7604</v>
      </c>
      <c r="B279" s="1220" t="s">
        <v>178</v>
      </c>
      <c r="C279" s="1219">
        <v>10.3</v>
      </c>
      <c r="D279" s="1217">
        <v>20</v>
      </c>
      <c r="E279" s="2261">
        <f t="shared" ref="E279:E308" si="39">E220*2</f>
        <v>849.74</v>
      </c>
      <c r="F279" s="1187">
        <f>ROUND(E279*(1-$F$10),2)</f>
        <v>849.74</v>
      </c>
      <c r="G279" s="1188">
        <f>'Заказ, cкидки и курсы валют'!$J$24*F279</f>
        <v>10778.9519</v>
      </c>
      <c r="H279" s="443">
        <f>ROUND((D279/1000)*G279,2)</f>
        <v>215.58</v>
      </c>
      <c r="I279" s="393"/>
      <c r="K279" s="706"/>
    </row>
    <row r="280" spans="1:11" ht="14.1" customHeight="1">
      <c r="A280" s="250" t="s">
        <v>7605</v>
      </c>
      <c r="B280" s="40" t="s">
        <v>3139</v>
      </c>
      <c r="C280" s="60">
        <v>12.7</v>
      </c>
      <c r="D280" s="73">
        <v>15</v>
      </c>
      <c r="E280" s="1932">
        <f t="shared" si="39"/>
        <v>1020.32</v>
      </c>
      <c r="F280" s="740">
        <f t="shared" ref="F280:F282" si="40">ROUND(E280*(1-$F$10),2)</f>
        <v>1020.32</v>
      </c>
      <c r="G280" s="1037">
        <f>'Заказ, cкидки и курсы валют'!$J$24*F280</f>
        <v>12942.7592</v>
      </c>
      <c r="H280" s="158">
        <f t="shared" ref="H280:H282" si="41">ROUND((D280/1000)*G280,2)</f>
        <v>194.14</v>
      </c>
      <c r="I280" s="245"/>
      <c r="K280" s="706"/>
    </row>
    <row r="281" spans="1:11" ht="14.1" customHeight="1">
      <c r="A281" s="250" t="s">
        <v>7606</v>
      </c>
      <c r="B281" s="73" t="s">
        <v>1356</v>
      </c>
      <c r="C281" s="60">
        <v>14.1</v>
      </c>
      <c r="D281" s="73">
        <v>10</v>
      </c>
      <c r="E281" s="1932">
        <f t="shared" si="39"/>
        <v>1165.46</v>
      </c>
      <c r="F281" s="740">
        <f t="shared" si="40"/>
        <v>1165.46</v>
      </c>
      <c r="G281" s="1037">
        <f>'Заказ, cкидки и курсы валют'!$J$24*F281</f>
        <v>14783.860100000002</v>
      </c>
      <c r="H281" s="158">
        <f t="shared" si="41"/>
        <v>147.84</v>
      </c>
      <c r="I281" s="245"/>
      <c r="K281" s="706"/>
    </row>
    <row r="282" spans="1:11" ht="14.1" customHeight="1">
      <c r="A282" s="250" t="s">
        <v>7607</v>
      </c>
      <c r="B282" s="40" t="s">
        <v>181</v>
      </c>
      <c r="C282" s="60">
        <v>15</v>
      </c>
      <c r="D282" s="73">
        <v>10</v>
      </c>
      <c r="E282" s="1932">
        <f t="shared" si="39"/>
        <v>1237.5</v>
      </c>
      <c r="F282" s="740">
        <f t="shared" si="40"/>
        <v>1237.5</v>
      </c>
      <c r="G282" s="1037">
        <f>'Заказ, cкидки и курсы валют'!$J$24*F282</f>
        <v>15697.6875</v>
      </c>
      <c r="H282" s="158">
        <f t="shared" si="41"/>
        <v>156.97999999999999</v>
      </c>
      <c r="I282" s="245"/>
      <c r="K282" s="706"/>
    </row>
    <row r="283" spans="1:11" ht="14.1" customHeight="1">
      <c r="A283" s="250" t="s">
        <v>11161</v>
      </c>
      <c r="B283" s="73" t="s">
        <v>4221</v>
      </c>
      <c r="C283" s="60">
        <v>18</v>
      </c>
      <c r="D283" s="73">
        <v>10</v>
      </c>
      <c r="E283" s="1932">
        <f t="shared" si="39"/>
        <v>1370.04</v>
      </c>
      <c r="F283" s="740">
        <f t="shared" ref="F283" si="42">ROUND(E283*(1-$F$10),2)</f>
        <v>1370.04</v>
      </c>
      <c r="G283" s="1037">
        <f>'Заказ, cкидки и курсы валют'!$J$24*F283</f>
        <v>17378.957399999999</v>
      </c>
      <c r="H283" s="158">
        <f t="shared" ref="H283" si="43">ROUND((D283/1000)*G283,2)</f>
        <v>173.79</v>
      </c>
      <c r="I283" s="245"/>
      <c r="K283" s="706"/>
    </row>
    <row r="284" spans="1:11" ht="14.1" customHeight="1">
      <c r="A284" s="250" t="s">
        <v>7608</v>
      </c>
      <c r="B284" s="40" t="s">
        <v>253</v>
      </c>
      <c r="C284" s="60">
        <v>19.2</v>
      </c>
      <c r="D284" s="73">
        <v>10</v>
      </c>
      <c r="E284" s="1932">
        <f t="shared" si="39"/>
        <v>1531.38</v>
      </c>
      <c r="F284" s="740">
        <f t="shared" ref="F284:F308" si="44">ROUND(E284*(1-$F$10),2)</f>
        <v>1531.38</v>
      </c>
      <c r="G284" s="1037">
        <f>'Заказ, cкидки и курсы валют'!$J$24*F284</f>
        <v>19425.555300000004</v>
      </c>
      <c r="H284" s="158">
        <f t="shared" ref="H284:H308" si="45">ROUND((D284/1000)*G284,2)</f>
        <v>194.26</v>
      </c>
      <c r="I284" s="245"/>
      <c r="K284" s="706"/>
    </row>
    <row r="285" spans="1:11" ht="14.1" customHeight="1">
      <c r="A285" s="250" t="s">
        <v>7609</v>
      </c>
      <c r="B285" s="40" t="s">
        <v>3140</v>
      </c>
      <c r="C285" s="60">
        <v>21</v>
      </c>
      <c r="D285" s="73">
        <v>10</v>
      </c>
      <c r="E285" s="1932">
        <f t="shared" si="39"/>
        <v>1720.12</v>
      </c>
      <c r="F285" s="740">
        <f t="shared" si="44"/>
        <v>1720.12</v>
      </c>
      <c r="G285" s="1037">
        <f>'Заказ, cкидки и курсы валют'!$J$24*F285</f>
        <v>21819.7222</v>
      </c>
      <c r="H285" s="158">
        <f t="shared" si="45"/>
        <v>218.2</v>
      </c>
      <c r="I285" s="245"/>
      <c r="K285" s="706"/>
    </row>
    <row r="286" spans="1:11" ht="14.1" customHeight="1">
      <c r="A286" s="250" t="s">
        <v>7610</v>
      </c>
      <c r="B286" s="40" t="s">
        <v>191</v>
      </c>
      <c r="C286" s="60">
        <v>22.5</v>
      </c>
      <c r="D286" s="73">
        <v>10</v>
      </c>
      <c r="E286" s="1932">
        <f t="shared" si="39"/>
        <v>1065.8599999999999</v>
      </c>
      <c r="F286" s="740">
        <f t="shared" si="44"/>
        <v>1065.8599999999999</v>
      </c>
      <c r="G286" s="1037">
        <f>'Заказ, cкидки и курсы валют'!$J$24*F286</f>
        <v>13520.434099999999</v>
      </c>
      <c r="H286" s="158">
        <f t="shared" si="45"/>
        <v>135.19999999999999</v>
      </c>
      <c r="I286" s="245"/>
      <c r="K286" s="706"/>
    </row>
    <row r="287" spans="1:11" ht="14.1" customHeight="1">
      <c r="A287" s="250" t="s">
        <v>11162</v>
      </c>
      <c r="B287" s="73" t="s">
        <v>193</v>
      </c>
      <c r="C287" s="60">
        <v>29</v>
      </c>
      <c r="D287" s="73">
        <v>10</v>
      </c>
      <c r="E287" s="1932">
        <f t="shared" si="39"/>
        <v>1245.8399999999999</v>
      </c>
      <c r="F287" s="740">
        <f t="shared" si="44"/>
        <v>1245.8399999999999</v>
      </c>
      <c r="G287" s="1037">
        <f>'Заказ, cкидки и курсы валют'!$J$24*F287</f>
        <v>15803.4804</v>
      </c>
      <c r="H287" s="158">
        <f t="shared" si="45"/>
        <v>158.03</v>
      </c>
      <c r="I287" s="245"/>
      <c r="K287" s="706"/>
    </row>
    <row r="288" spans="1:11" ht="14.1" customHeight="1">
      <c r="A288" s="250" t="s">
        <v>7611</v>
      </c>
      <c r="B288" s="40" t="s">
        <v>194</v>
      </c>
      <c r="C288" s="60">
        <v>31</v>
      </c>
      <c r="D288" s="73">
        <v>10</v>
      </c>
      <c r="E288" s="1932">
        <f t="shared" si="39"/>
        <v>1468.56</v>
      </c>
      <c r="F288" s="740">
        <f t="shared" si="44"/>
        <v>1468.56</v>
      </c>
      <c r="G288" s="1037">
        <f>'Заказ, cкидки и курсы валют'!$J$24*F288</f>
        <v>18628.6836</v>
      </c>
      <c r="H288" s="158">
        <f t="shared" si="45"/>
        <v>186.29</v>
      </c>
      <c r="I288" s="245"/>
      <c r="K288" s="706"/>
    </row>
    <row r="289" spans="1:11" ht="14.1" customHeight="1">
      <c r="A289" s="250" t="s">
        <v>7612</v>
      </c>
      <c r="B289" s="40" t="s">
        <v>4331</v>
      </c>
      <c r="C289" s="60">
        <v>35</v>
      </c>
      <c r="D289" s="73">
        <v>10</v>
      </c>
      <c r="E289" s="1932">
        <f t="shared" si="39"/>
        <v>1658</v>
      </c>
      <c r="F289" s="740">
        <f t="shared" si="44"/>
        <v>1658</v>
      </c>
      <c r="G289" s="1037">
        <f>'Заказ, cкидки и курсы валют'!$J$24*F289</f>
        <v>21031.73</v>
      </c>
      <c r="H289" s="158">
        <f t="shared" si="45"/>
        <v>210.32</v>
      </c>
      <c r="I289" s="245"/>
      <c r="K289" s="706"/>
    </row>
    <row r="290" spans="1:11" ht="14.1" customHeight="1">
      <c r="A290" s="250" t="s">
        <v>7613</v>
      </c>
      <c r="B290" s="40" t="s">
        <v>254</v>
      </c>
      <c r="C290" s="60">
        <v>38.299999999999997</v>
      </c>
      <c r="D290" s="40">
        <v>5</v>
      </c>
      <c r="E290" s="1932">
        <f t="shared" si="39"/>
        <v>1814.3</v>
      </c>
      <c r="F290" s="740">
        <f t="shared" si="44"/>
        <v>1814.3</v>
      </c>
      <c r="G290" s="1037">
        <f>'Заказ, cкидки и курсы валют'!$J$24*F290</f>
        <v>23014.395499999999</v>
      </c>
      <c r="H290" s="158">
        <f t="shared" si="45"/>
        <v>115.07</v>
      </c>
      <c r="I290" s="245"/>
      <c r="K290" s="706"/>
    </row>
    <row r="291" spans="1:11" ht="14.1" customHeight="1">
      <c r="A291" s="250" t="s">
        <v>7614</v>
      </c>
      <c r="B291" s="40" t="s">
        <v>196</v>
      </c>
      <c r="C291" s="60">
        <v>42.2</v>
      </c>
      <c r="D291" s="73">
        <v>5</v>
      </c>
      <c r="E291" s="1932">
        <f t="shared" si="39"/>
        <v>1996.96</v>
      </c>
      <c r="F291" s="740">
        <f t="shared" si="44"/>
        <v>1996.96</v>
      </c>
      <c r="G291" s="1037">
        <f>'Заказ, cкидки и курсы валют'!$J$24*F291</f>
        <v>25331.437600000001</v>
      </c>
      <c r="H291" s="158">
        <f t="shared" si="45"/>
        <v>126.66</v>
      </c>
      <c r="I291" s="245"/>
      <c r="K291" s="706"/>
    </row>
    <row r="292" spans="1:11" ht="14.1" customHeight="1">
      <c r="A292" s="250" t="s">
        <v>7615</v>
      </c>
      <c r="B292" s="73" t="s">
        <v>1647</v>
      </c>
      <c r="C292" s="60">
        <v>51.2</v>
      </c>
      <c r="D292" s="73">
        <v>3</v>
      </c>
      <c r="E292" s="1932">
        <f t="shared" si="39"/>
        <v>2339.1</v>
      </c>
      <c r="F292" s="740">
        <f t="shared" si="44"/>
        <v>2339.1</v>
      </c>
      <c r="G292" s="1037">
        <f>'Заказ, cкидки и курсы валют'!$J$24*F292</f>
        <v>29671.483499999998</v>
      </c>
      <c r="H292" s="158">
        <f t="shared" si="45"/>
        <v>89.01</v>
      </c>
      <c r="I292" s="245"/>
      <c r="K292" s="706"/>
    </row>
    <row r="293" spans="1:11" ht="14.1" customHeight="1">
      <c r="A293" s="250" t="s">
        <v>7616</v>
      </c>
      <c r="B293" s="40" t="s">
        <v>255</v>
      </c>
      <c r="C293" s="60">
        <v>46</v>
      </c>
      <c r="D293" s="73">
        <v>5</v>
      </c>
      <c r="E293" s="1932">
        <f t="shared" si="39"/>
        <v>1983.92</v>
      </c>
      <c r="F293" s="740">
        <f t="shared" si="44"/>
        <v>1983.92</v>
      </c>
      <c r="G293" s="1037">
        <f>'Заказ, cкидки и курсы валют'!$J$24*F293</f>
        <v>25166.025200000004</v>
      </c>
      <c r="H293" s="158">
        <f t="shared" si="45"/>
        <v>125.83</v>
      </c>
      <c r="I293" s="245"/>
      <c r="K293" s="706"/>
    </row>
    <row r="294" spans="1:11" ht="14.1" customHeight="1">
      <c r="A294" s="250" t="s">
        <v>7617</v>
      </c>
      <c r="B294" s="40" t="s">
        <v>203</v>
      </c>
      <c r="C294" s="60">
        <v>53.3</v>
      </c>
      <c r="D294" s="73">
        <v>5</v>
      </c>
      <c r="E294" s="1932">
        <f t="shared" si="39"/>
        <v>2326.96</v>
      </c>
      <c r="F294" s="740">
        <f t="shared" si="44"/>
        <v>2326.96</v>
      </c>
      <c r="G294" s="1037">
        <f>'Заказ, cкидки и курсы валют'!$J$24*F294</f>
        <v>29517.4876</v>
      </c>
      <c r="H294" s="158">
        <f t="shared" si="45"/>
        <v>147.59</v>
      </c>
      <c r="I294" s="245"/>
      <c r="K294" s="706"/>
    </row>
    <row r="295" spans="1:11" ht="14.1" customHeight="1">
      <c r="A295" s="250" t="s">
        <v>7618</v>
      </c>
      <c r="B295" s="40" t="s">
        <v>1332</v>
      </c>
      <c r="C295" s="60">
        <v>60.7</v>
      </c>
      <c r="D295" s="73">
        <v>5</v>
      </c>
      <c r="E295" s="1932">
        <f t="shared" si="39"/>
        <v>2517.5</v>
      </c>
      <c r="F295" s="740">
        <f t="shared" si="44"/>
        <v>2517.5</v>
      </c>
      <c r="G295" s="1037">
        <f>'Заказ, cкидки и курсы валют'!$J$24*F295</f>
        <v>31934.487500000003</v>
      </c>
      <c r="H295" s="158">
        <f t="shared" si="45"/>
        <v>159.66999999999999</v>
      </c>
      <c r="I295" s="245"/>
      <c r="K295" s="706"/>
    </row>
    <row r="296" spans="1:11" ht="14.1" customHeight="1">
      <c r="A296" s="250" t="s">
        <v>7619</v>
      </c>
      <c r="B296" s="40" t="s">
        <v>204</v>
      </c>
      <c r="C296" s="60">
        <v>63.6</v>
      </c>
      <c r="D296" s="73">
        <v>5</v>
      </c>
      <c r="E296" s="1932">
        <f t="shared" si="39"/>
        <v>2707.96</v>
      </c>
      <c r="F296" s="740">
        <f t="shared" si="44"/>
        <v>2707.96</v>
      </c>
      <c r="G296" s="1037">
        <f>'Заказ, cкидки и курсы валют'!$J$24*F296</f>
        <v>34350.472600000001</v>
      </c>
      <c r="H296" s="158">
        <f t="shared" si="45"/>
        <v>171.75</v>
      </c>
      <c r="I296" s="245"/>
      <c r="K296" s="706"/>
    </row>
    <row r="297" spans="1:11" ht="14.1" customHeight="1">
      <c r="A297" s="250" t="s">
        <v>11163</v>
      </c>
      <c r="B297" s="73" t="s">
        <v>3143</v>
      </c>
      <c r="C297" s="60">
        <v>69</v>
      </c>
      <c r="D297" s="73">
        <v>5</v>
      </c>
      <c r="E297" s="1932">
        <f t="shared" si="39"/>
        <v>2708.34</v>
      </c>
      <c r="F297" s="740">
        <f t="shared" si="44"/>
        <v>2708.34</v>
      </c>
      <c r="G297" s="1037">
        <f>'Заказ, cкидки и курсы валют'!$J$24*F297</f>
        <v>34355.2929</v>
      </c>
      <c r="H297" s="158">
        <f t="shared" si="45"/>
        <v>171.78</v>
      </c>
      <c r="I297" s="245"/>
      <c r="K297" s="706"/>
    </row>
    <row r="298" spans="1:11" ht="14.1" customHeight="1">
      <c r="A298" s="250" t="s">
        <v>7620</v>
      </c>
      <c r="B298" s="40" t="s">
        <v>205</v>
      </c>
      <c r="C298" s="60">
        <v>74.599999999999994</v>
      </c>
      <c r="D298" s="73">
        <v>5</v>
      </c>
      <c r="E298" s="1932">
        <f t="shared" si="39"/>
        <v>3146.36</v>
      </c>
      <c r="F298" s="740">
        <f t="shared" si="44"/>
        <v>3146.36</v>
      </c>
      <c r="G298" s="1037">
        <f>'Заказ, cкидки и курсы валют'!$J$24*F298</f>
        <v>39911.5766</v>
      </c>
      <c r="H298" s="158">
        <f t="shared" si="45"/>
        <v>199.56</v>
      </c>
      <c r="I298" s="245"/>
      <c r="K298" s="706"/>
    </row>
    <row r="299" spans="1:11" ht="14.1" customHeight="1">
      <c r="A299" s="250" t="s">
        <v>7621</v>
      </c>
      <c r="B299" s="40" t="s">
        <v>242</v>
      </c>
      <c r="C299" s="60">
        <v>78.400000000000006</v>
      </c>
      <c r="D299" s="73">
        <v>5</v>
      </c>
      <c r="E299" s="1932">
        <f t="shared" si="39"/>
        <v>3541.92</v>
      </c>
      <c r="F299" s="740">
        <f t="shared" si="44"/>
        <v>3541.92</v>
      </c>
      <c r="G299" s="1037">
        <f>'Заказ, cкидки и курсы валют'!$J$24*F299</f>
        <v>44929.2552</v>
      </c>
      <c r="H299" s="158">
        <f t="shared" si="45"/>
        <v>224.65</v>
      </c>
      <c r="I299" s="245"/>
      <c r="K299" s="706"/>
    </row>
    <row r="300" spans="1:11" ht="14.1" customHeight="1">
      <c r="A300" s="250" t="s">
        <v>7622</v>
      </c>
      <c r="B300" s="40" t="s">
        <v>1369</v>
      </c>
      <c r="C300" s="60">
        <v>88.7</v>
      </c>
      <c r="D300" s="73">
        <v>5</v>
      </c>
      <c r="E300" s="1932">
        <f t="shared" si="39"/>
        <v>3506.5</v>
      </c>
      <c r="F300" s="740">
        <f t="shared" si="44"/>
        <v>3506.5</v>
      </c>
      <c r="G300" s="1037">
        <f>'Заказ, cкидки и курсы валют'!$J$24*F300</f>
        <v>44479.952499999999</v>
      </c>
      <c r="H300" s="158">
        <f t="shared" si="45"/>
        <v>222.4</v>
      </c>
      <c r="I300" s="245"/>
      <c r="K300" s="706"/>
    </row>
    <row r="301" spans="1:11" ht="14.1" customHeight="1">
      <c r="A301" s="250" t="s">
        <v>7623</v>
      </c>
      <c r="B301" s="40" t="s">
        <v>619</v>
      </c>
      <c r="C301" s="60">
        <v>69</v>
      </c>
      <c r="D301" s="73">
        <v>5</v>
      </c>
      <c r="E301" s="1932">
        <f t="shared" si="39"/>
        <v>3052.1</v>
      </c>
      <c r="F301" s="740">
        <f t="shared" si="44"/>
        <v>3052.1</v>
      </c>
      <c r="G301" s="1037">
        <f>'Заказ, cкидки и курсы валют'!$J$24*F301</f>
        <v>38715.888500000001</v>
      </c>
      <c r="H301" s="158">
        <f t="shared" si="45"/>
        <v>193.58</v>
      </c>
      <c r="I301" s="245"/>
      <c r="K301" s="706"/>
    </row>
    <row r="302" spans="1:11" ht="14.1" customHeight="1">
      <c r="A302" s="250" t="s">
        <v>11164</v>
      </c>
      <c r="B302" s="73" t="s">
        <v>3132</v>
      </c>
      <c r="C302" s="60">
        <v>72</v>
      </c>
      <c r="D302" s="73">
        <v>5</v>
      </c>
      <c r="E302" s="1932">
        <f t="shared" si="39"/>
        <v>3022.98</v>
      </c>
      <c r="F302" s="740">
        <f t="shared" si="44"/>
        <v>3022.98</v>
      </c>
      <c r="G302" s="1037">
        <f>'Заказ, cкидки и курсы валют'!$J$24*F302</f>
        <v>38346.501300000004</v>
      </c>
      <c r="H302" s="158">
        <f t="shared" si="45"/>
        <v>191.73</v>
      </c>
      <c r="I302" s="245"/>
      <c r="K302" s="1061"/>
    </row>
    <row r="303" spans="1:11" ht="14.1" customHeight="1">
      <c r="A303" s="250" t="s">
        <v>7624</v>
      </c>
      <c r="B303" s="40" t="s">
        <v>1333</v>
      </c>
      <c r="C303" s="60">
        <v>90.5</v>
      </c>
      <c r="D303" s="73">
        <v>5</v>
      </c>
      <c r="E303" s="1932">
        <f t="shared" si="39"/>
        <v>3526.78</v>
      </c>
      <c r="F303" s="740">
        <f t="shared" si="44"/>
        <v>3526.78</v>
      </c>
      <c r="G303" s="1037">
        <f>'Заказ, cкидки и курсы валют'!$J$24*F303</f>
        <v>44737.204300000005</v>
      </c>
      <c r="H303" s="158">
        <f t="shared" si="45"/>
        <v>223.69</v>
      </c>
      <c r="I303" s="245"/>
      <c r="K303" s="1061"/>
    </row>
    <row r="304" spans="1:11" ht="14.1" customHeight="1">
      <c r="A304" s="250" t="s">
        <v>7625</v>
      </c>
      <c r="B304" s="40" t="s">
        <v>3144</v>
      </c>
      <c r="C304" s="68">
        <v>97.8</v>
      </c>
      <c r="D304" s="73">
        <v>5</v>
      </c>
      <c r="E304" s="1932">
        <f t="shared" si="39"/>
        <v>3809.92</v>
      </c>
      <c r="F304" s="740">
        <f t="shared" si="44"/>
        <v>3809.92</v>
      </c>
      <c r="G304" s="1037">
        <f>'Заказ, cкидки и курсы валют'!$J$24*F304</f>
        <v>48328.835200000001</v>
      </c>
      <c r="H304" s="158">
        <f t="shared" si="45"/>
        <v>241.64</v>
      </c>
      <c r="I304" s="245"/>
      <c r="K304" s="1061"/>
    </row>
    <row r="305" spans="1:11" ht="14.1" customHeight="1">
      <c r="A305" s="250" t="s">
        <v>7626</v>
      </c>
      <c r="B305" s="40" t="s">
        <v>1334</v>
      </c>
      <c r="C305" s="60">
        <v>99.5</v>
      </c>
      <c r="D305" s="639">
        <v>5</v>
      </c>
      <c r="E305" s="1932">
        <f t="shared" si="39"/>
        <v>4270.62</v>
      </c>
      <c r="F305" s="740">
        <f t="shared" si="44"/>
        <v>4270.62</v>
      </c>
      <c r="G305" s="1037">
        <f>'Заказ, cкидки и курсы валют'!$J$24*F305</f>
        <v>54172.814700000003</v>
      </c>
      <c r="H305" s="158">
        <f t="shared" si="45"/>
        <v>270.86</v>
      </c>
      <c r="I305" s="245"/>
      <c r="K305" s="1061"/>
    </row>
    <row r="306" spans="1:11" ht="14.1" customHeight="1">
      <c r="A306" s="250" t="s">
        <v>7627</v>
      </c>
      <c r="B306" s="40" t="s">
        <v>4212</v>
      </c>
      <c r="C306" s="60">
        <v>113.88</v>
      </c>
      <c r="D306" s="73">
        <v>5</v>
      </c>
      <c r="E306" s="1932">
        <f t="shared" si="39"/>
        <v>4824.3999999999996</v>
      </c>
      <c r="F306" s="740">
        <f t="shared" si="44"/>
        <v>4824.3999999999996</v>
      </c>
      <c r="G306" s="1037">
        <f>'Заказ, cкидки и курсы валют'!$J$24*F306</f>
        <v>61197.513999999996</v>
      </c>
      <c r="H306" s="158">
        <f t="shared" si="45"/>
        <v>305.99</v>
      </c>
      <c r="I306" s="245"/>
      <c r="K306" s="1061"/>
    </row>
    <row r="307" spans="1:11" ht="14.1" customHeight="1">
      <c r="A307" s="250" t="s">
        <v>11165</v>
      </c>
      <c r="B307" s="73" t="s">
        <v>213</v>
      </c>
      <c r="C307" s="60">
        <v>116</v>
      </c>
      <c r="D307" s="73">
        <v>5</v>
      </c>
      <c r="E307" s="1932">
        <f t="shared" si="39"/>
        <v>4724.88</v>
      </c>
      <c r="F307" s="740">
        <f t="shared" si="44"/>
        <v>4724.88</v>
      </c>
      <c r="G307" s="1037">
        <f>'Заказ, cкидки и курсы валют'!$J$24*F307</f>
        <v>59935.102800000001</v>
      </c>
      <c r="H307" s="158">
        <f t="shared" si="45"/>
        <v>299.68</v>
      </c>
      <c r="I307" s="245"/>
      <c r="K307" s="1061"/>
    </row>
    <row r="308" spans="1:11" ht="14.1" customHeight="1">
      <c r="A308" s="250" t="s">
        <v>7628</v>
      </c>
      <c r="B308" s="40" t="s">
        <v>1335</v>
      </c>
      <c r="C308" s="60">
        <v>124.2</v>
      </c>
      <c r="D308" s="73">
        <v>5</v>
      </c>
      <c r="E308" s="1932">
        <f t="shared" si="39"/>
        <v>5329.52</v>
      </c>
      <c r="F308" s="740">
        <f t="shared" si="44"/>
        <v>5329.52</v>
      </c>
      <c r="G308" s="1037">
        <f>'Заказ, cкидки и курсы валют'!$J$24*F308</f>
        <v>67604.961200000005</v>
      </c>
      <c r="H308" s="158">
        <f t="shared" si="45"/>
        <v>338.02</v>
      </c>
      <c r="I308" s="245"/>
      <c r="K308" s="1061"/>
    </row>
    <row r="309" spans="1:11" ht="14.1" customHeight="1">
      <c r="A309" s="250" t="s">
        <v>11166</v>
      </c>
      <c r="B309" s="73" t="s">
        <v>214</v>
      </c>
      <c r="C309" s="60">
        <v>132</v>
      </c>
      <c r="D309" s="73">
        <v>5</v>
      </c>
      <c r="E309" s="1932">
        <f t="shared" ref="E309:E311" si="46">E250*2</f>
        <v>5423.64</v>
      </c>
      <c r="F309" s="740">
        <f t="shared" ref="F309:F311" si="47">ROUND(E309*(1-$F$10),2)</f>
        <v>5423.64</v>
      </c>
      <c r="G309" s="1037">
        <f>'Заказ, cкидки и курсы валют'!$J$24*F309</f>
        <v>68798.873400000011</v>
      </c>
      <c r="H309" s="158">
        <f t="shared" ref="H309:H311" si="48">ROUND((D309/1000)*G309,2)</f>
        <v>343.99</v>
      </c>
      <c r="I309" s="245"/>
      <c r="K309" s="1061"/>
    </row>
    <row r="310" spans="1:11" ht="14.1" customHeight="1">
      <c r="A310" s="250" t="s">
        <v>11167</v>
      </c>
      <c r="B310" s="73" t="s">
        <v>215</v>
      </c>
      <c r="C310" s="60">
        <v>152</v>
      </c>
      <c r="D310" s="73">
        <v>5</v>
      </c>
      <c r="E310" s="1932">
        <f t="shared" si="46"/>
        <v>6234.98</v>
      </c>
      <c r="F310" s="740">
        <f t="shared" si="47"/>
        <v>6234.98</v>
      </c>
      <c r="G310" s="1037">
        <f>'Заказ, cкидки и курсы валют'!$J$24*F310</f>
        <v>79090.721300000005</v>
      </c>
      <c r="H310" s="158">
        <f t="shared" si="48"/>
        <v>395.45</v>
      </c>
      <c r="I310" s="245"/>
      <c r="J310" s="991"/>
      <c r="K310" s="1061"/>
    </row>
    <row r="311" spans="1:11" ht="14.1" customHeight="1">
      <c r="A311" s="250" t="s">
        <v>11168</v>
      </c>
      <c r="B311" s="73" t="s">
        <v>216</v>
      </c>
      <c r="C311" s="60">
        <v>172</v>
      </c>
      <c r="D311" s="73">
        <v>5</v>
      </c>
      <c r="E311" s="1932">
        <f t="shared" si="46"/>
        <v>6647.26</v>
      </c>
      <c r="F311" s="740">
        <f t="shared" si="47"/>
        <v>6647.26</v>
      </c>
      <c r="G311" s="1037">
        <f>'Заказ, cкидки и курсы валют'!$J$24*F311</f>
        <v>84320.493100000007</v>
      </c>
      <c r="H311" s="158">
        <f t="shared" si="48"/>
        <v>421.6</v>
      </c>
      <c r="I311" s="245"/>
      <c r="J311" s="992"/>
      <c r="K311" s="1061"/>
    </row>
    <row r="312" spans="1:11" ht="14.1" customHeight="1">
      <c r="A312" s="250" t="s">
        <v>7629</v>
      </c>
      <c r="B312" s="40" t="s">
        <v>1336</v>
      </c>
      <c r="C312" s="60">
        <v>174</v>
      </c>
      <c r="D312" s="73">
        <v>5</v>
      </c>
      <c r="E312" s="1932">
        <f t="shared" ref="E312:E325" si="49">E253*2</f>
        <v>7484.98</v>
      </c>
      <c r="F312" s="740">
        <f t="shared" ref="F312:F325" si="50">ROUND(E312*(1-$F$10),2)</f>
        <v>7484.98</v>
      </c>
      <c r="G312" s="1037">
        <f>'Заказ, cкидки и курсы валют'!$J$24*F312</f>
        <v>94946.971300000005</v>
      </c>
      <c r="H312" s="158">
        <f t="shared" ref="H312:H325" si="51">ROUND((D312/1000)*G312,2)</f>
        <v>474.73</v>
      </c>
      <c r="I312" s="245"/>
      <c r="J312" s="991"/>
      <c r="K312" s="1061"/>
    </row>
    <row r="313" spans="1:11" ht="14.1" customHeight="1">
      <c r="A313" s="250" t="s">
        <v>7630</v>
      </c>
      <c r="B313" s="40" t="s">
        <v>3141</v>
      </c>
      <c r="C313" s="60">
        <v>197.5</v>
      </c>
      <c r="D313" s="73">
        <v>5</v>
      </c>
      <c r="E313" s="1932">
        <f t="shared" si="49"/>
        <v>8135.8</v>
      </c>
      <c r="F313" s="740">
        <f t="shared" si="50"/>
        <v>8135.8</v>
      </c>
      <c r="G313" s="1037">
        <f>'Заказ, cкидки и курсы валют'!$J$24*F313</f>
        <v>103202.62300000001</v>
      </c>
      <c r="H313" s="158">
        <f t="shared" si="51"/>
        <v>516.01</v>
      </c>
      <c r="I313" s="245"/>
      <c r="J313" s="991"/>
      <c r="K313" s="1061"/>
    </row>
    <row r="314" spans="1:11" ht="14.1" customHeight="1">
      <c r="A314" s="250" t="s">
        <v>7631</v>
      </c>
      <c r="B314" s="40" t="s">
        <v>3142</v>
      </c>
      <c r="C314" s="60">
        <v>195.9</v>
      </c>
      <c r="D314" s="73">
        <v>5</v>
      </c>
      <c r="E314" s="1932">
        <f t="shared" si="49"/>
        <v>8460.94</v>
      </c>
      <c r="F314" s="740">
        <f t="shared" si="50"/>
        <v>8460.94</v>
      </c>
      <c r="G314" s="1037">
        <f>'Заказ, cкидки и курсы валют'!$J$24*F314</f>
        <v>107327.02390000001</v>
      </c>
      <c r="H314" s="158">
        <f t="shared" si="51"/>
        <v>536.64</v>
      </c>
      <c r="I314" s="245"/>
      <c r="J314" s="993"/>
      <c r="K314" s="1061"/>
    </row>
    <row r="315" spans="1:11" ht="14.1" customHeight="1">
      <c r="A315" s="250" t="s">
        <v>7632</v>
      </c>
      <c r="B315" s="40" t="s">
        <v>1337</v>
      </c>
      <c r="C315" s="60">
        <v>216.13</v>
      </c>
      <c r="D315" s="73">
        <v>4</v>
      </c>
      <c r="E315" s="1932">
        <f t="shared" si="49"/>
        <v>9317.7999999999993</v>
      </c>
      <c r="F315" s="740">
        <f t="shared" si="50"/>
        <v>9317.7999999999993</v>
      </c>
      <c r="G315" s="1037">
        <f>'Заказ, cкидки и курсы валют'!$J$24*F315</f>
        <v>118196.29299999999</v>
      </c>
      <c r="H315" s="158">
        <f t="shared" si="51"/>
        <v>472.79</v>
      </c>
      <c r="I315" s="245"/>
      <c r="J315" s="992"/>
      <c r="K315" s="1061"/>
    </row>
    <row r="316" spans="1:11" ht="14.1" customHeight="1">
      <c r="A316" s="250" t="s">
        <v>11169</v>
      </c>
      <c r="B316" s="73" t="s">
        <v>3396</v>
      </c>
      <c r="C316" s="60">
        <v>230</v>
      </c>
      <c r="D316" s="73">
        <v>4</v>
      </c>
      <c r="E316" s="1932">
        <f t="shared" si="49"/>
        <v>9339.68</v>
      </c>
      <c r="F316" s="740">
        <f t="shared" si="50"/>
        <v>9339.68</v>
      </c>
      <c r="G316" s="1037">
        <f>'Заказ, cкидки и курсы валют'!$J$24*F316</f>
        <v>118473.84080000001</v>
      </c>
      <c r="H316" s="158">
        <f t="shared" si="51"/>
        <v>473.9</v>
      </c>
      <c r="I316" s="245"/>
      <c r="J316" s="992"/>
      <c r="K316" s="1061"/>
    </row>
    <row r="317" spans="1:11" ht="14.1" customHeight="1">
      <c r="A317" s="250" t="s">
        <v>7633</v>
      </c>
      <c r="B317" s="40" t="s">
        <v>3412</v>
      </c>
      <c r="C317" s="68">
        <v>244.13</v>
      </c>
      <c r="D317" s="73">
        <v>4</v>
      </c>
      <c r="E317" s="1932">
        <f t="shared" si="49"/>
        <v>10382.5</v>
      </c>
      <c r="F317" s="740">
        <f t="shared" si="50"/>
        <v>10382.5</v>
      </c>
      <c r="G317" s="1037">
        <f>'Заказ, cкидки и курсы валют'!$J$24*F317</f>
        <v>131702.01250000001</v>
      </c>
      <c r="H317" s="158">
        <f t="shared" si="51"/>
        <v>526.80999999999995</v>
      </c>
      <c r="I317" s="245"/>
      <c r="J317" s="991"/>
      <c r="K317" s="1061"/>
    </row>
    <row r="318" spans="1:11" ht="14.1" customHeight="1">
      <c r="A318" s="250" t="s">
        <v>7634</v>
      </c>
      <c r="B318" s="40" t="s">
        <v>249</v>
      </c>
      <c r="C318" s="60">
        <v>267.75</v>
      </c>
      <c r="D318" s="73">
        <v>4</v>
      </c>
      <c r="E318" s="1932">
        <f t="shared" si="49"/>
        <v>11755.9</v>
      </c>
      <c r="F318" s="740">
        <f t="shared" si="50"/>
        <v>11755.9</v>
      </c>
      <c r="G318" s="1037">
        <f>'Заказ, cкидки и курсы валют'!$J$24*F318</f>
        <v>149123.59150000001</v>
      </c>
      <c r="H318" s="158">
        <f t="shared" si="51"/>
        <v>596.49</v>
      </c>
      <c r="I318" s="245"/>
      <c r="J318" s="991"/>
      <c r="K318" s="1061"/>
    </row>
    <row r="319" spans="1:11" ht="14.1" customHeight="1">
      <c r="A319" s="250" t="s">
        <v>7635</v>
      </c>
      <c r="B319" s="40" t="s">
        <v>1375</v>
      </c>
      <c r="C319" s="60">
        <v>297</v>
      </c>
      <c r="D319" s="73">
        <v>2</v>
      </c>
      <c r="E319" s="1932">
        <f t="shared" si="49"/>
        <v>13398.28</v>
      </c>
      <c r="F319" s="740">
        <f t="shared" si="50"/>
        <v>13398.28</v>
      </c>
      <c r="G319" s="1037">
        <f>'Заказ, cкидки и курсы валют'!$J$24*F319</f>
        <v>169957.18180000002</v>
      </c>
      <c r="H319" s="158">
        <f t="shared" si="51"/>
        <v>339.91</v>
      </c>
      <c r="I319" s="245"/>
      <c r="J319" s="992"/>
      <c r="K319" s="1061"/>
    </row>
    <row r="320" spans="1:11" ht="14.1" customHeight="1">
      <c r="A320" s="250" t="s">
        <v>7636</v>
      </c>
      <c r="B320" s="40" t="s">
        <v>250</v>
      </c>
      <c r="C320" s="60">
        <v>320</v>
      </c>
      <c r="D320" s="73">
        <v>2</v>
      </c>
      <c r="E320" s="1932">
        <f t="shared" si="49"/>
        <v>14250.4</v>
      </c>
      <c r="F320" s="740">
        <f t="shared" si="50"/>
        <v>14250.4</v>
      </c>
      <c r="G320" s="1037">
        <f>'Заказ, cкидки и курсы валют'!$J$24*F320</f>
        <v>180766.32399999999</v>
      </c>
      <c r="H320" s="158">
        <f t="shared" si="51"/>
        <v>361.53</v>
      </c>
      <c r="I320" s="245"/>
      <c r="J320" s="992"/>
      <c r="K320" s="1061"/>
    </row>
    <row r="321" spans="1:11" ht="14.1" customHeight="1">
      <c r="A321" s="250" t="s">
        <v>7637</v>
      </c>
      <c r="B321" s="40" t="s">
        <v>3415</v>
      </c>
      <c r="C321" s="60">
        <v>322.75</v>
      </c>
      <c r="D321" s="73">
        <v>2</v>
      </c>
      <c r="E321" s="1932">
        <f t="shared" si="49"/>
        <v>14102.14</v>
      </c>
      <c r="F321" s="740">
        <f t="shared" si="50"/>
        <v>14102.14</v>
      </c>
      <c r="G321" s="1037">
        <f>'Заказ, cкидки и курсы валют'!$J$24*F321</f>
        <v>178885.6459</v>
      </c>
      <c r="H321" s="158">
        <f t="shared" si="51"/>
        <v>357.77</v>
      </c>
      <c r="I321" s="245"/>
      <c r="J321" s="992"/>
      <c r="K321" s="1061"/>
    </row>
    <row r="322" spans="1:11" ht="14.1" customHeight="1">
      <c r="A322" s="250" t="s">
        <v>7638</v>
      </c>
      <c r="B322" s="40" t="s">
        <v>1338</v>
      </c>
      <c r="C322" s="60">
        <v>385.83</v>
      </c>
      <c r="D322" s="73">
        <v>2</v>
      </c>
      <c r="E322" s="1932">
        <f t="shared" si="49"/>
        <v>17132.28</v>
      </c>
      <c r="F322" s="740">
        <f t="shared" si="50"/>
        <v>17132.28</v>
      </c>
      <c r="G322" s="1037">
        <f>'Заказ, cкидки и курсы валют'!$J$24*F322</f>
        <v>217322.9718</v>
      </c>
      <c r="H322" s="158">
        <f t="shared" si="51"/>
        <v>434.65</v>
      </c>
      <c r="I322" s="245"/>
      <c r="J322" s="992"/>
      <c r="K322" s="1061"/>
    </row>
    <row r="323" spans="1:11" ht="14.1" customHeight="1">
      <c r="A323" s="250" t="s">
        <v>7639</v>
      </c>
      <c r="B323" s="40" t="s">
        <v>1339</v>
      </c>
      <c r="C323" s="60">
        <v>463.96</v>
      </c>
      <c r="D323" s="73">
        <v>2</v>
      </c>
      <c r="E323" s="1932">
        <f t="shared" si="49"/>
        <v>20228.16</v>
      </c>
      <c r="F323" s="740">
        <f t="shared" si="50"/>
        <v>20228.16</v>
      </c>
      <c r="G323" s="1037">
        <f>'Заказ, cкидки и курсы валют'!$J$24*F323</f>
        <v>256594.2096</v>
      </c>
      <c r="H323" s="158">
        <f t="shared" si="51"/>
        <v>513.19000000000005</v>
      </c>
      <c r="I323" s="245"/>
      <c r="J323" s="992"/>
      <c r="K323" s="1061"/>
    </row>
    <row r="324" spans="1:11" ht="14.1" customHeight="1">
      <c r="A324" s="250" t="s">
        <v>11170</v>
      </c>
      <c r="B324" s="73" t="s">
        <v>1378</v>
      </c>
      <c r="C324" s="60">
        <v>510</v>
      </c>
      <c r="D324" s="73">
        <v>2</v>
      </c>
      <c r="E324" s="1932">
        <f t="shared" si="49"/>
        <v>24260.02</v>
      </c>
      <c r="F324" s="740">
        <f t="shared" si="50"/>
        <v>24260.02</v>
      </c>
      <c r="G324" s="1037">
        <f>'Заказ, cкидки и курсы валют'!$J$24*F324</f>
        <v>307738.35370000004</v>
      </c>
      <c r="H324" s="158">
        <f t="shared" si="51"/>
        <v>615.48</v>
      </c>
      <c r="I324" s="245"/>
      <c r="J324" s="992"/>
      <c r="K324" s="1061"/>
    </row>
    <row r="325" spans="1:11" ht="14.1" customHeight="1">
      <c r="A325" s="250" t="s">
        <v>7640</v>
      </c>
      <c r="B325" s="40" t="s">
        <v>1340</v>
      </c>
      <c r="C325" s="60">
        <v>677.25</v>
      </c>
      <c r="D325" s="73">
        <v>2</v>
      </c>
      <c r="E325" s="1932">
        <f t="shared" si="49"/>
        <v>31584.080000000002</v>
      </c>
      <c r="F325" s="740">
        <f t="shared" si="50"/>
        <v>31584.080000000002</v>
      </c>
      <c r="G325" s="1037">
        <f>'Заказ, cкидки и курсы валют'!$J$24*F325</f>
        <v>400644.05480000004</v>
      </c>
      <c r="H325" s="158">
        <f t="shared" si="51"/>
        <v>801.29</v>
      </c>
      <c r="I325" s="245"/>
      <c r="J325" s="992"/>
      <c r="K325" s="1061"/>
    </row>
    <row r="326" spans="1:11" ht="14.1" customHeight="1">
      <c r="A326" s="250" t="s">
        <v>11171</v>
      </c>
      <c r="B326" s="73" t="s">
        <v>6831</v>
      </c>
      <c r="C326" s="982">
        <v>700</v>
      </c>
      <c r="D326" s="40">
        <v>2</v>
      </c>
      <c r="E326" s="1932">
        <f t="shared" ref="E326:E327" si="52">E267*2</f>
        <v>38508.32</v>
      </c>
      <c r="F326" s="740">
        <f t="shared" ref="F326:F327" si="53">ROUND(E326*(1-$F$10),2)</f>
        <v>38508.32</v>
      </c>
      <c r="G326" s="1037">
        <f>'Заказ, cкидки и курсы валют'!$J$24*F326</f>
        <v>488478.0392</v>
      </c>
      <c r="H326" s="158">
        <f t="shared" ref="H326:H327" si="54">ROUND((D326/1000)*G326,2)</f>
        <v>976.96</v>
      </c>
      <c r="I326" s="245"/>
      <c r="J326" s="992"/>
      <c r="K326" s="1061"/>
    </row>
    <row r="327" spans="1:11" ht="14.1" customHeight="1">
      <c r="A327" s="250" t="s">
        <v>11238</v>
      </c>
      <c r="B327" s="73" t="s">
        <v>11160</v>
      </c>
      <c r="C327" s="982">
        <v>700</v>
      </c>
      <c r="D327" s="40">
        <v>2</v>
      </c>
      <c r="E327" s="1932">
        <f t="shared" si="52"/>
        <v>44594.28</v>
      </c>
      <c r="F327" s="740">
        <f t="shared" si="53"/>
        <v>44594.28</v>
      </c>
      <c r="G327" s="1037">
        <f>'Заказ, cкидки и курсы валют'!$J$24*F327</f>
        <v>565678.44180000003</v>
      </c>
      <c r="H327" s="158">
        <f t="shared" si="54"/>
        <v>1131.3599999999999</v>
      </c>
      <c r="I327" s="245"/>
      <c r="J327" s="992"/>
      <c r="K327" s="1061"/>
    </row>
    <row r="328" spans="1:11" ht="13.5" thickBot="1">
      <c r="A328" s="282" t="s">
        <v>7641</v>
      </c>
      <c r="B328" s="317" t="s">
        <v>2659</v>
      </c>
      <c r="C328" s="956">
        <v>1245</v>
      </c>
      <c r="D328" s="317">
        <v>2</v>
      </c>
      <c r="E328" s="1933">
        <f>E269*2</f>
        <v>67432.259999999995</v>
      </c>
      <c r="F328" s="1173">
        <f>ROUND(E328*(1-$F$10),2)</f>
        <v>67432.259999999995</v>
      </c>
      <c r="G328" s="1174">
        <f>'Заказ, cкидки и курсы валют'!$J$24*F328</f>
        <v>855378.21809999994</v>
      </c>
      <c r="H328" s="214">
        <f>ROUND((D328/1000)*G328,2)</f>
        <v>1710.76</v>
      </c>
      <c r="I328" s="248"/>
      <c r="J328" s="992"/>
      <c r="K328" s="1061"/>
    </row>
    <row r="329" spans="1:11" ht="13.5" thickBot="1">
      <c r="J329" s="992"/>
      <c r="K329" s="1061"/>
    </row>
    <row r="330" spans="1:11" ht="18">
      <c r="A330" s="291"/>
      <c r="B330" s="196"/>
      <c r="C330" s="112" t="s">
        <v>4430</v>
      </c>
      <c r="D330" s="112"/>
      <c r="E330" s="1029"/>
      <c r="F330" s="694"/>
      <c r="G330" s="729"/>
      <c r="H330" s="196"/>
      <c r="I330" s="116"/>
      <c r="J330" s="992"/>
      <c r="K330" s="1061"/>
    </row>
    <row r="331" spans="1:11">
      <c r="A331" s="292"/>
      <c r="B331" s="17"/>
      <c r="C331" s="118"/>
      <c r="D331" s="118"/>
      <c r="E331" s="689"/>
      <c r="F331" s="733"/>
      <c r="G331" s="763"/>
      <c r="H331" s="17"/>
      <c r="I331" s="200"/>
      <c r="J331" s="992"/>
      <c r="K331" s="1061"/>
    </row>
    <row r="332" spans="1:11">
      <c r="A332" s="292"/>
      <c r="B332" s="17"/>
      <c r="C332" s="118"/>
      <c r="D332" s="118"/>
      <c r="E332" s="689"/>
      <c r="F332" s="733"/>
      <c r="G332" s="763"/>
      <c r="H332" s="17"/>
      <c r="I332" s="200"/>
      <c r="J332" s="992"/>
      <c r="K332" s="1061"/>
    </row>
    <row r="333" spans="1:11">
      <c r="A333" s="292"/>
      <c r="B333" s="17"/>
      <c r="C333" s="118"/>
      <c r="D333" s="118"/>
      <c r="E333" s="689"/>
      <c r="F333" s="733"/>
      <c r="G333" s="763"/>
      <c r="H333" s="17"/>
      <c r="I333" s="200"/>
      <c r="J333" s="992"/>
      <c r="K333" s="1061"/>
    </row>
    <row r="334" spans="1:11" ht="16.5" thickBot="1">
      <c r="A334" s="234" t="s">
        <v>7211</v>
      </c>
      <c r="B334" s="316"/>
      <c r="C334" s="120"/>
      <c r="D334" s="120"/>
      <c r="E334" s="690"/>
      <c r="F334" s="735"/>
      <c r="G334" s="764"/>
      <c r="H334" s="204"/>
      <c r="I334" s="205"/>
      <c r="J334" s="992"/>
      <c r="K334" s="1061"/>
    </row>
    <row r="335" spans="1:11" ht="53.25" customHeight="1">
      <c r="A335" s="228" t="s">
        <v>1036</v>
      </c>
      <c r="B335" s="229" t="s">
        <v>1037</v>
      </c>
      <c r="C335" s="230" t="s">
        <v>679</v>
      </c>
      <c r="D335" s="230" t="s">
        <v>3147</v>
      </c>
      <c r="E335" s="742" t="s">
        <v>11544</v>
      </c>
      <c r="F335" s="737" t="s">
        <v>2796</v>
      </c>
      <c r="G335" s="787" t="s">
        <v>2644</v>
      </c>
      <c r="H335" s="482" t="s">
        <v>498</v>
      </c>
      <c r="I335" s="232" t="s">
        <v>4274</v>
      </c>
      <c r="J335" s="992"/>
      <c r="K335" s="1061"/>
    </row>
    <row r="336" spans="1:11" ht="12" customHeight="1" thickBot="1">
      <c r="A336" s="228"/>
      <c r="B336" s="445"/>
      <c r="C336" s="230" t="s">
        <v>3648</v>
      </c>
      <c r="D336" s="446" t="s">
        <v>2645</v>
      </c>
      <c r="E336" s="696" t="s">
        <v>265</v>
      </c>
      <c r="F336" s="745">
        <f>'Заказ, cкидки и курсы валют'!$I$12</f>
        <v>0</v>
      </c>
      <c r="G336" s="785"/>
      <c r="H336" s="394"/>
      <c r="I336" s="380"/>
      <c r="J336" s="992"/>
      <c r="K336" s="1061"/>
    </row>
    <row r="337" spans="1:11" ht="12" customHeight="1">
      <c r="A337" s="389" t="s">
        <v>2764</v>
      </c>
      <c r="B337" s="1220" t="s">
        <v>1341</v>
      </c>
      <c r="C337" s="1200">
        <v>16.146000000000001</v>
      </c>
      <c r="D337" s="1220">
        <v>100</v>
      </c>
      <c r="E337" s="992">
        <v>455.54</v>
      </c>
      <c r="F337" s="1187">
        <f>ROUND(E337*(1-$F$10),2)</f>
        <v>455.54</v>
      </c>
      <c r="G337" s="1188">
        <f>'Заказ, cкидки и курсы валют'!$J$24*F337</f>
        <v>5778.5249000000003</v>
      </c>
      <c r="H337" s="443">
        <f>ROUND((D337/1000)*G337,2)</f>
        <v>577.85</v>
      </c>
      <c r="I337" s="393"/>
      <c r="J337" s="992"/>
      <c r="K337" s="1061"/>
    </row>
    <row r="338" spans="1:11" ht="12" customHeight="1">
      <c r="A338" s="250" t="s">
        <v>2765</v>
      </c>
      <c r="B338" s="40" t="s">
        <v>192</v>
      </c>
      <c r="C338" s="68">
        <v>20.3</v>
      </c>
      <c r="D338" s="40">
        <v>100</v>
      </c>
      <c r="E338" s="992">
        <v>553.21</v>
      </c>
      <c r="F338" s="740">
        <f t="shared" ref="F338:F352" si="55">ROUND(E338*(1-$F$10),2)</f>
        <v>553.21</v>
      </c>
      <c r="G338" s="1037">
        <f>'Заказ, cкидки и курсы валют'!$J$24*F338</f>
        <v>7017.4688500000011</v>
      </c>
      <c r="H338" s="158">
        <f t="shared" ref="H338:H352" si="56">ROUND((D338/1000)*G338,2)</f>
        <v>701.75</v>
      </c>
      <c r="I338" s="245"/>
      <c r="J338" s="992"/>
      <c r="K338" s="1061"/>
    </row>
    <row r="339" spans="1:11" ht="12" customHeight="1">
      <c r="A339" s="250" t="s">
        <v>2766</v>
      </c>
      <c r="B339" s="40" t="s">
        <v>194</v>
      </c>
      <c r="C339" s="92">
        <v>26.571999999999999</v>
      </c>
      <c r="D339" s="40">
        <v>60</v>
      </c>
      <c r="E339" s="992">
        <v>659.11</v>
      </c>
      <c r="F339" s="740">
        <f t="shared" si="55"/>
        <v>659.11</v>
      </c>
      <c r="G339" s="1037">
        <f>'Заказ, cкидки и курсы валют'!$J$24*F339</f>
        <v>8360.8103499999997</v>
      </c>
      <c r="H339" s="158">
        <f t="shared" si="56"/>
        <v>501.65</v>
      </c>
      <c r="I339" s="245"/>
      <c r="J339" s="992"/>
      <c r="K339" s="1061"/>
    </row>
    <row r="340" spans="1:11" ht="12" customHeight="1">
      <c r="A340" s="250" t="s">
        <v>2767</v>
      </c>
      <c r="B340" s="40" t="s">
        <v>238</v>
      </c>
      <c r="C340" s="92">
        <v>28.09</v>
      </c>
      <c r="D340" s="40">
        <v>60</v>
      </c>
      <c r="E340" s="992">
        <v>697.33</v>
      </c>
      <c r="F340" s="740">
        <f t="shared" si="55"/>
        <v>697.33</v>
      </c>
      <c r="G340" s="1037">
        <f>'Заказ, cкидки и курсы валют'!$J$24*F340</f>
        <v>8845.63105</v>
      </c>
      <c r="H340" s="158">
        <f t="shared" si="56"/>
        <v>530.74</v>
      </c>
      <c r="I340" s="245"/>
      <c r="J340" s="992"/>
      <c r="K340" s="1061"/>
    </row>
    <row r="341" spans="1:11" ht="12" customHeight="1">
      <c r="A341" s="250" t="s">
        <v>2768</v>
      </c>
      <c r="B341" s="40" t="s">
        <v>195</v>
      </c>
      <c r="C341" s="68">
        <v>32</v>
      </c>
      <c r="D341" s="40">
        <v>60</v>
      </c>
      <c r="E341" s="992">
        <v>795.91</v>
      </c>
      <c r="F341" s="740">
        <f t="shared" si="55"/>
        <v>795.91</v>
      </c>
      <c r="G341" s="1037">
        <f>'Заказ, cкидки и курсы валют'!$J$24*F341</f>
        <v>10096.118350000001</v>
      </c>
      <c r="H341" s="158">
        <f t="shared" si="56"/>
        <v>605.77</v>
      </c>
      <c r="I341" s="245"/>
      <c r="J341" s="992"/>
      <c r="K341" s="1061"/>
    </row>
    <row r="342" spans="1:11" ht="12" customHeight="1">
      <c r="A342" s="250" t="s">
        <v>2769</v>
      </c>
      <c r="B342" s="40" t="s">
        <v>201</v>
      </c>
      <c r="C342" s="68">
        <v>30.67</v>
      </c>
      <c r="D342" s="40">
        <v>60</v>
      </c>
      <c r="E342" s="992">
        <v>715.24</v>
      </c>
      <c r="F342" s="740">
        <f t="shared" si="55"/>
        <v>715.24</v>
      </c>
      <c r="G342" s="1037">
        <f>'Заказ, cкидки и курсы валют'!$J$24*F342</f>
        <v>9072.8194000000003</v>
      </c>
      <c r="H342" s="158">
        <f t="shared" si="56"/>
        <v>544.37</v>
      </c>
      <c r="I342" s="245"/>
    </row>
    <row r="343" spans="1:11" ht="12" customHeight="1">
      <c r="A343" s="250" t="s">
        <v>2770</v>
      </c>
      <c r="B343" s="40" t="s">
        <v>1342</v>
      </c>
      <c r="C343" s="92">
        <v>33.663799999999995</v>
      </c>
      <c r="D343" s="40">
        <v>60</v>
      </c>
      <c r="E343" s="992">
        <v>763.77</v>
      </c>
      <c r="F343" s="740">
        <f t="shared" si="55"/>
        <v>763.77</v>
      </c>
      <c r="G343" s="1037">
        <f>'Заказ, cкидки и курсы валют'!$J$24*F343</f>
        <v>9688.42245</v>
      </c>
      <c r="H343" s="158">
        <f t="shared" si="56"/>
        <v>581.30999999999995</v>
      </c>
      <c r="I343" s="245"/>
      <c r="J343" s="992"/>
      <c r="K343" s="1061"/>
    </row>
    <row r="344" spans="1:11" ht="12" customHeight="1">
      <c r="A344" s="250" t="s">
        <v>2771</v>
      </c>
      <c r="B344" s="40" t="s">
        <v>202</v>
      </c>
      <c r="C344" s="92">
        <v>36.046800000000005</v>
      </c>
      <c r="D344" s="40">
        <v>60</v>
      </c>
      <c r="E344" s="992">
        <v>812.31</v>
      </c>
      <c r="F344" s="740">
        <f t="shared" si="55"/>
        <v>812.31</v>
      </c>
      <c r="G344" s="1037">
        <f>'Заказ, cкидки и курсы валют'!$J$24*F344</f>
        <v>10304.15235</v>
      </c>
      <c r="H344" s="158">
        <f t="shared" si="56"/>
        <v>618.25</v>
      </c>
      <c r="I344" s="245"/>
      <c r="J344" s="992"/>
      <c r="K344" s="1061"/>
    </row>
    <row r="345" spans="1:11" ht="12" customHeight="1">
      <c r="A345" s="250" t="s">
        <v>2772</v>
      </c>
      <c r="B345" s="40" t="s">
        <v>203</v>
      </c>
      <c r="C345" s="68">
        <v>42.8</v>
      </c>
      <c r="D345" s="40">
        <v>50</v>
      </c>
      <c r="E345" s="992">
        <v>970.02</v>
      </c>
      <c r="F345" s="740">
        <f t="shared" si="55"/>
        <v>970.02</v>
      </c>
      <c r="G345" s="1037">
        <f>'Заказ, cкидки и курсы валют'!$J$24*F345</f>
        <v>12304.7037</v>
      </c>
      <c r="H345" s="158">
        <f t="shared" si="56"/>
        <v>615.24</v>
      </c>
      <c r="I345" s="245"/>
      <c r="J345" s="992"/>
      <c r="K345" s="1061"/>
    </row>
    <row r="346" spans="1:11" ht="12" customHeight="1">
      <c r="A346" s="250" t="s">
        <v>2773</v>
      </c>
      <c r="B346" s="40" t="s">
        <v>1343</v>
      </c>
      <c r="C346" s="68">
        <v>44.2</v>
      </c>
      <c r="D346" s="40">
        <v>50</v>
      </c>
      <c r="E346" s="992">
        <v>1118.29</v>
      </c>
      <c r="F346" s="740">
        <f t="shared" si="55"/>
        <v>1118.29</v>
      </c>
      <c r="G346" s="1037">
        <f>'Заказ, cкидки и курсы валют'!$J$24*F346</f>
        <v>14185.50865</v>
      </c>
      <c r="H346" s="158">
        <f t="shared" si="56"/>
        <v>709.28</v>
      </c>
      <c r="I346" s="245"/>
      <c r="J346" s="992"/>
      <c r="K346" s="1061"/>
    </row>
    <row r="347" spans="1:11" ht="12" customHeight="1">
      <c r="A347" s="250" t="s">
        <v>2774</v>
      </c>
      <c r="B347" s="40" t="s">
        <v>2649</v>
      </c>
      <c r="C347" s="68">
        <v>50.94</v>
      </c>
      <c r="D347" s="40">
        <v>40</v>
      </c>
      <c r="E347" s="992">
        <v>1191.26</v>
      </c>
      <c r="F347" s="740">
        <f t="shared" si="55"/>
        <v>1191.26</v>
      </c>
      <c r="G347" s="1037">
        <f>'Заказ, cкидки и курсы валют'!$J$24*F347</f>
        <v>15111.133100000001</v>
      </c>
      <c r="H347" s="158">
        <f t="shared" si="56"/>
        <v>604.45000000000005</v>
      </c>
      <c r="I347" s="245"/>
      <c r="J347" s="992"/>
      <c r="K347" s="1061"/>
    </row>
    <row r="348" spans="1:11" ht="12" customHeight="1">
      <c r="A348" s="250" t="s">
        <v>2775</v>
      </c>
      <c r="B348" s="40" t="s">
        <v>3143</v>
      </c>
      <c r="C348" s="68">
        <v>53.3</v>
      </c>
      <c r="D348" s="40">
        <v>40</v>
      </c>
      <c r="E348" s="992">
        <v>1283.8699999999999</v>
      </c>
      <c r="F348" s="740">
        <f t="shared" si="55"/>
        <v>1283.8699999999999</v>
      </c>
      <c r="G348" s="1037">
        <f>'Заказ, cкидки и курсы валют'!$J$24*F348</f>
        <v>16285.890949999999</v>
      </c>
      <c r="H348" s="158">
        <f t="shared" si="56"/>
        <v>651.44000000000005</v>
      </c>
      <c r="I348" s="245"/>
      <c r="J348" s="992"/>
      <c r="K348" s="1061"/>
    </row>
    <row r="349" spans="1:11" ht="12" customHeight="1">
      <c r="A349" s="250" t="s">
        <v>2776</v>
      </c>
      <c r="B349" s="40" t="s">
        <v>205</v>
      </c>
      <c r="C349" s="68">
        <v>61.58</v>
      </c>
      <c r="D349" s="40">
        <v>40</v>
      </c>
      <c r="E349" s="992">
        <v>1424.3</v>
      </c>
      <c r="F349" s="740">
        <f t="shared" si="55"/>
        <v>1424.3</v>
      </c>
      <c r="G349" s="1037">
        <f>'Заказ, cкидки и курсы валют'!$J$24*F349</f>
        <v>18067.245500000001</v>
      </c>
      <c r="H349" s="158">
        <f t="shared" si="56"/>
        <v>722.69</v>
      </c>
      <c r="I349" s="245"/>
      <c r="K349" s="1061"/>
    </row>
    <row r="350" spans="1:11" ht="12" customHeight="1">
      <c r="A350" s="250" t="s">
        <v>2777</v>
      </c>
      <c r="B350" s="40" t="s">
        <v>241</v>
      </c>
      <c r="C350" s="68">
        <v>63.47</v>
      </c>
      <c r="D350" s="40">
        <v>40</v>
      </c>
      <c r="E350" s="992">
        <v>1514.58</v>
      </c>
      <c r="F350" s="740">
        <f t="shared" si="55"/>
        <v>1514.58</v>
      </c>
      <c r="G350" s="1037">
        <f>'Заказ, cкидки и курсы валют'!$J$24*F350</f>
        <v>19212.4473</v>
      </c>
      <c r="H350" s="158">
        <f t="shared" si="56"/>
        <v>768.5</v>
      </c>
      <c r="I350" s="245"/>
      <c r="K350" s="1061"/>
    </row>
    <row r="351" spans="1:11" ht="12" customHeight="1">
      <c r="A351" s="250" t="s">
        <v>2778</v>
      </c>
      <c r="B351" s="40" t="s">
        <v>2650</v>
      </c>
      <c r="C351" s="68">
        <v>65.5</v>
      </c>
      <c r="D351" s="40">
        <v>40</v>
      </c>
      <c r="E351" s="992">
        <v>1562.74</v>
      </c>
      <c r="F351" s="740">
        <f t="shared" si="55"/>
        <v>1562.74</v>
      </c>
      <c r="G351" s="1037">
        <f>'Заказ, cкидки и курсы валют'!$J$24*F351</f>
        <v>19823.356900000002</v>
      </c>
      <c r="H351" s="158">
        <f t="shared" si="56"/>
        <v>792.93</v>
      </c>
      <c r="I351" s="245"/>
      <c r="K351" s="1061"/>
    </row>
    <row r="352" spans="1:11" ht="12" customHeight="1">
      <c r="A352" s="250" t="s">
        <v>2779</v>
      </c>
      <c r="B352" s="40" t="s">
        <v>206</v>
      </c>
      <c r="C352" s="68">
        <v>75.92</v>
      </c>
      <c r="D352" s="40">
        <v>40</v>
      </c>
      <c r="E352" s="992">
        <v>1586.33</v>
      </c>
      <c r="F352" s="740">
        <f t="shared" si="55"/>
        <v>1586.33</v>
      </c>
      <c r="G352" s="1037">
        <f>'Заказ, cкидки и курсы валют'!$J$24*F352</f>
        <v>20122.59605</v>
      </c>
      <c r="H352" s="158">
        <f t="shared" si="56"/>
        <v>804.9</v>
      </c>
      <c r="I352" s="245"/>
      <c r="K352" s="1061"/>
    </row>
    <row r="353" spans="1:11" ht="12" customHeight="1">
      <c r="A353" s="250" t="s">
        <v>10825</v>
      </c>
      <c r="B353" s="73" t="s">
        <v>1369</v>
      </c>
      <c r="C353" s="68">
        <v>85.5</v>
      </c>
      <c r="D353" s="40">
        <v>30</v>
      </c>
      <c r="E353" s="992">
        <v>1736.75</v>
      </c>
      <c r="F353" s="740">
        <f t="shared" ref="F353" si="57">ROUND(E353*(1-$F$10),2)</f>
        <v>1736.75</v>
      </c>
      <c r="G353" s="1037">
        <f>'Заказ, cкидки и курсы валют'!$J$24*F353</f>
        <v>22030.673750000002</v>
      </c>
      <c r="H353" s="158">
        <f t="shared" ref="H353" si="58">ROUND((D353/1000)*G353,2)</f>
        <v>660.92</v>
      </c>
      <c r="I353" s="245"/>
      <c r="K353" s="1061"/>
    </row>
    <row r="354" spans="1:11" ht="12" customHeight="1">
      <c r="A354" s="250" t="s">
        <v>2780</v>
      </c>
      <c r="B354" s="40" t="s">
        <v>1344</v>
      </c>
      <c r="C354" s="68">
        <v>58.67</v>
      </c>
      <c r="D354" s="40">
        <v>30</v>
      </c>
      <c r="E354" s="992">
        <v>1436.11</v>
      </c>
      <c r="F354" s="740">
        <f t="shared" ref="F354:F368" si="59">ROUND(E354*(1-$F$10),2)</f>
        <v>1436.11</v>
      </c>
      <c r="G354" s="1037">
        <f>'Заказ, cкидки и курсы валют'!$J$24*F354</f>
        <v>18217.055349999999</v>
      </c>
      <c r="H354" s="158">
        <f t="shared" ref="H354:H368" si="60">ROUND((D354/1000)*G354,2)</f>
        <v>546.51</v>
      </c>
      <c r="I354" s="245"/>
      <c r="K354" s="1061"/>
    </row>
    <row r="355" spans="1:11" ht="12" customHeight="1">
      <c r="A355" s="250" t="s">
        <v>2781</v>
      </c>
      <c r="B355" s="40" t="s">
        <v>619</v>
      </c>
      <c r="C355" s="68">
        <v>63</v>
      </c>
      <c r="D355" s="40">
        <v>30</v>
      </c>
      <c r="E355" s="992">
        <v>1351.16</v>
      </c>
      <c r="F355" s="740">
        <f t="shared" si="59"/>
        <v>1351.16</v>
      </c>
      <c r="G355" s="1037">
        <f>'Заказ, cкидки и курсы валют'!$J$24*F355</f>
        <v>17139.464600000003</v>
      </c>
      <c r="H355" s="158">
        <f t="shared" si="60"/>
        <v>514.17999999999995</v>
      </c>
      <c r="I355" s="245"/>
      <c r="K355" s="1061"/>
    </row>
    <row r="356" spans="1:11" ht="12" customHeight="1">
      <c r="A356" s="250" t="s">
        <v>2782</v>
      </c>
      <c r="B356" s="40" t="s">
        <v>3132</v>
      </c>
      <c r="C356" s="68">
        <v>68</v>
      </c>
      <c r="D356" s="40">
        <v>30</v>
      </c>
      <c r="E356" s="992">
        <v>1477.74</v>
      </c>
      <c r="F356" s="740">
        <f t="shared" si="59"/>
        <v>1477.74</v>
      </c>
      <c r="G356" s="1037">
        <f>'Заказ, cкидки и курсы валют'!$J$24*F356</f>
        <v>18745.1319</v>
      </c>
      <c r="H356" s="158">
        <f t="shared" si="60"/>
        <v>562.35</v>
      </c>
      <c r="I356" s="245"/>
      <c r="J356" s="991"/>
      <c r="K356" s="1061"/>
    </row>
    <row r="357" spans="1:11" ht="12" customHeight="1">
      <c r="A357" s="250" t="s">
        <v>2783</v>
      </c>
      <c r="B357" s="40" t="s">
        <v>1333</v>
      </c>
      <c r="C357" s="68">
        <v>82.33</v>
      </c>
      <c r="D357" s="40">
        <v>30</v>
      </c>
      <c r="E357" s="992">
        <v>1726.06</v>
      </c>
      <c r="F357" s="740">
        <f t="shared" si="59"/>
        <v>1726.06</v>
      </c>
      <c r="G357" s="1037">
        <f>'Заказ, cкидки и курсы валют'!$J$24*F357</f>
        <v>21895.071100000001</v>
      </c>
      <c r="H357" s="158">
        <f t="shared" si="60"/>
        <v>656.85</v>
      </c>
      <c r="I357" s="245"/>
      <c r="J357" s="992"/>
      <c r="K357" s="1061"/>
    </row>
    <row r="358" spans="1:11" ht="12" customHeight="1">
      <c r="A358" s="250" t="s">
        <v>2784</v>
      </c>
      <c r="B358" s="40" t="s">
        <v>3144</v>
      </c>
      <c r="C358" s="68">
        <v>88</v>
      </c>
      <c r="D358" s="40">
        <v>25</v>
      </c>
      <c r="E358" s="992">
        <v>1911.44</v>
      </c>
      <c r="F358" s="740">
        <f t="shared" si="59"/>
        <v>1911.44</v>
      </c>
      <c r="G358" s="1037">
        <f>'Заказ, cкидки и курсы валют'!$J$24*F358</f>
        <v>24246.616400000003</v>
      </c>
      <c r="H358" s="158">
        <f t="shared" si="60"/>
        <v>606.16999999999996</v>
      </c>
      <c r="I358" s="245"/>
      <c r="J358" s="991"/>
      <c r="K358" s="1061"/>
    </row>
    <row r="359" spans="1:11" ht="12" customHeight="1">
      <c r="A359" s="250" t="s">
        <v>2785</v>
      </c>
      <c r="B359" s="40" t="s">
        <v>1334</v>
      </c>
      <c r="C359" s="68">
        <v>97.2</v>
      </c>
      <c r="D359" s="40">
        <v>25</v>
      </c>
      <c r="E359" s="992">
        <v>2063.19</v>
      </c>
      <c r="F359" s="740">
        <f t="shared" si="59"/>
        <v>2063.19</v>
      </c>
      <c r="G359" s="1037">
        <f>'Заказ, cкидки и курсы валют'!$J$24*F359</f>
        <v>26171.565150000002</v>
      </c>
      <c r="H359" s="158">
        <f t="shared" si="60"/>
        <v>654.29</v>
      </c>
      <c r="I359" s="245"/>
      <c r="J359" s="991"/>
      <c r="K359" s="1061"/>
    </row>
    <row r="360" spans="1:11" ht="12" customHeight="1">
      <c r="A360" s="250" t="s">
        <v>2786</v>
      </c>
      <c r="B360" s="40" t="s">
        <v>2661</v>
      </c>
      <c r="C360" s="68">
        <v>107</v>
      </c>
      <c r="D360" s="40">
        <v>30</v>
      </c>
      <c r="E360" s="992">
        <v>2273.1799999999998</v>
      </c>
      <c r="F360" s="740">
        <f t="shared" si="59"/>
        <v>2273.1799999999998</v>
      </c>
      <c r="G360" s="1037">
        <f>'Заказ, cкидки и курсы валют'!$J$24*F360</f>
        <v>28835.2883</v>
      </c>
      <c r="H360" s="158">
        <f t="shared" si="60"/>
        <v>865.06</v>
      </c>
      <c r="I360" s="245"/>
      <c r="J360" s="993"/>
      <c r="K360" s="1061"/>
    </row>
    <row r="361" spans="1:11" ht="12" customHeight="1">
      <c r="A361" s="250" t="s">
        <v>2787</v>
      </c>
      <c r="B361" s="40" t="s">
        <v>213</v>
      </c>
      <c r="C361" s="68">
        <v>108.28</v>
      </c>
      <c r="D361" s="40">
        <v>30</v>
      </c>
      <c r="E361" s="992">
        <v>2371.94</v>
      </c>
      <c r="F361" s="740">
        <f t="shared" si="59"/>
        <v>2371.94</v>
      </c>
      <c r="G361" s="1037">
        <f>'Заказ, cкидки и курсы валют'!$J$24*F361</f>
        <v>30088.058900000004</v>
      </c>
      <c r="H361" s="158">
        <f t="shared" si="60"/>
        <v>902.64</v>
      </c>
      <c r="I361" s="245"/>
      <c r="J361" s="992"/>
      <c r="K361" s="1061"/>
    </row>
    <row r="362" spans="1:11" ht="12" customHeight="1">
      <c r="A362" s="250" t="s">
        <v>2788</v>
      </c>
      <c r="B362" s="40" t="s">
        <v>1335</v>
      </c>
      <c r="C362" s="68">
        <v>116</v>
      </c>
      <c r="D362" s="40">
        <v>25</v>
      </c>
      <c r="E362" s="992">
        <v>2582.3000000000002</v>
      </c>
      <c r="F362" s="740">
        <f t="shared" si="59"/>
        <v>2582.3000000000002</v>
      </c>
      <c r="G362" s="1037">
        <f>'Заказ, cкидки и курсы валют'!$J$24*F362</f>
        <v>32756.475500000004</v>
      </c>
      <c r="H362" s="158">
        <f t="shared" si="60"/>
        <v>818.91</v>
      </c>
      <c r="I362" s="245"/>
      <c r="J362" s="992"/>
      <c r="K362" s="1061"/>
    </row>
    <row r="363" spans="1:11" ht="12" customHeight="1">
      <c r="A363" s="250" t="s">
        <v>2789</v>
      </c>
      <c r="B363" s="40" t="s">
        <v>214</v>
      </c>
      <c r="C363" s="68">
        <v>128</v>
      </c>
      <c r="D363" s="40">
        <v>25</v>
      </c>
      <c r="E363" s="992">
        <v>2702.72</v>
      </c>
      <c r="F363" s="740">
        <f t="shared" si="59"/>
        <v>2702.72</v>
      </c>
      <c r="G363" s="1037">
        <f>'Заказ, cкидки и курсы валют'!$J$24*F363</f>
        <v>34284.003199999999</v>
      </c>
      <c r="H363" s="158">
        <f t="shared" si="60"/>
        <v>857.1</v>
      </c>
      <c r="I363" s="245"/>
      <c r="J363" s="991"/>
      <c r="K363" s="1061"/>
    </row>
    <row r="364" spans="1:11" ht="12" customHeight="1">
      <c r="A364" s="250" t="s">
        <v>2790</v>
      </c>
      <c r="B364" s="40" t="s">
        <v>3145</v>
      </c>
      <c r="C364" s="68">
        <v>112</v>
      </c>
      <c r="D364" s="40">
        <v>30</v>
      </c>
      <c r="E364" s="992">
        <v>2358.83</v>
      </c>
      <c r="F364" s="740">
        <f t="shared" si="59"/>
        <v>2358.83</v>
      </c>
      <c r="G364" s="1037">
        <f>'Заказ, cкидки и курсы валют'!$J$24*F364</f>
        <v>29921.758549999999</v>
      </c>
      <c r="H364" s="158">
        <f t="shared" si="60"/>
        <v>897.65</v>
      </c>
      <c r="I364" s="245"/>
      <c r="J364" s="991"/>
      <c r="K364" s="1061"/>
    </row>
    <row r="365" spans="1:11" ht="12" customHeight="1">
      <c r="A365" s="250" t="s">
        <v>2791</v>
      </c>
      <c r="B365" s="40" t="s">
        <v>3411</v>
      </c>
      <c r="C365" s="68">
        <v>136</v>
      </c>
      <c r="D365" s="40">
        <v>15</v>
      </c>
      <c r="E365" s="992">
        <v>2890.52</v>
      </c>
      <c r="F365" s="740">
        <f t="shared" si="59"/>
        <v>2890.52</v>
      </c>
      <c r="G365" s="1037">
        <f>'Заказ, cкидки и курсы валют'!$J$24*F365</f>
        <v>36666.246200000001</v>
      </c>
      <c r="H365" s="158">
        <f t="shared" si="60"/>
        <v>549.99</v>
      </c>
      <c r="I365" s="245"/>
      <c r="J365" s="992"/>
      <c r="K365" s="1061"/>
    </row>
    <row r="366" spans="1:11" ht="12" customHeight="1">
      <c r="A366" s="250" t="s">
        <v>2792</v>
      </c>
      <c r="B366" s="40" t="s">
        <v>2266</v>
      </c>
      <c r="C366" s="68">
        <v>143</v>
      </c>
      <c r="D366" s="40">
        <v>15</v>
      </c>
      <c r="E366" s="992">
        <v>3327.19</v>
      </c>
      <c r="F366" s="740">
        <f t="shared" si="59"/>
        <v>3327.19</v>
      </c>
      <c r="G366" s="1037">
        <f>'Заказ, cкидки и курсы валют'!$J$24*F366</f>
        <v>42205.405150000006</v>
      </c>
      <c r="H366" s="158">
        <f t="shared" si="60"/>
        <v>633.08000000000004</v>
      </c>
      <c r="I366" s="245"/>
      <c r="J366" s="992"/>
      <c r="K366" s="1061"/>
    </row>
    <row r="367" spans="1:11" ht="12" customHeight="1">
      <c r="A367" s="250" t="s">
        <v>2793</v>
      </c>
      <c r="B367" s="40" t="s">
        <v>2267</v>
      </c>
      <c r="C367" s="68">
        <v>163</v>
      </c>
      <c r="D367" s="40">
        <v>20</v>
      </c>
      <c r="E367" s="992">
        <v>3406.33</v>
      </c>
      <c r="F367" s="740">
        <f t="shared" si="59"/>
        <v>3406.33</v>
      </c>
      <c r="G367" s="1037">
        <f>'Заказ, cкидки и курсы валют'!$J$24*F367</f>
        <v>43209.296049999997</v>
      </c>
      <c r="H367" s="158">
        <f t="shared" si="60"/>
        <v>864.19</v>
      </c>
      <c r="I367" s="245"/>
      <c r="J367" s="992"/>
      <c r="K367" s="1061"/>
    </row>
    <row r="368" spans="1:11" ht="12" customHeight="1">
      <c r="A368" s="250" t="s">
        <v>2794</v>
      </c>
      <c r="B368" s="40" t="s">
        <v>3396</v>
      </c>
      <c r="C368" s="68">
        <v>193.22</v>
      </c>
      <c r="D368" s="40">
        <v>15</v>
      </c>
      <c r="E368" s="992">
        <v>4098.92</v>
      </c>
      <c r="F368" s="740">
        <f t="shared" si="59"/>
        <v>4098.92</v>
      </c>
      <c r="G368" s="1037">
        <f>'Заказ, cкидки и курсы валют'!$J$24*F368</f>
        <v>51994.800200000005</v>
      </c>
      <c r="H368" s="158">
        <f t="shared" si="60"/>
        <v>779.92</v>
      </c>
      <c r="I368" s="245"/>
      <c r="J368" s="992"/>
      <c r="K368" s="1061"/>
    </row>
    <row r="369" spans="1:11" ht="12" customHeight="1">
      <c r="A369" s="250" t="s">
        <v>11172</v>
      </c>
      <c r="B369" s="73" t="s">
        <v>249</v>
      </c>
      <c r="C369" s="68">
        <v>230</v>
      </c>
      <c r="D369" s="40">
        <v>10</v>
      </c>
      <c r="E369" s="992">
        <v>5073.3</v>
      </c>
      <c r="F369" s="740">
        <f t="shared" ref="F369:F370" si="61">ROUND(E369*(1-$F$10),2)</f>
        <v>5073.3</v>
      </c>
      <c r="G369" s="1037">
        <f>'Заказ, cкидки и курсы валют'!$J$24*F369</f>
        <v>64354.810500000007</v>
      </c>
      <c r="H369" s="158">
        <f t="shared" ref="H369:H370" si="62">ROUND((D369/1000)*G369,2)</f>
        <v>643.54999999999995</v>
      </c>
      <c r="I369" s="245"/>
      <c r="J369" s="992"/>
      <c r="K369" s="1061"/>
    </row>
    <row r="370" spans="1:11" ht="12" customHeight="1">
      <c r="A370" s="250" t="s">
        <v>11173</v>
      </c>
      <c r="B370" s="73" t="s">
        <v>1375</v>
      </c>
      <c r="C370" s="68">
        <v>240</v>
      </c>
      <c r="D370" s="40">
        <v>10</v>
      </c>
      <c r="E370" s="992">
        <v>5718.67</v>
      </c>
      <c r="F370" s="740">
        <f t="shared" si="61"/>
        <v>5718.67</v>
      </c>
      <c r="G370" s="1037">
        <f>'Заказ, cкидки и курсы валют'!$J$24*F370</f>
        <v>72541.32895000001</v>
      </c>
      <c r="H370" s="158">
        <f t="shared" si="62"/>
        <v>725.41</v>
      </c>
      <c r="I370" s="245"/>
      <c r="J370" s="992"/>
      <c r="K370" s="1061"/>
    </row>
    <row r="371" spans="1:11" ht="12" customHeight="1">
      <c r="A371" s="250" t="s">
        <v>2795</v>
      </c>
      <c r="B371" s="40" t="s">
        <v>250</v>
      </c>
      <c r="C371" s="68">
        <v>253</v>
      </c>
      <c r="D371" s="40">
        <v>10</v>
      </c>
      <c r="E371" s="992">
        <v>5680.78</v>
      </c>
      <c r="F371" s="740">
        <f t="shared" ref="F371:F377" si="63">ROUND(E371*(1-$F$10),2)</f>
        <v>5680.78</v>
      </c>
      <c r="G371" s="1037">
        <f>'Заказ, cкидки и курсы валют'!$J$24*F371</f>
        <v>72060.694300000003</v>
      </c>
      <c r="H371" s="158">
        <f t="shared" ref="H371:H377" si="64">ROUND((D371/1000)*G371,2)</f>
        <v>720.61</v>
      </c>
      <c r="I371" s="245"/>
      <c r="J371" s="992"/>
      <c r="K371" s="1061"/>
    </row>
    <row r="372" spans="1:11" ht="12" customHeight="1">
      <c r="A372" s="250" t="s">
        <v>6762</v>
      </c>
      <c r="B372" s="73" t="s">
        <v>3645</v>
      </c>
      <c r="C372" s="68">
        <v>240.42</v>
      </c>
      <c r="D372" s="40">
        <v>10</v>
      </c>
      <c r="E372" s="992">
        <v>5243.5</v>
      </c>
      <c r="F372" s="740">
        <f t="shared" si="63"/>
        <v>5243.5</v>
      </c>
      <c r="G372" s="1037">
        <f>'Заказ, cкидки и курсы валют'!$J$24*F372</f>
        <v>66513.797500000001</v>
      </c>
      <c r="H372" s="158">
        <f t="shared" si="64"/>
        <v>665.14</v>
      </c>
      <c r="I372" s="245"/>
      <c r="J372" s="992"/>
      <c r="K372" s="1061"/>
    </row>
    <row r="373" spans="1:11" ht="12" customHeight="1">
      <c r="A373" s="250" t="s">
        <v>1619</v>
      </c>
      <c r="B373" s="40" t="s">
        <v>3397</v>
      </c>
      <c r="C373" s="68">
        <v>247.42</v>
      </c>
      <c r="D373" s="40">
        <v>10</v>
      </c>
      <c r="E373" s="992">
        <v>6217.06</v>
      </c>
      <c r="F373" s="740">
        <f t="shared" si="63"/>
        <v>6217.06</v>
      </c>
      <c r="G373" s="1037">
        <f>'Заказ, cкидки и курсы валют'!$J$24*F373</f>
        <v>78863.406100000007</v>
      </c>
      <c r="H373" s="158">
        <f t="shared" si="64"/>
        <v>788.63</v>
      </c>
      <c r="I373" s="245"/>
      <c r="J373" s="992"/>
      <c r="K373" s="1061"/>
    </row>
    <row r="374" spans="1:11" ht="12" customHeight="1">
      <c r="A374" s="250" t="s">
        <v>1620</v>
      </c>
      <c r="B374" s="40" t="s">
        <v>3398</v>
      </c>
      <c r="C374" s="68">
        <v>308</v>
      </c>
      <c r="D374" s="40">
        <v>10</v>
      </c>
      <c r="E374" s="992">
        <v>7068.96</v>
      </c>
      <c r="F374" s="740">
        <f t="shared" si="63"/>
        <v>7068.96</v>
      </c>
      <c r="G374" s="1037">
        <f>'Заказ, cкидки и курсы валют'!$J$24*F374</f>
        <v>89669.757599999997</v>
      </c>
      <c r="H374" s="158">
        <f t="shared" si="64"/>
        <v>896.7</v>
      </c>
      <c r="I374" s="245"/>
      <c r="J374" s="992"/>
      <c r="K374" s="1061"/>
    </row>
    <row r="375" spans="1:11" ht="12" customHeight="1">
      <c r="A375" s="250" t="s">
        <v>1621</v>
      </c>
      <c r="B375" s="40" t="s">
        <v>3982</v>
      </c>
      <c r="C375" s="68">
        <v>323</v>
      </c>
      <c r="D375" s="40">
        <v>10</v>
      </c>
      <c r="E375" s="992">
        <v>7214.31</v>
      </c>
      <c r="F375" s="740">
        <f t="shared" si="63"/>
        <v>7214.31</v>
      </c>
      <c r="G375" s="1037">
        <f>'Заказ, cкидки и курсы валют'!$J$24*F375</f>
        <v>91513.522350000014</v>
      </c>
      <c r="H375" s="158">
        <f t="shared" si="64"/>
        <v>915.14</v>
      </c>
      <c r="I375" s="245"/>
      <c r="J375" s="992"/>
      <c r="K375" s="1061"/>
    </row>
    <row r="376" spans="1:11" ht="12" customHeight="1">
      <c r="A376" s="250" t="s">
        <v>1622</v>
      </c>
      <c r="B376" s="40" t="s">
        <v>1338</v>
      </c>
      <c r="C376" s="68">
        <v>343</v>
      </c>
      <c r="D376" s="40">
        <v>10</v>
      </c>
      <c r="E376" s="992">
        <v>7705.2</v>
      </c>
      <c r="F376" s="740">
        <f t="shared" si="63"/>
        <v>7705.2</v>
      </c>
      <c r="G376" s="1037">
        <f>'Заказ, cкидки и курсы валют'!$J$24*F376</f>
        <v>97740.462</v>
      </c>
      <c r="H376" s="158">
        <f t="shared" si="64"/>
        <v>977.4</v>
      </c>
      <c r="I376" s="245"/>
      <c r="J376" s="992"/>
      <c r="K376" s="1061"/>
    </row>
    <row r="377" spans="1:11" ht="12" customHeight="1">
      <c r="A377" s="250" t="s">
        <v>3936</v>
      </c>
      <c r="B377" s="73" t="s">
        <v>1339</v>
      </c>
      <c r="C377" s="982">
        <v>416.5</v>
      </c>
      <c r="D377" s="40">
        <v>10</v>
      </c>
      <c r="E377" s="992">
        <v>10266.31</v>
      </c>
      <c r="F377" s="740">
        <f t="shared" si="63"/>
        <v>10266.31</v>
      </c>
      <c r="G377" s="1037">
        <f>'Заказ, cкидки и курсы валют'!$J$24*F377</f>
        <v>130228.14234999999</v>
      </c>
      <c r="H377" s="158">
        <f t="shared" si="64"/>
        <v>1302.28</v>
      </c>
      <c r="I377" s="245"/>
      <c r="J377" s="992"/>
      <c r="K377" s="1061"/>
    </row>
    <row r="378" spans="1:11">
      <c r="A378" s="250" t="s">
        <v>11174</v>
      </c>
      <c r="B378" s="73" t="s">
        <v>1378</v>
      </c>
      <c r="C378" s="982">
        <v>486</v>
      </c>
      <c r="D378" s="40">
        <v>10</v>
      </c>
      <c r="E378" s="992">
        <v>10916.83</v>
      </c>
      <c r="F378" s="740">
        <f t="shared" ref="F378:F379" si="65">ROUND(E378*(1-$F$10),2)</f>
        <v>10916.83</v>
      </c>
      <c r="G378" s="1037">
        <f>'Заказ, cкидки и курсы валют'!$J$24*F378</f>
        <v>138479.98855000001</v>
      </c>
      <c r="H378" s="158">
        <f t="shared" ref="H378:H379" si="66">ROUND((D378/1000)*G378,2)</f>
        <v>1384.8</v>
      </c>
      <c r="I378" s="245"/>
      <c r="J378" s="992"/>
      <c r="K378" s="1061"/>
    </row>
    <row r="379" spans="1:11" ht="13.5" thickBot="1">
      <c r="A379" s="282" t="s">
        <v>11175</v>
      </c>
      <c r="B379" s="311" t="s">
        <v>1340</v>
      </c>
      <c r="C379" s="956">
        <v>576</v>
      </c>
      <c r="D379" s="317">
        <v>10</v>
      </c>
      <c r="E379" s="992">
        <v>12763.96</v>
      </c>
      <c r="F379" s="1173">
        <f t="shared" si="65"/>
        <v>12763.96</v>
      </c>
      <c r="G379" s="1174">
        <f>'Заказ, cкидки и курсы валют'!$J$24*F379</f>
        <v>161910.83259999999</v>
      </c>
      <c r="H379" s="214">
        <f t="shared" si="66"/>
        <v>1619.11</v>
      </c>
      <c r="I379" s="248"/>
      <c r="J379" s="992"/>
      <c r="K379" s="1061"/>
    </row>
    <row r="380" spans="1:11" ht="13.5" thickBot="1">
      <c r="J380" s="992"/>
      <c r="K380" s="1061"/>
    </row>
    <row r="381" spans="1:11" ht="18">
      <c r="A381" s="291"/>
      <c r="B381" s="196"/>
      <c r="C381" s="112" t="s">
        <v>4430</v>
      </c>
      <c r="D381" s="112"/>
      <c r="E381" s="1029"/>
      <c r="F381" s="694"/>
      <c r="G381" s="729"/>
      <c r="H381" s="196"/>
      <c r="I381" s="116"/>
      <c r="J381" s="992"/>
      <c r="K381" s="1061"/>
    </row>
    <row r="382" spans="1:11">
      <c r="A382" s="292"/>
      <c r="B382" s="17"/>
      <c r="C382" s="118"/>
      <c r="D382" s="118"/>
      <c r="E382" s="689"/>
      <c r="F382" s="733"/>
      <c r="G382" s="763"/>
      <c r="H382" s="17"/>
      <c r="I382" s="200"/>
      <c r="J382" s="992"/>
      <c r="K382" s="1061"/>
    </row>
    <row r="383" spans="1:11">
      <c r="A383" s="292"/>
      <c r="B383" s="17"/>
      <c r="C383" s="118"/>
      <c r="D383" s="118"/>
      <c r="E383" s="689"/>
      <c r="F383" s="733"/>
      <c r="G383" s="763"/>
      <c r="H383" s="17"/>
      <c r="I383" s="200"/>
      <c r="J383" s="992"/>
      <c r="K383" s="1061"/>
    </row>
    <row r="384" spans="1:11">
      <c r="A384" s="292"/>
      <c r="B384" s="17"/>
      <c r="C384" s="118"/>
      <c r="D384" s="118"/>
      <c r="E384" s="689"/>
      <c r="F384" s="733"/>
      <c r="G384" s="763"/>
      <c r="H384" s="17"/>
      <c r="I384" s="200"/>
      <c r="J384" s="992"/>
      <c r="K384" s="1061"/>
    </row>
    <row r="385" spans="1:11" ht="16.5" thickBot="1">
      <c r="A385" s="234" t="s">
        <v>7212</v>
      </c>
      <c r="B385" s="316"/>
      <c r="C385" s="120"/>
      <c r="D385" s="120"/>
      <c r="E385" s="690"/>
      <c r="F385" s="735"/>
      <c r="G385" s="764"/>
      <c r="H385" s="204"/>
      <c r="I385" s="205"/>
      <c r="J385" s="992"/>
      <c r="K385" s="1061"/>
    </row>
    <row r="386" spans="1:11" ht="31.5" customHeight="1">
      <c r="A386" s="228" t="s">
        <v>1036</v>
      </c>
      <c r="B386" s="229" t="s">
        <v>1037</v>
      </c>
      <c r="C386" s="230" t="s">
        <v>679</v>
      </c>
      <c r="D386" s="230" t="s">
        <v>3147</v>
      </c>
      <c r="E386" s="742" t="s">
        <v>11544</v>
      </c>
      <c r="F386" s="737" t="s">
        <v>2796</v>
      </c>
      <c r="G386" s="787" t="s">
        <v>2644</v>
      </c>
      <c r="H386" s="482" t="s">
        <v>498</v>
      </c>
      <c r="I386" s="232" t="s">
        <v>4274</v>
      </c>
      <c r="J386" s="992"/>
      <c r="K386" s="1061"/>
    </row>
    <row r="387" spans="1:11" ht="24" customHeight="1" thickBot="1">
      <c r="A387" s="228"/>
      <c r="B387" s="445"/>
      <c r="C387" s="230" t="s">
        <v>3648</v>
      </c>
      <c r="D387" s="446" t="s">
        <v>2645</v>
      </c>
      <c r="E387" s="696" t="s">
        <v>265</v>
      </c>
      <c r="F387" s="745">
        <f>'Заказ, cкидки и курсы валют'!$I$12</f>
        <v>0</v>
      </c>
      <c r="G387" s="785"/>
      <c r="H387" s="394"/>
      <c r="I387" s="380"/>
      <c r="J387" s="992"/>
      <c r="K387" s="1061"/>
    </row>
    <row r="388" spans="1:11" ht="14.1" customHeight="1">
      <c r="A388" s="389" t="s">
        <v>7642</v>
      </c>
      <c r="B388" s="1220" t="s">
        <v>1341</v>
      </c>
      <c r="C388" s="1200">
        <v>16.146000000000001</v>
      </c>
      <c r="D388" s="1220">
        <v>10</v>
      </c>
      <c r="E388" s="2261">
        <f t="shared" ref="E388:E403" si="67">E337*2</f>
        <v>911.08</v>
      </c>
      <c r="F388" s="1187">
        <f t="shared" ref="F388:F418" si="68">ROUND(E388*(1-$F$10),2)</f>
        <v>911.08</v>
      </c>
      <c r="G388" s="1188">
        <f>'Заказ, cкидки и курсы валют'!$J$24*F388</f>
        <v>11557.049800000001</v>
      </c>
      <c r="H388" s="443">
        <f t="shared" ref="H388:H418" si="69">ROUND((D388/1000)*G388,2)</f>
        <v>115.57</v>
      </c>
      <c r="I388" s="393"/>
    </row>
    <row r="389" spans="1:11" ht="14.1" customHeight="1">
      <c r="A389" s="250" t="s">
        <v>7643</v>
      </c>
      <c r="B389" s="40" t="s">
        <v>192</v>
      </c>
      <c r="C389" s="68">
        <v>20.3</v>
      </c>
      <c r="D389" s="40">
        <v>10</v>
      </c>
      <c r="E389" s="1932">
        <f t="shared" si="67"/>
        <v>1106.42</v>
      </c>
      <c r="F389" s="740">
        <f t="shared" si="68"/>
        <v>1106.42</v>
      </c>
      <c r="G389" s="1037">
        <f>'Заказ, cкидки и курсы валют'!$J$24*F389</f>
        <v>14034.937700000002</v>
      </c>
      <c r="H389" s="158">
        <f t="shared" si="69"/>
        <v>140.35</v>
      </c>
      <c r="I389" s="245"/>
      <c r="J389" s="992"/>
      <c r="K389" s="1061"/>
    </row>
    <row r="390" spans="1:11" ht="14.1" customHeight="1">
      <c r="A390" s="250" t="s">
        <v>7644</v>
      </c>
      <c r="B390" s="40" t="s">
        <v>194</v>
      </c>
      <c r="C390" s="92">
        <v>26.571999999999999</v>
      </c>
      <c r="D390" s="40">
        <v>6</v>
      </c>
      <c r="E390" s="1932">
        <f t="shared" si="67"/>
        <v>1318.22</v>
      </c>
      <c r="F390" s="740">
        <f t="shared" si="68"/>
        <v>1318.22</v>
      </c>
      <c r="G390" s="1037">
        <f>'Заказ, cкидки и курсы валют'!$J$24*F390</f>
        <v>16721.620699999999</v>
      </c>
      <c r="H390" s="158">
        <f t="shared" si="69"/>
        <v>100.33</v>
      </c>
      <c r="I390" s="245"/>
      <c r="J390" s="992"/>
      <c r="K390" s="1061"/>
    </row>
    <row r="391" spans="1:11" ht="14.1" customHeight="1">
      <c r="A391" s="250" t="s">
        <v>7645</v>
      </c>
      <c r="B391" s="40" t="s">
        <v>238</v>
      </c>
      <c r="C391" s="92">
        <v>28.09</v>
      </c>
      <c r="D391" s="40">
        <v>6</v>
      </c>
      <c r="E391" s="1932">
        <f t="shared" si="67"/>
        <v>1394.66</v>
      </c>
      <c r="F391" s="740">
        <f t="shared" si="68"/>
        <v>1394.66</v>
      </c>
      <c r="G391" s="1037">
        <f>'Заказ, cкидки и курсы валют'!$J$24*F391</f>
        <v>17691.2621</v>
      </c>
      <c r="H391" s="158">
        <f t="shared" si="69"/>
        <v>106.15</v>
      </c>
      <c r="I391" s="245"/>
      <c r="J391" s="992"/>
      <c r="K391" s="1061"/>
    </row>
    <row r="392" spans="1:11" ht="14.1" customHeight="1">
      <c r="A392" s="250" t="s">
        <v>7646</v>
      </c>
      <c r="B392" s="40" t="s">
        <v>195</v>
      </c>
      <c r="C392" s="68">
        <v>32</v>
      </c>
      <c r="D392" s="40">
        <v>6</v>
      </c>
      <c r="E392" s="1932">
        <f t="shared" si="67"/>
        <v>1591.82</v>
      </c>
      <c r="F392" s="740">
        <f t="shared" si="68"/>
        <v>1591.82</v>
      </c>
      <c r="G392" s="1037">
        <f>'Заказ, cкидки и курсы валют'!$J$24*F392</f>
        <v>20192.236700000001</v>
      </c>
      <c r="H392" s="158">
        <f t="shared" si="69"/>
        <v>121.15</v>
      </c>
      <c r="I392" s="245"/>
      <c r="J392" s="992"/>
      <c r="K392" s="1061"/>
    </row>
    <row r="393" spans="1:11" ht="14.1" customHeight="1">
      <c r="A393" s="250" t="s">
        <v>7647</v>
      </c>
      <c r="B393" s="40" t="s">
        <v>201</v>
      </c>
      <c r="C393" s="68">
        <v>30.67</v>
      </c>
      <c r="D393" s="40">
        <v>6</v>
      </c>
      <c r="E393" s="1932">
        <f t="shared" si="67"/>
        <v>1430.48</v>
      </c>
      <c r="F393" s="740">
        <f t="shared" si="68"/>
        <v>1430.48</v>
      </c>
      <c r="G393" s="1037">
        <f>'Заказ, cкидки и курсы валют'!$J$24*F393</f>
        <v>18145.638800000001</v>
      </c>
      <c r="H393" s="158">
        <f t="shared" si="69"/>
        <v>108.87</v>
      </c>
      <c r="I393" s="245"/>
      <c r="J393" s="992"/>
      <c r="K393" s="1061"/>
    </row>
    <row r="394" spans="1:11" ht="14.1" customHeight="1">
      <c r="A394" s="250" t="s">
        <v>7648</v>
      </c>
      <c r="B394" s="40" t="s">
        <v>1342</v>
      </c>
      <c r="C394" s="92">
        <v>33.663799999999995</v>
      </c>
      <c r="D394" s="40">
        <v>6</v>
      </c>
      <c r="E394" s="1932">
        <f t="shared" si="67"/>
        <v>1527.54</v>
      </c>
      <c r="F394" s="740">
        <f t="shared" si="68"/>
        <v>1527.54</v>
      </c>
      <c r="G394" s="1037">
        <f>'Заказ, cкидки и курсы валют'!$J$24*F394</f>
        <v>19376.8449</v>
      </c>
      <c r="H394" s="158">
        <f t="shared" si="69"/>
        <v>116.26</v>
      </c>
      <c r="I394" s="245"/>
      <c r="J394" s="992"/>
      <c r="K394" s="1061"/>
    </row>
    <row r="395" spans="1:11" ht="14.1" customHeight="1">
      <c r="A395" s="250" t="s">
        <v>7649</v>
      </c>
      <c r="B395" s="40" t="s">
        <v>202</v>
      </c>
      <c r="C395" s="92">
        <v>36.046800000000005</v>
      </c>
      <c r="D395" s="40">
        <v>6</v>
      </c>
      <c r="E395" s="1932">
        <f t="shared" si="67"/>
        <v>1624.62</v>
      </c>
      <c r="F395" s="740">
        <f t="shared" si="68"/>
        <v>1624.62</v>
      </c>
      <c r="G395" s="1037">
        <f>'Заказ, cкидки и курсы валют'!$J$24*F395</f>
        <v>20608.304700000001</v>
      </c>
      <c r="H395" s="158">
        <f t="shared" si="69"/>
        <v>123.65</v>
      </c>
      <c r="I395" s="245"/>
      <c r="K395" s="1061"/>
    </row>
    <row r="396" spans="1:11" ht="14.1" customHeight="1">
      <c r="A396" s="250" t="s">
        <v>7650</v>
      </c>
      <c r="B396" s="40" t="s">
        <v>203</v>
      </c>
      <c r="C396" s="68">
        <v>42.8</v>
      </c>
      <c r="D396" s="40">
        <v>5</v>
      </c>
      <c r="E396" s="1932">
        <f t="shared" si="67"/>
        <v>1940.04</v>
      </c>
      <c r="F396" s="740">
        <f t="shared" si="68"/>
        <v>1940.04</v>
      </c>
      <c r="G396" s="1037">
        <f>'Заказ, cкидки и курсы валют'!$J$24*F396</f>
        <v>24609.4074</v>
      </c>
      <c r="H396" s="158">
        <f t="shared" si="69"/>
        <v>123.05</v>
      </c>
      <c r="I396" s="245"/>
      <c r="K396" s="1061"/>
    </row>
    <row r="397" spans="1:11" ht="14.1" customHeight="1">
      <c r="A397" s="250" t="s">
        <v>7651</v>
      </c>
      <c r="B397" s="40" t="s">
        <v>1343</v>
      </c>
      <c r="C397" s="68">
        <v>44.2</v>
      </c>
      <c r="D397" s="40">
        <v>5</v>
      </c>
      <c r="E397" s="1932">
        <f t="shared" si="67"/>
        <v>2236.58</v>
      </c>
      <c r="F397" s="740">
        <f t="shared" si="68"/>
        <v>2236.58</v>
      </c>
      <c r="G397" s="1037">
        <f>'Заказ, cкидки и курсы валют'!$J$24*F397</f>
        <v>28371.0173</v>
      </c>
      <c r="H397" s="158">
        <f t="shared" si="69"/>
        <v>141.86000000000001</v>
      </c>
      <c r="I397" s="245"/>
      <c r="K397" s="1061"/>
    </row>
    <row r="398" spans="1:11" ht="14.1" customHeight="1">
      <c r="A398" s="250" t="s">
        <v>7652</v>
      </c>
      <c r="B398" s="40" t="s">
        <v>2649</v>
      </c>
      <c r="C398" s="68">
        <v>50.94</v>
      </c>
      <c r="D398" s="40">
        <v>4</v>
      </c>
      <c r="E398" s="1932">
        <f t="shared" si="67"/>
        <v>2382.52</v>
      </c>
      <c r="F398" s="740">
        <f t="shared" si="68"/>
        <v>2382.52</v>
      </c>
      <c r="G398" s="1037">
        <f>'Заказ, cкидки и курсы валют'!$J$24*F398</f>
        <v>30222.266200000002</v>
      </c>
      <c r="H398" s="158">
        <f t="shared" si="69"/>
        <v>120.89</v>
      </c>
      <c r="I398" s="245"/>
      <c r="K398" s="1061"/>
    </row>
    <row r="399" spans="1:11" ht="14.1" customHeight="1">
      <c r="A399" s="250" t="s">
        <v>7653</v>
      </c>
      <c r="B399" s="40" t="s">
        <v>3143</v>
      </c>
      <c r="C399" s="68">
        <v>53.3</v>
      </c>
      <c r="D399" s="40">
        <v>4</v>
      </c>
      <c r="E399" s="1932">
        <f t="shared" si="67"/>
        <v>2567.7399999999998</v>
      </c>
      <c r="F399" s="740">
        <f t="shared" si="68"/>
        <v>2567.7399999999998</v>
      </c>
      <c r="G399" s="1037">
        <f>'Заказ, cкидки и курсы валют'!$J$24*F399</f>
        <v>32571.781899999998</v>
      </c>
      <c r="H399" s="158">
        <f t="shared" si="69"/>
        <v>130.29</v>
      </c>
      <c r="I399" s="245"/>
      <c r="K399" s="1061"/>
    </row>
    <row r="400" spans="1:11" ht="14.1" customHeight="1">
      <c r="A400" s="250" t="s">
        <v>7654</v>
      </c>
      <c r="B400" s="40" t="s">
        <v>205</v>
      </c>
      <c r="C400" s="68">
        <v>61.58</v>
      </c>
      <c r="D400" s="40">
        <v>4</v>
      </c>
      <c r="E400" s="1932">
        <f t="shared" si="67"/>
        <v>2848.6</v>
      </c>
      <c r="F400" s="740">
        <f t="shared" si="68"/>
        <v>2848.6</v>
      </c>
      <c r="G400" s="1037">
        <f>'Заказ, cкидки и курсы валют'!$J$24*F400</f>
        <v>36134.491000000002</v>
      </c>
      <c r="H400" s="158">
        <f t="shared" si="69"/>
        <v>144.54</v>
      </c>
      <c r="I400" s="245"/>
      <c r="K400" s="1061"/>
    </row>
    <row r="401" spans="1:11" ht="14.1" customHeight="1">
      <c r="A401" s="250" t="s">
        <v>7655</v>
      </c>
      <c r="B401" s="40" t="s">
        <v>241</v>
      </c>
      <c r="C401" s="68">
        <v>63.47</v>
      </c>
      <c r="D401" s="40">
        <v>4</v>
      </c>
      <c r="E401" s="1932">
        <f t="shared" si="67"/>
        <v>3029.16</v>
      </c>
      <c r="F401" s="740">
        <f t="shared" si="68"/>
        <v>3029.16</v>
      </c>
      <c r="G401" s="1037">
        <f>'Заказ, cкидки и курсы валют'!$J$24*F401</f>
        <v>38424.8946</v>
      </c>
      <c r="H401" s="158">
        <f t="shared" si="69"/>
        <v>153.69999999999999</v>
      </c>
      <c r="I401" s="245"/>
      <c r="K401" s="1061"/>
    </row>
    <row r="402" spans="1:11" ht="14.1" customHeight="1">
      <c r="A402" s="250" t="s">
        <v>7656</v>
      </c>
      <c r="B402" s="40" t="s">
        <v>2650</v>
      </c>
      <c r="C402" s="68">
        <v>65.5</v>
      </c>
      <c r="D402" s="40">
        <v>4</v>
      </c>
      <c r="E402" s="1932">
        <f t="shared" si="67"/>
        <v>3125.48</v>
      </c>
      <c r="F402" s="740">
        <f t="shared" si="68"/>
        <v>3125.48</v>
      </c>
      <c r="G402" s="1037">
        <f>'Заказ, cкидки и курсы валют'!$J$24*F402</f>
        <v>39646.713800000005</v>
      </c>
      <c r="H402" s="158">
        <f t="shared" si="69"/>
        <v>158.59</v>
      </c>
      <c r="I402" s="245"/>
      <c r="K402" s="1061"/>
    </row>
    <row r="403" spans="1:11" ht="14.1" customHeight="1">
      <c r="A403" s="250" t="s">
        <v>7657</v>
      </c>
      <c r="B403" s="40" t="s">
        <v>206</v>
      </c>
      <c r="C403" s="68">
        <v>75.92</v>
      </c>
      <c r="D403" s="40">
        <v>4</v>
      </c>
      <c r="E403" s="1932">
        <f t="shared" si="67"/>
        <v>3172.66</v>
      </c>
      <c r="F403" s="740">
        <f t="shared" si="68"/>
        <v>3172.66</v>
      </c>
      <c r="G403" s="1037">
        <f>'Заказ, cкидки и курсы валют'!$J$24*F403</f>
        <v>40245.1921</v>
      </c>
      <c r="H403" s="158">
        <f t="shared" si="69"/>
        <v>160.97999999999999</v>
      </c>
      <c r="I403" s="245"/>
      <c r="K403" s="1061"/>
    </row>
    <row r="404" spans="1:11" ht="14.1" customHeight="1">
      <c r="A404" s="250" t="s">
        <v>7658</v>
      </c>
      <c r="B404" s="40" t="s">
        <v>1344</v>
      </c>
      <c r="C404" s="68">
        <v>58.67</v>
      </c>
      <c r="D404" s="40">
        <v>5</v>
      </c>
      <c r="E404" s="1932">
        <f t="shared" ref="E404:E418" si="70">E354*2</f>
        <v>2872.22</v>
      </c>
      <c r="F404" s="740">
        <f t="shared" si="68"/>
        <v>2872.22</v>
      </c>
      <c r="G404" s="1037">
        <f>'Заказ, cкидки и курсы валют'!$J$24*F404</f>
        <v>36434.110699999997</v>
      </c>
      <c r="H404" s="158">
        <f t="shared" si="69"/>
        <v>182.17</v>
      </c>
      <c r="I404" s="245"/>
      <c r="K404" s="1061"/>
    </row>
    <row r="405" spans="1:11" ht="14.1" customHeight="1">
      <c r="A405" s="250" t="s">
        <v>7659</v>
      </c>
      <c r="B405" s="40" t="s">
        <v>619</v>
      </c>
      <c r="C405" s="68">
        <v>63</v>
      </c>
      <c r="D405" s="40">
        <v>5</v>
      </c>
      <c r="E405" s="1932">
        <f t="shared" si="70"/>
        <v>2702.32</v>
      </c>
      <c r="F405" s="740">
        <f t="shared" si="68"/>
        <v>2702.32</v>
      </c>
      <c r="G405" s="1037">
        <f>'Заказ, cкидки и курсы валют'!$J$24*F405</f>
        <v>34278.929200000006</v>
      </c>
      <c r="H405" s="158">
        <f t="shared" si="69"/>
        <v>171.39</v>
      </c>
      <c r="I405" s="245"/>
      <c r="K405" s="1061"/>
    </row>
    <row r="406" spans="1:11" ht="14.1" customHeight="1">
      <c r="A406" s="250" t="s">
        <v>7660</v>
      </c>
      <c r="B406" s="40" t="s">
        <v>3132</v>
      </c>
      <c r="C406" s="68">
        <v>68</v>
      </c>
      <c r="D406" s="40">
        <v>5</v>
      </c>
      <c r="E406" s="1932">
        <f t="shared" si="70"/>
        <v>2955.48</v>
      </c>
      <c r="F406" s="740">
        <f t="shared" si="68"/>
        <v>2955.48</v>
      </c>
      <c r="G406" s="1037">
        <f>'Заказ, cкидки и курсы валют'!$J$24*F406</f>
        <v>37490.263800000001</v>
      </c>
      <c r="H406" s="158">
        <f t="shared" si="69"/>
        <v>187.45</v>
      </c>
      <c r="I406" s="245"/>
      <c r="K406" s="1061"/>
    </row>
    <row r="407" spans="1:11" ht="14.1" customHeight="1">
      <c r="A407" s="250" t="s">
        <v>7661</v>
      </c>
      <c r="B407" s="40" t="s">
        <v>1333</v>
      </c>
      <c r="C407" s="68">
        <v>82.33</v>
      </c>
      <c r="D407" s="40">
        <v>5</v>
      </c>
      <c r="E407" s="1932">
        <f t="shared" si="70"/>
        <v>3452.12</v>
      </c>
      <c r="F407" s="740">
        <f t="shared" si="68"/>
        <v>3452.12</v>
      </c>
      <c r="G407" s="1037">
        <f>'Заказ, cкидки и курсы валют'!$J$24*F407</f>
        <v>43790.142200000002</v>
      </c>
      <c r="H407" s="158">
        <f t="shared" si="69"/>
        <v>218.95</v>
      </c>
      <c r="I407" s="245"/>
      <c r="K407" s="1061"/>
    </row>
    <row r="408" spans="1:11" ht="14.1" customHeight="1">
      <c r="A408" s="250" t="s">
        <v>7662</v>
      </c>
      <c r="B408" s="40" t="s">
        <v>3144</v>
      </c>
      <c r="C408" s="68">
        <v>88</v>
      </c>
      <c r="D408" s="40">
        <v>5</v>
      </c>
      <c r="E408" s="1932">
        <f t="shared" si="70"/>
        <v>3822.88</v>
      </c>
      <c r="F408" s="740">
        <f t="shared" si="68"/>
        <v>3822.88</v>
      </c>
      <c r="G408" s="1037">
        <f>'Заказ, cкидки и курсы валют'!$J$24*F408</f>
        <v>48493.232800000005</v>
      </c>
      <c r="H408" s="158">
        <f t="shared" si="69"/>
        <v>242.47</v>
      </c>
      <c r="I408" s="245"/>
    </row>
    <row r="409" spans="1:11" ht="14.1" customHeight="1">
      <c r="A409" s="250" t="s">
        <v>7663</v>
      </c>
      <c r="B409" s="40" t="s">
        <v>1334</v>
      </c>
      <c r="C409" s="68">
        <v>97.2</v>
      </c>
      <c r="D409" s="40">
        <v>5</v>
      </c>
      <c r="E409" s="1932">
        <f t="shared" si="70"/>
        <v>4126.38</v>
      </c>
      <c r="F409" s="740">
        <f t="shared" si="68"/>
        <v>4126.38</v>
      </c>
      <c r="G409" s="1037">
        <f>'Заказ, cкидки и курсы валют'!$J$24*F409</f>
        <v>52343.130300000004</v>
      </c>
      <c r="H409" s="158">
        <f t="shared" si="69"/>
        <v>261.72000000000003</v>
      </c>
      <c r="I409" s="245"/>
      <c r="K409" s="1061"/>
    </row>
    <row r="410" spans="1:11" ht="14.1" customHeight="1">
      <c r="A410" s="250" t="s">
        <v>7664</v>
      </c>
      <c r="B410" s="40" t="s">
        <v>2661</v>
      </c>
      <c r="C410" s="68">
        <v>107</v>
      </c>
      <c r="D410" s="40">
        <v>5</v>
      </c>
      <c r="E410" s="1932">
        <f t="shared" si="70"/>
        <v>4546.3599999999997</v>
      </c>
      <c r="F410" s="740">
        <f t="shared" si="68"/>
        <v>4546.3599999999997</v>
      </c>
      <c r="G410" s="1037">
        <f>'Заказ, cкидки и курсы валют'!$J$24*F410</f>
        <v>57670.5766</v>
      </c>
      <c r="H410" s="158">
        <f t="shared" si="69"/>
        <v>288.35000000000002</v>
      </c>
      <c r="I410" s="245"/>
      <c r="K410" s="1061"/>
    </row>
    <row r="411" spans="1:11" ht="14.1" customHeight="1">
      <c r="A411" s="250" t="s">
        <v>7665</v>
      </c>
      <c r="B411" s="40" t="s">
        <v>213</v>
      </c>
      <c r="C411" s="68">
        <v>108.28</v>
      </c>
      <c r="D411" s="40">
        <v>5</v>
      </c>
      <c r="E411" s="1932">
        <f t="shared" si="70"/>
        <v>4743.88</v>
      </c>
      <c r="F411" s="740">
        <f t="shared" si="68"/>
        <v>4743.88</v>
      </c>
      <c r="G411" s="1037">
        <f>'Заказ, cкидки и курсы валют'!$J$24*F411</f>
        <v>60176.117800000007</v>
      </c>
      <c r="H411" s="158">
        <f t="shared" si="69"/>
        <v>300.88</v>
      </c>
      <c r="I411" s="245"/>
      <c r="K411" s="1061"/>
    </row>
    <row r="412" spans="1:11" ht="14.1" customHeight="1">
      <c r="A412" s="250" t="s">
        <v>7666</v>
      </c>
      <c r="B412" s="40" t="s">
        <v>1335</v>
      </c>
      <c r="C412" s="68">
        <v>116</v>
      </c>
      <c r="D412" s="40">
        <v>5</v>
      </c>
      <c r="E412" s="1932">
        <f t="shared" si="70"/>
        <v>5164.6000000000004</v>
      </c>
      <c r="F412" s="740">
        <f t="shared" si="68"/>
        <v>5164.6000000000004</v>
      </c>
      <c r="G412" s="1037">
        <f>'Заказ, cкидки и курсы валют'!$J$24*F412</f>
        <v>65512.951000000008</v>
      </c>
      <c r="H412" s="158">
        <f t="shared" si="69"/>
        <v>327.56</v>
      </c>
      <c r="I412" s="245"/>
      <c r="K412" s="1061"/>
    </row>
    <row r="413" spans="1:11" ht="14.1" customHeight="1">
      <c r="A413" s="250" t="s">
        <v>7667</v>
      </c>
      <c r="B413" s="40" t="s">
        <v>214</v>
      </c>
      <c r="C413" s="68">
        <v>128</v>
      </c>
      <c r="D413" s="40">
        <v>5</v>
      </c>
      <c r="E413" s="1932">
        <f t="shared" si="70"/>
        <v>5405.44</v>
      </c>
      <c r="F413" s="740">
        <f t="shared" si="68"/>
        <v>5405.44</v>
      </c>
      <c r="G413" s="1037">
        <f>'Заказ, cкидки и курсы валют'!$J$24*F413</f>
        <v>68568.006399999998</v>
      </c>
      <c r="H413" s="158">
        <f t="shared" si="69"/>
        <v>342.84</v>
      </c>
      <c r="I413" s="245"/>
      <c r="K413" s="1061"/>
    </row>
    <row r="414" spans="1:11" ht="14.1" customHeight="1">
      <c r="A414" s="250" t="s">
        <v>7668</v>
      </c>
      <c r="B414" s="40" t="s">
        <v>3145</v>
      </c>
      <c r="C414" s="68">
        <v>112</v>
      </c>
      <c r="D414" s="40">
        <v>5</v>
      </c>
      <c r="E414" s="1932">
        <f t="shared" si="70"/>
        <v>4717.66</v>
      </c>
      <c r="F414" s="740">
        <f t="shared" si="68"/>
        <v>4717.66</v>
      </c>
      <c r="G414" s="1037">
        <f>'Заказ, cкидки и курсы валют'!$J$24*F414</f>
        <v>59843.517099999997</v>
      </c>
      <c r="H414" s="158">
        <f t="shared" si="69"/>
        <v>299.22000000000003</v>
      </c>
      <c r="I414" s="245"/>
      <c r="K414" s="1061"/>
    </row>
    <row r="415" spans="1:11" ht="14.1" customHeight="1">
      <c r="A415" s="250" t="s">
        <v>7669</v>
      </c>
      <c r="B415" s="40" t="s">
        <v>3411</v>
      </c>
      <c r="C415" s="68">
        <v>136</v>
      </c>
      <c r="D415" s="40">
        <v>3</v>
      </c>
      <c r="E415" s="1932">
        <f t="shared" si="70"/>
        <v>5781.04</v>
      </c>
      <c r="F415" s="740">
        <f t="shared" si="68"/>
        <v>5781.04</v>
      </c>
      <c r="G415" s="1037">
        <f>'Заказ, cкидки и курсы валют'!$J$24*F415</f>
        <v>73332.492400000003</v>
      </c>
      <c r="H415" s="158">
        <f t="shared" si="69"/>
        <v>220</v>
      </c>
      <c r="I415" s="245"/>
      <c r="K415" s="1061"/>
    </row>
    <row r="416" spans="1:11" ht="14.1" customHeight="1">
      <c r="A416" s="250" t="s">
        <v>7670</v>
      </c>
      <c r="B416" s="40" t="s">
        <v>2266</v>
      </c>
      <c r="C416" s="68">
        <v>143</v>
      </c>
      <c r="D416" s="40">
        <v>3</v>
      </c>
      <c r="E416" s="1932">
        <f t="shared" si="70"/>
        <v>6654.38</v>
      </c>
      <c r="F416" s="740">
        <f t="shared" si="68"/>
        <v>6654.38</v>
      </c>
      <c r="G416" s="1037">
        <f>'Заказ, cкидки и курсы валют'!$J$24*F416</f>
        <v>84410.810300000012</v>
      </c>
      <c r="H416" s="158">
        <f t="shared" si="69"/>
        <v>253.23</v>
      </c>
      <c r="I416" s="245"/>
      <c r="K416" s="1061"/>
    </row>
    <row r="417" spans="1:11" ht="14.1" customHeight="1">
      <c r="A417" s="250" t="s">
        <v>7671</v>
      </c>
      <c r="B417" s="40" t="s">
        <v>2267</v>
      </c>
      <c r="C417" s="68">
        <v>163</v>
      </c>
      <c r="D417" s="40">
        <v>2</v>
      </c>
      <c r="E417" s="1932">
        <f t="shared" si="70"/>
        <v>6812.66</v>
      </c>
      <c r="F417" s="740">
        <f t="shared" si="68"/>
        <v>6812.66</v>
      </c>
      <c r="G417" s="1037">
        <f>'Заказ, cкидки и курсы валют'!$J$24*F417</f>
        <v>86418.592099999994</v>
      </c>
      <c r="H417" s="158">
        <f t="shared" si="69"/>
        <v>172.84</v>
      </c>
      <c r="I417" s="245"/>
      <c r="K417" s="1061"/>
    </row>
    <row r="418" spans="1:11" ht="14.1" customHeight="1">
      <c r="A418" s="250" t="s">
        <v>7672</v>
      </c>
      <c r="B418" s="40" t="s">
        <v>3396</v>
      </c>
      <c r="C418" s="68">
        <v>193.22</v>
      </c>
      <c r="D418" s="40">
        <v>2</v>
      </c>
      <c r="E418" s="1932">
        <f t="shared" si="70"/>
        <v>8197.84</v>
      </c>
      <c r="F418" s="740">
        <f t="shared" si="68"/>
        <v>8197.84</v>
      </c>
      <c r="G418" s="1037">
        <f>'Заказ, cкидки и курсы валют'!$J$24*F418</f>
        <v>103989.60040000001</v>
      </c>
      <c r="H418" s="158">
        <f t="shared" si="69"/>
        <v>207.98</v>
      </c>
      <c r="I418" s="245"/>
      <c r="K418" s="1061"/>
    </row>
    <row r="419" spans="1:11" ht="14.1" customHeight="1">
      <c r="A419" s="250" t="s">
        <v>11176</v>
      </c>
      <c r="B419" s="73" t="s">
        <v>249</v>
      </c>
      <c r="C419" s="68">
        <v>230</v>
      </c>
      <c r="D419" s="40">
        <v>2</v>
      </c>
      <c r="E419" s="1932">
        <f t="shared" ref="E419:E420" si="71">E369*2</f>
        <v>10146.6</v>
      </c>
      <c r="F419" s="740">
        <f t="shared" ref="F419:F420" si="72">ROUND(E419*(1-$F$10),2)</f>
        <v>10146.6</v>
      </c>
      <c r="G419" s="1037">
        <f>'Заказ, cкидки и курсы валют'!$J$24*F419</f>
        <v>128709.62100000001</v>
      </c>
      <c r="H419" s="158">
        <f t="shared" ref="H419:H420" si="73">ROUND((D419/1000)*G419,2)</f>
        <v>257.42</v>
      </c>
      <c r="I419" s="245"/>
      <c r="K419" s="1061"/>
    </row>
    <row r="420" spans="1:11" ht="14.1" customHeight="1">
      <c r="A420" s="250" t="s">
        <v>11177</v>
      </c>
      <c r="B420" s="73" t="s">
        <v>1375</v>
      </c>
      <c r="C420" s="68">
        <v>240</v>
      </c>
      <c r="D420" s="40">
        <v>2</v>
      </c>
      <c r="E420" s="1932">
        <f t="shared" si="71"/>
        <v>11437.34</v>
      </c>
      <c r="F420" s="740">
        <f t="shared" si="72"/>
        <v>11437.34</v>
      </c>
      <c r="G420" s="1037">
        <f>'Заказ, cкидки и курсы валют'!$J$24*F420</f>
        <v>145082.65790000002</v>
      </c>
      <c r="H420" s="158">
        <f t="shared" si="73"/>
        <v>290.17</v>
      </c>
      <c r="I420" s="245"/>
      <c r="K420" s="1061"/>
    </row>
    <row r="421" spans="1:11" ht="14.1" customHeight="1">
      <c r="A421" s="250" t="s">
        <v>7673</v>
      </c>
      <c r="B421" s="40" t="s">
        <v>250</v>
      </c>
      <c r="C421" s="68">
        <v>253</v>
      </c>
      <c r="D421" s="40">
        <v>2</v>
      </c>
      <c r="E421" s="1932">
        <f t="shared" ref="E421:E427" si="74">E371*2</f>
        <v>11361.56</v>
      </c>
      <c r="F421" s="740">
        <f t="shared" ref="F421:F427" si="75">ROUND(E421*(1-$F$10),2)</f>
        <v>11361.56</v>
      </c>
      <c r="G421" s="1037">
        <f>'Заказ, cкидки и курсы валют'!$J$24*F421</f>
        <v>144121.38860000001</v>
      </c>
      <c r="H421" s="158">
        <f t="shared" ref="H421:H427" si="76">ROUND((D421/1000)*G421,2)</f>
        <v>288.24</v>
      </c>
      <c r="I421" s="245"/>
      <c r="K421" s="1061"/>
    </row>
    <row r="422" spans="1:11" ht="14.1" customHeight="1">
      <c r="A422" s="250" t="s">
        <v>7674</v>
      </c>
      <c r="B422" s="73" t="s">
        <v>3645</v>
      </c>
      <c r="C422" s="68">
        <v>240.42</v>
      </c>
      <c r="D422" s="40">
        <v>2</v>
      </c>
      <c r="E422" s="1932">
        <f t="shared" si="74"/>
        <v>10487</v>
      </c>
      <c r="F422" s="740">
        <f t="shared" si="75"/>
        <v>10487</v>
      </c>
      <c r="G422" s="1037">
        <f>'Заказ, cкидки и курсы валют'!$J$24*F422</f>
        <v>133027.595</v>
      </c>
      <c r="H422" s="158">
        <f t="shared" si="76"/>
        <v>266.06</v>
      </c>
      <c r="I422" s="245"/>
    </row>
    <row r="423" spans="1:11" ht="14.1" customHeight="1">
      <c r="A423" s="250" t="s">
        <v>7675</v>
      </c>
      <c r="B423" s="40" t="s">
        <v>3397</v>
      </c>
      <c r="C423" s="68">
        <v>247.42</v>
      </c>
      <c r="D423" s="40">
        <v>2</v>
      </c>
      <c r="E423" s="1932">
        <f t="shared" si="74"/>
        <v>12434.12</v>
      </c>
      <c r="F423" s="740">
        <f t="shared" si="75"/>
        <v>12434.12</v>
      </c>
      <c r="G423" s="1037">
        <f>'Заказ, cкидки и курсы валют'!$J$24*F423</f>
        <v>157726.81220000001</v>
      </c>
      <c r="H423" s="158">
        <f t="shared" si="76"/>
        <v>315.45</v>
      </c>
      <c r="I423" s="245"/>
    </row>
    <row r="424" spans="1:11" ht="14.1" customHeight="1">
      <c r="A424" s="250" t="s">
        <v>7676</v>
      </c>
      <c r="B424" s="40" t="s">
        <v>3398</v>
      </c>
      <c r="C424" s="68">
        <v>308</v>
      </c>
      <c r="D424" s="40">
        <v>2</v>
      </c>
      <c r="E424" s="1932">
        <f t="shared" si="74"/>
        <v>14137.92</v>
      </c>
      <c r="F424" s="740">
        <f t="shared" si="75"/>
        <v>14137.92</v>
      </c>
      <c r="G424" s="1037">
        <f>'Заказ, cкидки и курсы валют'!$J$24*F424</f>
        <v>179339.51519999999</v>
      </c>
      <c r="H424" s="158">
        <f t="shared" si="76"/>
        <v>358.68</v>
      </c>
      <c r="I424" s="245"/>
    </row>
    <row r="425" spans="1:11" ht="14.1" customHeight="1">
      <c r="A425" s="250" t="s">
        <v>7677</v>
      </c>
      <c r="B425" s="40" t="s">
        <v>3982</v>
      </c>
      <c r="C425" s="68">
        <v>323</v>
      </c>
      <c r="D425" s="40">
        <v>2</v>
      </c>
      <c r="E425" s="1932">
        <f t="shared" si="74"/>
        <v>14428.62</v>
      </c>
      <c r="F425" s="740">
        <f t="shared" si="75"/>
        <v>14428.62</v>
      </c>
      <c r="G425" s="1037">
        <f>'Заказ, cкидки и курсы валют'!$J$24*F425</f>
        <v>183027.04470000003</v>
      </c>
      <c r="H425" s="158">
        <f t="shared" si="76"/>
        <v>366.05</v>
      </c>
      <c r="I425" s="245"/>
    </row>
    <row r="426" spans="1:11" ht="14.1" customHeight="1">
      <c r="A426" s="250" t="s">
        <v>7678</v>
      </c>
      <c r="B426" s="40" t="s">
        <v>1338</v>
      </c>
      <c r="C426" s="68">
        <v>343</v>
      </c>
      <c r="D426" s="40">
        <v>2</v>
      </c>
      <c r="E426" s="1932">
        <f t="shared" si="74"/>
        <v>15410.4</v>
      </c>
      <c r="F426" s="740">
        <f t="shared" si="75"/>
        <v>15410.4</v>
      </c>
      <c r="G426" s="1037">
        <f>'Заказ, cкидки и курсы валют'!$J$24*F426</f>
        <v>195480.924</v>
      </c>
      <c r="H426" s="158">
        <f t="shared" si="76"/>
        <v>390.96</v>
      </c>
      <c r="I426" s="245"/>
    </row>
    <row r="427" spans="1:11" ht="14.1" customHeight="1">
      <c r="A427" s="250" t="s">
        <v>7679</v>
      </c>
      <c r="B427" s="73" t="s">
        <v>1339</v>
      </c>
      <c r="C427" s="982">
        <v>416.5</v>
      </c>
      <c r="D427" s="40">
        <v>2</v>
      </c>
      <c r="E427" s="1932">
        <f t="shared" si="74"/>
        <v>20532.62</v>
      </c>
      <c r="F427" s="740">
        <f t="shared" si="75"/>
        <v>20532.62</v>
      </c>
      <c r="G427" s="1037">
        <f>'Заказ, cкидки и курсы валют'!$J$24*F427</f>
        <v>260456.28469999999</v>
      </c>
      <c r="H427" s="158">
        <f t="shared" si="76"/>
        <v>520.91</v>
      </c>
      <c r="I427" s="245"/>
    </row>
    <row r="428" spans="1:11" ht="14.1" customHeight="1">
      <c r="A428" s="250" t="s">
        <v>11178</v>
      </c>
      <c r="B428" s="73" t="s">
        <v>1378</v>
      </c>
      <c r="C428" s="982">
        <v>486</v>
      </c>
      <c r="D428" s="40">
        <v>2</v>
      </c>
      <c r="E428" s="1932">
        <f t="shared" ref="E428:E429" si="77">E378*2</f>
        <v>21833.66</v>
      </c>
      <c r="F428" s="740">
        <f t="shared" ref="F428:F429" si="78">ROUND(E428*(1-$F$10),2)</f>
        <v>21833.66</v>
      </c>
      <c r="G428" s="1037">
        <f>'Заказ, cкидки и курсы валют'!$J$24*F428</f>
        <v>276959.97710000002</v>
      </c>
      <c r="H428" s="158">
        <f t="shared" ref="H428:H429" si="79">ROUND((D428/1000)*G428,2)</f>
        <v>553.91999999999996</v>
      </c>
      <c r="I428" s="245"/>
    </row>
    <row r="429" spans="1:11" ht="13.5" thickBot="1">
      <c r="A429" s="282" t="s">
        <v>11179</v>
      </c>
      <c r="B429" s="311" t="s">
        <v>1340</v>
      </c>
      <c r="C429" s="956">
        <v>576</v>
      </c>
      <c r="D429" s="317">
        <v>2</v>
      </c>
      <c r="E429" s="1933">
        <f t="shared" si="77"/>
        <v>25527.919999999998</v>
      </c>
      <c r="F429" s="1173">
        <f t="shared" si="78"/>
        <v>25527.919999999998</v>
      </c>
      <c r="G429" s="1174">
        <f>'Заказ, cкидки и курсы валют'!$J$24*F429</f>
        <v>323821.66519999999</v>
      </c>
      <c r="H429" s="214">
        <f t="shared" si="79"/>
        <v>647.64</v>
      </c>
      <c r="I429" s="248"/>
    </row>
    <row r="430" spans="1:11" ht="13.5" thickBot="1"/>
    <row r="431" spans="1:11" ht="18">
      <c r="A431" s="291"/>
      <c r="B431" s="196"/>
      <c r="C431" s="112" t="s">
        <v>4431</v>
      </c>
      <c r="D431" s="112"/>
      <c r="E431" s="1029"/>
      <c r="F431" s="694"/>
      <c r="G431" s="729"/>
      <c r="H431" s="196"/>
      <c r="I431" s="196"/>
    </row>
    <row r="432" spans="1:11">
      <c r="A432" s="292"/>
      <c r="B432" s="17"/>
      <c r="C432" s="118"/>
      <c r="D432" s="118"/>
      <c r="E432" s="689"/>
      <c r="F432" s="733"/>
      <c r="G432" s="763"/>
      <c r="H432" s="17"/>
      <c r="I432" s="200"/>
    </row>
    <row r="433" spans="1:9">
      <c r="A433" s="292"/>
      <c r="B433" s="17"/>
      <c r="C433" s="118"/>
      <c r="D433" s="118"/>
      <c r="E433" s="689"/>
      <c r="F433" s="733"/>
      <c r="G433" s="763"/>
      <c r="H433" s="17"/>
      <c r="I433" s="200"/>
    </row>
    <row r="434" spans="1:9">
      <c r="A434" s="292"/>
      <c r="B434" s="17"/>
      <c r="C434" s="118"/>
      <c r="D434" s="118"/>
      <c r="E434" s="689"/>
      <c r="F434" s="733"/>
      <c r="G434" s="763"/>
      <c r="H434" s="17"/>
      <c r="I434" s="200"/>
    </row>
    <row r="435" spans="1:9" ht="16.5" thickBot="1">
      <c r="A435" s="234" t="s">
        <v>7211</v>
      </c>
      <c r="B435" s="316"/>
      <c r="C435" s="120"/>
      <c r="D435" s="120"/>
      <c r="E435" s="690"/>
      <c r="F435" s="735"/>
      <c r="G435" s="764"/>
      <c r="H435" s="204"/>
      <c r="I435" s="205"/>
    </row>
    <row r="436" spans="1:9" ht="21" customHeight="1">
      <c r="A436" s="228" t="s">
        <v>1036</v>
      </c>
      <c r="B436" s="229" t="s">
        <v>1037</v>
      </c>
      <c r="C436" s="230" t="s">
        <v>679</v>
      </c>
      <c r="D436" s="230" t="s">
        <v>3147</v>
      </c>
      <c r="E436" s="742" t="s">
        <v>11544</v>
      </c>
      <c r="F436" s="737" t="s">
        <v>2796</v>
      </c>
      <c r="G436" s="787" t="s">
        <v>2644</v>
      </c>
      <c r="H436" s="482" t="s">
        <v>498</v>
      </c>
      <c r="I436" s="232" t="s">
        <v>4274</v>
      </c>
    </row>
    <row r="437" spans="1:9" ht="12.6" customHeight="1" thickBot="1">
      <c r="A437" s="228"/>
      <c r="B437" s="445"/>
      <c r="C437" s="230" t="s">
        <v>3648</v>
      </c>
      <c r="D437" s="446" t="s">
        <v>2645</v>
      </c>
      <c r="E437" s="696" t="s">
        <v>265</v>
      </c>
      <c r="F437" s="745">
        <f>'Заказ, cкидки и курсы валют'!$I$12</f>
        <v>0</v>
      </c>
      <c r="G437" s="785"/>
      <c r="H437" s="394"/>
      <c r="I437" s="380"/>
    </row>
    <row r="438" spans="1:9" ht="12.6" customHeight="1">
      <c r="A438" s="389" t="s">
        <v>1623</v>
      </c>
      <c r="B438" s="448" t="s">
        <v>1345</v>
      </c>
      <c r="C438" s="1219">
        <v>6</v>
      </c>
      <c r="D438" s="1221">
        <v>100</v>
      </c>
      <c r="E438" s="992">
        <v>228.01</v>
      </c>
      <c r="F438" s="1187">
        <f>ROUND(E438*(1-$F$10),2)</f>
        <v>228.01</v>
      </c>
      <c r="G438" s="1188">
        <f>'Заказ, cкидки и курсы валют'!$J$24*F438</f>
        <v>2892.3068499999999</v>
      </c>
      <c r="H438" s="443">
        <f>ROUND((D438/1000)*G438,2)</f>
        <v>289.23</v>
      </c>
      <c r="I438" s="393"/>
    </row>
    <row r="439" spans="1:9" ht="12.6" customHeight="1">
      <c r="A439" s="250" t="s">
        <v>1624</v>
      </c>
      <c r="B439" s="47" t="s">
        <v>1346</v>
      </c>
      <c r="C439" s="60">
        <v>8.3000000000000007</v>
      </c>
      <c r="D439" s="49">
        <v>100</v>
      </c>
      <c r="E439" s="992">
        <v>235.24</v>
      </c>
      <c r="F439" s="740">
        <f t="shared" ref="F439:F443" si="80">ROUND(E439*(1-$F$10),2)</f>
        <v>235.24</v>
      </c>
      <c r="G439" s="1037">
        <f>'Заказ, cкидки и курсы валют'!$J$24*F439</f>
        <v>2984.0194000000001</v>
      </c>
      <c r="H439" s="158">
        <f t="shared" ref="H439:H443" si="81">ROUND((D439/1000)*G439,2)</f>
        <v>298.39999999999998</v>
      </c>
      <c r="I439" s="245"/>
    </row>
    <row r="440" spans="1:9" ht="12.6" customHeight="1">
      <c r="A440" s="250" t="s">
        <v>1625</v>
      </c>
      <c r="B440" s="47" t="s">
        <v>1347</v>
      </c>
      <c r="C440" s="60">
        <v>16.600000000000001</v>
      </c>
      <c r="D440" s="49">
        <v>50</v>
      </c>
      <c r="E440" s="992">
        <v>427.23</v>
      </c>
      <c r="F440" s="740">
        <f t="shared" si="80"/>
        <v>427.23</v>
      </c>
      <c r="G440" s="1037">
        <f>'Заказ, cкидки и курсы валют'!$J$24*F440</f>
        <v>5419.41255</v>
      </c>
      <c r="H440" s="158">
        <f t="shared" si="81"/>
        <v>270.97000000000003</v>
      </c>
      <c r="I440" s="245"/>
    </row>
    <row r="441" spans="1:9" ht="12.6" customHeight="1">
      <c r="A441" s="250" t="s">
        <v>1626</v>
      </c>
      <c r="B441" s="47" t="s">
        <v>1348</v>
      </c>
      <c r="C441" s="60">
        <v>41.2</v>
      </c>
      <c r="D441" s="49">
        <v>50</v>
      </c>
      <c r="E441" s="992">
        <v>881.23</v>
      </c>
      <c r="F441" s="740">
        <f t="shared" si="80"/>
        <v>881.23</v>
      </c>
      <c r="G441" s="1037">
        <f>'Заказ, cкидки и курсы валют'!$J$24*F441</f>
        <v>11178.402550000001</v>
      </c>
      <c r="H441" s="158">
        <f t="shared" si="81"/>
        <v>558.91999999999996</v>
      </c>
      <c r="I441" s="245"/>
    </row>
    <row r="442" spans="1:9">
      <c r="A442" s="250" t="s">
        <v>1627</v>
      </c>
      <c r="B442" s="47" t="s">
        <v>1349</v>
      </c>
      <c r="C442" s="60">
        <v>87.4</v>
      </c>
      <c r="D442" s="49">
        <v>25</v>
      </c>
      <c r="E442" s="992">
        <v>2038.96</v>
      </c>
      <c r="F442" s="740">
        <f t="shared" si="80"/>
        <v>2038.96</v>
      </c>
      <c r="G442" s="1037">
        <f>'Заказ, cкидки и курсы валют'!$J$24*F442</f>
        <v>25864.207600000002</v>
      </c>
      <c r="H442" s="158">
        <f t="shared" si="81"/>
        <v>646.61</v>
      </c>
      <c r="I442" s="245"/>
    </row>
    <row r="443" spans="1:9" ht="13.5" thickBot="1">
      <c r="A443" s="282" t="s">
        <v>1628</v>
      </c>
      <c r="B443" s="246" t="s">
        <v>1350</v>
      </c>
      <c r="C443" s="948">
        <v>200</v>
      </c>
      <c r="D443" s="163">
        <v>25</v>
      </c>
      <c r="E443" s="992">
        <v>6039.35</v>
      </c>
      <c r="F443" s="1173">
        <f t="shared" si="80"/>
        <v>6039.35</v>
      </c>
      <c r="G443" s="1174">
        <f>'Заказ, cкидки и курсы валют'!$J$24*F443</f>
        <v>76609.154750000002</v>
      </c>
      <c r="H443" s="214">
        <f t="shared" si="81"/>
        <v>1915.23</v>
      </c>
      <c r="I443" s="248"/>
    </row>
    <row r="444" spans="1:9" ht="13.5" thickBot="1">
      <c r="A444" s="50"/>
      <c r="B444" s="45"/>
    </row>
    <row r="445" spans="1:9" ht="18">
      <c r="A445" s="291"/>
      <c r="B445" s="196"/>
      <c r="C445" s="112" t="s">
        <v>4431</v>
      </c>
      <c r="D445" s="112"/>
      <c r="E445" s="1029"/>
      <c r="F445" s="694"/>
      <c r="G445" s="729"/>
      <c r="H445" s="196"/>
      <c r="I445" s="196"/>
    </row>
    <row r="446" spans="1:9">
      <c r="A446" s="292"/>
      <c r="B446" s="17"/>
      <c r="C446" s="118"/>
      <c r="D446" s="118"/>
      <c r="E446" s="689"/>
      <c r="F446" s="733"/>
      <c r="G446" s="763"/>
      <c r="H446" s="17"/>
      <c r="I446" s="200"/>
    </row>
    <row r="447" spans="1:9">
      <c r="A447" s="292"/>
      <c r="B447" s="17"/>
      <c r="C447" s="118"/>
      <c r="D447" s="118"/>
      <c r="E447" s="689"/>
      <c r="F447" s="733"/>
      <c r="G447" s="763"/>
      <c r="H447" s="17"/>
      <c r="I447" s="200"/>
    </row>
    <row r="448" spans="1:9">
      <c r="A448" s="292"/>
      <c r="B448" s="17"/>
      <c r="C448" s="118"/>
      <c r="D448" s="118"/>
      <c r="E448" s="689"/>
      <c r="F448" s="733"/>
      <c r="G448" s="763"/>
      <c r="H448" s="17"/>
      <c r="I448" s="200"/>
    </row>
    <row r="449" spans="1:11" ht="16.5" thickBot="1">
      <c r="A449" s="234" t="s">
        <v>7212</v>
      </c>
      <c r="B449" s="316"/>
      <c r="C449" s="120"/>
      <c r="D449" s="120"/>
      <c r="E449" s="690"/>
      <c r="F449" s="735"/>
      <c r="G449" s="764"/>
      <c r="H449" s="204"/>
      <c r="I449" s="205"/>
    </row>
    <row r="450" spans="1:11" ht="44.25" customHeight="1">
      <c r="A450" s="228" t="s">
        <v>1036</v>
      </c>
      <c r="B450" s="229" t="s">
        <v>1037</v>
      </c>
      <c r="C450" s="230" t="s">
        <v>679</v>
      </c>
      <c r="D450" s="230" t="s">
        <v>3147</v>
      </c>
      <c r="E450" s="742" t="s">
        <v>11544</v>
      </c>
      <c r="F450" s="737" t="s">
        <v>2796</v>
      </c>
      <c r="G450" s="787" t="s">
        <v>2644</v>
      </c>
      <c r="H450" s="482" t="s">
        <v>498</v>
      </c>
      <c r="I450" s="232" t="s">
        <v>4274</v>
      </c>
    </row>
    <row r="451" spans="1:11" ht="12.6" customHeight="1" thickBot="1">
      <c r="A451" s="228"/>
      <c r="B451" s="445"/>
      <c r="C451" s="230" t="s">
        <v>3648</v>
      </c>
      <c r="D451" s="446" t="s">
        <v>2645</v>
      </c>
      <c r="E451" s="696" t="s">
        <v>265</v>
      </c>
      <c r="F451" s="745">
        <f>'Заказ, cкидки и курсы валют'!$I$12</f>
        <v>0</v>
      </c>
      <c r="G451" s="785"/>
      <c r="H451" s="394"/>
      <c r="I451" s="380"/>
    </row>
    <row r="452" spans="1:11" ht="12.6" customHeight="1">
      <c r="A452" s="389" t="s">
        <v>7680</v>
      </c>
      <c r="B452" s="448" t="s">
        <v>1345</v>
      </c>
      <c r="C452" s="1219">
        <v>6</v>
      </c>
      <c r="D452" s="1221">
        <v>10</v>
      </c>
      <c r="E452" s="1932">
        <f>E438*2</f>
        <v>456.02</v>
      </c>
      <c r="F452" s="1187">
        <f>ROUND(E452*(1-$F$10),2)</f>
        <v>456.02</v>
      </c>
      <c r="G452" s="1188">
        <f>'Заказ, cкидки и курсы валют'!$J$24*F452</f>
        <v>5784.6136999999999</v>
      </c>
      <c r="H452" s="443">
        <f>ROUND((D452/1000)*G452,2)</f>
        <v>57.85</v>
      </c>
      <c r="I452" s="393"/>
    </row>
    <row r="453" spans="1:11" ht="12.6" customHeight="1">
      <c r="A453" s="250" t="s">
        <v>7681</v>
      </c>
      <c r="B453" s="47" t="s">
        <v>1346</v>
      </c>
      <c r="C453" s="60">
        <v>8.3000000000000007</v>
      </c>
      <c r="D453" s="49">
        <v>10</v>
      </c>
      <c r="E453" s="1932">
        <f t="shared" ref="E453:E457" si="82">E439*2</f>
        <v>470.48</v>
      </c>
      <c r="F453" s="740">
        <f t="shared" ref="F453:F457" si="83">ROUND(E453*(1-$F$10),2)</f>
        <v>470.48</v>
      </c>
      <c r="G453" s="1037">
        <f>'Заказ, cкидки и курсы валют'!$J$24*F453</f>
        <v>5968.0388000000003</v>
      </c>
      <c r="H453" s="158">
        <f t="shared" ref="H453:H457" si="84">ROUND((D453/1000)*G453,2)</f>
        <v>59.68</v>
      </c>
      <c r="I453" s="245"/>
    </row>
    <row r="454" spans="1:11" ht="12.6" customHeight="1">
      <c r="A454" s="250" t="s">
        <v>7682</v>
      </c>
      <c r="B454" s="47" t="s">
        <v>1347</v>
      </c>
      <c r="C454" s="60">
        <v>16.600000000000001</v>
      </c>
      <c r="D454" s="49">
        <v>5</v>
      </c>
      <c r="E454" s="1932">
        <f t="shared" si="82"/>
        <v>854.46</v>
      </c>
      <c r="F454" s="740">
        <f t="shared" si="83"/>
        <v>854.46</v>
      </c>
      <c r="G454" s="1037">
        <f>'Заказ, cкидки и курсы валют'!$J$24*F454</f>
        <v>10838.8251</v>
      </c>
      <c r="H454" s="158">
        <f t="shared" si="84"/>
        <v>54.19</v>
      </c>
      <c r="I454" s="245"/>
    </row>
    <row r="455" spans="1:11" ht="12.6" customHeight="1">
      <c r="A455" s="250" t="s">
        <v>7683</v>
      </c>
      <c r="B455" s="47" t="s">
        <v>1348</v>
      </c>
      <c r="C455" s="60">
        <v>41.2</v>
      </c>
      <c r="D455" s="49">
        <v>5</v>
      </c>
      <c r="E455" s="1932">
        <f t="shared" si="82"/>
        <v>1762.46</v>
      </c>
      <c r="F455" s="740">
        <f t="shared" si="83"/>
        <v>1762.46</v>
      </c>
      <c r="G455" s="1037">
        <f>'Заказ, cкидки и курсы валют'!$J$24*F455</f>
        <v>22356.805100000001</v>
      </c>
      <c r="H455" s="158">
        <f t="shared" si="84"/>
        <v>111.78</v>
      </c>
      <c r="I455" s="245"/>
    </row>
    <row r="456" spans="1:11">
      <c r="A456" s="250" t="s">
        <v>7684</v>
      </c>
      <c r="B456" s="47" t="s">
        <v>1349</v>
      </c>
      <c r="C456" s="60">
        <v>87.4</v>
      </c>
      <c r="D456" s="49">
        <v>5</v>
      </c>
      <c r="E456" s="1932">
        <f t="shared" si="82"/>
        <v>4077.92</v>
      </c>
      <c r="F456" s="740">
        <f t="shared" si="83"/>
        <v>4077.92</v>
      </c>
      <c r="G456" s="1037">
        <f>'Заказ, cкидки и курсы валют'!$J$24*F456</f>
        <v>51728.415200000003</v>
      </c>
      <c r="H456" s="158">
        <f t="shared" si="84"/>
        <v>258.64</v>
      </c>
      <c r="I456" s="245"/>
      <c r="K456" s="1637"/>
    </row>
    <row r="457" spans="1:11" ht="13.5" thickBot="1">
      <c r="A457" s="282" t="s">
        <v>7685</v>
      </c>
      <c r="B457" s="246" t="s">
        <v>1350</v>
      </c>
      <c r="C457" s="948">
        <v>200</v>
      </c>
      <c r="D457" s="163">
        <v>5</v>
      </c>
      <c r="E457" s="1932">
        <f t="shared" si="82"/>
        <v>12078.7</v>
      </c>
      <c r="F457" s="1173">
        <f t="shared" si="83"/>
        <v>12078.7</v>
      </c>
      <c r="G457" s="1174">
        <f>'Заказ, cкидки и курсы валют'!$J$24*F457</f>
        <v>153218.3095</v>
      </c>
      <c r="H457" s="214">
        <f t="shared" si="84"/>
        <v>766.09</v>
      </c>
      <c r="I457" s="248"/>
      <c r="K457" s="1637"/>
    </row>
    <row r="458" spans="1:11" ht="13.5" thickBot="1">
      <c r="A458" s="50"/>
      <c r="B458" s="45"/>
      <c r="K458" s="1637"/>
    </row>
    <row r="459" spans="1:11" ht="18">
      <c r="A459" s="291"/>
      <c r="B459" s="196"/>
      <c r="C459" s="112"/>
      <c r="D459" s="112" t="s">
        <v>3102</v>
      </c>
      <c r="E459" s="1029"/>
      <c r="F459" s="694"/>
      <c r="G459" s="729"/>
      <c r="H459" s="196"/>
      <c r="I459" s="116"/>
      <c r="K459" s="1637"/>
    </row>
    <row r="460" spans="1:11">
      <c r="A460" s="292"/>
      <c r="B460" s="17"/>
      <c r="C460" s="118"/>
      <c r="D460" s="118"/>
      <c r="E460" s="689"/>
      <c r="F460" s="733"/>
      <c r="G460" s="763"/>
      <c r="H460" s="17"/>
      <c r="I460" s="200"/>
      <c r="K460" s="1637"/>
    </row>
    <row r="461" spans="1:11">
      <c r="A461" s="292"/>
      <c r="B461" s="17"/>
      <c r="C461" s="118"/>
      <c r="D461" s="118"/>
      <c r="E461" s="689"/>
      <c r="F461" s="733"/>
      <c r="G461" s="763"/>
      <c r="H461" s="17"/>
      <c r="I461" s="200"/>
      <c r="K461" s="1637"/>
    </row>
    <row r="462" spans="1:11">
      <c r="A462" s="292"/>
      <c r="B462" s="17"/>
      <c r="C462" s="118"/>
      <c r="D462" s="118"/>
      <c r="E462" s="689"/>
      <c r="F462" s="733"/>
      <c r="G462" s="763"/>
      <c r="H462" s="17"/>
      <c r="I462" s="200"/>
      <c r="K462" s="1637"/>
    </row>
    <row r="463" spans="1:11" ht="16.5" thickBot="1">
      <c r="A463" s="234" t="s">
        <v>7211</v>
      </c>
      <c r="B463" s="316"/>
      <c r="C463" s="120"/>
      <c r="D463" s="120"/>
      <c r="E463" s="690"/>
      <c r="F463" s="735"/>
      <c r="G463" s="764"/>
      <c r="H463" s="204"/>
      <c r="I463" s="205"/>
      <c r="K463" s="1637"/>
    </row>
    <row r="464" spans="1:11" ht="52.5">
      <c r="A464" s="228" t="s">
        <v>1036</v>
      </c>
      <c r="B464" s="229" t="s">
        <v>1037</v>
      </c>
      <c r="C464" s="230" t="s">
        <v>679</v>
      </c>
      <c r="D464" s="230" t="s">
        <v>3147</v>
      </c>
      <c r="E464" s="742" t="s">
        <v>11544</v>
      </c>
      <c r="F464" s="737" t="s">
        <v>2796</v>
      </c>
      <c r="G464" s="785" t="s">
        <v>2644</v>
      </c>
      <c r="H464" s="394" t="s">
        <v>498</v>
      </c>
      <c r="I464" s="232" t="s">
        <v>4274</v>
      </c>
    </row>
    <row r="465" spans="1:9" ht="14.1" customHeight="1" thickBot="1">
      <c r="A465" s="228"/>
      <c r="B465" s="445"/>
      <c r="C465" s="230" t="s">
        <v>3648</v>
      </c>
      <c r="D465" s="446" t="s">
        <v>2645</v>
      </c>
      <c r="E465" s="696" t="s">
        <v>265</v>
      </c>
      <c r="F465" s="745">
        <f>'Заказ, cкидки и курсы валют'!$I$12</f>
        <v>0</v>
      </c>
      <c r="G465" s="1150"/>
      <c r="H465" s="545"/>
      <c r="I465" s="380"/>
    </row>
    <row r="466" spans="1:9" ht="14.1" customHeight="1">
      <c r="A466" s="389" t="s">
        <v>1629</v>
      </c>
      <c r="B466" s="1217" t="s">
        <v>1351</v>
      </c>
      <c r="C466" s="1203">
        <v>11</v>
      </c>
      <c r="D466" s="1220">
        <v>150</v>
      </c>
      <c r="E466" s="992">
        <v>460.94</v>
      </c>
      <c r="F466" s="1187">
        <f>ROUND(E466*(1-$F$10),2)</f>
        <v>460.94</v>
      </c>
      <c r="G466" s="1188">
        <f>'Заказ, cкидки и курсы валют'!$J$24*F466</f>
        <v>5847.0239000000001</v>
      </c>
      <c r="H466" s="443">
        <f>ROUND((D466/1000)*G466,2)</f>
        <v>877.05</v>
      </c>
      <c r="I466" s="393"/>
    </row>
    <row r="467" spans="1:9" ht="14.1" customHeight="1">
      <c r="A467" s="250" t="s">
        <v>1630</v>
      </c>
      <c r="B467" s="73" t="s">
        <v>1352</v>
      </c>
      <c r="C467" s="68">
        <v>20</v>
      </c>
      <c r="D467" s="40">
        <v>60</v>
      </c>
      <c r="E467" s="992">
        <v>724.54</v>
      </c>
      <c r="F467" s="740">
        <f t="shared" ref="F467:F470" si="85">ROUND(E467*(1-$F$10),2)</f>
        <v>724.54</v>
      </c>
      <c r="G467" s="1037">
        <f>'Заказ, cкидки и курсы валют'!$J$24*F467</f>
        <v>9190.7898999999998</v>
      </c>
      <c r="H467" s="158">
        <f t="shared" ref="H467:H470" si="86">ROUND((D467/1000)*G467,2)</f>
        <v>551.45000000000005</v>
      </c>
      <c r="I467" s="245"/>
    </row>
    <row r="468" spans="1:9" ht="14.1" customHeight="1">
      <c r="A468" s="250" t="s">
        <v>1631</v>
      </c>
      <c r="B468" s="73" t="s">
        <v>1353</v>
      </c>
      <c r="C468" s="60">
        <v>27.5</v>
      </c>
      <c r="D468" s="40">
        <v>40</v>
      </c>
      <c r="E468" s="992">
        <v>1064.17</v>
      </c>
      <c r="F468" s="740">
        <f t="shared" si="85"/>
        <v>1064.17</v>
      </c>
      <c r="G468" s="1037">
        <f>'Заказ, cкидки и курсы валют'!$J$24*F468</f>
        <v>13498.996450000001</v>
      </c>
      <c r="H468" s="158">
        <f t="shared" si="86"/>
        <v>539.96</v>
      </c>
      <c r="I468" s="245"/>
    </row>
    <row r="469" spans="1:9" ht="14.1" customHeight="1">
      <c r="A469" s="250" t="s">
        <v>1632</v>
      </c>
      <c r="B469" s="73" t="s">
        <v>1354</v>
      </c>
      <c r="C469" s="60">
        <v>56</v>
      </c>
      <c r="D469" s="40">
        <v>25</v>
      </c>
      <c r="E469" s="992">
        <v>1998.13</v>
      </c>
      <c r="F469" s="740">
        <f t="shared" si="85"/>
        <v>1998.13</v>
      </c>
      <c r="G469" s="1037">
        <f>'Заказ, cкидки и курсы валют'!$J$24*F469</f>
        <v>25346.279050000001</v>
      </c>
      <c r="H469" s="158">
        <f t="shared" si="86"/>
        <v>633.66</v>
      </c>
      <c r="I469" s="245"/>
    </row>
    <row r="470" spans="1:9" ht="14.1" customHeight="1" thickBot="1">
      <c r="A470" s="282" t="s">
        <v>1633</v>
      </c>
      <c r="B470" s="311" t="s">
        <v>2658</v>
      </c>
      <c r="C470" s="956">
        <v>110</v>
      </c>
      <c r="D470" s="317">
        <v>10</v>
      </c>
      <c r="E470" s="992">
        <v>4180.3900000000003</v>
      </c>
      <c r="F470" s="1173">
        <f t="shared" si="85"/>
        <v>4180.3900000000003</v>
      </c>
      <c r="G470" s="1174">
        <f>'Заказ, cкидки и курсы валют'!$J$24*F470</f>
        <v>53028.247150000003</v>
      </c>
      <c r="H470" s="214">
        <f t="shared" si="86"/>
        <v>530.28</v>
      </c>
      <c r="I470" s="248"/>
    </row>
    <row r="471" spans="1:9" ht="13.5" thickBot="1"/>
    <row r="472" spans="1:9" ht="18">
      <c r="A472" s="291"/>
      <c r="B472" s="196"/>
      <c r="C472" s="112"/>
      <c r="D472" s="112" t="s">
        <v>3102</v>
      </c>
      <c r="E472" s="1029"/>
      <c r="F472" s="694"/>
      <c r="G472" s="729"/>
      <c r="H472" s="196"/>
      <c r="I472" s="116"/>
    </row>
    <row r="473" spans="1:9">
      <c r="A473" s="292"/>
      <c r="B473" s="17"/>
      <c r="C473" s="118"/>
      <c r="D473" s="118"/>
      <c r="E473" s="689"/>
      <c r="F473" s="733"/>
      <c r="G473" s="763"/>
      <c r="H473" s="17"/>
      <c r="I473" s="200"/>
    </row>
    <row r="474" spans="1:9">
      <c r="A474" s="292"/>
      <c r="B474" s="17"/>
      <c r="C474" s="118"/>
      <c r="D474" s="118"/>
      <c r="E474" s="689"/>
      <c r="F474" s="733"/>
      <c r="G474" s="763"/>
      <c r="H474" s="17"/>
      <c r="I474" s="200"/>
    </row>
    <row r="475" spans="1:9">
      <c r="A475" s="292"/>
      <c r="B475" s="17"/>
      <c r="C475" s="118"/>
      <c r="D475" s="118"/>
      <c r="E475" s="689"/>
      <c r="F475" s="733"/>
      <c r="G475" s="763"/>
      <c r="H475" s="17"/>
      <c r="I475" s="200"/>
    </row>
    <row r="476" spans="1:9" ht="16.5" thickBot="1">
      <c r="A476" s="234" t="s">
        <v>7212</v>
      </c>
      <c r="B476" s="316"/>
      <c r="C476" s="120"/>
      <c r="D476" s="120"/>
      <c r="E476" s="690"/>
      <c r="F476" s="735"/>
      <c r="G476" s="764"/>
      <c r="H476" s="204"/>
      <c r="I476" s="205"/>
    </row>
    <row r="477" spans="1:9" ht="52.5">
      <c r="A477" s="228" t="s">
        <v>1036</v>
      </c>
      <c r="B477" s="229" t="s">
        <v>1037</v>
      </c>
      <c r="C477" s="230" t="s">
        <v>679</v>
      </c>
      <c r="D477" s="230" t="s">
        <v>3147</v>
      </c>
      <c r="E477" s="742" t="s">
        <v>11544</v>
      </c>
      <c r="F477" s="737" t="s">
        <v>2796</v>
      </c>
      <c r="G477" s="785" t="s">
        <v>2644</v>
      </c>
      <c r="H477" s="394" t="s">
        <v>498</v>
      </c>
      <c r="I477" s="232" t="s">
        <v>4274</v>
      </c>
    </row>
    <row r="478" spans="1:9" ht="13.5" thickBot="1">
      <c r="A478" s="228"/>
      <c r="B478" s="445"/>
      <c r="C478" s="230" t="s">
        <v>3648</v>
      </c>
      <c r="D478" s="446" t="s">
        <v>2645</v>
      </c>
      <c r="E478" s="696" t="s">
        <v>265</v>
      </c>
      <c r="F478" s="745">
        <f>'Заказ, cкидки и курсы валют'!$I$12</f>
        <v>0</v>
      </c>
      <c r="G478" s="1150"/>
      <c r="H478" s="545"/>
      <c r="I478" s="380"/>
    </row>
    <row r="479" spans="1:9">
      <c r="A479" s="389" t="s">
        <v>7686</v>
      </c>
      <c r="B479" s="1217" t="s">
        <v>1351</v>
      </c>
      <c r="C479" s="1203">
        <v>11</v>
      </c>
      <c r="D479" s="1220">
        <v>10</v>
      </c>
      <c r="E479" s="1932">
        <f>E466*2</f>
        <v>921.88</v>
      </c>
      <c r="F479" s="1187">
        <f>ROUND(E479*(1-$F$10),2)</f>
        <v>921.88</v>
      </c>
      <c r="G479" s="1188">
        <f>'Заказ, cкидки и курсы валют'!$J$24*F479</f>
        <v>11694.0478</v>
      </c>
      <c r="H479" s="443">
        <f>ROUND((D479/1000)*G479,2)</f>
        <v>116.94</v>
      </c>
      <c r="I479" s="393"/>
    </row>
    <row r="480" spans="1:9">
      <c r="A480" s="250" t="s">
        <v>7687</v>
      </c>
      <c r="B480" s="73" t="s">
        <v>1352</v>
      </c>
      <c r="C480" s="68">
        <v>20</v>
      </c>
      <c r="D480" s="40">
        <v>5</v>
      </c>
      <c r="E480" s="1932">
        <f t="shared" ref="E480:E483" si="87">E467*2</f>
        <v>1449.08</v>
      </c>
      <c r="F480" s="740">
        <f t="shared" ref="F480:F483" si="88">ROUND(E480*(1-$F$10),2)</f>
        <v>1449.08</v>
      </c>
      <c r="G480" s="1037">
        <f>'Заказ, cкидки и курсы валют'!$J$24*F480</f>
        <v>18381.5798</v>
      </c>
      <c r="H480" s="158">
        <f t="shared" ref="H480:H483" si="89">ROUND((D480/1000)*G480,2)</f>
        <v>91.91</v>
      </c>
      <c r="I480" s="245"/>
    </row>
    <row r="481" spans="1:9">
      <c r="A481" s="250" t="s">
        <v>7688</v>
      </c>
      <c r="B481" s="73" t="s">
        <v>1353</v>
      </c>
      <c r="C481" s="60">
        <v>27.5</v>
      </c>
      <c r="D481" s="40">
        <v>4</v>
      </c>
      <c r="E481" s="1932">
        <f t="shared" si="87"/>
        <v>2128.34</v>
      </c>
      <c r="F481" s="740">
        <f t="shared" si="88"/>
        <v>2128.34</v>
      </c>
      <c r="G481" s="1037">
        <f>'Заказ, cкидки и курсы валют'!$J$24*F481</f>
        <v>26997.992900000001</v>
      </c>
      <c r="H481" s="158">
        <f t="shared" si="89"/>
        <v>107.99</v>
      </c>
      <c r="I481" s="245"/>
    </row>
    <row r="482" spans="1:9">
      <c r="A482" s="250" t="s">
        <v>7689</v>
      </c>
      <c r="B482" s="73" t="s">
        <v>1354</v>
      </c>
      <c r="C482" s="60">
        <v>56</v>
      </c>
      <c r="D482" s="40">
        <v>1</v>
      </c>
      <c r="E482" s="1932">
        <f t="shared" si="87"/>
        <v>3996.26</v>
      </c>
      <c r="F482" s="740">
        <f t="shared" si="88"/>
        <v>3996.26</v>
      </c>
      <c r="G482" s="1037">
        <f>'Заказ, cкидки и курсы валют'!$J$24*F482</f>
        <v>50692.558100000002</v>
      </c>
      <c r="H482" s="158">
        <f t="shared" si="89"/>
        <v>50.69</v>
      </c>
      <c r="I482" s="245"/>
    </row>
    <row r="483" spans="1:9" ht="12" customHeight="1" thickBot="1">
      <c r="A483" s="282" t="s">
        <v>7690</v>
      </c>
      <c r="B483" s="311" t="s">
        <v>2658</v>
      </c>
      <c r="C483" s="956">
        <v>110</v>
      </c>
      <c r="D483" s="317">
        <v>1</v>
      </c>
      <c r="E483" s="1932">
        <f t="shared" si="87"/>
        <v>8360.7800000000007</v>
      </c>
      <c r="F483" s="1173">
        <f t="shared" si="88"/>
        <v>8360.7800000000007</v>
      </c>
      <c r="G483" s="1174">
        <f>'Заказ, cкидки и курсы валют'!$J$24*F483</f>
        <v>106056.49430000001</v>
      </c>
      <c r="H483" s="214">
        <f t="shared" si="89"/>
        <v>106.06</v>
      </c>
      <c r="I483" s="248"/>
    </row>
    <row r="484" spans="1:9" ht="30.75" customHeight="1" thickBot="1"/>
    <row r="485" spans="1:9" ht="20.25" customHeight="1">
      <c r="A485" s="291"/>
      <c r="B485" s="196"/>
      <c r="C485" s="112" t="s">
        <v>4432</v>
      </c>
      <c r="D485" s="112"/>
      <c r="E485" s="1029"/>
      <c r="F485" s="694"/>
      <c r="G485" s="729"/>
      <c r="H485" s="196"/>
      <c r="I485" s="116"/>
    </row>
    <row r="486" spans="1:9" ht="40.5" customHeight="1">
      <c r="A486" s="292"/>
      <c r="B486" s="17"/>
      <c r="C486" s="118"/>
      <c r="D486" s="118"/>
      <c r="E486" s="689"/>
      <c r="F486" s="733"/>
      <c r="G486" s="763"/>
      <c r="H486" s="17"/>
      <c r="I486" s="200"/>
    </row>
    <row r="487" spans="1:9">
      <c r="A487" s="292"/>
      <c r="B487" s="17"/>
      <c r="C487" s="118"/>
      <c r="D487" s="118"/>
      <c r="E487" s="689"/>
      <c r="F487" s="733"/>
      <c r="G487" s="763"/>
      <c r="H487" s="17"/>
      <c r="I487" s="200"/>
    </row>
    <row r="488" spans="1:9">
      <c r="A488" s="292"/>
      <c r="B488" s="17"/>
      <c r="C488" s="118"/>
      <c r="D488" s="118"/>
      <c r="E488" s="689"/>
      <c r="F488" s="733"/>
      <c r="G488" s="763"/>
      <c r="H488" s="17"/>
      <c r="I488" s="200"/>
    </row>
    <row r="489" spans="1:9" ht="16.5" thickBot="1">
      <c r="A489" s="234" t="s">
        <v>7211</v>
      </c>
      <c r="B489" s="316"/>
      <c r="C489" s="120"/>
      <c r="D489" s="120"/>
      <c r="E489" s="690"/>
      <c r="F489" s="735"/>
      <c r="G489" s="764"/>
      <c r="H489" s="204"/>
      <c r="I489" s="205"/>
    </row>
    <row r="490" spans="1:9" ht="40.5" customHeight="1">
      <c r="A490" s="228" t="s">
        <v>1036</v>
      </c>
      <c r="B490" s="229" t="s">
        <v>1037</v>
      </c>
      <c r="C490" s="230" t="s">
        <v>679</v>
      </c>
      <c r="D490" s="230" t="s">
        <v>3147</v>
      </c>
      <c r="E490" s="742" t="s">
        <v>11544</v>
      </c>
      <c r="F490" s="737" t="s">
        <v>2796</v>
      </c>
      <c r="G490" s="785" t="s">
        <v>2644</v>
      </c>
      <c r="H490" s="394" t="s">
        <v>498</v>
      </c>
      <c r="I490" s="232" t="s">
        <v>4274</v>
      </c>
    </row>
    <row r="491" spans="1:9" ht="12" customHeight="1" thickBot="1">
      <c r="A491" s="228"/>
      <c r="B491" s="445"/>
      <c r="C491" s="230" t="s">
        <v>3648</v>
      </c>
      <c r="D491" s="446" t="s">
        <v>2645</v>
      </c>
      <c r="E491" s="696" t="s">
        <v>265</v>
      </c>
      <c r="F491" s="745">
        <f>'Заказ, cкидки и курсы валют'!$I$12</f>
        <v>0</v>
      </c>
      <c r="G491" s="1150"/>
      <c r="H491" s="545"/>
      <c r="I491" s="380"/>
    </row>
    <row r="492" spans="1:9" ht="12.6" customHeight="1">
      <c r="A492" s="389" t="s">
        <v>5619</v>
      </c>
      <c r="B492" s="1217" t="s">
        <v>1357</v>
      </c>
      <c r="C492" s="1222">
        <v>2</v>
      </c>
      <c r="D492" s="1220">
        <v>100</v>
      </c>
      <c r="E492" s="992">
        <v>284.3</v>
      </c>
      <c r="F492" s="1187">
        <f>ROUND(E492*(1-$F$10),2)</f>
        <v>284.3</v>
      </c>
      <c r="G492" s="1188">
        <f>'Заказ, cкидки и курсы валют'!$J$24*F492</f>
        <v>3606.3455000000004</v>
      </c>
      <c r="H492" s="443">
        <f>ROUND((D492/1000)*G492,2)</f>
        <v>360.63</v>
      </c>
      <c r="I492" s="393"/>
    </row>
    <row r="493" spans="1:9" ht="12.6" customHeight="1">
      <c r="A493" s="250" t="s">
        <v>1634</v>
      </c>
      <c r="B493" s="73" t="s">
        <v>1358</v>
      </c>
      <c r="C493" s="38">
        <v>2.2200000000000002</v>
      </c>
      <c r="D493" s="40">
        <v>200</v>
      </c>
      <c r="E493" s="992">
        <v>526.19000000000005</v>
      </c>
      <c r="F493" s="740">
        <f t="shared" ref="F493:F499" si="90">ROUND(E493*(1-$F$10),2)</f>
        <v>526.19000000000005</v>
      </c>
      <c r="G493" s="1037">
        <f>'Заказ, cкидки и курсы валют'!$J$24*F493</f>
        <v>6674.720150000001</v>
      </c>
      <c r="H493" s="158">
        <f t="shared" ref="H493:H499" si="91">ROUND((D493/1000)*G493,2)</f>
        <v>1334.94</v>
      </c>
      <c r="I493" s="245"/>
    </row>
    <row r="494" spans="1:9" ht="12.6" customHeight="1">
      <c r="A494" s="250" t="s">
        <v>1635</v>
      </c>
      <c r="B494" s="73" t="s">
        <v>1345</v>
      </c>
      <c r="C494" s="38">
        <v>4.3</v>
      </c>
      <c r="D494" s="765">
        <v>100</v>
      </c>
      <c r="E494" s="992">
        <v>652.49</v>
      </c>
      <c r="F494" s="740">
        <f t="shared" si="90"/>
        <v>652.49</v>
      </c>
      <c r="G494" s="1037">
        <f>'Заказ, cкидки и курсы валют'!$J$24*F494</f>
        <v>8276.8356500000009</v>
      </c>
      <c r="H494" s="158">
        <f t="shared" si="91"/>
        <v>827.68</v>
      </c>
      <c r="I494" s="245"/>
    </row>
    <row r="495" spans="1:9" ht="12.6" customHeight="1">
      <c r="A495" s="250" t="s">
        <v>1636</v>
      </c>
      <c r="B495" s="73" t="s">
        <v>1346</v>
      </c>
      <c r="C495" s="38">
        <v>7.6</v>
      </c>
      <c r="D495" s="40">
        <v>100</v>
      </c>
      <c r="E495" s="992">
        <v>1176.1600000000001</v>
      </c>
      <c r="F495" s="740">
        <f t="shared" si="90"/>
        <v>1176.1600000000001</v>
      </c>
      <c r="G495" s="1037">
        <f>'Заказ, cкидки и курсы валют'!$J$24*F495</f>
        <v>14919.589600000001</v>
      </c>
      <c r="H495" s="158">
        <f t="shared" si="91"/>
        <v>1491.96</v>
      </c>
      <c r="I495" s="245"/>
    </row>
    <row r="496" spans="1:9" ht="12.6" customHeight="1">
      <c r="A496" s="250" t="s">
        <v>1637</v>
      </c>
      <c r="B496" s="73" t="s">
        <v>1347</v>
      </c>
      <c r="C496" s="38">
        <v>10.5</v>
      </c>
      <c r="D496" s="40">
        <v>100</v>
      </c>
      <c r="E496" s="992">
        <v>1902.58</v>
      </c>
      <c r="F496" s="740">
        <f t="shared" si="90"/>
        <v>1902.58</v>
      </c>
      <c r="G496" s="1037">
        <f>'Заказ, cкидки и курсы валют'!$J$24*F496</f>
        <v>24134.227299999999</v>
      </c>
      <c r="H496" s="158">
        <f t="shared" si="91"/>
        <v>2413.42</v>
      </c>
      <c r="I496" s="245"/>
    </row>
    <row r="497" spans="1:9" ht="12.6" customHeight="1">
      <c r="A497" s="250" t="s">
        <v>1638</v>
      </c>
      <c r="B497" s="73" t="s">
        <v>1348</v>
      </c>
      <c r="C497" s="38">
        <v>21.4</v>
      </c>
      <c r="D497" s="40">
        <v>100</v>
      </c>
      <c r="E497" s="992">
        <v>3772.79</v>
      </c>
      <c r="F497" s="740">
        <f t="shared" si="90"/>
        <v>3772.79</v>
      </c>
      <c r="G497" s="1037">
        <f>'Заказ, cкидки и курсы валют'!$J$24*F497</f>
        <v>47857.84115</v>
      </c>
      <c r="H497" s="158">
        <f t="shared" si="91"/>
        <v>4785.78</v>
      </c>
      <c r="I497" s="245"/>
    </row>
    <row r="498" spans="1:9">
      <c r="A498" s="250" t="s">
        <v>5620</v>
      </c>
      <c r="B498" s="73" t="s">
        <v>3253</v>
      </c>
      <c r="C498" s="38">
        <v>44</v>
      </c>
      <c r="D498" s="40">
        <v>50</v>
      </c>
      <c r="E498" s="992">
        <v>6888.22</v>
      </c>
      <c r="F498" s="740">
        <f t="shared" si="90"/>
        <v>6888.22</v>
      </c>
      <c r="G498" s="1037">
        <f>'Заказ, cкидки и курсы валют'!$J$24*F498</f>
        <v>87377.070700000011</v>
      </c>
      <c r="H498" s="158">
        <f t="shared" si="91"/>
        <v>4368.8500000000004</v>
      </c>
      <c r="I498" s="245"/>
    </row>
    <row r="499" spans="1:9" ht="13.5" thickBot="1">
      <c r="A499" s="282" t="s">
        <v>1639</v>
      </c>
      <c r="B499" s="311" t="s">
        <v>1349</v>
      </c>
      <c r="C499" s="960">
        <v>45</v>
      </c>
      <c r="D499" s="317">
        <v>50</v>
      </c>
      <c r="E499" s="992">
        <v>7956.81</v>
      </c>
      <c r="F499" s="1173">
        <f t="shared" si="90"/>
        <v>7956.81</v>
      </c>
      <c r="G499" s="1174">
        <f>'Заказ, cкидки и курсы валют'!$J$24*F499</f>
        <v>100932.13485</v>
      </c>
      <c r="H499" s="214">
        <f t="shared" si="91"/>
        <v>5046.6099999999997</v>
      </c>
      <c r="I499" s="248"/>
    </row>
    <row r="500" spans="1:9" ht="13.5" thickBot="1"/>
    <row r="501" spans="1:9" ht="18">
      <c r="A501" s="291"/>
      <c r="B501" s="196"/>
      <c r="C501" s="112" t="s">
        <v>4432</v>
      </c>
      <c r="D501" s="112"/>
      <c r="E501" s="1029"/>
      <c r="F501" s="694"/>
      <c r="G501" s="729"/>
      <c r="H501" s="196"/>
      <c r="I501" s="116"/>
    </row>
    <row r="502" spans="1:9">
      <c r="A502" s="292"/>
      <c r="B502" s="17"/>
      <c r="C502" s="118"/>
      <c r="D502" s="118"/>
      <c r="E502" s="689"/>
      <c r="F502" s="733"/>
      <c r="G502" s="763"/>
      <c r="H502" s="17"/>
      <c r="I502" s="200"/>
    </row>
    <row r="503" spans="1:9">
      <c r="A503" s="292"/>
      <c r="B503" s="17"/>
      <c r="C503" s="118"/>
      <c r="D503" s="118"/>
      <c r="E503" s="689"/>
      <c r="F503" s="733"/>
      <c r="G503" s="763"/>
      <c r="H503" s="17"/>
      <c r="I503" s="200"/>
    </row>
    <row r="504" spans="1:9" ht="45.75" customHeight="1">
      <c r="A504" s="292"/>
      <c r="B504" s="17"/>
      <c r="C504" s="118"/>
      <c r="D504" s="118"/>
      <c r="E504" s="689"/>
      <c r="F504" s="733"/>
      <c r="G504" s="763"/>
      <c r="H504" s="17"/>
      <c r="I504" s="200"/>
    </row>
    <row r="505" spans="1:9" ht="44.25" customHeight="1" thickBot="1">
      <c r="A505" s="234" t="s">
        <v>7212</v>
      </c>
      <c r="B505" s="316"/>
      <c r="C505" s="120"/>
      <c r="D505" s="120"/>
      <c r="E505" s="690"/>
      <c r="F505" s="735"/>
      <c r="G505" s="764"/>
      <c r="H505" s="204"/>
      <c r="I505" s="205"/>
    </row>
    <row r="506" spans="1:9" ht="44.25" customHeight="1">
      <c r="A506" s="228" t="s">
        <v>1036</v>
      </c>
      <c r="B506" s="229" t="s">
        <v>1037</v>
      </c>
      <c r="C506" s="230" t="s">
        <v>679</v>
      </c>
      <c r="D506" s="230" t="s">
        <v>3147</v>
      </c>
      <c r="E506" s="742" t="s">
        <v>11544</v>
      </c>
      <c r="F506" s="737" t="s">
        <v>2796</v>
      </c>
      <c r="G506" s="785" t="s">
        <v>2644</v>
      </c>
      <c r="H506" s="394" t="s">
        <v>498</v>
      </c>
      <c r="I506" s="232" t="s">
        <v>4274</v>
      </c>
    </row>
    <row r="507" spans="1:9" ht="12.6" customHeight="1" thickBot="1">
      <c r="A507" s="228"/>
      <c r="B507" s="445"/>
      <c r="C507" s="230" t="s">
        <v>3648</v>
      </c>
      <c r="D507" s="446" t="s">
        <v>2645</v>
      </c>
      <c r="E507" s="696" t="s">
        <v>265</v>
      </c>
      <c r="F507" s="745">
        <f>'Заказ, cкидки и курсы валют'!$I$12</f>
        <v>0</v>
      </c>
      <c r="G507" s="1150"/>
      <c r="H507" s="545"/>
      <c r="I507" s="380"/>
    </row>
    <row r="508" spans="1:9" ht="12.6" customHeight="1">
      <c r="A508" s="389" t="s">
        <v>7691</v>
      </c>
      <c r="B508" s="1217" t="s">
        <v>1357</v>
      </c>
      <c r="C508" s="1222">
        <v>2</v>
      </c>
      <c r="D508" s="1220">
        <v>10</v>
      </c>
      <c r="E508" s="1932">
        <f>E492*2</f>
        <v>568.6</v>
      </c>
      <c r="F508" s="1187">
        <f>ROUND(E508*(1-$F$10),2)</f>
        <v>568.6</v>
      </c>
      <c r="G508" s="1188">
        <f>'Заказ, cкидки и курсы валют'!$J$24*F508</f>
        <v>7212.6910000000007</v>
      </c>
      <c r="H508" s="443">
        <f>ROUND((D508/1000)*G508,2)</f>
        <v>72.13</v>
      </c>
      <c r="I508" s="393"/>
    </row>
    <row r="509" spans="1:9" ht="12.6" customHeight="1">
      <c r="A509" s="250" t="s">
        <v>7692</v>
      </c>
      <c r="B509" s="73" t="s">
        <v>1358</v>
      </c>
      <c r="C509" s="38">
        <v>2.2200000000000002</v>
      </c>
      <c r="D509" s="40">
        <v>10</v>
      </c>
      <c r="E509" s="1932">
        <f t="shared" ref="E509:E515" si="92">E493*2</f>
        <v>1052.3800000000001</v>
      </c>
      <c r="F509" s="740">
        <f t="shared" ref="F509:F515" si="93">ROUND(E509*(1-$F$10),2)</f>
        <v>1052.3800000000001</v>
      </c>
      <c r="G509" s="1037">
        <f>'Заказ, cкидки и курсы валют'!$J$24*F509</f>
        <v>13349.440300000002</v>
      </c>
      <c r="H509" s="158">
        <f t="shared" ref="H509:H515" si="94">ROUND((D509/1000)*G509,2)</f>
        <v>133.49</v>
      </c>
      <c r="I509" s="245"/>
    </row>
    <row r="510" spans="1:9" ht="12.6" customHeight="1">
      <c r="A510" s="250" t="s">
        <v>7693</v>
      </c>
      <c r="B510" s="73" t="s">
        <v>1345</v>
      </c>
      <c r="C510" s="38">
        <v>4.3</v>
      </c>
      <c r="D510" s="765">
        <v>10</v>
      </c>
      <c r="E510" s="1932">
        <f t="shared" si="92"/>
        <v>1304.98</v>
      </c>
      <c r="F510" s="740">
        <f t="shared" si="93"/>
        <v>1304.98</v>
      </c>
      <c r="G510" s="1037">
        <f>'Заказ, cкидки и курсы валют'!$J$24*F510</f>
        <v>16553.671300000002</v>
      </c>
      <c r="H510" s="158">
        <f t="shared" si="94"/>
        <v>165.54</v>
      </c>
      <c r="I510" s="245"/>
    </row>
    <row r="511" spans="1:9" ht="12.6" customHeight="1">
      <c r="A511" s="250" t="s">
        <v>7694</v>
      </c>
      <c r="B511" s="73" t="s">
        <v>1346</v>
      </c>
      <c r="C511" s="38">
        <v>7.6</v>
      </c>
      <c r="D511" s="40">
        <v>10</v>
      </c>
      <c r="E511" s="1932">
        <f t="shared" si="92"/>
        <v>2352.3200000000002</v>
      </c>
      <c r="F511" s="740">
        <f t="shared" si="93"/>
        <v>2352.3200000000002</v>
      </c>
      <c r="G511" s="1037">
        <f>'Заказ, cкидки и курсы валют'!$J$24*F511</f>
        <v>29839.179200000002</v>
      </c>
      <c r="H511" s="158">
        <f t="shared" si="94"/>
        <v>298.39</v>
      </c>
      <c r="I511" s="245"/>
    </row>
    <row r="512" spans="1:9" ht="12.6" customHeight="1">
      <c r="A512" s="250" t="s">
        <v>7695</v>
      </c>
      <c r="B512" s="73" t="s">
        <v>1347</v>
      </c>
      <c r="C512" s="38">
        <v>10.5</v>
      </c>
      <c r="D512" s="40">
        <v>5</v>
      </c>
      <c r="E512" s="1932">
        <f t="shared" si="92"/>
        <v>3805.16</v>
      </c>
      <c r="F512" s="740">
        <f t="shared" si="93"/>
        <v>3805.16</v>
      </c>
      <c r="G512" s="1037">
        <f>'Заказ, cкидки и курсы валют'!$J$24*F512</f>
        <v>48268.454599999997</v>
      </c>
      <c r="H512" s="158">
        <f t="shared" si="94"/>
        <v>241.34</v>
      </c>
      <c r="I512" s="245"/>
    </row>
    <row r="513" spans="1:9" ht="12.6" customHeight="1">
      <c r="A513" s="250" t="s">
        <v>7696</v>
      </c>
      <c r="B513" s="73" t="s">
        <v>1348</v>
      </c>
      <c r="C513" s="38">
        <v>21.4</v>
      </c>
      <c r="D513" s="40">
        <v>5</v>
      </c>
      <c r="E513" s="1932">
        <f t="shared" si="92"/>
        <v>7545.58</v>
      </c>
      <c r="F513" s="740">
        <f t="shared" si="93"/>
        <v>7545.58</v>
      </c>
      <c r="G513" s="1037">
        <f>'Заказ, cкидки и курсы валют'!$J$24*F513</f>
        <v>95715.6823</v>
      </c>
      <c r="H513" s="158">
        <f t="shared" si="94"/>
        <v>478.58</v>
      </c>
      <c r="I513" s="245"/>
    </row>
    <row r="514" spans="1:9">
      <c r="A514" s="250" t="s">
        <v>7697</v>
      </c>
      <c r="B514" s="73" t="s">
        <v>3253</v>
      </c>
      <c r="C514" s="38">
        <v>44</v>
      </c>
      <c r="D514" s="40">
        <v>5</v>
      </c>
      <c r="E514" s="1932">
        <f t="shared" si="92"/>
        <v>13776.44</v>
      </c>
      <c r="F514" s="740">
        <f t="shared" si="93"/>
        <v>13776.44</v>
      </c>
      <c r="G514" s="1037">
        <f>'Заказ, cкидки и курсы валют'!$J$24*F514</f>
        <v>174754.14140000002</v>
      </c>
      <c r="H514" s="158">
        <f t="shared" si="94"/>
        <v>873.77</v>
      </c>
      <c r="I514" s="245"/>
    </row>
    <row r="515" spans="1:9" ht="13.5" thickBot="1">
      <c r="A515" s="282" t="s">
        <v>7698</v>
      </c>
      <c r="B515" s="311" t="s">
        <v>1349</v>
      </c>
      <c r="C515" s="960">
        <v>45</v>
      </c>
      <c r="D515" s="317">
        <v>5</v>
      </c>
      <c r="E515" s="1932">
        <f t="shared" si="92"/>
        <v>15913.62</v>
      </c>
      <c r="F515" s="1173">
        <f t="shared" si="93"/>
        <v>15913.62</v>
      </c>
      <c r="G515" s="1174">
        <f>'Заказ, cкидки и курсы валют'!$J$24*F515</f>
        <v>201864.2697</v>
      </c>
      <c r="H515" s="214">
        <f t="shared" si="94"/>
        <v>1009.32</v>
      </c>
      <c r="I515" s="248"/>
    </row>
    <row r="516" spans="1:9" ht="24" customHeight="1" thickBot="1"/>
    <row r="517" spans="1:9" ht="24" customHeight="1">
      <c r="A517" s="291"/>
      <c r="B517" s="196"/>
      <c r="C517" s="112" t="s">
        <v>4433</v>
      </c>
      <c r="D517" s="112"/>
      <c r="E517" s="1029"/>
      <c r="F517" s="694"/>
      <c r="G517" s="729"/>
      <c r="H517" s="196"/>
      <c r="I517" s="116"/>
    </row>
    <row r="518" spans="1:9" ht="48.75" customHeight="1">
      <c r="A518" s="292"/>
      <c r="B518" s="17"/>
      <c r="C518" s="118"/>
      <c r="D518" s="118"/>
      <c r="E518" s="689"/>
      <c r="F518" s="733"/>
      <c r="G518" s="763"/>
      <c r="H518" s="17"/>
      <c r="I518" s="200"/>
    </row>
    <row r="519" spans="1:9">
      <c r="A519" s="292"/>
      <c r="B519" s="17"/>
      <c r="C519" s="118"/>
      <c r="D519" s="118"/>
      <c r="E519" s="689"/>
      <c r="F519" s="733"/>
      <c r="G519" s="763"/>
      <c r="H519" s="17"/>
      <c r="I519" s="200"/>
    </row>
    <row r="520" spans="1:9">
      <c r="A520" s="292"/>
      <c r="B520" s="17"/>
      <c r="C520" s="118"/>
      <c r="D520" s="118"/>
      <c r="E520" s="689"/>
      <c r="F520" s="733"/>
      <c r="G520" s="763"/>
      <c r="H520" s="17"/>
      <c r="I520" s="200"/>
    </row>
    <row r="521" spans="1:9" ht="16.5" thickBot="1">
      <c r="A521" s="234" t="s">
        <v>7211</v>
      </c>
      <c r="B521" s="316"/>
      <c r="C521" s="120"/>
      <c r="D521" s="120"/>
      <c r="E521" s="690"/>
      <c r="F521" s="735"/>
      <c r="G521" s="764"/>
      <c r="H521" s="204"/>
      <c r="I521" s="205"/>
    </row>
    <row r="522" spans="1:9" ht="52.5">
      <c r="A522" s="228" t="s">
        <v>1036</v>
      </c>
      <c r="B522" s="229" t="s">
        <v>1037</v>
      </c>
      <c r="C522" s="230" t="s">
        <v>679</v>
      </c>
      <c r="D522" s="230" t="s">
        <v>3147</v>
      </c>
      <c r="E522" s="742" t="s">
        <v>11544</v>
      </c>
      <c r="F522" s="737" t="s">
        <v>2796</v>
      </c>
      <c r="G522" s="785" t="s">
        <v>2644</v>
      </c>
      <c r="H522" s="394" t="s">
        <v>498</v>
      </c>
      <c r="I522" s="232" t="s">
        <v>4274</v>
      </c>
    </row>
    <row r="523" spans="1:9" ht="13.5" thickBot="1">
      <c r="A523" s="228"/>
      <c r="B523" s="445"/>
      <c r="C523" s="230" t="s">
        <v>3648</v>
      </c>
      <c r="D523" s="446" t="s">
        <v>2645</v>
      </c>
      <c r="E523" s="696" t="s">
        <v>265</v>
      </c>
      <c r="F523" s="745">
        <f>'Заказ, cкидки и курсы валют'!$I$12</f>
        <v>0</v>
      </c>
      <c r="G523" s="1150"/>
      <c r="H523" s="545"/>
      <c r="I523" s="380"/>
    </row>
    <row r="524" spans="1:9">
      <c r="A524" s="389" t="s">
        <v>1640</v>
      </c>
      <c r="B524" s="448" t="s">
        <v>178</v>
      </c>
      <c r="C524" s="1223">
        <v>9.6999999999999993</v>
      </c>
      <c r="D524" s="1221">
        <v>100</v>
      </c>
      <c r="E524" s="992">
        <v>311.72000000000003</v>
      </c>
      <c r="F524" s="1187">
        <f>ROUND(E524*(1-$F$10),2)</f>
        <v>311.72000000000003</v>
      </c>
      <c r="G524" s="1188">
        <f>'Заказ, cкидки и курсы валют'!$J$24*F524</f>
        <v>3954.1682000000005</v>
      </c>
      <c r="H524" s="443">
        <f>ROUND((D524/1000)*G524,2)</f>
        <v>395.42</v>
      </c>
      <c r="I524" s="393"/>
    </row>
    <row r="525" spans="1:9">
      <c r="A525" s="250" t="s">
        <v>11180</v>
      </c>
      <c r="B525" s="47" t="s">
        <v>180</v>
      </c>
      <c r="C525" s="498">
        <v>14</v>
      </c>
      <c r="D525" s="49">
        <v>100</v>
      </c>
      <c r="E525" s="992">
        <v>482.49</v>
      </c>
      <c r="F525" s="740">
        <f>ROUND(E525*(1-$F$10),2)</f>
        <v>482.49</v>
      </c>
      <c r="G525" s="1037">
        <f>'Заказ, cкидки и курсы валют'!$J$24*F525</f>
        <v>6120.3856500000002</v>
      </c>
      <c r="H525" s="158">
        <f>ROUND((D525/1000)*G525,2)</f>
        <v>612.04</v>
      </c>
      <c r="I525" s="245"/>
    </row>
    <row r="526" spans="1:9" ht="13.5" thickBot="1">
      <c r="A526" s="282" t="s">
        <v>1641</v>
      </c>
      <c r="B526" s="246" t="s">
        <v>1356</v>
      </c>
      <c r="C526" s="961">
        <v>15.2</v>
      </c>
      <c r="D526" s="163">
        <v>100</v>
      </c>
      <c r="E526" s="992">
        <v>554.85</v>
      </c>
      <c r="F526" s="1173">
        <f>ROUND(E526*(1-$F$10),2)</f>
        <v>554.85</v>
      </c>
      <c r="G526" s="1174">
        <f>'Заказ, cкидки и курсы валют'!$J$24*F526</f>
        <v>7038.2722500000009</v>
      </c>
      <c r="H526" s="214">
        <f>ROUND((D526/1000)*G526,2)</f>
        <v>703.83</v>
      </c>
      <c r="I526" s="248"/>
    </row>
    <row r="527" spans="1:9" ht="13.5" thickBot="1"/>
    <row r="528" spans="1:9" ht="21.75" customHeight="1">
      <c r="A528" s="291"/>
      <c r="B528" s="196"/>
      <c r="C528" s="112" t="s">
        <v>4433</v>
      </c>
      <c r="D528" s="112"/>
      <c r="E528" s="1029"/>
      <c r="F528" s="694"/>
      <c r="G528" s="729"/>
      <c r="H528" s="196"/>
      <c r="I528" s="116"/>
    </row>
    <row r="529" spans="1:9" ht="22.5" customHeight="1">
      <c r="A529" s="292"/>
      <c r="B529" s="17"/>
      <c r="C529" s="118"/>
      <c r="D529" s="118"/>
      <c r="E529" s="689"/>
      <c r="F529" s="733"/>
      <c r="G529" s="763"/>
      <c r="H529" s="17"/>
      <c r="I529" s="200"/>
    </row>
    <row r="530" spans="1:9" ht="40.5" customHeight="1">
      <c r="A530" s="292"/>
      <c r="B530" s="17"/>
      <c r="C530" s="118"/>
      <c r="D530" s="118"/>
      <c r="E530" s="689"/>
      <c r="F530" s="733"/>
      <c r="G530" s="763"/>
      <c r="H530" s="17"/>
      <c r="I530" s="200"/>
    </row>
    <row r="531" spans="1:9">
      <c r="A531" s="292"/>
      <c r="B531" s="17"/>
      <c r="C531" s="118"/>
      <c r="D531" s="118"/>
      <c r="E531" s="689"/>
      <c r="F531" s="733"/>
      <c r="G531" s="763"/>
      <c r="H531" s="17"/>
      <c r="I531" s="200"/>
    </row>
    <row r="532" spans="1:9" ht="16.5" thickBot="1">
      <c r="A532" s="234" t="s">
        <v>7212</v>
      </c>
      <c r="B532" s="316"/>
      <c r="C532" s="120"/>
      <c r="D532" s="120"/>
      <c r="E532" s="690"/>
      <c r="F532" s="735"/>
      <c r="G532" s="764"/>
      <c r="H532" s="204"/>
      <c r="I532" s="205"/>
    </row>
    <row r="533" spans="1:9" ht="52.5">
      <c r="A533" s="228" t="s">
        <v>1036</v>
      </c>
      <c r="B533" s="229" t="s">
        <v>1037</v>
      </c>
      <c r="C533" s="230" t="s">
        <v>679</v>
      </c>
      <c r="D533" s="230" t="s">
        <v>3147</v>
      </c>
      <c r="E533" s="742" t="s">
        <v>11544</v>
      </c>
      <c r="F533" s="737" t="s">
        <v>2796</v>
      </c>
      <c r="G533" s="785" t="s">
        <v>2644</v>
      </c>
      <c r="H533" s="394" t="s">
        <v>498</v>
      </c>
      <c r="I533" s="232" t="s">
        <v>4274</v>
      </c>
    </row>
    <row r="534" spans="1:9" ht="13.5" thickBot="1">
      <c r="A534" s="228"/>
      <c r="B534" s="445"/>
      <c r="C534" s="230" t="s">
        <v>3648</v>
      </c>
      <c r="D534" s="446" t="s">
        <v>2645</v>
      </c>
      <c r="E534" s="696" t="s">
        <v>265</v>
      </c>
      <c r="F534" s="745">
        <f>'Заказ, cкидки и курсы валют'!$I$12</f>
        <v>0</v>
      </c>
      <c r="G534" s="1150"/>
      <c r="H534" s="545"/>
      <c r="I534" s="380"/>
    </row>
    <row r="535" spans="1:9">
      <c r="A535" s="389" t="s">
        <v>7699</v>
      </c>
      <c r="B535" s="448" t="s">
        <v>178</v>
      </c>
      <c r="C535" s="1223">
        <v>9.6999999999999993</v>
      </c>
      <c r="D535" s="1221">
        <v>10</v>
      </c>
      <c r="E535" s="2261">
        <f>E524*2</f>
        <v>623.44000000000005</v>
      </c>
      <c r="F535" s="1187">
        <f>ROUND(E535*(1-$F$10),2)</f>
        <v>623.44000000000005</v>
      </c>
      <c r="G535" s="1188">
        <f>'Заказ, cкидки и курсы валют'!$J$24*F535</f>
        <v>7908.336400000001</v>
      </c>
      <c r="H535" s="443">
        <f>ROUND((D535/1000)*G535,2)</f>
        <v>79.08</v>
      </c>
      <c r="I535" s="393"/>
    </row>
    <row r="536" spans="1:9">
      <c r="A536" s="250" t="s">
        <v>11181</v>
      </c>
      <c r="B536" s="47" t="s">
        <v>180</v>
      </c>
      <c r="C536" s="498">
        <v>14</v>
      </c>
      <c r="D536" s="49">
        <v>10</v>
      </c>
      <c r="E536" s="1932">
        <f>E525*2</f>
        <v>964.98</v>
      </c>
      <c r="F536" s="740">
        <f>ROUND(E536*(1-$F$10),2)</f>
        <v>964.98</v>
      </c>
      <c r="G536" s="1037">
        <f>'Заказ, cкидки и курсы валют'!$J$24*F536</f>
        <v>12240.7713</v>
      </c>
      <c r="H536" s="158">
        <f>ROUND((D536/1000)*G536,2)</f>
        <v>122.41</v>
      </c>
      <c r="I536" s="245"/>
    </row>
    <row r="537" spans="1:9" ht="12" customHeight="1" thickBot="1">
      <c r="A537" s="282" t="s">
        <v>7700</v>
      </c>
      <c r="B537" s="246" t="s">
        <v>1356</v>
      </c>
      <c r="C537" s="961">
        <v>15.2</v>
      </c>
      <c r="D537" s="163">
        <v>10</v>
      </c>
      <c r="E537" s="1933">
        <f>E526*2</f>
        <v>1109.7</v>
      </c>
      <c r="F537" s="1173">
        <f>ROUND(E537*(1-$F$10),2)</f>
        <v>1109.7</v>
      </c>
      <c r="G537" s="1174">
        <f>'Заказ, cкидки и курсы валют'!$J$24*F537</f>
        <v>14076.544500000002</v>
      </c>
      <c r="H537" s="214">
        <f>ROUND((D537/1000)*G537,2)</f>
        <v>140.77000000000001</v>
      </c>
      <c r="I537" s="248"/>
    </row>
    <row r="538" spans="1:9" ht="22.5" customHeight="1" thickBot="1"/>
    <row r="539" spans="1:9" ht="40.5" customHeight="1">
      <c r="A539" s="291"/>
      <c r="B539" s="196"/>
      <c r="C539" s="112"/>
      <c r="D539" s="112" t="s">
        <v>3103</v>
      </c>
      <c r="E539" s="1029"/>
      <c r="F539" s="694"/>
      <c r="G539" s="729"/>
      <c r="H539" s="196"/>
      <c r="I539" s="116"/>
    </row>
    <row r="540" spans="1:9">
      <c r="A540" s="292"/>
      <c r="B540" s="17"/>
      <c r="C540" s="118"/>
      <c r="D540" s="118"/>
      <c r="E540" s="689"/>
      <c r="F540" s="733"/>
      <c r="G540" s="763"/>
      <c r="H540" s="17"/>
      <c r="I540" s="200"/>
    </row>
    <row r="541" spans="1:9">
      <c r="A541" s="292"/>
      <c r="B541" s="17"/>
      <c r="C541" s="118"/>
      <c r="D541" s="118"/>
      <c r="E541" s="689"/>
      <c r="F541" s="733"/>
      <c r="G541" s="763"/>
      <c r="H541" s="17"/>
      <c r="I541" s="200"/>
    </row>
    <row r="542" spans="1:9">
      <c r="A542" s="292"/>
      <c r="B542" s="17"/>
      <c r="C542" s="118"/>
      <c r="D542" s="118"/>
      <c r="E542" s="689"/>
      <c r="F542" s="733"/>
      <c r="G542" s="763"/>
      <c r="H542" s="17"/>
      <c r="I542" s="200"/>
    </row>
    <row r="543" spans="1:9" ht="16.5" thickBot="1">
      <c r="A543" s="234" t="s">
        <v>7211</v>
      </c>
      <c r="B543" s="316"/>
      <c r="C543" s="120"/>
      <c r="D543" s="120"/>
      <c r="E543" s="690"/>
      <c r="F543" s="735"/>
      <c r="G543" s="764"/>
      <c r="H543" s="204"/>
      <c r="I543" s="205"/>
    </row>
    <row r="544" spans="1:9" ht="42.75" customHeight="1">
      <c r="A544" s="228" t="s">
        <v>1036</v>
      </c>
      <c r="B544" s="229" t="s">
        <v>1037</v>
      </c>
      <c r="C544" s="230" t="s">
        <v>679</v>
      </c>
      <c r="D544" s="230" t="s">
        <v>3147</v>
      </c>
      <c r="E544" s="742" t="s">
        <v>11544</v>
      </c>
      <c r="F544" s="737" t="s">
        <v>2796</v>
      </c>
      <c r="G544" s="785" t="s">
        <v>2644</v>
      </c>
      <c r="H544" s="394" t="s">
        <v>498</v>
      </c>
      <c r="I544" s="232" t="s">
        <v>4274</v>
      </c>
    </row>
    <row r="545" spans="1:9" ht="14.1" customHeight="1" thickBot="1">
      <c r="A545" s="228"/>
      <c r="B545" s="445"/>
      <c r="C545" s="230" t="s">
        <v>3648</v>
      </c>
      <c r="D545" s="446" t="s">
        <v>2645</v>
      </c>
      <c r="E545" s="696" t="s">
        <v>265</v>
      </c>
      <c r="F545" s="745">
        <f>'Заказ, cкидки и курсы валют'!$I$12</f>
        <v>0</v>
      </c>
      <c r="G545" s="1150"/>
      <c r="H545" s="545"/>
      <c r="I545" s="380"/>
    </row>
    <row r="546" spans="1:9" ht="14.1" customHeight="1">
      <c r="A546" s="389" t="s">
        <v>1642</v>
      </c>
      <c r="B546" s="448" t="s">
        <v>189</v>
      </c>
      <c r="C546" s="1219">
        <v>7.8</v>
      </c>
      <c r="D546" s="1218">
        <v>100</v>
      </c>
      <c r="E546" s="992">
        <v>503.3</v>
      </c>
      <c r="F546" s="1187">
        <f>ROUND(E546*(1-$F$10),2)</f>
        <v>503.3</v>
      </c>
      <c r="G546" s="1188">
        <f>'Заказ, cкидки и курсы валют'!$J$24*F546</f>
        <v>6384.3605000000007</v>
      </c>
      <c r="H546" s="443">
        <f>ROUND((D546/1000)*G546,2)</f>
        <v>638.44000000000005</v>
      </c>
      <c r="I546" s="393"/>
    </row>
    <row r="547" spans="1:9" ht="14.1" customHeight="1">
      <c r="A547" s="250" t="s">
        <v>1643</v>
      </c>
      <c r="B547" s="47" t="s">
        <v>178</v>
      </c>
      <c r="C547" s="60">
        <v>9.1999999999999993</v>
      </c>
      <c r="D547" s="765">
        <v>100</v>
      </c>
      <c r="E547" s="992">
        <v>676.96</v>
      </c>
      <c r="F547" s="740">
        <f t="shared" ref="F547:F549" si="95">ROUND(E547*(1-$F$10),2)</f>
        <v>676.96</v>
      </c>
      <c r="G547" s="1037">
        <f>'Заказ, cкидки и курсы валют'!$J$24*F547</f>
        <v>8587.2376000000004</v>
      </c>
      <c r="H547" s="158">
        <f t="shared" ref="H547:H549" si="96">ROUND((D547/1000)*G547,2)</f>
        <v>858.72</v>
      </c>
      <c r="I547" s="245"/>
    </row>
    <row r="548" spans="1:9" ht="14.1" customHeight="1">
      <c r="A548" s="250" t="s">
        <v>1644</v>
      </c>
      <c r="B548" s="47" t="s">
        <v>179</v>
      </c>
      <c r="C548" s="68">
        <v>11.5</v>
      </c>
      <c r="D548" s="765">
        <v>100</v>
      </c>
      <c r="E548" s="992">
        <v>728.39</v>
      </c>
      <c r="F548" s="740">
        <f t="shared" si="95"/>
        <v>728.39</v>
      </c>
      <c r="G548" s="1037">
        <f>'Заказ, cкидки и курсы валют'!$J$24*F548</f>
        <v>9239.6271500000003</v>
      </c>
      <c r="H548" s="158">
        <f t="shared" si="96"/>
        <v>923.96</v>
      </c>
      <c r="I548" s="245"/>
    </row>
    <row r="549" spans="1:9" ht="13.5" thickBot="1">
      <c r="A549" s="282" t="s">
        <v>1645</v>
      </c>
      <c r="B549" s="246" t="s">
        <v>1356</v>
      </c>
      <c r="C549" s="948">
        <v>13.8</v>
      </c>
      <c r="D549" s="766">
        <v>100</v>
      </c>
      <c r="E549" s="992">
        <v>984.35</v>
      </c>
      <c r="F549" s="1173">
        <f t="shared" si="95"/>
        <v>984.35</v>
      </c>
      <c r="G549" s="1174">
        <f>'Заказ, cкидки и курсы валют'!$J$24*F549</f>
        <v>12486.47975</v>
      </c>
      <c r="H549" s="214">
        <f t="shared" si="96"/>
        <v>1248.6500000000001</v>
      </c>
      <c r="I549" s="248"/>
    </row>
    <row r="550" spans="1:9" ht="13.5" thickBot="1"/>
    <row r="551" spans="1:9" ht="18">
      <c r="A551" s="291"/>
      <c r="B551" s="196"/>
      <c r="C551" s="112"/>
      <c r="D551" s="112" t="s">
        <v>3103</v>
      </c>
      <c r="E551" s="1029"/>
      <c r="F551" s="694"/>
      <c r="G551" s="729"/>
      <c r="H551" s="196"/>
      <c r="I551" s="116"/>
    </row>
    <row r="552" spans="1:9">
      <c r="A552" s="292"/>
      <c r="B552" s="17"/>
      <c r="C552" s="118"/>
      <c r="D552" s="118"/>
      <c r="E552" s="689"/>
      <c r="F552" s="733"/>
      <c r="G552" s="763"/>
      <c r="H552" s="17"/>
      <c r="I552" s="200"/>
    </row>
    <row r="553" spans="1:9">
      <c r="A553" s="292"/>
      <c r="B553" s="17"/>
      <c r="C553" s="118"/>
      <c r="D553" s="118"/>
      <c r="E553" s="689"/>
      <c r="F553" s="733"/>
      <c r="G553" s="763"/>
      <c r="H553" s="17"/>
      <c r="I553" s="200"/>
    </row>
    <row r="554" spans="1:9">
      <c r="A554" s="292"/>
      <c r="B554" s="17"/>
      <c r="C554" s="118"/>
      <c r="D554" s="118"/>
      <c r="E554" s="689"/>
      <c r="F554" s="733"/>
      <c r="G554" s="763"/>
      <c r="H554" s="17"/>
      <c r="I554" s="200"/>
    </row>
    <row r="555" spans="1:9" ht="16.5" thickBot="1">
      <c r="A555" s="234" t="s">
        <v>7212</v>
      </c>
      <c r="B555" s="316"/>
      <c r="C555" s="120"/>
      <c r="D555" s="120"/>
      <c r="E555" s="690"/>
      <c r="F555" s="735"/>
      <c r="G555" s="764"/>
      <c r="H555" s="204"/>
      <c r="I555" s="205"/>
    </row>
    <row r="556" spans="1:9" ht="52.5">
      <c r="A556" s="228" t="s">
        <v>1036</v>
      </c>
      <c r="B556" s="229" t="s">
        <v>1037</v>
      </c>
      <c r="C556" s="230" t="s">
        <v>679</v>
      </c>
      <c r="D556" s="230" t="s">
        <v>3147</v>
      </c>
      <c r="E556" s="742" t="s">
        <v>11544</v>
      </c>
      <c r="F556" s="737" t="s">
        <v>2796</v>
      </c>
      <c r="G556" s="785" t="s">
        <v>2644</v>
      </c>
      <c r="H556" s="394" t="s">
        <v>498</v>
      </c>
      <c r="I556" s="232" t="s">
        <v>4274</v>
      </c>
    </row>
    <row r="557" spans="1:9" ht="13.5" thickBot="1">
      <c r="A557" s="228"/>
      <c r="B557" s="445"/>
      <c r="C557" s="230" t="s">
        <v>3648</v>
      </c>
      <c r="D557" s="446" t="s">
        <v>2645</v>
      </c>
      <c r="E557" s="696" t="s">
        <v>265</v>
      </c>
      <c r="F557" s="745">
        <f>'Заказ, cкидки и курсы валют'!$I$12</f>
        <v>0</v>
      </c>
      <c r="G557" s="1150"/>
      <c r="H557" s="545"/>
      <c r="I557" s="380"/>
    </row>
    <row r="558" spans="1:9">
      <c r="A558" s="389" t="s">
        <v>7701</v>
      </c>
      <c r="B558" s="448" t="s">
        <v>189</v>
      </c>
      <c r="C558" s="1219">
        <v>7.8</v>
      </c>
      <c r="D558" s="1218">
        <v>10</v>
      </c>
      <c r="E558" s="1932">
        <f>E546*2</f>
        <v>1006.6</v>
      </c>
      <c r="F558" s="1187">
        <f>ROUND(E558*(1-$F$10),2)</f>
        <v>1006.6</v>
      </c>
      <c r="G558" s="1188">
        <f>'Заказ, cкидки и курсы валют'!$J$24*F558</f>
        <v>12768.721000000001</v>
      </c>
      <c r="H558" s="443">
        <f>ROUND((D558/1000)*G558,2)</f>
        <v>127.69</v>
      </c>
      <c r="I558" s="393"/>
    </row>
    <row r="559" spans="1:9">
      <c r="A559" s="250" t="s">
        <v>7702</v>
      </c>
      <c r="B559" s="47" t="s">
        <v>178</v>
      </c>
      <c r="C559" s="60">
        <v>9.1999999999999993</v>
      </c>
      <c r="D559" s="765">
        <v>10</v>
      </c>
      <c r="E559" s="1932">
        <f t="shared" ref="E559:E561" si="97">E547*2</f>
        <v>1353.92</v>
      </c>
      <c r="F559" s="740">
        <f t="shared" ref="F559:F561" si="98">ROUND(E559*(1-$F$10),2)</f>
        <v>1353.92</v>
      </c>
      <c r="G559" s="1037">
        <f>'Заказ, cкидки и курсы валют'!$J$24*F559</f>
        <v>17174.475200000001</v>
      </c>
      <c r="H559" s="158">
        <f t="shared" ref="H559:H561" si="99">ROUND((D559/1000)*G559,2)</f>
        <v>171.74</v>
      </c>
      <c r="I559" s="245"/>
    </row>
    <row r="560" spans="1:9">
      <c r="A560" s="250" t="s">
        <v>7703</v>
      </c>
      <c r="B560" s="47" t="s">
        <v>179</v>
      </c>
      <c r="C560" s="68">
        <v>11.5</v>
      </c>
      <c r="D560" s="765">
        <v>10</v>
      </c>
      <c r="E560" s="1932">
        <f t="shared" si="97"/>
        <v>1456.78</v>
      </c>
      <c r="F560" s="740">
        <f t="shared" si="98"/>
        <v>1456.78</v>
      </c>
      <c r="G560" s="1037">
        <f>'Заказ, cкидки и курсы валют'!$J$24*F560</f>
        <v>18479.254300000001</v>
      </c>
      <c r="H560" s="158">
        <f t="shared" si="99"/>
        <v>184.79</v>
      </c>
      <c r="I560" s="245"/>
    </row>
    <row r="561" spans="1:9" ht="13.5" thickBot="1">
      <c r="A561" s="282" t="s">
        <v>7704</v>
      </c>
      <c r="B561" s="246" t="s">
        <v>1356</v>
      </c>
      <c r="C561" s="948">
        <v>13.8</v>
      </c>
      <c r="D561" s="766">
        <v>10</v>
      </c>
      <c r="E561" s="1932">
        <f t="shared" si="97"/>
        <v>1968.7</v>
      </c>
      <c r="F561" s="1173">
        <f t="shared" si="98"/>
        <v>1968.7</v>
      </c>
      <c r="G561" s="1174">
        <f>'Заказ, cкидки и курсы валют'!$J$24*F561</f>
        <v>24972.959500000001</v>
      </c>
      <c r="H561" s="214">
        <f t="shared" si="99"/>
        <v>249.73</v>
      </c>
      <c r="I561" s="248"/>
    </row>
    <row r="562" spans="1:9" ht="13.5" thickBot="1"/>
    <row r="563" spans="1:9" ht="18">
      <c r="A563" s="291"/>
      <c r="B563" s="196"/>
      <c r="C563" s="112" t="s">
        <v>4434</v>
      </c>
      <c r="D563" s="112"/>
      <c r="E563" s="1029"/>
      <c r="F563" s="694"/>
      <c r="G563" s="729"/>
      <c r="H563" s="196"/>
      <c r="I563" s="116"/>
    </row>
    <row r="564" spans="1:9">
      <c r="A564" s="292"/>
      <c r="B564" s="17"/>
      <c r="C564" s="118"/>
      <c r="D564" s="118"/>
      <c r="E564" s="689"/>
      <c r="F564" s="733"/>
      <c r="G564" s="763"/>
      <c r="H564" s="17"/>
      <c r="I564" s="200"/>
    </row>
    <row r="565" spans="1:9">
      <c r="A565" s="292"/>
      <c r="B565" s="17"/>
      <c r="C565" s="118"/>
      <c r="D565" s="118"/>
      <c r="E565" s="689"/>
      <c r="F565" s="733"/>
      <c r="G565" s="763"/>
      <c r="H565" s="17"/>
      <c r="I565" s="200"/>
    </row>
    <row r="566" spans="1:9">
      <c r="A566" s="292"/>
      <c r="B566" s="17"/>
      <c r="C566" s="118"/>
      <c r="D566" s="118"/>
      <c r="E566" s="689"/>
      <c r="F566" s="733"/>
      <c r="G566" s="763"/>
      <c r="H566" s="17"/>
      <c r="I566" s="200"/>
    </row>
    <row r="567" spans="1:9" ht="16.5" thickBot="1">
      <c r="A567" s="234" t="s">
        <v>7211</v>
      </c>
      <c r="B567" s="316"/>
      <c r="C567" s="120"/>
      <c r="D567" s="120"/>
      <c r="E567" s="690"/>
      <c r="F567" s="735"/>
      <c r="G567" s="764"/>
      <c r="H567" s="204"/>
      <c r="I567" s="205"/>
    </row>
    <row r="568" spans="1:9" ht="39.75" customHeight="1">
      <c r="A568" s="228" t="s">
        <v>1036</v>
      </c>
      <c r="B568" s="229" t="s">
        <v>1037</v>
      </c>
      <c r="C568" s="230" t="s">
        <v>679</v>
      </c>
      <c r="D568" s="230" t="s">
        <v>3147</v>
      </c>
      <c r="E568" s="742" t="s">
        <v>11544</v>
      </c>
      <c r="F568" s="737" t="s">
        <v>2796</v>
      </c>
      <c r="G568" s="785" t="s">
        <v>2644</v>
      </c>
      <c r="H568" s="394" t="s">
        <v>498</v>
      </c>
      <c r="I568" s="232" t="s">
        <v>4274</v>
      </c>
    </row>
    <row r="569" spans="1:9" ht="14.1" customHeight="1" thickBot="1">
      <c r="A569" s="221"/>
      <c r="B569" s="445"/>
      <c r="C569" s="230" t="s">
        <v>3648</v>
      </c>
      <c r="D569" s="446" t="s">
        <v>2645</v>
      </c>
      <c r="E569" s="696" t="s">
        <v>265</v>
      </c>
      <c r="F569" s="745">
        <f>'Заказ, cкидки и курсы валют'!$I$12</f>
        <v>0</v>
      </c>
      <c r="G569" s="1150"/>
      <c r="H569" s="545"/>
      <c r="I569" s="380"/>
    </row>
    <row r="570" spans="1:9" ht="19.5" customHeight="1" thickBot="1">
      <c r="A570" s="410" t="s">
        <v>1646</v>
      </c>
      <c r="B570" s="1224" t="s">
        <v>180</v>
      </c>
      <c r="C570" s="1225">
        <v>10.5</v>
      </c>
      <c r="D570" s="1226">
        <v>100</v>
      </c>
      <c r="E570" s="992">
        <v>631.6</v>
      </c>
      <c r="F570" s="1227">
        <f>ROUND(E570*(1-$F$10),2)</f>
        <v>631.6</v>
      </c>
      <c r="G570" s="1228">
        <f>'Заказ, cкидки и курсы валют'!$J$24*F570</f>
        <v>8011.8460000000005</v>
      </c>
      <c r="H570" s="1229">
        <f>ROUND((D570/1000)*G570,2)</f>
        <v>801.18</v>
      </c>
      <c r="I570" s="1230"/>
    </row>
    <row r="571" spans="1:9" ht="13.5" thickBot="1"/>
    <row r="572" spans="1:9" ht="18">
      <c r="A572" s="291"/>
      <c r="B572" s="196"/>
      <c r="C572" s="112" t="s">
        <v>4434</v>
      </c>
      <c r="D572" s="112"/>
      <c r="E572" s="1029"/>
      <c r="F572" s="694"/>
      <c r="G572" s="729"/>
      <c r="H572" s="196"/>
      <c r="I572" s="116"/>
    </row>
    <row r="573" spans="1:9">
      <c r="A573" s="292"/>
      <c r="B573" s="17"/>
      <c r="C573" s="118"/>
      <c r="D573" s="118"/>
      <c r="E573" s="689"/>
      <c r="F573" s="733"/>
      <c r="G573" s="763"/>
      <c r="H573" s="17"/>
      <c r="I573" s="200"/>
    </row>
    <row r="574" spans="1:9">
      <c r="A574" s="292"/>
      <c r="B574" s="17"/>
      <c r="C574" s="118"/>
      <c r="D574" s="118"/>
      <c r="E574" s="689"/>
      <c r="F574" s="733"/>
      <c r="G574" s="763"/>
      <c r="H574" s="17"/>
      <c r="I574" s="200"/>
    </row>
    <row r="575" spans="1:9">
      <c r="A575" s="292"/>
      <c r="B575" s="17"/>
      <c r="C575" s="118"/>
      <c r="D575" s="118"/>
      <c r="E575" s="689"/>
      <c r="F575" s="733"/>
      <c r="G575" s="763"/>
      <c r="H575" s="17"/>
      <c r="I575" s="200"/>
    </row>
    <row r="576" spans="1:9" ht="16.5" thickBot="1">
      <c r="A576" s="234" t="s">
        <v>7212</v>
      </c>
      <c r="B576" s="316"/>
      <c r="C576" s="120"/>
      <c r="D576" s="120"/>
      <c r="E576" s="690"/>
      <c r="F576" s="735"/>
      <c r="G576" s="764"/>
      <c r="H576" s="204"/>
      <c r="I576" s="205"/>
    </row>
    <row r="577" spans="1:9" ht="52.5">
      <c r="A577" s="228" t="s">
        <v>1036</v>
      </c>
      <c r="B577" s="229" t="s">
        <v>1037</v>
      </c>
      <c r="C577" s="230" t="s">
        <v>679</v>
      </c>
      <c r="D577" s="230" t="s">
        <v>3147</v>
      </c>
      <c r="E577" s="742" t="s">
        <v>11544</v>
      </c>
      <c r="F577" s="737" t="s">
        <v>2796</v>
      </c>
      <c r="G577" s="785" t="s">
        <v>2644</v>
      </c>
      <c r="H577" s="394" t="s">
        <v>498</v>
      </c>
      <c r="I577" s="232" t="s">
        <v>4274</v>
      </c>
    </row>
    <row r="578" spans="1:9" ht="13.5" thickBot="1">
      <c r="A578" s="221"/>
      <c r="B578" s="445"/>
      <c r="C578" s="230" t="s">
        <v>3648</v>
      </c>
      <c r="D578" s="446" t="s">
        <v>2645</v>
      </c>
      <c r="E578" s="696" t="s">
        <v>265</v>
      </c>
      <c r="F578" s="745">
        <f>'Заказ, cкидки и курсы валют'!$I$12</f>
        <v>0</v>
      </c>
      <c r="G578" s="1150"/>
      <c r="H578" s="545"/>
      <c r="I578" s="380"/>
    </row>
    <row r="579" spans="1:9" ht="13.5" thickBot="1">
      <c r="A579" s="410" t="s">
        <v>7705</v>
      </c>
      <c r="B579" s="1224" t="s">
        <v>180</v>
      </c>
      <c r="C579" s="1225">
        <v>10.5</v>
      </c>
      <c r="D579" s="1226">
        <v>10</v>
      </c>
      <c r="E579" s="1934">
        <f>E570*2</f>
        <v>1263.2</v>
      </c>
      <c r="F579" s="1227">
        <f>ROUND(E579*(1-$F$10),2)</f>
        <v>1263.2</v>
      </c>
      <c r="G579" s="1228">
        <f>'Заказ, cкидки и курсы валют'!$J$24*F579</f>
        <v>16023.692000000001</v>
      </c>
      <c r="H579" s="1229">
        <f>ROUND((D579/1000)*G579,2)</f>
        <v>160.24</v>
      </c>
      <c r="I579" s="1230"/>
    </row>
    <row r="580" spans="1:9" ht="13.5" thickBot="1"/>
    <row r="581" spans="1:9" ht="18">
      <c r="A581" s="291"/>
      <c r="B581" s="196"/>
      <c r="C581" s="112" t="s">
        <v>4435</v>
      </c>
      <c r="D581" s="112"/>
      <c r="E581" s="1029"/>
      <c r="F581" s="694"/>
      <c r="G581" s="729"/>
      <c r="H581" s="196"/>
      <c r="I581" s="116"/>
    </row>
    <row r="582" spans="1:9">
      <c r="A582" s="292"/>
      <c r="B582" s="17"/>
      <c r="C582" s="118"/>
      <c r="D582" s="118"/>
      <c r="E582" s="689"/>
      <c r="F582" s="733"/>
      <c r="G582" s="763"/>
      <c r="H582" s="17"/>
      <c r="I582" s="200"/>
    </row>
    <row r="583" spans="1:9">
      <c r="A583" s="292"/>
      <c r="B583" s="17"/>
      <c r="C583" s="118"/>
      <c r="D583" s="118"/>
      <c r="E583" s="689"/>
      <c r="F583" s="733"/>
      <c r="G583" s="763"/>
      <c r="H583" s="17"/>
      <c r="I583" s="200"/>
    </row>
    <row r="584" spans="1:9">
      <c r="A584" s="292"/>
      <c r="B584" s="17"/>
      <c r="C584" s="118"/>
      <c r="D584" s="118"/>
      <c r="E584" s="689"/>
      <c r="F584" s="733"/>
      <c r="G584" s="763"/>
      <c r="H584" s="17"/>
      <c r="I584" s="200"/>
    </row>
    <row r="585" spans="1:9" ht="16.5" thickBot="1">
      <c r="A585" s="234" t="s">
        <v>7211</v>
      </c>
      <c r="B585" s="316"/>
      <c r="C585" s="120"/>
      <c r="D585" s="120"/>
      <c r="E585" s="690"/>
      <c r="F585" s="735"/>
      <c r="G585" s="764"/>
      <c r="H585" s="204"/>
      <c r="I585" s="205"/>
    </row>
    <row r="586" spans="1:9" ht="39" customHeight="1">
      <c r="A586" s="228" t="s">
        <v>1036</v>
      </c>
      <c r="B586" s="229" t="s">
        <v>1037</v>
      </c>
      <c r="C586" s="230" t="s">
        <v>679</v>
      </c>
      <c r="D586" s="230" t="s">
        <v>3147</v>
      </c>
      <c r="E586" s="742" t="s">
        <v>11544</v>
      </c>
      <c r="F586" s="737" t="s">
        <v>2796</v>
      </c>
      <c r="G586" s="785" t="s">
        <v>2644</v>
      </c>
      <c r="H586" s="394" t="s">
        <v>498</v>
      </c>
      <c r="I586" s="232" t="s">
        <v>4274</v>
      </c>
    </row>
    <row r="587" spans="1:9" ht="12.6" customHeight="1" thickBot="1">
      <c r="A587" s="228"/>
      <c r="B587" s="445"/>
      <c r="C587" s="230" t="s">
        <v>3648</v>
      </c>
      <c r="D587" s="446" t="s">
        <v>2645</v>
      </c>
      <c r="E587" s="696" t="s">
        <v>265</v>
      </c>
      <c r="F587" s="745">
        <f>'Заказ, cкидки и курсы валют'!$I$12</f>
        <v>0</v>
      </c>
      <c r="G587" s="1150"/>
      <c r="H587" s="545"/>
      <c r="I587" s="380"/>
    </row>
    <row r="588" spans="1:9" ht="12.6" customHeight="1">
      <c r="A588" s="389" t="s">
        <v>3417</v>
      </c>
      <c r="B588" s="1209" t="s">
        <v>190</v>
      </c>
      <c r="C588" s="1203">
        <v>20.100000000000001</v>
      </c>
      <c r="D588" s="1231">
        <v>100</v>
      </c>
      <c r="E588" s="992">
        <v>649.65</v>
      </c>
      <c r="F588" s="1187">
        <f>ROUND(E588*(1-$F$10),2)</f>
        <v>649.65</v>
      </c>
      <c r="G588" s="1188">
        <f>'Заказ, cкидки и курсы валют'!$J$24*F588</f>
        <v>8240.8102500000005</v>
      </c>
      <c r="H588" s="443">
        <f>ROUND((D588/1000)*G588,2)</f>
        <v>824.08</v>
      </c>
      <c r="I588" s="393"/>
    </row>
    <row r="589" spans="1:9" ht="12.6" customHeight="1">
      <c r="A589" s="250" t="s">
        <v>3418</v>
      </c>
      <c r="B589" s="79" t="s">
        <v>192</v>
      </c>
      <c r="C589" s="68">
        <v>25.3</v>
      </c>
      <c r="D589" s="69">
        <v>100</v>
      </c>
      <c r="E589" s="992">
        <v>715.04</v>
      </c>
      <c r="F589" s="740">
        <f t="shared" ref="F589:F601" si="100">ROUND(E589*(1-$F$10),2)</f>
        <v>715.04</v>
      </c>
      <c r="G589" s="1037">
        <f>'Заказ, cкидки и курсы валют'!$J$24*F589</f>
        <v>9070.2824000000001</v>
      </c>
      <c r="H589" s="158">
        <f t="shared" ref="H589:H601" si="101">ROUND((D589/1000)*G589,2)</f>
        <v>907.03</v>
      </c>
      <c r="I589" s="245"/>
    </row>
    <row r="590" spans="1:9" ht="12.6" customHeight="1">
      <c r="A590" s="250" t="s">
        <v>3419</v>
      </c>
      <c r="B590" s="79" t="s">
        <v>202</v>
      </c>
      <c r="C590" s="68">
        <v>42.75</v>
      </c>
      <c r="D590" s="69">
        <v>50</v>
      </c>
      <c r="E590" s="992">
        <v>1234.72</v>
      </c>
      <c r="F590" s="740">
        <f t="shared" si="100"/>
        <v>1234.72</v>
      </c>
      <c r="G590" s="1037">
        <f>'Заказ, cкидки и курсы валют'!$J$24*F590</f>
        <v>15662.423200000001</v>
      </c>
      <c r="H590" s="158">
        <f t="shared" si="101"/>
        <v>783.12</v>
      </c>
      <c r="I590" s="245"/>
    </row>
    <row r="591" spans="1:9" ht="12.6" customHeight="1">
      <c r="A591" s="250" t="s">
        <v>3420</v>
      </c>
      <c r="B591" s="79" t="s">
        <v>203</v>
      </c>
      <c r="C591" s="68">
        <v>53</v>
      </c>
      <c r="D591" s="69">
        <v>50</v>
      </c>
      <c r="E591" s="992">
        <v>2063.21</v>
      </c>
      <c r="F591" s="740">
        <f t="shared" si="100"/>
        <v>2063.21</v>
      </c>
      <c r="G591" s="1037">
        <f>'Заказ, cкидки и курсы валют'!$J$24*F591</f>
        <v>26171.818850000003</v>
      </c>
      <c r="H591" s="158">
        <f t="shared" si="101"/>
        <v>1308.5899999999999</v>
      </c>
      <c r="I591" s="245"/>
    </row>
    <row r="592" spans="1:9" ht="12.6" customHeight="1">
      <c r="A592" s="250" t="s">
        <v>3421</v>
      </c>
      <c r="B592" s="79" t="s">
        <v>204</v>
      </c>
      <c r="C592" s="68">
        <v>62</v>
      </c>
      <c r="D592" s="69">
        <v>50</v>
      </c>
      <c r="E592" s="992">
        <v>1632.76</v>
      </c>
      <c r="F592" s="740">
        <f t="shared" si="100"/>
        <v>1632.76</v>
      </c>
      <c r="G592" s="1037">
        <f>'Заказ, cкидки и курсы валют'!$J$24*F592</f>
        <v>20711.560600000001</v>
      </c>
      <c r="H592" s="158">
        <f t="shared" si="101"/>
        <v>1035.58</v>
      </c>
      <c r="I592" s="245"/>
    </row>
    <row r="593" spans="1:9" ht="12.6" customHeight="1">
      <c r="A593" s="250" t="s">
        <v>3422</v>
      </c>
      <c r="B593" s="79" t="s">
        <v>205</v>
      </c>
      <c r="C593" s="68">
        <v>74</v>
      </c>
      <c r="D593" s="69">
        <v>25</v>
      </c>
      <c r="E593" s="992">
        <v>2430.06</v>
      </c>
      <c r="F593" s="740">
        <f t="shared" si="100"/>
        <v>2430.06</v>
      </c>
      <c r="G593" s="1037">
        <f>'Заказ, cкидки и курсы валют'!$J$24*F593</f>
        <v>30825.311099999999</v>
      </c>
      <c r="H593" s="158">
        <f t="shared" si="101"/>
        <v>770.63</v>
      </c>
      <c r="I593" s="245"/>
    </row>
    <row r="594" spans="1:9" ht="12.6" customHeight="1">
      <c r="A594" s="250" t="s">
        <v>3423</v>
      </c>
      <c r="B594" s="79" t="s">
        <v>619</v>
      </c>
      <c r="C594" s="68">
        <v>91</v>
      </c>
      <c r="D594" s="69">
        <v>50</v>
      </c>
      <c r="E594" s="992">
        <v>2645.69</v>
      </c>
      <c r="F594" s="740">
        <f t="shared" si="100"/>
        <v>2645.69</v>
      </c>
      <c r="G594" s="1037">
        <f>'Заказ, cкидки и курсы валют'!$J$24*F594</f>
        <v>33560.577649999999</v>
      </c>
      <c r="H594" s="158">
        <f t="shared" si="101"/>
        <v>1678.03</v>
      </c>
      <c r="I594" s="245"/>
    </row>
    <row r="595" spans="1:9" ht="12.6" customHeight="1">
      <c r="A595" s="250" t="s">
        <v>3424</v>
      </c>
      <c r="B595" s="79" t="s">
        <v>1333</v>
      </c>
      <c r="C595" s="68">
        <v>113</v>
      </c>
      <c r="D595" s="69">
        <v>25</v>
      </c>
      <c r="E595" s="992">
        <v>3197.97</v>
      </c>
      <c r="F595" s="740">
        <f t="shared" si="100"/>
        <v>3197.97</v>
      </c>
      <c r="G595" s="1037">
        <f>'Заказ, cкидки и курсы валют'!$J$24*F595</f>
        <v>40566.249449999996</v>
      </c>
      <c r="H595" s="158">
        <f t="shared" si="101"/>
        <v>1014.16</v>
      </c>
      <c r="I595" s="245"/>
    </row>
    <row r="596" spans="1:9" ht="12.6" customHeight="1">
      <c r="A596" s="250" t="s">
        <v>3425</v>
      </c>
      <c r="B596" s="79" t="s">
        <v>2661</v>
      </c>
      <c r="C596" s="68">
        <v>122</v>
      </c>
      <c r="D596" s="69">
        <v>25</v>
      </c>
      <c r="E596" s="992">
        <v>4213.13</v>
      </c>
      <c r="F596" s="740">
        <f t="shared" si="100"/>
        <v>4213.13</v>
      </c>
      <c r="G596" s="1037">
        <f>'Заказ, cкидки и курсы валют'!$J$24*F596</f>
        <v>53443.554050000006</v>
      </c>
      <c r="H596" s="158">
        <f t="shared" si="101"/>
        <v>1336.09</v>
      </c>
      <c r="I596" s="245"/>
    </row>
    <row r="597" spans="1:9" ht="12.6" customHeight="1">
      <c r="A597" s="250" t="s">
        <v>3426</v>
      </c>
      <c r="B597" s="79" t="s">
        <v>3399</v>
      </c>
      <c r="C597" s="68">
        <v>96</v>
      </c>
      <c r="D597" s="69">
        <v>25</v>
      </c>
      <c r="E597" s="992">
        <v>2889.5</v>
      </c>
      <c r="F597" s="740">
        <f t="shared" si="100"/>
        <v>2889.5</v>
      </c>
      <c r="G597" s="1037">
        <f>'Заказ, cкидки и курсы валют'!$J$24*F597</f>
        <v>36653.307500000003</v>
      </c>
      <c r="H597" s="158">
        <f t="shared" si="101"/>
        <v>916.33</v>
      </c>
      <c r="I597" s="245"/>
    </row>
    <row r="598" spans="1:9" ht="12.6" customHeight="1">
      <c r="A598" s="250" t="s">
        <v>3427</v>
      </c>
      <c r="B598" s="79" t="s">
        <v>2651</v>
      </c>
      <c r="C598" s="68">
        <v>107.4</v>
      </c>
      <c r="D598" s="69">
        <v>25</v>
      </c>
      <c r="E598" s="992">
        <v>2864.3</v>
      </c>
      <c r="F598" s="740">
        <f t="shared" si="100"/>
        <v>2864.3</v>
      </c>
      <c r="G598" s="1037">
        <f>'Заказ, cкидки и курсы валют'!$J$24*F598</f>
        <v>36333.645500000006</v>
      </c>
      <c r="H598" s="158">
        <f t="shared" si="101"/>
        <v>908.34</v>
      </c>
      <c r="I598" s="245"/>
    </row>
    <row r="599" spans="1:9" ht="12.6" customHeight="1">
      <c r="A599" s="250" t="s">
        <v>3428</v>
      </c>
      <c r="B599" s="79" t="s">
        <v>3400</v>
      </c>
      <c r="C599" s="68">
        <v>146.66999999999999</v>
      </c>
      <c r="D599" s="69">
        <v>20</v>
      </c>
      <c r="E599" s="992">
        <v>3758.72</v>
      </c>
      <c r="F599" s="740">
        <f t="shared" si="100"/>
        <v>3758.72</v>
      </c>
      <c r="G599" s="1037">
        <f>'Заказ, cкидки и курсы валют'!$J$24*F599</f>
        <v>47679.3632</v>
      </c>
      <c r="H599" s="158">
        <f t="shared" si="101"/>
        <v>953.59</v>
      </c>
      <c r="I599" s="245"/>
    </row>
    <row r="600" spans="1:9">
      <c r="A600" s="250" t="s">
        <v>3429</v>
      </c>
      <c r="B600" s="79" t="s">
        <v>2267</v>
      </c>
      <c r="C600" s="68">
        <v>198</v>
      </c>
      <c r="D600" s="69">
        <v>20</v>
      </c>
      <c r="E600" s="992">
        <v>6664.48</v>
      </c>
      <c r="F600" s="740">
        <f t="shared" si="100"/>
        <v>6664.48</v>
      </c>
      <c r="G600" s="1037">
        <f>'Заказ, cкидки и курсы валют'!$J$24*F600</f>
        <v>84538.928799999994</v>
      </c>
      <c r="H600" s="158">
        <f t="shared" si="101"/>
        <v>1690.78</v>
      </c>
      <c r="I600" s="245"/>
    </row>
    <row r="601" spans="1:9" ht="13.5" thickBot="1">
      <c r="A601" s="282" t="s">
        <v>3430</v>
      </c>
      <c r="B601" s="318" t="s">
        <v>4334</v>
      </c>
      <c r="C601" s="962">
        <v>230</v>
      </c>
      <c r="D601" s="287">
        <v>20</v>
      </c>
      <c r="E601" s="992">
        <v>7431.29</v>
      </c>
      <c r="F601" s="1173">
        <f t="shared" si="100"/>
        <v>7431.29</v>
      </c>
      <c r="G601" s="1174">
        <f>'Заказ, cкидки и курсы валют'!$J$24*F601</f>
        <v>94265.913650000002</v>
      </c>
      <c r="H601" s="214">
        <f t="shared" si="101"/>
        <v>1885.32</v>
      </c>
      <c r="I601" s="248"/>
    </row>
    <row r="602" spans="1:9" ht="13.5" thickBot="1"/>
    <row r="603" spans="1:9" ht="18">
      <c r="A603" s="291"/>
      <c r="B603" s="196"/>
      <c r="C603" s="112" t="s">
        <v>4435</v>
      </c>
      <c r="D603" s="112"/>
      <c r="E603" s="1029"/>
      <c r="F603" s="694"/>
      <c r="G603" s="729"/>
      <c r="H603" s="196"/>
      <c r="I603" s="116"/>
    </row>
    <row r="604" spans="1:9">
      <c r="A604" s="292"/>
      <c r="B604" s="17"/>
      <c r="C604" s="118"/>
      <c r="D604" s="118"/>
      <c r="E604" s="689"/>
      <c r="F604" s="733"/>
      <c r="G604" s="763"/>
      <c r="H604" s="17"/>
      <c r="I604" s="200"/>
    </row>
    <row r="605" spans="1:9">
      <c r="A605" s="292"/>
      <c r="B605" s="17"/>
      <c r="C605" s="118"/>
      <c r="D605" s="118"/>
      <c r="E605" s="689"/>
      <c r="F605" s="733"/>
      <c r="G605" s="763"/>
      <c r="H605" s="17"/>
      <c r="I605" s="200"/>
    </row>
    <row r="606" spans="1:9">
      <c r="A606" s="292"/>
      <c r="B606" s="17"/>
      <c r="C606" s="118"/>
      <c r="D606" s="118"/>
      <c r="E606" s="689"/>
      <c r="F606" s="733"/>
      <c r="G606" s="763"/>
      <c r="H606" s="17"/>
      <c r="I606" s="200"/>
    </row>
    <row r="607" spans="1:9" ht="16.5" thickBot="1">
      <c r="A607" s="234" t="s">
        <v>7212</v>
      </c>
      <c r="B607" s="316"/>
      <c r="C607" s="120"/>
      <c r="D607" s="120"/>
      <c r="E607" s="690"/>
      <c r="F607" s="735"/>
      <c r="G607" s="764"/>
      <c r="H607" s="204"/>
      <c r="I607" s="205"/>
    </row>
    <row r="608" spans="1:9" ht="39" customHeight="1">
      <c r="A608" s="228" t="s">
        <v>1036</v>
      </c>
      <c r="B608" s="229" t="s">
        <v>1037</v>
      </c>
      <c r="C608" s="230" t="s">
        <v>679</v>
      </c>
      <c r="D608" s="230" t="s">
        <v>3147</v>
      </c>
      <c r="E608" s="742" t="s">
        <v>11544</v>
      </c>
      <c r="F608" s="737" t="s">
        <v>2796</v>
      </c>
      <c r="G608" s="785" t="s">
        <v>2644</v>
      </c>
      <c r="H608" s="394" t="s">
        <v>498</v>
      </c>
      <c r="I608" s="232" t="s">
        <v>4274</v>
      </c>
    </row>
    <row r="609" spans="1:9" ht="12.6" customHeight="1" thickBot="1">
      <c r="A609" s="228"/>
      <c r="B609" s="445"/>
      <c r="C609" s="230" t="s">
        <v>3648</v>
      </c>
      <c r="D609" s="446" t="s">
        <v>2645</v>
      </c>
      <c r="E609" s="696" t="s">
        <v>265</v>
      </c>
      <c r="F609" s="745">
        <f>'Заказ, cкидки и курсы валют'!$I$12</f>
        <v>0</v>
      </c>
      <c r="G609" s="1150"/>
      <c r="H609" s="545"/>
      <c r="I609" s="380"/>
    </row>
    <row r="610" spans="1:9" ht="12.6" customHeight="1">
      <c r="A610" s="389" t="s">
        <v>7706</v>
      </c>
      <c r="B610" s="1209" t="s">
        <v>190</v>
      </c>
      <c r="C610" s="1203">
        <v>20.100000000000001</v>
      </c>
      <c r="D610" s="1231">
        <v>5</v>
      </c>
      <c r="E610" s="1932">
        <f>E588*2</f>
        <v>1299.3</v>
      </c>
      <c r="F610" s="1187">
        <f>ROUND(E610*(1-$F$10),2)</f>
        <v>1299.3</v>
      </c>
      <c r="G610" s="1188">
        <f>'Заказ, cкидки и курсы валют'!$J$24*F610</f>
        <v>16481.620500000001</v>
      </c>
      <c r="H610" s="443">
        <f>ROUND((D610/1000)*G610,2)</f>
        <v>82.41</v>
      </c>
      <c r="I610" s="393"/>
    </row>
    <row r="611" spans="1:9" ht="12.6" customHeight="1">
      <c r="A611" s="250" t="s">
        <v>7707</v>
      </c>
      <c r="B611" s="79" t="s">
        <v>192</v>
      </c>
      <c r="C611" s="68">
        <v>25.3</v>
      </c>
      <c r="D611" s="69">
        <v>5</v>
      </c>
      <c r="E611" s="1932">
        <f t="shared" ref="E611:E623" si="102">E589*2</f>
        <v>1430.08</v>
      </c>
      <c r="F611" s="740">
        <f t="shared" ref="F611:F623" si="103">ROUND(E611*(1-$F$10),2)</f>
        <v>1430.08</v>
      </c>
      <c r="G611" s="1037">
        <f>'Заказ, cкидки и курсы валют'!$J$24*F611</f>
        <v>18140.5648</v>
      </c>
      <c r="H611" s="158">
        <f t="shared" ref="H611:H623" si="104">ROUND((D611/1000)*G611,2)</f>
        <v>90.7</v>
      </c>
      <c r="I611" s="245"/>
    </row>
    <row r="612" spans="1:9" ht="12.6" customHeight="1">
      <c r="A612" s="250" t="s">
        <v>7708</v>
      </c>
      <c r="B612" s="79" t="s">
        <v>202</v>
      </c>
      <c r="C612" s="68">
        <v>42.75</v>
      </c>
      <c r="D612" s="69">
        <v>5</v>
      </c>
      <c r="E612" s="1932">
        <f t="shared" si="102"/>
        <v>2469.44</v>
      </c>
      <c r="F612" s="740">
        <f t="shared" si="103"/>
        <v>2469.44</v>
      </c>
      <c r="G612" s="1037">
        <f>'Заказ, cкидки и курсы валют'!$J$24*F612</f>
        <v>31324.846400000002</v>
      </c>
      <c r="H612" s="158">
        <f t="shared" si="104"/>
        <v>156.62</v>
      </c>
      <c r="I612" s="245"/>
    </row>
    <row r="613" spans="1:9" ht="12.6" customHeight="1">
      <c r="A613" s="250" t="s">
        <v>7709</v>
      </c>
      <c r="B613" s="79" t="s">
        <v>203</v>
      </c>
      <c r="C613" s="68">
        <v>53</v>
      </c>
      <c r="D613" s="69">
        <v>5</v>
      </c>
      <c r="E613" s="1932">
        <f t="shared" si="102"/>
        <v>4126.42</v>
      </c>
      <c r="F613" s="740">
        <f t="shared" si="103"/>
        <v>4126.42</v>
      </c>
      <c r="G613" s="1037">
        <f>'Заказ, cкидки и курсы валют'!$J$24*F613</f>
        <v>52343.637700000007</v>
      </c>
      <c r="H613" s="158">
        <f t="shared" si="104"/>
        <v>261.72000000000003</v>
      </c>
      <c r="I613" s="245"/>
    </row>
    <row r="614" spans="1:9" ht="12.6" customHeight="1">
      <c r="A614" s="250" t="s">
        <v>7710</v>
      </c>
      <c r="B614" s="79" t="s">
        <v>204</v>
      </c>
      <c r="C614" s="68">
        <v>62</v>
      </c>
      <c r="D614" s="69">
        <v>5</v>
      </c>
      <c r="E614" s="1932">
        <f t="shared" si="102"/>
        <v>3265.52</v>
      </c>
      <c r="F614" s="740">
        <f t="shared" si="103"/>
        <v>3265.52</v>
      </c>
      <c r="G614" s="1037">
        <f>'Заказ, cкидки и курсы валют'!$J$24*F614</f>
        <v>41423.121200000001</v>
      </c>
      <c r="H614" s="158">
        <f t="shared" si="104"/>
        <v>207.12</v>
      </c>
      <c r="I614" s="245"/>
    </row>
    <row r="615" spans="1:9" ht="12.6" customHeight="1">
      <c r="A615" s="250" t="s">
        <v>7711</v>
      </c>
      <c r="B615" s="79" t="s">
        <v>205</v>
      </c>
      <c r="C615" s="68">
        <v>74</v>
      </c>
      <c r="D615" s="69">
        <v>5</v>
      </c>
      <c r="E615" s="1932">
        <f t="shared" si="102"/>
        <v>4860.12</v>
      </c>
      <c r="F615" s="740">
        <f t="shared" si="103"/>
        <v>4860.12</v>
      </c>
      <c r="G615" s="1037">
        <f>'Заказ, cкидки и курсы валют'!$J$24*F615</f>
        <v>61650.622199999998</v>
      </c>
      <c r="H615" s="158">
        <f t="shared" si="104"/>
        <v>308.25</v>
      </c>
      <c r="I615" s="245"/>
    </row>
    <row r="616" spans="1:9" ht="12.6" customHeight="1">
      <c r="A616" s="250" t="s">
        <v>7712</v>
      </c>
      <c r="B616" s="79" t="s">
        <v>619</v>
      </c>
      <c r="C616" s="68">
        <v>91</v>
      </c>
      <c r="D616" s="69">
        <v>5</v>
      </c>
      <c r="E616" s="1932">
        <f t="shared" si="102"/>
        <v>5291.38</v>
      </c>
      <c r="F616" s="740">
        <f t="shared" si="103"/>
        <v>5291.38</v>
      </c>
      <c r="G616" s="1037">
        <f>'Заказ, cкидки и курсы валют'!$J$24*F616</f>
        <v>67121.155299999999</v>
      </c>
      <c r="H616" s="158">
        <f t="shared" si="104"/>
        <v>335.61</v>
      </c>
      <c r="I616" s="245"/>
    </row>
    <row r="617" spans="1:9" ht="12.6" customHeight="1">
      <c r="A617" s="250" t="s">
        <v>7713</v>
      </c>
      <c r="B617" s="79" t="s">
        <v>1333</v>
      </c>
      <c r="C617" s="68">
        <v>113</v>
      </c>
      <c r="D617" s="69">
        <v>5</v>
      </c>
      <c r="E617" s="1932">
        <f t="shared" si="102"/>
        <v>6395.94</v>
      </c>
      <c r="F617" s="740">
        <f t="shared" si="103"/>
        <v>6395.94</v>
      </c>
      <c r="G617" s="1037">
        <f>'Заказ, cкидки и курсы валют'!$J$24*F617</f>
        <v>81132.498899999991</v>
      </c>
      <c r="H617" s="158">
        <f t="shared" si="104"/>
        <v>405.66</v>
      </c>
      <c r="I617" s="245"/>
    </row>
    <row r="618" spans="1:9" ht="12.6" customHeight="1">
      <c r="A618" s="250" t="s">
        <v>7714</v>
      </c>
      <c r="B618" s="79" t="s">
        <v>2661</v>
      </c>
      <c r="C618" s="68">
        <v>122</v>
      </c>
      <c r="D618" s="69">
        <v>5</v>
      </c>
      <c r="E618" s="1932">
        <f t="shared" si="102"/>
        <v>8426.26</v>
      </c>
      <c r="F618" s="740">
        <f t="shared" si="103"/>
        <v>8426.26</v>
      </c>
      <c r="G618" s="1037">
        <f>'Заказ, cкидки и курсы валют'!$J$24*F618</f>
        <v>106887.10810000001</v>
      </c>
      <c r="H618" s="158">
        <f t="shared" si="104"/>
        <v>534.44000000000005</v>
      </c>
      <c r="I618" s="245"/>
    </row>
    <row r="619" spans="1:9" ht="12.6" customHeight="1">
      <c r="A619" s="250" t="s">
        <v>7715</v>
      </c>
      <c r="B619" s="79" t="s">
        <v>3399</v>
      </c>
      <c r="C619" s="68">
        <v>96</v>
      </c>
      <c r="D619" s="69">
        <v>5</v>
      </c>
      <c r="E619" s="1932">
        <f t="shared" si="102"/>
        <v>5779</v>
      </c>
      <c r="F619" s="740">
        <f t="shared" si="103"/>
        <v>5779</v>
      </c>
      <c r="G619" s="1037">
        <f>'Заказ, cкидки и курсы валют'!$J$24*F619</f>
        <v>73306.615000000005</v>
      </c>
      <c r="H619" s="158">
        <f t="shared" si="104"/>
        <v>366.53</v>
      </c>
      <c r="I619" s="245"/>
    </row>
    <row r="620" spans="1:9" ht="12.6" customHeight="1">
      <c r="A620" s="250" t="s">
        <v>7716</v>
      </c>
      <c r="B620" s="79" t="s">
        <v>2651</v>
      </c>
      <c r="C620" s="68">
        <v>107.4</v>
      </c>
      <c r="D620" s="69">
        <v>5</v>
      </c>
      <c r="E620" s="1932">
        <f t="shared" si="102"/>
        <v>5728.6</v>
      </c>
      <c r="F620" s="740">
        <f t="shared" si="103"/>
        <v>5728.6</v>
      </c>
      <c r="G620" s="1037">
        <f>'Заказ, cкидки и курсы валют'!$J$24*F620</f>
        <v>72667.291000000012</v>
      </c>
      <c r="H620" s="158">
        <f t="shared" si="104"/>
        <v>363.34</v>
      </c>
      <c r="I620" s="245"/>
    </row>
    <row r="621" spans="1:9" ht="12.6" customHeight="1">
      <c r="A621" s="250" t="s">
        <v>7717</v>
      </c>
      <c r="B621" s="79" t="s">
        <v>3400</v>
      </c>
      <c r="C621" s="68">
        <v>146.66999999999999</v>
      </c>
      <c r="D621" s="69">
        <v>2</v>
      </c>
      <c r="E621" s="1932">
        <f t="shared" si="102"/>
        <v>7517.44</v>
      </c>
      <c r="F621" s="740">
        <f t="shared" si="103"/>
        <v>7517.44</v>
      </c>
      <c r="G621" s="1037">
        <f>'Заказ, cкидки и курсы валют'!$J$24*F621</f>
        <v>95358.7264</v>
      </c>
      <c r="H621" s="158">
        <f t="shared" si="104"/>
        <v>190.72</v>
      </c>
      <c r="I621" s="245"/>
    </row>
    <row r="622" spans="1:9">
      <c r="A622" s="250" t="s">
        <v>7718</v>
      </c>
      <c r="B622" s="79" t="s">
        <v>2267</v>
      </c>
      <c r="C622" s="68">
        <v>198</v>
      </c>
      <c r="D622" s="69">
        <v>2</v>
      </c>
      <c r="E622" s="1932">
        <f t="shared" si="102"/>
        <v>13328.96</v>
      </c>
      <c r="F622" s="740">
        <f t="shared" si="103"/>
        <v>13328.96</v>
      </c>
      <c r="G622" s="1037">
        <f>'Заказ, cкидки и курсы валют'!$J$24*F622</f>
        <v>169077.85759999999</v>
      </c>
      <c r="H622" s="158">
        <f t="shared" si="104"/>
        <v>338.16</v>
      </c>
      <c r="I622" s="245"/>
    </row>
    <row r="623" spans="1:9" ht="13.5" thickBot="1">
      <c r="A623" s="282" t="s">
        <v>7719</v>
      </c>
      <c r="B623" s="318" t="s">
        <v>4334</v>
      </c>
      <c r="C623" s="962">
        <v>230</v>
      </c>
      <c r="D623" s="287">
        <v>2</v>
      </c>
      <c r="E623" s="1932">
        <f t="shared" si="102"/>
        <v>14862.58</v>
      </c>
      <c r="F623" s="1173">
        <f t="shared" si="103"/>
        <v>14862.58</v>
      </c>
      <c r="G623" s="1174">
        <f>'Заказ, cкидки и курсы валют'!$J$24*F623</f>
        <v>188531.8273</v>
      </c>
      <c r="H623" s="214">
        <f t="shared" si="104"/>
        <v>377.06</v>
      </c>
      <c r="I623" s="248"/>
    </row>
    <row r="624" spans="1:9" ht="13.5" thickBot="1"/>
    <row r="625" spans="1:9" ht="18">
      <c r="A625" s="291"/>
      <c r="B625" s="196"/>
      <c r="C625" s="112" t="s">
        <v>4436</v>
      </c>
      <c r="D625" s="112"/>
      <c r="E625" s="1029"/>
      <c r="F625" s="694"/>
      <c r="G625" s="729"/>
      <c r="H625" s="196"/>
      <c r="I625" s="116"/>
    </row>
    <row r="626" spans="1:9">
      <c r="A626" s="292"/>
      <c r="B626" s="17"/>
      <c r="C626" s="118"/>
      <c r="D626" s="118"/>
      <c r="E626" s="689"/>
      <c r="F626" s="733"/>
      <c r="G626" s="763"/>
      <c r="H626" s="17"/>
      <c r="I626" s="200"/>
    </row>
    <row r="627" spans="1:9">
      <c r="A627" s="292"/>
      <c r="B627" s="17"/>
      <c r="C627" s="118"/>
      <c r="D627" s="118"/>
      <c r="E627" s="689"/>
      <c r="F627" s="733"/>
      <c r="G627" s="763"/>
      <c r="H627" s="17"/>
      <c r="I627" s="200"/>
    </row>
    <row r="628" spans="1:9">
      <c r="A628" s="292"/>
      <c r="B628" s="17"/>
      <c r="C628" s="118"/>
      <c r="D628" s="118"/>
      <c r="E628" s="689"/>
      <c r="F628" s="733"/>
      <c r="G628" s="763"/>
      <c r="H628" s="17"/>
      <c r="I628" s="200"/>
    </row>
    <row r="629" spans="1:9" ht="16.5" thickBot="1">
      <c r="A629" s="234" t="s">
        <v>7211</v>
      </c>
      <c r="B629" s="316"/>
      <c r="C629" s="120"/>
      <c r="D629" s="120"/>
      <c r="E629" s="690"/>
      <c r="F629" s="735"/>
      <c r="G629" s="764"/>
      <c r="H629" s="204"/>
      <c r="I629" s="205"/>
    </row>
    <row r="630" spans="1:9" ht="39" customHeight="1">
      <c r="A630" s="228" t="s">
        <v>1036</v>
      </c>
      <c r="B630" s="229" t="s">
        <v>1037</v>
      </c>
      <c r="C630" s="230" t="s">
        <v>679</v>
      </c>
      <c r="D630" s="230" t="s">
        <v>3147</v>
      </c>
      <c r="E630" s="742" t="s">
        <v>11544</v>
      </c>
      <c r="F630" s="737" t="s">
        <v>2796</v>
      </c>
      <c r="G630" s="785" t="s">
        <v>2644</v>
      </c>
      <c r="H630" s="394" t="s">
        <v>498</v>
      </c>
      <c r="I630" s="232" t="s">
        <v>4274</v>
      </c>
    </row>
    <row r="631" spans="1:9" ht="12.6" customHeight="1" thickBot="1">
      <c r="A631" s="228"/>
      <c r="B631" s="445"/>
      <c r="C631" s="230" t="s">
        <v>3648</v>
      </c>
      <c r="D631" s="446" t="s">
        <v>2645</v>
      </c>
      <c r="E631" s="696" t="s">
        <v>265</v>
      </c>
      <c r="F631" s="745">
        <f>'Заказ, cкидки и курсы валют'!$I$12</f>
        <v>0</v>
      </c>
      <c r="G631" s="1150"/>
      <c r="H631" s="545"/>
      <c r="I631" s="380"/>
    </row>
    <row r="632" spans="1:9" ht="12.6" customHeight="1">
      <c r="A632" s="389" t="s">
        <v>5297</v>
      </c>
      <c r="B632" s="1217" t="s">
        <v>190</v>
      </c>
      <c r="C632" s="1203">
        <v>21.1</v>
      </c>
      <c r="D632" s="448">
        <v>100</v>
      </c>
      <c r="E632" s="992">
        <v>674.04</v>
      </c>
      <c r="F632" s="1187">
        <f>ROUND(E632*(1-$F$10),2)</f>
        <v>674.04</v>
      </c>
      <c r="G632" s="1188">
        <f>'Заказ, cкидки и курсы валют'!$J$24*F632</f>
        <v>8550.1973999999991</v>
      </c>
      <c r="H632" s="443">
        <f t="shared" ref="H632:H651" si="105">ROUND((D632/1000)*G632,2)</f>
        <v>855.02</v>
      </c>
      <c r="I632" s="393"/>
    </row>
    <row r="633" spans="1:9" ht="12.6" customHeight="1">
      <c r="A633" s="250" t="s">
        <v>3431</v>
      </c>
      <c r="B633" s="73" t="s">
        <v>1341</v>
      </c>
      <c r="C633" s="68">
        <v>21.75</v>
      </c>
      <c r="D633" s="47">
        <v>100</v>
      </c>
      <c r="E633" s="992">
        <v>682.86</v>
      </c>
      <c r="F633" s="740">
        <f t="shared" ref="F633:F651" si="106">ROUND(E633*(1-$F$10),2)</f>
        <v>682.86</v>
      </c>
      <c r="G633" s="1037">
        <f>'Заказ, cкидки и курсы валют'!$J$24*F633</f>
        <v>8662.0791000000008</v>
      </c>
      <c r="H633" s="158">
        <f t="shared" si="105"/>
        <v>866.21</v>
      </c>
      <c r="I633" s="245"/>
    </row>
    <row r="634" spans="1:9" ht="12.6" customHeight="1">
      <c r="A634" s="250" t="s">
        <v>3432</v>
      </c>
      <c r="B634" s="73" t="s">
        <v>2652</v>
      </c>
      <c r="C634" s="68">
        <v>26.5</v>
      </c>
      <c r="D634" s="47">
        <v>100</v>
      </c>
      <c r="E634" s="992">
        <v>901.46</v>
      </c>
      <c r="F634" s="740">
        <f t="shared" si="106"/>
        <v>901.46</v>
      </c>
      <c r="G634" s="1037">
        <f>'Заказ, cкидки и курсы валют'!$J$24*F634</f>
        <v>11435.020100000002</v>
      </c>
      <c r="H634" s="158">
        <f t="shared" si="105"/>
        <v>1143.5</v>
      </c>
      <c r="I634" s="245"/>
    </row>
    <row r="635" spans="1:9" ht="12.6" customHeight="1">
      <c r="A635" s="250" t="s">
        <v>3433</v>
      </c>
      <c r="B635" s="73" t="s">
        <v>4213</v>
      </c>
      <c r="C635" s="92">
        <v>34</v>
      </c>
      <c r="D635" s="47">
        <v>50</v>
      </c>
      <c r="E635" s="992">
        <v>955.83</v>
      </c>
      <c r="F635" s="740">
        <f t="shared" si="106"/>
        <v>955.83</v>
      </c>
      <c r="G635" s="1037">
        <f>'Заказ, cкидки и курсы валют'!$J$24*F635</f>
        <v>12124.70355</v>
      </c>
      <c r="H635" s="158">
        <f t="shared" si="105"/>
        <v>606.24</v>
      </c>
      <c r="I635" s="245"/>
    </row>
    <row r="636" spans="1:9" ht="12.6" customHeight="1">
      <c r="A636" s="250" t="s">
        <v>3434</v>
      </c>
      <c r="B636" s="73" t="s">
        <v>4214</v>
      </c>
      <c r="C636" s="68">
        <v>39</v>
      </c>
      <c r="D636" s="47">
        <v>50</v>
      </c>
      <c r="E636" s="992">
        <v>1061.94</v>
      </c>
      <c r="F636" s="740">
        <f t="shared" si="106"/>
        <v>1061.94</v>
      </c>
      <c r="G636" s="1037">
        <f>'Заказ, cкидки и курсы валют'!$J$24*F636</f>
        <v>13470.708900000001</v>
      </c>
      <c r="H636" s="158">
        <f t="shared" si="105"/>
        <v>673.54</v>
      </c>
      <c r="I636" s="245"/>
    </row>
    <row r="637" spans="1:9" ht="12.6" customHeight="1">
      <c r="A637" s="250" t="s">
        <v>5298</v>
      </c>
      <c r="B637" s="73" t="s">
        <v>201</v>
      </c>
      <c r="C637" s="68">
        <v>42</v>
      </c>
      <c r="D637" s="47">
        <v>50</v>
      </c>
      <c r="E637" s="992">
        <v>1130.6300000000001</v>
      </c>
      <c r="F637" s="740">
        <f t="shared" si="106"/>
        <v>1130.6300000000001</v>
      </c>
      <c r="G637" s="1037">
        <f>'Заказ, cкидки и курсы валют'!$J$24*F637</f>
        <v>14342.041550000002</v>
      </c>
      <c r="H637" s="158">
        <f t="shared" si="105"/>
        <v>717.1</v>
      </c>
      <c r="I637" s="245"/>
    </row>
    <row r="638" spans="1:9" ht="12.6" customHeight="1">
      <c r="A638" s="250" t="s">
        <v>3435</v>
      </c>
      <c r="B638" s="73" t="s">
        <v>202</v>
      </c>
      <c r="C638" s="68">
        <v>46.5</v>
      </c>
      <c r="D638" s="47">
        <v>50</v>
      </c>
      <c r="E638" s="992">
        <v>1266.8499999999999</v>
      </c>
      <c r="F638" s="740">
        <f t="shared" si="106"/>
        <v>1266.8499999999999</v>
      </c>
      <c r="G638" s="1037">
        <f>'Заказ, cкидки и курсы валют'!$J$24*F638</f>
        <v>16069.992249999999</v>
      </c>
      <c r="H638" s="158">
        <f t="shared" si="105"/>
        <v>803.5</v>
      </c>
      <c r="I638" s="245"/>
    </row>
    <row r="639" spans="1:9" ht="12.6" customHeight="1">
      <c r="A639" s="250" t="s">
        <v>3436</v>
      </c>
      <c r="B639" s="73" t="s">
        <v>203</v>
      </c>
      <c r="C639" s="68">
        <v>56</v>
      </c>
      <c r="D639" s="47">
        <v>50</v>
      </c>
      <c r="E639" s="992">
        <v>1424.9</v>
      </c>
      <c r="F639" s="740">
        <f t="shared" si="106"/>
        <v>1424.9</v>
      </c>
      <c r="G639" s="1037">
        <f>'Заказ, cкидки и курсы валют'!$J$24*F639</f>
        <v>18074.856500000002</v>
      </c>
      <c r="H639" s="158">
        <f t="shared" si="105"/>
        <v>903.74</v>
      </c>
      <c r="I639" s="245"/>
    </row>
    <row r="640" spans="1:9" ht="12.6" customHeight="1">
      <c r="A640" s="250" t="s">
        <v>3437</v>
      </c>
      <c r="B640" s="73" t="s">
        <v>204</v>
      </c>
      <c r="C640" s="68">
        <v>67</v>
      </c>
      <c r="D640" s="47">
        <v>50</v>
      </c>
      <c r="E640" s="992">
        <v>1618.63</v>
      </c>
      <c r="F640" s="740">
        <f t="shared" si="106"/>
        <v>1618.63</v>
      </c>
      <c r="G640" s="1037">
        <f>'Заказ, cкидки и курсы валют'!$J$24*F640</f>
        <v>20532.321550000001</v>
      </c>
      <c r="H640" s="158">
        <f t="shared" si="105"/>
        <v>1026.6199999999999</v>
      </c>
      <c r="I640" s="245"/>
    </row>
    <row r="641" spans="1:9" ht="12.6" customHeight="1">
      <c r="A641" s="250" t="s">
        <v>3438</v>
      </c>
      <c r="B641" s="73" t="s">
        <v>3661</v>
      </c>
      <c r="C641" s="92">
        <v>74</v>
      </c>
      <c r="D641" s="47">
        <v>50</v>
      </c>
      <c r="E641" s="992">
        <v>2022.01</v>
      </c>
      <c r="F641" s="740">
        <f t="shared" si="106"/>
        <v>2022.01</v>
      </c>
      <c r="G641" s="1037">
        <f>'Заказ, cкидки и курсы валют'!$J$24*F641</f>
        <v>25649.19685</v>
      </c>
      <c r="H641" s="158">
        <f t="shared" si="105"/>
        <v>1282.46</v>
      </c>
      <c r="I641" s="245"/>
    </row>
    <row r="642" spans="1:9" ht="12.6" customHeight="1">
      <c r="A642" s="250" t="s">
        <v>3439</v>
      </c>
      <c r="B642" s="73" t="s">
        <v>205</v>
      </c>
      <c r="C642" s="92">
        <v>68</v>
      </c>
      <c r="D642" s="47">
        <v>50</v>
      </c>
      <c r="E642" s="992">
        <v>2182.9899999999998</v>
      </c>
      <c r="F642" s="740">
        <f t="shared" si="106"/>
        <v>2182.9899999999998</v>
      </c>
      <c r="G642" s="1037">
        <f>'Заказ, cкидки и курсы валют'!$J$24*F642</f>
        <v>27691.228149999999</v>
      </c>
      <c r="H642" s="158">
        <f t="shared" si="105"/>
        <v>1384.56</v>
      </c>
      <c r="I642" s="245"/>
    </row>
    <row r="643" spans="1:9" ht="12.6" customHeight="1">
      <c r="A643" s="250" t="s">
        <v>3440</v>
      </c>
      <c r="B643" s="73" t="s">
        <v>619</v>
      </c>
      <c r="C643" s="68">
        <v>106</v>
      </c>
      <c r="D643" s="47">
        <v>25</v>
      </c>
      <c r="E643" s="992">
        <v>2085.4899999999998</v>
      </c>
      <c r="F643" s="740">
        <f t="shared" si="106"/>
        <v>2085.4899999999998</v>
      </c>
      <c r="G643" s="1037">
        <f>'Заказ, cкидки и курсы валют'!$J$24*F643</f>
        <v>26454.440649999997</v>
      </c>
      <c r="H643" s="158">
        <f t="shared" si="105"/>
        <v>661.36</v>
      </c>
      <c r="I643" s="245"/>
    </row>
    <row r="644" spans="1:9" ht="12.6" customHeight="1">
      <c r="A644" s="250" t="s">
        <v>3441</v>
      </c>
      <c r="B644" s="73" t="s">
        <v>1333</v>
      </c>
      <c r="C644" s="92">
        <v>114</v>
      </c>
      <c r="D644" s="47">
        <v>25</v>
      </c>
      <c r="E644" s="992">
        <v>2499.46</v>
      </c>
      <c r="F644" s="740">
        <f t="shared" si="106"/>
        <v>2499.46</v>
      </c>
      <c r="G644" s="1037">
        <f>'Заказ, cкидки и курсы валют'!$J$24*F644</f>
        <v>31705.650100000003</v>
      </c>
      <c r="H644" s="158">
        <f t="shared" si="105"/>
        <v>792.64</v>
      </c>
      <c r="I644" s="245"/>
    </row>
    <row r="645" spans="1:9" ht="12.6" customHeight="1">
      <c r="A645" s="250" t="s">
        <v>2849</v>
      </c>
      <c r="B645" s="73" t="s">
        <v>2661</v>
      </c>
      <c r="C645" s="68">
        <v>132</v>
      </c>
      <c r="D645" s="47">
        <v>30</v>
      </c>
      <c r="E645" s="992">
        <v>2997.83</v>
      </c>
      <c r="F645" s="740">
        <f t="shared" si="106"/>
        <v>2997.83</v>
      </c>
      <c r="G645" s="1037">
        <f>'Заказ, cкидки и курсы валют'!$J$24*F645</f>
        <v>38027.473550000002</v>
      </c>
      <c r="H645" s="158">
        <f t="shared" si="105"/>
        <v>1140.82</v>
      </c>
      <c r="I645" s="245"/>
    </row>
    <row r="646" spans="1:9" ht="12.6" customHeight="1">
      <c r="A646" s="250" t="s">
        <v>2850</v>
      </c>
      <c r="B646" s="73" t="s">
        <v>3399</v>
      </c>
      <c r="C646" s="92">
        <v>100</v>
      </c>
      <c r="D646" s="47">
        <v>25</v>
      </c>
      <c r="E646" s="992">
        <v>2319.59</v>
      </c>
      <c r="F646" s="740">
        <f t="shared" si="106"/>
        <v>2319.59</v>
      </c>
      <c r="G646" s="1037">
        <f>'Заказ, cкидки и курсы валют'!$J$24*F646</f>
        <v>29423.999150000003</v>
      </c>
      <c r="H646" s="158">
        <f t="shared" si="105"/>
        <v>735.6</v>
      </c>
      <c r="I646" s="245"/>
    </row>
    <row r="647" spans="1:9" ht="12.6" customHeight="1">
      <c r="A647" s="250" t="s">
        <v>2851</v>
      </c>
      <c r="B647" s="73" t="s">
        <v>2651</v>
      </c>
      <c r="C647" s="68">
        <v>113</v>
      </c>
      <c r="D647" s="47">
        <v>25</v>
      </c>
      <c r="E647" s="992">
        <v>2873.17</v>
      </c>
      <c r="F647" s="740">
        <f t="shared" si="106"/>
        <v>2873.17</v>
      </c>
      <c r="G647" s="1037">
        <f>'Заказ, cкидки и курсы валют'!$J$24*F647</f>
        <v>36446.16145</v>
      </c>
      <c r="H647" s="158">
        <f t="shared" si="105"/>
        <v>911.15</v>
      </c>
      <c r="I647" s="245"/>
    </row>
    <row r="648" spans="1:9" ht="12.6" customHeight="1">
      <c r="A648" s="250" t="s">
        <v>2852</v>
      </c>
      <c r="B648" s="73" t="s">
        <v>3400</v>
      </c>
      <c r="C648" s="92">
        <v>161</v>
      </c>
      <c r="D648" s="47">
        <v>15</v>
      </c>
      <c r="E648" s="992">
        <v>4339</v>
      </c>
      <c r="F648" s="740">
        <f t="shared" si="106"/>
        <v>4339</v>
      </c>
      <c r="G648" s="1037">
        <f>'Заказ, cкидки и курсы валют'!$J$24*F648</f>
        <v>55040.215000000004</v>
      </c>
      <c r="H648" s="158">
        <f t="shared" si="105"/>
        <v>825.6</v>
      </c>
      <c r="I648" s="245"/>
    </row>
    <row r="649" spans="1:9" ht="12.6" customHeight="1">
      <c r="A649" s="250" t="s">
        <v>2853</v>
      </c>
      <c r="B649" s="73" t="s">
        <v>2266</v>
      </c>
      <c r="C649" s="68">
        <v>191.67</v>
      </c>
      <c r="D649" s="47">
        <v>15</v>
      </c>
      <c r="E649" s="992">
        <v>4288.3999999999996</v>
      </c>
      <c r="F649" s="740">
        <f t="shared" si="106"/>
        <v>4288.3999999999996</v>
      </c>
      <c r="G649" s="1037">
        <f>'Заказ, cкидки и курсы валют'!$J$24*F649</f>
        <v>54398.353999999999</v>
      </c>
      <c r="H649" s="158">
        <f t="shared" si="105"/>
        <v>815.98</v>
      </c>
      <c r="I649" s="245"/>
    </row>
    <row r="650" spans="1:9">
      <c r="A650" s="250" t="s">
        <v>2854</v>
      </c>
      <c r="B650" s="73" t="s">
        <v>2267</v>
      </c>
      <c r="C650" s="68">
        <v>210</v>
      </c>
      <c r="D650" s="47">
        <v>15</v>
      </c>
      <c r="E650" s="992">
        <v>6106.6</v>
      </c>
      <c r="F650" s="740">
        <f t="shared" si="106"/>
        <v>6106.6</v>
      </c>
      <c r="G650" s="1037">
        <f>'Заказ, cкидки и курсы валют'!$J$24*F650</f>
        <v>77462.221000000005</v>
      </c>
      <c r="H650" s="158">
        <f t="shared" si="105"/>
        <v>1161.93</v>
      </c>
      <c r="I650" s="245"/>
    </row>
    <row r="651" spans="1:9" ht="13.5" thickBot="1">
      <c r="A651" s="282" t="s">
        <v>2855</v>
      </c>
      <c r="B651" s="311" t="s">
        <v>4334</v>
      </c>
      <c r="C651" s="962">
        <v>245</v>
      </c>
      <c r="D651" s="246">
        <v>10</v>
      </c>
      <c r="E651" s="992">
        <v>8493.2000000000007</v>
      </c>
      <c r="F651" s="1173">
        <f t="shared" si="106"/>
        <v>8493.2000000000007</v>
      </c>
      <c r="G651" s="1174">
        <f>'Заказ, cкидки и курсы валют'!$J$24*F651</f>
        <v>107736.24200000001</v>
      </c>
      <c r="H651" s="214">
        <f t="shared" si="105"/>
        <v>1077.3599999999999</v>
      </c>
      <c r="I651" s="248"/>
    </row>
    <row r="652" spans="1:9" ht="13.5" thickBot="1"/>
    <row r="653" spans="1:9" ht="18">
      <c r="A653" s="291"/>
      <c r="B653" s="196"/>
      <c r="C653" s="112" t="s">
        <v>4436</v>
      </c>
      <c r="D653" s="112"/>
      <c r="E653" s="1029"/>
      <c r="F653" s="694"/>
      <c r="G653" s="729"/>
      <c r="H653" s="196"/>
      <c r="I653" s="116"/>
    </row>
    <row r="654" spans="1:9">
      <c r="A654" s="292"/>
      <c r="B654" s="17"/>
      <c r="C654" s="118"/>
      <c r="D654" s="118"/>
      <c r="E654" s="689"/>
      <c r="F654" s="733"/>
      <c r="G654" s="763"/>
      <c r="H654" s="17"/>
      <c r="I654" s="200"/>
    </row>
    <row r="655" spans="1:9">
      <c r="A655" s="292"/>
      <c r="B655" s="17"/>
      <c r="C655" s="118"/>
      <c r="D655" s="118"/>
      <c r="E655" s="689"/>
      <c r="F655" s="733"/>
      <c r="G655" s="763"/>
      <c r="H655" s="17"/>
      <c r="I655" s="200"/>
    </row>
    <row r="656" spans="1:9">
      <c r="A656" s="292"/>
      <c r="B656" s="17"/>
      <c r="C656" s="118"/>
      <c r="D656" s="118"/>
      <c r="E656" s="689"/>
      <c r="F656" s="733"/>
      <c r="G656" s="763"/>
      <c r="H656" s="17"/>
      <c r="I656" s="200"/>
    </row>
    <row r="657" spans="1:9" ht="16.5" thickBot="1">
      <c r="A657" s="234" t="s">
        <v>7212</v>
      </c>
      <c r="B657" s="316"/>
      <c r="C657" s="120"/>
      <c r="D657" s="120"/>
      <c r="E657" s="690"/>
      <c r="F657" s="735"/>
      <c r="G657" s="764"/>
      <c r="H657" s="204"/>
      <c r="I657" s="205"/>
    </row>
    <row r="658" spans="1:9" ht="44.25" customHeight="1">
      <c r="A658" s="228" t="s">
        <v>1036</v>
      </c>
      <c r="B658" s="229" t="s">
        <v>1037</v>
      </c>
      <c r="C658" s="230" t="s">
        <v>679</v>
      </c>
      <c r="D658" s="230" t="s">
        <v>3147</v>
      </c>
      <c r="E658" s="742" t="s">
        <v>11544</v>
      </c>
      <c r="F658" s="737" t="s">
        <v>2796</v>
      </c>
      <c r="G658" s="785" t="s">
        <v>2644</v>
      </c>
      <c r="H658" s="394" t="s">
        <v>498</v>
      </c>
      <c r="I658" s="232" t="s">
        <v>4274</v>
      </c>
    </row>
    <row r="659" spans="1:9" ht="12.6" customHeight="1" thickBot="1">
      <c r="A659" s="228"/>
      <c r="B659" s="445"/>
      <c r="C659" s="230" t="s">
        <v>3648</v>
      </c>
      <c r="D659" s="446" t="s">
        <v>2645</v>
      </c>
      <c r="E659" s="696" t="s">
        <v>265</v>
      </c>
      <c r="F659" s="745">
        <f>'Заказ, cкидки и курсы валют'!$I$12</f>
        <v>0</v>
      </c>
      <c r="G659" s="1150"/>
      <c r="H659" s="545"/>
      <c r="I659" s="380"/>
    </row>
    <row r="660" spans="1:9" ht="12.6" customHeight="1">
      <c r="A660" s="389" t="s">
        <v>7720</v>
      </c>
      <c r="B660" s="1217" t="s">
        <v>190</v>
      </c>
      <c r="C660" s="1203">
        <v>21.1</v>
      </c>
      <c r="D660" s="448">
        <v>5</v>
      </c>
      <c r="E660" s="1932">
        <f>E632*2</f>
        <v>1348.08</v>
      </c>
      <c r="F660" s="1187">
        <f>ROUND(E660*(1-$F$10),2)</f>
        <v>1348.08</v>
      </c>
      <c r="G660" s="1188">
        <f>'Заказ, cкидки и курсы валют'!$J$24*F660</f>
        <v>17100.394799999998</v>
      </c>
      <c r="H660" s="443">
        <f t="shared" ref="H660:H679" si="107">ROUND((D660/1000)*G660,2)</f>
        <v>85.5</v>
      </c>
      <c r="I660" s="393"/>
    </row>
    <row r="661" spans="1:9" ht="12.6" customHeight="1">
      <c r="A661" s="250" t="s">
        <v>7721</v>
      </c>
      <c r="B661" s="73" t="s">
        <v>1341</v>
      </c>
      <c r="C661" s="68">
        <v>21.75</v>
      </c>
      <c r="D661" s="47">
        <v>5</v>
      </c>
      <c r="E661" s="1932">
        <f t="shared" ref="E661:E679" si="108">E633*2</f>
        <v>1365.72</v>
      </c>
      <c r="F661" s="740">
        <f t="shared" ref="F661:F679" si="109">ROUND(E661*(1-$F$10),2)</f>
        <v>1365.72</v>
      </c>
      <c r="G661" s="1037">
        <f>'Заказ, cкидки и курсы валют'!$J$24*F661</f>
        <v>17324.158200000002</v>
      </c>
      <c r="H661" s="158">
        <f t="shared" si="107"/>
        <v>86.62</v>
      </c>
      <c r="I661" s="245"/>
    </row>
    <row r="662" spans="1:9" ht="12.6" customHeight="1">
      <c r="A662" s="250" t="s">
        <v>7722</v>
      </c>
      <c r="B662" s="73" t="s">
        <v>2652</v>
      </c>
      <c r="C662" s="68">
        <v>26.5</v>
      </c>
      <c r="D662" s="47">
        <v>5</v>
      </c>
      <c r="E662" s="1932">
        <f t="shared" si="108"/>
        <v>1802.92</v>
      </c>
      <c r="F662" s="740">
        <f t="shared" si="109"/>
        <v>1802.92</v>
      </c>
      <c r="G662" s="1037">
        <f>'Заказ, cкидки и курсы валют'!$J$24*F662</f>
        <v>22870.040200000003</v>
      </c>
      <c r="H662" s="158">
        <f t="shared" si="107"/>
        <v>114.35</v>
      </c>
      <c r="I662" s="245"/>
    </row>
    <row r="663" spans="1:9" ht="12.6" customHeight="1">
      <c r="A663" s="250" t="s">
        <v>7723</v>
      </c>
      <c r="B663" s="73" t="s">
        <v>4213</v>
      </c>
      <c r="C663" s="92">
        <v>34</v>
      </c>
      <c r="D663" s="47">
        <v>5</v>
      </c>
      <c r="E663" s="1932">
        <f t="shared" si="108"/>
        <v>1911.66</v>
      </c>
      <c r="F663" s="740">
        <f t="shared" si="109"/>
        <v>1911.66</v>
      </c>
      <c r="G663" s="1037">
        <f>'Заказ, cкидки и курсы валют'!$J$24*F663</f>
        <v>24249.4071</v>
      </c>
      <c r="H663" s="158">
        <f t="shared" si="107"/>
        <v>121.25</v>
      </c>
      <c r="I663" s="245"/>
    </row>
    <row r="664" spans="1:9" ht="12.6" customHeight="1">
      <c r="A664" s="250" t="s">
        <v>7724</v>
      </c>
      <c r="B664" s="73" t="s">
        <v>4214</v>
      </c>
      <c r="C664" s="68">
        <v>39</v>
      </c>
      <c r="D664" s="47">
        <v>5</v>
      </c>
      <c r="E664" s="1932">
        <f t="shared" si="108"/>
        <v>2123.88</v>
      </c>
      <c r="F664" s="740">
        <f t="shared" si="109"/>
        <v>2123.88</v>
      </c>
      <c r="G664" s="1037">
        <f>'Заказ, cкидки и курсы валют'!$J$24*F664</f>
        <v>26941.417800000003</v>
      </c>
      <c r="H664" s="158">
        <f t="shared" si="107"/>
        <v>134.71</v>
      </c>
      <c r="I664" s="245"/>
    </row>
    <row r="665" spans="1:9" ht="12.6" customHeight="1">
      <c r="A665" s="250" t="s">
        <v>7725</v>
      </c>
      <c r="B665" s="73" t="s">
        <v>201</v>
      </c>
      <c r="C665" s="68">
        <v>42</v>
      </c>
      <c r="D665" s="47">
        <v>5</v>
      </c>
      <c r="E665" s="1932">
        <f t="shared" si="108"/>
        <v>2261.2600000000002</v>
      </c>
      <c r="F665" s="740">
        <f t="shared" si="109"/>
        <v>2261.2600000000002</v>
      </c>
      <c r="G665" s="1037">
        <f>'Заказ, cкидки и курсы валют'!$J$24*F665</f>
        <v>28684.083100000003</v>
      </c>
      <c r="H665" s="158">
        <f t="shared" si="107"/>
        <v>143.41999999999999</v>
      </c>
      <c r="I665" s="245"/>
    </row>
    <row r="666" spans="1:9" ht="12.6" customHeight="1">
      <c r="A666" s="250" t="s">
        <v>7726</v>
      </c>
      <c r="B666" s="73" t="s">
        <v>202</v>
      </c>
      <c r="C666" s="68">
        <v>46.5</v>
      </c>
      <c r="D666" s="47">
        <v>5</v>
      </c>
      <c r="E666" s="1932">
        <f t="shared" si="108"/>
        <v>2533.6999999999998</v>
      </c>
      <c r="F666" s="740">
        <f t="shared" si="109"/>
        <v>2533.6999999999998</v>
      </c>
      <c r="G666" s="1037">
        <f>'Заказ, cкидки и курсы валют'!$J$24*F666</f>
        <v>32139.984499999999</v>
      </c>
      <c r="H666" s="158">
        <f t="shared" si="107"/>
        <v>160.69999999999999</v>
      </c>
      <c r="I666" s="245"/>
    </row>
    <row r="667" spans="1:9" ht="12.6" customHeight="1">
      <c r="A667" s="250" t="s">
        <v>7727</v>
      </c>
      <c r="B667" s="73" t="s">
        <v>203</v>
      </c>
      <c r="C667" s="68">
        <v>56</v>
      </c>
      <c r="D667" s="47">
        <v>5</v>
      </c>
      <c r="E667" s="1932">
        <f t="shared" si="108"/>
        <v>2849.8</v>
      </c>
      <c r="F667" s="740">
        <f t="shared" si="109"/>
        <v>2849.8</v>
      </c>
      <c r="G667" s="1037">
        <f>'Заказ, cкидки и курсы валют'!$J$24*F667</f>
        <v>36149.713000000003</v>
      </c>
      <c r="H667" s="158">
        <f t="shared" si="107"/>
        <v>180.75</v>
      </c>
      <c r="I667" s="245"/>
    </row>
    <row r="668" spans="1:9" ht="12.6" customHeight="1">
      <c r="A668" s="250" t="s">
        <v>7728</v>
      </c>
      <c r="B668" s="73" t="s">
        <v>204</v>
      </c>
      <c r="C668" s="68">
        <v>67</v>
      </c>
      <c r="D668" s="47">
        <v>5</v>
      </c>
      <c r="E668" s="1932">
        <f t="shared" si="108"/>
        <v>3237.26</v>
      </c>
      <c r="F668" s="740">
        <f t="shared" si="109"/>
        <v>3237.26</v>
      </c>
      <c r="G668" s="1037">
        <f>'Заказ, cкидки и курсы валют'!$J$24*F668</f>
        <v>41064.643100000001</v>
      </c>
      <c r="H668" s="158">
        <f t="shared" si="107"/>
        <v>205.32</v>
      </c>
      <c r="I668" s="245"/>
    </row>
    <row r="669" spans="1:9" ht="12.6" customHeight="1">
      <c r="A669" s="250" t="s">
        <v>7729</v>
      </c>
      <c r="B669" s="73" t="s">
        <v>3661</v>
      </c>
      <c r="C669" s="92">
        <v>74</v>
      </c>
      <c r="D669" s="47">
        <v>5</v>
      </c>
      <c r="E669" s="1932">
        <f t="shared" si="108"/>
        <v>4044.02</v>
      </c>
      <c r="F669" s="740">
        <f t="shared" si="109"/>
        <v>4044.02</v>
      </c>
      <c r="G669" s="1037">
        <f>'Заказ, cкидки и курсы валют'!$J$24*F669</f>
        <v>51298.393700000001</v>
      </c>
      <c r="H669" s="158">
        <f t="shared" si="107"/>
        <v>256.49</v>
      </c>
      <c r="I669" s="245"/>
    </row>
    <row r="670" spans="1:9" ht="12.6" customHeight="1">
      <c r="A670" s="250" t="s">
        <v>7730</v>
      </c>
      <c r="B670" s="73" t="s">
        <v>205</v>
      </c>
      <c r="C670" s="92">
        <v>68</v>
      </c>
      <c r="D670" s="47">
        <v>5</v>
      </c>
      <c r="E670" s="1932">
        <f t="shared" si="108"/>
        <v>4365.9799999999996</v>
      </c>
      <c r="F670" s="740">
        <f t="shared" si="109"/>
        <v>4365.9799999999996</v>
      </c>
      <c r="G670" s="1037">
        <f>'Заказ, cкидки и курсы валют'!$J$24*F670</f>
        <v>55382.456299999998</v>
      </c>
      <c r="H670" s="158">
        <f t="shared" si="107"/>
        <v>276.91000000000003</v>
      </c>
      <c r="I670" s="245"/>
    </row>
    <row r="671" spans="1:9" ht="12.6" customHeight="1">
      <c r="A671" s="250" t="s">
        <v>7731</v>
      </c>
      <c r="B671" s="73" t="s">
        <v>619</v>
      </c>
      <c r="C671" s="68">
        <v>106</v>
      </c>
      <c r="D671" s="47">
        <v>5</v>
      </c>
      <c r="E671" s="1932">
        <f t="shared" si="108"/>
        <v>4170.9799999999996</v>
      </c>
      <c r="F671" s="740">
        <f t="shared" si="109"/>
        <v>4170.9799999999996</v>
      </c>
      <c r="G671" s="1037">
        <f>'Заказ, cкидки и курсы валют'!$J$24*F671</f>
        <v>52908.881299999994</v>
      </c>
      <c r="H671" s="158">
        <f t="shared" si="107"/>
        <v>264.54000000000002</v>
      </c>
      <c r="I671" s="245"/>
    </row>
    <row r="672" spans="1:9" ht="12.6" customHeight="1">
      <c r="A672" s="250" t="s">
        <v>7732</v>
      </c>
      <c r="B672" s="73" t="s">
        <v>1333</v>
      </c>
      <c r="C672" s="92">
        <v>114</v>
      </c>
      <c r="D672" s="47">
        <v>5</v>
      </c>
      <c r="E672" s="1932">
        <f t="shared" si="108"/>
        <v>4998.92</v>
      </c>
      <c r="F672" s="740">
        <f t="shared" si="109"/>
        <v>4998.92</v>
      </c>
      <c r="G672" s="1037">
        <f>'Заказ, cкидки и курсы валют'!$J$24*F672</f>
        <v>63411.300200000005</v>
      </c>
      <c r="H672" s="158">
        <f t="shared" si="107"/>
        <v>317.06</v>
      </c>
      <c r="I672" s="245"/>
    </row>
    <row r="673" spans="1:9" ht="12.6" customHeight="1">
      <c r="A673" s="250" t="s">
        <v>7733</v>
      </c>
      <c r="B673" s="73" t="s">
        <v>2661</v>
      </c>
      <c r="C673" s="68">
        <v>132</v>
      </c>
      <c r="D673" s="47">
        <v>3</v>
      </c>
      <c r="E673" s="1932">
        <f t="shared" si="108"/>
        <v>5995.66</v>
      </c>
      <c r="F673" s="740">
        <f t="shared" si="109"/>
        <v>5995.66</v>
      </c>
      <c r="G673" s="1037">
        <f>'Заказ, cкидки и курсы валют'!$J$24*F673</f>
        <v>76054.947100000005</v>
      </c>
      <c r="H673" s="158">
        <f t="shared" si="107"/>
        <v>228.16</v>
      </c>
      <c r="I673" s="245"/>
    </row>
    <row r="674" spans="1:9" ht="12.6" customHeight="1">
      <c r="A674" s="250" t="s">
        <v>7734</v>
      </c>
      <c r="B674" s="73" t="s">
        <v>3399</v>
      </c>
      <c r="C674" s="92">
        <v>100</v>
      </c>
      <c r="D674" s="47">
        <v>5</v>
      </c>
      <c r="E674" s="1932">
        <f t="shared" si="108"/>
        <v>4639.18</v>
      </c>
      <c r="F674" s="740">
        <f t="shared" si="109"/>
        <v>4639.18</v>
      </c>
      <c r="G674" s="1037">
        <f>'Заказ, cкидки и курсы валют'!$J$24*F674</f>
        <v>58847.998300000007</v>
      </c>
      <c r="H674" s="158">
        <f t="shared" si="107"/>
        <v>294.24</v>
      </c>
      <c r="I674" s="245"/>
    </row>
    <row r="675" spans="1:9" ht="12.6" customHeight="1">
      <c r="A675" s="250" t="s">
        <v>7735</v>
      </c>
      <c r="B675" s="73" t="s">
        <v>2651</v>
      </c>
      <c r="C675" s="68">
        <v>113</v>
      </c>
      <c r="D675" s="47">
        <v>5</v>
      </c>
      <c r="E675" s="1932">
        <f t="shared" si="108"/>
        <v>5746.34</v>
      </c>
      <c r="F675" s="740">
        <f t="shared" si="109"/>
        <v>5746.34</v>
      </c>
      <c r="G675" s="1037">
        <f>'Заказ, cкидки и курсы валют'!$J$24*F675</f>
        <v>72892.322899999999</v>
      </c>
      <c r="H675" s="158">
        <f t="shared" si="107"/>
        <v>364.46</v>
      </c>
      <c r="I675" s="245"/>
    </row>
    <row r="676" spans="1:9" ht="12.6" customHeight="1">
      <c r="A676" s="250" t="s">
        <v>7736</v>
      </c>
      <c r="B676" s="73" t="s">
        <v>3400</v>
      </c>
      <c r="C676" s="92">
        <v>161</v>
      </c>
      <c r="D676" s="47">
        <v>3</v>
      </c>
      <c r="E676" s="1932">
        <f t="shared" si="108"/>
        <v>8678</v>
      </c>
      <c r="F676" s="740">
        <f t="shared" si="109"/>
        <v>8678</v>
      </c>
      <c r="G676" s="1037">
        <f>'Заказ, cкидки и курсы валют'!$J$24*F676</f>
        <v>110080.43000000001</v>
      </c>
      <c r="H676" s="158">
        <f t="shared" si="107"/>
        <v>330.24</v>
      </c>
      <c r="I676" s="245"/>
    </row>
    <row r="677" spans="1:9" ht="12.6" customHeight="1">
      <c r="A677" s="250" t="s">
        <v>7737</v>
      </c>
      <c r="B677" s="73" t="s">
        <v>2266</v>
      </c>
      <c r="C677" s="68">
        <v>191.67</v>
      </c>
      <c r="D677" s="47">
        <v>3</v>
      </c>
      <c r="E677" s="1932">
        <f t="shared" si="108"/>
        <v>8576.7999999999993</v>
      </c>
      <c r="F677" s="740">
        <f t="shared" si="109"/>
        <v>8576.7999999999993</v>
      </c>
      <c r="G677" s="1037">
        <f>'Заказ, cкидки и курсы валют'!$J$24*F677</f>
        <v>108796.708</v>
      </c>
      <c r="H677" s="158">
        <f t="shared" si="107"/>
        <v>326.39</v>
      </c>
      <c r="I677" s="245"/>
    </row>
    <row r="678" spans="1:9">
      <c r="A678" s="250" t="s">
        <v>7738</v>
      </c>
      <c r="B678" s="73" t="s">
        <v>2267</v>
      </c>
      <c r="C678" s="68">
        <v>210</v>
      </c>
      <c r="D678" s="47">
        <v>3</v>
      </c>
      <c r="E678" s="1932">
        <f t="shared" si="108"/>
        <v>12213.2</v>
      </c>
      <c r="F678" s="740">
        <f t="shared" si="109"/>
        <v>12213.2</v>
      </c>
      <c r="G678" s="1037">
        <f>'Заказ, cкидки и курсы валют'!$J$24*F678</f>
        <v>154924.44200000001</v>
      </c>
      <c r="H678" s="158">
        <f t="shared" si="107"/>
        <v>464.77</v>
      </c>
      <c r="I678" s="245"/>
    </row>
    <row r="679" spans="1:9" ht="13.5" thickBot="1">
      <c r="A679" s="282" t="s">
        <v>7739</v>
      </c>
      <c r="B679" s="311" t="s">
        <v>4334</v>
      </c>
      <c r="C679" s="962">
        <v>245</v>
      </c>
      <c r="D679" s="246">
        <v>1</v>
      </c>
      <c r="E679" s="1932">
        <f t="shared" si="108"/>
        <v>16986.400000000001</v>
      </c>
      <c r="F679" s="1173">
        <f t="shared" si="109"/>
        <v>16986.400000000001</v>
      </c>
      <c r="G679" s="1174">
        <f>'Заказ, cкидки и курсы валют'!$J$24*F679</f>
        <v>215472.48400000003</v>
      </c>
      <c r="H679" s="214">
        <f t="shared" si="107"/>
        <v>215.47</v>
      </c>
      <c r="I679" s="248"/>
    </row>
    <row r="680" spans="1:9" ht="13.5" thickBot="1"/>
    <row r="681" spans="1:9" ht="18">
      <c r="A681" s="291"/>
      <c r="B681" s="196"/>
      <c r="C681" s="112" t="s">
        <v>4437</v>
      </c>
      <c r="D681" s="112"/>
      <c r="E681" s="1029"/>
      <c r="F681" s="694"/>
      <c r="G681" s="729"/>
      <c r="H681" s="196"/>
      <c r="I681" s="116"/>
    </row>
    <row r="682" spans="1:9">
      <c r="A682" s="292"/>
      <c r="B682" s="17"/>
      <c r="C682" s="118"/>
      <c r="D682" s="118"/>
      <c r="E682" s="689"/>
      <c r="F682" s="733"/>
      <c r="G682" s="763"/>
      <c r="H682" s="17"/>
      <c r="I682" s="200"/>
    </row>
    <row r="683" spans="1:9">
      <c r="A683" s="292"/>
      <c r="B683" s="17"/>
      <c r="C683" s="118"/>
      <c r="D683" s="118"/>
      <c r="E683" s="689"/>
      <c r="F683" s="733"/>
      <c r="G683" s="763"/>
      <c r="H683" s="17"/>
      <c r="I683" s="200"/>
    </row>
    <row r="684" spans="1:9">
      <c r="A684" s="292"/>
      <c r="B684" s="17"/>
      <c r="C684" s="118"/>
      <c r="D684" s="118"/>
      <c r="E684" s="689"/>
      <c r="F684" s="733"/>
      <c r="G684" s="763"/>
      <c r="H684" s="17"/>
      <c r="I684" s="200"/>
    </row>
    <row r="685" spans="1:9" ht="16.5" thickBot="1">
      <c r="A685" s="234" t="s">
        <v>7211</v>
      </c>
      <c r="B685" s="316"/>
      <c r="C685" s="120"/>
      <c r="D685" s="120"/>
      <c r="E685" s="690"/>
      <c r="F685" s="735"/>
      <c r="G685" s="764"/>
      <c r="H685" s="204"/>
      <c r="I685" s="205"/>
    </row>
    <row r="686" spans="1:9" ht="45" customHeight="1">
      <c r="A686" s="228" t="s">
        <v>1036</v>
      </c>
      <c r="B686" s="229" t="s">
        <v>1037</v>
      </c>
      <c r="C686" s="230" t="s">
        <v>679</v>
      </c>
      <c r="D686" s="230" t="s">
        <v>3147</v>
      </c>
      <c r="E686" s="742" t="s">
        <v>11544</v>
      </c>
      <c r="F686" s="737" t="s">
        <v>2796</v>
      </c>
      <c r="G686" s="785" t="s">
        <v>2644</v>
      </c>
      <c r="H686" s="394" t="s">
        <v>498</v>
      </c>
      <c r="I686" s="232" t="s">
        <v>4274</v>
      </c>
    </row>
    <row r="687" spans="1:9" ht="12.6" customHeight="1" thickBot="1">
      <c r="A687" s="228"/>
      <c r="B687" s="445"/>
      <c r="C687" s="230" t="s">
        <v>3648</v>
      </c>
      <c r="D687" s="446" t="s">
        <v>2645</v>
      </c>
      <c r="E687" s="696" t="s">
        <v>265</v>
      </c>
      <c r="F687" s="745">
        <f>'Заказ, cкидки и курсы валют'!$I$12</f>
        <v>0</v>
      </c>
      <c r="G687" s="1150"/>
      <c r="H687" s="545"/>
      <c r="I687" s="380"/>
    </row>
    <row r="688" spans="1:9" ht="12.6" customHeight="1">
      <c r="A688" s="389" t="s">
        <v>5299</v>
      </c>
      <c r="B688" s="1220" t="s">
        <v>190</v>
      </c>
      <c r="C688" s="1203">
        <v>22</v>
      </c>
      <c r="D688" s="1220">
        <v>100</v>
      </c>
      <c r="E688" s="992">
        <v>779.21</v>
      </c>
      <c r="F688" s="1187">
        <f>ROUND(E688*(1-$F$10),2)</f>
        <v>779.21</v>
      </c>
      <c r="G688" s="1188">
        <f>'Заказ, cкидки и курсы валют'!$J$24*F688</f>
        <v>9884.2788500000006</v>
      </c>
      <c r="H688" s="443">
        <f>ROUND((D688/1000)*G688,2)</f>
        <v>988.43</v>
      </c>
      <c r="I688" s="393"/>
    </row>
    <row r="689" spans="1:9" ht="12.6" customHeight="1">
      <c r="A689" s="250" t="s">
        <v>2856</v>
      </c>
      <c r="B689" s="40" t="s">
        <v>1341</v>
      </c>
      <c r="C689" s="68">
        <v>23</v>
      </c>
      <c r="D689" s="40">
        <v>100</v>
      </c>
      <c r="E689" s="992">
        <v>694.68</v>
      </c>
      <c r="F689" s="740">
        <f t="shared" ref="F689:F692" si="110">ROUND(E689*(1-$F$10),2)</f>
        <v>694.68</v>
      </c>
      <c r="G689" s="1037">
        <f>'Заказ, cкидки и курсы валют'!$J$24*F689</f>
        <v>8812.0157999999992</v>
      </c>
      <c r="H689" s="158">
        <f t="shared" ref="H689:H692" si="111">ROUND((D689/1000)*G689,2)</f>
        <v>881.2</v>
      </c>
      <c r="I689" s="245"/>
    </row>
    <row r="690" spans="1:9" ht="12.6" customHeight="1">
      <c r="A690" s="250" t="s">
        <v>2857</v>
      </c>
      <c r="B690" s="40" t="s">
        <v>2652</v>
      </c>
      <c r="C690" s="68">
        <v>28.8</v>
      </c>
      <c r="D690" s="40">
        <v>100</v>
      </c>
      <c r="E690" s="992">
        <v>938.03</v>
      </c>
      <c r="F690" s="740">
        <f t="shared" si="110"/>
        <v>938.03</v>
      </c>
      <c r="G690" s="1037">
        <f>'Заказ, cкидки и курсы валют'!$J$24*F690</f>
        <v>11898.910550000001</v>
      </c>
      <c r="H690" s="158">
        <f t="shared" si="111"/>
        <v>1189.8900000000001</v>
      </c>
      <c r="I690" s="245"/>
    </row>
    <row r="691" spans="1:9" ht="12.6" customHeight="1">
      <c r="A691" s="250" t="s">
        <v>2858</v>
      </c>
      <c r="B691" s="40" t="s">
        <v>4213</v>
      </c>
      <c r="C691" s="68">
        <v>35</v>
      </c>
      <c r="D691" s="40">
        <v>50</v>
      </c>
      <c r="E691" s="992">
        <v>1116.8699999999999</v>
      </c>
      <c r="F691" s="740">
        <f t="shared" si="110"/>
        <v>1116.8699999999999</v>
      </c>
      <c r="G691" s="1037">
        <f>'Заказ, cкидки и курсы валют'!$J$24*F691</f>
        <v>14167.495949999999</v>
      </c>
      <c r="H691" s="158">
        <f t="shared" si="111"/>
        <v>708.37</v>
      </c>
      <c r="I691" s="245"/>
    </row>
    <row r="692" spans="1:9" ht="12.6" customHeight="1">
      <c r="A692" s="250" t="s">
        <v>2859</v>
      </c>
      <c r="B692" s="40" t="s">
        <v>4214</v>
      </c>
      <c r="C692" s="68">
        <v>39</v>
      </c>
      <c r="D692" s="40">
        <v>50</v>
      </c>
      <c r="E692" s="992">
        <v>1051.8399999999999</v>
      </c>
      <c r="F692" s="740">
        <f t="shared" si="110"/>
        <v>1051.8399999999999</v>
      </c>
      <c r="G692" s="1037">
        <f>'Заказ, cкидки и курсы валют'!$J$24*F692</f>
        <v>13342.590399999999</v>
      </c>
      <c r="H692" s="158">
        <f t="shared" si="111"/>
        <v>667.13</v>
      </c>
      <c r="I692" s="245"/>
    </row>
    <row r="693" spans="1:9" ht="12.6" customHeight="1">
      <c r="A693" s="250" t="s">
        <v>10826</v>
      </c>
      <c r="B693" s="73" t="s">
        <v>201</v>
      </c>
      <c r="C693" s="68">
        <v>49</v>
      </c>
      <c r="D693" s="40">
        <v>50</v>
      </c>
      <c r="E693" s="992">
        <v>1163.8399999999999</v>
      </c>
      <c r="F693" s="740">
        <f t="shared" ref="F693:F709" si="112">ROUND(E693*(1-$F$10),2)</f>
        <v>1163.8399999999999</v>
      </c>
      <c r="G693" s="1037">
        <f>'Заказ, cкидки и курсы валют'!$J$24*F693</f>
        <v>14763.3104</v>
      </c>
      <c r="H693" s="158">
        <f t="shared" ref="H693:H709" si="113">ROUND((D693/1000)*G693,2)</f>
        <v>738.17</v>
      </c>
      <c r="I693" s="245"/>
    </row>
    <row r="694" spans="1:9" ht="12.6" customHeight="1">
      <c r="A694" s="250" t="s">
        <v>2860</v>
      </c>
      <c r="B694" s="40" t="s">
        <v>202</v>
      </c>
      <c r="C694" s="68">
        <v>49.25</v>
      </c>
      <c r="D694" s="40">
        <v>50</v>
      </c>
      <c r="E694" s="992">
        <v>1477.55</v>
      </c>
      <c r="F694" s="740">
        <f t="shared" si="112"/>
        <v>1477.55</v>
      </c>
      <c r="G694" s="1037">
        <f>'Заказ, cкидки и курсы валют'!$J$24*F694</f>
        <v>18742.721750000001</v>
      </c>
      <c r="H694" s="158">
        <f t="shared" si="113"/>
        <v>937.14</v>
      </c>
      <c r="I694" s="245"/>
    </row>
    <row r="695" spans="1:9" ht="12.6" customHeight="1">
      <c r="A695" s="250" t="s">
        <v>2861</v>
      </c>
      <c r="B695" s="40" t="s">
        <v>203</v>
      </c>
      <c r="C695" s="68">
        <v>58</v>
      </c>
      <c r="D695" s="40">
        <v>50</v>
      </c>
      <c r="E695" s="992">
        <v>1580.46</v>
      </c>
      <c r="F695" s="740">
        <f t="shared" si="112"/>
        <v>1580.46</v>
      </c>
      <c r="G695" s="1037">
        <f>'Заказ, cкидки и курсы валют'!$J$24*F695</f>
        <v>20048.1351</v>
      </c>
      <c r="H695" s="158">
        <f t="shared" si="113"/>
        <v>1002.41</v>
      </c>
      <c r="I695" s="245"/>
    </row>
    <row r="696" spans="1:9" ht="12.6" customHeight="1">
      <c r="A696" s="250" t="s">
        <v>2862</v>
      </c>
      <c r="B696" s="40" t="s">
        <v>204</v>
      </c>
      <c r="C696" s="68">
        <v>69.67</v>
      </c>
      <c r="D696" s="40">
        <v>30</v>
      </c>
      <c r="E696" s="992">
        <v>1782.05</v>
      </c>
      <c r="F696" s="740">
        <f t="shared" si="112"/>
        <v>1782.05</v>
      </c>
      <c r="G696" s="1037">
        <f>'Заказ, cкидки и курсы валют'!$J$24*F696</f>
        <v>22605.304250000001</v>
      </c>
      <c r="H696" s="158">
        <f t="shared" si="113"/>
        <v>678.16</v>
      </c>
      <c r="I696" s="245"/>
    </row>
    <row r="697" spans="1:9" ht="12.6" customHeight="1">
      <c r="A697" s="250" t="s">
        <v>2863</v>
      </c>
      <c r="B697" s="40" t="s">
        <v>3661</v>
      </c>
      <c r="C697" s="68">
        <v>69.17</v>
      </c>
      <c r="D697" s="40">
        <v>30</v>
      </c>
      <c r="E697" s="992">
        <v>2146.4899999999998</v>
      </c>
      <c r="F697" s="740">
        <f t="shared" si="112"/>
        <v>2146.4899999999998</v>
      </c>
      <c r="G697" s="1037">
        <f>'Заказ, cкидки и курсы валют'!$J$24*F697</f>
        <v>27228.225649999997</v>
      </c>
      <c r="H697" s="158">
        <f t="shared" si="113"/>
        <v>816.85</v>
      </c>
      <c r="I697" s="245"/>
    </row>
    <row r="698" spans="1:9" ht="12.6" customHeight="1">
      <c r="A698" s="250" t="s">
        <v>2864</v>
      </c>
      <c r="B698" s="40" t="s">
        <v>205</v>
      </c>
      <c r="C698" s="68">
        <v>78.7</v>
      </c>
      <c r="D698" s="40">
        <v>50</v>
      </c>
      <c r="E698" s="992">
        <v>1819.13</v>
      </c>
      <c r="F698" s="740">
        <f t="shared" si="112"/>
        <v>1819.13</v>
      </c>
      <c r="G698" s="1037">
        <f>'Заказ, cкидки и курсы валют'!$J$24*F698</f>
        <v>23075.664050000003</v>
      </c>
      <c r="H698" s="158">
        <f t="shared" si="113"/>
        <v>1153.78</v>
      </c>
      <c r="I698" s="245"/>
    </row>
    <row r="699" spans="1:9" ht="12.6" customHeight="1">
      <c r="A699" s="250" t="s">
        <v>2865</v>
      </c>
      <c r="B699" s="40" t="s">
        <v>619</v>
      </c>
      <c r="C699" s="68">
        <v>94</v>
      </c>
      <c r="D699" s="40">
        <v>30</v>
      </c>
      <c r="E699" s="992">
        <v>2149.15</v>
      </c>
      <c r="F699" s="740">
        <f t="shared" si="112"/>
        <v>2149.15</v>
      </c>
      <c r="G699" s="1037">
        <f>'Заказ, cкидки и курсы валют'!$J$24*F699</f>
        <v>27261.967750000003</v>
      </c>
      <c r="H699" s="158">
        <f t="shared" si="113"/>
        <v>817.86</v>
      </c>
      <c r="I699" s="245"/>
    </row>
    <row r="700" spans="1:9" ht="12.6" customHeight="1">
      <c r="A700" s="250" t="s">
        <v>2866</v>
      </c>
      <c r="B700" s="40" t="s">
        <v>1333</v>
      </c>
      <c r="C700" s="68">
        <v>117</v>
      </c>
      <c r="D700" s="40">
        <v>25</v>
      </c>
      <c r="E700" s="992">
        <v>2812.7</v>
      </c>
      <c r="F700" s="740">
        <f t="shared" si="112"/>
        <v>2812.7</v>
      </c>
      <c r="G700" s="1037">
        <f>'Заказ, cкидки и курсы валют'!$J$24*F700</f>
        <v>35679.099499999997</v>
      </c>
      <c r="H700" s="158">
        <f t="shared" si="113"/>
        <v>891.98</v>
      </c>
      <c r="I700" s="245"/>
    </row>
    <row r="701" spans="1:9" ht="12.6" customHeight="1">
      <c r="A701" s="250" t="s">
        <v>2867</v>
      </c>
      <c r="B701" s="40" t="s">
        <v>2661</v>
      </c>
      <c r="C701" s="68">
        <v>135.83000000000001</v>
      </c>
      <c r="D701" s="40">
        <v>30</v>
      </c>
      <c r="E701" s="992">
        <v>3199.42</v>
      </c>
      <c r="F701" s="740">
        <f t="shared" si="112"/>
        <v>3199.42</v>
      </c>
      <c r="G701" s="1037">
        <f>'Заказ, cкидки и курсы валют'!$J$24*F701</f>
        <v>40584.642700000004</v>
      </c>
      <c r="H701" s="158">
        <f t="shared" si="113"/>
        <v>1217.54</v>
      </c>
      <c r="I701" s="245"/>
    </row>
    <row r="702" spans="1:9" ht="12.6" customHeight="1">
      <c r="A702" s="250" t="s">
        <v>5300</v>
      </c>
      <c r="B702" s="40" t="s">
        <v>213</v>
      </c>
      <c r="C702" s="68">
        <v>143</v>
      </c>
      <c r="D702" s="40">
        <v>25</v>
      </c>
      <c r="E702" s="992">
        <v>3462.29</v>
      </c>
      <c r="F702" s="740">
        <f t="shared" si="112"/>
        <v>3462.29</v>
      </c>
      <c r="G702" s="1037">
        <f>'Заказ, cкидки и курсы валют'!$J$24*F702</f>
        <v>43919.148650000003</v>
      </c>
      <c r="H702" s="158">
        <f t="shared" si="113"/>
        <v>1097.98</v>
      </c>
      <c r="I702" s="245"/>
    </row>
    <row r="703" spans="1:9" ht="12.6" customHeight="1">
      <c r="A703" s="250" t="s">
        <v>2868</v>
      </c>
      <c r="B703" s="40" t="s">
        <v>3399</v>
      </c>
      <c r="C703" s="68">
        <v>99</v>
      </c>
      <c r="D703" s="40">
        <v>25</v>
      </c>
      <c r="E703" s="992">
        <v>2570.38</v>
      </c>
      <c r="F703" s="740">
        <f t="shared" si="112"/>
        <v>2570.38</v>
      </c>
      <c r="G703" s="1037">
        <f>'Заказ, cкидки и курсы валют'!$J$24*F703</f>
        <v>32605.270300000004</v>
      </c>
      <c r="H703" s="158">
        <f t="shared" si="113"/>
        <v>815.13</v>
      </c>
      <c r="I703" s="245"/>
    </row>
    <row r="704" spans="1:9" ht="12.6" customHeight="1">
      <c r="A704" s="250" t="s">
        <v>2869</v>
      </c>
      <c r="B704" s="40" t="s">
        <v>2651</v>
      </c>
      <c r="C704" s="68">
        <v>121</v>
      </c>
      <c r="D704" s="40">
        <v>25</v>
      </c>
      <c r="E704" s="992">
        <v>3036.08</v>
      </c>
      <c r="F704" s="740">
        <f t="shared" si="112"/>
        <v>3036.08</v>
      </c>
      <c r="G704" s="1037">
        <f>'Заказ, cкидки и курсы валют'!$J$24*F704</f>
        <v>38512.674800000001</v>
      </c>
      <c r="H704" s="158">
        <f t="shared" si="113"/>
        <v>962.82</v>
      </c>
      <c r="I704" s="245"/>
    </row>
    <row r="705" spans="1:9" ht="12.6" customHeight="1">
      <c r="A705" s="250" t="s">
        <v>3937</v>
      </c>
      <c r="B705" s="73" t="s">
        <v>3408</v>
      </c>
      <c r="C705" s="68">
        <v>151.25</v>
      </c>
      <c r="D705" s="40">
        <v>20</v>
      </c>
      <c r="E705" s="992">
        <v>3219.1</v>
      </c>
      <c r="F705" s="740">
        <f t="shared" si="112"/>
        <v>3219.1</v>
      </c>
      <c r="G705" s="1037">
        <f>'Заказ, cкидки и курсы валют'!$J$24*F705</f>
        <v>40834.283499999998</v>
      </c>
      <c r="H705" s="158">
        <f t="shared" si="113"/>
        <v>816.69</v>
      </c>
      <c r="I705" s="245"/>
    </row>
    <row r="706" spans="1:9" ht="12.6" customHeight="1">
      <c r="A706" s="250" t="s">
        <v>2870</v>
      </c>
      <c r="B706" s="40" t="s">
        <v>3400</v>
      </c>
      <c r="C706" s="68">
        <v>165</v>
      </c>
      <c r="D706" s="40">
        <v>20</v>
      </c>
      <c r="E706" s="992">
        <v>4004.52</v>
      </c>
      <c r="F706" s="740">
        <f t="shared" si="112"/>
        <v>4004.52</v>
      </c>
      <c r="G706" s="1037">
        <f>'Заказ, cкидки и курсы валют'!$J$24*F706</f>
        <v>50797.336200000005</v>
      </c>
      <c r="H706" s="158">
        <f t="shared" si="113"/>
        <v>1015.95</v>
      </c>
      <c r="I706" s="245"/>
    </row>
    <row r="707" spans="1:9" ht="12.6" customHeight="1">
      <c r="A707" s="250" t="s">
        <v>2871</v>
      </c>
      <c r="B707" s="40" t="s">
        <v>2266</v>
      </c>
      <c r="C707" s="68">
        <v>203.99</v>
      </c>
      <c r="D707" s="40">
        <v>10</v>
      </c>
      <c r="E707" s="992">
        <v>4988.97</v>
      </c>
      <c r="F707" s="740">
        <f t="shared" si="112"/>
        <v>4988.97</v>
      </c>
      <c r="G707" s="1037">
        <f>'Заказ, cкидки и курсы валют'!$J$24*F707</f>
        <v>63285.084450000002</v>
      </c>
      <c r="H707" s="158">
        <f t="shared" si="113"/>
        <v>632.85</v>
      </c>
      <c r="I707" s="245"/>
    </row>
    <row r="708" spans="1:9">
      <c r="A708" s="250" t="s">
        <v>2872</v>
      </c>
      <c r="B708" s="40" t="s">
        <v>2267</v>
      </c>
      <c r="C708" s="68">
        <v>220</v>
      </c>
      <c r="D708" s="40">
        <v>10</v>
      </c>
      <c r="E708" s="992">
        <v>4525.83</v>
      </c>
      <c r="F708" s="740">
        <f t="shared" si="112"/>
        <v>4525.83</v>
      </c>
      <c r="G708" s="1037">
        <f>'Заказ, cкидки и курсы валют'!$J$24*F708</f>
        <v>57410.153550000003</v>
      </c>
      <c r="H708" s="158">
        <f t="shared" si="113"/>
        <v>574.1</v>
      </c>
      <c r="I708" s="245"/>
    </row>
    <row r="709" spans="1:9" ht="13.5" thickBot="1">
      <c r="A709" s="282" t="s">
        <v>2873</v>
      </c>
      <c r="B709" s="317" t="s">
        <v>4334</v>
      </c>
      <c r="C709" s="962">
        <v>230</v>
      </c>
      <c r="D709" s="317">
        <v>10</v>
      </c>
      <c r="E709" s="992">
        <v>8875.23</v>
      </c>
      <c r="F709" s="1173">
        <f t="shared" si="112"/>
        <v>8875.23</v>
      </c>
      <c r="G709" s="1174">
        <f>'Заказ, cкидки и курсы валют'!$J$24*F709</f>
        <v>112582.29255</v>
      </c>
      <c r="H709" s="214">
        <f t="shared" si="113"/>
        <v>1125.82</v>
      </c>
      <c r="I709" s="248"/>
    </row>
    <row r="710" spans="1:9" ht="13.5" thickBot="1"/>
    <row r="711" spans="1:9" ht="18">
      <c r="A711" s="291"/>
      <c r="B711" s="196"/>
      <c r="C711" s="112" t="s">
        <v>4437</v>
      </c>
      <c r="D711" s="112"/>
      <c r="E711" s="1029"/>
      <c r="F711" s="694"/>
      <c r="G711" s="729"/>
      <c r="H711" s="196"/>
      <c r="I711" s="116"/>
    </row>
    <row r="712" spans="1:9">
      <c r="A712" s="292"/>
      <c r="B712" s="17"/>
      <c r="C712" s="118"/>
      <c r="D712" s="118"/>
      <c r="E712" s="689"/>
      <c r="F712" s="733"/>
      <c r="G712" s="763"/>
      <c r="H712" s="17"/>
      <c r="I712" s="200"/>
    </row>
    <row r="713" spans="1:9">
      <c r="A713" s="292"/>
      <c r="B713" s="17"/>
      <c r="C713" s="118"/>
      <c r="D713" s="118"/>
      <c r="E713" s="689"/>
      <c r="F713" s="733"/>
      <c r="G713" s="763"/>
      <c r="H713" s="17"/>
      <c r="I713" s="200"/>
    </row>
    <row r="714" spans="1:9" ht="36.75" customHeight="1">
      <c r="A714" s="292"/>
      <c r="B714" s="17"/>
      <c r="C714" s="118"/>
      <c r="D714" s="118"/>
      <c r="E714" s="689"/>
      <c r="F714" s="733"/>
      <c r="G714" s="763"/>
      <c r="H714" s="17"/>
      <c r="I714" s="200"/>
    </row>
    <row r="715" spans="1:9" ht="50.25" customHeight="1" thickBot="1">
      <c r="A715" s="234" t="s">
        <v>7212</v>
      </c>
      <c r="B715" s="316"/>
      <c r="C715" s="120"/>
      <c r="D715" s="120"/>
      <c r="E715" s="690"/>
      <c r="F715" s="735"/>
      <c r="G715" s="764"/>
      <c r="H715" s="204"/>
      <c r="I715" s="205"/>
    </row>
    <row r="716" spans="1:9" ht="43.5" customHeight="1">
      <c r="A716" s="228" t="s">
        <v>1036</v>
      </c>
      <c r="B716" s="229" t="s">
        <v>1037</v>
      </c>
      <c r="C716" s="230" t="s">
        <v>679</v>
      </c>
      <c r="D716" s="230" t="s">
        <v>3147</v>
      </c>
      <c r="E716" s="742" t="s">
        <v>11544</v>
      </c>
      <c r="F716" s="737" t="s">
        <v>2796</v>
      </c>
      <c r="G716" s="785" t="s">
        <v>2644</v>
      </c>
      <c r="H716" s="394" t="s">
        <v>498</v>
      </c>
      <c r="I716" s="232" t="s">
        <v>4274</v>
      </c>
    </row>
    <row r="717" spans="1:9" ht="12.6" customHeight="1" thickBot="1">
      <c r="A717" s="228"/>
      <c r="B717" s="445"/>
      <c r="C717" s="230" t="s">
        <v>3648</v>
      </c>
      <c r="D717" s="446" t="s">
        <v>2645</v>
      </c>
      <c r="E717" s="696" t="s">
        <v>265</v>
      </c>
      <c r="F717" s="745">
        <f>'Заказ, cкидки и курсы валют'!$I$12</f>
        <v>0</v>
      </c>
      <c r="G717" s="1150"/>
      <c r="H717" s="545"/>
      <c r="I717" s="380"/>
    </row>
    <row r="718" spans="1:9" ht="12.6" customHeight="1">
      <c r="A718" s="389" t="s">
        <v>7740</v>
      </c>
      <c r="B718" s="1220" t="s">
        <v>190</v>
      </c>
      <c r="C718" s="1203">
        <v>22</v>
      </c>
      <c r="D718" s="1220">
        <v>5</v>
      </c>
      <c r="E718" s="1932">
        <f>E688*2</f>
        <v>1558.42</v>
      </c>
      <c r="F718" s="1187">
        <f>ROUND(E718*(1-$F$10),2)</f>
        <v>1558.42</v>
      </c>
      <c r="G718" s="1188">
        <f>'Заказ, cкидки и курсы валют'!$J$24*F718</f>
        <v>19768.557700000001</v>
      </c>
      <c r="H718" s="443">
        <f>ROUND((D718/1000)*G718,2)</f>
        <v>98.84</v>
      </c>
      <c r="I718" s="393"/>
    </row>
    <row r="719" spans="1:9" ht="12.6" customHeight="1">
      <c r="A719" s="250" t="s">
        <v>7741</v>
      </c>
      <c r="B719" s="40" t="s">
        <v>1341</v>
      </c>
      <c r="C719" s="68">
        <v>23</v>
      </c>
      <c r="D719" s="40">
        <v>5</v>
      </c>
      <c r="E719" s="1932">
        <f>E689*2</f>
        <v>1389.36</v>
      </c>
      <c r="F719" s="740">
        <f t="shared" ref="F719:F738" si="114">ROUND(E719*(1-$F$10),2)</f>
        <v>1389.36</v>
      </c>
      <c r="G719" s="1037">
        <f>'Заказ, cкидки и курсы валют'!$J$24*F719</f>
        <v>17624.031599999998</v>
      </c>
      <c r="H719" s="158">
        <f t="shared" ref="H719:H738" si="115">ROUND((D719/1000)*G719,2)</f>
        <v>88.12</v>
      </c>
      <c r="I719" s="245"/>
    </row>
    <row r="720" spans="1:9" ht="12.6" customHeight="1">
      <c r="A720" s="250" t="s">
        <v>7742</v>
      </c>
      <c r="B720" s="40" t="s">
        <v>2652</v>
      </c>
      <c r="C720" s="68">
        <v>28.8</v>
      </c>
      <c r="D720" s="40">
        <v>5</v>
      </c>
      <c r="E720" s="1932">
        <f>E690*2</f>
        <v>1876.06</v>
      </c>
      <c r="F720" s="740">
        <f t="shared" si="114"/>
        <v>1876.06</v>
      </c>
      <c r="G720" s="1037">
        <f>'Заказ, cкидки и курсы валют'!$J$24*F720</f>
        <v>23797.821100000001</v>
      </c>
      <c r="H720" s="158">
        <f t="shared" si="115"/>
        <v>118.99</v>
      </c>
      <c r="I720" s="245"/>
    </row>
    <row r="721" spans="1:9" ht="12.6" customHeight="1">
      <c r="A721" s="250" t="s">
        <v>7743</v>
      </c>
      <c r="B721" s="40" t="s">
        <v>4213</v>
      </c>
      <c r="C721" s="68">
        <v>35</v>
      </c>
      <c r="D721" s="40">
        <v>5</v>
      </c>
      <c r="E721" s="1932">
        <f>E691*2</f>
        <v>2233.7399999999998</v>
      </c>
      <c r="F721" s="740">
        <f t="shared" si="114"/>
        <v>2233.7399999999998</v>
      </c>
      <c r="G721" s="1037">
        <f>'Заказ, cкидки и курсы валют'!$J$24*F721</f>
        <v>28334.991899999997</v>
      </c>
      <c r="H721" s="158">
        <f t="shared" si="115"/>
        <v>141.66999999999999</v>
      </c>
      <c r="I721" s="245"/>
    </row>
    <row r="722" spans="1:9" ht="12.6" customHeight="1">
      <c r="A722" s="250" t="s">
        <v>7744</v>
      </c>
      <c r="B722" s="40" t="s">
        <v>4214</v>
      </c>
      <c r="C722" s="68">
        <v>39</v>
      </c>
      <c r="D722" s="40">
        <v>5</v>
      </c>
      <c r="E722" s="1932">
        <f>E692*2</f>
        <v>2103.6799999999998</v>
      </c>
      <c r="F722" s="740">
        <f t="shared" si="114"/>
        <v>2103.6799999999998</v>
      </c>
      <c r="G722" s="1037">
        <f>'Заказ, cкидки и курсы валют'!$J$24*F722</f>
        <v>26685.180799999998</v>
      </c>
      <c r="H722" s="158">
        <f t="shared" si="115"/>
        <v>133.43</v>
      </c>
      <c r="I722" s="245"/>
    </row>
    <row r="723" spans="1:9" ht="12.6" customHeight="1">
      <c r="A723" s="250" t="s">
        <v>7745</v>
      </c>
      <c r="B723" s="40" t="s">
        <v>202</v>
      </c>
      <c r="C723" s="68">
        <v>49.25</v>
      </c>
      <c r="D723" s="40">
        <v>5</v>
      </c>
      <c r="E723" s="1932">
        <f t="shared" ref="E723:E738" si="116">E694*2</f>
        <v>2955.1</v>
      </c>
      <c r="F723" s="740">
        <f t="shared" si="114"/>
        <v>2955.1</v>
      </c>
      <c r="G723" s="1037">
        <f>'Заказ, cкидки и курсы валют'!$J$24*F723</f>
        <v>37485.443500000001</v>
      </c>
      <c r="H723" s="158">
        <f t="shared" si="115"/>
        <v>187.43</v>
      </c>
      <c r="I723" s="245"/>
    </row>
    <row r="724" spans="1:9" ht="12.6" customHeight="1">
      <c r="A724" s="250" t="s">
        <v>7746</v>
      </c>
      <c r="B724" s="40" t="s">
        <v>203</v>
      </c>
      <c r="C724" s="68">
        <v>58</v>
      </c>
      <c r="D724" s="40">
        <v>5</v>
      </c>
      <c r="E724" s="1932">
        <f t="shared" si="116"/>
        <v>3160.92</v>
      </c>
      <c r="F724" s="740">
        <f t="shared" si="114"/>
        <v>3160.92</v>
      </c>
      <c r="G724" s="1037">
        <f>'Заказ, cкидки и курсы валют'!$J$24*F724</f>
        <v>40096.270199999999</v>
      </c>
      <c r="H724" s="158">
        <f t="shared" si="115"/>
        <v>200.48</v>
      </c>
      <c r="I724" s="245"/>
    </row>
    <row r="725" spans="1:9" ht="12.6" customHeight="1">
      <c r="A725" s="250" t="s">
        <v>7747</v>
      </c>
      <c r="B725" s="40" t="s">
        <v>204</v>
      </c>
      <c r="C725" s="68">
        <v>69.67</v>
      </c>
      <c r="D725" s="40">
        <v>3</v>
      </c>
      <c r="E725" s="1932">
        <f t="shared" si="116"/>
        <v>3564.1</v>
      </c>
      <c r="F725" s="740">
        <f t="shared" si="114"/>
        <v>3564.1</v>
      </c>
      <c r="G725" s="1037">
        <f>'Заказ, cкидки и курсы валют'!$J$24*F725</f>
        <v>45210.608500000002</v>
      </c>
      <c r="H725" s="158">
        <f t="shared" si="115"/>
        <v>135.63</v>
      </c>
      <c r="I725" s="245"/>
    </row>
    <row r="726" spans="1:9" ht="12.6" customHeight="1">
      <c r="A726" s="250" t="s">
        <v>7748</v>
      </c>
      <c r="B726" s="40" t="s">
        <v>3661</v>
      </c>
      <c r="C726" s="68">
        <v>69.17</v>
      </c>
      <c r="D726" s="40">
        <v>3</v>
      </c>
      <c r="E726" s="1932">
        <f t="shared" si="116"/>
        <v>4292.9799999999996</v>
      </c>
      <c r="F726" s="740">
        <f t="shared" si="114"/>
        <v>4292.9799999999996</v>
      </c>
      <c r="G726" s="1037">
        <f>'Заказ, cкидки и курсы валют'!$J$24*F726</f>
        <v>54456.451299999993</v>
      </c>
      <c r="H726" s="158">
        <f t="shared" si="115"/>
        <v>163.37</v>
      </c>
      <c r="I726" s="245"/>
    </row>
    <row r="727" spans="1:9" ht="12.6" customHeight="1">
      <c r="A727" s="250" t="s">
        <v>7749</v>
      </c>
      <c r="B727" s="40" t="s">
        <v>205</v>
      </c>
      <c r="C727" s="68">
        <v>78.7</v>
      </c>
      <c r="D727" s="40">
        <v>5</v>
      </c>
      <c r="E727" s="1932">
        <f t="shared" si="116"/>
        <v>3638.26</v>
      </c>
      <c r="F727" s="740">
        <f t="shared" si="114"/>
        <v>3638.26</v>
      </c>
      <c r="G727" s="1037">
        <f>'Заказ, cкидки и курсы валют'!$J$24*F727</f>
        <v>46151.328100000006</v>
      </c>
      <c r="H727" s="158">
        <f t="shared" si="115"/>
        <v>230.76</v>
      </c>
      <c r="I727" s="245"/>
    </row>
    <row r="728" spans="1:9" ht="12.6" customHeight="1">
      <c r="A728" s="250" t="s">
        <v>7750</v>
      </c>
      <c r="B728" s="40" t="s">
        <v>619</v>
      </c>
      <c r="C728" s="68">
        <v>94</v>
      </c>
      <c r="D728" s="40">
        <v>3</v>
      </c>
      <c r="E728" s="1932">
        <f t="shared" si="116"/>
        <v>4298.3</v>
      </c>
      <c r="F728" s="740">
        <f t="shared" si="114"/>
        <v>4298.3</v>
      </c>
      <c r="G728" s="1037">
        <f>'Заказ, cкидки и курсы валют'!$J$24*F728</f>
        <v>54523.935500000007</v>
      </c>
      <c r="H728" s="158">
        <f t="shared" si="115"/>
        <v>163.57</v>
      </c>
      <c r="I728" s="245"/>
    </row>
    <row r="729" spans="1:9" ht="12.6" customHeight="1">
      <c r="A729" s="250" t="s">
        <v>7751</v>
      </c>
      <c r="B729" s="40" t="s">
        <v>1333</v>
      </c>
      <c r="C729" s="68">
        <v>117</v>
      </c>
      <c r="D729" s="40">
        <v>5</v>
      </c>
      <c r="E729" s="1932">
        <f t="shared" si="116"/>
        <v>5625.4</v>
      </c>
      <c r="F729" s="740">
        <f t="shared" si="114"/>
        <v>5625.4</v>
      </c>
      <c r="G729" s="1037">
        <f>'Заказ, cкидки и курсы валют'!$J$24*F729</f>
        <v>71358.198999999993</v>
      </c>
      <c r="H729" s="158">
        <f t="shared" si="115"/>
        <v>356.79</v>
      </c>
      <c r="I729" s="245"/>
    </row>
    <row r="730" spans="1:9" ht="12.6" customHeight="1">
      <c r="A730" s="250" t="s">
        <v>7752</v>
      </c>
      <c r="B730" s="40" t="s">
        <v>2661</v>
      </c>
      <c r="C730" s="68">
        <v>135.83000000000001</v>
      </c>
      <c r="D730" s="40">
        <v>3</v>
      </c>
      <c r="E730" s="1932">
        <f t="shared" si="116"/>
        <v>6398.84</v>
      </c>
      <c r="F730" s="740">
        <f t="shared" si="114"/>
        <v>6398.84</v>
      </c>
      <c r="G730" s="1037">
        <f>'Заказ, cкидки и курсы валют'!$J$24*F730</f>
        <v>81169.285400000008</v>
      </c>
      <c r="H730" s="158">
        <f t="shared" si="115"/>
        <v>243.51</v>
      </c>
      <c r="I730" s="245"/>
    </row>
    <row r="731" spans="1:9" ht="12.6" customHeight="1">
      <c r="A731" s="250" t="s">
        <v>7753</v>
      </c>
      <c r="B731" s="40" t="s">
        <v>213</v>
      </c>
      <c r="C731" s="68">
        <v>143</v>
      </c>
      <c r="D731" s="40">
        <v>5</v>
      </c>
      <c r="E731" s="1932">
        <f t="shared" si="116"/>
        <v>6924.58</v>
      </c>
      <c r="F731" s="740">
        <f t="shared" si="114"/>
        <v>6924.58</v>
      </c>
      <c r="G731" s="1037">
        <f>'Заказ, cкидки и курсы валют'!$J$24*F731</f>
        <v>87838.297300000006</v>
      </c>
      <c r="H731" s="158">
        <f t="shared" si="115"/>
        <v>439.19</v>
      </c>
      <c r="I731" s="245"/>
    </row>
    <row r="732" spans="1:9" ht="12.6" customHeight="1">
      <c r="A732" s="250" t="s">
        <v>7754</v>
      </c>
      <c r="B732" s="40" t="s">
        <v>3399</v>
      </c>
      <c r="C732" s="68">
        <v>99</v>
      </c>
      <c r="D732" s="40">
        <v>5</v>
      </c>
      <c r="E732" s="1932">
        <f t="shared" si="116"/>
        <v>5140.76</v>
      </c>
      <c r="F732" s="740">
        <f t="shared" si="114"/>
        <v>5140.76</v>
      </c>
      <c r="G732" s="1037">
        <f>'Заказ, cкидки и курсы валют'!$J$24*F732</f>
        <v>65210.540600000008</v>
      </c>
      <c r="H732" s="158">
        <f t="shared" si="115"/>
        <v>326.05</v>
      </c>
      <c r="I732" s="245"/>
    </row>
    <row r="733" spans="1:9" ht="12.6" customHeight="1">
      <c r="A733" s="250" t="s">
        <v>7755</v>
      </c>
      <c r="B733" s="40" t="s">
        <v>2651</v>
      </c>
      <c r="C733" s="68">
        <v>121</v>
      </c>
      <c r="D733" s="40">
        <v>5</v>
      </c>
      <c r="E733" s="1932">
        <f t="shared" si="116"/>
        <v>6072.16</v>
      </c>
      <c r="F733" s="740">
        <f t="shared" si="114"/>
        <v>6072.16</v>
      </c>
      <c r="G733" s="1037">
        <f>'Заказ, cкидки и курсы валют'!$J$24*F733</f>
        <v>77025.349600000001</v>
      </c>
      <c r="H733" s="158">
        <f t="shared" si="115"/>
        <v>385.13</v>
      </c>
      <c r="I733" s="245"/>
    </row>
    <row r="734" spans="1:9" ht="12.6" customHeight="1">
      <c r="A734" s="250" t="s">
        <v>7756</v>
      </c>
      <c r="B734" s="73" t="s">
        <v>3408</v>
      </c>
      <c r="C734" s="68">
        <v>151.25</v>
      </c>
      <c r="D734" s="40">
        <v>2</v>
      </c>
      <c r="E734" s="1932">
        <f t="shared" si="116"/>
        <v>6438.2</v>
      </c>
      <c r="F734" s="740">
        <f t="shared" si="114"/>
        <v>6438.2</v>
      </c>
      <c r="G734" s="1037">
        <f>'Заказ, cкидки и курсы валют'!$J$24*F734</f>
        <v>81668.566999999995</v>
      </c>
      <c r="H734" s="158">
        <f t="shared" si="115"/>
        <v>163.34</v>
      </c>
      <c r="I734" s="245"/>
    </row>
    <row r="735" spans="1:9" ht="12.6" customHeight="1">
      <c r="A735" s="250" t="s">
        <v>7757</v>
      </c>
      <c r="B735" s="40" t="s">
        <v>3400</v>
      </c>
      <c r="C735" s="68">
        <v>165</v>
      </c>
      <c r="D735" s="40">
        <v>2</v>
      </c>
      <c r="E735" s="1932">
        <f t="shared" si="116"/>
        <v>8009.04</v>
      </c>
      <c r="F735" s="740">
        <f t="shared" si="114"/>
        <v>8009.04</v>
      </c>
      <c r="G735" s="1037">
        <f>'Заказ, cкидки и курсы валют'!$J$24*F735</f>
        <v>101594.67240000001</v>
      </c>
      <c r="H735" s="158">
        <f t="shared" si="115"/>
        <v>203.19</v>
      </c>
      <c r="I735" s="245"/>
    </row>
    <row r="736" spans="1:9" ht="12.6" customHeight="1">
      <c r="A736" s="250" t="s">
        <v>7758</v>
      </c>
      <c r="B736" s="40" t="s">
        <v>2266</v>
      </c>
      <c r="C736" s="68">
        <v>203.99</v>
      </c>
      <c r="D736" s="40">
        <v>1</v>
      </c>
      <c r="E736" s="1932">
        <f t="shared" si="116"/>
        <v>9977.94</v>
      </c>
      <c r="F736" s="740">
        <f t="shared" si="114"/>
        <v>9977.94</v>
      </c>
      <c r="G736" s="1037">
        <f>'Заказ, cкидки и курсы валют'!$J$24*F736</f>
        <v>126570.1689</v>
      </c>
      <c r="H736" s="158">
        <f t="shared" si="115"/>
        <v>126.57</v>
      </c>
      <c r="I736" s="245"/>
    </row>
    <row r="737" spans="1:9">
      <c r="A737" s="250" t="s">
        <v>7759</v>
      </c>
      <c r="B737" s="40" t="s">
        <v>2267</v>
      </c>
      <c r="C737" s="68">
        <v>220</v>
      </c>
      <c r="D737" s="40">
        <v>1</v>
      </c>
      <c r="E737" s="1932">
        <f t="shared" si="116"/>
        <v>9051.66</v>
      </c>
      <c r="F737" s="740">
        <f t="shared" si="114"/>
        <v>9051.66</v>
      </c>
      <c r="G737" s="1037">
        <f>'Заказ, cкидки и курсы валют'!$J$24*F737</f>
        <v>114820.30710000001</v>
      </c>
      <c r="H737" s="158">
        <f t="shared" si="115"/>
        <v>114.82</v>
      </c>
      <c r="I737" s="245"/>
    </row>
    <row r="738" spans="1:9" ht="13.5" thickBot="1">
      <c r="A738" s="282" t="s">
        <v>7760</v>
      </c>
      <c r="B738" s="317" t="s">
        <v>4334</v>
      </c>
      <c r="C738" s="962">
        <v>230</v>
      </c>
      <c r="D738" s="317">
        <v>1</v>
      </c>
      <c r="E738" s="1932">
        <f t="shared" si="116"/>
        <v>17750.46</v>
      </c>
      <c r="F738" s="1173">
        <f t="shared" si="114"/>
        <v>17750.46</v>
      </c>
      <c r="G738" s="1174">
        <f>'Заказ, cкидки и курсы валют'!$J$24*F738</f>
        <v>225164.5851</v>
      </c>
      <c r="H738" s="214">
        <f t="shared" si="115"/>
        <v>225.16</v>
      </c>
      <c r="I738" s="248"/>
    </row>
    <row r="739" spans="1:9" ht="13.5" thickBot="1"/>
    <row r="740" spans="1:9" ht="18">
      <c r="A740" s="291"/>
      <c r="B740" s="196"/>
      <c r="C740" s="112"/>
      <c r="D740" s="112" t="s">
        <v>3104</v>
      </c>
      <c r="E740" s="1029"/>
      <c r="F740" s="694"/>
      <c r="G740" s="729"/>
      <c r="H740" s="196"/>
      <c r="I740" s="116"/>
    </row>
    <row r="741" spans="1:9" ht="17.25" customHeight="1">
      <c r="A741" s="292"/>
      <c r="B741" s="17"/>
      <c r="C741" s="118"/>
      <c r="D741" s="118"/>
      <c r="E741" s="689"/>
      <c r="F741" s="733"/>
      <c r="G741" s="763"/>
      <c r="H741" s="17"/>
      <c r="I741" s="200"/>
    </row>
    <row r="742" spans="1:9" ht="15.75" customHeight="1">
      <c r="A742" s="292"/>
      <c r="B742" s="17"/>
      <c r="C742" s="118"/>
      <c r="D742" s="118"/>
      <c r="E742" s="689"/>
      <c r="F742" s="733"/>
      <c r="G742" s="763"/>
      <c r="H742" s="17"/>
      <c r="I742" s="200"/>
    </row>
    <row r="743" spans="1:9" ht="41.25" customHeight="1">
      <c r="A743" s="292"/>
      <c r="B743" s="17"/>
      <c r="C743" s="118"/>
      <c r="D743" s="118"/>
      <c r="E743" s="689"/>
      <c r="F743" s="733"/>
      <c r="G743" s="763"/>
      <c r="H743" s="17"/>
      <c r="I743" s="200"/>
    </row>
    <row r="744" spans="1:9" ht="16.5" thickBot="1">
      <c r="A744" s="234" t="s">
        <v>7211</v>
      </c>
      <c r="B744" s="316"/>
      <c r="C744" s="120"/>
      <c r="D744" s="120"/>
      <c r="E744" s="690"/>
      <c r="F744" s="735"/>
      <c r="G744" s="764"/>
      <c r="H744" s="204"/>
      <c r="I744" s="205"/>
    </row>
    <row r="745" spans="1:9" ht="48" customHeight="1">
      <c r="A745" s="228" t="s">
        <v>1036</v>
      </c>
      <c r="B745" s="229" t="s">
        <v>1037</v>
      </c>
      <c r="C745" s="230" t="s">
        <v>679</v>
      </c>
      <c r="D745" s="230" t="s">
        <v>3147</v>
      </c>
      <c r="E745" s="742" t="s">
        <v>11544</v>
      </c>
      <c r="F745" s="737" t="s">
        <v>2796</v>
      </c>
      <c r="G745" s="785" t="s">
        <v>2644</v>
      </c>
      <c r="H745" s="394" t="s">
        <v>498</v>
      </c>
      <c r="I745" s="232" t="s">
        <v>4274</v>
      </c>
    </row>
    <row r="746" spans="1:9" ht="12.6" customHeight="1" thickBot="1">
      <c r="A746" s="228"/>
      <c r="B746" s="445"/>
      <c r="C746" s="230" t="s">
        <v>3648</v>
      </c>
      <c r="D746" s="446" t="s">
        <v>2645</v>
      </c>
      <c r="E746" s="696" t="s">
        <v>265</v>
      </c>
      <c r="F746" s="745">
        <f>'Заказ, cкидки и курсы валют'!$I$12</f>
        <v>0</v>
      </c>
      <c r="G746" s="1150"/>
      <c r="H746" s="545"/>
      <c r="I746" s="380"/>
    </row>
    <row r="747" spans="1:9" ht="12.6" customHeight="1">
      <c r="A747" s="389" t="s">
        <v>2874</v>
      </c>
      <c r="B747" s="1217" t="s">
        <v>1351</v>
      </c>
      <c r="C747" s="1219">
        <v>33</v>
      </c>
      <c r="D747" s="1220">
        <v>50</v>
      </c>
      <c r="E747" s="992">
        <v>1407.55</v>
      </c>
      <c r="F747" s="1187">
        <f>ROUND(E747*(1-$F$10),2)</f>
        <v>1407.55</v>
      </c>
      <c r="G747" s="1188">
        <f>'Заказ, cкидки и курсы валют'!$J$24*F747</f>
        <v>17854.77175</v>
      </c>
      <c r="H747" s="443">
        <f>ROUND((D747/1000)*G747,2)</f>
        <v>892.74</v>
      </c>
      <c r="I747" s="393"/>
    </row>
    <row r="748" spans="1:9" ht="12.6" customHeight="1">
      <c r="A748" s="250" t="s">
        <v>2875</v>
      </c>
      <c r="B748" s="73" t="s">
        <v>1352</v>
      </c>
      <c r="C748" s="68">
        <v>58</v>
      </c>
      <c r="D748" s="40">
        <v>30</v>
      </c>
      <c r="E748" s="992">
        <v>2480.6</v>
      </c>
      <c r="F748" s="740">
        <f t="shared" ref="F748:F751" si="117">ROUND(E748*(1-$F$10),2)</f>
        <v>2480.6</v>
      </c>
      <c r="G748" s="1037">
        <f>'Заказ, cкидки и курсы валют'!$J$24*F748</f>
        <v>31466.411</v>
      </c>
      <c r="H748" s="158">
        <f t="shared" ref="H748:H751" si="118">ROUND((D748/1000)*G748,2)</f>
        <v>943.99</v>
      </c>
      <c r="I748" s="245"/>
    </row>
    <row r="749" spans="1:9" ht="12.6" customHeight="1">
      <c r="A749" s="250" t="s">
        <v>2876</v>
      </c>
      <c r="B749" s="73" t="s">
        <v>1353</v>
      </c>
      <c r="C749" s="68">
        <v>120</v>
      </c>
      <c r="D749" s="40">
        <v>20</v>
      </c>
      <c r="E749" s="992">
        <v>5171.99</v>
      </c>
      <c r="F749" s="740">
        <f t="shared" si="117"/>
        <v>5171.99</v>
      </c>
      <c r="G749" s="1037">
        <f>'Заказ, cкидки и курсы валют'!$J$24*F749</f>
        <v>65606.693150000006</v>
      </c>
      <c r="H749" s="158">
        <f t="shared" si="118"/>
        <v>1312.13</v>
      </c>
      <c r="I749" s="245"/>
    </row>
    <row r="750" spans="1:9">
      <c r="A750" s="605" t="s">
        <v>2877</v>
      </c>
      <c r="B750" s="965" t="s">
        <v>1354</v>
      </c>
      <c r="C750" s="966">
        <v>210</v>
      </c>
      <c r="D750" s="965">
        <v>10</v>
      </c>
      <c r="E750" s="992">
        <v>6309.18</v>
      </c>
      <c r="F750" s="740">
        <f t="shared" si="117"/>
        <v>6309.18</v>
      </c>
      <c r="G750" s="1037">
        <f>'Заказ, cкидки и курсы валют'!$J$24*F750</f>
        <v>80031.948300000004</v>
      </c>
      <c r="H750" s="158">
        <f t="shared" si="118"/>
        <v>800.32</v>
      </c>
      <c r="I750" s="245"/>
    </row>
    <row r="751" spans="1:9" ht="13.5" thickBot="1">
      <c r="A751" s="950" t="s">
        <v>3893</v>
      </c>
      <c r="B751" s="963" t="s">
        <v>3894</v>
      </c>
      <c r="C751" s="964">
        <v>416.67</v>
      </c>
      <c r="D751" s="963">
        <v>10</v>
      </c>
      <c r="E751" s="992">
        <v>18103.22</v>
      </c>
      <c r="F751" s="1173">
        <f t="shared" si="117"/>
        <v>18103.22</v>
      </c>
      <c r="G751" s="1174">
        <f>'Заказ, cкидки и курсы валют'!$J$24*F751</f>
        <v>229639.34570000003</v>
      </c>
      <c r="H751" s="214">
        <f t="shared" si="118"/>
        <v>2296.39</v>
      </c>
      <c r="I751" s="612"/>
    </row>
    <row r="752" spans="1:9" ht="13.5" thickBot="1"/>
    <row r="753" spans="1:9" ht="18">
      <c r="A753" s="291"/>
      <c r="B753" s="196"/>
      <c r="C753" s="112"/>
      <c r="D753" s="112" t="s">
        <v>3104</v>
      </c>
      <c r="E753" s="1029"/>
      <c r="F753" s="694"/>
      <c r="G753" s="729"/>
      <c r="H753" s="196"/>
      <c r="I753" s="116"/>
    </row>
    <row r="754" spans="1:9" ht="30" customHeight="1">
      <c r="A754" s="292"/>
      <c r="B754" s="17"/>
      <c r="C754" s="118"/>
      <c r="D754" s="118"/>
      <c r="E754" s="689"/>
      <c r="F754" s="733"/>
      <c r="G754" s="763"/>
      <c r="H754" s="17"/>
      <c r="I754" s="200"/>
    </row>
    <row r="755" spans="1:9" ht="24" customHeight="1">
      <c r="A755" s="292"/>
      <c r="B755" s="17"/>
      <c r="C755" s="118"/>
      <c r="D755" s="118"/>
      <c r="E755" s="689"/>
      <c r="F755" s="733"/>
      <c r="G755" s="763"/>
      <c r="H755" s="17"/>
      <c r="I755" s="200"/>
    </row>
    <row r="756" spans="1:9" ht="47.25" customHeight="1">
      <c r="A756" s="292"/>
      <c r="B756" s="17"/>
      <c r="C756" s="118"/>
      <c r="D756" s="118"/>
      <c r="E756" s="689"/>
      <c r="F756" s="733"/>
      <c r="G756" s="763"/>
      <c r="H756" s="17"/>
      <c r="I756" s="200"/>
    </row>
    <row r="757" spans="1:9" ht="16.5" thickBot="1">
      <c r="A757" s="234" t="s">
        <v>7212</v>
      </c>
      <c r="B757" s="316"/>
      <c r="C757" s="120"/>
      <c r="D757" s="120"/>
      <c r="E757" s="690"/>
      <c r="F757" s="735"/>
      <c r="G757" s="764"/>
      <c r="H757" s="204"/>
      <c r="I757" s="205"/>
    </row>
    <row r="758" spans="1:9" ht="45.75" customHeight="1">
      <c r="A758" s="228" t="s">
        <v>1036</v>
      </c>
      <c r="B758" s="229" t="s">
        <v>1037</v>
      </c>
      <c r="C758" s="230" t="s">
        <v>679</v>
      </c>
      <c r="D758" s="230" t="s">
        <v>3147</v>
      </c>
      <c r="E758" s="742" t="s">
        <v>11544</v>
      </c>
      <c r="F758" s="737" t="s">
        <v>2796</v>
      </c>
      <c r="G758" s="785" t="s">
        <v>2644</v>
      </c>
      <c r="H758" s="394" t="s">
        <v>498</v>
      </c>
      <c r="I758" s="232" t="s">
        <v>4274</v>
      </c>
    </row>
    <row r="759" spans="1:9" ht="12.6" customHeight="1" thickBot="1">
      <c r="A759" s="228"/>
      <c r="B759" s="445"/>
      <c r="C759" s="230" t="s">
        <v>3648</v>
      </c>
      <c r="D759" s="446" t="s">
        <v>2645</v>
      </c>
      <c r="E759" s="696" t="s">
        <v>265</v>
      </c>
      <c r="F759" s="745">
        <f>'Заказ, cкидки и курсы валют'!$I$12</f>
        <v>0</v>
      </c>
      <c r="G759" s="1150"/>
      <c r="H759" s="545"/>
      <c r="I759" s="380"/>
    </row>
    <row r="760" spans="1:9" ht="12.6" customHeight="1">
      <c r="A760" s="389" t="s">
        <v>7761</v>
      </c>
      <c r="B760" s="1217" t="s">
        <v>1351</v>
      </c>
      <c r="C760" s="1219">
        <v>33</v>
      </c>
      <c r="D760" s="1220">
        <v>5</v>
      </c>
      <c r="E760" s="1932">
        <f>E747*2</f>
        <v>2815.1</v>
      </c>
      <c r="F760" s="1187">
        <f>ROUND(E760*(1-$F$10),2)</f>
        <v>2815.1</v>
      </c>
      <c r="G760" s="1188">
        <f>'Заказ, cкидки и курсы валют'!$J$24*F760</f>
        <v>35709.5435</v>
      </c>
      <c r="H760" s="443">
        <f>ROUND((D760/1000)*G760,2)</f>
        <v>178.55</v>
      </c>
      <c r="I760" s="393"/>
    </row>
    <row r="761" spans="1:9" ht="12.6" customHeight="1">
      <c r="A761" s="250" t="s">
        <v>7762</v>
      </c>
      <c r="B761" s="73" t="s">
        <v>1352</v>
      </c>
      <c r="C761" s="68">
        <v>58</v>
      </c>
      <c r="D761" s="40">
        <v>3</v>
      </c>
      <c r="E761" s="1932">
        <f t="shared" ref="E761:E764" si="119">E748*2</f>
        <v>4961.2</v>
      </c>
      <c r="F761" s="740">
        <f t="shared" ref="F761:F764" si="120">ROUND(E761*(1-$F$10),2)</f>
        <v>4961.2</v>
      </c>
      <c r="G761" s="1037">
        <f>'Заказ, cкидки и курсы валют'!$J$24*F761</f>
        <v>62932.822</v>
      </c>
      <c r="H761" s="158">
        <f t="shared" ref="H761:H764" si="121">ROUND((D761/1000)*G761,2)</f>
        <v>188.8</v>
      </c>
      <c r="I761" s="245"/>
    </row>
    <row r="762" spans="1:9" ht="12.6" customHeight="1">
      <c r="A762" s="250" t="s">
        <v>7763</v>
      </c>
      <c r="B762" s="73" t="s">
        <v>1353</v>
      </c>
      <c r="C762" s="68">
        <v>120</v>
      </c>
      <c r="D762" s="40">
        <v>2</v>
      </c>
      <c r="E762" s="1932">
        <f t="shared" si="119"/>
        <v>10343.98</v>
      </c>
      <c r="F762" s="740">
        <f t="shared" si="120"/>
        <v>10343.98</v>
      </c>
      <c r="G762" s="1037">
        <f>'Заказ, cкидки и курсы валют'!$J$24*F762</f>
        <v>131213.38630000001</v>
      </c>
      <c r="H762" s="158">
        <f t="shared" si="121"/>
        <v>262.43</v>
      </c>
      <c r="I762" s="245"/>
    </row>
    <row r="763" spans="1:9">
      <c r="A763" s="243" t="s">
        <v>7764</v>
      </c>
      <c r="B763" s="965" t="s">
        <v>1354</v>
      </c>
      <c r="C763" s="966">
        <v>210</v>
      </c>
      <c r="D763" s="965">
        <v>1</v>
      </c>
      <c r="E763" s="1932">
        <f t="shared" si="119"/>
        <v>12618.36</v>
      </c>
      <c r="F763" s="740">
        <f t="shared" si="120"/>
        <v>12618.36</v>
      </c>
      <c r="G763" s="1037">
        <f>'Заказ, cкидки и курсы валют'!$J$24*F763</f>
        <v>160063.89660000001</v>
      </c>
      <c r="H763" s="158">
        <f t="shared" si="121"/>
        <v>160.06</v>
      </c>
      <c r="I763" s="245"/>
    </row>
    <row r="764" spans="1:9" ht="13.5" thickBot="1">
      <c r="A764" s="972" t="s">
        <v>7765</v>
      </c>
      <c r="B764" s="963" t="s">
        <v>3894</v>
      </c>
      <c r="C764" s="964">
        <v>416.67</v>
      </c>
      <c r="D764" s="963">
        <v>1</v>
      </c>
      <c r="E764" s="1932">
        <f t="shared" si="119"/>
        <v>36206.44</v>
      </c>
      <c r="F764" s="1173">
        <f t="shared" si="120"/>
        <v>36206.44</v>
      </c>
      <c r="G764" s="1174">
        <f>'Заказ, cкидки и курсы валют'!$J$24*F764</f>
        <v>459278.69140000007</v>
      </c>
      <c r="H764" s="214">
        <f t="shared" si="121"/>
        <v>459.28</v>
      </c>
      <c r="I764" s="612"/>
    </row>
    <row r="765" spans="1:9" ht="13.5" thickBot="1"/>
    <row r="766" spans="1:9" ht="30" customHeight="1">
      <c r="A766" s="291"/>
      <c r="B766" s="196"/>
      <c r="C766" s="112" t="s">
        <v>3105</v>
      </c>
      <c r="D766" s="112"/>
      <c r="E766" s="1029"/>
      <c r="F766" s="694"/>
      <c r="G766" s="729"/>
      <c r="H766" s="196"/>
      <c r="I766" s="116"/>
    </row>
    <row r="767" spans="1:9" ht="24" customHeight="1">
      <c r="A767" s="292"/>
      <c r="B767" s="17"/>
      <c r="C767" s="118"/>
      <c r="D767" s="118"/>
      <c r="E767" s="689"/>
      <c r="F767" s="733"/>
      <c r="G767" s="763"/>
      <c r="H767" s="17"/>
      <c r="I767" s="200"/>
    </row>
    <row r="768" spans="1:9" ht="20.25" customHeight="1">
      <c r="A768" s="292"/>
      <c r="B768" s="17"/>
      <c r="C768" s="118"/>
      <c r="D768" s="118"/>
      <c r="E768" s="689"/>
      <c r="F768" s="733"/>
      <c r="G768" s="763"/>
      <c r="H768" s="17"/>
      <c r="I768" s="200"/>
    </row>
    <row r="769" spans="1:11">
      <c r="A769" s="292"/>
      <c r="B769" s="17"/>
      <c r="C769" s="118"/>
      <c r="D769" s="118"/>
      <c r="E769" s="689"/>
      <c r="F769" s="733"/>
      <c r="G769" s="763"/>
      <c r="H769" s="17"/>
      <c r="I769" s="200"/>
    </row>
    <row r="770" spans="1:11" ht="45.75" customHeight="1" thickBot="1">
      <c r="A770" s="234" t="s">
        <v>7211</v>
      </c>
      <c r="B770" s="316"/>
      <c r="C770" s="120"/>
      <c r="D770" s="120"/>
      <c r="E770" s="690"/>
      <c r="F770" s="735"/>
      <c r="G770" s="764"/>
      <c r="H770" s="204"/>
      <c r="I770" s="205"/>
    </row>
    <row r="771" spans="1:11" ht="46.5" customHeight="1">
      <c r="A771" s="228" t="s">
        <v>1036</v>
      </c>
      <c r="B771" s="229" t="s">
        <v>1037</v>
      </c>
      <c r="C771" s="230" t="s">
        <v>679</v>
      </c>
      <c r="D771" s="230" t="s">
        <v>3147</v>
      </c>
      <c r="E771" s="742" t="s">
        <v>11544</v>
      </c>
      <c r="F771" s="737" t="s">
        <v>2796</v>
      </c>
      <c r="G771" s="785" t="s">
        <v>2644</v>
      </c>
      <c r="H771" s="394" t="s">
        <v>498</v>
      </c>
      <c r="I771" s="232" t="s">
        <v>4274</v>
      </c>
    </row>
    <row r="772" spans="1:11" ht="12.6" customHeight="1" thickBot="1">
      <c r="A772" s="228"/>
      <c r="B772" s="445"/>
      <c r="C772" s="230" t="s">
        <v>3648</v>
      </c>
      <c r="D772" s="446" t="s">
        <v>2645</v>
      </c>
      <c r="E772" s="696" t="s">
        <v>265</v>
      </c>
      <c r="F772" s="745">
        <f>'Заказ, cкидки и курсы валют'!$I$12</f>
        <v>0</v>
      </c>
      <c r="G772" s="1150"/>
      <c r="H772" s="545"/>
      <c r="I772" s="380"/>
    </row>
    <row r="773" spans="1:11" ht="12.6" customHeight="1">
      <c r="A773" s="389" t="s">
        <v>2878</v>
      </c>
      <c r="B773" s="1217" t="s">
        <v>1351</v>
      </c>
      <c r="C773" s="1219">
        <v>33</v>
      </c>
      <c r="D773" s="1220">
        <v>50</v>
      </c>
      <c r="E773" s="992">
        <v>1256.8499999999999</v>
      </c>
      <c r="F773" s="1187">
        <f>ROUND(E773*(1-$F$10),2)</f>
        <v>1256.8499999999999</v>
      </c>
      <c r="G773" s="1188">
        <f>'Заказ, cкидки и курсы валют'!$J$24*F773</f>
        <v>15943.142249999999</v>
      </c>
      <c r="H773" s="443">
        <f>ROUND((D773/1000)*G773,2)</f>
        <v>797.16</v>
      </c>
      <c r="I773" s="393"/>
    </row>
    <row r="774" spans="1:11" ht="12.6" customHeight="1">
      <c r="A774" s="250" t="s">
        <v>2879</v>
      </c>
      <c r="B774" s="73" t="s">
        <v>1352</v>
      </c>
      <c r="C774" s="60">
        <v>65</v>
      </c>
      <c r="D774" s="40">
        <v>30</v>
      </c>
      <c r="E774" s="992">
        <v>2314.3200000000002</v>
      </c>
      <c r="F774" s="740">
        <f t="shared" ref="F774:F777" si="122">ROUND(E774*(1-$F$10),2)</f>
        <v>2314.3200000000002</v>
      </c>
      <c r="G774" s="1037">
        <f>'Заказ, cкидки и курсы валют'!$J$24*F774</f>
        <v>29357.149200000003</v>
      </c>
      <c r="H774" s="158">
        <f t="shared" ref="H774:H777" si="123">ROUND((D774/1000)*G774,2)</f>
        <v>880.71</v>
      </c>
      <c r="I774" s="245"/>
    </row>
    <row r="775" spans="1:11" ht="12.6" customHeight="1">
      <c r="A775" s="250" t="s">
        <v>2880</v>
      </c>
      <c r="B775" s="73" t="s">
        <v>1353</v>
      </c>
      <c r="C775" s="967">
        <v>110.375</v>
      </c>
      <c r="D775" s="40">
        <v>20</v>
      </c>
      <c r="E775" s="992">
        <v>3832.42</v>
      </c>
      <c r="F775" s="740">
        <f t="shared" si="122"/>
        <v>3832.42</v>
      </c>
      <c r="G775" s="1037">
        <f>'Заказ, cкидки и курсы валют'!$J$24*F775</f>
        <v>48614.2477</v>
      </c>
      <c r="H775" s="158">
        <f t="shared" si="123"/>
        <v>972.28</v>
      </c>
      <c r="I775" s="245"/>
    </row>
    <row r="776" spans="1:11">
      <c r="A776" s="250" t="s">
        <v>2881</v>
      </c>
      <c r="B776" s="73" t="s">
        <v>1354</v>
      </c>
      <c r="C776" s="966">
        <v>225</v>
      </c>
      <c r="D776" s="40">
        <v>10</v>
      </c>
      <c r="E776" s="992">
        <v>6342.39</v>
      </c>
      <c r="F776" s="740">
        <f t="shared" si="122"/>
        <v>6342.39</v>
      </c>
      <c r="G776" s="1037">
        <f>'Заказ, cкидки и курсы валют'!$J$24*F776</f>
        <v>80453.217150000011</v>
      </c>
      <c r="H776" s="158">
        <f t="shared" si="123"/>
        <v>804.53</v>
      </c>
      <c r="I776" s="245"/>
    </row>
    <row r="777" spans="1:11" ht="13.5" thickBot="1">
      <c r="A777" s="968" t="s">
        <v>3895</v>
      </c>
      <c r="B777" s="969" t="s">
        <v>3894</v>
      </c>
      <c r="C777" s="964">
        <v>310</v>
      </c>
      <c r="D777" s="969">
        <v>10</v>
      </c>
      <c r="E777" s="992">
        <v>17295.84</v>
      </c>
      <c r="F777" s="1173">
        <f t="shared" si="122"/>
        <v>17295.84</v>
      </c>
      <c r="G777" s="1174">
        <f>'Заказ, cкидки и курсы валют'!$J$24*F777</f>
        <v>219397.7304</v>
      </c>
      <c r="H777" s="214">
        <f t="shared" si="123"/>
        <v>2193.98</v>
      </c>
      <c r="I777" s="612"/>
    </row>
    <row r="778" spans="1:11" ht="13.5" thickBot="1"/>
    <row r="779" spans="1:11" ht="24.75" customHeight="1">
      <c r="A779" s="291"/>
      <c r="B779" s="196"/>
      <c r="C779" s="112" t="s">
        <v>3105</v>
      </c>
      <c r="D779" s="112"/>
      <c r="E779" s="1029"/>
      <c r="F779" s="694"/>
      <c r="G779" s="729"/>
      <c r="H779" s="196"/>
      <c r="I779" s="116"/>
    </row>
    <row r="780" spans="1:11" ht="24" customHeight="1">
      <c r="A780" s="292"/>
      <c r="B780" s="17"/>
      <c r="C780" s="118"/>
      <c r="D780" s="118"/>
      <c r="E780" s="689"/>
      <c r="F780" s="733"/>
      <c r="G780" s="763"/>
      <c r="H780" s="17"/>
      <c r="I780" s="200"/>
    </row>
    <row r="781" spans="1:11" ht="20.25" customHeight="1">
      <c r="A781" s="292"/>
      <c r="B781" s="17"/>
      <c r="C781" s="118"/>
      <c r="D781" s="118"/>
      <c r="E781" s="689"/>
      <c r="F781" s="733"/>
      <c r="G781" s="763"/>
      <c r="H781" s="17"/>
      <c r="I781" s="200"/>
    </row>
    <row r="782" spans="1:11" ht="46.5" customHeight="1">
      <c r="A782" s="292"/>
      <c r="B782" s="17"/>
      <c r="C782" s="118"/>
      <c r="D782" s="118"/>
      <c r="E782" s="689"/>
      <c r="F782" s="733"/>
      <c r="G782" s="763"/>
      <c r="H782" s="17"/>
      <c r="I782" s="200"/>
    </row>
    <row r="783" spans="1:11" ht="16.5" thickBot="1">
      <c r="A783" s="234" t="s">
        <v>7212</v>
      </c>
      <c r="B783" s="316"/>
      <c r="C783" s="120"/>
      <c r="D783" s="120"/>
      <c r="E783" s="690"/>
      <c r="F783" s="735"/>
      <c r="G783" s="764"/>
      <c r="H783" s="204"/>
      <c r="I783" s="205"/>
    </row>
    <row r="784" spans="1:11" ht="46.5" customHeight="1">
      <c r="A784" s="228" t="s">
        <v>1036</v>
      </c>
      <c r="B784" s="229" t="s">
        <v>1037</v>
      </c>
      <c r="C784" s="230" t="s">
        <v>679</v>
      </c>
      <c r="D784" s="230" t="s">
        <v>3147</v>
      </c>
      <c r="E784" s="742" t="s">
        <v>11544</v>
      </c>
      <c r="F784" s="737" t="s">
        <v>2796</v>
      </c>
      <c r="G784" s="785" t="s">
        <v>2644</v>
      </c>
      <c r="H784" s="394" t="s">
        <v>498</v>
      </c>
      <c r="I784" s="232" t="s">
        <v>4274</v>
      </c>
      <c r="J784" s="990"/>
      <c r="K784" s="994"/>
    </row>
    <row r="785" spans="1:11" ht="14.1" customHeight="1" thickBot="1">
      <c r="A785" s="228"/>
      <c r="B785" s="445"/>
      <c r="C785" s="230" t="s">
        <v>3648</v>
      </c>
      <c r="D785" s="446" t="s">
        <v>2645</v>
      </c>
      <c r="E785" s="696" t="s">
        <v>265</v>
      </c>
      <c r="F785" s="745">
        <f>'Заказ, cкидки и курсы валют'!$I$12</f>
        <v>0</v>
      </c>
      <c r="G785" s="1150"/>
      <c r="H785" s="545"/>
      <c r="I785" s="380"/>
      <c r="J785" s="990"/>
      <c r="K785" s="994"/>
    </row>
    <row r="786" spans="1:11" ht="14.1" customHeight="1">
      <c r="A786" s="389" t="s">
        <v>7766</v>
      </c>
      <c r="B786" s="1217" t="s">
        <v>1351</v>
      </c>
      <c r="C786" s="1219">
        <v>33</v>
      </c>
      <c r="D786" s="1220">
        <v>5</v>
      </c>
      <c r="E786" s="1932">
        <f>E773*2</f>
        <v>2513.6999999999998</v>
      </c>
      <c r="F786" s="1187">
        <f>ROUND(E786*(1-$F$10),2)</f>
        <v>2513.6999999999998</v>
      </c>
      <c r="G786" s="1188">
        <f>'Заказ, cкидки и курсы валют'!$J$24*F786</f>
        <v>31886.284499999998</v>
      </c>
      <c r="H786" s="443">
        <f>ROUND((D786/1000)*G786,2)</f>
        <v>159.43</v>
      </c>
      <c r="I786" s="393"/>
      <c r="J786" s="990"/>
      <c r="K786" s="994"/>
    </row>
    <row r="787" spans="1:11" ht="14.1" customHeight="1">
      <c r="A787" s="250" t="s">
        <v>7767</v>
      </c>
      <c r="B787" s="73" t="s">
        <v>1352</v>
      </c>
      <c r="C787" s="60">
        <v>65</v>
      </c>
      <c r="D787" s="40">
        <v>3</v>
      </c>
      <c r="E787" s="1932">
        <f>E774*2</f>
        <v>4628.6400000000003</v>
      </c>
      <c r="F787" s="740">
        <f t="shared" ref="F787:F790" si="124">ROUND(E787*(1-$F$10),2)</f>
        <v>4628.6400000000003</v>
      </c>
      <c r="G787" s="1037">
        <f>'Заказ, cкидки и курсы валют'!$J$24*F787</f>
        <v>58714.298400000007</v>
      </c>
      <c r="H787" s="158">
        <f t="shared" ref="H787:H790" si="125">ROUND((D787/1000)*G787,2)</f>
        <v>176.14</v>
      </c>
      <c r="I787" s="245"/>
      <c r="J787" s="990"/>
      <c r="K787" s="994"/>
    </row>
    <row r="788" spans="1:11" ht="14.1" customHeight="1">
      <c r="A788" s="250" t="s">
        <v>7768</v>
      </c>
      <c r="B788" s="73" t="s">
        <v>1353</v>
      </c>
      <c r="C788" s="967">
        <v>110.375</v>
      </c>
      <c r="D788" s="40">
        <v>2</v>
      </c>
      <c r="E788" s="1932">
        <f>E775*2</f>
        <v>7664.84</v>
      </c>
      <c r="F788" s="740">
        <f t="shared" si="124"/>
        <v>7664.84</v>
      </c>
      <c r="G788" s="1037">
        <f>'Заказ, cкидки и курсы валют'!$J$24*F788</f>
        <v>97228.4954</v>
      </c>
      <c r="H788" s="158">
        <f t="shared" si="125"/>
        <v>194.46</v>
      </c>
      <c r="I788" s="245"/>
      <c r="J788" s="990"/>
      <c r="K788" s="994"/>
    </row>
    <row r="789" spans="1:11" ht="14.1" customHeight="1">
      <c r="A789" s="250" t="s">
        <v>7769</v>
      </c>
      <c r="B789" s="73" t="s">
        <v>1354</v>
      </c>
      <c r="C789" s="966">
        <v>225</v>
      </c>
      <c r="D789" s="40">
        <v>1</v>
      </c>
      <c r="E789" s="1932">
        <f>E776*2</f>
        <v>12684.78</v>
      </c>
      <c r="F789" s="740">
        <f t="shared" si="124"/>
        <v>12684.78</v>
      </c>
      <c r="G789" s="1037">
        <f>'Заказ, cкидки и курсы валют'!$J$24*F789</f>
        <v>160906.43430000002</v>
      </c>
      <c r="H789" s="158">
        <f t="shared" si="125"/>
        <v>160.91</v>
      </c>
      <c r="I789" s="245"/>
      <c r="J789" s="990"/>
      <c r="K789" s="994"/>
    </row>
    <row r="790" spans="1:11" ht="15.75" thickBot="1">
      <c r="A790" s="968" t="s">
        <v>7770</v>
      </c>
      <c r="B790" s="969" t="s">
        <v>3894</v>
      </c>
      <c r="C790" s="964">
        <v>310</v>
      </c>
      <c r="D790" s="969">
        <v>1</v>
      </c>
      <c r="E790" s="1932">
        <f>E777*2</f>
        <v>34591.68</v>
      </c>
      <c r="F790" s="1173">
        <f t="shared" si="124"/>
        <v>34591.68</v>
      </c>
      <c r="G790" s="1174">
        <f>'Заказ, cкидки и курсы валют'!$J$24*F790</f>
        <v>438795.4608</v>
      </c>
      <c r="H790" s="214">
        <f t="shared" si="125"/>
        <v>438.8</v>
      </c>
      <c r="I790" s="612"/>
      <c r="J790" s="990"/>
      <c r="K790" s="994"/>
    </row>
    <row r="791" spans="1:11" ht="15.75" thickBot="1">
      <c r="J791" s="990"/>
      <c r="K791" s="994"/>
    </row>
    <row r="792" spans="1:11" ht="18">
      <c r="A792" s="291"/>
      <c r="B792" s="196"/>
      <c r="C792" s="112"/>
      <c r="D792" s="112" t="s">
        <v>3106</v>
      </c>
      <c r="E792" s="1029"/>
      <c r="F792" s="694"/>
      <c r="G792" s="729"/>
      <c r="H792" s="196"/>
      <c r="I792" s="116"/>
      <c r="J792" s="990"/>
      <c r="K792" s="994"/>
    </row>
    <row r="793" spans="1:11" ht="15">
      <c r="A793" s="292"/>
      <c r="B793" s="17"/>
      <c r="C793" s="118"/>
      <c r="D793" s="118"/>
      <c r="E793" s="689"/>
      <c r="F793" s="733"/>
      <c r="G793" s="763"/>
      <c r="H793" s="17"/>
      <c r="I793" s="200"/>
      <c r="J793" s="990"/>
      <c r="K793" s="994"/>
    </row>
    <row r="794" spans="1:11" ht="15">
      <c r="A794" s="292"/>
      <c r="B794" s="17"/>
      <c r="C794" s="118"/>
      <c r="D794" s="118"/>
      <c r="E794" s="689"/>
      <c r="F794" s="733"/>
      <c r="G794" s="763"/>
      <c r="H794" s="17"/>
      <c r="I794" s="200"/>
      <c r="J794" s="990"/>
      <c r="K794" s="994"/>
    </row>
    <row r="795" spans="1:11" ht="15">
      <c r="A795" s="292"/>
      <c r="B795" s="17"/>
      <c r="C795" s="118"/>
      <c r="D795" s="118"/>
      <c r="E795" s="689"/>
      <c r="F795" s="733"/>
      <c r="G795" s="763"/>
      <c r="H795" s="17"/>
      <c r="I795" s="200"/>
      <c r="J795" s="990"/>
      <c r="K795" s="994"/>
    </row>
    <row r="796" spans="1:11" ht="16.5" thickBot="1">
      <c r="A796" s="234" t="s">
        <v>7211</v>
      </c>
      <c r="B796" s="316"/>
      <c r="C796" s="120"/>
      <c r="D796" s="120"/>
      <c r="E796" s="690"/>
      <c r="F796" s="735"/>
      <c r="G796" s="764"/>
      <c r="H796" s="204"/>
      <c r="I796" s="205"/>
      <c r="J796" s="990"/>
      <c r="K796" s="994"/>
    </row>
    <row r="797" spans="1:11" ht="52.5">
      <c r="A797" s="228" t="s">
        <v>1036</v>
      </c>
      <c r="B797" s="229" t="s">
        <v>1037</v>
      </c>
      <c r="C797" s="230" t="s">
        <v>679</v>
      </c>
      <c r="D797" s="230" t="s">
        <v>3147</v>
      </c>
      <c r="E797" s="742" t="s">
        <v>11544</v>
      </c>
      <c r="F797" s="737" t="s">
        <v>2796</v>
      </c>
      <c r="G797" s="785" t="s">
        <v>2644</v>
      </c>
      <c r="H797" s="394" t="s">
        <v>498</v>
      </c>
      <c r="I797" s="232" t="s">
        <v>4274</v>
      </c>
      <c r="J797" s="990"/>
      <c r="K797" s="994"/>
    </row>
    <row r="798" spans="1:11" ht="14.1" customHeight="1" thickBot="1">
      <c r="A798" s="228"/>
      <c r="B798" s="445"/>
      <c r="C798" s="230" t="s">
        <v>3648</v>
      </c>
      <c r="D798" s="446" t="s">
        <v>2645</v>
      </c>
      <c r="E798" s="696" t="s">
        <v>265</v>
      </c>
      <c r="F798" s="745">
        <f>'Заказ, cкидки и курсы валют'!$I$12</f>
        <v>0</v>
      </c>
      <c r="G798" s="1150"/>
      <c r="H798" s="545"/>
      <c r="I798" s="380"/>
      <c r="J798" s="990"/>
      <c r="K798" s="994"/>
    </row>
    <row r="799" spans="1:11" ht="14.1" customHeight="1">
      <c r="A799" s="1234" t="s">
        <v>11874</v>
      </c>
      <c r="B799" s="2848" t="s">
        <v>11875</v>
      </c>
      <c r="C799" s="2646">
        <v>10</v>
      </c>
      <c r="D799" s="2846">
        <v>100</v>
      </c>
      <c r="E799" s="2624">
        <v>1071.1199999999999</v>
      </c>
      <c r="F799" s="1678">
        <f>ROUND(E799*(1-$F$10),2)</f>
        <v>1071.1199999999999</v>
      </c>
      <c r="G799" s="2268">
        <f>'Заказ, cкидки и курсы валют'!$J$24*F799</f>
        <v>13587.1572</v>
      </c>
      <c r="H799" s="443">
        <f>ROUND((D799/1000)*G799,2)</f>
        <v>1358.72</v>
      </c>
      <c r="I799" s="392"/>
    </row>
    <row r="800" spans="1:11" ht="14.1" customHeight="1">
      <c r="A800" s="770" t="s">
        <v>5505</v>
      </c>
      <c r="B800" s="2630" t="s">
        <v>11776</v>
      </c>
      <c r="C800" s="2263">
        <v>11.88</v>
      </c>
      <c r="D800" s="2630">
        <v>100</v>
      </c>
      <c r="E800" s="2622">
        <v>1417.75</v>
      </c>
      <c r="F800" s="1133">
        <f>ROUND(E800*(1-$F$10),2)</f>
        <v>1417.75</v>
      </c>
      <c r="G800" s="1041">
        <f>'Заказ, cкидки и курсы валют'!$J$24*F800</f>
        <v>17984.158750000002</v>
      </c>
      <c r="H800" s="158">
        <f>ROUND((D800/1000)*G800,2)</f>
        <v>1798.42</v>
      </c>
      <c r="I800" s="245"/>
      <c r="J800" s="990"/>
      <c r="K800" s="994"/>
    </row>
    <row r="801" spans="1:11" ht="14.1" customHeight="1">
      <c r="A801" s="770" t="s">
        <v>5506</v>
      </c>
      <c r="B801" s="2630" t="s">
        <v>11777</v>
      </c>
      <c r="C801" s="2263">
        <v>23</v>
      </c>
      <c r="D801" s="2630">
        <v>50</v>
      </c>
      <c r="E801" s="2622">
        <v>1644.36</v>
      </c>
      <c r="F801" s="1133">
        <f t="shared" ref="F801:F803" si="126">ROUND(E801*(1-$F$10),2)</f>
        <v>1644.36</v>
      </c>
      <c r="G801" s="1041">
        <f>'Заказ, cкидки и курсы валют'!$J$24*F801</f>
        <v>20858.706600000001</v>
      </c>
      <c r="H801" s="158">
        <f t="shared" ref="H801:H803" si="127">ROUND((D801/1000)*G801,2)</f>
        <v>1042.94</v>
      </c>
      <c r="I801" s="245"/>
      <c r="J801" s="990"/>
      <c r="K801" s="994"/>
    </row>
    <row r="802" spans="1:11">
      <c r="A802" s="770" t="s">
        <v>5507</v>
      </c>
      <c r="B802" s="2630" t="s">
        <v>11778</v>
      </c>
      <c r="C802" s="2263">
        <v>33.4</v>
      </c>
      <c r="D802" s="2630">
        <v>50</v>
      </c>
      <c r="E802" s="2622">
        <v>1912.37</v>
      </c>
      <c r="F802" s="1133">
        <f t="shared" si="126"/>
        <v>1912.37</v>
      </c>
      <c r="G802" s="1041">
        <f>'Заказ, cкидки и курсы валют'!$J$24*F802</f>
        <v>24258.41345</v>
      </c>
      <c r="H802" s="158">
        <f t="shared" si="127"/>
        <v>1212.92</v>
      </c>
      <c r="I802" s="245"/>
    </row>
    <row r="803" spans="1:11" ht="13.5" thickBot="1">
      <c r="A803" s="803" t="s">
        <v>5508</v>
      </c>
      <c r="B803" s="2631" t="s">
        <v>11779</v>
      </c>
      <c r="C803" s="2265">
        <v>71.88</v>
      </c>
      <c r="D803" s="2631">
        <v>20</v>
      </c>
      <c r="E803" s="2626">
        <v>3676.84</v>
      </c>
      <c r="F803" s="1758">
        <f t="shared" si="126"/>
        <v>3676.84</v>
      </c>
      <c r="G803" s="1759">
        <f>'Заказ, cкидки и курсы валют'!$J$24*F803</f>
        <v>46640.715400000001</v>
      </c>
      <c r="H803" s="214">
        <f t="shared" si="127"/>
        <v>932.81</v>
      </c>
      <c r="I803" s="248"/>
    </row>
    <row r="804" spans="1:11" ht="13.5" thickBot="1"/>
    <row r="805" spans="1:11" ht="18">
      <c r="A805" s="291"/>
      <c r="B805" s="196"/>
      <c r="C805" s="112"/>
      <c r="D805" s="112" t="s">
        <v>3106</v>
      </c>
      <c r="E805" s="1029"/>
      <c r="F805" s="694"/>
      <c r="G805" s="729"/>
      <c r="H805" s="196"/>
      <c r="I805" s="116"/>
    </row>
    <row r="806" spans="1:11" ht="24.75" customHeight="1">
      <c r="A806" s="292"/>
      <c r="B806" s="17"/>
      <c r="C806" s="118"/>
      <c r="D806" s="118"/>
      <c r="E806" s="689"/>
      <c r="F806" s="733"/>
      <c r="G806" s="763"/>
      <c r="H806" s="17"/>
      <c r="I806" s="200"/>
    </row>
    <row r="807" spans="1:11" ht="24" customHeight="1">
      <c r="A807" s="292"/>
      <c r="B807" s="17"/>
      <c r="C807" s="118"/>
      <c r="D807" s="118"/>
      <c r="E807" s="689"/>
      <c r="F807" s="733"/>
      <c r="G807" s="763"/>
      <c r="H807" s="17"/>
      <c r="I807" s="200"/>
    </row>
    <row r="808" spans="1:11" ht="48.75" customHeight="1">
      <c r="A808" s="292"/>
      <c r="B808" s="17"/>
      <c r="C808" s="118"/>
      <c r="D808" s="118"/>
      <c r="E808" s="689"/>
      <c r="F808" s="733"/>
      <c r="G808" s="763"/>
      <c r="H808" s="17"/>
      <c r="I808" s="200"/>
    </row>
    <row r="809" spans="1:11" ht="12.6" customHeight="1" thickBot="1">
      <c r="A809" s="234" t="s">
        <v>7212</v>
      </c>
      <c r="B809" s="316"/>
      <c r="C809" s="120"/>
      <c r="D809" s="120"/>
      <c r="E809" s="690"/>
      <c r="F809" s="735"/>
      <c r="G809" s="764"/>
      <c r="H809" s="204"/>
      <c r="I809" s="205"/>
    </row>
    <row r="810" spans="1:11" ht="46.5" customHeight="1">
      <c r="A810" s="228" t="s">
        <v>1036</v>
      </c>
      <c r="B810" s="229" t="s">
        <v>1037</v>
      </c>
      <c r="C810" s="230" t="s">
        <v>679</v>
      </c>
      <c r="D810" s="230" t="s">
        <v>3147</v>
      </c>
      <c r="E810" s="742" t="s">
        <v>11544</v>
      </c>
      <c r="F810" s="737" t="s">
        <v>2796</v>
      </c>
      <c r="G810" s="785" t="s">
        <v>2644</v>
      </c>
      <c r="H810" s="394" t="s">
        <v>498</v>
      </c>
      <c r="I810" s="232" t="s">
        <v>4274</v>
      </c>
    </row>
    <row r="811" spans="1:11" ht="15.75" customHeight="1" thickBot="1">
      <c r="A811" s="228"/>
      <c r="B811" s="445"/>
      <c r="C811" s="230" t="s">
        <v>3648</v>
      </c>
      <c r="D811" s="446" t="s">
        <v>2645</v>
      </c>
      <c r="E811" s="696" t="s">
        <v>265</v>
      </c>
      <c r="F811" s="745">
        <f>'Заказ, cкидки и курсы валют'!$I$12</f>
        <v>0</v>
      </c>
      <c r="G811" s="1150"/>
      <c r="H811" s="545"/>
      <c r="I811" s="380"/>
      <c r="J811" s="990"/>
      <c r="K811" s="994"/>
    </row>
    <row r="812" spans="1:11" ht="12.6" customHeight="1">
      <c r="A812" s="389" t="s">
        <v>7771</v>
      </c>
      <c r="B812" s="448" t="s">
        <v>1357</v>
      </c>
      <c r="C812" s="448">
        <v>11.88</v>
      </c>
      <c r="D812" s="1232">
        <v>5</v>
      </c>
      <c r="E812" s="1932">
        <f>E800*2</f>
        <v>2835.5</v>
      </c>
      <c r="F812" s="1187">
        <f>ROUND(E812*(1-$F$10),2)</f>
        <v>2835.5</v>
      </c>
      <c r="G812" s="1188">
        <f>'Заказ, cкидки и курсы валют'!$J$24*F812</f>
        <v>35968.317500000005</v>
      </c>
      <c r="H812" s="443">
        <f>ROUND((D812/1000)*G812,2)</f>
        <v>179.84</v>
      </c>
      <c r="I812" s="393"/>
      <c r="J812" s="990"/>
      <c r="K812" s="994"/>
    </row>
    <row r="813" spans="1:11" ht="15">
      <c r="A813" s="250" t="s">
        <v>7772</v>
      </c>
      <c r="B813" s="47" t="s">
        <v>1358</v>
      </c>
      <c r="C813" s="68">
        <v>23</v>
      </c>
      <c r="D813" s="768">
        <v>5</v>
      </c>
      <c r="E813" s="1932">
        <f t="shared" ref="E813:E815" si="128">E801*2</f>
        <v>3288.72</v>
      </c>
      <c r="F813" s="740">
        <f t="shared" ref="F813:F815" si="129">ROUND(E813*(1-$F$10),2)</f>
        <v>3288.72</v>
      </c>
      <c r="G813" s="1037">
        <f>'Заказ, cкидки и курсы валют'!$J$24*F813</f>
        <v>41717.413200000003</v>
      </c>
      <c r="H813" s="158">
        <f t="shared" ref="H813:H815" si="130">ROUND((D813/1000)*G813,2)</f>
        <v>208.59</v>
      </c>
      <c r="I813" s="245"/>
      <c r="J813" s="990"/>
      <c r="K813" s="994"/>
    </row>
    <row r="814" spans="1:11" ht="15">
      <c r="A814" s="250" t="s">
        <v>7773</v>
      </c>
      <c r="B814" s="47" t="s">
        <v>1345</v>
      </c>
      <c r="C814" s="68">
        <v>33.4</v>
      </c>
      <c r="D814" s="768">
        <v>5</v>
      </c>
      <c r="E814" s="1932">
        <f t="shared" si="128"/>
        <v>3824.74</v>
      </c>
      <c r="F814" s="740">
        <f t="shared" si="129"/>
        <v>3824.74</v>
      </c>
      <c r="G814" s="1037">
        <f>'Заказ, cкидки и курсы валют'!$J$24*F814</f>
        <v>48516.8269</v>
      </c>
      <c r="H814" s="158">
        <f t="shared" si="130"/>
        <v>242.58</v>
      </c>
      <c r="I814" s="245"/>
      <c r="J814" s="990"/>
      <c r="K814" s="994"/>
    </row>
    <row r="815" spans="1:11" ht="15.75" thickBot="1">
      <c r="A815" s="282" t="s">
        <v>7774</v>
      </c>
      <c r="B815" s="246" t="s">
        <v>1346</v>
      </c>
      <c r="C815" s="1233">
        <v>71.88</v>
      </c>
      <c r="D815" s="769">
        <v>2</v>
      </c>
      <c r="E815" s="1932">
        <f t="shared" si="128"/>
        <v>7353.68</v>
      </c>
      <c r="F815" s="1173">
        <f t="shared" si="129"/>
        <v>7353.68</v>
      </c>
      <c r="G815" s="1174">
        <f>'Заказ, cкидки и курсы валют'!$J$24*F815</f>
        <v>93281.430800000002</v>
      </c>
      <c r="H815" s="214">
        <f t="shared" si="130"/>
        <v>186.56</v>
      </c>
      <c r="I815" s="248"/>
      <c r="J815" s="990"/>
      <c r="K815" s="994"/>
    </row>
    <row r="816" spans="1:11" ht="15.75" thickBot="1">
      <c r="J816" s="990"/>
      <c r="K816" s="994"/>
    </row>
    <row r="817" spans="1:11" ht="18">
      <c r="A817" s="291"/>
      <c r="B817" s="196"/>
      <c r="C817" s="112" t="s">
        <v>3107</v>
      </c>
      <c r="D817" s="112"/>
      <c r="E817" s="1029"/>
      <c r="F817" s="694"/>
      <c r="G817" s="729"/>
      <c r="H817" s="196"/>
      <c r="I817" s="116"/>
      <c r="J817" s="990"/>
      <c r="K817" s="994"/>
    </row>
    <row r="818" spans="1:11" ht="15">
      <c r="A818" s="292"/>
      <c r="B818" s="17"/>
      <c r="C818" s="118"/>
      <c r="D818" s="118"/>
      <c r="E818" s="689"/>
      <c r="F818" s="733"/>
      <c r="G818" s="763"/>
      <c r="H818" s="17"/>
      <c r="I818" s="200"/>
      <c r="J818" s="990"/>
      <c r="K818" s="994"/>
    </row>
    <row r="819" spans="1:11" ht="15">
      <c r="A819" s="292"/>
      <c r="B819" s="17"/>
      <c r="C819" s="118"/>
      <c r="D819" s="118"/>
      <c r="E819" s="689"/>
      <c r="F819" s="733"/>
      <c r="G819" s="763"/>
      <c r="H819" s="17"/>
      <c r="I819" s="200"/>
      <c r="J819" s="990"/>
      <c r="K819" s="994"/>
    </row>
    <row r="820" spans="1:11" ht="15">
      <c r="A820" s="292"/>
      <c r="B820" s="17"/>
      <c r="C820" s="118"/>
      <c r="D820" s="118"/>
      <c r="E820" s="689"/>
      <c r="F820" s="733"/>
      <c r="G820" s="763"/>
      <c r="H820" s="17"/>
      <c r="I820" s="200"/>
      <c r="J820" s="990"/>
      <c r="K820" s="994"/>
    </row>
    <row r="821" spans="1:11" ht="12.6" customHeight="1" thickBot="1">
      <c r="A821" s="234" t="s">
        <v>7211</v>
      </c>
      <c r="B821" s="241"/>
      <c r="C821" s="120"/>
      <c r="D821" s="120"/>
      <c r="E821" s="690"/>
      <c r="F821" s="735"/>
      <c r="G821" s="764"/>
      <c r="H821" s="204"/>
      <c r="I821" s="205"/>
      <c r="J821" s="990"/>
      <c r="K821" s="994"/>
    </row>
    <row r="822" spans="1:11" ht="39.75" customHeight="1">
      <c r="A822" s="228" t="s">
        <v>1036</v>
      </c>
      <c r="B822" s="229" t="s">
        <v>1037</v>
      </c>
      <c r="C822" s="230" t="s">
        <v>679</v>
      </c>
      <c r="D822" s="230" t="s">
        <v>3147</v>
      </c>
      <c r="E822" s="742" t="s">
        <v>11544</v>
      </c>
      <c r="F822" s="737" t="s">
        <v>2796</v>
      </c>
      <c r="G822" s="785" t="s">
        <v>2644</v>
      </c>
      <c r="H822" s="394" t="s">
        <v>498</v>
      </c>
      <c r="I822" s="232" t="s">
        <v>4274</v>
      </c>
      <c r="J822" s="990"/>
      <c r="K822" s="994"/>
    </row>
    <row r="823" spans="1:11" ht="12.6" customHeight="1" thickBot="1">
      <c r="A823" s="228"/>
      <c r="B823" s="445"/>
      <c r="C823" s="230" t="s">
        <v>3648</v>
      </c>
      <c r="D823" s="446" t="s">
        <v>2645</v>
      </c>
      <c r="E823" s="696" t="s">
        <v>265</v>
      </c>
      <c r="F823" s="745">
        <f>'Заказ, cкидки и курсы валют'!$I$12</f>
        <v>0</v>
      </c>
      <c r="G823" s="1150"/>
      <c r="H823" s="545"/>
      <c r="I823" s="380"/>
      <c r="J823" s="990"/>
      <c r="K823" s="994"/>
    </row>
    <row r="824" spans="1:11" ht="12.6" customHeight="1">
      <c r="A824" s="1234" t="s">
        <v>2882</v>
      </c>
      <c r="B824" s="1235" t="s">
        <v>1359</v>
      </c>
      <c r="C824" s="1200">
        <v>5</v>
      </c>
      <c r="D824" s="1218">
        <v>200</v>
      </c>
      <c r="E824" s="992">
        <v>364.88</v>
      </c>
      <c r="F824" s="1187">
        <f>ROUND(E824*(1-$F$10),2)</f>
        <v>364.88</v>
      </c>
      <c r="G824" s="1188">
        <f>'Заказ, cкидки и курсы валют'!$J$24*F824</f>
        <v>4628.5028000000002</v>
      </c>
      <c r="H824" s="443">
        <f>ROUND((D824/1000)*G824,2)</f>
        <v>925.7</v>
      </c>
      <c r="I824" s="393"/>
      <c r="J824" s="990"/>
      <c r="K824" s="994"/>
    </row>
    <row r="825" spans="1:11" ht="12.6" customHeight="1">
      <c r="A825" s="770" t="s">
        <v>2883</v>
      </c>
      <c r="B825" s="639" t="s">
        <v>1360</v>
      </c>
      <c r="C825" s="68">
        <v>6.7</v>
      </c>
      <c r="D825" s="765">
        <v>100</v>
      </c>
      <c r="E825" s="992">
        <v>420.01</v>
      </c>
      <c r="F825" s="740">
        <f t="shared" ref="F825:F842" si="131">ROUND(E825*(1-$F$10),2)</f>
        <v>420.01</v>
      </c>
      <c r="G825" s="1037">
        <f>'Заказ, cкидки и курсы валют'!$J$24*F825</f>
        <v>5327.8268500000004</v>
      </c>
      <c r="H825" s="158">
        <f t="shared" ref="H825:H842" si="132">ROUND((D825/1000)*G825,2)</f>
        <v>532.78</v>
      </c>
      <c r="I825" s="245"/>
      <c r="J825" s="990"/>
      <c r="K825" s="994"/>
    </row>
    <row r="826" spans="1:11" ht="12.6" customHeight="1">
      <c r="A826" s="770" t="s">
        <v>2884</v>
      </c>
      <c r="B826" s="639" t="s">
        <v>3992</v>
      </c>
      <c r="C826" s="68">
        <v>7.6</v>
      </c>
      <c r="D826" s="765">
        <v>100</v>
      </c>
      <c r="E826" s="992">
        <v>440.28</v>
      </c>
      <c r="F826" s="740">
        <f t="shared" si="131"/>
        <v>440.28</v>
      </c>
      <c r="G826" s="1037">
        <f>'Заказ, cкидки и курсы валют'!$J$24*F826</f>
        <v>5584.9517999999998</v>
      </c>
      <c r="H826" s="158">
        <f t="shared" si="132"/>
        <v>558.5</v>
      </c>
      <c r="I826" s="245"/>
    </row>
    <row r="827" spans="1:11" ht="12.6" customHeight="1">
      <c r="A827" s="770" t="s">
        <v>2885</v>
      </c>
      <c r="B827" s="765" t="s">
        <v>1361</v>
      </c>
      <c r="C827" s="68">
        <v>9.15</v>
      </c>
      <c r="D827" s="765">
        <v>100</v>
      </c>
      <c r="E827" s="992">
        <v>487.25</v>
      </c>
      <c r="F827" s="740">
        <f t="shared" si="131"/>
        <v>487.25</v>
      </c>
      <c r="G827" s="1037">
        <f>'Заказ, cкидки и курсы валют'!$J$24*F827</f>
        <v>6180.7662500000006</v>
      </c>
      <c r="H827" s="158">
        <f t="shared" si="132"/>
        <v>618.08000000000004</v>
      </c>
      <c r="I827" s="245"/>
      <c r="J827" s="990"/>
      <c r="K827" s="994"/>
    </row>
    <row r="828" spans="1:11" ht="12.6" customHeight="1">
      <c r="A828" s="770" t="s">
        <v>2886</v>
      </c>
      <c r="B828" s="765" t="s">
        <v>1362</v>
      </c>
      <c r="C828" s="68">
        <v>10.3</v>
      </c>
      <c r="D828" s="765">
        <v>100</v>
      </c>
      <c r="E828" s="992">
        <v>572.41999999999996</v>
      </c>
      <c r="F828" s="740">
        <f t="shared" si="131"/>
        <v>572.41999999999996</v>
      </c>
      <c r="G828" s="1037">
        <f>'Заказ, cкидки и курсы валют'!$J$24*F828</f>
        <v>7261.1476999999995</v>
      </c>
      <c r="H828" s="158">
        <f t="shared" si="132"/>
        <v>726.11</v>
      </c>
      <c r="I828" s="245"/>
      <c r="J828" s="990"/>
      <c r="K828" s="994"/>
    </row>
    <row r="829" spans="1:11" ht="12.6" customHeight="1">
      <c r="A829" s="770" t="s">
        <v>2887</v>
      </c>
      <c r="B829" s="765" t="s">
        <v>1363</v>
      </c>
      <c r="C829" s="68">
        <v>11.3</v>
      </c>
      <c r="D829" s="765">
        <v>100</v>
      </c>
      <c r="E829" s="992">
        <v>609.86</v>
      </c>
      <c r="F829" s="740">
        <f t="shared" si="131"/>
        <v>609.86</v>
      </c>
      <c r="G829" s="1037">
        <f>'Заказ, cкидки и курсы валют'!$J$24*F829</f>
        <v>7736.0741000000007</v>
      </c>
      <c r="H829" s="158">
        <f t="shared" si="132"/>
        <v>773.61</v>
      </c>
      <c r="I829" s="245"/>
    </row>
    <row r="830" spans="1:11" ht="12.6" customHeight="1">
      <c r="A830" s="770" t="s">
        <v>6730</v>
      </c>
      <c r="B830" s="639" t="s">
        <v>6731</v>
      </c>
      <c r="C830" s="92">
        <v>12.5</v>
      </c>
      <c r="D830" s="765">
        <v>100</v>
      </c>
      <c r="E830" s="992">
        <v>581.30999999999995</v>
      </c>
      <c r="F830" s="740">
        <f t="shared" si="131"/>
        <v>581.30999999999995</v>
      </c>
      <c r="G830" s="1037">
        <f>'Заказ, cкидки и курсы валют'!$J$24*F830</f>
        <v>7373.9173499999997</v>
      </c>
      <c r="H830" s="158">
        <f t="shared" si="132"/>
        <v>737.39</v>
      </c>
      <c r="I830" s="245"/>
    </row>
    <row r="831" spans="1:11" ht="12.6" customHeight="1">
      <c r="A831" s="770" t="s">
        <v>2888</v>
      </c>
      <c r="B831" s="765" t="s">
        <v>1364</v>
      </c>
      <c r="C831" s="68">
        <v>12.5</v>
      </c>
      <c r="D831" s="765">
        <v>100</v>
      </c>
      <c r="E831" s="992">
        <v>647.15</v>
      </c>
      <c r="F831" s="740">
        <f t="shared" si="131"/>
        <v>647.15</v>
      </c>
      <c r="G831" s="1037">
        <f>'Заказ, cкидки и курсы валют'!$J$24*F831</f>
        <v>8209.0977500000008</v>
      </c>
      <c r="H831" s="158">
        <f t="shared" si="132"/>
        <v>820.91</v>
      </c>
      <c r="I831" s="245"/>
    </row>
    <row r="832" spans="1:11" ht="12.6" customHeight="1">
      <c r="A832" s="770" t="s">
        <v>2889</v>
      </c>
      <c r="B832" s="765" t="s">
        <v>1365</v>
      </c>
      <c r="C832" s="68">
        <v>15.9</v>
      </c>
      <c r="D832" s="765">
        <v>50</v>
      </c>
      <c r="E832" s="992">
        <v>806.47</v>
      </c>
      <c r="F832" s="740">
        <f t="shared" si="131"/>
        <v>806.47</v>
      </c>
      <c r="G832" s="1037">
        <f>'Заказ, cкидки и курсы валют'!$J$24*F832</f>
        <v>10230.071950000001</v>
      </c>
      <c r="H832" s="158">
        <f t="shared" si="132"/>
        <v>511.5</v>
      </c>
      <c r="I832" s="245"/>
    </row>
    <row r="833" spans="1:9" ht="12.6" customHeight="1">
      <c r="A833" s="770" t="s">
        <v>531</v>
      </c>
      <c r="B833" s="765" t="s">
        <v>1366</v>
      </c>
      <c r="C833" s="68">
        <v>19.3</v>
      </c>
      <c r="D833" s="765">
        <v>50</v>
      </c>
      <c r="E833" s="992">
        <v>877.47</v>
      </c>
      <c r="F833" s="740">
        <f t="shared" si="131"/>
        <v>877.47</v>
      </c>
      <c r="G833" s="1037">
        <f>'Заказ, cкидки и курсы валют'!$J$24*F833</f>
        <v>11130.706950000002</v>
      </c>
      <c r="H833" s="158">
        <f t="shared" si="132"/>
        <v>556.54</v>
      </c>
      <c r="I833" s="245"/>
    </row>
    <row r="834" spans="1:9" ht="12.6" customHeight="1">
      <c r="A834" s="770" t="s">
        <v>532</v>
      </c>
      <c r="B834" s="765" t="s">
        <v>174</v>
      </c>
      <c r="C834" s="68">
        <v>24.33</v>
      </c>
      <c r="D834" s="765">
        <v>50</v>
      </c>
      <c r="E834" s="992">
        <v>967.16</v>
      </c>
      <c r="F834" s="740">
        <f t="shared" si="131"/>
        <v>967.16</v>
      </c>
      <c r="G834" s="1037">
        <f>'Заказ, cкидки и курсы валют'!$J$24*F834</f>
        <v>12268.4246</v>
      </c>
      <c r="H834" s="158">
        <f t="shared" si="132"/>
        <v>613.41999999999996</v>
      </c>
      <c r="I834" s="245"/>
    </row>
    <row r="835" spans="1:9" ht="12.6" customHeight="1">
      <c r="A835" s="770" t="s">
        <v>533</v>
      </c>
      <c r="B835" s="765" t="s">
        <v>1367</v>
      </c>
      <c r="C835" s="68">
        <v>17.3</v>
      </c>
      <c r="D835" s="765">
        <v>100</v>
      </c>
      <c r="E835" s="992">
        <v>801.86</v>
      </c>
      <c r="F835" s="740">
        <f t="shared" si="131"/>
        <v>801.86</v>
      </c>
      <c r="G835" s="1037">
        <f>'Заказ, cкидки и курсы валют'!$J$24*F835</f>
        <v>10171.5941</v>
      </c>
      <c r="H835" s="158">
        <f t="shared" si="132"/>
        <v>1017.16</v>
      </c>
      <c r="I835" s="245"/>
    </row>
    <row r="836" spans="1:9" ht="12.6" customHeight="1">
      <c r="A836" s="250" t="s">
        <v>534</v>
      </c>
      <c r="B836" s="49" t="s">
        <v>1368</v>
      </c>
      <c r="C836" s="68">
        <v>21.9</v>
      </c>
      <c r="D836" s="49">
        <v>50</v>
      </c>
      <c r="E836" s="992">
        <v>796.58</v>
      </c>
      <c r="F836" s="740">
        <f t="shared" si="131"/>
        <v>796.58</v>
      </c>
      <c r="G836" s="1037">
        <f>'Заказ, cкидки и курсы валют'!$J$24*F836</f>
        <v>10104.617300000002</v>
      </c>
      <c r="H836" s="158">
        <f t="shared" si="132"/>
        <v>505.23</v>
      </c>
      <c r="I836" s="245"/>
    </row>
    <row r="837" spans="1:9" ht="12.6" customHeight="1">
      <c r="A837" s="250" t="s">
        <v>535</v>
      </c>
      <c r="B837" s="49" t="s">
        <v>1356</v>
      </c>
      <c r="C837" s="60">
        <v>25.7</v>
      </c>
      <c r="D837" s="49">
        <v>50</v>
      </c>
      <c r="E837" s="992">
        <v>1174.19</v>
      </c>
      <c r="F837" s="740">
        <f t="shared" si="131"/>
        <v>1174.19</v>
      </c>
      <c r="G837" s="1037">
        <f>'Заказ, cкидки и курсы валют'!$J$24*F837</f>
        <v>14894.600150000002</v>
      </c>
      <c r="H837" s="158">
        <f t="shared" si="132"/>
        <v>744.73</v>
      </c>
      <c r="I837" s="245"/>
    </row>
    <row r="838" spans="1:9" ht="12.6" customHeight="1">
      <c r="A838" s="397" t="s">
        <v>536</v>
      </c>
      <c r="B838" s="543" t="s">
        <v>182</v>
      </c>
      <c r="C838" s="60">
        <v>32.700000000000003</v>
      </c>
      <c r="D838" s="543">
        <v>50</v>
      </c>
      <c r="E838" s="992">
        <v>1255.46</v>
      </c>
      <c r="F838" s="740">
        <f t="shared" si="131"/>
        <v>1255.46</v>
      </c>
      <c r="G838" s="1037">
        <f>'Заказ, cкидки и курсы валют'!$J$24*F838</f>
        <v>15925.510100000001</v>
      </c>
      <c r="H838" s="158">
        <f t="shared" si="132"/>
        <v>796.28</v>
      </c>
      <c r="I838" s="366"/>
    </row>
    <row r="839" spans="1:9" ht="12.6" customHeight="1">
      <c r="A839" s="250" t="s">
        <v>3148</v>
      </c>
      <c r="B839" s="49" t="s">
        <v>3152</v>
      </c>
      <c r="C839" s="60">
        <v>14</v>
      </c>
      <c r="D839" s="49">
        <v>50</v>
      </c>
      <c r="E839" s="992">
        <v>955.28</v>
      </c>
      <c r="F839" s="740">
        <f t="shared" si="131"/>
        <v>955.28</v>
      </c>
      <c r="G839" s="1037">
        <f>'Заказ, cкидки и курсы валют'!$J$24*F839</f>
        <v>12117.7268</v>
      </c>
      <c r="H839" s="158">
        <f t="shared" si="132"/>
        <v>605.89</v>
      </c>
      <c r="I839" s="245"/>
    </row>
    <row r="840" spans="1:9">
      <c r="A840" s="250" t="s">
        <v>3149</v>
      </c>
      <c r="B840" s="49" t="s">
        <v>191</v>
      </c>
      <c r="C840" s="92">
        <v>29.1</v>
      </c>
      <c r="D840" s="49">
        <v>50</v>
      </c>
      <c r="E840" s="992">
        <v>1174.1600000000001</v>
      </c>
      <c r="F840" s="740">
        <f t="shared" si="131"/>
        <v>1174.1600000000001</v>
      </c>
      <c r="G840" s="1037">
        <f>'Заказ, cкидки и курсы валют'!$J$24*F840</f>
        <v>14894.219600000002</v>
      </c>
      <c r="H840" s="158">
        <f t="shared" si="132"/>
        <v>744.71</v>
      </c>
      <c r="I840" s="245"/>
    </row>
    <row r="841" spans="1:9">
      <c r="A841" s="250" t="s">
        <v>3150</v>
      </c>
      <c r="B841" s="49" t="s">
        <v>3153</v>
      </c>
      <c r="C841" s="60">
        <v>41.1</v>
      </c>
      <c r="D841" s="49">
        <v>50</v>
      </c>
      <c r="E841" s="992">
        <v>1164.53</v>
      </c>
      <c r="F841" s="740">
        <f t="shared" si="131"/>
        <v>1164.53</v>
      </c>
      <c r="G841" s="1037">
        <f>'Заказ, cкидки и курсы валют'!$J$24*F841</f>
        <v>14772.063050000001</v>
      </c>
      <c r="H841" s="158">
        <f t="shared" si="132"/>
        <v>738.6</v>
      </c>
      <c r="I841" s="245"/>
    </row>
    <row r="842" spans="1:9" ht="13.5" thickBot="1">
      <c r="A842" s="282" t="s">
        <v>3151</v>
      </c>
      <c r="B842" s="163" t="s">
        <v>194</v>
      </c>
      <c r="C842" s="1186">
        <v>26.4</v>
      </c>
      <c r="D842" s="163">
        <v>50</v>
      </c>
      <c r="E842" s="992">
        <v>1495.97</v>
      </c>
      <c r="F842" s="1173">
        <f t="shared" si="131"/>
        <v>1495.97</v>
      </c>
      <c r="G842" s="1174">
        <f>'Заказ, cкидки и курсы валют'!$J$24*F842</f>
        <v>18976.37945</v>
      </c>
      <c r="H842" s="214">
        <f t="shared" si="132"/>
        <v>948.82</v>
      </c>
      <c r="I842" s="248"/>
    </row>
    <row r="843" spans="1:9" ht="12" customHeight="1" thickBot="1"/>
    <row r="844" spans="1:9" ht="23.25" customHeight="1">
      <c r="A844" s="291"/>
      <c r="B844" s="196"/>
      <c r="C844" s="112" t="s">
        <v>3107</v>
      </c>
      <c r="D844" s="112"/>
      <c r="E844" s="1029"/>
      <c r="F844" s="694"/>
      <c r="G844" s="729"/>
      <c r="H844" s="196"/>
      <c r="I844" s="116"/>
    </row>
    <row r="845" spans="1:9" ht="20.25" customHeight="1">
      <c r="A845" s="292"/>
      <c r="B845" s="17"/>
      <c r="C845" s="118"/>
      <c r="D845" s="118"/>
      <c r="E845" s="689"/>
      <c r="F845" s="733"/>
      <c r="G845" s="763"/>
      <c r="H845" s="17"/>
      <c r="I845" s="200"/>
    </row>
    <row r="846" spans="1:9">
      <c r="A846" s="292"/>
      <c r="B846" s="17"/>
      <c r="C846" s="118"/>
      <c r="D846" s="118"/>
      <c r="E846" s="689"/>
      <c r="F846" s="733"/>
      <c r="G846" s="763"/>
      <c r="H846" s="17"/>
      <c r="I846" s="200"/>
    </row>
    <row r="847" spans="1:9">
      <c r="A847" s="292"/>
      <c r="B847" s="17"/>
      <c r="C847" s="118"/>
      <c r="D847" s="118"/>
      <c r="E847" s="689"/>
      <c r="F847" s="733"/>
      <c r="G847" s="763"/>
      <c r="H847" s="17"/>
      <c r="I847" s="200"/>
    </row>
    <row r="848" spans="1:9" ht="12.6" customHeight="1" thickBot="1">
      <c r="A848" s="234" t="s">
        <v>7212</v>
      </c>
      <c r="B848" s="241"/>
      <c r="C848" s="120"/>
      <c r="D848" s="120"/>
      <c r="E848" s="690"/>
      <c r="F848" s="735"/>
      <c r="G848" s="764"/>
      <c r="H848" s="204"/>
      <c r="I848" s="205"/>
    </row>
    <row r="849" spans="1:9" ht="46.5" customHeight="1">
      <c r="A849" s="228" t="s">
        <v>1036</v>
      </c>
      <c r="B849" s="229" t="s">
        <v>1037</v>
      </c>
      <c r="C849" s="230" t="s">
        <v>679</v>
      </c>
      <c r="D849" s="230" t="s">
        <v>3147</v>
      </c>
      <c r="E849" s="742" t="s">
        <v>11544</v>
      </c>
      <c r="F849" s="737" t="s">
        <v>2796</v>
      </c>
      <c r="G849" s="785" t="s">
        <v>2644</v>
      </c>
      <c r="H849" s="394" t="s">
        <v>498</v>
      </c>
      <c r="I849" s="232" t="s">
        <v>4274</v>
      </c>
    </row>
    <row r="850" spans="1:9" ht="12.6" customHeight="1" thickBot="1">
      <c r="A850" s="228"/>
      <c r="B850" s="445"/>
      <c r="C850" s="230" t="s">
        <v>3648</v>
      </c>
      <c r="D850" s="446" t="s">
        <v>2645</v>
      </c>
      <c r="E850" s="696" t="s">
        <v>265</v>
      </c>
      <c r="F850" s="745">
        <f>'Заказ, cкидки и курсы валют'!$I$12</f>
        <v>0</v>
      </c>
      <c r="G850" s="1150"/>
      <c r="H850" s="545"/>
      <c r="I850" s="380"/>
    </row>
    <row r="851" spans="1:9" ht="14.1" customHeight="1">
      <c r="A851" s="1234" t="s">
        <v>7775</v>
      </c>
      <c r="B851" s="1235" t="s">
        <v>1359</v>
      </c>
      <c r="C851" s="1200">
        <v>5</v>
      </c>
      <c r="D851" s="1218">
        <v>10</v>
      </c>
      <c r="E851" s="1932">
        <f>E824*2</f>
        <v>729.76</v>
      </c>
      <c r="F851" s="1187">
        <f>ROUND(E851*(1-$F$10),2)</f>
        <v>729.76</v>
      </c>
      <c r="G851" s="1188">
        <f>'Заказ, cкидки и курсы валют'!$J$24*F851</f>
        <v>9257.0056000000004</v>
      </c>
      <c r="H851" s="443">
        <f>ROUND((D851/1000)*G851,2)</f>
        <v>92.57</v>
      </c>
      <c r="I851" s="393"/>
    </row>
    <row r="852" spans="1:9" ht="14.1" customHeight="1">
      <c r="A852" s="770" t="s">
        <v>7776</v>
      </c>
      <c r="B852" s="639" t="s">
        <v>1360</v>
      </c>
      <c r="C852" s="68">
        <v>6.7</v>
      </c>
      <c r="D852" s="765">
        <v>10</v>
      </c>
      <c r="E852" s="1932">
        <f t="shared" ref="E852:E869" si="133">E825*2</f>
        <v>840.02</v>
      </c>
      <c r="F852" s="740">
        <f t="shared" ref="F852:F869" si="134">ROUND(E852*(1-$F$10),2)</f>
        <v>840.02</v>
      </c>
      <c r="G852" s="1037">
        <f>'Заказ, cкидки и курсы валют'!$J$24*F852</f>
        <v>10655.653700000001</v>
      </c>
      <c r="H852" s="158">
        <f t="shared" ref="H852:H869" si="135">ROUND((D852/1000)*G852,2)</f>
        <v>106.56</v>
      </c>
      <c r="I852" s="245"/>
    </row>
    <row r="853" spans="1:9" ht="14.1" customHeight="1">
      <c r="A853" s="770" t="s">
        <v>7777</v>
      </c>
      <c r="B853" s="639" t="s">
        <v>3992</v>
      </c>
      <c r="C853" s="68">
        <v>7.6</v>
      </c>
      <c r="D853" s="765">
        <v>10</v>
      </c>
      <c r="E853" s="1932">
        <f t="shared" si="133"/>
        <v>880.56</v>
      </c>
      <c r="F853" s="740">
        <f t="shared" si="134"/>
        <v>880.56</v>
      </c>
      <c r="G853" s="1037">
        <f>'Заказ, cкидки и курсы валют'!$J$24*F853</f>
        <v>11169.9036</v>
      </c>
      <c r="H853" s="158">
        <f t="shared" si="135"/>
        <v>111.7</v>
      </c>
      <c r="I853" s="245"/>
    </row>
    <row r="854" spans="1:9" ht="14.1" customHeight="1">
      <c r="A854" s="770" t="s">
        <v>7778</v>
      </c>
      <c r="B854" s="765" t="s">
        <v>1361</v>
      </c>
      <c r="C854" s="68">
        <v>9.15</v>
      </c>
      <c r="D854" s="765">
        <v>10</v>
      </c>
      <c r="E854" s="1932">
        <f t="shared" si="133"/>
        <v>974.5</v>
      </c>
      <c r="F854" s="740">
        <f t="shared" si="134"/>
        <v>974.5</v>
      </c>
      <c r="G854" s="1037">
        <f>'Заказ, cкидки и курсы валют'!$J$24*F854</f>
        <v>12361.532500000001</v>
      </c>
      <c r="H854" s="158">
        <f t="shared" si="135"/>
        <v>123.62</v>
      </c>
      <c r="I854" s="245"/>
    </row>
    <row r="855" spans="1:9" ht="14.1" customHeight="1">
      <c r="A855" s="770" t="s">
        <v>7779</v>
      </c>
      <c r="B855" s="765" t="s">
        <v>1362</v>
      </c>
      <c r="C855" s="68">
        <v>10.3</v>
      </c>
      <c r="D855" s="765">
        <v>10</v>
      </c>
      <c r="E855" s="1932">
        <f t="shared" si="133"/>
        <v>1144.8399999999999</v>
      </c>
      <c r="F855" s="740">
        <f t="shared" si="134"/>
        <v>1144.8399999999999</v>
      </c>
      <c r="G855" s="1037">
        <f>'Заказ, cкидки и курсы валют'!$J$24*F855</f>
        <v>14522.295399999999</v>
      </c>
      <c r="H855" s="158">
        <f t="shared" si="135"/>
        <v>145.22</v>
      </c>
      <c r="I855" s="245"/>
    </row>
    <row r="856" spans="1:9" ht="14.1" customHeight="1">
      <c r="A856" s="770" t="s">
        <v>7780</v>
      </c>
      <c r="B856" s="765" t="s">
        <v>1363</v>
      </c>
      <c r="C856" s="68">
        <v>11.3</v>
      </c>
      <c r="D856" s="765">
        <v>10</v>
      </c>
      <c r="E856" s="1932">
        <f t="shared" si="133"/>
        <v>1219.72</v>
      </c>
      <c r="F856" s="740">
        <f t="shared" si="134"/>
        <v>1219.72</v>
      </c>
      <c r="G856" s="1037">
        <f>'Заказ, cкидки и курсы валют'!$J$24*F856</f>
        <v>15472.148200000001</v>
      </c>
      <c r="H856" s="158">
        <f t="shared" si="135"/>
        <v>154.72</v>
      </c>
      <c r="I856" s="245"/>
    </row>
    <row r="857" spans="1:9" ht="14.1" customHeight="1">
      <c r="A857" s="770" t="s">
        <v>7781</v>
      </c>
      <c r="B857" s="639" t="s">
        <v>6731</v>
      </c>
      <c r="C857" s="92">
        <v>12.5</v>
      </c>
      <c r="D857" s="765">
        <v>10</v>
      </c>
      <c r="E857" s="1932">
        <f t="shared" si="133"/>
        <v>1162.6199999999999</v>
      </c>
      <c r="F857" s="740">
        <f t="shared" si="134"/>
        <v>1162.6199999999999</v>
      </c>
      <c r="G857" s="1037">
        <f>'Заказ, cкидки и курсы валют'!$J$24*F857</f>
        <v>14747.834699999999</v>
      </c>
      <c r="H857" s="158">
        <f t="shared" si="135"/>
        <v>147.47999999999999</v>
      </c>
      <c r="I857" s="245"/>
    </row>
    <row r="858" spans="1:9" ht="14.1" customHeight="1">
      <c r="A858" s="770" t="s">
        <v>7782</v>
      </c>
      <c r="B858" s="765" t="s">
        <v>1364</v>
      </c>
      <c r="C858" s="68">
        <v>12.5</v>
      </c>
      <c r="D858" s="765">
        <v>10</v>
      </c>
      <c r="E858" s="1932">
        <f t="shared" si="133"/>
        <v>1294.3</v>
      </c>
      <c r="F858" s="740">
        <f t="shared" si="134"/>
        <v>1294.3</v>
      </c>
      <c r="G858" s="1037">
        <f>'Заказ, cкидки и курсы валют'!$J$24*F858</f>
        <v>16418.195500000002</v>
      </c>
      <c r="H858" s="158">
        <f t="shared" si="135"/>
        <v>164.18</v>
      </c>
      <c r="I858" s="245"/>
    </row>
    <row r="859" spans="1:9" ht="14.1" customHeight="1">
      <c r="A859" s="770" t="s">
        <v>7783</v>
      </c>
      <c r="B859" s="765" t="s">
        <v>1365</v>
      </c>
      <c r="C859" s="68">
        <v>15.9</v>
      </c>
      <c r="D859" s="765">
        <v>5</v>
      </c>
      <c r="E859" s="1932">
        <f t="shared" si="133"/>
        <v>1612.94</v>
      </c>
      <c r="F859" s="740">
        <f t="shared" si="134"/>
        <v>1612.94</v>
      </c>
      <c r="G859" s="1037">
        <f>'Заказ, cкидки и курсы валют'!$J$24*F859</f>
        <v>20460.143900000003</v>
      </c>
      <c r="H859" s="158">
        <f t="shared" si="135"/>
        <v>102.3</v>
      </c>
      <c r="I859" s="245"/>
    </row>
    <row r="860" spans="1:9" ht="14.1" customHeight="1">
      <c r="A860" s="770" t="s">
        <v>7784</v>
      </c>
      <c r="B860" s="765" t="s">
        <v>1366</v>
      </c>
      <c r="C860" s="68">
        <v>19.3</v>
      </c>
      <c r="D860" s="765">
        <v>5</v>
      </c>
      <c r="E860" s="1932">
        <f t="shared" si="133"/>
        <v>1754.94</v>
      </c>
      <c r="F860" s="740">
        <f t="shared" si="134"/>
        <v>1754.94</v>
      </c>
      <c r="G860" s="1037">
        <f>'Заказ, cкидки и курсы валют'!$J$24*F860</f>
        <v>22261.413900000003</v>
      </c>
      <c r="H860" s="158">
        <f t="shared" si="135"/>
        <v>111.31</v>
      </c>
      <c r="I860" s="245"/>
    </row>
    <row r="861" spans="1:9" ht="14.1" customHeight="1">
      <c r="A861" s="770" t="s">
        <v>7785</v>
      </c>
      <c r="B861" s="765" t="s">
        <v>174</v>
      </c>
      <c r="C861" s="68">
        <v>24.33</v>
      </c>
      <c r="D861" s="765">
        <v>5</v>
      </c>
      <c r="E861" s="1932">
        <f t="shared" si="133"/>
        <v>1934.32</v>
      </c>
      <c r="F861" s="740">
        <f t="shared" si="134"/>
        <v>1934.32</v>
      </c>
      <c r="G861" s="1037">
        <f>'Заказ, cкидки и курсы валют'!$J$24*F861</f>
        <v>24536.849200000001</v>
      </c>
      <c r="H861" s="158">
        <f t="shared" si="135"/>
        <v>122.68</v>
      </c>
      <c r="I861" s="245"/>
    </row>
    <row r="862" spans="1:9" ht="14.1" customHeight="1">
      <c r="A862" s="770" t="s">
        <v>7786</v>
      </c>
      <c r="B862" s="765" t="s">
        <v>1367</v>
      </c>
      <c r="C862" s="68">
        <v>17.3</v>
      </c>
      <c r="D862" s="765">
        <v>5</v>
      </c>
      <c r="E862" s="1932">
        <f t="shared" si="133"/>
        <v>1603.72</v>
      </c>
      <c r="F862" s="740">
        <f t="shared" si="134"/>
        <v>1603.72</v>
      </c>
      <c r="G862" s="1037">
        <f>'Заказ, cкидки и курсы валют'!$J$24*F862</f>
        <v>20343.188200000001</v>
      </c>
      <c r="H862" s="158">
        <f t="shared" si="135"/>
        <v>101.72</v>
      </c>
      <c r="I862" s="245"/>
    </row>
    <row r="863" spans="1:9" ht="14.1" customHeight="1">
      <c r="A863" s="250" t="s">
        <v>7787</v>
      </c>
      <c r="B863" s="49" t="s">
        <v>1368</v>
      </c>
      <c r="C863" s="68">
        <v>21.9</v>
      </c>
      <c r="D863" s="49">
        <v>5</v>
      </c>
      <c r="E863" s="1932">
        <f t="shared" si="133"/>
        <v>1593.16</v>
      </c>
      <c r="F863" s="740">
        <f t="shared" si="134"/>
        <v>1593.16</v>
      </c>
      <c r="G863" s="1037">
        <f>'Заказ, cкидки и курсы валют'!$J$24*F863</f>
        <v>20209.234600000003</v>
      </c>
      <c r="H863" s="158">
        <f t="shared" si="135"/>
        <v>101.05</v>
      </c>
      <c r="I863" s="245"/>
    </row>
    <row r="864" spans="1:9" ht="14.1" customHeight="1">
      <c r="A864" s="250" t="s">
        <v>7788</v>
      </c>
      <c r="B864" s="49" t="s">
        <v>1356</v>
      </c>
      <c r="C864" s="60">
        <v>25.7</v>
      </c>
      <c r="D864" s="49">
        <v>5</v>
      </c>
      <c r="E864" s="1932">
        <f t="shared" si="133"/>
        <v>2348.38</v>
      </c>
      <c r="F864" s="740">
        <f t="shared" si="134"/>
        <v>2348.38</v>
      </c>
      <c r="G864" s="1037">
        <f>'Заказ, cкидки и курсы валют'!$J$24*F864</f>
        <v>29789.200300000004</v>
      </c>
      <c r="H864" s="158">
        <f t="shared" si="135"/>
        <v>148.94999999999999</v>
      </c>
      <c r="I864" s="245"/>
    </row>
    <row r="865" spans="1:9" ht="14.1" customHeight="1">
      <c r="A865" s="397" t="s">
        <v>7789</v>
      </c>
      <c r="B865" s="543" t="s">
        <v>182</v>
      </c>
      <c r="C865" s="60">
        <v>32.700000000000003</v>
      </c>
      <c r="D865" s="543">
        <v>5</v>
      </c>
      <c r="E865" s="1932">
        <f t="shared" si="133"/>
        <v>2510.92</v>
      </c>
      <c r="F865" s="740">
        <f t="shared" si="134"/>
        <v>2510.92</v>
      </c>
      <c r="G865" s="1037">
        <f>'Заказ, cкидки и курсы валют'!$J$24*F865</f>
        <v>31851.020200000003</v>
      </c>
      <c r="H865" s="158">
        <f t="shared" si="135"/>
        <v>159.26</v>
      </c>
      <c r="I865" s="366"/>
    </row>
    <row r="866" spans="1:9" ht="14.1" customHeight="1">
      <c r="A866" s="250" t="s">
        <v>7790</v>
      </c>
      <c r="B866" s="49" t="s">
        <v>3152</v>
      </c>
      <c r="C866" s="60">
        <v>14</v>
      </c>
      <c r="D866" s="49">
        <v>5</v>
      </c>
      <c r="E866" s="1932">
        <f t="shared" si="133"/>
        <v>1910.56</v>
      </c>
      <c r="F866" s="740">
        <f t="shared" si="134"/>
        <v>1910.56</v>
      </c>
      <c r="G866" s="1037">
        <f>'Заказ, cкидки и курсы валют'!$J$24*F866</f>
        <v>24235.453600000001</v>
      </c>
      <c r="H866" s="158">
        <f t="shared" si="135"/>
        <v>121.18</v>
      </c>
      <c r="I866" s="245"/>
    </row>
    <row r="867" spans="1:9" ht="14.1" customHeight="1">
      <c r="A867" s="250" t="s">
        <v>7791</v>
      </c>
      <c r="B867" s="49" t="s">
        <v>191</v>
      </c>
      <c r="C867" s="92">
        <v>29.1</v>
      </c>
      <c r="D867" s="49">
        <v>5</v>
      </c>
      <c r="E867" s="1932">
        <f t="shared" si="133"/>
        <v>2348.3200000000002</v>
      </c>
      <c r="F867" s="740">
        <f t="shared" si="134"/>
        <v>2348.3200000000002</v>
      </c>
      <c r="G867" s="1037">
        <f>'Заказ, cкидки и курсы валют'!$J$24*F867</f>
        <v>29788.439200000004</v>
      </c>
      <c r="H867" s="158">
        <f t="shared" si="135"/>
        <v>148.94</v>
      </c>
      <c r="I867" s="245"/>
    </row>
    <row r="868" spans="1:9" ht="14.1" customHeight="1">
      <c r="A868" s="250" t="s">
        <v>7792</v>
      </c>
      <c r="B868" s="49" t="s">
        <v>3153</v>
      </c>
      <c r="C868" s="60">
        <v>41.1</v>
      </c>
      <c r="D868" s="49">
        <v>5</v>
      </c>
      <c r="E868" s="1932">
        <f t="shared" si="133"/>
        <v>2329.06</v>
      </c>
      <c r="F868" s="740">
        <f t="shared" si="134"/>
        <v>2329.06</v>
      </c>
      <c r="G868" s="1037">
        <f>'Заказ, cкидки и курсы валют'!$J$24*F868</f>
        <v>29544.126100000001</v>
      </c>
      <c r="H868" s="158">
        <f t="shared" si="135"/>
        <v>147.72</v>
      </c>
      <c r="I868" s="245"/>
    </row>
    <row r="869" spans="1:9" ht="14.1" customHeight="1" thickBot="1">
      <c r="A869" s="282" t="s">
        <v>7793</v>
      </c>
      <c r="B869" s="163" t="s">
        <v>194</v>
      </c>
      <c r="C869" s="1186">
        <v>26.4</v>
      </c>
      <c r="D869" s="163">
        <v>5</v>
      </c>
      <c r="E869" s="1932">
        <f t="shared" si="133"/>
        <v>2991.94</v>
      </c>
      <c r="F869" s="1173">
        <f t="shared" si="134"/>
        <v>2991.94</v>
      </c>
      <c r="G869" s="1174">
        <f>'Заказ, cкидки и курсы валют'!$J$24*F869</f>
        <v>37952.758900000001</v>
      </c>
      <c r="H869" s="214">
        <f t="shared" si="135"/>
        <v>189.76</v>
      </c>
      <c r="I869" s="248"/>
    </row>
    <row r="870" spans="1:9" ht="13.5" thickBot="1"/>
    <row r="871" spans="1:9" ht="18">
      <c r="A871" s="291"/>
      <c r="B871" s="196"/>
      <c r="C871" s="112" t="s">
        <v>3107</v>
      </c>
      <c r="D871" s="112"/>
      <c r="E871" s="1029"/>
      <c r="F871" s="694"/>
      <c r="G871" s="729"/>
      <c r="H871" s="196"/>
      <c r="I871" s="116"/>
    </row>
    <row r="872" spans="1:9" ht="18">
      <c r="A872" s="292"/>
      <c r="B872" s="17"/>
      <c r="C872" s="129"/>
      <c r="D872" s="129"/>
      <c r="E872" s="703" t="s">
        <v>3108</v>
      </c>
      <c r="F872" s="695"/>
      <c r="G872" s="695"/>
      <c r="H872" s="17"/>
      <c r="I872" s="200"/>
    </row>
    <row r="873" spans="1:9" ht="66.75" customHeight="1">
      <c r="A873" s="292"/>
      <c r="B873" s="17"/>
      <c r="C873" s="118"/>
      <c r="D873" s="118"/>
      <c r="E873" s="689"/>
      <c r="F873" s="733"/>
      <c r="G873" s="763"/>
      <c r="H873" s="17"/>
      <c r="I873" s="200"/>
    </row>
    <row r="874" spans="1:9">
      <c r="A874" s="292"/>
      <c r="B874" s="17"/>
      <c r="C874" s="118"/>
      <c r="D874" s="118"/>
      <c r="E874" s="689"/>
      <c r="F874" s="733"/>
      <c r="G874" s="763"/>
      <c r="H874" s="17"/>
      <c r="I874" s="200"/>
    </row>
    <row r="875" spans="1:9">
      <c r="A875" s="292"/>
      <c r="B875" s="17"/>
      <c r="C875" s="118"/>
      <c r="D875" s="118"/>
      <c r="E875" s="689"/>
      <c r="F875" s="733"/>
      <c r="G875" s="763"/>
      <c r="H875" s="17"/>
      <c r="I875" s="200"/>
    </row>
    <row r="876" spans="1:9" ht="16.5" thickBot="1">
      <c r="A876" s="234" t="s">
        <v>7211</v>
      </c>
      <c r="B876" s="306"/>
      <c r="C876" s="120"/>
      <c r="D876" s="120"/>
      <c r="E876" s="690"/>
      <c r="F876" s="735"/>
      <c r="G876" s="764"/>
      <c r="H876" s="204"/>
      <c r="I876" s="205"/>
    </row>
    <row r="877" spans="1:9" ht="52.5">
      <c r="A877" s="228" t="s">
        <v>1036</v>
      </c>
      <c r="B877" s="229" t="s">
        <v>1037</v>
      </c>
      <c r="C877" s="230" t="s">
        <v>679</v>
      </c>
      <c r="D877" s="230" t="s">
        <v>3147</v>
      </c>
      <c r="E877" s="742" t="s">
        <v>11544</v>
      </c>
      <c r="F877" s="737" t="s">
        <v>2796</v>
      </c>
      <c r="G877" s="785" t="s">
        <v>2644</v>
      </c>
      <c r="H877" s="394" t="s">
        <v>498</v>
      </c>
      <c r="I877" s="232" t="s">
        <v>4274</v>
      </c>
    </row>
    <row r="878" spans="1:9" ht="13.5" thickBot="1">
      <c r="A878" s="228"/>
      <c r="B878" s="445"/>
      <c r="C878" s="230" t="s">
        <v>3648</v>
      </c>
      <c r="D878" s="446" t="s">
        <v>2645</v>
      </c>
      <c r="E878" s="696" t="s">
        <v>265</v>
      </c>
      <c r="F878" s="745">
        <f>'Заказ, cкидки и курсы валют'!$I$12</f>
        <v>0</v>
      </c>
      <c r="G878" s="1150"/>
      <c r="H878" s="545"/>
      <c r="I878" s="380"/>
    </row>
    <row r="879" spans="1:9" ht="14.1" customHeight="1">
      <c r="A879" s="389" t="s">
        <v>537</v>
      </c>
      <c r="B879" s="1206" t="s">
        <v>1360</v>
      </c>
      <c r="C879" s="1219">
        <v>10.5</v>
      </c>
      <c r="D879" s="1236">
        <v>100</v>
      </c>
      <c r="E879" s="992">
        <v>998.73</v>
      </c>
      <c r="F879" s="1187">
        <f>ROUND(E879*(1-$F$10),2)</f>
        <v>998.73</v>
      </c>
      <c r="G879" s="1188">
        <f>'Заказ, cкидки и курсы валют'!$J$24*F879</f>
        <v>12668.89005</v>
      </c>
      <c r="H879" s="443">
        <f>ROUND((D879/1000)*G879,2)</f>
        <v>1266.8900000000001</v>
      </c>
      <c r="I879" s="393"/>
    </row>
    <row r="880" spans="1:9" ht="14.1" customHeight="1">
      <c r="A880" s="250" t="s">
        <v>538</v>
      </c>
      <c r="B880" s="72" t="s">
        <v>1365</v>
      </c>
      <c r="C880" s="68">
        <v>21.8</v>
      </c>
      <c r="D880" s="771">
        <v>50</v>
      </c>
      <c r="E880" s="992">
        <v>1110.97</v>
      </c>
      <c r="F880" s="740">
        <f t="shared" ref="F880:F881" si="136">ROUND(E880*(1-$F$10),2)</f>
        <v>1110.97</v>
      </c>
      <c r="G880" s="1037">
        <f>'Заказ, cкидки и курсы валют'!$J$24*F880</f>
        <v>14092.65445</v>
      </c>
      <c r="H880" s="158">
        <f t="shared" ref="H880:H881" si="137">ROUND((D880/1000)*G880,2)</f>
        <v>704.63</v>
      </c>
      <c r="I880" s="245"/>
    </row>
    <row r="881" spans="1:9" ht="14.1" customHeight="1" thickBot="1">
      <c r="A881" s="282" t="s">
        <v>539</v>
      </c>
      <c r="B881" s="294" t="s">
        <v>1368</v>
      </c>
      <c r="C881" s="962">
        <v>29.7</v>
      </c>
      <c r="D881" s="772">
        <v>50</v>
      </c>
      <c r="E881" s="992">
        <v>1339.79</v>
      </c>
      <c r="F881" s="1173">
        <f t="shared" si="136"/>
        <v>1339.79</v>
      </c>
      <c r="G881" s="1174">
        <f>'Заказ, cкидки и курсы валют'!$J$24*F881</f>
        <v>16995.236150000001</v>
      </c>
      <c r="H881" s="214">
        <f t="shared" si="137"/>
        <v>849.76</v>
      </c>
      <c r="I881" s="248"/>
    </row>
    <row r="882" spans="1:9" ht="19.5" customHeight="1" thickBot="1"/>
    <row r="883" spans="1:9" ht="18">
      <c r="A883" s="291"/>
      <c r="B883" s="196"/>
      <c r="C883" s="112" t="s">
        <v>3107</v>
      </c>
      <c r="D883" s="112"/>
      <c r="E883" s="1029"/>
      <c r="F883" s="694"/>
      <c r="G883" s="729"/>
      <c r="H883" s="196"/>
      <c r="I883" s="116"/>
    </row>
    <row r="884" spans="1:9" ht="18">
      <c r="A884" s="292"/>
      <c r="B884" s="17"/>
      <c r="C884" s="129"/>
      <c r="D884" s="129"/>
      <c r="E884" s="703" t="s">
        <v>3108</v>
      </c>
      <c r="F884" s="695"/>
      <c r="G884" s="695"/>
      <c r="H884" s="17"/>
      <c r="I884" s="200"/>
    </row>
    <row r="885" spans="1:9" ht="46.5" customHeight="1">
      <c r="A885" s="292"/>
      <c r="B885" s="17"/>
      <c r="C885" s="118"/>
      <c r="D885" s="118"/>
      <c r="E885" s="689"/>
      <c r="F885" s="733"/>
      <c r="G885" s="763"/>
      <c r="H885" s="17"/>
      <c r="I885" s="200"/>
    </row>
    <row r="886" spans="1:9">
      <c r="A886" s="292"/>
      <c r="B886" s="17"/>
      <c r="C886" s="118"/>
      <c r="D886" s="118"/>
      <c r="E886" s="689"/>
      <c r="F886" s="733"/>
      <c r="G886" s="763"/>
      <c r="H886" s="17"/>
      <c r="I886" s="200"/>
    </row>
    <row r="887" spans="1:9">
      <c r="A887" s="292"/>
      <c r="B887" s="17"/>
      <c r="C887" s="118"/>
      <c r="D887" s="118"/>
      <c r="E887" s="689"/>
      <c r="F887" s="733"/>
      <c r="G887" s="763"/>
      <c r="H887" s="17"/>
      <c r="I887" s="200"/>
    </row>
    <row r="888" spans="1:9" ht="16.5" thickBot="1">
      <c r="A888" s="234" t="s">
        <v>7212</v>
      </c>
      <c r="B888" s="306"/>
      <c r="C888" s="120"/>
      <c r="D888" s="120"/>
      <c r="E888" s="690"/>
      <c r="F888" s="735"/>
      <c r="G888" s="764"/>
      <c r="H888" s="204"/>
      <c r="I888" s="205"/>
    </row>
    <row r="889" spans="1:9" ht="52.5">
      <c r="A889" s="228" t="s">
        <v>1036</v>
      </c>
      <c r="B889" s="229" t="s">
        <v>1037</v>
      </c>
      <c r="C889" s="230" t="s">
        <v>679</v>
      </c>
      <c r="D889" s="230" t="s">
        <v>3147</v>
      </c>
      <c r="E889" s="742" t="s">
        <v>11544</v>
      </c>
      <c r="F889" s="737" t="s">
        <v>2796</v>
      </c>
      <c r="G889" s="785" t="s">
        <v>2644</v>
      </c>
      <c r="H889" s="394" t="s">
        <v>498</v>
      </c>
      <c r="I889" s="232" t="s">
        <v>4274</v>
      </c>
    </row>
    <row r="890" spans="1:9" ht="13.5" thickBot="1">
      <c r="A890" s="228"/>
      <c r="B890" s="445"/>
      <c r="C890" s="230" t="s">
        <v>3648</v>
      </c>
      <c r="D890" s="446" t="s">
        <v>2645</v>
      </c>
      <c r="E890" s="696" t="s">
        <v>265</v>
      </c>
      <c r="F890" s="745">
        <f>'Заказ, cкидки и курсы валют'!$I$12</f>
        <v>0</v>
      </c>
      <c r="G890" s="1150"/>
      <c r="H890" s="545"/>
      <c r="I890" s="380"/>
    </row>
    <row r="891" spans="1:9" ht="14.1" customHeight="1">
      <c r="A891" s="389" t="s">
        <v>7794</v>
      </c>
      <c r="B891" s="1206" t="s">
        <v>1360</v>
      </c>
      <c r="C891" s="1219">
        <v>10.5</v>
      </c>
      <c r="D891" s="1236">
        <v>10</v>
      </c>
      <c r="E891" s="1932">
        <f>E879*2</f>
        <v>1997.46</v>
      </c>
      <c r="F891" s="1187">
        <f>ROUND(E891*(1-$F$10),2)</f>
        <v>1997.46</v>
      </c>
      <c r="G891" s="1188">
        <f>'Заказ, cкидки и курсы валют'!$J$24*F891</f>
        <v>25337.7801</v>
      </c>
      <c r="H891" s="443">
        <f>ROUND((D891/1000)*G891,2)</f>
        <v>253.38</v>
      </c>
      <c r="I891" s="393"/>
    </row>
    <row r="892" spans="1:9" ht="14.1" customHeight="1">
      <c r="A892" s="250" t="s">
        <v>7795</v>
      </c>
      <c r="B892" s="72" t="s">
        <v>1365</v>
      </c>
      <c r="C892" s="68">
        <v>21.8</v>
      </c>
      <c r="D892" s="771">
        <v>5</v>
      </c>
      <c r="E892" s="1932">
        <f t="shared" ref="E892:E893" si="138">E880*2</f>
        <v>2221.94</v>
      </c>
      <c r="F892" s="740">
        <f t="shared" ref="F892:F893" si="139">ROUND(E892*(1-$F$10),2)</f>
        <v>2221.94</v>
      </c>
      <c r="G892" s="1037">
        <f>'Заказ, cкидки и курсы валют'!$J$24*F892</f>
        <v>28185.3089</v>
      </c>
      <c r="H892" s="158">
        <f t="shared" ref="H892:H893" si="140">ROUND((D892/1000)*G892,2)</f>
        <v>140.93</v>
      </c>
      <c r="I892" s="245"/>
    </row>
    <row r="893" spans="1:9" ht="14.1" customHeight="1" thickBot="1">
      <c r="A893" s="282" t="s">
        <v>7796</v>
      </c>
      <c r="B893" s="294" t="s">
        <v>1368</v>
      </c>
      <c r="C893" s="962">
        <v>29.7</v>
      </c>
      <c r="D893" s="772">
        <v>5</v>
      </c>
      <c r="E893" s="1932">
        <f t="shared" si="138"/>
        <v>2679.58</v>
      </c>
      <c r="F893" s="1173">
        <f t="shared" si="139"/>
        <v>2679.58</v>
      </c>
      <c r="G893" s="1174">
        <f>'Заказ, cкидки и курсы валют'!$J$24*F893</f>
        <v>33990.472300000001</v>
      </c>
      <c r="H893" s="214">
        <f t="shared" si="140"/>
        <v>169.95</v>
      </c>
      <c r="I893" s="248"/>
    </row>
    <row r="894" spans="1:9" ht="19.5" customHeight="1" thickBot="1"/>
    <row r="895" spans="1:9" ht="18">
      <c r="A895" s="291"/>
      <c r="B895" s="196"/>
      <c r="C895" s="112" t="s">
        <v>3107</v>
      </c>
      <c r="D895" s="112"/>
      <c r="E895" s="1029"/>
      <c r="F895" s="694"/>
      <c r="G895" s="729"/>
      <c r="H895" s="196"/>
      <c r="I895" s="116"/>
    </row>
    <row r="896" spans="1:9" ht="18">
      <c r="A896" s="292"/>
      <c r="B896" s="17"/>
      <c r="C896" s="129"/>
      <c r="D896" s="129"/>
      <c r="E896" s="703" t="s">
        <v>3109</v>
      </c>
      <c r="F896" s="695"/>
      <c r="G896" s="695"/>
      <c r="H896" s="17"/>
      <c r="I896" s="200"/>
    </row>
    <row r="897" spans="1:11" ht="39.75" customHeight="1">
      <c r="A897" s="292"/>
      <c r="B897" s="17"/>
      <c r="C897" s="118"/>
      <c r="D897" s="118"/>
      <c r="E897" s="689"/>
      <c r="F897" s="733"/>
      <c r="G897" s="763"/>
      <c r="H897" s="17"/>
      <c r="I897" s="200"/>
    </row>
    <row r="898" spans="1:11">
      <c r="A898" s="292"/>
      <c r="B898" s="17"/>
      <c r="C898" s="118"/>
      <c r="D898" s="118"/>
      <c r="E898" s="689"/>
      <c r="F898" s="733"/>
      <c r="G898" s="763"/>
      <c r="H898" s="17"/>
      <c r="I898" s="200"/>
    </row>
    <row r="899" spans="1:11">
      <c r="A899" s="292"/>
      <c r="B899" s="17"/>
      <c r="C899" s="118"/>
      <c r="D899" s="118"/>
      <c r="E899" s="689"/>
      <c r="F899" s="733"/>
      <c r="G899" s="763"/>
      <c r="H899" s="17"/>
      <c r="I899" s="200"/>
    </row>
    <row r="900" spans="1:11" ht="16.5" thickBot="1">
      <c r="A900" s="234" t="s">
        <v>7211</v>
      </c>
      <c r="B900" s="306"/>
      <c r="C900" s="120"/>
      <c r="D900" s="120"/>
      <c r="E900" s="690"/>
      <c r="F900" s="735"/>
      <c r="G900" s="764"/>
      <c r="H900" s="204"/>
      <c r="I900" s="205"/>
    </row>
    <row r="901" spans="1:11" ht="52.5">
      <c r="A901" s="228" t="s">
        <v>1036</v>
      </c>
      <c r="B901" s="229" t="s">
        <v>1037</v>
      </c>
      <c r="C901" s="230" t="s">
        <v>679</v>
      </c>
      <c r="D901" s="230" t="s">
        <v>3147</v>
      </c>
      <c r="E901" s="742" t="s">
        <v>11544</v>
      </c>
      <c r="F901" s="737" t="s">
        <v>2796</v>
      </c>
      <c r="G901" s="785" t="s">
        <v>2644</v>
      </c>
      <c r="H901" s="394" t="s">
        <v>498</v>
      </c>
      <c r="I901" s="232" t="s">
        <v>4274</v>
      </c>
    </row>
    <row r="902" spans="1:11" ht="14.25" customHeight="1" thickBot="1">
      <c r="A902" s="228"/>
      <c r="B902" s="445"/>
      <c r="C902" s="230" t="s">
        <v>3648</v>
      </c>
      <c r="D902" s="446" t="s">
        <v>2645</v>
      </c>
      <c r="E902" s="696" t="s">
        <v>265</v>
      </c>
      <c r="F902" s="745">
        <f>'Заказ, cкидки и курсы валют'!$I$12</f>
        <v>0</v>
      </c>
      <c r="G902" s="1150"/>
      <c r="H902" s="545"/>
      <c r="I902" s="380"/>
    </row>
    <row r="903" spans="1:11" ht="14.1" customHeight="1">
      <c r="A903" s="389" t="s">
        <v>540</v>
      </c>
      <c r="B903" s="1206" t="s">
        <v>1360</v>
      </c>
      <c r="C903" s="1219">
        <v>9.9</v>
      </c>
      <c r="D903" s="1236">
        <v>100</v>
      </c>
      <c r="E903" s="992">
        <v>681.38</v>
      </c>
      <c r="F903" s="1187">
        <f>ROUND(E903*(1-$F$10),2)</f>
        <v>681.38</v>
      </c>
      <c r="G903" s="1188">
        <f>'Заказ, cкидки и курсы валют'!$J$24*F903</f>
        <v>8643.3053</v>
      </c>
      <c r="H903" s="443">
        <f>ROUND((D903/1000)*G903,2)</f>
        <v>864.33</v>
      </c>
      <c r="I903" s="393"/>
    </row>
    <row r="904" spans="1:11" ht="14.1" customHeight="1">
      <c r="A904" s="250" t="s">
        <v>541</v>
      </c>
      <c r="B904" s="72" t="s">
        <v>1365</v>
      </c>
      <c r="C904" s="68">
        <v>22.6</v>
      </c>
      <c r="D904" s="771">
        <v>50</v>
      </c>
      <c r="E904" s="992">
        <v>1115.1400000000001</v>
      </c>
      <c r="F904" s="740">
        <f t="shared" ref="F904:F905" si="141">ROUND(E904*(1-$F$10),2)</f>
        <v>1115.1400000000001</v>
      </c>
      <c r="G904" s="1037">
        <f>'Заказ, cкидки и курсы валют'!$J$24*F904</f>
        <v>14145.550900000002</v>
      </c>
      <c r="H904" s="158">
        <f t="shared" ref="H904:H905" si="142">ROUND((D904/1000)*G904,2)</f>
        <v>707.28</v>
      </c>
      <c r="I904" s="245"/>
    </row>
    <row r="905" spans="1:11" ht="14.1" customHeight="1" thickBot="1">
      <c r="A905" s="282" t="s">
        <v>542</v>
      </c>
      <c r="B905" s="294" t="s">
        <v>1368</v>
      </c>
      <c r="C905" s="962">
        <v>30.9</v>
      </c>
      <c r="D905" s="772">
        <v>50</v>
      </c>
      <c r="E905" s="992">
        <v>1381.01</v>
      </c>
      <c r="F905" s="1173">
        <f t="shared" si="141"/>
        <v>1381.01</v>
      </c>
      <c r="G905" s="1174">
        <f>'Заказ, cкидки и курсы валют'!$J$24*F905</f>
        <v>17518.111850000001</v>
      </c>
      <c r="H905" s="214">
        <f t="shared" si="142"/>
        <v>875.91</v>
      </c>
      <c r="I905" s="248"/>
    </row>
    <row r="906" spans="1:11" ht="13.5" thickBot="1"/>
    <row r="907" spans="1:11" ht="39" customHeight="1">
      <c r="A907" s="291"/>
      <c r="B907" s="196"/>
      <c r="C907" s="112" t="s">
        <v>3107</v>
      </c>
      <c r="D907" s="112"/>
      <c r="E907" s="1029"/>
      <c r="F907" s="694"/>
      <c r="G907" s="729"/>
      <c r="H907" s="196"/>
      <c r="I907" s="116"/>
    </row>
    <row r="908" spans="1:11" ht="14.25" customHeight="1">
      <c r="A908" s="292"/>
      <c r="B908" s="17"/>
      <c r="C908" s="129"/>
      <c r="D908" s="129"/>
      <c r="E908" s="703" t="s">
        <v>3109</v>
      </c>
      <c r="F908" s="695"/>
      <c r="G908" s="695"/>
      <c r="H908" s="17"/>
      <c r="I908" s="200"/>
    </row>
    <row r="909" spans="1:11">
      <c r="A909" s="292"/>
      <c r="B909" s="17"/>
      <c r="C909" s="118"/>
      <c r="D909" s="118"/>
      <c r="E909" s="689"/>
      <c r="F909" s="733"/>
      <c r="G909" s="763"/>
      <c r="H909" s="17"/>
      <c r="I909" s="200"/>
      <c r="K909" s="986"/>
    </row>
    <row r="910" spans="1:11">
      <c r="A910" s="292"/>
      <c r="B910" s="17"/>
      <c r="C910" s="118"/>
      <c r="D910" s="118"/>
      <c r="E910" s="689"/>
      <c r="F910" s="733"/>
      <c r="G910" s="763"/>
      <c r="H910" s="17"/>
      <c r="I910" s="200"/>
      <c r="K910" s="986"/>
    </row>
    <row r="911" spans="1:11">
      <c r="A911" s="292"/>
      <c r="B911" s="17"/>
      <c r="C911" s="118"/>
      <c r="D911" s="118"/>
      <c r="E911" s="689"/>
      <c r="F911" s="733"/>
      <c r="G911" s="763"/>
      <c r="H911" s="17"/>
      <c r="I911" s="200"/>
      <c r="K911" s="986"/>
    </row>
    <row r="912" spans="1:11" ht="16.5" thickBot="1">
      <c r="A912" s="234" t="s">
        <v>7212</v>
      </c>
      <c r="B912" s="306"/>
      <c r="C912" s="120"/>
      <c r="D912" s="120"/>
      <c r="E912" s="690"/>
      <c r="F912" s="735"/>
      <c r="G912" s="764"/>
      <c r="H912" s="204"/>
      <c r="I912" s="205"/>
      <c r="K912" s="986"/>
    </row>
    <row r="913" spans="1:11" ht="52.5">
      <c r="A913" s="228" t="s">
        <v>1036</v>
      </c>
      <c r="B913" s="229" t="s">
        <v>1037</v>
      </c>
      <c r="C913" s="230" t="s">
        <v>679</v>
      </c>
      <c r="D913" s="230" t="s">
        <v>3147</v>
      </c>
      <c r="E913" s="742" t="s">
        <v>11544</v>
      </c>
      <c r="F913" s="737" t="s">
        <v>2796</v>
      </c>
      <c r="G913" s="785" t="s">
        <v>2644</v>
      </c>
      <c r="H913" s="394" t="s">
        <v>498</v>
      </c>
      <c r="I913" s="232" t="s">
        <v>4274</v>
      </c>
      <c r="K913" s="986"/>
    </row>
    <row r="914" spans="1:11" ht="13.5" thickBot="1">
      <c r="A914" s="228"/>
      <c r="B914" s="445"/>
      <c r="C914" s="230" t="s">
        <v>3648</v>
      </c>
      <c r="D914" s="446" t="s">
        <v>2645</v>
      </c>
      <c r="E914" s="696" t="s">
        <v>265</v>
      </c>
      <c r="F914" s="745">
        <f>'Заказ, cкидки и курсы валют'!$I$12</f>
        <v>0</v>
      </c>
      <c r="G914" s="1150"/>
      <c r="H914" s="545"/>
      <c r="I914" s="380"/>
    </row>
    <row r="915" spans="1:11" ht="14.1" customHeight="1">
      <c r="A915" s="389" t="s">
        <v>7797</v>
      </c>
      <c r="B915" s="1206" t="s">
        <v>1360</v>
      </c>
      <c r="C915" s="1219">
        <v>9.9</v>
      </c>
      <c r="D915" s="1236">
        <v>10</v>
      </c>
      <c r="E915" s="1932">
        <f>E903*2</f>
        <v>1362.76</v>
      </c>
      <c r="F915" s="1187">
        <f>ROUND(E915*(1-$F$10),2)</f>
        <v>1362.76</v>
      </c>
      <c r="G915" s="1188">
        <f>'Заказ, cкидки и курсы валют'!$J$24*F915</f>
        <v>17286.6106</v>
      </c>
      <c r="H915" s="443">
        <f>ROUND((D915/1000)*G915,2)</f>
        <v>172.87</v>
      </c>
      <c r="I915" s="393"/>
    </row>
    <row r="916" spans="1:11" ht="14.1" customHeight="1">
      <c r="A916" s="250" t="s">
        <v>7798</v>
      </c>
      <c r="B916" s="72" t="s">
        <v>1365</v>
      </c>
      <c r="C916" s="68">
        <v>22.6</v>
      </c>
      <c r="D916" s="771">
        <v>5</v>
      </c>
      <c r="E916" s="1932">
        <f t="shared" ref="E916:E917" si="143">E904*2</f>
        <v>2230.2800000000002</v>
      </c>
      <c r="F916" s="740">
        <f t="shared" ref="F916:F917" si="144">ROUND(E916*(1-$F$10),2)</f>
        <v>2230.2800000000002</v>
      </c>
      <c r="G916" s="1037">
        <f>'Заказ, cкидки и курсы валют'!$J$24*F916</f>
        <v>28291.101800000004</v>
      </c>
      <c r="H916" s="158">
        <f t="shared" ref="H916:H917" si="145">ROUND((D916/1000)*G916,2)</f>
        <v>141.46</v>
      </c>
      <c r="I916" s="245"/>
    </row>
    <row r="917" spans="1:11" ht="14.1" customHeight="1" thickBot="1">
      <c r="A917" s="282" t="s">
        <v>7799</v>
      </c>
      <c r="B917" s="294" t="s">
        <v>1368</v>
      </c>
      <c r="C917" s="962">
        <v>30.9</v>
      </c>
      <c r="D917" s="772">
        <v>5</v>
      </c>
      <c r="E917" s="1932">
        <f t="shared" si="143"/>
        <v>2762.02</v>
      </c>
      <c r="F917" s="1173">
        <f t="shared" si="144"/>
        <v>2762.02</v>
      </c>
      <c r="G917" s="1174">
        <f>'Заказ, cкидки и курсы валют'!$J$24*F917</f>
        <v>35036.223700000002</v>
      </c>
      <c r="H917" s="214">
        <f t="shared" si="145"/>
        <v>175.18</v>
      </c>
      <c r="I917" s="248"/>
    </row>
    <row r="918" spans="1:11" ht="13.5" thickBot="1"/>
    <row r="919" spans="1:11" ht="44.25" customHeight="1">
      <c r="A919" s="291"/>
      <c r="B919" s="196"/>
      <c r="C919" s="112" t="s">
        <v>3107</v>
      </c>
      <c r="D919" s="112"/>
      <c r="E919" s="1029"/>
      <c r="F919" s="694"/>
      <c r="G919" s="729"/>
      <c r="H919" s="196"/>
      <c r="I919" s="116"/>
    </row>
    <row r="920" spans="1:11" ht="14.25" customHeight="1">
      <c r="A920" s="292"/>
      <c r="B920" s="17"/>
      <c r="C920" s="129"/>
      <c r="D920" s="129"/>
      <c r="E920" s="703" t="s">
        <v>3110</v>
      </c>
      <c r="F920" s="695"/>
      <c r="G920" s="695"/>
      <c r="H920" s="17"/>
      <c r="I920" s="200"/>
    </row>
    <row r="921" spans="1:11">
      <c r="A921" s="292"/>
      <c r="B921" s="17"/>
      <c r="C921" s="118"/>
      <c r="D921" s="118"/>
      <c r="E921" s="689"/>
      <c r="F921" s="733"/>
      <c r="G921" s="763"/>
      <c r="H921" s="17"/>
      <c r="I921" s="200"/>
      <c r="K921" s="986"/>
    </row>
    <row r="922" spans="1:11">
      <c r="A922" s="292"/>
      <c r="B922" s="17"/>
      <c r="C922" s="118"/>
      <c r="D922" s="118"/>
      <c r="E922" s="689"/>
      <c r="F922" s="733"/>
      <c r="G922" s="763"/>
      <c r="H922" s="17"/>
      <c r="I922" s="200"/>
      <c r="K922" s="986"/>
    </row>
    <row r="923" spans="1:11">
      <c r="A923" s="292"/>
      <c r="B923" s="17"/>
      <c r="C923" s="118"/>
      <c r="D923" s="118"/>
      <c r="E923" s="689"/>
      <c r="F923" s="733"/>
      <c r="G923" s="763"/>
      <c r="H923" s="17"/>
      <c r="I923" s="200"/>
      <c r="K923" s="986"/>
    </row>
    <row r="924" spans="1:11" ht="16.5" thickBot="1">
      <c r="A924" s="234" t="s">
        <v>7211</v>
      </c>
      <c r="B924" s="306"/>
      <c r="C924" s="120"/>
      <c r="D924" s="120"/>
      <c r="E924" s="690"/>
      <c r="F924" s="735"/>
      <c r="G924" s="764"/>
      <c r="H924" s="204"/>
      <c r="I924" s="205"/>
      <c r="K924" s="986"/>
    </row>
    <row r="925" spans="1:11" ht="52.5">
      <c r="A925" s="228" t="s">
        <v>1036</v>
      </c>
      <c r="B925" s="229" t="s">
        <v>1037</v>
      </c>
      <c r="C925" s="230" t="s">
        <v>679</v>
      </c>
      <c r="D925" s="230" t="s">
        <v>3147</v>
      </c>
      <c r="E925" s="742" t="s">
        <v>11544</v>
      </c>
      <c r="F925" s="737" t="s">
        <v>2796</v>
      </c>
      <c r="G925" s="785" t="s">
        <v>2644</v>
      </c>
      <c r="H925" s="394" t="s">
        <v>498</v>
      </c>
      <c r="I925" s="232" t="s">
        <v>4274</v>
      </c>
      <c r="K925" s="986"/>
    </row>
    <row r="926" spans="1:11" ht="13.5" thickBot="1">
      <c r="A926" s="228"/>
      <c r="B926" s="445"/>
      <c r="C926" s="230" t="s">
        <v>3648</v>
      </c>
      <c r="D926" s="446" t="s">
        <v>2645</v>
      </c>
      <c r="E926" s="696" t="s">
        <v>265</v>
      </c>
      <c r="F926" s="745">
        <f>'Заказ, cкидки и курсы валют'!$I$12</f>
        <v>0</v>
      </c>
      <c r="G926" s="1150"/>
      <c r="H926" s="545"/>
      <c r="I926" s="380"/>
    </row>
    <row r="927" spans="1:11" ht="14.1" customHeight="1">
      <c r="A927" s="389" t="s">
        <v>543</v>
      </c>
      <c r="B927" s="1206" t="s">
        <v>1360</v>
      </c>
      <c r="C927" s="1219">
        <v>8.4</v>
      </c>
      <c r="D927" s="1236">
        <v>100</v>
      </c>
      <c r="E927" s="992">
        <v>991.03</v>
      </c>
      <c r="F927" s="1187">
        <f>ROUND(E927*(1-$F$10),2)</f>
        <v>991.03</v>
      </c>
      <c r="G927" s="1188">
        <f>'Заказ, cкидки и курсы валют'!$J$24*F927</f>
        <v>12571.215550000001</v>
      </c>
      <c r="H927" s="443">
        <f>ROUND((D927/1000)*G927,2)</f>
        <v>1257.1199999999999</v>
      </c>
      <c r="I927" s="393"/>
    </row>
    <row r="928" spans="1:11" ht="14.1" customHeight="1">
      <c r="A928" s="250" t="s">
        <v>544</v>
      </c>
      <c r="B928" s="72" t="s">
        <v>1365</v>
      </c>
      <c r="C928" s="68">
        <v>17.399999999999999</v>
      </c>
      <c r="D928" s="771">
        <v>50</v>
      </c>
      <c r="E928" s="992">
        <v>1003.9</v>
      </c>
      <c r="F928" s="740">
        <f t="shared" ref="F928:F929" si="146">ROUND(E928*(1-$F$10),2)</f>
        <v>1003.9</v>
      </c>
      <c r="G928" s="1037">
        <f>'Заказ, cкидки и курсы валют'!$J$24*F928</f>
        <v>12734.4715</v>
      </c>
      <c r="H928" s="158">
        <f t="shared" ref="H928:H929" si="147">ROUND((D928/1000)*G928,2)</f>
        <v>636.72</v>
      </c>
      <c r="I928" s="245"/>
    </row>
    <row r="929" spans="1:9" ht="14.1" customHeight="1" thickBot="1">
      <c r="A929" s="282" t="s">
        <v>545</v>
      </c>
      <c r="B929" s="294" t="s">
        <v>1368</v>
      </c>
      <c r="C929" s="962">
        <v>26.5</v>
      </c>
      <c r="D929" s="772">
        <v>50</v>
      </c>
      <c r="E929" s="992">
        <v>1351.09</v>
      </c>
      <c r="F929" s="1173">
        <f t="shared" si="146"/>
        <v>1351.09</v>
      </c>
      <c r="G929" s="1174">
        <f>'Заказ, cкидки и курсы валют'!$J$24*F929</f>
        <v>17138.576649999999</v>
      </c>
      <c r="H929" s="214">
        <f t="shared" si="147"/>
        <v>856.93</v>
      </c>
      <c r="I929" s="248"/>
    </row>
    <row r="930" spans="1:9" ht="13.5" thickBot="1"/>
    <row r="931" spans="1:9" ht="54" customHeight="1">
      <c r="A931" s="291"/>
      <c r="B931" s="196"/>
      <c r="C931" s="112" t="s">
        <v>3107</v>
      </c>
      <c r="D931" s="112"/>
      <c r="E931" s="1029"/>
      <c r="F931" s="694"/>
      <c r="G931" s="729"/>
      <c r="H931" s="196"/>
      <c r="I931" s="116"/>
    </row>
    <row r="932" spans="1:9" ht="15.75" customHeight="1">
      <c r="A932" s="292"/>
      <c r="B932" s="17"/>
      <c r="C932" s="129"/>
      <c r="D932" s="129"/>
      <c r="E932" s="703" t="s">
        <v>3110</v>
      </c>
      <c r="F932" s="695"/>
      <c r="G932" s="695"/>
      <c r="H932" s="17"/>
      <c r="I932" s="200"/>
    </row>
    <row r="933" spans="1:9">
      <c r="A933" s="292"/>
      <c r="B933" s="17"/>
      <c r="C933" s="118"/>
      <c r="D933" s="118"/>
      <c r="E933" s="689"/>
      <c r="F933" s="733"/>
      <c r="G933" s="763"/>
      <c r="H933" s="17"/>
      <c r="I933" s="200"/>
    </row>
    <row r="934" spans="1:9">
      <c r="A934" s="292"/>
      <c r="B934" s="17"/>
      <c r="C934" s="118"/>
      <c r="D934" s="118"/>
      <c r="E934" s="689"/>
      <c r="F934" s="733"/>
      <c r="G934" s="763"/>
      <c r="H934" s="17"/>
      <c r="I934" s="200"/>
    </row>
    <row r="935" spans="1:9">
      <c r="A935" s="292"/>
      <c r="B935" s="17"/>
      <c r="C935" s="118"/>
      <c r="D935" s="118"/>
      <c r="E935" s="689"/>
      <c r="F935" s="733"/>
      <c r="G935" s="763"/>
      <c r="H935" s="17"/>
      <c r="I935" s="200"/>
    </row>
    <row r="936" spans="1:9" ht="16.5" thickBot="1">
      <c r="A936" s="234" t="s">
        <v>7212</v>
      </c>
      <c r="B936" s="306"/>
      <c r="C936" s="120"/>
      <c r="D936" s="120"/>
      <c r="E936" s="690"/>
      <c r="F936" s="735"/>
      <c r="G936" s="764"/>
      <c r="H936" s="204"/>
      <c r="I936" s="205"/>
    </row>
    <row r="937" spans="1:9" ht="52.5">
      <c r="A937" s="228" t="s">
        <v>1036</v>
      </c>
      <c r="B937" s="229" t="s">
        <v>1037</v>
      </c>
      <c r="C937" s="230" t="s">
        <v>679</v>
      </c>
      <c r="D937" s="230" t="s">
        <v>3147</v>
      </c>
      <c r="E937" s="742" t="s">
        <v>11544</v>
      </c>
      <c r="F937" s="737" t="s">
        <v>2796</v>
      </c>
      <c r="G937" s="785" t="s">
        <v>2644</v>
      </c>
      <c r="H937" s="394" t="s">
        <v>498</v>
      </c>
      <c r="I937" s="232" t="s">
        <v>4274</v>
      </c>
    </row>
    <row r="938" spans="1:9" ht="13.5" thickBot="1">
      <c r="A938" s="228"/>
      <c r="B938" s="445"/>
      <c r="C938" s="230" t="s">
        <v>3648</v>
      </c>
      <c r="D938" s="446" t="s">
        <v>2645</v>
      </c>
      <c r="E938" s="696" t="s">
        <v>265</v>
      </c>
      <c r="F938" s="745">
        <f>'Заказ, cкидки и курсы валют'!$I$12</f>
        <v>0</v>
      </c>
      <c r="G938" s="1150"/>
      <c r="H938" s="545"/>
      <c r="I938" s="380"/>
    </row>
    <row r="939" spans="1:9">
      <c r="A939" s="389" t="s">
        <v>7800</v>
      </c>
      <c r="B939" s="1206" t="s">
        <v>1360</v>
      </c>
      <c r="C939" s="1219">
        <v>8.4</v>
      </c>
      <c r="D939" s="1236">
        <v>10</v>
      </c>
      <c r="E939" s="1932">
        <f>E927*2</f>
        <v>1982.06</v>
      </c>
      <c r="F939" s="1187">
        <f>ROUND(E939*(1-$F$10),2)</f>
        <v>1982.06</v>
      </c>
      <c r="G939" s="1188">
        <f>'Заказ, cкидки и курсы валют'!$J$24*F939</f>
        <v>25142.431100000002</v>
      </c>
      <c r="H939" s="443">
        <f>ROUND((D939/1000)*G939,2)</f>
        <v>251.42</v>
      </c>
      <c r="I939" s="393"/>
    </row>
    <row r="940" spans="1:9">
      <c r="A940" s="250" t="s">
        <v>7801</v>
      </c>
      <c r="B940" s="72" t="s">
        <v>1365</v>
      </c>
      <c r="C940" s="68">
        <v>17.399999999999999</v>
      </c>
      <c r="D940" s="771">
        <v>5</v>
      </c>
      <c r="E940" s="1932">
        <f t="shared" ref="E940:E941" si="148">E928*2</f>
        <v>2007.8</v>
      </c>
      <c r="F940" s="740">
        <f t="shared" ref="F940:F941" si="149">ROUND(E940*(1-$F$10),2)</f>
        <v>2007.8</v>
      </c>
      <c r="G940" s="1037">
        <f>'Заказ, cкидки и курсы валют'!$J$24*F940</f>
        <v>25468.942999999999</v>
      </c>
      <c r="H940" s="158">
        <f t="shared" ref="H940:H941" si="150">ROUND((D940/1000)*G940,2)</f>
        <v>127.34</v>
      </c>
      <c r="I940" s="245"/>
    </row>
    <row r="941" spans="1:9" ht="13.5" thickBot="1">
      <c r="A941" s="282" t="s">
        <v>7802</v>
      </c>
      <c r="B941" s="294" t="s">
        <v>1368</v>
      </c>
      <c r="C941" s="962">
        <v>26.5</v>
      </c>
      <c r="D941" s="772">
        <v>5</v>
      </c>
      <c r="E941" s="1932">
        <f t="shared" si="148"/>
        <v>2702.18</v>
      </c>
      <c r="F941" s="1173">
        <f t="shared" si="149"/>
        <v>2702.18</v>
      </c>
      <c r="G941" s="1174">
        <f>'Заказ, cкидки и курсы валют'!$J$24*F941</f>
        <v>34277.153299999998</v>
      </c>
      <c r="H941" s="214">
        <f t="shared" si="150"/>
        <v>171.39</v>
      </c>
      <c r="I941" s="248"/>
    </row>
    <row r="942" spans="1:9" ht="13.5" thickBot="1"/>
    <row r="943" spans="1:9" ht="18">
      <c r="A943" s="291"/>
      <c r="B943" s="196"/>
      <c r="C943" s="112" t="s">
        <v>3111</v>
      </c>
      <c r="D943" s="112"/>
      <c r="E943" s="1029"/>
      <c r="F943" s="694"/>
      <c r="G943" s="729"/>
      <c r="H943" s="196"/>
      <c r="I943" s="116"/>
    </row>
    <row r="944" spans="1:9">
      <c r="A944" s="292"/>
      <c r="B944" s="17"/>
      <c r="C944" s="118"/>
      <c r="D944" s="118"/>
      <c r="E944" s="689"/>
      <c r="F944" s="733"/>
      <c r="G944" s="763"/>
      <c r="H944" s="17"/>
      <c r="I944" s="200"/>
    </row>
    <row r="945" spans="1:9">
      <c r="A945" s="292"/>
      <c r="B945" s="17"/>
      <c r="C945" s="118"/>
      <c r="D945" s="118"/>
      <c r="E945" s="689"/>
      <c r="F945" s="733"/>
      <c r="G945" s="763"/>
      <c r="H945" s="17"/>
      <c r="I945" s="200"/>
    </row>
    <row r="946" spans="1:9" ht="16.5" thickBot="1">
      <c r="A946" s="234" t="s">
        <v>7211</v>
      </c>
      <c r="B946" s="306"/>
      <c r="C946" s="120"/>
      <c r="D946" s="120"/>
      <c r="E946" s="690"/>
      <c r="F946" s="735"/>
      <c r="G946" s="764"/>
      <c r="H946" s="204"/>
      <c r="I946" s="205"/>
    </row>
    <row r="947" spans="1:9" ht="52.5">
      <c r="A947" s="228" t="s">
        <v>1036</v>
      </c>
      <c r="B947" s="229" t="s">
        <v>1037</v>
      </c>
      <c r="C947" s="230" t="s">
        <v>679</v>
      </c>
      <c r="D947" s="230" t="s">
        <v>3147</v>
      </c>
      <c r="E947" s="742" t="s">
        <v>11544</v>
      </c>
      <c r="F947" s="737" t="s">
        <v>2796</v>
      </c>
      <c r="G947" s="785" t="s">
        <v>2644</v>
      </c>
      <c r="H947" s="394" t="s">
        <v>498</v>
      </c>
      <c r="I947" s="232" t="s">
        <v>4274</v>
      </c>
    </row>
    <row r="948" spans="1:9" ht="13.5" thickBot="1">
      <c r="A948" s="228"/>
      <c r="B948" s="445"/>
      <c r="C948" s="230" t="s">
        <v>3648</v>
      </c>
      <c r="D948" s="446" t="s">
        <v>2645</v>
      </c>
      <c r="E948" s="696" t="s">
        <v>265</v>
      </c>
      <c r="F948" s="745">
        <f>'Заказ, cкидки и курсы валют'!$I$12</f>
        <v>0</v>
      </c>
      <c r="G948" s="1150"/>
      <c r="H948" s="545"/>
      <c r="I948" s="380"/>
    </row>
    <row r="949" spans="1:9">
      <c r="A949" s="389" t="s">
        <v>546</v>
      </c>
      <c r="B949" s="1221" t="s">
        <v>169</v>
      </c>
      <c r="C949" s="1203">
        <v>1.78</v>
      </c>
      <c r="D949" s="448">
        <v>500</v>
      </c>
      <c r="E949" s="992">
        <v>94.43</v>
      </c>
      <c r="F949" s="1187">
        <f>ROUND(E949*(1-$F$10),2)</f>
        <v>94.43</v>
      </c>
      <c r="G949" s="1188">
        <f>'Заказ, cкидки и курсы валют'!$J$24*F949</f>
        <v>1197.84455</v>
      </c>
      <c r="H949" s="443">
        <f>ROUND((D949/1000)*G949,2)</f>
        <v>598.91999999999996</v>
      </c>
      <c r="I949" s="393"/>
    </row>
    <row r="950" spans="1:9">
      <c r="A950" s="250" t="s">
        <v>547</v>
      </c>
      <c r="B950" s="49" t="s">
        <v>3404</v>
      </c>
      <c r="C950" s="68">
        <v>2.2999999999999998</v>
      </c>
      <c r="D950" s="47">
        <v>400</v>
      </c>
      <c r="E950" s="992">
        <v>105.44</v>
      </c>
      <c r="F950" s="740">
        <f t="shared" ref="F950:F953" si="151">ROUND(E950*(1-$F$10),2)</f>
        <v>105.44</v>
      </c>
      <c r="G950" s="1037">
        <f>'Заказ, cкидки и курсы валют'!$J$24*F950</f>
        <v>1337.5064</v>
      </c>
      <c r="H950" s="158">
        <f t="shared" ref="H950:H953" si="152">ROUND((D950/1000)*G950,2)</f>
        <v>535</v>
      </c>
      <c r="I950" s="245"/>
    </row>
    <row r="951" spans="1:9">
      <c r="A951" s="250" t="s">
        <v>548</v>
      </c>
      <c r="B951" s="49" t="s">
        <v>3405</v>
      </c>
      <c r="C951" s="68">
        <v>6</v>
      </c>
      <c r="D951" s="47">
        <v>200</v>
      </c>
      <c r="E951" s="992">
        <v>226.69</v>
      </c>
      <c r="F951" s="740">
        <f t="shared" si="151"/>
        <v>226.69</v>
      </c>
      <c r="G951" s="1037">
        <f>'Заказ, cкидки и курсы валют'!$J$24*F951</f>
        <v>2875.5626500000003</v>
      </c>
      <c r="H951" s="158">
        <f t="shared" si="152"/>
        <v>575.11</v>
      </c>
      <c r="I951" s="245"/>
    </row>
    <row r="952" spans="1:9">
      <c r="A952" s="250" t="s">
        <v>549</v>
      </c>
      <c r="B952" s="49" t="s">
        <v>192</v>
      </c>
      <c r="C952" s="68">
        <v>9.1999999999999993</v>
      </c>
      <c r="D952" s="47">
        <v>200</v>
      </c>
      <c r="E952" s="992">
        <v>360.5</v>
      </c>
      <c r="F952" s="740">
        <f t="shared" si="151"/>
        <v>360.5</v>
      </c>
      <c r="G952" s="1037">
        <f>'Заказ, cкидки и курсы валют'!$J$24*F952</f>
        <v>4572.9425000000001</v>
      </c>
      <c r="H952" s="158">
        <f t="shared" si="152"/>
        <v>914.59</v>
      </c>
      <c r="I952" s="245"/>
    </row>
    <row r="953" spans="1:9" ht="13.5" thickBot="1">
      <c r="A953" s="282" t="s">
        <v>550</v>
      </c>
      <c r="B953" s="163" t="s">
        <v>202</v>
      </c>
      <c r="C953" s="962">
        <v>12.5</v>
      </c>
      <c r="D953" s="246">
        <v>100</v>
      </c>
      <c r="E953" s="992">
        <v>420.72</v>
      </c>
      <c r="F953" s="1173">
        <f t="shared" si="151"/>
        <v>420.72</v>
      </c>
      <c r="G953" s="1174">
        <f>'Заказ, cкидки и курсы валют'!$J$24*F953</f>
        <v>5336.8332000000009</v>
      </c>
      <c r="H953" s="214">
        <f t="shared" si="152"/>
        <v>533.67999999999995</v>
      </c>
      <c r="I953" s="248"/>
    </row>
    <row r="954" spans="1:9" ht="13.5" thickBot="1"/>
    <row r="955" spans="1:9" ht="18">
      <c r="A955" s="291"/>
      <c r="B955" s="196"/>
      <c r="C955" s="112" t="s">
        <v>3111</v>
      </c>
      <c r="D955" s="112"/>
      <c r="E955" s="1029"/>
      <c r="F955" s="694"/>
      <c r="G955" s="729"/>
      <c r="H955" s="196"/>
      <c r="I955" s="116"/>
    </row>
    <row r="956" spans="1:9">
      <c r="A956" s="292"/>
      <c r="B956" s="17"/>
      <c r="C956" s="118"/>
      <c r="D956" s="118"/>
      <c r="E956" s="689"/>
      <c r="F956" s="733"/>
      <c r="G956" s="763"/>
      <c r="H956" s="17"/>
      <c r="I956" s="200"/>
    </row>
    <row r="957" spans="1:9">
      <c r="A957" s="292"/>
      <c r="B957" s="17"/>
      <c r="C957" s="118"/>
      <c r="D957" s="118"/>
      <c r="E957" s="689"/>
      <c r="F957" s="733"/>
      <c r="G957" s="763"/>
      <c r="H957" s="17"/>
      <c r="I957" s="200"/>
    </row>
    <row r="958" spans="1:9" ht="16.5" thickBot="1">
      <c r="A958" s="234" t="s">
        <v>7212</v>
      </c>
      <c r="B958" s="306"/>
      <c r="C958" s="120"/>
      <c r="D958" s="120"/>
      <c r="E958" s="690"/>
      <c r="F958" s="735"/>
      <c r="G958" s="764"/>
      <c r="H958" s="204"/>
      <c r="I958" s="205"/>
    </row>
    <row r="959" spans="1:9" ht="52.5">
      <c r="A959" s="228" t="s">
        <v>1036</v>
      </c>
      <c r="B959" s="229" t="s">
        <v>1037</v>
      </c>
      <c r="C959" s="230" t="s">
        <v>679</v>
      </c>
      <c r="D959" s="230" t="s">
        <v>3147</v>
      </c>
      <c r="E959" s="742" t="s">
        <v>11544</v>
      </c>
      <c r="F959" s="737" t="s">
        <v>2796</v>
      </c>
      <c r="G959" s="785" t="s">
        <v>2644</v>
      </c>
      <c r="H959" s="394" t="s">
        <v>498</v>
      </c>
      <c r="I959" s="232" t="s">
        <v>4274</v>
      </c>
    </row>
    <row r="960" spans="1:9" ht="13.5" thickBot="1">
      <c r="A960" s="228"/>
      <c r="B960" s="445"/>
      <c r="C960" s="230" t="s">
        <v>3648</v>
      </c>
      <c r="D960" s="446" t="s">
        <v>2645</v>
      </c>
      <c r="E960" s="696" t="s">
        <v>265</v>
      </c>
      <c r="F960" s="745">
        <f>'Заказ, cкидки и курсы валют'!$I$12</f>
        <v>0</v>
      </c>
      <c r="G960" s="1150"/>
      <c r="H960" s="545"/>
      <c r="I960" s="380"/>
    </row>
    <row r="961" spans="1:9">
      <c r="A961" s="389" t="s">
        <v>7803</v>
      </c>
      <c r="B961" s="1221" t="s">
        <v>169</v>
      </c>
      <c r="C961" s="1203">
        <v>1.78</v>
      </c>
      <c r="D961" s="448">
        <v>20</v>
      </c>
      <c r="E961" s="1932">
        <f>E949*2</f>
        <v>188.86</v>
      </c>
      <c r="F961" s="1187">
        <f>ROUND(E961*(1-$F$10),2)</f>
        <v>188.86</v>
      </c>
      <c r="G961" s="1188">
        <f>'Заказ, cкидки и курсы валют'!$J$24*F961</f>
        <v>2395.6891000000001</v>
      </c>
      <c r="H961" s="443">
        <f>ROUND((D961/1000)*G961,2)</f>
        <v>47.91</v>
      </c>
      <c r="I961" s="393"/>
    </row>
    <row r="962" spans="1:9" ht="12" customHeight="1">
      <c r="A962" s="250" t="s">
        <v>7804</v>
      </c>
      <c r="B962" s="49" t="s">
        <v>3404</v>
      </c>
      <c r="C962" s="68">
        <v>2.2999999999999998</v>
      </c>
      <c r="D962" s="47">
        <v>20</v>
      </c>
      <c r="E962" s="1932">
        <f t="shared" ref="E962:E965" si="153">E950*2</f>
        <v>210.88</v>
      </c>
      <c r="F962" s="740">
        <f t="shared" ref="F962:F965" si="154">ROUND(E962*(1-$F$10),2)</f>
        <v>210.88</v>
      </c>
      <c r="G962" s="1037">
        <f>'Заказ, cкидки и курсы валют'!$J$24*F962</f>
        <v>2675.0128</v>
      </c>
      <c r="H962" s="158">
        <f t="shared" ref="H962:H965" si="155">ROUND((D962/1000)*G962,2)</f>
        <v>53.5</v>
      </c>
      <c r="I962" s="245"/>
    </row>
    <row r="963" spans="1:9" ht="12.75" customHeight="1">
      <c r="A963" s="250" t="s">
        <v>7805</v>
      </c>
      <c r="B963" s="49" t="s">
        <v>3405</v>
      </c>
      <c r="C963" s="68">
        <v>6</v>
      </c>
      <c r="D963" s="47">
        <v>10</v>
      </c>
      <c r="E963" s="1932">
        <f t="shared" si="153"/>
        <v>453.38</v>
      </c>
      <c r="F963" s="740">
        <f t="shared" si="154"/>
        <v>453.38</v>
      </c>
      <c r="G963" s="1037">
        <f>'Заказ, cкидки и курсы валют'!$J$24*F963</f>
        <v>5751.1253000000006</v>
      </c>
      <c r="H963" s="158">
        <f t="shared" si="155"/>
        <v>57.51</v>
      </c>
      <c r="I963" s="245"/>
    </row>
    <row r="964" spans="1:9">
      <c r="A964" s="250" t="s">
        <v>7806</v>
      </c>
      <c r="B964" s="49" t="s">
        <v>192</v>
      </c>
      <c r="C964" s="68">
        <v>9.1999999999999993</v>
      </c>
      <c r="D964" s="47">
        <v>10</v>
      </c>
      <c r="E964" s="1932">
        <f t="shared" si="153"/>
        <v>721</v>
      </c>
      <c r="F964" s="740">
        <f t="shared" si="154"/>
        <v>721</v>
      </c>
      <c r="G964" s="1037">
        <f>'Заказ, cкидки и курсы валют'!$J$24*F964</f>
        <v>9145.8850000000002</v>
      </c>
      <c r="H964" s="158">
        <f t="shared" si="155"/>
        <v>91.46</v>
      </c>
      <c r="I964" s="245"/>
    </row>
    <row r="965" spans="1:9" ht="13.5" thickBot="1">
      <c r="A965" s="282" t="s">
        <v>7807</v>
      </c>
      <c r="B965" s="163" t="s">
        <v>202</v>
      </c>
      <c r="C965" s="962">
        <v>12.5</v>
      </c>
      <c r="D965" s="246">
        <v>10</v>
      </c>
      <c r="E965" s="1932">
        <f t="shared" si="153"/>
        <v>841.44</v>
      </c>
      <c r="F965" s="1173">
        <f t="shared" si="154"/>
        <v>841.44</v>
      </c>
      <c r="G965" s="1174">
        <f>'Заказ, cкидки и курсы валют'!$J$24*F965</f>
        <v>10673.666400000002</v>
      </c>
      <c r="H965" s="214">
        <f t="shared" si="155"/>
        <v>106.74</v>
      </c>
      <c r="I965" s="248"/>
    </row>
    <row r="966" spans="1:9" ht="54" customHeight="1" thickBot="1"/>
    <row r="967" spans="1:9" ht="15.75" customHeight="1">
      <c r="A967" s="291"/>
      <c r="B967" s="196"/>
      <c r="C967" s="112" t="s">
        <v>4438</v>
      </c>
      <c r="D967" s="112"/>
      <c r="E967" s="1029"/>
      <c r="F967" s="694"/>
      <c r="G967" s="729"/>
      <c r="H967" s="196"/>
      <c r="I967" s="116"/>
    </row>
    <row r="968" spans="1:9">
      <c r="A968" s="292"/>
      <c r="B968" s="17"/>
      <c r="C968" s="118"/>
      <c r="D968" s="118"/>
      <c r="E968" s="689"/>
      <c r="F968" s="733"/>
      <c r="G968" s="763"/>
      <c r="H968" s="17"/>
      <c r="I968" s="200"/>
    </row>
    <row r="969" spans="1:9">
      <c r="A969" s="292"/>
      <c r="B969" s="17"/>
      <c r="C969" s="118"/>
      <c r="D969" s="118"/>
      <c r="E969" s="689"/>
      <c r="F969" s="733"/>
      <c r="G969" s="763"/>
      <c r="H969" s="17"/>
      <c r="I969" s="200"/>
    </row>
    <row r="970" spans="1:9" ht="18.75" customHeight="1" thickBot="1">
      <c r="A970" s="234" t="s">
        <v>7211</v>
      </c>
      <c r="B970" s="319"/>
      <c r="C970" s="120"/>
      <c r="D970" s="120"/>
      <c r="E970" s="690"/>
      <c r="F970" s="735"/>
      <c r="G970" s="764"/>
      <c r="H970" s="204"/>
      <c r="I970" s="205"/>
    </row>
    <row r="971" spans="1:9" ht="45" customHeight="1">
      <c r="A971" s="228" t="s">
        <v>1036</v>
      </c>
      <c r="B971" s="229" t="s">
        <v>1037</v>
      </c>
      <c r="C971" s="230" t="s">
        <v>679</v>
      </c>
      <c r="D971" s="230" t="s">
        <v>3147</v>
      </c>
      <c r="E971" s="742" t="s">
        <v>11544</v>
      </c>
      <c r="F971" s="737" t="s">
        <v>2796</v>
      </c>
      <c r="G971" s="785" t="s">
        <v>2644</v>
      </c>
      <c r="H971" s="394" t="s">
        <v>498</v>
      </c>
      <c r="I971" s="232" t="s">
        <v>4274</v>
      </c>
    </row>
    <row r="972" spans="1:9" ht="14.1" customHeight="1" thickBot="1">
      <c r="A972" s="228"/>
      <c r="B972" s="445"/>
      <c r="C972" s="230" t="s">
        <v>3648</v>
      </c>
      <c r="D972" s="446" t="s">
        <v>2645</v>
      </c>
      <c r="E972" s="696" t="s">
        <v>265</v>
      </c>
      <c r="F972" s="745">
        <f>'Заказ, cкидки и курсы валют'!$I$12</f>
        <v>0</v>
      </c>
      <c r="G972" s="1150"/>
      <c r="H972" s="545"/>
      <c r="I972" s="380"/>
    </row>
    <row r="973" spans="1:9" ht="14.1" customHeight="1">
      <c r="A973" s="1234" t="s">
        <v>11182</v>
      </c>
      <c r="B973" s="2632" t="s">
        <v>204</v>
      </c>
      <c r="C973" s="2262">
        <v>38</v>
      </c>
      <c r="D973" s="643">
        <v>50</v>
      </c>
      <c r="E973" s="2847">
        <v>2456.33</v>
      </c>
      <c r="F973" s="1678">
        <f t="shared" ref="F973:F974" si="156">ROUND(E973*(1-$F$10),2)</f>
        <v>2456.33</v>
      </c>
      <c r="G973" s="2268">
        <f>'Заказ, cкидки и курсы валют'!$J$24*F973</f>
        <v>31158.546050000001</v>
      </c>
      <c r="H973" s="443">
        <f t="shared" ref="H973:H974" si="157">ROUND((D973/1000)*G973,2)</f>
        <v>1557.93</v>
      </c>
      <c r="I973" s="393"/>
    </row>
    <row r="974" spans="1:9" ht="14.1" customHeight="1">
      <c r="A974" s="770" t="s">
        <v>11183</v>
      </c>
      <c r="B974" s="2632" t="s">
        <v>1369</v>
      </c>
      <c r="C974" s="2262">
        <v>60</v>
      </c>
      <c r="D974" s="643">
        <v>50</v>
      </c>
      <c r="E974" s="2847">
        <v>3124.82</v>
      </c>
      <c r="F974" s="1133">
        <f t="shared" si="156"/>
        <v>3124.82</v>
      </c>
      <c r="G974" s="1041">
        <f>'Заказ, cкидки и курсы валют'!$J$24*F974</f>
        <v>39638.341700000004</v>
      </c>
      <c r="H974" s="158">
        <f t="shared" si="157"/>
        <v>1981.92</v>
      </c>
      <c r="I974" s="245"/>
    </row>
    <row r="975" spans="1:9" ht="14.1" customHeight="1">
      <c r="A975" s="770" t="s">
        <v>551</v>
      </c>
      <c r="B975" s="2632" t="s">
        <v>207</v>
      </c>
      <c r="C975" s="2262">
        <v>55</v>
      </c>
      <c r="D975" s="643">
        <v>80</v>
      </c>
      <c r="E975" s="2847">
        <v>3125.4</v>
      </c>
      <c r="F975" s="1133">
        <f t="shared" ref="F975:F978" si="158">ROUND(E975*(1-$F$10),2)</f>
        <v>3125.4</v>
      </c>
      <c r="G975" s="1041">
        <f>'Заказ, cкидки и курсы валют'!$J$24*F975</f>
        <v>39645.699000000001</v>
      </c>
      <c r="H975" s="158">
        <f t="shared" ref="H975:H978" si="159">ROUND((D975/1000)*G975,2)</f>
        <v>3171.66</v>
      </c>
      <c r="I975" s="245"/>
    </row>
    <row r="976" spans="1:9" ht="14.1" customHeight="1">
      <c r="A976" s="770" t="s">
        <v>552</v>
      </c>
      <c r="B976" s="2632" t="s">
        <v>208</v>
      </c>
      <c r="C976" s="2262">
        <v>67</v>
      </c>
      <c r="D976" s="643">
        <v>50</v>
      </c>
      <c r="E976" s="2847">
        <v>3392.2</v>
      </c>
      <c r="F976" s="1133">
        <f t="shared" si="158"/>
        <v>3392.2</v>
      </c>
      <c r="G976" s="1041">
        <f>'Заказ, cкидки и курсы валют'!$J$24*F976</f>
        <v>43030.057000000001</v>
      </c>
      <c r="H976" s="158">
        <f t="shared" si="159"/>
        <v>2151.5</v>
      </c>
      <c r="I976" s="245"/>
    </row>
    <row r="977" spans="1:9" ht="14.1" customHeight="1">
      <c r="A977" s="770" t="s">
        <v>553</v>
      </c>
      <c r="B977" s="2632" t="s">
        <v>209</v>
      </c>
      <c r="C977" s="2636">
        <v>81.33</v>
      </c>
      <c r="D977" s="2630">
        <v>50</v>
      </c>
      <c r="E977" s="2847">
        <v>3654.9</v>
      </c>
      <c r="F977" s="1133">
        <f t="shared" si="158"/>
        <v>3654.9</v>
      </c>
      <c r="G977" s="1041">
        <f>'Заказ, cкидки и курсы валют'!$J$24*F977</f>
        <v>46362.406500000005</v>
      </c>
      <c r="H977" s="158">
        <f t="shared" si="159"/>
        <v>2318.12</v>
      </c>
      <c r="I977" s="245"/>
    </row>
    <row r="978" spans="1:9" ht="14.1" customHeight="1">
      <c r="A978" s="770" t="s">
        <v>11184</v>
      </c>
      <c r="B978" s="2632" t="s">
        <v>4012</v>
      </c>
      <c r="C978" s="2636">
        <v>93</v>
      </c>
      <c r="D978" s="2630">
        <v>40</v>
      </c>
      <c r="E978" s="2847">
        <v>4397.2299999999996</v>
      </c>
      <c r="F978" s="1133">
        <f t="shared" si="158"/>
        <v>4397.2299999999996</v>
      </c>
      <c r="G978" s="1041">
        <f>'Заказ, cкидки и курсы валют'!$J$24*F978</f>
        <v>55778.862549999998</v>
      </c>
      <c r="H978" s="158">
        <f t="shared" si="159"/>
        <v>2231.15</v>
      </c>
      <c r="I978" s="245"/>
    </row>
    <row r="979" spans="1:9" ht="14.1" customHeight="1">
      <c r="A979" s="770" t="s">
        <v>11780</v>
      </c>
      <c r="B979" s="2632" t="s">
        <v>1333</v>
      </c>
      <c r="C979" s="2636">
        <v>62</v>
      </c>
      <c r="D979" s="2630">
        <v>40</v>
      </c>
      <c r="E979" s="2847">
        <v>3252.48</v>
      </c>
      <c r="F979" s="1133">
        <f t="shared" ref="F979:F1013" si="160">ROUND(E979*(1-$F$10),2)</f>
        <v>3252.48</v>
      </c>
      <c r="G979" s="1041">
        <f>'Заказ, cкидки и курсы валют'!$J$24*F979</f>
        <v>41257.7088</v>
      </c>
      <c r="H979" s="158">
        <f t="shared" ref="H979:H1013" si="161">ROUND((D979/1000)*G979,2)</f>
        <v>1650.31</v>
      </c>
      <c r="I979" s="245"/>
    </row>
    <row r="980" spans="1:9" ht="14.1" customHeight="1">
      <c r="A980" s="770" t="s">
        <v>554</v>
      </c>
      <c r="B980" s="2632" t="s">
        <v>1335</v>
      </c>
      <c r="C980" s="2636">
        <v>94.44</v>
      </c>
      <c r="D980" s="2630">
        <v>30</v>
      </c>
      <c r="E980" s="2847">
        <v>4248.8900000000003</v>
      </c>
      <c r="F980" s="1133">
        <f t="shared" si="160"/>
        <v>4248.8900000000003</v>
      </c>
      <c r="G980" s="1041">
        <f>'Заказ, cкидки и курсы валют'!$J$24*F980</f>
        <v>53897.169650000003</v>
      </c>
      <c r="H980" s="158">
        <f t="shared" si="161"/>
        <v>1616.92</v>
      </c>
      <c r="I980" s="245"/>
    </row>
    <row r="981" spans="1:9" ht="14.1" customHeight="1">
      <c r="A981" s="770" t="s">
        <v>555</v>
      </c>
      <c r="B981" s="2632" t="s">
        <v>215</v>
      </c>
      <c r="C981" s="2636">
        <v>112.5</v>
      </c>
      <c r="D981" s="2630">
        <v>40</v>
      </c>
      <c r="E981" s="2847">
        <v>4705.71</v>
      </c>
      <c r="F981" s="1133">
        <f t="shared" si="160"/>
        <v>4705.71</v>
      </c>
      <c r="G981" s="1041">
        <f>'Заказ, cкидки и курсы валют'!$J$24*F981</f>
        <v>59691.931350000006</v>
      </c>
      <c r="H981" s="158">
        <f t="shared" si="161"/>
        <v>2387.6799999999998</v>
      </c>
      <c r="I981" s="245"/>
    </row>
    <row r="982" spans="1:9" ht="14.1" customHeight="1">
      <c r="A982" s="770" t="s">
        <v>556</v>
      </c>
      <c r="B982" s="2632" t="s">
        <v>216</v>
      </c>
      <c r="C982" s="2636">
        <v>120.83</v>
      </c>
      <c r="D982" s="2630">
        <v>40</v>
      </c>
      <c r="E982" s="2847">
        <v>5150.37</v>
      </c>
      <c r="F982" s="1133">
        <f t="shared" si="160"/>
        <v>5150.37</v>
      </c>
      <c r="G982" s="1041">
        <f>'Заказ, cкидки и курсы валют'!$J$24*F982</f>
        <v>65332.443449999999</v>
      </c>
      <c r="H982" s="158">
        <f t="shared" si="161"/>
        <v>2613.3000000000002</v>
      </c>
      <c r="I982" s="245"/>
    </row>
    <row r="983" spans="1:9" ht="14.1" customHeight="1">
      <c r="A983" s="770" t="s">
        <v>557</v>
      </c>
      <c r="B983" s="2632" t="s">
        <v>1370</v>
      </c>
      <c r="C983" s="2636">
        <v>153.75</v>
      </c>
      <c r="D983" s="2630">
        <v>40</v>
      </c>
      <c r="E983" s="2847">
        <v>6188.42</v>
      </c>
      <c r="F983" s="1133">
        <f t="shared" si="160"/>
        <v>6188.42</v>
      </c>
      <c r="G983" s="1041">
        <f>'Заказ, cкидки и курсы валют'!$J$24*F983</f>
        <v>78500.107700000008</v>
      </c>
      <c r="H983" s="158">
        <f t="shared" si="161"/>
        <v>3140</v>
      </c>
      <c r="I983" s="245"/>
    </row>
    <row r="984" spans="1:9" ht="14.1" customHeight="1">
      <c r="A984" s="770" t="s">
        <v>11185</v>
      </c>
      <c r="B984" s="2632" t="s">
        <v>221</v>
      </c>
      <c r="C984" s="2636">
        <v>180</v>
      </c>
      <c r="D984" s="2630">
        <v>30</v>
      </c>
      <c r="E984" s="2847">
        <v>7129.9</v>
      </c>
      <c r="F984" s="1133">
        <f t="shared" si="160"/>
        <v>7129.9</v>
      </c>
      <c r="G984" s="1041">
        <f>'Заказ, cкидки и курсы валют'!$J$24*F984</f>
        <v>90442.781499999997</v>
      </c>
      <c r="H984" s="158">
        <f t="shared" si="161"/>
        <v>2713.28</v>
      </c>
      <c r="I984" s="245"/>
    </row>
    <row r="985" spans="1:9" ht="14.1" customHeight="1">
      <c r="A985" s="770" t="s">
        <v>558</v>
      </c>
      <c r="B985" s="2632" t="s">
        <v>1371</v>
      </c>
      <c r="C985" s="2636">
        <v>208.33</v>
      </c>
      <c r="D985" s="2630">
        <v>30</v>
      </c>
      <c r="E985" s="2847">
        <v>7826.5</v>
      </c>
      <c r="F985" s="1133">
        <f t="shared" si="160"/>
        <v>7826.5</v>
      </c>
      <c r="G985" s="1041">
        <f>'Заказ, cкидки и курсы валют'!$J$24*F985</f>
        <v>99279.152500000011</v>
      </c>
      <c r="H985" s="158">
        <f t="shared" si="161"/>
        <v>2978.37</v>
      </c>
      <c r="I985" s="245"/>
    </row>
    <row r="986" spans="1:9" ht="14.1" customHeight="1">
      <c r="A986" s="770" t="s">
        <v>11186</v>
      </c>
      <c r="B986" s="2632" t="s">
        <v>68</v>
      </c>
      <c r="C986" s="2636">
        <v>209</v>
      </c>
      <c r="D986" s="2630">
        <v>25</v>
      </c>
      <c r="E986" s="2847">
        <v>8186.23</v>
      </c>
      <c r="F986" s="1133">
        <f t="shared" si="160"/>
        <v>8186.23</v>
      </c>
      <c r="G986" s="1041">
        <f>'Заказ, cкидки и курсы валют'!$J$24*F986</f>
        <v>103842.32755</v>
      </c>
      <c r="H986" s="158">
        <f t="shared" si="161"/>
        <v>2596.06</v>
      </c>
      <c r="I986" s="245"/>
    </row>
    <row r="987" spans="1:9" ht="14.1" customHeight="1">
      <c r="A987" s="770" t="s">
        <v>559</v>
      </c>
      <c r="B987" s="2633" t="s">
        <v>4215</v>
      </c>
      <c r="C987" s="2636">
        <v>240</v>
      </c>
      <c r="D987" s="2634">
        <v>25</v>
      </c>
      <c r="E987" s="2847">
        <v>9603</v>
      </c>
      <c r="F987" s="1133">
        <f t="shared" si="160"/>
        <v>9603</v>
      </c>
      <c r="G987" s="1041">
        <f>'Заказ, cкидки и курсы валют'!$J$24*F987</f>
        <v>121814.05500000001</v>
      </c>
      <c r="H987" s="158">
        <f t="shared" si="161"/>
        <v>3045.35</v>
      </c>
      <c r="I987" s="245"/>
    </row>
    <row r="988" spans="1:9" ht="14.1" customHeight="1">
      <c r="A988" s="770" t="s">
        <v>560</v>
      </c>
      <c r="B988" s="2632" t="s">
        <v>1372</v>
      </c>
      <c r="C988" s="2636">
        <v>173.33</v>
      </c>
      <c r="D988" s="2630">
        <v>25</v>
      </c>
      <c r="E988" s="2847">
        <v>6764.69</v>
      </c>
      <c r="F988" s="1133">
        <f t="shared" si="160"/>
        <v>6764.69</v>
      </c>
      <c r="G988" s="1041">
        <f>'Заказ, cкидки и курсы валют'!$J$24*F988</f>
        <v>85810.092649999991</v>
      </c>
      <c r="H988" s="158">
        <f t="shared" si="161"/>
        <v>2145.25</v>
      </c>
      <c r="I988" s="245"/>
    </row>
    <row r="989" spans="1:9" ht="14.1" customHeight="1">
      <c r="A989" s="770" t="s">
        <v>561</v>
      </c>
      <c r="B989" s="2632" t="s">
        <v>1373</v>
      </c>
      <c r="C989" s="2636">
        <v>209.67</v>
      </c>
      <c r="D989" s="2630">
        <v>25</v>
      </c>
      <c r="E989" s="2847">
        <v>8075.72</v>
      </c>
      <c r="F989" s="1133">
        <f t="shared" si="160"/>
        <v>8075.72</v>
      </c>
      <c r="G989" s="1041">
        <f>'Заказ, cкидки и курсы валют'!$J$24*F989</f>
        <v>102440.50820000001</v>
      </c>
      <c r="H989" s="158">
        <f t="shared" si="161"/>
        <v>2561.0100000000002</v>
      </c>
      <c r="I989" s="245"/>
    </row>
    <row r="990" spans="1:9" ht="14.1" customHeight="1">
      <c r="A990" s="770" t="s">
        <v>11782</v>
      </c>
      <c r="B990" s="2632" t="s">
        <v>11781</v>
      </c>
      <c r="C990" s="2636">
        <v>251</v>
      </c>
      <c r="D990" s="2630">
        <v>25</v>
      </c>
      <c r="E990" s="2847">
        <v>9215.64</v>
      </c>
      <c r="F990" s="1133">
        <f t="shared" si="160"/>
        <v>9215.64</v>
      </c>
      <c r="G990" s="1041">
        <f>'Заказ, cкидки и курсы валют'!$J$24*F990</f>
        <v>116900.3934</v>
      </c>
      <c r="H990" s="158">
        <f t="shared" si="161"/>
        <v>2922.51</v>
      </c>
      <c r="I990" s="245"/>
    </row>
    <row r="991" spans="1:9" ht="14.1" customHeight="1">
      <c r="A991" s="770" t="s">
        <v>562</v>
      </c>
      <c r="B991" s="2632" t="s">
        <v>1374</v>
      </c>
      <c r="C991" s="2636">
        <v>280</v>
      </c>
      <c r="D991" s="2630">
        <v>25</v>
      </c>
      <c r="E991" s="2847">
        <v>10388.73</v>
      </c>
      <c r="F991" s="1133">
        <f t="shared" si="160"/>
        <v>10388.73</v>
      </c>
      <c r="G991" s="1041">
        <f>'Заказ, cкидки и курсы валют'!$J$24*F991</f>
        <v>131781.04005000001</v>
      </c>
      <c r="H991" s="158">
        <f t="shared" si="161"/>
        <v>3294.53</v>
      </c>
      <c r="I991" s="245"/>
    </row>
    <row r="992" spans="1:9" ht="14.1" customHeight="1">
      <c r="A992" s="770" t="s">
        <v>563</v>
      </c>
      <c r="B992" s="2632" t="s">
        <v>3412</v>
      </c>
      <c r="C992" s="2636">
        <v>191.67</v>
      </c>
      <c r="D992" s="643">
        <v>20</v>
      </c>
      <c r="E992" s="2847">
        <v>7733.85</v>
      </c>
      <c r="F992" s="1133">
        <f t="shared" si="160"/>
        <v>7733.85</v>
      </c>
      <c r="G992" s="1041">
        <f>'Заказ, cкидки и курсы валют'!$J$24*F992</f>
        <v>98103.887250000014</v>
      </c>
      <c r="H992" s="158">
        <f t="shared" si="161"/>
        <v>1962.08</v>
      </c>
      <c r="I992" s="245"/>
    </row>
    <row r="993" spans="1:9" ht="14.1" customHeight="1">
      <c r="A993" s="770" t="s">
        <v>564</v>
      </c>
      <c r="B993" s="2632" t="s">
        <v>1375</v>
      </c>
      <c r="C993" s="2636">
        <v>230</v>
      </c>
      <c r="D993" s="643">
        <v>15</v>
      </c>
      <c r="E993" s="2847">
        <v>9048.73</v>
      </c>
      <c r="F993" s="1133">
        <f t="shared" si="160"/>
        <v>9048.73</v>
      </c>
      <c r="G993" s="1041">
        <f>'Заказ, cкидки и курсы валют'!$J$24*F993</f>
        <v>114783.14005</v>
      </c>
      <c r="H993" s="158">
        <f t="shared" si="161"/>
        <v>1721.75</v>
      </c>
      <c r="I993" s="245"/>
    </row>
    <row r="994" spans="1:9" ht="14.1" customHeight="1">
      <c r="A994" s="770" t="s">
        <v>565</v>
      </c>
      <c r="B994" s="2632" t="s">
        <v>1376</v>
      </c>
      <c r="C994" s="2636">
        <v>290</v>
      </c>
      <c r="D994" s="643">
        <v>20</v>
      </c>
      <c r="E994" s="2847">
        <v>10783.11</v>
      </c>
      <c r="F994" s="1133">
        <f t="shared" si="160"/>
        <v>10783.11</v>
      </c>
      <c r="G994" s="1041">
        <f>'Заказ, cкидки и курсы валют'!$J$24*F994</f>
        <v>136783.75035000002</v>
      </c>
      <c r="H994" s="158">
        <f t="shared" si="161"/>
        <v>2735.68</v>
      </c>
      <c r="I994" s="245"/>
    </row>
    <row r="995" spans="1:9" ht="14.1" customHeight="1">
      <c r="A995" s="770" t="s">
        <v>11187</v>
      </c>
      <c r="B995" s="2632" t="s">
        <v>979</v>
      </c>
      <c r="C995" s="2636">
        <v>334</v>
      </c>
      <c r="D995" s="643">
        <v>15</v>
      </c>
      <c r="E995" s="2847">
        <v>12300.59</v>
      </c>
      <c r="F995" s="1133">
        <f t="shared" si="160"/>
        <v>12300.59</v>
      </c>
      <c r="G995" s="1041">
        <f>'Заказ, cкидки и курсы валют'!$J$24*F995</f>
        <v>156032.98415</v>
      </c>
      <c r="H995" s="158">
        <f t="shared" si="161"/>
        <v>2340.4899999999998</v>
      </c>
      <c r="I995" s="245"/>
    </row>
    <row r="996" spans="1:9" ht="14.1" customHeight="1">
      <c r="A996" s="770" t="s">
        <v>566</v>
      </c>
      <c r="B996" s="2632" t="s">
        <v>1377</v>
      </c>
      <c r="C996" s="2636">
        <v>383.33</v>
      </c>
      <c r="D996" s="643">
        <v>15</v>
      </c>
      <c r="E996" s="2847">
        <v>13555.88</v>
      </c>
      <c r="F996" s="1133">
        <f t="shared" si="160"/>
        <v>13555.88</v>
      </c>
      <c r="G996" s="1041">
        <f>'Заказ, cкидки и курсы валют'!$J$24*F996</f>
        <v>171956.33780000001</v>
      </c>
      <c r="H996" s="158">
        <f t="shared" si="161"/>
        <v>2579.35</v>
      </c>
      <c r="I996" s="245"/>
    </row>
    <row r="997" spans="1:9" ht="14.1" customHeight="1">
      <c r="A997" s="770" t="s">
        <v>567</v>
      </c>
      <c r="B997" s="2632" t="s">
        <v>2663</v>
      </c>
      <c r="C997" s="2636">
        <v>400</v>
      </c>
      <c r="D997" s="643">
        <v>15</v>
      </c>
      <c r="E997" s="2847">
        <v>14400.76</v>
      </c>
      <c r="F997" s="1133">
        <f t="shared" si="160"/>
        <v>14400.76</v>
      </c>
      <c r="G997" s="1041">
        <f>'Заказ, cкидки и курсы валют'!$J$24*F997</f>
        <v>182673.64060000001</v>
      </c>
      <c r="H997" s="158">
        <f t="shared" si="161"/>
        <v>2740.1</v>
      </c>
      <c r="I997" s="245"/>
    </row>
    <row r="998" spans="1:9" ht="14.1" customHeight="1">
      <c r="A998" s="770" t="s">
        <v>568</v>
      </c>
      <c r="B998" s="2633" t="s">
        <v>4216</v>
      </c>
      <c r="C998" s="2636">
        <v>440</v>
      </c>
      <c r="D998" s="2635">
        <v>10</v>
      </c>
      <c r="E998" s="2847">
        <v>16216.67</v>
      </c>
      <c r="F998" s="1133">
        <f t="shared" si="160"/>
        <v>16216.67</v>
      </c>
      <c r="G998" s="1041">
        <f>'Заказ, cкидки и курсы валют'!$J$24*F998</f>
        <v>205708.45895</v>
      </c>
      <c r="H998" s="158">
        <f t="shared" si="161"/>
        <v>2057.08</v>
      </c>
      <c r="I998" s="245"/>
    </row>
    <row r="999" spans="1:9" ht="14.1" customHeight="1">
      <c r="A999" s="770" t="s">
        <v>569</v>
      </c>
      <c r="B999" s="2632" t="s">
        <v>1339</v>
      </c>
      <c r="C999" s="2636">
        <v>383.33</v>
      </c>
      <c r="D999" s="643">
        <v>10</v>
      </c>
      <c r="E999" s="2847">
        <v>15216.09</v>
      </c>
      <c r="F999" s="1133">
        <f t="shared" si="160"/>
        <v>15216.09</v>
      </c>
      <c r="G999" s="1041">
        <f>'Заказ, cкидки и курсы валют'!$J$24*F999</f>
        <v>193016.10165</v>
      </c>
      <c r="H999" s="158">
        <f t="shared" si="161"/>
        <v>1930.16</v>
      </c>
      <c r="I999" s="245"/>
    </row>
    <row r="1000" spans="1:9" ht="14.1" customHeight="1">
      <c r="A1000" s="770" t="s">
        <v>570</v>
      </c>
      <c r="B1000" s="2632" t="s">
        <v>1378</v>
      </c>
      <c r="C1000" s="2636">
        <v>491.67</v>
      </c>
      <c r="D1000" s="643">
        <v>10</v>
      </c>
      <c r="E1000" s="2847">
        <v>18405.87</v>
      </c>
      <c r="F1000" s="1133">
        <f t="shared" si="160"/>
        <v>18405.87</v>
      </c>
      <c r="G1000" s="1041">
        <f>'Заказ, cкидки и курсы валют'!$J$24*F1000</f>
        <v>233478.46095000001</v>
      </c>
      <c r="H1000" s="158">
        <f t="shared" si="161"/>
        <v>2334.7800000000002</v>
      </c>
      <c r="I1000" s="245"/>
    </row>
    <row r="1001" spans="1:9" ht="14.1" customHeight="1">
      <c r="A1001" s="770" t="s">
        <v>11188</v>
      </c>
      <c r="B1001" s="2632" t="s">
        <v>1340</v>
      </c>
      <c r="C1001" s="2636">
        <v>592</v>
      </c>
      <c r="D1001" s="643">
        <v>10</v>
      </c>
      <c r="E1001" s="2847">
        <v>21124.880000000001</v>
      </c>
      <c r="F1001" s="1133">
        <f t="shared" si="160"/>
        <v>21124.880000000001</v>
      </c>
      <c r="G1001" s="1041">
        <f>'Заказ, cкидки и курсы валют'!$J$24*F1001</f>
        <v>267969.10280000005</v>
      </c>
      <c r="H1001" s="158">
        <f t="shared" si="161"/>
        <v>2679.69</v>
      </c>
      <c r="I1001" s="245"/>
    </row>
    <row r="1002" spans="1:9" ht="14.1" customHeight="1">
      <c r="A1002" s="770" t="s">
        <v>571</v>
      </c>
      <c r="B1002" s="2632" t="s">
        <v>1379</v>
      </c>
      <c r="C1002" s="2636">
        <v>625</v>
      </c>
      <c r="D1002" s="643">
        <v>10</v>
      </c>
      <c r="E1002" s="2847">
        <v>23005.61</v>
      </c>
      <c r="F1002" s="1133">
        <f t="shared" si="160"/>
        <v>23005.61</v>
      </c>
      <c r="G1002" s="1041">
        <f>'Заказ, cкидки и курсы валют'!$J$24*F1002</f>
        <v>291826.16285000002</v>
      </c>
      <c r="H1002" s="158">
        <f t="shared" si="161"/>
        <v>2918.26</v>
      </c>
      <c r="I1002" s="245"/>
    </row>
    <row r="1003" spans="1:9" ht="14.1" customHeight="1">
      <c r="A1003" s="770" t="s">
        <v>572</v>
      </c>
      <c r="B1003" s="2632" t="s">
        <v>2662</v>
      </c>
      <c r="C1003" s="2636">
        <v>675</v>
      </c>
      <c r="D1003" s="643">
        <v>10</v>
      </c>
      <c r="E1003" s="2847">
        <v>24531.32</v>
      </c>
      <c r="F1003" s="1133">
        <f t="shared" si="160"/>
        <v>24531.32</v>
      </c>
      <c r="G1003" s="1041">
        <f>'Заказ, cкидки и курсы валют'!$J$24*F1003</f>
        <v>311179.7942</v>
      </c>
      <c r="H1003" s="158">
        <f t="shared" si="161"/>
        <v>3111.8</v>
      </c>
      <c r="I1003" s="245"/>
    </row>
    <row r="1004" spans="1:9" ht="14.1" customHeight="1">
      <c r="A1004" s="770" t="s">
        <v>11189</v>
      </c>
      <c r="B1004" s="2632" t="s">
        <v>980</v>
      </c>
      <c r="C1004" s="2636">
        <v>777</v>
      </c>
      <c r="D1004" s="643">
        <v>5</v>
      </c>
      <c r="E1004" s="2847">
        <v>27221.33</v>
      </c>
      <c r="F1004" s="1133">
        <f t="shared" si="160"/>
        <v>27221.33</v>
      </c>
      <c r="G1004" s="1041">
        <f>'Заказ, cкидки и курсы валют'!$J$24*F1004</f>
        <v>345302.57105000003</v>
      </c>
      <c r="H1004" s="158">
        <f t="shared" si="161"/>
        <v>1726.51</v>
      </c>
      <c r="I1004" s="245"/>
    </row>
    <row r="1005" spans="1:9" ht="14.1" customHeight="1">
      <c r="A1005" s="770" t="s">
        <v>573</v>
      </c>
      <c r="B1005" s="2632" t="s">
        <v>1011</v>
      </c>
      <c r="C1005" s="2636">
        <v>630</v>
      </c>
      <c r="D1005" s="2630">
        <v>10</v>
      </c>
      <c r="E1005" s="2847">
        <v>27466.11</v>
      </c>
      <c r="F1005" s="1133">
        <f t="shared" si="160"/>
        <v>27466.11</v>
      </c>
      <c r="G1005" s="1041">
        <f>'Заказ, cкидки и курсы валют'!$J$24*F1005</f>
        <v>348407.60535000003</v>
      </c>
      <c r="H1005" s="158">
        <f t="shared" si="161"/>
        <v>3484.08</v>
      </c>
      <c r="I1005" s="245"/>
    </row>
    <row r="1006" spans="1:9" ht="14.1" customHeight="1">
      <c r="A1006" s="770" t="s">
        <v>574</v>
      </c>
      <c r="B1006" s="2632" t="s">
        <v>1380</v>
      </c>
      <c r="C1006" s="2636">
        <v>783.33</v>
      </c>
      <c r="D1006" s="2630">
        <v>5</v>
      </c>
      <c r="E1006" s="2847">
        <v>32042.21</v>
      </c>
      <c r="F1006" s="1133">
        <f t="shared" si="160"/>
        <v>32042.21</v>
      </c>
      <c r="G1006" s="1041">
        <f>'Заказ, cкидки и курсы валют'!$J$24*F1006</f>
        <v>406455.43385000003</v>
      </c>
      <c r="H1006" s="158">
        <f t="shared" si="161"/>
        <v>2032.28</v>
      </c>
      <c r="I1006" s="245"/>
    </row>
    <row r="1007" spans="1:9" ht="14.1" customHeight="1">
      <c r="A1007" s="770" t="s">
        <v>11190</v>
      </c>
      <c r="B1007" s="2632" t="s">
        <v>11191</v>
      </c>
      <c r="C1007" s="2636">
        <v>926</v>
      </c>
      <c r="D1007" s="2630">
        <v>5</v>
      </c>
      <c r="E1007" s="2847">
        <v>36246</v>
      </c>
      <c r="F1007" s="1133">
        <f t="shared" si="160"/>
        <v>36246</v>
      </c>
      <c r="G1007" s="1041">
        <f>'Заказ, cкидки и курсы валют'!$J$24*F1007</f>
        <v>459780.51</v>
      </c>
      <c r="H1007" s="158">
        <f t="shared" si="161"/>
        <v>2298.9</v>
      </c>
      <c r="I1007" s="245"/>
    </row>
    <row r="1008" spans="1:9" ht="14.1" customHeight="1">
      <c r="A1008" s="770" t="s">
        <v>575</v>
      </c>
      <c r="B1008" s="2632" t="s">
        <v>1381</v>
      </c>
      <c r="C1008" s="2636">
        <v>1000</v>
      </c>
      <c r="D1008" s="2630">
        <v>5</v>
      </c>
      <c r="E1008" s="2847">
        <v>40000.51</v>
      </c>
      <c r="F1008" s="1133">
        <f t="shared" si="160"/>
        <v>40000.51</v>
      </c>
      <c r="G1008" s="1041">
        <f>'Заказ, cкидки и курсы валют'!$J$24*F1008</f>
        <v>507406.46935000003</v>
      </c>
      <c r="H1008" s="158">
        <f t="shared" si="161"/>
        <v>2537.0300000000002</v>
      </c>
      <c r="I1008" s="245"/>
    </row>
    <row r="1009" spans="1:9" ht="14.1" customHeight="1">
      <c r="A1009" s="770" t="s">
        <v>576</v>
      </c>
      <c r="B1009" s="2632" t="s">
        <v>1382</v>
      </c>
      <c r="C1009" s="2636">
        <v>850</v>
      </c>
      <c r="D1009" s="2630">
        <v>5</v>
      </c>
      <c r="E1009" s="2847">
        <v>36949.21</v>
      </c>
      <c r="F1009" s="1133">
        <f t="shared" si="160"/>
        <v>36949.21</v>
      </c>
      <c r="G1009" s="1041">
        <f>'Заказ, cкидки и курсы валют'!$J$24*F1009</f>
        <v>468700.72885000001</v>
      </c>
      <c r="H1009" s="158">
        <f t="shared" si="161"/>
        <v>2343.5</v>
      </c>
      <c r="I1009" s="245"/>
    </row>
    <row r="1010" spans="1:9" ht="14.1" customHeight="1">
      <c r="A1010" s="770" t="s">
        <v>577</v>
      </c>
      <c r="B1010" s="2632" t="s">
        <v>1383</v>
      </c>
      <c r="C1010" s="2636">
        <v>1050</v>
      </c>
      <c r="D1010" s="2630">
        <v>5</v>
      </c>
      <c r="E1010" s="2847">
        <v>43677.87</v>
      </c>
      <c r="F1010" s="1133">
        <f t="shared" si="160"/>
        <v>43677.87</v>
      </c>
      <c r="G1010" s="1041">
        <f>'Заказ, cкидки и курсы валют'!$J$24*F1010</f>
        <v>554053.78095000004</v>
      </c>
      <c r="H1010" s="158">
        <f t="shared" si="161"/>
        <v>2770.27</v>
      </c>
      <c r="I1010" s="245"/>
    </row>
    <row r="1011" spans="1:9" ht="14.1" customHeight="1">
      <c r="A1011" s="770" t="s">
        <v>11192</v>
      </c>
      <c r="B1011" s="2632" t="s">
        <v>11193</v>
      </c>
      <c r="C1011" s="2636">
        <v>1345</v>
      </c>
      <c r="D1011" s="2630">
        <v>5</v>
      </c>
      <c r="E1011" s="2847">
        <v>51912.18</v>
      </c>
      <c r="F1011" s="1133">
        <f t="shared" si="160"/>
        <v>51912.18</v>
      </c>
      <c r="G1011" s="1041">
        <f>'Заказ, cкидки и курсы валют'!$J$24*F1011</f>
        <v>658506.00329999998</v>
      </c>
      <c r="H1011" s="158">
        <f t="shared" si="161"/>
        <v>3292.53</v>
      </c>
      <c r="I1011" s="245"/>
    </row>
    <row r="1012" spans="1:9" ht="14.1" customHeight="1">
      <c r="A1012" s="770" t="s">
        <v>578</v>
      </c>
      <c r="B1012" s="2632" t="s">
        <v>1384</v>
      </c>
      <c r="C1012" s="2636">
        <v>1350</v>
      </c>
      <c r="D1012" s="2630">
        <v>5</v>
      </c>
      <c r="E1012" s="2847">
        <v>55649.73</v>
      </c>
      <c r="F1012" s="1133">
        <f t="shared" si="160"/>
        <v>55649.73</v>
      </c>
      <c r="G1012" s="1041">
        <f>'Заказ, cкидки и курсы валют'!$J$24*F1012</f>
        <v>705916.8250500001</v>
      </c>
      <c r="H1012" s="158">
        <f t="shared" si="161"/>
        <v>3529.58</v>
      </c>
      <c r="I1012" s="245"/>
    </row>
    <row r="1013" spans="1:9" ht="14.1" customHeight="1" thickBot="1">
      <c r="A1013" s="803" t="s">
        <v>11194</v>
      </c>
      <c r="B1013" s="2632" t="s">
        <v>11195</v>
      </c>
      <c r="C1013" s="2636">
        <v>1762</v>
      </c>
      <c r="D1013" s="2630">
        <v>5</v>
      </c>
      <c r="E1013" s="2847">
        <v>65486.82</v>
      </c>
      <c r="F1013" s="1758">
        <f t="shared" si="160"/>
        <v>65486.82</v>
      </c>
      <c r="G1013" s="1759">
        <f>'Заказ, cкидки и курсы валют'!$J$24*F1013</f>
        <v>830700.31170000008</v>
      </c>
      <c r="H1013" s="214">
        <f t="shared" si="161"/>
        <v>4153.5</v>
      </c>
      <c r="I1013" s="248"/>
    </row>
    <row r="1014" spans="1:9" ht="54" customHeight="1" thickBot="1"/>
    <row r="1015" spans="1:9" ht="18">
      <c r="A1015" s="291"/>
      <c r="B1015" s="196"/>
      <c r="C1015" s="112" t="s">
        <v>4438</v>
      </c>
      <c r="D1015" s="112"/>
      <c r="E1015" s="1029"/>
      <c r="F1015" s="694"/>
      <c r="G1015" s="729"/>
      <c r="H1015" s="196"/>
      <c r="I1015" s="116"/>
    </row>
    <row r="1016" spans="1:9" ht="12.6" customHeight="1">
      <c r="A1016" s="292"/>
      <c r="B1016" s="17"/>
      <c r="C1016" s="118"/>
      <c r="D1016" s="118"/>
      <c r="E1016" s="689"/>
      <c r="F1016" s="733"/>
      <c r="G1016" s="763"/>
      <c r="H1016" s="17"/>
      <c r="I1016" s="200"/>
    </row>
    <row r="1017" spans="1:9" ht="12.6" customHeight="1">
      <c r="A1017" s="292"/>
      <c r="B1017" s="17"/>
      <c r="C1017" s="118"/>
      <c r="D1017" s="118"/>
      <c r="E1017" s="689"/>
      <c r="F1017" s="733"/>
      <c r="G1017" s="763"/>
      <c r="H1017" s="17"/>
      <c r="I1017" s="200"/>
    </row>
    <row r="1018" spans="1:9" ht="12.6" customHeight="1" thickBot="1">
      <c r="A1018" s="234" t="s">
        <v>7212</v>
      </c>
      <c r="B1018" s="319"/>
      <c r="C1018" s="120"/>
      <c r="D1018" s="120"/>
      <c r="E1018" s="690"/>
      <c r="F1018" s="735"/>
      <c r="G1018" s="764"/>
      <c r="H1018" s="204"/>
      <c r="I1018" s="205"/>
    </row>
    <row r="1019" spans="1:9" ht="49.5" customHeight="1">
      <c r="A1019" s="228" t="s">
        <v>1036</v>
      </c>
      <c r="B1019" s="229" t="s">
        <v>1037</v>
      </c>
      <c r="C1019" s="230" t="s">
        <v>679</v>
      </c>
      <c r="D1019" s="230" t="s">
        <v>3147</v>
      </c>
      <c r="E1019" s="742" t="s">
        <v>11544</v>
      </c>
      <c r="F1019" s="737" t="s">
        <v>2796</v>
      </c>
      <c r="G1019" s="785" t="s">
        <v>2644</v>
      </c>
      <c r="H1019" s="394" t="s">
        <v>498</v>
      </c>
      <c r="I1019" s="232" t="s">
        <v>4274</v>
      </c>
    </row>
    <row r="1020" spans="1:9" ht="12.6" customHeight="1" thickBot="1">
      <c r="A1020" s="228"/>
      <c r="B1020" s="445"/>
      <c r="C1020" s="230" t="s">
        <v>3648</v>
      </c>
      <c r="D1020" s="446" t="s">
        <v>2645</v>
      </c>
      <c r="E1020" s="696" t="s">
        <v>265</v>
      </c>
      <c r="F1020" s="745">
        <f>'Заказ, cкидки и курсы валют'!$I$12</f>
        <v>0</v>
      </c>
      <c r="G1020" s="1150"/>
      <c r="H1020" s="545"/>
      <c r="I1020" s="380"/>
    </row>
    <row r="1021" spans="1:9" ht="12.6" customHeight="1">
      <c r="A1021" s="389" t="s">
        <v>11196</v>
      </c>
      <c r="B1021" s="1217" t="s">
        <v>204</v>
      </c>
      <c r="C1021" s="2264">
        <v>45</v>
      </c>
      <c r="D1021" s="1235">
        <v>5</v>
      </c>
      <c r="E1021" s="2261">
        <f t="shared" ref="E1021:E1026" si="162">E973*2</f>
        <v>4912.66</v>
      </c>
      <c r="F1021" s="1187">
        <f t="shared" ref="F1021:F1022" si="163">ROUND(E1021*(1-$F$10),2)</f>
        <v>4912.66</v>
      </c>
      <c r="G1021" s="1188">
        <f>'Заказ, cкидки и курсы валют'!$J$24*F1021</f>
        <v>62317.092100000002</v>
      </c>
      <c r="H1021" s="443">
        <f t="shared" ref="H1021:H1022" si="164">ROUND((D1021/1000)*G1021,2)</f>
        <v>311.58999999999997</v>
      </c>
      <c r="I1021" s="393"/>
    </row>
    <row r="1022" spans="1:9" ht="12.6" customHeight="1">
      <c r="A1022" s="250" t="s">
        <v>11197</v>
      </c>
      <c r="B1022" s="73" t="s">
        <v>1369</v>
      </c>
      <c r="C1022" s="2262">
        <v>52</v>
      </c>
      <c r="D1022" s="639">
        <v>5</v>
      </c>
      <c r="E1022" s="1932">
        <f t="shared" si="162"/>
        <v>6249.64</v>
      </c>
      <c r="F1022" s="740">
        <f t="shared" si="163"/>
        <v>6249.64</v>
      </c>
      <c r="G1022" s="1037">
        <f>'Заказ, cкидки и курсы валют'!$J$24*F1022</f>
        <v>79276.683400000009</v>
      </c>
      <c r="H1022" s="158">
        <f t="shared" si="164"/>
        <v>396.38</v>
      </c>
      <c r="I1022" s="245"/>
    </row>
    <row r="1023" spans="1:9" ht="12.6" customHeight="1">
      <c r="A1023" s="250" t="s">
        <v>7808</v>
      </c>
      <c r="B1023" s="73" t="s">
        <v>207</v>
      </c>
      <c r="C1023" s="2262">
        <v>55</v>
      </c>
      <c r="D1023" s="639">
        <v>5</v>
      </c>
      <c r="E1023" s="1932">
        <f t="shared" si="162"/>
        <v>6250.8</v>
      </c>
      <c r="F1023" s="740">
        <f t="shared" ref="F1023:F1059" si="165">ROUND(E1023*(1-$F$10),2)</f>
        <v>6250.8</v>
      </c>
      <c r="G1023" s="1037">
        <f>'Заказ, cкидки и курсы валют'!$J$24*F1023</f>
        <v>79291.398000000001</v>
      </c>
      <c r="H1023" s="158">
        <f t="shared" ref="H1023:H1059" si="166">ROUND((D1023/1000)*G1023,2)</f>
        <v>396.46</v>
      </c>
      <c r="I1023" s="245"/>
    </row>
    <row r="1024" spans="1:9" ht="12.6" customHeight="1">
      <c r="A1024" s="250" t="s">
        <v>7809</v>
      </c>
      <c r="B1024" s="73" t="s">
        <v>208</v>
      </c>
      <c r="C1024" s="2262">
        <v>67</v>
      </c>
      <c r="D1024" s="47">
        <v>5</v>
      </c>
      <c r="E1024" s="1932">
        <f t="shared" si="162"/>
        <v>6784.4</v>
      </c>
      <c r="F1024" s="740">
        <f t="shared" si="165"/>
        <v>6784.4</v>
      </c>
      <c r="G1024" s="1037">
        <f>'Заказ, cкидки и курсы валют'!$J$24*F1024</f>
        <v>86060.114000000001</v>
      </c>
      <c r="H1024" s="158">
        <f t="shared" si="166"/>
        <v>430.3</v>
      </c>
      <c r="I1024" s="245"/>
    </row>
    <row r="1025" spans="1:9" ht="12.6" customHeight="1">
      <c r="A1025" s="250" t="s">
        <v>7810</v>
      </c>
      <c r="B1025" s="73" t="s">
        <v>209</v>
      </c>
      <c r="C1025" s="2263">
        <v>81.33</v>
      </c>
      <c r="D1025" s="51">
        <v>5</v>
      </c>
      <c r="E1025" s="1932">
        <f t="shared" si="162"/>
        <v>7309.8</v>
      </c>
      <c r="F1025" s="740">
        <f t="shared" si="165"/>
        <v>7309.8</v>
      </c>
      <c r="G1025" s="1037">
        <f>'Заказ, cкидки и курсы валют'!$J$24*F1025</f>
        <v>92724.813000000009</v>
      </c>
      <c r="H1025" s="158">
        <f t="shared" si="166"/>
        <v>463.62</v>
      </c>
      <c r="I1025" s="245"/>
    </row>
    <row r="1026" spans="1:9" ht="12.6" customHeight="1">
      <c r="A1026" s="250" t="s">
        <v>11198</v>
      </c>
      <c r="B1026" s="73" t="s">
        <v>4012</v>
      </c>
      <c r="C1026" s="2263">
        <v>96.33</v>
      </c>
      <c r="D1026" s="51">
        <v>5</v>
      </c>
      <c r="E1026" s="1932">
        <f t="shared" si="162"/>
        <v>8794.4599999999991</v>
      </c>
      <c r="F1026" s="740">
        <f t="shared" si="165"/>
        <v>8794.4599999999991</v>
      </c>
      <c r="G1026" s="1037">
        <f>'Заказ, cкидки и курсы валют'!$J$24*F1026</f>
        <v>111557.7251</v>
      </c>
      <c r="H1026" s="158">
        <f t="shared" si="166"/>
        <v>557.79</v>
      </c>
      <c r="I1026" s="245"/>
    </row>
    <row r="1027" spans="1:9" ht="12.6" customHeight="1">
      <c r="A1027" s="250" t="s">
        <v>7811</v>
      </c>
      <c r="B1027" s="73" t="s">
        <v>1335</v>
      </c>
      <c r="C1027" s="2263">
        <v>94.44</v>
      </c>
      <c r="D1027" s="51">
        <v>3</v>
      </c>
      <c r="E1027" s="1932">
        <f t="shared" ref="E1027:E1036" si="167">E980*2</f>
        <v>8497.7800000000007</v>
      </c>
      <c r="F1027" s="740">
        <f t="shared" si="165"/>
        <v>8497.7800000000007</v>
      </c>
      <c r="G1027" s="1037">
        <f>'Заказ, cкидки и курсы валют'!$J$24*F1027</f>
        <v>107794.33930000001</v>
      </c>
      <c r="H1027" s="158">
        <f t="shared" si="166"/>
        <v>323.38</v>
      </c>
      <c r="I1027" s="245"/>
    </row>
    <row r="1028" spans="1:9" ht="12.6" customHeight="1">
      <c r="A1028" s="250" t="s">
        <v>7812</v>
      </c>
      <c r="B1028" s="73" t="s">
        <v>215</v>
      </c>
      <c r="C1028" s="2263">
        <v>112.5</v>
      </c>
      <c r="D1028" s="51">
        <v>4</v>
      </c>
      <c r="E1028" s="1932">
        <f t="shared" si="167"/>
        <v>9411.42</v>
      </c>
      <c r="F1028" s="740">
        <f t="shared" si="165"/>
        <v>9411.42</v>
      </c>
      <c r="G1028" s="1037">
        <f>'Заказ, cкидки и курсы валют'!$J$24*F1028</f>
        <v>119383.86270000001</v>
      </c>
      <c r="H1028" s="158">
        <f t="shared" si="166"/>
        <v>477.54</v>
      </c>
      <c r="I1028" s="245"/>
    </row>
    <row r="1029" spans="1:9" ht="12.6" customHeight="1">
      <c r="A1029" s="250" t="s">
        <v>7813</v>
      </c>
      <c r="B1029" s="73" t="s">
        <v>216</v>
      </c>
      <c r="C1029" s="2263">
        <v>120.83</v>
      </c>
      <c r="D1029" s="51">
        <v>4</v>
      </c>
      <c r="E1029" s="1932">
        <f t="shared" si="167"/>
        <v>10300.74</v>
      </c>
      <c r="F1029" s="740">
        <f t="shared" si="165"/>
        <v>10300.74</v>
      </c>
      <c r="G1029" s="1037">
        <f>'Заказ, cкидки и курсы валют'!$J$24*F1029</f>
        <v>130664.8869</v>
      </c>
      <c r="H1029" s="158">
        <f t="shared" si="166"/>
        <v>522.66</v>
      </c>
      <c r="I1029" s="245"/>
    </row>
    <row r="1030" spans="1:9" ht="12.6" customHeight="1">
      <c r="A1030" s="250" t="s">
        <v>7814</v>
      </c>
      <c r="B1030" s="73" t="s">
        <v>1370</v>
      </c>
      <c r="C1030" s="2263">
        <v>153.75</v>
      </c>
      <c r="D1030" s="51">
        <v>4</v>
      </c>
      <c r="E1030" s="1932">
        <f t="shared" si="167"/>
        <v>12376.84</v>
      </c>
      <c r="F1030" s="740">
        <f t="shared" si="165"/>
        <v>12376.84</v>
      </c>
      <c r="G1030" s="1037">
        <f>'Заказ, cкидки и курсы валют'!$J$24*F1030</f>
        <v>157000.21540000002</v>
      </c>
      <c r="H1030" s="158">
        <f t="shared" si="166"/>
        <v>628</v>
      </c>
      <c r="I1030" s="245"/>
    </row>
    <row r="1031" spans="1:9" ht="12.6" customHeight="1">
      <c r="A1031" s="250" t="s">
        <v>11199</v>
      </c>
      <c r="B1031" s="73" t="s">
        <v>221</v>
      </c>
      <c r="C1031" s="2263">
        <v>190</v>
      </c>
      <c r="D1031" s="51">
        <v>4</v>
      </c>
      <c r="E1031" s="1932">
        <f t="shared" si="167"/>
        <v>14259.8</v>
      </c>
      <c r="F1031" s="740">
        <f t="shared" si="165"/>
        <v>14259.8</v>
      </c>
      <c r="G1031" s="1037">
        <f>'Заказ, cкидки и курсы валют'!$J$24*F1031</f>
        <v>180885.56299999999</v>
      </c>
      <c r="H1031" s="158">
        <f t="shared" si="166"/>
        <v>723.54</v>
      </c>
      <c r="I1031" s="245"/>
    </row>
    <row r="1032" spans="1:9" ht="12.6" customHeight="1">
      <c r="A1032" s="250" t="s">
        <v>7815</v>
      </c>
      <c r="B1032" s="73" t="s">
        <v>1371</v>
      </c>
      <c r="C1032" s="2263">
        <v>208.33</v>
      </c>
      <c r="D1032" s="51">
        <v>3</v>
      </c>
      <c r="E1032" s="1932">
        <f t="shared" si="167"/>
        <v>15653</v>
      </c>
      <c r="F1032" s="740">
        <f t="shared" si="165"/>
        <v>15653</v>
      </c>
      <c r="G1032" s="1037">
        <f>'Заказ, cкидки и курсы валют'!$J$24*F1032</f>
        <v>198558.30500000002</v>
      </c>
      <c r="H1032" s="158">
        <f t="shared" si="166"/>
        <v>595.66999999999996</v>
      </c>
      <c r="I1032" s="245"/>
    </row>
    <row r="1033" spans="1:9" ht="12.6" customHeight="1">
      <c r="A1033" s="250" t="s">
        <v>11200</v>
      </c>
      <c r="B1033" s="73" t="s">
        <v>68</v>
      </c>
      <c r="C1033" s="2263">
        <v>220</v>
      </c>
      <c r="D1033" s="51">
        <v>3</v>
      </c>
      <c r="E1033" s="1932">
        <f t="shared" si="167"/>
        <v>16372.46</v>
      </c>
      <c r="F1033" s="740">
        <f t="shared" si="165"/>
        <v>16372.46</v>
      </c>
      <c r="G1033" s="1037">
        <f>'Заказ, cкидки и курсы валют'!$J$24*F1033</f>
        <v>207684.6551</v>
      </c>
      <c r="H1033" s="158">
        <f t="shared" si="166"/>
        <v>623.04999999999995</v>
      </c>
      <c r="I1033" s="245"/>
    </row>
    <row r="1034" spans="1:9" ht="12.6" customHeight="1">
      <c r="A1034" s="250" t="s">
        <v>7816</v>
      </c>
      <c r="B1034" s="73" t="s">
        <v>4215</v>
      </c>
      <c r="C1034" s="2263">
        <v>240</v>
      </c>
      <c r="D1034" s="51">
        <v>5</v>
      </c>
      <c r="E1034" s="1932">
        <f t="shared" si="167"/>
        <v>19206</v>
      </c>
      <c r="F1034" s="740">
        <f t="shared" si="165"/>
        <v>19206</v>
      </c>
      <c r="G1034" s="1037">
        <f>'Заказ, cкидки и курсы валют'!$J$24*F1034</f>
        <v>243628.11000000002</v>
      </c>
      <c r="H1034" s="158">
        <f t="shared" si="166"/>
        <v>1218.1400000000001</v>
      </c>
      <c r="I1034" s="245"/>
    </row>
    <row r="1035" spans="1:9" ht="12.6" customHeight="1">
      <c r="A1035" s="250" t="s">
        <v>7817</v>
      </c>
      <c r="B1035" s="73" t="s">
        <v>1372</v>
      </c>
      <c r="C1035" s="2263">
        <v>173.33</v>
      </c>
      <c r="D1035" s="51">
        <v>5</v>
      </c>
      <c r="E1035" s="1932">
        <f t="shared" si="167"/>
        <v>13529.38</v>
      </c>
      <c r="F1035" s="740">
        <f t="shared" si="165"/>
        <v>13529.38</v>
      </c>
      <c r="G1035" s="1037">
        <f>'Заказ, cкидки и курсы валют'!$J$24*F1035</f>
        <v>171620.18529999998</v>
      </c>
      <c r="H1035" s="158">
        <f t="shared" si="166"/>
        <v>858.1</v>
      </c>
      <c r="I1035" s="245"/>
    </row>
    <row r="1036" spans="1:9" ht="12.6" customHeight="1">
      <c r="A1036" s="250" t="s">
        <v>7818</v>
      </c>
      <c r="B1036" s="73" t="s">
        <v>1373</v>
      </c>
      <c r="C1036" s="2263">
        <v>209.67</v>
      </c>
      <c r="D1036" s="51">
        <v>5</v>
      </c>
      <c r="E1036" s="1932">
        <f t="shared" si="167"/>
        <v>16151.44</v>
      </c>
      <c r="F1036" s="740">
        <f t="shared" si="165"/>
        <v>16151.44</v>
      </c>
      <c r="G1036" s="1037">
        <f>'Заказ, cкидки и курсы валют'!$J$24*F1036</f>
        <v>204881.01640000002</v>
      </c>
      <c r="H1036" s="158">
        <f t="shared" si="166"/>
        <v>1024.4100000000001</v>
      </c>
      <c r="I1036" s="245"/>
    </row>
    <row r="1037" spans="1:9" ht="12.6" customHeight="1">
      <c r="A1037" s="250" t="s">
        <v>7819</v>
      </c>
      <c r="B1037" s="73" t="s">
        <v>1374</v>
      </c>
      <c r="C1037" s="2263">
        <v>280</v>
      </c>
      <c r="D1037" s="51">
        <v>5</v>
      </c>
      <c r="E1037" s="1932">
        <f t="shared" ref="E1037:E1059" si="168">E991*2</f>
        <v>20777.46</v>
      </c>
      <c r="F1037" s="740">
        <f t="shared" si="165"/>
        <v>20777.46</v>
      </c>
      <c r="G1037" s="1037">
        <f>'Заказ, cкидки и курсы валют'!$J$24*F1037</f>
        <v>263562.08010000002</v>
      </c>
      <c r="H1037" s="158">
        <f t="shared" si="166"/>
        <v>1317.81</v>
      </c>
      <c r="I1037" s="245"/>
    </row>
    <row r="1038" spans="1:9" ht="12.6" customHeight="1">
      <c r="A1038" s="250" t="s">
        <v>7820</v>
      </c>
      <c r="B1038" s="73" t="s">
        <v>3412</v>
      </c>
      <c r="C1038" s="2263">
        <v>191.67</v>
      </c>
      <c r="D1038" s="47">
        <v>2</v>
      </c>
      <c r="E1038" s="1932">
        <f t="shared" si="168"/>
        <v>15467.7</v>
      </c>
      <c r="F1038" s="740">
        <f t="shared" si="165"/>
        <v>15467.7</v>
      </c>
      <c r="G1038" s="1037">
        <f>'Заказ, cкидки и курсы валют'!$J$24*F1038</f>
        <v>196207.77450000003</v>
      </c>
      <c r="H1038" s="158">
        <f t="shared" si="166"/>
        <v>392.42</v>
      </c>
      <c r="I1038" s="245"/>
    </row>
    <row r="1039" spans="1:9" ht="12.6" customHeight="1">
      <c r="A1039" s="250" t="s">
        <v>7821</v>
      </c>
      <c r="B1039" s="73" t="s">
        <v>1375</v>
      </c>
      <c r="C1039" s="2263">
        <v>230</v>
      </c>
      <c r="D1039" s="47">
        <v>3</v>
      </c>
      <c r="E1039" s="1932">
        <f t="shared" si="168"/>
        <v>18097.46</v>
      </c>
      <c r="F1039" s="740">
        <f t="shared" si="165"/>
        <v>18097.46</v>
      </c>
      <c r="G1039" s="1037">
        <f>'Заказ, cкидки и курсы валют'!$J$24*F1039</f>
        <v>229566.2801</v>
      </c>
      <c r="H1039" s="158">
        <f t="shared" si="166"/>
        <v>688.7</v>
      </c>
      <c r="I1039" s="245"/>
    </row>
    <row r="1040" spans="1:9" ht="12.6" customHeight="1">
      <c r="A1040" s="250" t="s">
        <v>7822</v>
      </c>
      <c r="B1040" s="73" t="s">
        <v>1376</v>
      </c>
      <c r="C1040" s="2263">
        <v>290</v>
      </c>
      <c r="D1040" s="47">
        <v>2</v>
      </c>
      <c r="E1040" s="1932">
        <f t="shared" si="168"/>
        <v>21566.22</v>
      </c>
      <c r="F1040" s="740">
        <f t="shared" si="165"/>
        <v>21566.22</v>
      </c>
      <c r="G1040" s="1037">
        <f>'Заказ, cкидки и курсы валют'!$J$24*F1040</f>
        <v>273567.50070000003</v>
      </c>
      <c r="H1040" s="158">
        <f t="shared" si="166"/>
        <v>547.14</v>
      </c>
      <c r="I1040" s="245"/>
    </row>
    <row r="1041" spans="1:9" ht="12.6" customHeight="1">
      <c r="A1041" s="250" t="s">
        <v>11201</v>
      </c>
      <c r="B1041" s="73" t="s">
        <v>979</v>
      </c>
      <c r="C1041" s="2263">
        <v>360</v>
      </c>
      <c r="D1041" s="47">
        <v>2</v>
      </c>
      <c r="E1041" s="1932">
        <f t="shared" si="168"/>
        <v>24601.18</v>
      </c>
      <c r="F1041" s="740">
        <f t="shared" si="165"/>
        <v>24601.18</v>
      </c>
      <c r="G1041" s="1037">
        <f>'Заказ, cкидки и курсы валют'!$J$24*F1041</f>
        <v>312065.96830000001</v>
      </c>
      <c r="H1041" s="158">
        <f t="shared" si="166"/>
        <v>624.13</v>
      </c>
      <c r="I1041" s="245"/>
    </row>
    <row r="1042" spans="1:9" ht="12.6" customHeight="1">
      <c r="A1042" s="250" t="s">
        <v>7823</v>
      </c>
      <c r="B1042" s="73" t="s">
        <v>1377</v>
      </c>
      <c r="C1042" s="2263">
        <v>383.33</v>
      </c>
      <c r="D1042" s="47">
        <v>3</v>
      </c>
      <c r="E1042" s="1932">
        <f t="shared" si="168"/>
        <v>27111.759999999998</v>
      </c>
      <c r="F1042" s="740">
        <f t="shared" si="165"/>
        <v>27111.759999999998</v>
      </c>
      <c r="G1042" s="1037">
        <f>'Заказ, cкидки и курсы валют'!$J$24*F1042</f>
        <v>343912.67560000002</v>
      </c>
      <c r="H1042" s="158">
        <f t="shared" si="166"/>
        <v>1031.74</v>
      </c>
      <c r="I1042" s="245"/>
    </row>
    <row r="1043" spans="1:9" ht="12.6" customHeight="1">
      <c r="A1043" s="250" t="s">
        <v>7824</v>
      </c>
      <c r="B1043" s="73" t="s">
        <v>2663</v>
      </c>
      <c r="C1043" s="2263">
        <v>400</v>
      </c>
      <c r="D1043" s="47">
        <v>3</v>
      </c>
      <c r="E1043" s="1932">
        <f t="shared" si="168"/>
        <v>28801.52</v>
      </c>
      <c r="F1043" s="740">
        <f t="shared" si="165"/>
        <v>28801.52</v>
      </c>
      <c r="G1043" s="1037">
        <f>'Заказ, cкидки и курсы валют'!$J$24*F1043</f>
        <v>365347.28120000003</v>
      </c>
      <c r="H1043" s="158">
        <f t="shared" si="166"/>
        <v>1096.04</v>
      </c>
      <c r="I1043" s="245"/>
    </row>
    <row r="1044" spans="1:9" ht="12.6" customHeight="1">
      <c r="A1044" s="250" t="s">
        <v>7825</v>
      </c>
      <c r="B1044" s="73" t="s">
        <v>4216</v>
      </c>
      <c r="C1044" s="2263">
        <v>466.67</v>
      </c>
      <c r="D1044" s="47">
        <v>2</v>
      </c>
      <c r="E1044" s="1932">
        <f t="shared" si="168"/>
        <v>32433.34</v>
      </c>
      <c r="F1044" s="740">
        <f t="shared" si="165"/>
        <v>32433.34</v>
      </c>
      <c r="G1044" s="1037">
        <f>'Заказ, cкидки и курсы валют'!$J$24*F1044</f>
        <v>411416.9179</v>
      </c>
      <c r="H1044" s="158">
        <f t="shared" si="166"/>
        <v>822.83</v>
      </c>
      <c r="I1044" s="245"/>
    </row>
    <row r="1045" spans="1:9" ht="12.6" customHeight="1">
      <c r="A1045" s="250" t="s">
        <v>7826</v>
      </c>
      <c r="B1045" s="73" t="s">
        <v>1339</v>
      </c>
      <c r="C1045" s="2263">
        <v>383.33</v>
      </c>
      <c r="D1045" s="47">
        <v>2</v>
      </c>
      <c r="E1045" s="1932">
        <f t="shared" si="168"/>
        <v>30432.18</v>
      </c>
      <c r="F1045" s="740">
        <f t="shared" si="165"/>
        <v>30432.18</v>
      </c>
      <c r="G1045" s="1037">
        <f>'Заказ, cкидки и курсы валют'!$J$24*F1045</f>
        <v>386032.20329999999</v>
      </c>
      <c r="H1045" s="158">
        <f t="shared" si="166"/>
        <v>772.06</v>
      </c>
      <c r="I1045" s="245"/>
    </row>
    <row r="1046" spans="1:9" ht="12.6" customHeight="1">
      <c r="A1046" s="250" t="s">
        <v>7827</v>
      </c>
      <c r="B1046" s="73" t="s">
        <v>1378</v>
      </c>
      <c r="C1046" s="2263">
        <v>491.67</v>
      </c>
      <c r="D1046" s="47">
        <v>2</v>
      </c>
      <c r="E1046" s="1932">
        <f t="shared" si="168"/>
        <v>36811.74</v>
      </c>
      <c r="F1046" s="740">
        <f t="shared" si="165"/>
        <v>36811.74</v>
      </c>
      <c r="G1046" s="1037">
        <f>'Заказ, cкидки и курсы валют'!$J$24*F1046</f>
        <v>466956.92190000002</v>
      </c>
      <c r="H1046" s="158">
        <f t="shared" si="166"/>
        <v>933.91</v>
      </c>
      <c r="I1046" s="245"/>
    </row>
    <row r="1047" spans="1:9" ht="12.6" customHeight="1">
      <c r="A1047" s="250" t="s">
        <v>11202</v>
      </c>
      <c r="B1047" s="73" t="s">
        <v>1340</v>
      </c>
      <c r="C1047" s="2263">
        <v>570</v>
      </c>
      <c r="D1047" s="47">
        <v>2</v>
      </c>
      <c r="E1047" s="1932">
        <f t="shared" si="168"/>
        <v>42249.760000000002</v>
      </c>
      <c r="F1047" s="740">
        <f t="shared" si="165"/>
        <v>42249.760000000002</v>
      </c>
      <c r="G1047" s="1037">
        <f>'Заказ, cкидки и курсы валют'!$J$24*F1047</f>
        <v>535938.2056000001</v>
      </c>
      <c r="H1047" s="158">
        <f t="shared" si="166"/>
        <v>1071.8800000000001</v>
      </c>
      <c r="I1047" s="245"/>
    </row>
    <row r="1048" spans="1:9" ht="12.6" customHeight="1">
      <c r="A1048" s="250" t="s">
        <v>7828</v>
      </c>
      <c r="B1048" s="73" t="s">
        <v>1379</v>
      </c>
      <c r="C1048" s="2263">
        <v>625</v>
      </c>
      <c r="D1048" s="47">
        <v>2</v>
      </c>
      <c r="E1048" s="1932">
        <f t="shared" si="168"/>
        <v>46011.22</v>
      </c>
      <c r="F1048" s="740">
        <f t="shared" si="165"/>
        <v>46011.22</v>
      </c>
      <c r="G1048" s="1037">
        <f>'Заказ, cкидки и курсы валют'!$J$24*F1048</f>
        <v>583652.32570000004</v>
      </c>
      <c r="H1048" s="158">
        <f t="shared" si="166"/>
        <v>1167.3</v>
      </c>
      <c r="I1048" s="245"/>
    </row>
    <row r="1049" spans="1:9" ht="12.6" customHeight="1">
      <c r="A1049" s="250" t="s">
        <v>7829</v>
      </c>
      <c r="B1049" s="73" t="s">
        <v>2662</v>
      </c>
      <c r="C1049" s="2263">
        <v>675</v>
      </c>
      <c r="D1049" s="47">
        <v>2</v>
      </c>
      <c r="E1049" s="1932">
        <f t="shared" si="168"/>
        <v>49062.64</v>
      </c>
      <c r="F1049" s="740">
        <f t="shared" si="165"/>
        <v>49062.64</v>
      </c>
      <c r="G1049" s="1037">
        <f>'Заказ, cкидки и курсы валют'!$J$24*F1049</f>
        <v>622359.58840000001</v>
      </c>
      <c r="H1049" s="158">
        <f t="shared" si="166"/>
        <v>1244.72</v>
      </c>
      <c r="I1049" s="245"/>
    </row>
    <row r="1050" spans="1:9" ht="12.6" customHeight="1">
      <c r="A1050" s="250" t="s">
        <v>11203</v>
      </c>
      <c r="B1050" s="73" t="s">
        <v>980</v>
      </c>
      <c r="C1050" s="2263">
        <v>740</v>
      </c>
      <c r="D1050" s="47">
        <v>2</v>
      </c>
      <c r="E1050" s="1932">
        <f t="shared" si="168"/>
        <v>54442.66</v>
      </c>
      <c r="F1050" s="740">
        <f t="shared" si="165"/>
        <v>54442.66</v>
      </c>
      <c r="G1050" s="1037">
        <f>'Заказ, cкидки и курсы валют'!$J$24*F1050</f>
        <v>690605.14210000006</v>
      </c>
      <c r="H1050" s="158">
        <f t="shared" si="166"/>
        <v>1381.21</v>
      </c>
      <c r="I1050" s="245"/>
    </row>
    <row r="1051" spans="1:9" ht="12.6" customHeight="1">
      <c r="A1051" s="250" t="s">
        <v>7830</v>
      </c>
      <c r="B1051" s="73" t="s">
        <v>1011</v>
      </c>
      <c r="C1051" s="2263">
        <v>630</v>
      </c>
      <c r="D1051" s="51">
        <v>2</v>
      </c>
      <c r="E1051" s="1932">
        <f t="shared" si="168"/>
        <v>54932.22</v>
      </c>
      <c r="F1051" s="740">
        <f t="shared" si="165"/>
        <v>54932.22</v>
      </c>
      <c r="G1051" s="1037">
        <f>'Заказ, cкидки и курсы валют'!$J$24*F1051</f>
        <v>696815.21070000005</v>
      </c>
      <c r="H1051" s="158">
        <f t="shared" si="166"/>
        <v>1393.63</v>
      </c>
      <c r="I1051" s="245"/>
    </row>
    <row r="1052" spans="1:9" ht="12.6" customHeight="1">
      <c r="A1052" s="250" t="s">
        <v>7831</v>
      </c>
      <c r="B1052" s="73" t="s">
        <v>1380</v>
      </c>
      <c r="C1052" s="2263">
        <v>783.33</v>
      </c>
      <c r="D1052" s="773">
        <v>2</v>
      </c>
      <c r="E1052" s="1932">
        <f t="shared" si="168"/>
        <v>64084.42</v>
      </c>
      <c r="F1052" s="740">
        <f t="shared" si="165"/>
        <v>64084.42</v>
      </c>
      <c r="G1052" s="1037">
        <f>'Заказ, cкидки и курсы валют'!$J$24*F1052</f>
        <v>812910.86770000006</v>
      </c>
      <c r="H1052" s="158">
        <f t="shared" si="166"/>
        <v>1625.82</v>
      </c>
      <c r="I1052" s="245"/>
    </row>
    <row r="1053" spans="1:9" ht="12.6" customHeight="1">
      <c r="A1053" s="250" t="s">
        <v>11204</v>
      </c>
      <c r="B1053" s="73" t="s">
        <v>11191</v>
      </c>
      <c r="C1053" s="2263">
        <v>900</v>
      </c>
      <c r="D1053" s="773">
        <v>2</v>
      </c>
      <c r="E1053" s="1932">
        <f t="shared" si="168"/>
        <v>72492</v>
      </c>
      <c r="F1053" s="740">
        <f t="shared" si="165"/>
        <v>72492</v>
      </c>
      <c r="G1053" s="1037">
        <f>'Заказ, cкидки и курсы валют'!$J$24*F1053</f>
        <v>919561.02</v>
      </c>
      <c r="H1053" s="158">
        <f t="shared" si="166"/>
        <v>1839.12</v>
      </c>
      <c r="I1053" s="245"/>
    </row>
    <row r="1054" spans="1:9" ht="12.6" customHeight="1">
      <c r="A1054" s="250" t="s">
        <v>7832</v>
      </c>
      <c r="B1054" s="73" t="s">
        <v>1381</v>
      </c>
      <c r="C1054" s="2263">
        <v>1000</v>
      </c>
      <c r="D1054" s="773">
        <v>2</v>
      </c>
      <c r="E1054" s="1932">
        <f t="shared" si="168"/>
        <v>80001.02</v>
      </c>
      <c r="F1054" s="740">
        <f t="shared" si="165"/>
        <v>80001.02</v>
      </c>
      <c r="G1054" s="1037">
        <f>'Заказ, cкидки и курсы валют'!$J$24*F1054</f>
        <v>1014812.9387000001</v>
      </c>
      <c r="H1054" s="158">
        <f t="shared" si="166"/>
        <v>2029.63</v>
      </c>
      <c r="I1054" s="245"/>
    </row>
    <row r="1055" spans="1:9">
      <c r="A1055" s="250" t="s">
        <v>7833</v>
      </c>
      <c r="B1055" s="73" t="s">
        <v>1382</v>
      </c>
      <c r="C1055" s="2263">
        <v>850</v>
      </c>
      <c r="D1055" s="51">
        <v>1</v>
      </c>
      <c r="E1055" s="1932">
        <f t="shared" si="168"/>
        <v>73898.42</v>
      </c>
      <c r="F1055" s="740">
        <f t="shared" si="165"/>
        <v>73898.42</v>
      </c>
      <c r="G1055" s="1037">
        <f>'Заказ, cкидки и курсы валют'!$J$24*F1055</f>
        <v>937401.45770000003</v>
      </c>
      <c r="H1055" s="158">
        <f t="shared" si="166"/>
        <v>937.4</v>
      </c>
      <c r="I1055" s="245"/>
    </row>
    <row r="1056" spans="1:9">
      <c r="A1056" s="250" t="s">
        <v>7834</v>
      </c>
      <c r="B1056" s="73" t="s">
        <v>1383</v>
      </c>
      <c r="C1056" s="2263">
        <v>1050</v>
      </c>
      <c r="D1056" s="51">
        <v>1</v>
      </c>
      <c r="E1056" s="1932">
        <f t="shared" si="168"/>
        <v>87355.74</v>
      </c>
      <c r="F1056" s="740">
        <f t="shared" si="165"/>
        <v>87355.74</v>
      </c>
      <c r="G1056" s="1037">
        <f>'Заказ, cкидки и курсы валют'!$J$24*F1056</f>
        <v>1108107.5619000001</v>
      </c>
      <c r="H1056" s="158">
        <f t="shared" si="166"/>
        <v>1108.1099999999999</v>
      </c>
      <c r="I1056" s="245"/>
    </row>
    <row r="1057" spans="1:9">
      <c r="A1057" s="250" t="s">
        <v>11205</v>
      </c>
      <c r="B1057" s="73" t="s">
        <v>11193</v>
      </c>
      <c r="C1057" s="2263">
        <v>1200</v>
      </c>
      <c r="D1057" s="51">
        <v>1</v>
      </c>
      <c r="E1057" s="1932">
        <f t="shared" si="168"/>
        <v>103824.36</v>
      </c>
      <c r="F1057" s="740">
        <f t="shared" si="165"/>
        <v>103824.36</v>
      </c>
      <c r="G1057" s="1037">
        <f>'Заказ, cкидки и курсы валют'!$J$24*F1057</f>
        <v>1317012.0066</v>
      </c>
      <c r="H1057" s="158">
        <f t="shared" si="166"/>
        <v>1317.01</v>
      </c>
      <c r="I1057" s="245"/>
    </row>
    <row r="1058" spans="1:9">
      <c r="A1058" s="250" t="s">
        <v>7835</v>
      </c>
      <c r="B1058" s="73" t="s">
        <v>1384</v>
      </c>
      <c r="C1058" s="2263">
        <v>1350</v>
      </c>
      <c r="D1058" s="51">
        <v>1</v>
      </c>
      <c r="E1058" s="1932">
        <f t="shared" si="168"/>
        <v>111299.46</v>
      </c>
      <c r="F1058" s="740">
        <f t="shared" si="165"/>
        <v>111299.46</v>
      </c>
      <c r="G1058" s="1037">
        <f>'Заказ, cкидки и курсы валют'!$J$24*F1058</f>
        <v>1411833.6501000002</v>
      </c>
      <c r="H1058" s="158">
        <f t="shared" si="166"/>
        <v>1411.83</v>
      </c>
      <c r="I1058" s="245"/>
    </row>
    <row r="1059" spans="1:9" ht="13.5" thickBot="1">
      <c r="A1059" s="282" t="s">
        <v>11206</v>
      </c>
      <c r="B1059" s="311" t="s">
        <v>11195</v>
      </c>
      <c r="C1059" s="2265">
        <v>1600</v>
      </c>
      <c r="D1059" s="251">
        <v>1</v>
      </c>
      <c r="E1059" s="1933">
        <f t="shared" si="168"/>
        <v>130973.64</v>
      </c>
      <c r="F1059" s="1173">
        <f t="shared" si="165"/>
        <v>130973.64</v>
      </c>
      <c r="G1059" s="1174">
        <f>'Заказ, cкидки и курсы валют'!$J$24*F1059</f>
        <v>1661400.6234000002</v>
      </c>
      <c r="H1059" s="214">
        <f t="shared" si="166"/>
        <v>1661.4</v>
      </c>
      <c r="I1059" s="248"/>
    </row>
    <row r="1061" spans="1:9" ht="13.5" thickBot="1"/>
    <row r="1062" spans="1:9" ht="18">
      <c r="A1062" s="291"/>
      <c r="B1062" s="196"/>
      <c r="C1062" s="112" t="s">
        <v>4439</v>
      </c>
      <c r="D1062" s="112"/>
      <c r="E1062" s="1029"/>
      <c r="F1062" s="694"/>
      <c r="G1062" s="729"/>
      <c r="H1062" s="196"/>
      <c r="I1062" s="116"/>
    </row>
    <row r="1063" spans="1:9" ht="18">
      <c r="A1063" s="292"/>
      <c r="B1063" s="17"/>
      <c r="C1063" s="129"/>
      <c r="D1063" s="129"/>
      <c r="E1063" s="700" t="s">
        <v>3112</v>
      </c>
      <c r="F1063" s="695"/>
      <c r="G1063" s="695"/>
      <c r="H1063" s="17"/>
      <c r="I1063" s="200"/>
    </row>
    <row r="1064" spans="1:9">
      <c r="A1064" s="292"/>
      <c r="B1064" s="17"/>
      <c r="C1064" s="118"/>
      <c r="D1064" s="118"/>
      <c r="E1064" s="689"/>
      <c r="F1064" s="733"/>
      <c r="G1064" s="763"/>
      <c r="H1064" s="17"/>
      <c r="I1064" s="200"/>
    </row>
    <row r="1065" spans="1:9">
      <c r="A1065" s="292"/>
      <c r="B1065" s="17"/>
      <c r="C1065" s="118"/>
      <c r="D1065" s="118"/>
      <c r="E1065" s="689"/>
      <c r="F1065" s="733"/>
      <c r="G1065" s="763"/>
      <c r="H1065" s="17"/>
      <c r="I1065" s="200"/>
    </row>
    <row r="1066" spans="1:9">
      <c r="A1066" s="292"/>
      <c r="B1066" s="17"/>
      <c r="C1066" s="118"/>
      <c r="D1066" s="118"/>
      <c r="E1066" s="689"/>
      <c r="F1066" s="733"/>
      <c r="G1066" s="763"/>
      <c r="H1066" s="17"/>
      <c r="I1066" s="200"/>
    </row>
    <row r="1067" spans="1:9" ht="16.5" thickBot="1">
      <c r="A1067" s="234" t="s">
        <v>7211</v>
      </c>
      <c r="B1067" s="319"/>
      <c r="C1067" s="120"/>
      <c r="D1067" s="120"/>
      <c r="E1067" s="690"/>
      <c r="F1067" s="735"/>
      <c r="G1067" s="764"/>
      <c r="H1067" s="204"/>
      <c r="I1067" s="205"/>
    </row>
    <row r="1068" spans="1:9" ht="52.5">
      <c r="A1068" s="228" t="s">
        <v>1036</v>
      </c>
      <c r="B1068" s="229" t="s">
        <v>1037</v>
      </c>
      <c r="C1068" s="230" t="s">
        <v>679</v>
      </c>
      <c r="D1068" s="230" t="s">
        <v>3147</v>
      </c>
      <c r="E1068" s="742" t="s">
        <v>11544</v>
      </c>
      <c r="F1068" s="737" t="s">
        <v>2796</v>
      </c>
      <c r="G1068" s="785" t="s">
        <v>2644</v>
      </c>
      <c r="H1068" s="394" t="s">
        <v>498</v>
      </c>
      <c r="I1068" s="232" t="s">
        <v>4274</v>
      </c>
    </row>
    <row r="1069" spans="1:9" ht="13.5" thickBot="1">
      <c r="A1069" s="228"/>
      <c r="B1069" s="445"/>
      <c r="C1069" s="230" t="s">
        <v>3648</v>
      </c>
      <c r="D1069" s="446" t="s">
        <v>2645</v>
      </c>
      <c r="E1069" s="696" t="s">
        <v>265</v>
      </c>
      <c r="F1069" s="745">
        <f>'Заказ, cкидки и курсы валют'!$I$12</f>
        <v>0</v>
      </c>
      <c r="G1069" s="1150"/>
      <c r="H1069" s="545"/>
      <c r="I1069" s="380"/>
    </row>
    <row r="1070" spans="1:9" ht="13.5" thickBot="1">
      <c r="A1070" s="1237" t="s">
        <v>579</v>
      </c>
      <c r="B1070" s="1226" t="s">
        <v>965</v>
      </c>
      <c r="C1070" s="1238">
        <v>5.2</v>
      </c>
      <c r="D1070" s="1226">
        <v>100</v>
      </c>
      <c r="E1070" s="992">
        <v>535.09</v>
      </c>
      <c r="F1070" s="1227">
        <f>ROUND(E1070*(1-$F$10),2)</f>
        <v>535.09</v>
      </c>
      <c r="G1070" s="1228">
        <f>'Заказ, cкидки и курсы валют'!$J$24*F1070</f>
        <v>6787.6166500000008</v>
      </c>
      <c r="H1070" s="1229">
        <f>ROUND((D1070/1000)*G1070,2)</f>
        <v>678.76</v>
      </c>
      <c r="I1070" s="1230"/>
    </row>
    <row r="1071" spans="1:9" ht="13.5" thickBot="1"/>
    <row r="1072" spans="1:9" ht="18">
      <c r="A1072" s="291"/>
      <c r="B1072" s="196"/>
      <c r="C1072" s="112" t="s">
        <v>4439</v>
      </c>
      <c r="D1072" s="112"/>
      <c r="E1072" s="1029"/>
      <c r="F1072" s="694"/>
      <c r="G1072" s="729"/>
      <c r="H1072" s="196"/>
      <c r="I1072" s="116"/>
    </row>
    <row r="1073" spans="1:9" ht="18">
      <c r="A1073" s="292"/>
      <c r="B1073" s="17"/>
      <c r="C1073" s="129"/>
      <c r="D1073" s="129"/>
      <c r="E1073" s="700" t="s">
        <v>3112</v>
      </c>
      <c r="F1073" s="695"/>
      <c r="G1073" s="695"/>
      <c r="H1073" s="17"/>
      <c r="I1073" s="200"/>
    </row>
    <row r="1074" spans="1:9">
      <c r="A1074" s="292"/>
      <c r="B1074" s="17"/>
      <c r="C1074" s="118"/>
      <c r="D1074" s="118"/>
      <c r="E1074" s="689"/>
      <c r="F1074" s="733"/>
      <c r="G1074" s="763"/>
      <c r="H1074" s="17"/>
      <c r="I1074" s="200"/>
    </row>
    <row r="1075" spans="1:9">
      <c r="A1075" s="292"/>
      <c r="B1075" s="17"/>
      <c r="C1075" s="118"/>
      <c r="D1075" s="118"/>
      <c r="E1075" s="689"/>
      <c r="F1075" s="733"/>
      <c r="G1075" s="763"/>
      <c r="H1075" s="17"/>
      <c r="I1075" s="200"/>
    </row>
    <row r="1076" spans="1:9">
      <c r="A1076" s="292"/>
      <c r="B1076" s="17"/>
      <c r="C1076" s="118"/>
      <c r="D1076" s="118"/>
      <c r="E1076" s="689"/>
      <c r="F1076" s="733"/>
      <c r="G1076" s="763"/>
      <c r="H1076" s="17"/>
      <c r="I1076" s="200"/>
    </row>
    <row r="1077" spans="1:9" ht="16.5" thickBot="1">
      <c r="A1077" s="234" t="s">
        <v>7212</v>
      </c>
      <c r="B1077" s="319"/>
      <c r="C1077" s="120"/>
      <c r="D1077" s="120"/>
      <c r="E1077" s="690"/>
      <c r="F1077" s="735"/>
      <c r="G1077" s="764"/>
      <c r="H1077" s="204"/>
      <c r="I1077" s="205"/>
    </row>
    <row r="1078" spans="1:9" ht="52.5">
      <c r="A1078" s="228" t="s">
        <v>1036</v>
      </c>
      <c r="B1078" s="229" t="s">
        <v>1037</v>
      </c>
      <c r="C1078" s="230" t="s">
        <v>679</v>
      </c>
      <c r="D1078" s="230" t="s">
        <v>3147</v>
      </c>
      <c r="E1078" s="742" t="s">
        <v>11544</v>
      </c>
      <c r="F1078" s="737" t="s">
        <v>2796</v>
      </c>
      <c r="G1078" s="785" t="s">
        <v>2644</v>
      </c>
      <c r="H1078" s="394" t="s">
        <v>498</v>
      </c>
      <c r="I1078" s="232" t="s">
        <v>4274</v>
      </c>
    </row>
    <row r="1079" spans="1:9" ht="13.5" thickBot="1">
      <c r="A1079" s="228"/>
      <c r="B1079" s="445"/>
      <c r="C1079" s="230" t="s">
        <v>3648</v>
      </c>
      <c r="D1079" s="446" t="s">
        <v>2645</v>
      </c>
      <c r="E1079" s="696" t="s">
        <v>265</v>
      </c>
      <c r="F1079" s="745">
        <f>'Заказ, cкидки и курсы валют'!$I$12</f>
        <v>0</v>
      </c>
      <c r="G1079" s="1150"/>
      <c r="H1079" s="545"/>
      <c r="I1079" s="380"/>
    </row>
    <row r="1080" spans="1:9" ht="13.5" thickBot="1">
      <c r="A1080" s="1237" t="s">
        <v>7836</v>
      </c>
      <c r="B1080" s="1226" t="s">
        <v>965</v>
      </c>
      <c r="C1080" s="1238">
        <v>5.2</v>
      </c>
      <c r="D1080" s="1226">
        <v>5</v>
      </c>
      <c r="E1080" s="1934">
        <f>E1070*2</f>
        <v>1070.18</v>
      </c>
      <c r="F1080" s="1227">
        <f>ROUND(E1080*(1-$F$10),2)</f>
        <v>1070.18</v>
      </c>
      <c r="G1080" s="1228">
        <f>'Заказ, cкидки и курсы валют'!$J$24*F1080</f>
        <v>13575.233300000002</v>
      </c>
      <c r="H1080" s="1229">
        <f>ROUND((D1080/1000)*G1080,2)</f>
        <v>67.88</v>
      </c>
      <c r="I1080" s="1230"/>
    </row>
    <row r="1081" spans="1:9" ht="13.5" thickBot="1"/>
    <row r="1082" spans="1:9" ht="18">
      <c r="A1082" s="291"/>
      <c r="B1082" s="196"/>
      <c r="C1082" s="112" t="s">
        <v>4439</v>
      </c>
      <c r="D1082" s="112"/>
      <c r="E1082" s="1029"/>
      <c r="F1082" s="694"/>
      <c r="G1082" s="729"/>
      <c r="H1082" s="196"/>
      <c r="I1082" s="116"/>
    </row>
    <row r="1083" spans="1:9" ht="18">
      <c r="A1083" s="292"/>
      <c r="B1083" s="17"/>
      <c r="C1083" s="129"/>
      <c r="D1083" s="129" t="s">
        <v>4440</v>
      </c>
      <c r="E1083" s="703"/>
      <c r="F1083" s="695"/>
      <c r="G1083" s="695"/>
      <c r="H1083" s="17"/>
      <c r="I1083" s="200"/>
    </row>
    <row r="1084" spans="1:9">
      <c r="A1084" s="292"/>
      <c r="B1084" s="17"/>
      <c r="C1084" s="118"/>
      <c r="D1084" s="118"/>
      <c r="E1084" s="689"/>
      <c r="F1084" s="733"/>
      <c r="G1084" s="763"/>
      <c r="H1084" s="17"/>
      <c r="I1084" s="200"/>
    </row>
    <row r="1085" spans="1:9">
      <c r="A1085" s="292"/>
      <c r="B1085" s="17"/>
      <c r="C1085" s="118"/>
      <c r="D1085" s="118"/>
      <c r="E1085" s="689"/>
      <c r="F1085" s="733"/>
      <c r="G1085" s="763"/>
      <c r="H1085" s="17"/>
      <c r="I1085" s="200"/>
    </row>
    <row r="1086" spans="1:9">
      <c r="A1086" s="292"/>
      <c r="B1086" s="17"/>
      <c r="C1086" s="118"/>
      <c r="D1086" s="118"/>
      <c r="E1086" s="689"/>
      <c r="F1086" s="733"/>
      <c r="G1086" s="763"/>
      <c r="H1086" s="17"/>
      <c r="I1086" s="200"/>
    </row>
    <row r="1087" spans="1:9" ht="16.5" thickBot="1">
      <c r="A1087" s="234" t="s">
        <v>7211</v>
      </c>
      <c r="B1087" s="319"/>
      <c r="C1087" s="120"/>
      <c r="D1087" s="120"/>
      <c r="E1087" s="690"/>
      <c r="F1087" s="735"/>
      <c r="G1087" s="764"/>
      <c r="H1087" s="204"/>
      <c r="I1087" s="205"/>
    </row>
    <row r="1088" spans="1:9" ht="52.5">
      <c r="A1088" s="228" t="s">
        <v>1036</v>
      </c>
      <c r="B1088" s="229" t="s">
        <v>1037</v>
      </c>
      <c r="C1088" s="230" t="s">
        <v>679</v>
      </c>
      <c r="D1088" s="230" t="s">
        <v>3147</v>
      </c>
      <c r="E1088" s="742" t="s">
        <v>11544</v>
      </c>
      <c r="F1088" s="737" t="s">
        <v>2796</v>
      </c>
      <c r="G1088" s="785" t="s">
        <v>2644</v>
      </c>
      <c r="H1088" s="394" t="s">
        <v>498</v>
      </c>
      <c r="I1088" s="232" t="s">
        <v>4274</v>
      </c>
    </row>
    <row r="1089" spans="1:9" ht="13.5" thickBot="1">
      <c r="A1089" s="228"/>
      <c r="B1089" s="445"/>
      <c r="C1089" s="230" t="s">
        <v>3648</v>
      </c>
      <c r="D1089" s="446" t="s">
        <v>2645</v>
      </c>
      <c r="E1089" s="696" t="s">
        <v>265</v>
      </c>
      <c r="F1089" s="745">
        <f>'Заказ, cкидки и курсы валют'!$I$12</f>
        <v>0</v>
      </c>
      <c r="G1089" s="1150"/>
      <c r="H1089" s="545"/>
      <c r="I1089" s="380"/>
    </row>
    <row r="1090" spans="1:9">
      <c r="A1090" s="389" t="s">
        <v>580</v>
      </c>
      <c r="B1090" s="448" t="s">
        <v>11311</v>
      </c>
      <c r="C1090" s="448">
        <v>3.79</v>
      </c>
      <c r="D1090" s="1221">
        <v>100</v>
      </c>
      <c r="E1090" s="992">
        <v>391.07</v>
      </c>
      <c r="F1090" s="1187">
        <f>ROUND(E1090*(1-$F$10),2)</f>
        <v>391.07</v>
      </c>
      <c r="G1090" s="1188">
        <f>'Заказ, cкидки и курсы валют'!$J$24*F1090</f>
        <v>4960.7229500000003</v>
      </c>
      <c r="H1090" s="443">
        <f>ROUND((D1090/1000)*G1090,2)</f>
        <v>496.07</v>
      </c>
      <c r="I1090" s="393"/>
    </row>
    <row r="1091" spans="1:9" ht="13.5" thickBot="1">
      <c r="A1091" s="282" t="s">
        <v>581</v>
      </c>
      <c r="B1091" s="163" t="s">
        <v>1022</v>
      </c>
      <c r="C1091" s="246">
        <v>4.4000000000000004</v>
      </c>
      <c r="D1091" s="163">
        <v>100</v>
      </c>
      <c r="E1091" s="992">
        <v>437.52</v>
      </c>
      <c r="F1091" s="1173">
        <f>ROUND(E1091*(1-$F$10),2)</f>
        <v>437.52</v>
      </c>
      <c r="G1091" s="1174">
        <f>'Заказ, cкидки и курсы валют'!$J$24*F1091</f>
        <v>5549.9412000000002</v>
      </c>
      <c r="H1091" s="214">
        <f>ROUND((D1091/1000)*G1091,2)</f>
        <v>554.99</v>
      </c>
      <c r="I1091" s="248"/>
    </row>
    <row r="1092" spans="1:9" ht="13.5" thickBot="1"/>
    <row r="1093" spans="1:9" ht="18">
      <c r="A1093" s="291"/>
      <c r="B1093" s="196"/>
      <c r="C1093" s="112" t="s">
        <v>4439</v>
      </c>
      <c r="D1093" s="112"/>
      <c r="E1093" s="1029"/>
      <c r="F1093" s="694"/>
      <c r="G1093" s="729"/>
      <c r="H1093" s="196"/>
      <c r="I1093" s="116"/>
    </row>
    <row r="1094" spans="1:9" ht="18">
      <c r="A1094" s="292"/>
      <c r="B1094" s="17"/>
      <c r="C1094" s="129"/>
      <c r="D1094" s="129" t="s">
        <v>4440</v>
      </c>
      <c r="E1094" s="703"/>
      <c r="F1094" s="695"/>
      <c r="G1094" s="695"/>
      <c r="H1094" s="17"/>
      <c r="I1094" s="200"/>
    </row>
    <row r="1095" spans="1:9">
      <c r="A1095" s="292"/>
      <c r="B1095" s="17"/>
      <c r="C1095" s="118"/>
      <c r="D1095" s="118"/>
      <c r="E1095" s="689"/>
      <c r="F1095" s="733"/>
      <c r="G1095" s="763"/>
      <c r="H1095" s="17"/>
      <c r="I1095" s="200"/>
    </row>
    <row r="1096" spans="1:9">
      <c r="A1096" s="292"/>
      <c r="B1096" s="17"/>
      <c r="C1096" s="118"/>
      <c r="D1096" s="118"/>
      <c r="E1096" s="689"/>
      <c r="F1096" s="733"/>
      <c r="G1096" s="763"/>
      <c r="H1096" s="17"/>
      <c r="I1096" s="200"/>
    </row>
    <row r="1097" spans="1:9">
      <c r="A1097" s="292"/>
      <c r="B1097" s="17"/>
      <c r="C1097" s="118"/>
      <c r="D1097" s="118"/>
      <c r="E1097" s="689"/>
      <c r="F1097" s="733"/>
      <c r="G1097" s="763"/>
      <c r="H1097" s="17"/>
      <c r="I1097" s="200"/>
    </row>
    <row r="1098" spans="1:9" ht="16.5" thickBot="1">
      <c r="A1098" s="234" t="s">
        <v>7212</v>
      </c>
      <c r="B1098" s="319"/>
      <c r="C1098" s="120"/>
      <c r="D1098" s="120"/>
      <c r="E1098" s="690"/>
      <c r="F1098" s="735"/>
      <c r="G1098" s="764"/>
      <c r="H1098" s="204"/>
      <c r="I1098" s="205"/>
    </row>
    <row r="1099" spans="1:9" ht="52.5">
      <c r="A1099" s="228" t="s">
        <v>1036</v>
      </c>
      <c r="B1099" s="229" t="s">
        <v>1037</v>
      </c>
      <c r="C1099" s="230" t="s">
        <v>679</v>
      </c>
      <c r="D1099" s="230" t="s">
        <v>3147</v>
      </c>
      <c r="E1099" s="742" t="s">
        <v>11544</v>
      </c>
      <c r="F1099" s="737" t="s">
        <v>2796</v>
      </c>
      <c r="G1099" s="785" t="s">
        <v>2644</v>
      </c>
      <c r="H1099" s="394" t="s">
        <v>498</v>
      </c>
      <c r="I1099" s="232" t="s">
        <v>4274</v>
      </c>
    </row>
    <row r="1100" spans="1:9" ht="13.5" thickBot="1">
      <c r="A1100" s="228"/>
      <c r="B1100" s="445"/>
      <c r="C1100" s="230" t="s">
        <v>3648</v>
      </c>
      <c r="D1100" s="446" t="s">
        <v>2645</v>
      </c>
      <c r="E1100" s="696" t="s">
        <v>265</v>
      </c>
      <c r="F1100" s="745">
        <f>'Заказ, cкидки и курсы валют'!$I$12</f>
        <v>0</v>
      </c>
      <c r="G1100" s="1150"/>
      <c r="H1100" s="545"/>
      <c r="I1100" s="380"/>
    </row>
    <row r="1101" spans="1:9">
      <c r="A1101" s="389" t="s">
        <v>7837</v>
      </c>
      <c r="B1101" s="1221" t="s">
        <v>964</v>
      </c>
      <c r="C1101" s="448">
        <v>3.79</v>
      </c>
      <c r="D1101" s="1221">
        <v>5</v>
      </c>
      <c r="E1101" s="1932">
        <f>E1090*2</f>
        <v>782.14</v>
      </c>
      <c r="F1101" s="1187">
        <f>ROUND(E1101*(1-$F$10),2)</f>
        <v>782.14</v>
      </c>
      <c r="G1101" s="1188">
        <f>'Заказ, cкидки и курсы валют'!$J$24*F1101</f>
        <v>9921.4459000000006</v>
      </c>
      <c r="H1101" s="443">
        <f>ROUND((D1101/1000)*G1101,2)</f>
        <v>49.61</v>
      </c>
      <c r="I1101" s="393"/>
    </row>
    <row r="1102" spans="1:9" ht="13.5" thickBot="1">
      <c r="A1102" s="282" t="s">
        <v>7838</v>
      </c>
      <c r="B1102" s="163" t="s">
        <v>1022</v>
      </c>
      <c r="C1102" s="246">
        <v>4.4000000000000004</v>
      </c>
      <c r="D1102" s="163">
        <v>5</v>
      </c>
      <c r="E1102" s="1932">
        <f>E1091*2</f>
        <v>875.04</v>
      </c>
      <c r="F1102" s="1173">
        <f>ROUND(E1102*(1-$F$10),2)</f>
        <v>875.04</v>
      </c>
      <c r="G1102" s="1174">
        <f>'Заказ, cкидки и курсы валют'!$J$24*F1102</f>
        <v>11099.8824</v>
      </c>
      <c r="H1102" s="214">
        <f>ROUND((D1102/1000)*G1102,2)</f>
        <v>55.5</v>
      </c>
      <c r="I1102" s="248"/>
    </row>
    <row r="1103" spans="1:9" ht="13.5" thickBot="1"/>
    <row r="1104" spans="1:9" ht="18">
      <c r="A1104" s="291"/>
      <c r="B1104" s="196"/>
      <c r="C1104" s="112"/>
      <c r="D1104" s="112" t="s">
        <v>4668</v>
      </c>
      <c r="E1104" s="1029"/>
      <c r="F1104" s="694"/>
      <c r="G1104" s="729"/>
      <c r="H1104" s="196"/>
      <c r="I1104" s="116"/>
    </row>
    <row r="1105" spans="1:9" ht="18">
      <c r="A1105" s="292"/>
      <c r="B1105" s="17"/>
      <c r="C1105" s="129"/>
      <c r="D1105" s="129"/>
      <c r="E1105" s="703"/>
      <c r="F1105" s="695"/>
      <c r="G1105" s="695"/>
      <c r="H1105" s="17"/>
      <c r="I1105" s="200"/>
    </row>
    <row r="1106" spans="1:9">
      <c r="A1106" s="292"/>
      <c r="B1106" s="17"/>
      <c r="C1106" s="118"/>
      <c r="D1106" s="118"/>
      <c r="E1106" s="689"/>
      <c r="F1106" s="733"/>
      <c r="G1106" s="763"/>
      <c r="H1106" s="17"/>
      <c r="I1106" s="200"/>
    </row>
    <row r="1107" spans="1:9">
      <c r="A1107" s="292"/>
      <c r="B1107" s="17"/>
      <c r="C1107" s="118"/>
      <c r="D1107" s="118"/>
      <c r="E1107" s="689"/>
      <c r="F1107" s="733"/>
      <c r="G1107" s="763"/>
      <c r="H1107" s="17"/>
      <c r="I1107" s="200"/>
    </row>
    <row r="1108" spans="1:9">
      <c r="A1108" s="292"/>
      <c r="B1108" s="17"/>
      <c r="C1108" s="118"/>
      <c r="D1108" s="118"/>
      <c r="E1108" s="689"/>
      <c r="F1108" s="733"/>
      <c r="G1108" s="763"/>
      <c r="H1108" s="17"/>
      <c r="I1108" s="200"/>
    </row>
    <row r="1109" spans="1:9" ht="16.5" thickBot="1">
      <c r="A1109" s="234"/>
      <c r="B1109" s="319"/>
      <c r="C1109" s="120"/>
      <c r="D1109" s="120"/>
      <c r="E1109" s="690"/>
      <c r="F1109" s="735"/>
      <c r="G1109" s="764"/>
      <c r="H1109" s="204"/>
      <c r="I1109" s="205"/>
    </row>
    <row r="1110" spans="1:9" ht="52.5">
      <c r="A1110" s="228" t="s">
        <v>1036</v>
      </c>
      <c r="B1110" s="229" t="s">
        <v>1037</v>
      </c>
      <c r="C1110" s="230" t="s">
        <v>679</v>
      </c>
      <c r="D1110" s="230" t="s">
        <v>3147</v>
      </c>
      <c r="E1110" s="742" t="s">
        <v>11544</v>
      </c>
      <c r="F1110" s="737" t="s">
        <v>2796</v>
      </c>
      <c r="G1110" s="785" t="s">
        <v>2644</v>
      </c>
      <c r="H1110" s="394" t="s">
        <v>498</v>
      </c>
      <c r="I1110" s="232" t="s">
        <v>4274</v>
      </c>
    </row>
    <row r="1111" spans="1:9" ht="13.5" thickBot="1">
      <c r="A1111" s="228"/>
      <c r="B1111" s="445"/>
      <c r="C1111" s="230" t="s">
        <v>3648</v>
      </c>
      <c r="D1111" s="446" t="s">
        <v>2645</v>
      </c>
      <c r="E1111" s="696" t="s">
        <v>265</v>
      </c>
      <c r="F1111" s="745">
        <f>'Заказ, cкидки и курсы валют'!$I$12</f>
        <v>0</v>
      </c>
      <c r="G1111" s="1150"/>
      <c r="H1111" s="545"/>
      <c r="I1111" s="380"/>
    </row>
    <row r="1112" spans="1:9">
      <c r="A1112" s="389" t="s">
        <v>4164</v>
      </c>
      <c r="B1112" s="672" t="s">
        <v>2664</v>
      </c>
      <c r="C1112" s="672">
        <v>43</v>
      </c>
      <c r="D1112" s="1699">
        <v>20</v>
      </c>
      <c r="E1112" s="992">
        <v>1031</v>
      </c>
      <c r="F1112" s="1187">
        <f>ROUND(E1112*(1-$F$10),2)</f>
        <v>1031</v>
      </c>
      <c r="G1112" s="1188">
        <f>'Заказ, cкидки и курсы валют'!$J$24*F1112</f>
        <v>13078.235000000001</v>
      </c>
      <c r="H1112" s="443">
        <f>ROUND((D1112/1000)*G1112,2)</f>
        <v>261.56</v>
      </c>
      <c r="I1112" s="393"/>
    </row>
    <row r="1113" spans="1:9">
      <c r="A1113" s="250" t="s">
        <v>4165</v>
      </c>
      <c r="B1113" s="6" t="s">
        <v>2665</v>
      </c>
      <c r="C1113" s="6">
        <v>69</v>
      </c>
      <c r="D1113" s="11">
        <v>20</v>
      </c>
      <c r="E1113" s="992">
        <v>1474.52</v>
      </c>
      <c r="F1113" s="740">
        <f>ROUND(E1113*(1-$F$10),2)</f>
        <v>1474.52</v>
      </c>
      <c r="G1113" s="1037">
        <f>'Заказ, cкидки и курсы валют'!$J$24*F1113</f>
        <v>18704.286200000002</v>
      </c>
      <c r="H1113" s="158">
        <f>ROUND((D1113/1000)*G1113,2)</f>
        <v>374.09</v>
      </c>
      <c r="I1113" s="245"/>
    </row>
    <row r="1114" spans="1:9">
      <c r="A1114" s="250" t="s">
        <v>4166</v>
      </c>
      <c r="B1114" s="471" t="s">
        <v>1063</v>
      </c>
      <c r="C1114" s="6">
        <v>74</v>
      </c>
      <c r="D1114" s="11">
        <v>20</v>
      </c>
      <c r="E1114" s="992">
        <v>2043.11</v>
      </c>
      <c r="F1114" s="740">
        <f t="shared" ref="F1114:F1124" si="169">ROUND(E1114*(1-$F$10),2)</f>
        <v>2043.11</v>
      </c>
      <c r="G1114" s="1037">
        <f>'Заказ, cкидки и курсы валют'!$J$24*F1114</f>
        <v>25916.850350000001</v>
      </c>
      <c r="H1114" s="158">
        <f t="shared" ref="H1114:H1124" si="170">ROUND((D1114/1000)*G1114,2)</f>
        <v>518.34</v>
      </c>
      <c r="I1114" s="245"/>
    </row>
    <row r="1115" spans="1:9">
      <c r="A1115" s="250" t="s">
        <v>4167</v>
      </c>
      <c r="B1115" s="6" t="s">
        <v>2666</v>
      </c>
      <c r="C1115" s="6">
        <v>84</v>
      </c>
      <c r="D1115" s="11">
        <v>15</v>
      </c>
      <c r="E1115" s="992">
        <v>2584.29</v>
      </c>
      <c r="F1115" s="740">
        <f t="shared" si="169"/>
        <v>2584.29</v>
      </c>
      <c r="G1115" s="1037">
        <f>'Заказ, cкидки и курсы валют'!$J$24*F1115</f>
        <v>32781.718650000003</v>
      </c>
      <c r="H1115" s="158">
        <f t="shared" si="170"/>
        <v>491.73</v>
      </c>
      <c r="I1115" s="245"/>
    </row>
    <row r="1116" spans="1:9">
      <c r="A1116" s="250" t="s">
        <v>4168</v>
      </c>
      <c r="B1116" s="12" t="s">
        <v>1012</v>
      </c>
      <c r="C1116" s="12">
        <v>99.5</v>
      </c>
      <c r="D1116" s="12">
        <v>20</v>
      </c>
      <c r="E1116" s="992">
        <v>3013.35</v>
      </c>
      <c r="F1116" s="740">
        <f t="shared" si="169"/>
        <v>3013.35</v>
      </c>
      <c r="G1116" s="1037">
        <f>'Заказ, cкидки и курсы валют'!$J$24*F1116</f>
        <v>38224.344750000004</v>
      </c>
      <c r="H1116" s="158">
        <f t="shared" si="170"/>
        <v>764.49</v>
      </c>
      <c r="I1116" s="245"/>
    </row>
    <row r="1117" spans="1:9">
      <c r="A1117" s="250" t="s">
        <v>4169</v>
      </c>
      <c r="B1117" s="6" t="s">
        <v>955</v>
      </c>
      <c r="C1117" s="6">
        <v>125</v>
      </c>
      <c r="D1117" s="11">
        <v>10</v>
      </c>
      <c r="E1117" s="992">
        <v>3399.8</v>
      </c>
      <c r="F1117" s="740">
        <f t="shared" si="169"/>
        <v>3399.8</v>
      </c>
      <c r="G1117" s="1037">
        <f>'Заказ, cкидки и курсы валют'!$J$24*F1117</f>
        <v>43126.463000000003</v>
      </c>
      <c r="H1117" s="158">
        <f t="shared" si="170"/>
        <v>431.26</v>
      </c>
      <c r="I1117" s="245"/>
    </row>
    <row r="1118" spans="1:9">
      <c r="A1118" s="250" t="s">
        <v>4170</v>
      </c>
      <c r="B1118" s="6" t="s">
        <v>956</v>
      </c>
      <c r="C1118" s="6">
        <v>148</v>
      </c>
      <c r="D1118" s="11">
        <v>15</v>
      </c>
      <c r="E1118" s="992">
        <v>4021.91</v>
      </c>
      <c r="F1118" s="740">
        <f t="shared" si="169"/>
        <v>4021.91</v>
      </c>
      <c r="G1118" s="1037">
        <f>'Заказ, cкидки и курсы валют'!$J$24*F1118</f>
        <v>51017.928350000002</v>
      </c>
      <c r="H1118" s="158">
        <f t="shared" si="170"/>
        <v>765.27</v>
      </c>
      <c r="I1118" s="245"/>
    </row>
    <row r="1119" spans="1:9">
      <c r="A1119" s="250" t="s">
        <v>4171</v>
      </c>
      <c r="B1119" s="6" t="s">
        <v>957</v>
      </c>
      <c r="C1119" s="6">
        <v>167.6</v>
      </c>
      <c r="D1119" s="11">
        <v>15</v>
      </c>
      <c r="E1119" s="992">
        <v>4912.2299999999996</v>
      </c>
      <c r="F1119" s="740">
        <f t="shared" si="169"/>
        <v>4912.2299999999996</v>
      </c>
      <c r="G1119" s="1037">
        <f>'Заказ, cкидки и курсы валют'!$J$24*F1119</f>
        <v>62311.637549999999</v>
      </c>
      <c r="H1119" s="158">
        <f t="shared" si="170"/>
        <v>934.67</v>
      </c>
      <c r="I1119" s="245"/>
    </row>
    <row r="1120" spans="1:9">
      <c r="A1120" s="250" t="s">
        <v>4172</v>
      </c>
      <c r="B1120" s="6" t="s">
        <v>958</v>
      </c>
      <c r="C1120" s="6">
        <v>274</v>
      </c>
      <c r="D1120" s="11">
        <v>10</v>
      </c>
      <c r="E1120" s="992">
        <v>6991.25</v>
      </c>
      <c r="F1120" s="740">
        <f t="shared" si="169"/>
        <v>6991.25</v>
      </c>
      <c r="G1120" s="1037">
        <f>'Заказ, cкидки и курсы валют'!$J$24*F1120</f>
        <v>88684.006250000006</v>
      </c>
      <c r="H1120" s="158">
        <f t="shared" si="170"/>
        <v>886.84</v>
      </c>
      <c r="I1120" s="245"/>
    </row>
    <row r="1121" spans="1:9">
      <c r="A1121" s="250" t="s">
        <v>4173</v>
      </c>
      <c r="B1121" s="6" t="s">
        <v>959</v>
      </c>
      <c r="C1121" s="6">
        <v>313.10000000000002</v>
      </c>
      <c r="D1121" s="11">
        <v>15</v>
      </c>
      <c r="E1121" s="992">
        <v>8440.1299999999992</v>
      </c>
      <c r="F1121" s="740">
        <f t="shared" si="169"/>
        <v>8440.1299999999992</v>
      </c>
      <c r="G1121" s="1037">
        <f>'Заказ, cкидки и курсы валют'!$J$24*F1121</f>
        <v>107063.04904999999</v>
      </c>
      <c r="H1121" s="158">
        <f t="shared" si="170"/>
        <v>1605.95</v>
      </c>
      <c r="I1121" s="245"/>
    </row>
    <row r="1122" spans="1:9">
      <c r="A1122" s="250" t="s">
        <v>4174</v>
      </c>
      <c r="B1122" s="6" t="s">
        <v>960</v>
      </c>
      <c r="C1122" s="6">
        <v>583</v>
      </c>
      <c r="D1122" s="11">
        <v>10</v>
      </c>
      <c r="E1122" s="992">
        <v>11262.79</v>
      </c>
      <c r="F1122" s="740">
        <f t="shared" si="169"/>
        <v>11262.79</v>
      </c>
      <c r="G1122" s="1037">
        <f>'Заказ, cкидки и курсы валют'!$J$24*F1122</f>
        <v>142868.49115000002</v>
      </c>
      <c r="H1122" s="158">
        <f t="shared" si="170"/>
        <v>1428.68</v>
      </c>
      <c r="I1122" s="245"/>
    </row>
    <row r="1123" spans="1:9">
      <c r="A1123" s="250" t="s">
        <v>4175</v>
      </c>
      <c r="B1123" s="6" t="s">
        <v>961</v>
      </c>
      <c r="C1123" s="6">
        <v>991</v>
      </c>
      <c r="D1123" s="11">
        <v>6</v>
      </c>
      <c r="E1123" s="992">
        <v>22701.83</v>
      </c>
      <c r="F1123" s="740">
        <f t="shared" si="169"/>
        <v>22701.83</v>
      </c>
      <c r="G1123" s="1037">
        <f>'Заказ, cкидки и курсы валют'!$J$24*F1123</f>
        <v>287972.71355000004</v>
      </c>
      <c r="H1123" s="158">
        <f t="shared" si="170"/>
        <v>1727.84</v>
      </c>
      <c r="I1123" s="245"/>
    </row>
    <row r="1124" spans="1:9" ht="13.5" thickBot="1">
      <c r="A1124" s="282" t="s">
        <v>4176</v>
      </c>
      <c r="B1124" s="337" t="s">
        <v>962</v>
      </c>
      <c r="C1124" s="337">
        <v>1967</v>
      </c>
      <c r="D1124" s="369">
        <v>20</v>
      </c>
      <c r="E1124" s="992">
        <v>52161.86</v>
      </c>
      <c r="F1124" s="1173">
        <f t="shared" si="169"/>
        <v>52161.86</v>
      </c>
      <c r="G1124" s="1174">
        <f>'Заказ, cкидки и курсы валют'!$J$24*F1124</f>
        <v>661673.19410000008</v>
      </c>
      <c r="H1124" s="214">
        <f t="shared" si="170"/>
        <v>13233.46</v>
      </c>
      <c r="I1124" s="248"/>
    </row>
    <row r="1980" spans="6:6">
      <c r="F1980" s="680">
        <f>$E$1980*(1-$F$1966)</f>
        <v>0</v>
      </c>
    </row>
  </sheetData>
  <mergeCells count="11">
    <mergeCell ref="G87:G88"/>
    <mergeCell ref="H87:H88"/>
    <mergeCell ref="A1:I1"/>
    <mergeCell ref="G9:G10"/>
    <mergeCell ref="H9:H10"/>
    <mergeCell ref="G52:G53"/>
    <mergeCell ref="H52:H53"/>
    <mergeCell ref="G31:G32"/>
    <mergeCell ref="H31:H32"/>
    <mergeCell ref="G69:G70"/>
    <mergeCell ref="H69:H70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</sheetPr>
  <dimension ref="A1:L1228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228" sqref="A1228:G1228"/>
    </sheetView>
  </sheetViews>
  <sheetFormatPr defaultRowHeight="12.75"/>
  <cols>
    <col min="1" max="1" width="13.85546875" customWidth="1"/>
    <col min="2" max="2" width="17.5703125" customWidth="1"/>
    <col min="4" max="4" width="10" customWidth="1"/>
    <col min="5" max="5" width="12.7109375" style="680" hidden="1" customWidth="1"/>
    <col min="6" max="6" width="12.5703125" style="680" customWidth="1"/>
    <col min="7" max="7" width="12.85546875" style="680" customWidth="1"/>
    <col min="8" max="8" width="12.7109375" customWidth="1"/>
    <col min="9" max="9" width="36.85546875" customWidth="1"/>
    <col min="10" max="10" width="18.28515625" customWidth="1"/>
  </cols>
  <sheetData>
    <row r="1" spans="1:12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s="165" customFormat="1" ht="31.5" thickBot="1">
      <c r="A2" s="191" t="s">
        <v>4441</v>
      </c>
      <c r="B2" s="191"/>
      <c r="C2" s="191"/>
      <c r="D2" s="191"/>
      <c r="E2" s="683"/>
      <c r="F2" s="775"/>
      <c r="G2" s="774"/>
      <c r="H2" s="194"/>
      <c r="I2" s="195"/>
    </row>
    <row r="3" spans="1:12" ht="16.5" thickBot="1">
      <c r="A3" s="321" t="s">
        <v>4442</v>
      </c>
      <c r="B3" s="322"/>
    </row>
    <row r="4" spans="1:12" ht="15.75">
      <c r="C4" s="322"/>
      <c r="D4" s="322"/>
      <c r="E4" s="684"/>
      <c r="F4" s="684"/>
      <c r="G4" s="788"/>
    </row>
    <row r="5" spans="1:12">
      <c r="A5" s="292"/>
      <c r="B5" s="17"/>
      <c r="C5" s="17"/>
      <c r="D5" s="17"/>
      <c r="E5" s="685"/>
      <c r="F5" s="685"/>
      <c r="G5" s="789"/>
    </row>
    <row r="6" spans="1:12">
      <c r="A6" s="290"/>
      <c r="G6" s="790"/>
    </row>
    <row r="7" spans="1:12">
      <c r="A7" s="290"/>
      <c r="G7" s="790"/>
    </row>
    <row r="8" spans="1:12">
      <c r="A8" s="290"/>
      <c r="G8" s="790"/>
    </row>
    <row r="9" spans="1:12">
      <c r="A9" s="290"/>
      <c r="G9" s="790"/>
    </row>
    <row r="10" spans="1:12">
      <c r="A10" s="290"/>
      <c r="G10" s="790"/>
    </row>
    <row r="11" spans="1:12">
      <c r="A11" s="290"/>
      <c r="G11" s="790"/>
    </row>
    <row r="12" spans="1:12">
      <c r="A12" s="290"/>
      <c r="G12" s="790"/>
    </row>
    <row r="13" spans="1:12">
      <c r="A13" s="290"/>
      <c r="G13" s="790"/>
    </row>
    <row r="14" spans="1:12">
      <c r="A14" s="290"/>
      <c r="G14" s="790"/>
    </row>
    <row r="15" spans="1:12">
      <c r="A15" s="290"/>
      <c r="G15" s="790"/>
    </row>
    <row r="16" spans="1:12">
      <c r="A16" s="290"/>
      <c r="G16" s="790"/>
    </row>
    <row r="17" spans="1:9">
      <c r="A17" s="290"/>
      <c r="G17" s="790"/>
    </row>
    <row r="18" spans="1:9">
      <c r="A18" s="290"/>
      <c r="G18" s="790"/>
    </row>
    <row r="19" spans="1:9">
      <c r="A19" s="290"/>
      <c r="G19" s="790"/>
    </row>
    <row r="20" spans="1:9">
      <c r="A20" s="290"/>
      <c r="G20" s="790"/>
    </row>
    <row r="21" spans="1:9">
      <c r="A21" s="290"/>
      <c r="G21" s="790"/>
    </row>
    <row r="22" spans="1:9">
      <c r="A22" s="290"/>
      <c r="G22" s="790"/>
    </row>
    <row r="23" spans="1:9">
      <c r="A23" s="290"/>
      <c r="G23" s="790"/>
    </row>
    <row r="29" spans="1:9" ht="13.5" thickBot="1"/>
    <row r="30" spans="1:9" ht="18">
      <c r="A30" s="291"/>
      <c r="B30" s="112"/>
      <c r="C30" s="112" t="s">
        <v>3113</v>
      </c>
      <c r="D30" s="112"/>
      <c r="E30" s="687"/>
      <c r="F30" s="687"/>
      <c r="G30" s="701"/>
      <c r="H30" s="115"/>
      <c r="I30" s="116"/>
    </row>
    <row r="31" spans="1:9" ht="18">
      <c r="A31" s="292"/>
      <c r="B31" s="129"/>
      <c r="C31" s="129"/>
      <c r="D31" s="129" t="s">
        <v>6763</v>
      </c>
      <c r="E31" s="688"/>
      <c r="F31" s="700"/>
      <c r="G31" s="700"/>
      <c r="H31" s="131"/>
      <c r="I31" s="133"/>
    </row>
    <row r="32" spans="1:9">
      <c r="A32" s="292"/>
      <c r="B32" s="17"/>
      <c r="C32" s="118"/>
      <c r="D32" s="118"/>
      <c r="E32" s="689"/>
      <c r="F32" s="733"/>
      <c r="G32" s="763"/>
      <c r="H32" s="17"/>
      <c r="I32" s="200"/>
    </row>
    <row r="33" spans="1:9">
      <c r="A33" s="292"/>
      <c r="B33" s="17"/>
      <c r="C33" s="118"/>
      <c r="D33" s="320"/>
      <c r="E33" s="689"/>
      <c r="F33" s="733"/>
      <c r="G33" s="763"/>
      <c r="H33" s="17"/>
      <c r="I33" s="200"/>
    </row>
    <row r="34" spans="1:9">
      <c r="A34" s="292"/>
      <c r="B34" s="17"/>
      <c r="C34" s="118"/>
      <c r="D34" s="320"/>
      <c r="E34" s="689"/>
      <c r="F34" s="733"/>
      <c r="G34" s="763"/>
      <c r="H34" s="17"/>
      <c r="I34" s="200"/>
    </row>
    <row r="35" spans="1:9" ht="13.5" thickBot="1">
      <c r="A35" s="293"/>
      <c r="B35" s="204"/>
      <c r="C35" s="120"/>
      <c r="D35" s="120"/>
      <c r="E35" s="690"/>
      <c r="F35" s="735"/>
      <c r="G35" s="764"/>
      <c r="H35" s="204"/>
      <c r="I35" s="205"/>
    </row>
    <row r="36" spans="1:9" ht="36" customHeight="1">
      <c r="A36" s="228" t="s">
        <v>1036</v>
      </c>
      <c r="B36" s="229" t="s">
        <v>1037</v>
      </c>
      <c r="C36" s="262" t="s">
        <v>2733</v>
      </c>
      <c r="D36" s="230" t="s">
        <v>3147</v>
      </c>
      <c r="E36" s="742" t="s">
        <v>11544</v>
      </c>
      <c r="F36" s="737" t="s">
        <v>2796</v>
      </c>
      <c r="G36" s="2750" t="s">
        <v>2644</v>
      </c>
      <c r="H36" s="2752" t="s">
        <v>498</v>
      </c>
      <c r="I36" s="232" t="s">
        <v>4274</v>
      </c>
    </row>
    <row r="37" spans="1:9" ht="13.5" thickBot="1">
      <c r="A37" s="221"/>
      <c r="B37" s="223"/>
      <c r="C37" s="261" t="s">
        <v>2529</v>
      </c>
      <c r="D37" s="227" t="s">
        <v>2645</v>
      </c>
      <c r="E37" s="692" t="s">
        <v>265</v>
      </c>
      <c r="F37" s="739">
        <f>'Заказ, cкидки и курсы валют'!$I$12</f>
        <v>0</v>
      </c>
      <c r="G37" s="2751"/>
      <c r="H37" s="2748"/>
      <c r="I37" s="219"/>
    </row>
    <row r="38" spans="1:9" s="675" customFormat="1" ht="19.5" customHeight="1">
      <c r="A38" s="657" t="s">
        <v>6764</v>
      </c>
      <c r="B38" s="658" t="s">
        <v>1387</v>
      </c>
      <c r="C38" s="662">
        <v>1014</v>
      </c>
      <c r="D38" s="659">
        <v>3500</v>
      </c>
      <c r="E38" s="2363">
        <v>154.44</v>
      </c>
      <c r="F38" s="1239">
        <f>ROUND(E38*(1-$F$37),2)</f>
        <v>154.44</v>
      </c>
      <c r="G38" s="1240">
        <f>'Заказ, cкидки и курсы валют'!$J$24*F38</f>
        <v>1959.0714</v>
      </c>
      <c r="H38" s="1241">
        <f>ROUND((D38/1000)*G38,2)</f>
        <v>6856.75</v>
      </c>
      <c r="I38" s="660"/>
    </row>
    <row r="39" spans="1:9" ht="15">
      <c r="A39" s="250" t="s">
        <v>9557</v>
      </c>
      <c r="B39" s="49" t="s">
        <v>1387</v>
      </c>
      <c r="C39" s="765">
        <v>1015</v>
      </c>
      <c r="D39" s="48">
        <v>3500</v>
      </c>
      <c r="E39" s="2363">
        <v>154.44</v>
      </c>
      <c r="F39" s="740">
        <f t="shared" ref="F39" si="0">ROUND(E39*(1-$F$37),2)</f>
        <v>154.44</v>
      </c>
      <c r="G39" s="1037">
        <f>'Заказ, cкидки и курсы валют'!$J$24*F39</f>
        <v>1959.0714</v>
      </c>
      <c r="H39" s="158">
        <f t="shared" ref="H39" si="1">ROUND((D39/1000)*G39,2)</f>
        <v>6856.75</v>
      </c>
      <c r="I39" s="245"/>
    </row>
    <row r="40" spans="1:9" ht="15">
      <c r="A40" s="250" t="s">
        <v>9558</v>
      </c>
      <c r="B40" s="49" t="s">
        <v>1387</v>
      </c>
      <c r="C40" s="765">
        <v>1018</v>
      </c>
      <c r="D40" s="48">
        <v>3500</v>
      </c>
      <c r="E40" s="2363">
        <v>154.44</v>
      </c>
      <c r="F40" s="740">
        <f t="shared" ref="F40" si="2">ROUND(E40*(1-$F$37),2)</f>
        <v>154.44</v>
      </c>
      <c r="G40" s="1037">
        <f>'Заказ, cкидки и курсы валют'!$J$24*F40</f>
        <v>1959.0714</v>
      </c>
      <c r="H40" s="158">
        <f t="shared" ref="H40" si="3">ROUND((D40/1000)*G40,2)</f>
        <v>6856.75</v>
      </c>
      <c r="I40" s="245"/>
    </row>
    <row r="41" spans="1:9" ht="15">
      <c r="A41" s="250" t="s">
        <v>9559</v>
      </c>
      <c r="B41" s="49" t="s">
        <v>1387</v>
      </c>
      <c r="C41" s="765">
        <v>3003</v>
      </c>
      <c r="D41" s="48">
        <v>3500</v>
      </c>
      <c r="E41" s="2363">
        <v>154.44</v>
      </c>
      <c r="F41" s="740">
        <f t="shared" ref="F41" si="4">ROUND(E41*(1-$F$37),2)</f>
        <v>154.44</v>
      </c>
      <c r="G41" s="1037">
        <f>'Заказ, cкидки и курсы валют'!$J$24*F41</f>
        <v>1959.0714</v>
      </c>
      <c r="H41" s="158">
        <f t="shared" ref="H41" si="5">ROUND((D41/1000)*G41,2)</f>
        <v>6856.75</v>
      </c>
      <c r="I41" s="245"/>
    </row>
    <row r="42" spans="1:9" ht="15">
      <c r="A42" s="250" t="s">
        <v>6765</v>
      </c>
      <c r="B42" s="49" t="s">
        <v>1387</v>
      </c>
      <c r="C42" s="765">
        <v>3005</v>
      </c>
      <c r="D42" s="48">
        <v>3500</v>
      </c>
      <c r="E42" s="2363">
        <v>154.44</v>
      </c>
      <c r="F42" s="740">
        <f t="shared" ref="F42" si="6">ROUND(E42*(1-$F$37),2)</f>
        <v>154.44</v>
      </c>
      <c r="G42" s="1037">
        <f>'Заказ, cкидки и курсы валют'!$J$24*F42</f>
        <v>1959.0714</v>
      </c>
      <c r="H42" s="158">
        <f t="shared" ref="H42" si="7">ROUND((D42/1000)*G42,2)</f>
        <v>6856.75</v>
      </c>
      <c r="I42" s="245"/>
    </row>
    <row r="43" spans="1:9" ht="15">
      <c r="A43" s="250" t="s">
        <v>9560</v>
      </c>
      <c r="B43" s="49" t="s">
        <v>1387</v>
      </c>
      <c r="C43" s="765">
        <v>3009</v>
      </c>
      <c r="D43" s="48">
        <v>3500</v>
      </c>
      <c r="E43" s="2363">
        <v>154.44</v>
      </c>
      <c r="F43" s="740">
        <f t="shared" ref="F43:F74" si="8">ROUND(E43*(1-$F$37),2)</f>
        <v>154.44</v>
      </c>
      <c r="G43" s="1037">
        <f>'Заказ, cкидки и курсы валют'!$J$24*F43</f>
        <v>1959.0714</v>
      </c>
      <c r="H43" s="158">
        <f t="shared" ref="H43:H74" si="9">ROUND((D43/1000)*G43,2)</f>
        <v>6856.75</v>
      </c>
      <c r="I43" s="245"/>
    </row>
    <row r="44" spans="1:9" ht="15">
      <c r="A44" s="250" t="s">
        <v>9561</v>
      </c>
      <c r="B44" s="49" t="s">
        <v>1387</v>
      </c>
      <c r="C44" s="765">
        <v>3011</v>
      </c>
      <c r="D44" s="48">
        <v>3500</v>
      </c>
      <c r="E44" s="2363">
        <v>154.44</v>
      </c>
      <c r="F44" s="740">
        <f t="shared" si="8"/>
        <v>154.44</v>
      </c>
      <c r="G44" s="1037">
        <f>'Заказ, cкидки и курсы валют'!$J$24*F44</f>
        <v>1959.0714</v>
      </c>
      <c r="H44" s="158">
        <f t="shared" si="9"/>
        <v>6856.75</v>
      </c>
      <c r="I44" s="245"/>
    </row>
    <row r="45" spans="1:9" ht="15">
      <c r="A45" s="250" t="s">
        <v>9562</v>
      </c>
      <c r="B45" s="49" t="s">
        <v>1387</v>
      </c>
      <c r="C45" s="765">
        <v>5002</v>
      </c>
      <c r="D45" s="48">
        <v>3500</v>
      </c>
      <c r="E45" s="2363">
        <v>154.44</v>
      </c>
      <c r="F45" s="740">
        <f t="shared" si="8"/>
        <v>154.44</v>
      </c>
      <c r="G45" s="1037">
        <f>'Заказ, cкидки и курсы валют'!$J$24*F45</f>
        <v>1959.0714</v>
      </c>
      <c r="H45" s="158">
        <f t="shared" si="9"/>
        <v>6856.75</v>
      </c>
      <c r="I45" s="245"/>
    </row>
    <row r="46" spans="1:9" ht="15">
      <c r="A46" s="250" t="s">
        <v>6766</v>
      </c>
      <c r="B46" s="49" t="s">
        <v>1387</v>
      </c>
      <c r="C46" s="49">
        <v>5005</v>
      </c>
      <c r="D46" s="48">
        <v>3500</v>
      </c>
      <c r="E46" s="2363">
        <v>154.44</v>
      </c>
      <c r="F46" s="740">
        <f t="shared" si="8"/>
        <v>154.44</v>
      </c>
      <c r="G46" s="1037">
        <f>'Заказ, cкидки и курсы валют'!$J$24*F46</f>
        <v>1959.0714</v>
      </c>
      <c r="H46" s="158">
        <f t="shared" si="9"/>
        <v>6856.75</v>
      </c>
      <c r="I46" s="245"/>
    </row>
    <row r="47" spans="1:9" ht="15">
      <c r="A47" s="250" t="s">
        <v>6767</v>
      </c>
      <c r="B47" s="49" t="s">
        <v>1387</v>
      </c>
      <c r="C47" s="49">
        <v>5021</v>
      </c>
      <c r="D47" s="48">
        <v>3500</v>
      </c>
      <c r="E47" s="2363">
        <v>154.44</v>
      </c>
      <c r="F47" s="740">
        <f t="shared" si="8"/>
        <v>154.44</v>
      </c>
      <c r="G47" s="1037">
        <f>'Заказ, cкидки и курсы валют'!$J$24*F47</f>
        <v>1959.0714</v>
      </c>
      <c r="H47" s="158">
        <f t="shared" si="9"/>
        <v>6856.75</v>
      </c>
      <c r="I47" s="245"/>
    </row>
    <row r="48" spans="1:9" ht="15">
      <c r="A48" s="250" t="s">
        <v>9563</v>
      </c>
      <c r="B48" s="49" t="s">
        <v>1387</v>
      </c>
      <c r="C48" s="49">
        <v>6002</v>
      </c>
      <c r="D48" s="48">
        <v>3500</v>
      </c>
      <c r="E48" s="2363">
        <v>154.44</v>
      </c>
      <c r="F48" s="740">
        <f t="shared" si="8"/>
        <v>154.44</v>
      </c>
      <c r="G48" s="1037">
        <f>'Заказ, cкидки и курсы валют'!$J$24*F48</f>
        <v>1959.0714</v>
      </c>
      <c r="H48" s="158">
        <f t="shared" si="9"/>
        <v>6856.75</v>
      </c>
      <c r="I48" s="245"/>
    </row>
    <row r="49" spans="1:9" ht="15">
      <c r="A49" s="250" t="s">
        <v>6768</v>
      </c>
      <c r="B49" s="49" t="s">
        <v>1387</v>
      </c>
      <c r="C49" s="49">
        <v>6005</v>
      </c>
      <c r="D49" s="48">
        <v>3500</v>
      </c>
      <c r="E49" s="2363">
        <v>154.44</v>
      </c>
      <c r="F49" s="740">
        <f t="shared" si="8"/>
        <v>154.44</v>
      </c>
      <c r="G49" s="1037">
        <f>'Заказ, cкидки и курсы валют'!$J$24*F49</f>
        <v>1959.0714</v>
      </c>
      <c r="H49" s="158">
        <f t="shared" si="9"/>
        <v>6856.75</v>
      </c>
      <c r="I49" s="245"/>
    </row>
    <row r="50" spans="1:9" ht="15">
      <c r="A50" s="250" t="s">
        <v>6769</v>
      </c>
      <c r="B50" s="49" t="s">
        <v>1387</v>
      </c>
      <c r="C50" s="49">
        <v>7004</v>
      </c>
      <c r="D50" s="48">
        <v>3500</v>
      </c>
      <c r="E50" s="2363">
        <v>154.44</v>
      </c>
      <c r="F50" s="740">
        <f t="shared" si="8"/>
        <v>154.44</v>
      </c>
      <c r="G50" s="1037">
        <f>'Заказ, cкидки и курсы валют'!$J$24*F50</f>
        <v>1959.0714</v>
      </c>
      <c r="H50" s="158">
        <f t="shared" si="9"/>
        <v>6856.75</v>
      </c>
      <c r="I50" s="245"/>
    </row>
    <row r="51" spans="1:9" ht="15">
      <c r="A51" s="250" t="s">
        <v>6770</v>
      </c>
      <c r="B51" s="47" t="s">
        <v>1387</v>
      </c>
      <c r="C51" s="49">
        <v>7024</v>
      </c>
      <c r="D51" s="48">
        <v>3500</v>
      </c>
      <c r="E51" s="2363">
        <v>154.44</v>
      </c>
      <c r="F51" s="740">
        <f t="shared" si="8"/>
        <v>154.44</v>
      </c>
      <c r="G51" s="1037">
        <f>'Заказ, cкидки и курсы валют'!$J$24*F51</f>
        <v>1959.0714</v>
      </c>
      <c r="H51" s="158">
        <f t="shared" si="9"/>
        <v>6856.75</v>
      </c>
      <c r="I51" s="245"/>
    </row>
    <row r="52" spans="1:9" ht="15">
      <c r="A52" s="250" t="s">
        <v>6771</v>
      </c>
      <c r="B52" s="49" t="s">
        <v>1387</v>
      </c>
      <c r="C52" s="49">
        <v>8017</v>
      </c>
      <c r="D52" s="48">
        <v>3500</v>
      </c>
      <c r="E52" s="2363">
        <v>154.44</v>
      </c>
      <c r="F52" s="740">
        <f t="shared" si="8"/>
        <v>154.44</v>
      </c>
      <c r="G52" s="1037">
        <f>'Заказ, cкидки и курсы валют'!$J$24*F52</f>
        <v>1959.0714</v>
      </c>
      <c r="H52" s="158">
        <f t="shared" si="9"/>
        <v>6856.75</v>
      </c>
      <c r="I52" s="245"/>
    </row>
    <row r="53" spans="1:9" ht="15">
      <c r="A53" s="250" t="s">
        <v>6772</v>
      </c>
      <c r="B53" s="49" t="s">
        <v>1387</v>
      </c>
      <c r="C53" s="49">
        <v>8019</v>
      </c>
      <c r="D53" s="48">
        <v>3500</v>
      </c>
      <c r="E53" s="2363">
        <v>154.44</v>
      </c>
      <c r="F53" s="740">
        <f t="shared" si="8"/>
        <v>154.44</v>
      </c>
      <c r="G53" s="1037">
        <f>'Заказ, cкидки и курсы валют'!$J$24*F53</f>
        <v>1959.0714</v>
      </c>
      <c r="H53" s="158">
        <f t="shared" si="9"/>
        <v>6856.75</v>
      </c>
      <c r="I53" s="245"/>
    </row>
    <row r="54" spans="1:9" ht="15">
      <c r="A54" s="250" t="s">
        <v>6773</v>
      </c>
      <c r="B54" s="49" t="s">
        <v>1387</v>
      </c>
      <c r="C54" s="49">
        <v>9003</v>
      </c>
      <c r="D54" s="48">
        <v>3500</v>
      </c>
      <c r="E54" s="2363">
        <v>154.44</v>
      </c>
      <c r="F54" s="740">
        <f t="shared" si="8"/>
        <v>154.44</v>
      </c>
      <c r="G54" s="1037">
        <f>'Заказ, cкидки и курсы валют'!$J$24*F54</f>
        <v>1959.0714</v>
      </c>
      <c r="H54" s="158">
        <f t="shared" si="9"/>
        <v>6856.75</v>
      </c>
      <c r="I54" s="245"/>
    </row>
    <row r="55" spans="1:9" ht="15">
      <c r="A55" s="661" t="s">
        <v>9564</v>
      </c>
      <c r="B55" s="662" t="s">
        <v>3356</v>
      </c>
      <c r="C55" s="662">
        <v>1014</v>
      </c>
      <c r="D55" s="663">
        <v>3000</v>
      </c>
      <c r="E55" s="2363">
        <v>167.42</v>
      </c>
      <c r="F55" s="1128">
        <f t="shared" si="8"/>
        <v>167.42</v>
      </c>
      <c r="G55" s="1129">
        <f>'Заказ, cкидки и курсы валют'!$J$24*F55</f>
        <v>2123.7226999999998</v>
      </c>
      <c r="H55" s="664">
        <f t="shared" si="9"/>
        <v>6371.17</v>
      </c>
      <c r="I55" s="665"/>
    </row>
    <row r="56" spans="1:9" ht="15">
      <c r="A56" s="770" t="s">
        <v>9565</v>
      </c>
      <c r="B56" s="765" t="s">
        <v>3356</v>
      </c>
      <c r="C56" s="765">
        <v>1015</v>
      </c>
      <c r="D56" s="1702">
        <v>3000</v>
      </c>
      <c r="E56" s="2363">
        <v>167.42</v>
      </c>
      <c r="F56" s="1133">
        <f t="shared" si="8"/>
        <v>167.42</v>
      </c>
      <c r="G56" s="1041">
        <f>'Заказ, cкидки и курсы валют'!$J$24*F56</f>
        <v>2123.7226999999998</v>
      </c>
      <c r="H56" s="641">
        <f t="shared" si="9"/>
        <v>6371.17</v>
      </c>
      <c r="I56" s="642"/>
    </row>
    <row r="57" spans="1:9" ht="15">
      <c r="A57" s="770" t="s">
        <v>9566</v>
      </c>
      <c r="B57" s="765" t="s">
        <v>3356</v>
      </c>
      <c r="C57" s="765">
        <v>1018</v>
      </c>
      <c r="D57" s="1702">
        <v>3000</v>
      </c>
      <c r="E57" s="2363">
        <v>167.42</v>
      </c>
      <c r="F57" s="1133">
        <f t="shared" si="8"/>
        <v>167.42</v>
      </c>
      <c r="G57" s="1041">
        <f>'Заказ, cкидки и курсы валют'!$J$24*F57</f>
        <v>2123.7226999999998</v>
      </c>
      <c r="H57" s="641">
        <f t="shared" si="9"/>
        <v>6371.17</v>
      </c>
      <c r="I57" s="642"/>
    </row>
    <row r="58" spans="1:9" ht="15">
      <c r="A58" s="770" t="s">
        <v>9567</v>
      </c>
      <c r="B58" s="765" t="s">
        <v>3356</v>
      </c>
      <c r="C58" s="765">
        <v>3003</v>
      </c>
      <c r="D58" s="1702">
        <v>3000</v>
      </c>
      <c r="E58" s="2363">
        <v>167.42</v>
      </c>
      <c r="F58" s="1133">
        <f t="shared" si="8"/>
        <v>167.42</v>
      </c>
      <c r="G58" s="1041">
        <f>'Заказ, cкидки и курсы валют'!$J$24*F58</f>
        <v>2123.7226999999998</v>
      </c>
      <c r="H58" s="641">
        <f t="shared" si="9"/>
        <v>6371.17</v>
      </c>
      <c r="I58" s="642"/>
    </row>
    <row r="59" spans="1:9" ht="15">
      <c r="A59" s="770" t="s">
        <v>6774</v>
      </c>
      <c r="B59" s="765" t="s">
        <v>3356</v>
      </c>
      <c r="C59" s="765">
        <v>3005</v>
      </c>
      <c r="D59" s="1702">
        <v>3000</v>
      </c>
      <c r="E59" s="2363">
        <v>167.42</v>
      </c>
      <c r="F59" s="1133">
        <f t="shared" si="8"/>
        <v>167.42</v>
      </c>
      <c r="G59" s="1041">
        <f>'Заказ, cкидки и курсы валют'!$J$24*F59</f>
        <v>2123.7226999999998</v>
      </c>
      <c r="H59" s="641">
        <f t="shared" si="9"/>
        <v>6371.17</v>
      </c>
      <c r="I59" s="642"/>
    </row>
    <row r="60" spans="1:9" ht="15">
      <c r="A60" s="770" t="s">
        <v>9568</v>
      </c>
      <c r="B60" s="765" t="s">
        <v>3356</v>
      </c>
      <c r="C60" s="765">
        <v>3009</v>
      </c>
      <c r="D60" s="1702">
        <v>3000</v>
      </c>
      <c r="E60" s="2363">
        <v>167.42</v>
      </c>
      <c r="F60" s="1133">
        <f t="shared" si="8"/>
        <v>167.42</v>
      </c>
      <c r="G60" s="1041">
        <f>'Заказ, cкидки и курсы валют'!$J$24*F60</f>
        <v>2123.7226999999998</v>
      </c>
      <c r="H60" s="641">
        <f t="shared" si="9"/>
        <v>6371.17</v>
      </c>
      <c r="I60" s="642"/>
    </row>
    <row r="61" spans="1:9" ht="15">
      <c r="A61" s="770" t="s">
        <v>9569</v>
      </c>
      <c r="B61" s="765" t="s">
        <v>3356</v>
      </c>
      <c r="C61" s="765">
        <v>3011</v>
      </c>
      <c r="D61" s="1702">
        <v>3000</v>
      </c>
      <c r="E61" s="2363">
        <v>167.42</v>
      </c>
      <c r="F61" s="1133">
        <f t="shared" si="8"/>
        <v>167.42</v>
      </c>
      <c r="G61" s="1041">
        <f>'Заказ, cкидки и курсы валют'!$J$24*F61</f>
        <v>2123.7226999999998</v>
      </c>
      <c r="H61" s="641">
        <f t="shared" si="9"/>
        <v>6371.17</v>
      </c>
      <c r="I61" s="642"/>
    </row>
    <row r="62" spans="1:9" ht="15">
      <c r="A62" s="770" t="s">
        <v>9570</v>
      </c>
      <c r="B62" s="765" t="s">
        <v>3356</v>
      </c>
      <c r="C62" s="765">
        <v>5002</v>
      </c>
      <c r="D62" s="1702">
        <v>3000</v>
      </c>
      <c r="E62" s="2363">
        <v>167.42</v>
      </c>
      <c r="F62" s="1133">
        <f t="shared" si="8"/>
        <v>167.42</v>
      </c>
      <c r="G62" s="1041">
        <f>'Заказ, cкидки и курсы валют'!$J$24*F62</f>
        <v>2123.7226999999998</v>
      </c>
      <c r="H62" s="641">
        <f t="shared" si="9"/>
        <v>6371.17</v>
      </c>
      <c r="I62" s="642"/>
    </row>
    <row r="63" spans="1:9" ht="15">
      <c r="A63" s="250" t="s">
        <v>6775</v>
      </c>
      <c r="B63" s="49" t="s">
        <v>3356</v>
      </c>
      <c r="C63" s="49">
        <v>5005</v>
      </c>
      <c r="D63" s="48">
        <v>3000</v>
      </c>
      <c r="E63" s="2363">
        <v>167.42</v>
      </c>
      <c r="F63" s="740">
        <f t="shared" si="8"/>
        <v>167.42</v>
      </c>
      <c r="G63" s="1037">
        <f>'Заказ, cкидки и курсы валют'!$J$24*F63</f>
        <v>2123.7226999999998</v>
      </c>
      <c r="H63" s="158">
        <f t="shared" si="9"/>
        <v>6371.17</v>
      </c>
      <c r="I63" s="245"/>
    </row>
    <row r="64" spans="1:9" ht="15">
      <c r="A64" s="250" t="s">
        <v>9571</v>
      </c>
      <c r="B64" s="49" t="s">
        <v>3356</v>
      </c>
      <c r="C64" s="49">
        <v>5021</v>
      </c>
      <c r="D64" s="48">
        <v>3000</v>
      </c>
      <c r="E64" s="2363">
        <v>167.42</v>
      </c>
      <c r="F64" s="740">
        <f t="shared" si="8"/>
        <v>167.42</v>
      </c>
      <c r="G64" s="1037">
        <f>'Заказ, cкидки и курсы валют'!$J$24*F64</f>
        <v>2123.7226999999998</v>
      </c>
      <c r="H64" s="158">
        <f t="shared" si="9"/>
        <v>6371.17</v>
      </c>
      <c r="I64" s="245"/>
    </row>
    <row r="65" spans="1:9" ht="15">
      <c r="A65" s="250" t="s">
        <v>9572</v>
      </c>
      <c r="B65" s="49" t="s">
        <v>3356</v>
      </c>
      <c r="C65" s="49">
        <v>6002</v>
      </c>
      <c r="D65" s="48">
        <v>3000</v>
      </c>
      <c r="E65" s="2363">
        <v>167.42</v>
      </c>
      <c r="F65" s="740">
        <f t="shared" si="8"/>
        <v>167.42</v>
      </c>
      <c r="G65" s="1037">
        <f>'Заказ, cкидки и курсы валют'!$J$24*F65</f>
        <v>2123.7226999999998</v>
      </c>
      <c r="H65" s="158">
        <f t="shared" si="9"/>
        <v>6371.17</v>
      </c>
      <c r="I65" s="245"/>
    </row>
    <row r="66" spans="1:9" s="675" customFormat="1" ht="15">
      <c r="A66" s="250" t="s">
        <v>6776</v>
      </c>
      <c r="B66" s="49" t="s">
        <v>3356</v>
      </c>
      <c r="C66" s="49">
        <v>6005</v>
      </c>
      <c r="D66" s="48">
        <v>3000</v>
      </c>
      <c r="E66" s="2363">
        <v>167.42</v>
      </c>
      <c r="F66" s="740">
        <f t="shared" si="8"/>
        <v>167.42</v>
      </c>
      <c r="G66" s="1037">
        <f>'Заказ, cкидки и курсы валют'!$J$24*F66</f>
        <v>2123.7226999999998</v>
      </c>
      <c r="H66" s="158">
        <f t="shared" si="9"/>
        <v>6371.17</v>
      </c>
      <c r="I66" s="245"/>
    </row>
    <row r="67" spans="1:9" ht="15">
      <c r="A67" s="250" t="s">
        <v>6777</v>
      </c>
      <c r="B67" s="49" t="s">
        <v>3356</v>
      </c>
      <c r="C67" s="49">
        <v>7004</v>
      </c>
      <c r="D67" s="48">
        <v>3000</v>
      </c>
      <c r="E67" s="2363">
        <v>167.42</v>
      </c>
      <c r="F67" s="740">
        <f t="shared" si="8"/>
        <v>167.42</v>
      </c>
      <c r="G67" s="1037">
        <f>'Заказ, cкидки и курсы валют'!$J$24*F67</f>
        <v>2123.7226999999998</v>
      </c>
      <c r="H67" s="158">
        <f t="shared" si="9"/>
        <v>6371.17</v>
      </c>
      <c r="I67" s="245"/>
    </row>
    <row r="68" spans="1:9" ht="15">
      <c r="A68" s="250" t="s">
        <v>9573</v>
      </c>
      <c r="B68" s="49" t="s">
        <v>3356</v>
      </c>
      <c r="C68" s="49">
        <v>7024</v>
      </c>
      <c r="D68" s="48">
        <v>3000</v>
      </c>
      <c r="E68" s="2363">
        <v>167.42</v>
      </c>
      <c r="F68" s="740">
        <f t="shared" si="8"/>
        <v>167.42</v>
      </c>
      <c r="G68" s="1037">
        <f>'Заказ, cкидки и курсы валют'!$J$24*F68</f>
        <v>2123.7226999999998</v>
      </c>
      <c r="H68" s="158">
        <f t="shared" si="9"/>
        <v>6371.17</v>
      </c>
      <c r="I68" s="245"/>
    </row>
    <row r="69" spans="1:9" ht="15">
      <c r="A69" s="250" t="s">
        <v>6778</v>
      </c>
      <c r="B69" s="49" t="s">
        <v>3356</v>
      </c>
      <c r="C69" s="49">
        <v>8017</v>
      </c>
      <c r="D69" s="48">
        <v>3000</v>
      </c>
      <c r="E69" s="2363">
        <v>167.42</v>
      </c>
      <c r="F69" s="740">
        <f t="shared" si="8"/>
        <v>167.42</v>
      </c>
      <c r="G69" s="1037">
        <f>'Заказ, cкидки и курсы валют'!$J$24*F69</f>
        <v>2123.7226999999998</v>
      </c>
      <c r="H69" s="158">
        <f t="shared" si="9"/>
        <v>6371.17</v>
      </c>
      <c r="I69" s="245"/>
    </row>
    <row r="70" spans="1:9" ht="15">
      <c r="A70" s="250" t="s">
        <v>6779</v>
      </c>
      <c r="B70" s="49" t="s">
        <v>3356</v>
      </c>
      <c r="C70" s="49">
        <v>8019</v>
      </c>
      <c r="D70" s="48">
        <v>3000</v>
      </c>
      <c r="E70" s="2363">
        <v>167.42</v>
      </c>
      <c r="F70" s="740">
        <f t="shared" si="8"/>
        <v>167.42</v>
      </c>
      <c r="G70" s="1037">
        <f>'Заказ, cкидки и курсы валют'!$J$24*F70</f>
        <v>2123.7226999999998</v>
      </c>
      <c r="H70" s="158">
        <f t="shared" si="9"/>
        <v>6371.17</v>
      </c>
      <c r="I70" s="245"/>
    </row>
    <row r="71" spans="1:9" ht="15">
      <c r="A71" s="250" t="s">
        <v>6780</v>
      </c>
      <c r="B71" s="49" t="s">
        <v>3356</v>
      </c>
      <c r="C71" s="49">
        <v>9003</v>
      </c>
      <c r="D71" s="48">
        <v>3000</v>
      </c>
      <c r="E71" s="2363">
        <v>167.42</v>
      </c>
      <c r="F71" s="740">
        <f t="shared" si="8"/>
        <v>167.42</v>
      </c>
      <c r="G71" s="1037">
        <f>'Заказ, cкидки и курсы валют'!$J$24*F71</f>
        <v>2123.7226999999998</v>
      </c>
      <c r="H71" s="158">
        <f t="shared" si="9"/>
        <v>6371.17</v>
      </c>
      <c r="I71" s="245"/>
    </row>
    <row r="72" spans="1:9" ht="15">
      <c r="A72" s="661" t="s">
        <v>11054</v>
      </c>
      <c r="B72" s="662" t="s">
        <v>1389</v>
      </c>
      <c r="C72" s="662">
        <v>1014</v>
      </c>
      <c r="D72" s="663">
        <v>2000</v>
      </c>
      <c r="E72" s="2363">
        <v>198.35</v>
      </c>
      <c r="F72" s="1128">
        <f t="shared" si="8"/>
        <v>198.35</v>
      </c>
      <c r="G72" s="1129">
        <f>'Заказ, cкидки и курсы валют'!$J$24*F72</f>
        <v>2516.0697500000001</v>
      </c>
      <c r="H72" s="664">
        <f t="shared" si="9"/>
        <v>5032.1400000000003</v>
      </c>
      <c r="I72" s="665"/>
    </row>
    <row r="73" spans="1:9" s="675" customFormat="1" ht="15">
      <c r="A73" s="250" t="s">
        <v>11055</v>
      </c>
      <c r="B73" s="49" t="s">
        <v>1389</v>
      </c>
      <c r="C73" s="765">
        <v>1015</v>
      </c>
      <c r="D73" s="48">
        <v>2000</v>
      </c>
      <c r="E73" s="2363">
        <v>198.35</v>
      </c>
      <c r="F73" s="740">
        <f t="shared" si="8"/>
        <v>198.35</v>
      </c>
      <c r="G73" s="1037">
        <f>'Заказ, cкидки и курсы валют'!$J$24*F73</f>
        <v>2516.0697500000001</v>
      </c>
      <c r="H73" s="158">
        <f t="shared" si="9"/>
        <v>5032.1400000000003</v>
      </c>
      <c r="I73" s="245"/>
    </row>
    <row r="74" spans="1:9" ht="15">
      <c r="A74" s="250" t="s">
        <v>11056</v>
      </c>
      <c r="B74" s="47" t="s">
        <v>1389</v>
      </c>
      <c r="C74" s="765">
        <v>1018</v>
      </c>
      <c r="D74" s="48">
        <v>2000</v>
      </c>
      <c r="E74" s="2363">
        <v>198.35</v>
      </c>
      <c r="F74" s="740">
        <f t="shared" si="8"/>
        <v>198.35</v>
      </c>
      <c r="G74" s="1037">
        <f>'Заказ, cкидки и курсы валют'!$J$24*F74</f>
        <v>2516.0697500000001</v>
      </c>
      <c r="H74" s="158">
        <f t="shared" si="9"/>
        <v>5032.1400000000003</v>
      </c>
      <c r="I74" s="245"/>
    </row>
    <row r="75" spans="1:9" ht="15">
      <c r="A75" s="250" t="s">
        <v>11057</v>
      </c>
      <c r="B75" s="49" t="s">
        <v>1389</v>
      </c>
      <c r="C75" s="765">
        <v>3003</v>
      </c>
      <c r="D75" s="48">
        <v>2000</v>
      </c>
      <c r="E75" s="2363">
        <v>198.35</v>
      </c>
      <c r="F75" s="740">
        <f t="shared" ref="F75:F78" si="10">ROUND(E75*(1-$F$37),2)</f>
        <v>198.35</v>
      </c>
      <c r="G75" s="1037">
        <f>'Заказ, cкидки и курсы валют'!$J$24*F75</f>
        <v>2516.0697500000001</v>
      </c>
      <c r="H75" s="158">
        <f t="shared" ref="H75:H78" si="11">ROUND((D75/1000)*G75,2)</f>
        <v>5032.1400000000003</v>
      </c>
      <c r="I75" s="245"/>
    </row>
    <row r="76" spans="1:9" ht="15">
      <c r="A76" s="250" t="s">
        <v>6781</v>
      </c>
      <c r="B76" s="47" t="s">
        <v>1389</v>
      </c>
      <c r="C76" s="765">
        <v>3005</v>
      </c>
      <c r="D76" s="48">
        <v>2000</v>
      </c>
      <c r="E76" s="2363">
        <v>198.35</v>
      </c>
      <c r="F76" s="740">
        <f t="shared" si="10"/>
        <v>198.35</v>
      </c>
      <c r="G76" s="1037">
        <f>'Заказ, cкидки и курсы валют'!$J$24*F76</f>
        <v>2516.0697500000001</v>
      </c>
      <c r="H76" s="158">
        <f t="shared" si="11"/>
        <v>5032.1400000000003</v>
      </c>
      <c r="I76" s="245"/>
    </row>
    <row r="77" spans="1:9" ht="15">
      <c r="A77" s="250" t="s">
        <v>11058</v>
      </c>
      <c r="B77" s="49" t="s">
        <v>1389</v>
      </c>
      <c r="C77" s="765">
        <v>3009</v>
      </c>
      <c r="D77" s="48">
        <v>2000</v>
      </c>
      <c r="E77" s="2363">
        <v>198.35</v>
      </c>
      <c r="F77" s="740">
        <f t="shared" si="10"/>
        <v>198.35</v>
      </c>
      <c r="G77" s="1037">
        <f>'Заказ, cкидки и курсы валют'!$J$24*F77</f>
        <v>2516.0697500000001</v>
      </c>
      <c r="H77" s="158">
        <f t="shared" si="11"/>
        <v>5032.1400000000003</v>
      </c>
      <c r="I77" s="245"/>
    </row>
    <row r="78" spans="1:9" ht="15">
      <c r="A78" s="250" t="s">
        <v>11059</v>
      </c>
      <c r="B78" s="49" t="s">
        <v>1389</v>
      </c>
      <c r="C78" s="765">
        <v>3011</v>
      </c>
      <c r="D78" s="48">
        <v>2000</v>
      </c>
      <c r="E78" s="2363">
        <v>198.35</v>
      </c>
      <c r="F78" s="740">
        <f t="shared" si="10"/>
        <v>198.35</v>
      </c>
      <c r="G78" s="1037">
        <f>'Заказ, cкидки и курсы валют'!$J$24*F78</f>
        <v>2516.0697500000001</v>
      </c>
      <c r="H78" s="158">
        <f t="shared" si="11"/>
        <v>5032.1400000000003</v>
      </c>
      <c r="I78" s="245"/>
    </row>
    <row r="79" spans="1:9" ht="15">
      <c r="A79" s="250" t="s">
        <v>11060</v>
      </c>
      <c r="B79" s="49" t="s">
        <v>1389</v>
      </c>
      <c r="C79" s="765">
        <v>5002</v>
      </c>
      <c r="D79" s="48">
        <v>2000</v>
      </c>
      <c r="E79" s="2363">
        <v>198.35</v>
      </c>
      <c r="F79" s="740">
        <f t="shared" ref="F79:F87" si="12">ROUND(E79*(1-$F$37),2)</f>
        <v>198.35</v>
      </c>
      <c r="G79" s="1037">
        <f>'Заказ, cкидки и курсы валют'!$J$24*F79</f>
        <v>2516.0697500000001</v>
      </c>
      <c r="H79" s="158">
        <f t="shared" ref="H79:H87" si="13">ROUND((D79/1000)*G79,2)</f>
        <v>5032.1400000000003</v>
      </c>
      <c r="I79" s="245"/>
    </row>
    <row r="80" spans="1:9" ht="15">
      <c r="A80" s="250" t="s">
        <v>6782</v>
      </c>
      <c r="B80" s="47" t="s">
        <v>1389</v>
      </c>
      <c r="C80" s="49">
        <v>5005</v>
      </c>
      <c r="D80" s="48">
        <v>2000</v>
      </c>
      <c r="E80" s="2363">
        <v>198.35</v>
      </c>
      <c r="F80" s="740">
        <f t="shared" si="12"/>
        <v>198.35</v>
      </c>
      <c r="G80" s="1037">
        <f>'Заказ, cкидки и курсы валют'!$J$24*F80</f>
        <v>2516.0697500000001</v>
      </c>
      <c r="H80" s="158">
        <f t="shared" si="13"/>
        <v>5032.1400000000003</v>
      </c>
      <c r="I80" s="245"/>
    </row>
    <row r="81" spans="1:10" ht="15">
      <c r="A81" s="250" t="s">
        <v>11061</v>
      </c>
      <c r="B81" s="49" t="s">
        <v>1389</v>
      </c>
      <c r="C81" s="49">
        <v>5021</v>
      </c>
      <c r="D81" s="48">
        <v>2000</v>
      </c>
      <c r="E81" s="2363">
        <v>198.35</v>
      </c>
      <c r="F81" s="740">
        <f t="shared" si="12"/>
        <v>198.35</v>
      </c>
      <c r="G81" s="1037">
        <f>'Заказ, cкидки и курсы валют'!$J$24*F81</f>
        <v>2516.0697500000001</v>
      </c>
      <c r="H81" s="158">
        <f t="shared" si="13"/>
        <v>5032.1400000000003</v>
      </c>
      <c r="I81" s="245"/>
    </row>
    <row r="82" spans="1:10" ht="15">
      <c r="A82" s="250" t="s">
        <v>11062</v>
      </c>
      <c r="B82" s="47" t="s">
        <v>1389</v>
      </c>
      <c r="C82" s="49">
        <v>6002</v>
      </c>
      <c r="D82" s="48">
        <v>2000</v>
      </c>
      <c r="E82" s="2363">
        <v>198.35</v>
      </c>
      <c r="F82" s="740">
        <f t="shared" si="12"/>
        <v>198.35</v>
      </c>
      <c r="G82" s="1037">
        <f>'Заказ, cкидки и курсы валют'!$J$24*F82</f>
        <v>2516.0697500000001</v>
      </c>
      <c r="H82" s="158">
        <f t="shared" si="13"/>
        <v>5032.1400000000003</v>
      </c>
      <c r="I82" s="245"/>
    </row>
    <row r="83" spans="1:10" ht="15">
      <c r="A83" s="250" t="s">
        <v>6783</v>
      </c>
      <c r="B83" s="49" t="s">
        <v>1389</v>
      </c>
      <c r="C83" s="49">
        <v>6005</v>
      </c>
      <c r="D83" s="48">
        <v>2000</v>
      </c>
      <c r="E83" s="2363">
        <v>198.35</v>
      </c>
      <c r="F83" s="740">
        <f t="shared" si="12"/>
        <v>198.35</v>
      </c>
      <c r="G83" s="1037">
        <f>'Заказ, cкидки и курсы валют'!$J$24*F83</f>
        <v>2516.0697500000001</v>
      </c>
      <c r="H83" s="158">
        <f t="shared" si="13"/>
        <v>5032.1400000000003</v>
      </c>
      <c r="I83" s="245"/>
    </row>
    <row r="84" spans="1:10" ht="15">
      <c r="A84" s="250" t="s">
        <v>6784</v>
      </c>
      <c r="B84" s="49" t="s">
        <v>1389</v>
      </c>
      <c r="C84" s="49">
        <v>7004</v>
      </c>
      <c r="D84" s="48">
        <v>2000</v>
      </c>
      <c r="E84" s="2363">
        <v>198.35</v>
      </c>
      <c r="F84" s="740">
        <f t="shared" si="12"/>
        <v>198.35</v>
      </c>
      <c r="G84" s="1037">
        <f>'Заказ, cкидки и курсы валют'!$J$24*F84</f>
        <v>2516.0697500000001</v>
      </c>
      <c r="H84" s="158">
        <f t="shared" si="13"/>
        <v>5032.1400000000003</v>
      </c>
      <c r="I84" s="245"/>
    </row>
    <row r="85" spans="1:10" s="675" customFormat="1" ht="16.5" customHeight="1">
      <c r="A85" s="250" t="s">
        <v>6785</v>
      </c>
      <c r="B85" s="47" t="s">
        <v>1389</v>
      </c>
      <c r="C85" s="49">
        <v>7024</v>
      </c>
      <c r="D85" s="48">
        <v>2000</v>
      </c>
      <c r="E85" s="2363">
        <v>198.35</v>
      </c>
      <c r="F85" s="740">
        <f t="shared" si="12"/>
        <v>198.35</v>
      </c>
      <c r="G85" s="1037">
        <f>'Заказ, cкидки и курсы валют'!$J$24*F85</f>
        <v>2516.0697500000001</v>
      </c>
      <c r="H85" s="158">
        <f t="shared" si="13"/>
        <v>5032.1400000000003</v>
      </c>
      <c r="I85" s="245"/>
    </row>
    <row r="86" spans="1:10" ht="17.25" customHeight="1">
      <c r="A86" s="250" t="s">
        <v>6786</v>
      </c>
      <c r="B86" s="49" t="s">
        <v>1389</v>
      </c>
      <c r="C86" s="49">
        <v>8017</v>
      </c>
      <c r="D86" s="48">
        <v>2000</v>
      </c>
      <c r="E86" s="2363">
        <v>198.35</v>
      </c>
      <c r="F86" s="740">
        <f t="shared" si="12"/>
        <v>198.35</v>
      </c>
      <c r="G86" s="1037">
        <f>'Заказ, cкидки и курсы валют'!$J$24*F86</f>
        <v>2516.0697500000001</v>
      </c>
      <c r="H86" s="158">
        <f t="shared" si="13"/>
        <v>5032.1400000000003</v>
      </c>
      <c r="I86" s="245"/>
    </row>
    <row r="87" spans="1:10" ht="15">
      <c r="A87" s="250" t="s">
        <v>11063</v>
      </c>
      <c r="B87" s="47" t="s">
        <v>1389</v>
      </c>
      <c r="C87" s="49">
        <v>8019</v>
      </c>
      <c r="D87" s="48">
        <v>2000</v>
      </c>
      <c r="E87" s="2363">
        <v>198.35</v>
      </c>
      <c r="F87" s="740">
        <f t="shared" si="12"/>
        <v>198.35</v>
      </c>
      <c r="G87" s="1037">
        <f>'Заказ, cкидки и курсы валют'!$J$24*F87</f>
        <v>2516.0697500000001</v>
      </c>
      <c r="H87" s="158">
        <f t="shared" si="13"/>
        <v>5032.1400000000003</v>
      </c>
      <c r="I87" s="245"/>
    </row>
    <row r="88" spans="1:10" ht="15">
      <c r="A88" s="250" t="s">
        <v>6787</v>
      </c>
      <c r="B88" s="49" t="s">
        <v>1389</v>
      </c>
      <c r="C88" s="49">
        <v>9003</v>
      </c>
      <c r="D88" s="48">
        <v>2000</v>
      </c>
      <c r="E88" s="2363">
        <v>198.35</v>
      </c>
      <c r="F88" s="740">
        <f t="shared" ref="F88" si="14">ROUND(E88*(1-$F$37),2)</f>
        <v>198.35</v>
      </c>
      <c r="G88" s="1037">
        <f>'Заказ, cкидки и курсы валют'!$J$24*F88</f>
        <v>2516.0697500000001</v>
      </c>
      <c r="H88" s="158">
        <f t="shared" ref="H88" si="15">ROUND((D88/1000)*G88,2)</f>
        <v>5032.1400000000003</v>
      </c>
      <c r="I88" s="245"/>
    </row>
    <row r="89" spans="1:10" ht="15">
      <c r="A89" s="661" t="s">
        <v>11064</v>
      </c>
      <c r="B89" s="662" t="s">
        <v>1390</v>
      </c>
      <c r="C89" s="662">
        <v>1014</v>
      </c>
      <c r="D89" s="663">
        <v>1500</v>
      </c>
      <c r="E89" s="2363">
        <v>244.01</v>
      </c>
      <c r="F89" s="1128">
        <f>ROUND(E89*(1-$F$37),2)</f>
        <v>244.01</v>
      </c>
      <c r="G89" s="1129">
        <f>'Заказ, cкидки и курсы валют'!$J$24*F89</f>
        <v>3095.26685</v>
      </c>
      <c r="H89" s="664">
        <f>ROUND((D89/1000)*G89,2)</f>
        <v>4642.8999999999996</v>
      </c>
      <c r="I89" s="665"/>
    </row>
    <row r="90" spans="1:10" ht="15">
      <c r="A90" s="250" t="s">
        <v>11065</v>
      </c>
      <c r="B90" s="49" t="s">
        <v>1390</v>
      </c>
      <c r="C90" s="765">
        <v>1015</v>
      </c>
      <c r="D90" s="48">
        <v>1500</v>
      </c>
      <c r="E90" s="2363">
        <v>244.01</v>
      </c>
      <c r="F90" s="740">
        <f>ROUND(E90*(1-$F$37),2)</f>
        <v>244.01</v>
      </c>
      <c r="G90" s="1037">
        <f>'Заказ, cкидки и курсы валют'!$J$24*F90</f>
        <v>3095.26685</v>
      </c>
      <c r="H90" s="158">
        <f>ROUND((D90/1000)*G90,2)</f>
        <v>4642.8999999999996</v>
      </c>
      <c r="I90" s="245"/>
    </row>
    <row r="91" spans="1:10" ht="15">
      <c r="A91" s="250" t="s">
        <v>11066</v>
      </c>
      <c r="B91" s="49" t="s">
        <v>1390</v>
      </c>
      <c r="C91" s="765">
        <v>1018</v>
      </c>
      <c r="D91" s="48">
        <v>1500</v>
      </c>
      <c r="E91" s="2363">
        <v>244.01</v>
      </c>
      <c r="F91" s="740">
        <f>ROUND(E91*(1-$F$37),2)</f>
        <v>244.01</v>
      </c>
      <c r="G91" s="1037">
        <f>'Заказ, cкидки и курсы валют'!$J$24*F91</f>
        <v>3095.26685</v>
      </c>
      <c r="H91" s="158">
        <f>ROUND((D91/1000)*G91,2)</f>
        <v>4642.8999999999996</v>
      </c>
      <c r="I91" s="245"/>
    </row>
    <row r="92" spans="1:10" ht="15">
      <c r="A92" s="250" t="s">
        <v>11067</v>
      </c>
      <c r="B92" s="49" t="s">
        <v>1390</v>
      </c>
      <c r="C92" s="765">
        <v>3003</v>
      </c>
      <c r="D92" s="48">
        <v>1500</v>
      </c>
      <c r="E92" s="2363">
        <v>244.01</v>
      </c>
      <c r="F92" s="740">
        <f>ROUND(E92*(1-$F$37),2)</f>
        <v>244.01</v>
      </c>
      <c r="G92" s="1037">
        <f>'Заказ, cкидки и курсы валют'!$J$24*F92</f>
        <v>3095.26685</v>
      </c>
      <c r="H92" s="158">
        <f>ROUND((D92/1000)*G92,2)</f>
        <v>4642.8999999999996</v>
      </c>
      <c r="I92" s="245"/>
    </row>
    <row r="93" spans="1:10" ht="15">
      <c r="A93" s="250" t="s">
        <v>6788</v>
      </c>
      <c r="B93" s="49" t="s">
        <v>1390</v>
      </c>
      <c r="C93" s="765">
        <v>3005</v>
      </c>
      <c r="D93" s="48">
        <v>1500</v>
      </c>
      <c r="E93" s="2363">
        <v>244.01</v>
      </c>
      <c r="F93" s="740">
        <f t="shared" ref="F93:F105" si="16">ROUND(E93*(1-$F$37),2)</f>
        <v>244.01</v>
      </c>
      <c r="G93" s="1037">
        <f>'Заказ, cкидки и курсы валют'!$J$24*F93</f>
        <v>3095.26685</v>
      </c>
      <c r="H93" s="158">
        <f t="shared" ref="H93:H105" si="17">ROUND((D93/1000)*G93,2)</f>
        <v>4642.8999999999996</v>
      </c>
      <c r="I93" s="245"/>
    </row>
    <row r="94" spans="1:10" ht="15">
      <c r="A94" s="250" t="s">
        <v>11068</v>
      </c>
      <c r="B94" s="49" t="s">
        <v>1390</v>
      </c>
      <c r="C94" s="765">
        <v>3009</v>
      </c>
      <c r="D94" s="48">
        <v>1500</v>
      </c>
      <c r="E94" s="2363">
        <v>244.01</v>
      </c>
      <c r="F94" s="740">
        <f t="shared" si="16"/>
        <v>244.01</v>
      </c>
      <c r="G94" s="1037">
        <f>'Заказ, cкидки и курсы валют'!$J$24*F94</f>
        <v>3095.26685</v>
      </c>
      <c r="H94" s="158">
        <f t="shared" si="17"/>
        <v>4642.8999999999996</v>
      </c>
      <c r="I94" s="245"/>
    </row>
    <row r="95" spans="1:10" ht="15">
      <c r="A95" s="250" t="s">
        <v>11069</v>
      </c>
      <c r="B95" s="49" t="s">
        <v>1390</v>
      </c>
      <c r="C95" s="765">
        <v>3011</v>
      </c>
      <c r="D95" s="48">
        <v>1500</v>
      </c>
      <c r="E95" s="2363">
        <v>244.01</v>
      </c>
      <c r="F95" s="740">
        <f t="shared" si="16"/>
        <v>244.01</v>
      </c>
      <c r="G95" s="1037">
        <f>'Заказ, cкидки и курсы валют'!$J$24*F95</f>
        <v>3095.26685</v>
      </c>
      <c r="H95" s="158">
        <f t="shared" si="17"/>
        <v>4642.8999999999996</v>
      </c>
      <c r="I95" s="245"/>
    </row>
    <row r="96" spans="1:10" ht="15">
      <c r="A96" s="250" t="s">
        <v>11070</v>
      </c>
      <c r="B96" s="49" t="s">
        <v>1390</v>
      </c>
      <c r="C96" s="765">
        <v>5002</v>
      </c>
      <c r="D96" s="48">
        <v>1500</v>
      </c>
      <c r="E96" s="2363">
        <v>244.01</v>
      </c>
      <c r="F96" s="740">
        <f t="shared" si="16"/>
        <v>244.01</v>
      </c>
      <c r="G96" s="1037">
        <f>'Заказ, cкидки и курсы валют'!$J$24*F96</f>
        <v>3095.26685</v>
      </c>
      <c r="H96" s="158">
        <f t="shared" si="17"/>
        <v>4642.8999999999996</v>
      </c>
      <c r="I96" s="245"/>
      <c r="J96" s="706"/>
    </row>
    <row r="97" spans="1:10" ht="15">
      <c r="A97" s="250" t="s">
        <v>11071</v>
      </c>
      <c r="B97" s="49" t="s">
        <v>1390</v>
      </c>
      <c r="C97" s="49">
        <v>5005</v>
      </c>
      <c r="D97" s="48">
        <v>1500</v>
      </c>
      <c r="E97" s="2363">
        <v>244.01</v>
      </c>
      <c r="F97" s="740">
        <f t="shared" si="16"/>
        <v>244.01</v>
      </c>
      <c r="G97" s="1037">
        <f>'Заказ, cкидки и курсы валют'!$J$24*F97</f>
        <v>3095.26685</v>
      </c>
      <c r="H97" s="158">
        <f t="shared" si="17"/>
        <v>4642.8999999999996</v>
      </c>
      <c r="I97" s="245"/>
      <c r="J97" s="706"/>
    </row>
    <row r="98" spans="1:10" ht="15">
      <c r="A98" s="250" t="s">
        <v>11072</v>
      </c>
      <c r="B98" s="49" t="s">
        <v>1390</v>
      </c>
      <c r="C98" s="49">
        <v>5021</v>
      </c>
      <c r="D98" s="48">
        <v>1500</v>
      </c>
      <c r="E98" s="2363">
        <v>244.01</v>
      </c>
      <c r="F98" s="740">
        <f t="shared" si="16"/>
        <v>244.01</v>
      </c>
      <c r="G98" s="1037">
        <f>'Заказ, cкидки и курсы валют'!$J$24*F98</f>
        <v>3095.26685</v>
      </c>
      <c r="H98" s="158">
        <f t="shared" si="17"/>
        <v>4642.8999999999996</v>
      </c>
      <c r="I98" s="245"/>
      <c r="J98" s="706"/>
    </row>
    <row r="99" spans="1:10" ht="15">
      <c r="A99" s="250" t="s">
        <v>11073</v>
      </c>
      <c r="B99" s="49" t="s">
        <v>1390</v>
      </c>
      <c r="C99" s="49">
        <v>6002</v>
      </c>
      <c r="D99" s="48">
        <v>1500</v>
      </c>
      <c r="E99" s="2363">
        <v>244.01</v>
      </c>
      <c r="F99" s="740">
        <f t="shared" si="16"/>
        <v>244.01</v>
      </c>
      <c r="G99" s="1037">
        <f>'Заказ, cкидки и курсы валют'!$J$24*F99</f>
        <v>3095.26685</v>
      </c>
      <c r="H99" s="158">
        <f t="shared" si="17"/>
        <v>4642.8999999999996</v>
      </c>
      <c r="I99" s="245"/>
      <c r="J99" s="706"/>
    </row>
    <row r="100" spans="1:10" ht="15">
      <c r="A100" s="250" t="s">
        <v>6789</v>
      </c>
      <c r="B100" s="49" t="s">
        <v>1390</v>
      </c>
      <c r="C100" s="49">
        <v>6005</v>
      </c>
      <c r="D100" s="48">
        <v>1500</v>
      </c>
      <c r="E100" s="2363">
        <v>244.01</v>
      </c>
      <c r="F100" s="740">
        <f t="shared" si="16"/>
        <v>244.01</v>
      </c>
      <c r="G100" s="1037">
        <f>'Заказ, cкидки и курсы валют'!$J$24*F100</f>
        <v>3095.26685</v>
      </c>
      <c r="H100" s="158">
        <f t="shared" si="17"/>
        <v>4642.8999999999996</v>
      </c>
      <c r="I100" s="245"/>
      <c r="J100" s="706"/>
    </row>
    <row r="101" spans="1:10" ht="15">
      <c r="A101" s="250" t="s">
        <v>11074</v>
      </c>
      <c r="B101" s="49" t="s">
        <v>1390</v>
      </c>
      <c r="C101" s="49">
        <v>7004</v>
      </c>
      <c r="D101" s="48">
        <v>1500</v>
      </c>
      <c r="E101" s="2363">
        <v>244.01</v>
      </c>
      <c r="F101" s="740">
        <f t="shared" si="16"/>
        <v>244.01</v>
      </c>
      <c r="G101" s="1037">
        <f>'Заказ, cкидки и курсы валют'!$J$24*F101</f>
        <v>3095.26685</v>
      </c>
      <c r="H101" s="158">
        <f t="shared" si="17"/>
        <v>4642.8999999999996</v>
      </c>
      <c r="I101" s="245"/>
      <c r="J101" s="706"/>
    </row>
    <row r="102" spans="1:10" ht="15">
      <c r="A102" s="250" t="s">
        <v>6790</v>
      </c>
      <c r="B102" s="49" t="s">
        <v>1390</v>
      </c>
      <c r="C102" s="49">
        <v>7024</v>
      </c>
      <c r="D102" s="48">
        <v>1500</v>
      </c>
      <c r="E102" s="2363">
        <v>244.01</v>
      </c>
      <c r="F102" s="740">
        <f t="shared" si="16"/>
        <v>244.01</v>
      </c>
      <c r="G102" s="1037">
        <f>'Заказ, cкидки и курсы валют'!$J$24*F102</f>
        <v>3095.26685</v>
      </c>
      <c r="H102" s="158">
        <f t="shared" si="17"/>
        <v>4642.8999999999996</v>
      </c>
      <c r="I102" s="245"/>
      <c r="J102" s="706"/>
    </row>
    <row r="103" spans="1:10" ht="15">
      <c r="A103" s="250" t="s">
        <v>6791</v>
      </c>
      <c r="B103" s="49" t="s">
        <v>1390</v>
      </c>
      <c r="C103" s="49">
        <v>8017</v>
      </c>
      <c r="D103" s="48">
        <v>1500</v>
      </c>
      <c r="E103" s="2363">
        <v>244.01</v>
      </c>
      <c r="F103" s="740">
        <f t="shared" si="16"/>
        <v>244.01</v>
      </c>
      <c r="G103" s="1037">
        <f>'Заказ, cкидки и курсы валют'!$J$24*F103</f>
        <v>3095.26685</v>
      </c>
      <c r="H103" s="158">
        <f t="shared" si="17"/>
        <v>4642.8999999999996</v>
      </c>
      <c r="I103" s="245"/>
      <c r="J103" s="706"/>
    </row>
    <row r="104" spans="1:10" ht="14.25" customHeight="1">
      <c r="A104" s="250" t="s">
        <v>11075</v>
      </c>
      <c r="B104" s="49" t="s">
        <v>1390</v>
      </c>
      <c r="C104" s="49">
        <v>8019</v>
      </c>
      <c r="D104" s="48">
        <v>1500</v>
      </c>
      <c r="E104" s="2363">
        <v>244.01</v>
      </c>
      <c r="F104" s="740">
        <f t="shared" si="16"/>
        <v>244.01</v>
      </c>
      <c r="G104" s="1037">
        <f>'Заказ, cкидки и курсы валют'!$J$24*F104</f>
        <v>3095.26685</v>
      </c>
      <c r="H104" s="158">
        <f t="shared" si="17"/>
        <v>4642.8999999999996</v>
      </c>
      <c r="I104" s="245"/>
      <c r="J104" s="706"/>
    </row>
    <row r="105" spans="1:10" ht="15" customHeight="1">
      <c r="A105" s="250" t="s">
        <v>11076</v>
      </c>
      <c r="B105" s="49" t="s">
        <v>1390</v>
      </c>
      <c r="C105" s="49">
        <v>9003</v>
      </c>
      <c r="D105" s="48">
        <v>1500</v>
      </c>
      <c r="E105" s="2363">
        <v>244.01</v>
      </c>
      <c r="F105" s="740">
        <f t="shared" si="16"/>
        <v>244.01</v>
      </c>
      <c r="G105" s="1037">
        <f>'Заказ, cкидки и курсы валют'!$J$24*F105</f>
        <v>3095.26685</v>
      </c>
      <c r="H105" s="158">
        <f t="shared" si="17"/>
        <v>4642.8999999999996</v>
      </c>
      <c r="I105" s="245"/>
      <c r="J105" s="706"/>
    </row>
    <row r="106" spans="1:10" ht="15">
      <c r="A106" s="1134" t="s">
        <v>6792</v>
      </c>
      <c r="B106" s="667" t="s">
        <v>3544</v>
      </c>
      <c r="C106" s="662">
        <v>1014</v>
      </c>
      <c r="D106" s="668">
        <v>4500</v>
      </c>
      <c r="E106" s="2363">
        <v>135.59</v>
      </c>
      <c r="F106" s="1128">
        <f t="shared" ref="F106:F112" si="18">ROUND(E106*(1-$F$37),2)</f>
        <v>135.59</v>
      </c>
      <c r="G106" s="1129">
        <f>'Заказ, cкидки и курсы валют'!$J$24*F106</f>
        <v>1719.9591500000001</v>
      </c>
      <c r="H106" s="664">
        <f t="shared" ref="H106:H112" si="19">ROUND((D106/1000)*G106,2)</f>
        <v>7739.82</v>
      </c>
      <c r="I106" s="669"/>
      <c r="J106" s="706"/>
    </row>
    <row r="107" spans="1:10" ht="15">
      <c r="A107" s="243" t="s">
        <v>11077</v>
      </c>
      <c r="B107" s="557" t="s">
        <v>3544</v>
      </c>
      <c r="C107" s="765">
        <v>1015</v>
      </c>
      <c r="D107" s="558">
        <v>4500</v>
      </c>
      <c r="E107" s="2363">
        <v>135.59</v>
      </c>
      <c r="F107" s="740">
        <f t="shared" si="18"/>
        <v>135.59</v>
      </c>
      <c r="G107" s="1037">
        <f>'Заказ, cкидки и курсы валют'!$J$24*F107</f>
        <v>1719.9591500000001</v>
      </c>
      <c r="H107" s="158">
        <f t="shared" si="19"/>
        <v>7739.82</v>
      </c>
      <c r="I107" s="555"/>
      <c r="J107" s="706"/>
    </row>
    <row r="108" spans="1:10" ht="15">
      <c r="A108" s="243" t="s">
        <v>11078</v>
      </c>
      <c r="B108" s="557" t="s">
        <v>3544</v>
      </c>
      <c r="C108" s="765">
        <v>1018</v>
      </c>
      <c r="D108" s="558">
        <v>4500</v>
      </c>
      <c r="E108" s="2363">
        <v>135.59</v>
      </c>
      <c r="F108" s="740">
        <f t="shared" si="18"/>
        <v>135.59</v>
      </c>
      <c r="G108" s="1037">
        <f>'Заказ, cкидки и курсы валют'!$J$24*F108</f>
        <v>1719.9591500000001</v>
      </c>
      <c r="H108" s="158">
        <f t="shared" si="19"/>
        <v>7739.82</v>
      </c>
      <c r="I108" s="555"/>
      <c r="J108" s="706"/>
    </row>
    <row r="109" spans="1:10" ht="15">
      <c r="A109" s="243" t="s">
        <v>11079</v>
      </c>
      <c r="B109" s="557" t="s">
        <v>3544</v>
      </c>
      <c r="C109" s="765">
        <v>3003</v>
      </c>
      <c r="D109" s="558">
        <v>4500</v>
      </c>
      <c r="E109" s="2363">
        <v>135.59</v>
      </c>
      <c r="F109" s="740">
        <f t="shared" si="18"/>
        <v>135.59</v>
      </c>
      <c r="G109" s="1037">
        <f>'Заказ, cкидки и курсы валют'!$J$24*F109</f>
        <v>1719.9591500000001</v>
      </c>
      <c r="H109" s="158">
        <f t="shared" si="19"/>
        <v>7739.82</v>
      </c>
      <c r="I109" s="555"/>
      <c r="J109" s="706"/>
    </row>
    <row r="110" spans="1:10" ht="15">
      <c r="A110" s="243" t="s">
        <v>6793</v>
      </c>
      <c r="B110" s="557" t="s">
        <v>3544</v>
      </c>
      <c r="C110" s="765">
        <v>3005</v>
      </c>
      <c r="D110" s="558">
        <v>4500</v>
      </c>
      <c r="E110" s="2363">
        <v>135.59</v>
      </c>
      <c r="F110" s="740">
        <f t="shared" si="18"/>
        <v>135.59</v>
      </c>
      <c r="G110" s="1037">
        <f>'Заказ, cкидки и курсы валют'!$J$24*F110</f>
        <v>1719.9591500000001</v>
      </c>
      <c r="H110" s="158">
        <f t="shared" si="19"/>
        <v>7739.82</v>
      </c>
      <c r="I110" s="555"/>
      <c r="J110" s="706"/>
    </row>
    <row r="111" spans="1:10" ht="15">
      <c r="A111" s="243" t="s">
        <v>11080</v>
      </c>
      <c r="B111" s="557" t="s">
        <v>3544</v>
      </c>
      <c r="C111" s="765">
        <v>3009</v>
      </c>
      <c r="D111" s="558">
        <v>4500</v>
      </c>
      <c r="E111" s="2363">
        <v>135.59</v>
      </c>
      <c r="F111" s="740">
        <f t="shared" si="18"/>
        <v>135.59</v>
      </c>
      <c r="G111" s="1037">
        <f>'Заказ, cкидки и курсы валют'!$J$24*F111</f>
        <v>1719.9591500000001</v>
      </c>
      <c r="H111" s="158">
        <f t="shared" si="19"/>
        <v>7739.82</v>
      </c>
      <c r="I111" s="555"/>
      <c r="J111" s="706"/>
    </row>
    <row r="112" spans="1:10" ht="15">
      <c r="A112" s="243" t="s">
        <v>11081</v>
      </c>
      <c r="B112" s="557" t="s">
        <v>3544</v>
      </c>
      <c r="C112" s="765">
        <v>3011</v>
      </c>
      <c r="D112" s="558">
        <v>4500</v>
      </c>
      <c r="E112" s="2363">
        <v>135.59</v>
      </c>
      <c r="F112" s="740">
        <f t="shared" si="18"/>
        <v>135.59</v>
      </c>
      <c r="G112" s="1037">
        <f>'Заказ, cкидки и курсы валют'!$J$24*F112</f>
        <v>1719.9591500000001</v>
      </c>
      <c r="H112" s="158">
        <f t="shared" si="19"/>
        <v>7739.82</v>
      </c>
      <c r="I112" s="555"/>
      <c r="J112" s="706"/>
    </row>
    <row r="113" spans="1:10" ht="15">
      <c r="A113" s="243" t="s">
        <v>11082</v>
      </c>
      <c r="B113" s="557" t="s">
        <v>3544</v>
      </c>
      <c r="C113" s="765">
        <v>5002</v>
      </c>
      <c r="D113" s="558">
        <v>4500</v>
      </c>
      <c r="E113" s="2363">
        <v>135.59</v>
      </c>
      <c r="F113" s="740">
        <f t="shared" ref="F113:F122" si="20">ROUND(E113*(1-$F$37),2)</f>
        <v>135.59</v>
      </c>
      <c r="G113" s="1037">
        <f>'Заказ, cкидки и курсы валют'!$J$24*F113</f>
        <v>1719.9591500000001</v>
      </c>
      <c r="H113" s="158">
        <f t="shared" ref="H113:H122" si="21">ROUND((D113/1000)*G113,2)</f>
        <v>7739.82</v>
      </c>
      <c r="I113" s="555"/>
      <c r="J113" s="706"/>
    </row>
    <row r="114" spans="1:10" ht="15">
      <c r="A114" s="243" t="s">
        <v>6794</v>
      </c>
      <c r="B114" s="557" t="s">
        <v>3544</v>
      </c>
      <c r="C114" s="49">
        <v>5005</v>
      </c>
      <c r="D114" s="558">
        <v>4500</v>
      </c>
      <c r="E114" s="2363">
        <v>135.59</v>
      </c>
      <c r="F114" s="740">
        <f t="shared" si="20"/>
        <v>135.59</v>
      </c>
      <c r="G114" s="1037">
        <f>'Заказ, cкидки и курсы валют'!$J$24*F114</f>
        <v>1719.9591500000001</v>
      </c>
      <c r="H114" s="158">
        <f t="shared" si="21"/>
        <v>7739.82</v>
      </c>
      <c r="I114" s="555"/>
      <c r="J114" s="706"/>
    </row>
    <row r="115" spans="1:10" ht="15">
      <c r="A115" s="243" t="s">
        <v>11083</v>
      </c>
      <c r="B115" s="557" t="s">
        <v>3544</v>
      </c>
      <c r="C115" s="49">
        <v>5021</v>
      </c>
      <c r="D115" s="558">
        <v>4500</v>
      </c>
      <c r="E115" s="2363">
        <v>135.59</v>
      </c>
      <c r="F115" s="740">
        <f t="shared" si="20"/>
        <v>135.59</v>
      </c>
      <c r="G115" s="1037">
        <f>'Заказ, cкидки и курсы валют'!$J$24*F115</f>
        <v>1719.9591500000001</v>
      </c>
      <c r="H115" s="158">
        <f t="shared" si="21"/>
        <v>7739.82</v>
      </c>
      <c r="I115" s="555"/>
      <c r="J115" s="706"/>
    </row>
    <row r="116" spans="1:10" ht="15">
      <c r="A116" s="243" t="s">
        <v>11084</v>
      </c>
      <c r="B116" s="557" t="s">
        <v>3544</v>
      </c>
      <c r="C116" s="49">
        <v>6002</v>
      </c>
      <c r="D116" s="558">
        <v>4500</v>
      </c>
      <c r="E116" s="2363">
        <v>135.59</v>
      </c>
      <c r="F116" s="740">
        <f t="shared" si="20"/>
        <v>135.59</v>
      </c>
      <c r="G116" s="1037">
        <f>'Заказ, cкидки и курсы валют'!$J$24*F116</f>
        <v>1719.9591500000001</v>
      </c>
      <c r="H116" s="158">
        <f t="shared" si="21"/>
        <v>7739.82</v>
      </c>
      <c r="I116" s="555"/>
      <c r="J116" s="706"/>
    </row>
    <row r="117" spans="1:10" ht="15">
      <c r="A117" s="243" t="s">
        <v>6795</v>
      </c>
      <c r="B117" s="557" t="s">
        <v>3544</v>
      </c>
      <c r="C117" s="49">
        <v>6005</v>
      </c>
      <c r="D117" s="558">
        <v>4500</v>
      </c>
      <c r="E117" s="2363">
        <v>135.59</v>
      </c>
      <c r="F117" s="740">
        <f t="shared" si="20"/>
        <v>135.59</v>
      </c>
      <c r="G117" s="1037">
        <f>'Заказ, cкидки и курсы валют'!$J$24*F117</f>
        <v>1719.9591500000001</v>
      </c>
      <c r="H117" s="158">
        <f t="shared" si="21"/>
        <v>7739.82</v>
      </c>
      <c r="I117" s="555"/>
      <c r="J117" s="706"/>
    </row>
    <row r="118" spans="1:10" ht="15">
      <c r="A118" s="243" t="s">
        <v>6796</v>
      </c>
      <c r="B118" s="557" t="s">
        <v>3544</v>
      </c>
      <c r="C118" s="49">
        <v>7004</v>
      </c>
      <c r="D118" s="558">
        <v>4500</v>
      </c>
      <c r="E118" s="2363">
        <v>135.59</v>
      </c>
      <c r="F118" s="740">
        <f t="shared" si="20"/>
        <v>135.59</v>
      </c>
      <c r="G118" s="1037">
        <f>'Заказ, cкидки и курсы валют'!$J$24*F118</f>
        <v>1719.9591500000001</v>
      </c>
      <c r="H118" s="158">
        <f t="shared" si="21"/>
        <v>7739.82</v>
      </c>
      <c r="I118" s="555"/>
      <c r="J118" s="706"/>
    </row>
    <row r="119" spans="1:10" ht="15">
      <c r="A119" s="243" t="s">
        <v>11085</v>
      </c>
      <c r="B119" s="557" t="s">
        <v>3544</v>
      </c>
      <c r="C119" s="49">
        <v>7024</v>
      </c>
      <c r="D119" s="558">
        <v>4500</v>
      </c>
      <c r="E119" s="2363">
        <v>135.59</v>
      </c>
      <c r="F119" s="740">
        <f t="shared" si="20"/>
        <v>135.59</v>
      </c>
      <c r="G119" s="1037">
        <f>'Заказ, cкидки и курсы валют'!$J$24*F119</f>
        <v>1719.9591500000001</v>
      </c>
      <c r="H119" s="158">
        <f t="shared" si="21"/>
        <v>7739.82</v>
      </c>
      <c r="I119" s="555"/>
      <c r="J119" s="706"/>
    </row>
    <row r="120" spans="1:10" ht="15">
      <c r="A120" s="243" t="s">
        <v>6797</v>
      </c>
      <c r="B120" s="557" t="s">
        <v>3544</v>
      </c>
      <c r="C120" s="49">
        <v>8017</v>
      </c>
      <c r="D120" s="558">
        <v>4500</v>
      </c>
      <c r="E120" s="2363">
        <v>135.59</v>
      </c>
      <c r="F120" s="740">
        <f t="shared" si="20"/>
        <v>135.59</v>
      </c>
      <c r="G120" s="1037">
        <f>'Заказ, cкидки и курсы валют'!$J$24*F120</f>
        <v>1719.9591500000001</v>
      </c>
      <c r="H120" s="158">
        <f t="shared" si="21"/>
        <v>7739.82</v>
      </c>
      <c r="I120" s="555"/>
      <c r="J120" s="706"/>
    </row>
    <row r="121" spans="1:10" ht="16.5" customHeight="1">
      <c r="A121" s="243" t="s">
        <v>11086</v>
      </c>
      <c r="B121" s="557" t="s">
        <v>3544</v>
      </c>
      <c r="C121" s="49">
        <v>8019</v>
      </c>
      <c r="D121" s="558">
        <v>4500</v>
      </c>
      <c r="E121" s="2363">
        <v>135.59</v>
      </c>
      <c r="F121" s="740">
        <f t="shared" si="20"/>
        <v>135.59</v>
      </c>
      <c r="G121" s="1037">
        <f>'Заказ, cкидки и курсы валют'!$J$24*F121</f>
        <v>1719.9591500000001</v>
      </c>
      <c r="H121" s="158">
        <f t="shared" si="21"/>
        <v>7739.82</v>
      </c>
      <c r="I121" s="555"/>
      <c r="J121" s="706"/>
    </row>
    <row r="122" spans="1:10" ht="15">
      <c r="A122" s="243" t="s">
        <v>6798</v>
      </c>
      <c r="B122" s="557" t="s">
        <v>3544</v>
      </c>
      <c r="C122" s="49">
        <v>9003</v>
      </c>
      <c r="D122" s="558">
        <v>4500</v>
      </c>
      <c r="E122" s="2363">
        <v>135.59</v>
      </c>
      <c r="F122" s="740">
        <f t="shared" si="20"/>
        <v>135.59</v>
      </c>
      <c r="G122" s="1037">
        <f>'Заказ, cкидки и курсы валют'!$J$24*F122</f>
        <v>1719.9591500000001</v>
      </c>
      <c r="H122" s="158">
        <f t="shared" si="21"/>
        <v>7739.82</v>
      </c>
      <c r="I122" s="555"/>
      <c r="J122" s="706"/>
    </row>
    <row r="123" spans="1:10" ht="15">
      <c r="A123" s="661" t="s">
        <v>6799</v>
      </c>
      <c r="B123" s="662" t="s">
        <v>1393</v>
      </c>
      <c r="C123" s="662">
        <v>1014</v>
      </c>
      <c r="D123" s="663">
        <v>4000</v>
      </c>
      <c r="E123" s="2363">
        <v>147.47</v>
      </c>
      <c r="F123" s="1128">
        <f>ROUND(E123*(1-$F$37),2)</f>
        <v>147.47</v>
      </c>
      <c r="G123" s="1129">
        <f>'Заказ, cкидки и курсы валют'!$J$24*F123</f>
        <v>1870.6569500000001</v>
      </c>
      <c r="H123" s="664">
        <f>ROUND((D123/1000)*G123,2)</f>
        <v>7482.63</v>
      </c>
      <c r="I123" s="665"/>
      <c r="J123" s="706"/>
    </row>
    <row r="124" spans="1:10" ht="15">
      <c r="A124" s="250" t="s">
        <v>6800</v>
      </c>
      <c r="B124" s="49" t="s">
        <v>1393</v>
      </c>
      <c r="C124" s="765">
        <v>1015</v>
      </c>
      <c r="D124" s="48">
        <v>4000</v>
      </c>
      <c r="E124" s="2363">
        <v>147.47</v>
      </c>
      <c r="F124" s="740">
        <f>ROUND(E124*(1-$F$37),2)</f>
        <v>147.47</v>
      </c>
      <c r="G124" s="1037">
        <f>'Заказ, cкидки и курсы валют'!$J$24*F124</f>
        <v>1870.6569500000001</v>
      </c>
      <c r="H124" s="158">
        <f>ROUND((D124/1000)*G124,2)</f>
        <v>7482.63</v>
      </c>
      <c r="I124" s="245"/>
      <c r="J124" s="706"/>
    </row>
    <row r="125" spans="1:10" ht="15">
      <c r="A125" s="250" t="s">
        <v>11087</v>
      </c>
      <c r="B125" s="49" t="s">
        <v>1393</v>
      </c>
      <c r="C125" s="765">
        <v>1018</v>
      </c>
      <c r="D125" s="48">
        <v>4000</v>
      </c>
      <c r="E125" s="2363">
        <v>147.47</v>
      </c>
      <c r="F125" s="740">
        <f>ROUND(E125*(1-$F$37),2)</f>
        <v>147.47</v>
      </c>
      <c r="G125" s="1037">
        <f>'Заказ, cкидки и курсы валют'!$J$24*F125</f>
        <v>1870.6569500000001</v>
      </c>
      <c r="H125" s="158">
        <f>ROUND((D125/1000)*G125,2)</f>
        <v>7482.63</v>
      </c>
      <c r="I125" s="245"/>
      <c r="J125" s="706"/>
    </row>
    <row r="126" spans="1:10" ht="15">
      <c r="A126" s="250" t="s">
        <v>9574</v>
      </c>
      <c r="B126" s="49" t="s">
        <v>1393</v>
      </c>
      <c r="C126" s="765">
        <v>3003</v>
      </c>
      <c r="D126" s="48">
        <v>4000</v>
      </c>
      <c r="E126" s="2363">
        <v>147.47</v>
      </c>
      <c r="F126" s="740">
        <f>ROUND(E126*(1-$F$37),2)</f>
        <v>147.47</v>
      </c>
      <c r="G126" s="1037">
        <f>'Заказ, cкидки и курсы валют'!$J$24*F126</f>
        <v>1870.6569500000001</v>
      </c>
      <c r="H126" s="158">
        <f>ROUND((D126/1000)*G126,2)</f>
        <v>7482.63</v>
      </c>
      <c r="I126" s="245"/>
      <c r="J126" s="706"/>
    </row>
    <row r="127" spans="1:10" ht="15">
      <c r="A127" s="250" t="s">
        <v>6801</v>
      </c>
      <c r="B127" s="49" t="s">
        <v>1393</v>
      </c>
      <c r="C127" s="765">
        <v>3005</v>
      </c>
      <c r="D127" s="48">
        <v>4000</v>
      </c>
      <c r="E127" s="2363">
        <v>147.47</v>
      </c>
      <c r="F127" s="740">
        <f t="shared" ref="F127:F128" si="22">ROUND(E127*(1-$F$37),2)</f>
        <v>147.47</v>
      </c>
      <c r="G127" s="1037">
        <f>'Заказ, cкидки и курсы валют'!$J$24*F127</f>
        <v>1870.6569500000001</v>
      </c>
      <c r="H127" s="158">
        <f t="shared" ref="H127:H128" si="23">ROUND((D127/1000)*G127,2)</f>
        <v>7482.63</v>
      </c>
      <c r="I127" s="245"/>
      <c r="J127" s="706"/>
    </row>
    <row r="128" spans="1:10" ht="15">
      <c r="A128" s="250" t="s">
        <v>11088</v>
      </c>
      <c r="B128" s="49" t="s">
        <v>1393</v>
      </c>
      <c r="C128" s="765">
        <v>3009</v>
      </c>
      <c r="D128" s="48">
        <v>4000</v>
      </c>
      <c r="E128" s="2363">
        <v>147.47</v>
      </c>
      <c r="F128" s="740">
        <f t="shared" si="22"/>
        <v>147.47</v>
      </c>
      <c r="G128" s="1037">
        <f>'Заказ, cкидки и курсы валют'!$J$24*F128</f>
        <v>1870.6569500000001</v>
      </c>
      <c r="H128" s="158">
        <f t="shared" si="23"/>
        <v>7482.63</v>
      </c>
      <c r="I128" s="245"/>
    </row>
    <row r="129" spans="1:9" ht="15">
      <c r="A129" s="250" t="s">
        <v>9652</v>
      </c>
      <c r="B129" s="49" t="s">
        <v>1393</v>
      </c>
      <c r="C129" s="765">
        <v>3011</v>
      </c>
      <c r="D129" s="48">
        <v>4000</v>
      </c>
      <c r="E129" s="2363">
        <v>147.47</v>
      </c>
      <c r="F129" s="740">
        <f t="shared" ref="F129:F142" si="24">ROUND(E129*(1-$F$37),2)</f>
        <v>147.47</v>
      </c>
      <c r="G129" s="1037">
        <f>'Заказ, cкидки и курсы валют'!$J$24*F129</f>
        <v>1870.6569500000001</v>
      </c>
      <c r="H129" s="158">
        <f t="shared" ref="H129:H142" si="25">ROUND((D129/1000)*G129,2)</f>
        <v>7482.63</v>
      </c>
      <c r="I129" s="245"/>
    </row>
    <row r="130" spans="1:9" ht="15">
      <c r="A130" s="250" t="s">
        <v>6802</v>
      </c>
      <c r="B130" s="49" t="s">
        <v>1393</v>
      </c>
      <c r="C130" s="765">
        <v>5002</v>
      </c>
      <c r="D130" s="48">
        <v>4000</v>
      </c>
      <c r="E130" s="2363">
        <v>147.47</v>
      </c>
      <c r="F130" s="740">
        <f t="shared" si="24"/>
        <v>147.47</v>
      </c>
      <c r="G130" s="1037">
        <f>'Заказ, cкидки и курсы валют'!$J$24*F130</f>
        <v>1870.6569500000001</v>
      </c>
      <c r="H130" s="158">
        <f t="shared" si="25"/>
        <v>7482.63</v>
      </c>
      <c r="I130" s="245"/>
    </row>
    <row r="131" spans="1:9" ht="15">
      <c r="A131" s="250" t="s">
        <v>6803</v>
      </c>
      <c r="B131" s="49" t="s">
        <v>1393</v>
      </c>
      <c r="C131" s="49">
        <v>5005</v>
      </c>
      <c r="D131" s="48">
        <v>4000</v>
      </c>
      <c r="E131" s="2363">
        <v>147.47</v>
      </c>
      <c r="F131" s="740">
        <f t="shared" si="24"/>
        <v>147.47</v>
      </c>
      <c r="G131" s="1037">
        <f>'Заказ, cкидки и курсы валют'!$J$24*F131</f>
        <v>1870.6569500000001</v>
      </c>
      <c r="H131" s="158">
        <f t="shared" si="25"/>
        <v>7482.63</v>
      </c>
      <c r="I131" s="245"/>
    </row>
    <row r="132" spans="1:9" ht="15">
      <c r="A132" s="250" t="s">
        <v>6804</v>
      </c>
      <c r="B132" s="49" t="s">
        <v>1393</v>
      </c>
      <c r="C132" s="49">
        <v>5021</v>
      </c>
      <c r="D132" s="48">
        <v>4000</v>
      </c>
      <c r="E132" s="2363">
        <v>147.47</v>
      </c>
      <c r="F132" s="740">
        <f t="shared" si="24"/>
        <v>147.47</v>
      </c>
      <c r="G132" s="1037">
        <f>'Заказ, cкидки и курсы валют'!$J$24*F132</f>
        <v>1870.6569500000001</v>
      </c>
      <c r="H132" s="158">
        <f t="shared" si="25"/>
        <v>7482.63</v>
      </c>
      <c r="I132" s="245"/>
    </row>
    <row r="133" spans="1:9" ht="15">
      <c r="A133" s="250" t="s">
        <v>6805</v>
      </c>
      <c r="B133" s="49" t="s">
        <v>1393</v>
      </c>
      <c r="C133" s="49">
        <v>6002</v>
      </c>
      <c r="D133" s="48">
        <v>4000</v>
      </c>
      <c r="E133" s="2363">
        <v>147.47</v>
      </c>
      <c r="F133" s="740">
        <f t="shared" si="24"/>
        <v>147.47</v>
      </c>
      <c r="G133" s="1037">
        <f>'Заказ, cкидки и курсы валют'!$J$24*F133</f>
        <v>1870.6569500000001</v>
      </c>
      <c r="H133" s="158">
        <f t="shared" si="25"/>
        <v>7482.63</v>
      </c>
      <c r="I133" s="245"/>
    </row>
    <row r="134" spans="1:9" ht="15">
      <c r="A134" s="250" t="s">
        <v>6806</v>
      </c>
      <c r="B134" s="49" t="s">
        <v>1393</v>
      </c>
      <c r="C134" s="49">
        <v>6005</v>
      </c>
      <c r="D134" s="48">
        <v>4000</v>
      </c>
      <c r="E134" s="2363">
        <v>147.47</v>
      </c>
      <c r="F134" s="740">
        <f t="shared" si="24"/>
        <v>147.47</v>
      </c>
      <c r="G134" s="1037">
        <f>'Заказ, cкидки и курсы валют'!$J$24*F134</f>
        <v>1870.6569500000001</v>
      </c>
      <c r="H134" s="158">
        <f t="shared" si="25"/>
        <v>7482.63</v>
      </c>
      <c r="I134" s="245"/>
    </row>
    <row r="135" spans="1:9" ht="15">
      <c r="A135" s="250" t="s">
        <v>6807</v>
      </c>
      <c r="B135" s="49" t="s">
        <v>1393</v>
      </c>
      <c r="C135" s="49">
        <v>7004</v>
      </c>
      <c r="D135" s="48">
        <v>4000</v>
      </c>
      <c r="E135" s="2363">
        <v>147.47</v>
      </c>
      <c r="F135" s="740">
        <f t="shared" si="24"/>
        <v>147.47</v>
      </c>
      <c r="G135" s="1037">
        <f>'Заказ, cкидки и курсы валют'!$J$24*F135</f>
        <v>1870.6569500000001</v>
      </c>
      <c r="H135" s="158">
        <f t="shared" si="25"/>
        <v>7482.63</v>
      </c>
      <c r="I135" s="245"/>
    </row>
    <row r="136" spans="1:9" ht="15">
      <c r="A136" s="250" t="s">
        <v>6808</v>
      </c>
      <c r="B136" s="47" t="s">
        <v>1393</v>
      </c>
      <c r="C136" s="49">
        <v>7024</v>
      </c>
      <c r="D136" s="48">
        <v>4000</v>
      </c>
      <c r="E136" s="2363">
        <v>147.47</v>
      </c>
      <c r="F136" s="740">
        <f t="shared" si="24"/>
        <v>147.47</v>
      </c>
      <c r="G136" s="1037">
        <f>'Заказ, cкидки и курсы валют'!$J$24*F136</f>
        <v>1870.6569500000001</v>
      </c>
      <c r="H136" s="158">
        <f t="shared" si="25"/>
        <v>7482.63</v>
      </c>
      <c r="I136" s="245"/>
    </row>
    <row r="137" spans="1:9" ht="15">
      <c r="A137" s="250" t="s">
        <v>6809</v>
      </c>
      <c r="B137" s="49" t="s">
        <v>1393</v>
      </c>
      <c r="C137" s="49">
        <v>8017</v>
      </c>
      <c r="D137" s="48">
        <v>4000</v>
      </c>
      <c r="E137" s="2363">
        <v>147.47</v>
      </c>
      <c r="F137" s="740">
        <f t="shared" si="24"/>
        <v>147.47</v>
      </c>
      <c r="G137" s="1037">
        <f>'Заказ, cкидки и курсы валют'!$J$24*F137</f>
        <v>1870.6569500000001</v>
      </c>
      <c r="H137" s="158">
        <f t="shared" si="25"/>
        <v>7482.63</v>
      </c>
      <c r="I137" s="245"/>
    </row>
    <row r="138" spans="1:9" ht="15">
      <c r="A138" s="250" t="s">
        <v>9575</v>
      </c>
      <c r="B138" s="49" t="s">
        <v>1393</v>
      </c>
      <c r="C138" s="49">
        <v>8019</v>
      </c>
      <c r="D138" s="48">
        <v>4000</v>
      </c>
      <c r="E138" s="2363">
        <v>147.47</v>
      </c>
      <c r="F138" s="740">
        <f t="shared" si="24"/>
        <v>147.47</v>
      </c>
      <c r="G138" s="1037">
        <f>'Заказ, cкидки и курсы валют'!$J$24*F138</f>
        <v>1870.6569500000001</v>
      </c>
      <c r="H138" s="158">
        <f t="shared" si="25"/>
        <v>7482.63</v>
      </c>
      <c r="I138" s="245"/>
    </row>
    <row r="139" spans="1:9" ht="15">
      <c r="A139" s="250" t="s">
        <v>6810</v>
      </c>
      <c r="B139" s="49" t="s">
        <v>1393</v>
      </c>
      <c r="C139" s="49">
        <v>9003</v>
      </c>
      <c r="D139" s="48">
        <v>4000</v>
      </c>
      <c r="E139" s="2363">
        <v>147.47</v>
      </c>
      <c r="F139" s="740">
        <f t="shared" si="24"/>
        <v>147.47</v>
      </c>
      <c r="G139" s="1037">
        <f>'Заказ, cкидки и курсы валют'!$J$24*F139</f>
        <v>1870.6569500000001</v>
      </c>
      <c r="H139" s="158">
        <f t="shared" si="25"/>
        <v>7482.63</v>
      </c>
      <c r="I139" s="245"/>
    </row>
    <row r="140" spans="1:9" ht="15">
      <c r="A140" s="661" t="s">
        <v>6811</v>
      </c>
      <c r="B140" s="662" t="s">
        <v>1394</v>
      </c>
      <c r="C140" s="662">
        <v>1014</v>
      </c>
      <c r="D140" s="663">
        <v>3000</v>
      </c>
      <c r="E140" s="2363">
        <v>165.12</v>
      </c>
      <c r="F140" s="1128">
        <f t="shared" si="24"/>
        <v>165.12</v>
      </c>
      <c r="G140" s="1129">
        <f>'Заказ, cкидки и курсы валют'!$J$24*F140</f>
        <v>2094.5472</v>
      </c>
      <c r="H140" s="664">
        <f t="shared" si="25"/>
        <v>6283.64</v>
      </c>
      <c r="I140" s="665"/>
    </row>
    <row r="141" spans="1:9" ht="15">
      <c r="A141" s="250" t="s">
        <v>11089</v>
      </c>
      <c r="B141" s="49" t="s">
        <v>1394</v>
      </c>
      <c r="C141" s="765">
        <v>1015</v>
      </c>
      <c r="D141" s="48">
        <v>3000</v>
      </c>
      <c r="E141" s="2363">
        <v>165.12</v>
      </c>
      <c r="F141" s="740">
        <f t="shared" si="24"/>
        <v>165.12</v>
      </c>
      <c r="G141" s="1037">
        <f>'Заказ, cкидки и курсы валют'!$J$24*F141</f>
        <v>2094.5472</v>
      </c>
      <c r="H141" s="158">
        <f t="shared" si="25"/>
        <v>6283.64</v>
      </c>
      <c r="I141" s="245"/>
    </row>
    <row r="142" spans="1:9" ht="15">
      <c r="A142" s="250" t="s">
        <v>11090</v>
      </c>
      <c r="B142" s="49" t="s">
        <v>1394</v>
      </c>
      <c r="C142" s="765">
        <v>1018</v>
      </c>
      <c r="D142" s="48">
        <v>3000</v>
      </c>
      <c r="E142" s="2363">
        <v>165.12</v>
      </c>
      <c r="F142" s="740">
        <f t="shared" si="24"/>
        <v>165.12</v>
      </c>
      <c r="G142" s="1037">
        <f>'Заказ, cкидки и курсы валют'!$J$24*F142</f>
        <v>2094.5472</v>
      </c>
      <c r="H142" s="158">
        <f t="shared" si="25"/>
        <v>6283.64</v>
      </c>
      <c r="I142" s="245"/>
    </row>
    <row r="143" spans="1:9" ht="15">
      <c r="A143" s="250" t="s">
        <v>11091</v>
      </c>
      <c r="B143" s="49" t="s">
        <v>1394</v>
      </c>
      <c r="C143" s="765">
        <v>3003</v>
      </c>
      <c r="D143" s="48">
        <v>3000</v>
      </c>
      <c r="E143" s="2363">
        <v>165.12</v>
      </c>
      <c r="F143" s="740">
        <f t="shared" ref="F143:F150" si="26">ROUND(E143*(1-$F$37),2)</f>
        <v>165.12</v>
      </c>
      <c r="G143" s="1037">
        <f>'Заказ, cкидки и курсы валют'!$J$24*F143</f>
        <v>2094.5472</v>
      </c>
      <c r="H143" s="158">
        <f t="shared" ref="H143:H150" si="27">ROUND((D143/1000)*G143,2)</f>
        <v>6283.64</v>
      </c>
      <c r="I143" s="245"/>
    </row>
    <row r="144" spans="1:9" ht="15">
      <c r="A144" s="250" t="s">
        <v>6812</v>
      </c>
      <c r="B144" s="49" t="s">
        <v>1394</v>
      </c>
      <c r="C144" s="765">
        <v>3005</v>
      </c>
      <c r="D144" s="48">
        <v>3000</v>
      </c>
      <c r="E144" s="2363">
        <v>165.12</v>
      </c>
      <c r="F144" s="740">
        <f t="shared" si="26"/>
        <v>165.12</v>
      </c>
      <c r="G144" s="1037">
        <f>'Заказ, cкидки и курсы валют'!$J$24*F144</f>
        <v>2094.5472</v>
      </c>
      <c r="H144" s="158">
        <f t="shared" si="27"/>
        <v>6283.64</v>
      </c>
      <c r="I144" s="245"/>
    </row>
    <row r="145" spans="1:9" ht="15">
      <c r="A145" s="250" t="s">
        <v>11092</v>
      </c>
      <c r="B145" s="47" t="s">
        <v>1394</v>
      </c>
      <c r="C145" s="765">
        <v>3009</v>
      </c>
      <c r="D145" s="48">
        <v>3000</v>
      </c>
      <c r="E145" s="2363">
        <v>165.12</v>
      </c>
      <c r="F145" s="740">
        <f t="shared" si="26"/>
        <v>165.12</v>
      </c>
      <c r="G145" s="1037">
        <f>'Заказ, cкидки и курсы валют'!$J$24*F145</f>
        <v>2094.5472</v>
      </c>
      <c r="H145" s="158">
        <f t="shared" si="27"/>
        <v>6283.64</v>
      </c>
      <c r="I145" s="245"/>
    </row>
    <row r="146" spans="1:9" ht="15">
      <c r="A146" s="250" t="s">
        <v>11093</v>
      </c>
      <c r="B146" s="49" t="s">
        <v>1394</v>
      </c>
      <c r="C146" s="765">
        <v>3011</v>
      </c>
      <c r="D146" s="48">
        <v>3000</v>
      </c>
      <c r="E146" s="2363">
        <v>165.12</v>
      </c>
      <c r="F146" s="740">
        <f t="shared" si="26"/>
        <v>165.12</v>
      </c>
      <c r="G146" s="1037">
        <f>'Заказ, cкидки и курсы валют'!$J$24*F146</f>
        <v>2094.5472</v>
      </c>
      <c r="H146" s="158">
        <f t="shared" si="27"/>
        <v>6283.64</v>
      </c>
      <c r="I146" s="245"/>
    </row>
    <row r="147" spans="1:9" ht="15">
      <c r="A147" s="250" t="s">
        <v>11094</v>
      </c>
      <c r="B147" s="49" t="s">
        <v>1394</v>
      </c>
      <c r="C147" s="765">
        <v>5002</v>
      </c>
      <c r="D147" s="48">
        <v>3000</v>
      </c>
      <c r="E147" s="2363">
        <v>165.12</v>
      </c>
      <c r="F147" s="740">
        <f t="shared" si="26"/>
        <v>165.12</v>
      </c>
      <c r="G147" s="1037">
        <f>'Заказ, cкидки и курсы валют'!$J$24*F147</f>
        <v>2094.5472</v>
      </c>
      <c r="H147" s="158">
        <f t="shared" si="27"/>
        <v>6283.64</v>
      </c>
      <c r="I147" s="245"/>
    </row>
    <row r="148" spans="1:9" ht="15">
      <c r="A148" s="250" t="s">
        <v>6813</v>
      </c>
      <c r="B148" s="49" t="s">
        <v>1394</v>
      </c>
      <c r="C148" s="49">
        <v>5005</v>
      </c>
      <c r="D148" s="48">
        <v>3000</v>
      </c>
      <c r="E148" s="2363">
        <v>165.12</v>
      </c>
      <c r="F148" s="740">
        <f t="shared" si="26"/>
        <v>165.12</v>
      </c>
      <c r="G148" s="1037">
        <f>'Заказ, cкидки и курсы валют'!$J$24*F148</f>
        <v>2094.5472</v>
      </c>
      <c r="H148" s="158">
        <f t="shared" si="27"/>
        <v>6283.64</v>
      </c>
      <c r="I148" s="245"/>
    </row>
    <row r="149" spans="1:9" ht="15">
      <c r="A149" s="250" t="s">
        <v>11095</v>
      </c>
      <c r="B149" s="47" t="s">
        <v>1394</v>
      </c>
      <c r="C149" s="49">
        <v>5021</v>
      </c>
      <c r="D149" s="48">
        <v>3000</v>
      </c>
      <c r="E149" s="2363">
        <v>165.12</v>
      </c>
      <c r="F149" s="740">
        <f t="shared" si="26"/>
        <v>165.12</v>
      </c>
      <c r="G149" s="1037">
        <f>'Заказ, cкидки и курсы валют'!$J$24*F149</f>
        <v>2094.5472</v>
      </c>
      <c r="H149" s="158">
        <f t="shared" si="27"/>
        <v>6283.64</v>
      </c>
      <c r="I149" s="245"/>
    </row>
    <row r="150" spans="1:9" ht="15">
      <c r="A150" s="397" t="s">
        <v>11096</v>
      </c>
      <c r="B150" s="543" t="s">
        <v>1394</v>
      </c>
      <c r="C150" s="543">
        <v>6002</v>
      </c>
      <c r="D150" s="2252">
        <v>3000</v>
      </c>
      <c r="E150" s="2363">
        <v>165.12</v>
      </c>
      <c r="F150" s="1496">
        <f t="shared" si="26"/>
        <v>165.12</v>
      </c>
      <c r="G150" s="1497">
        <f>'Заказ, cкидки и курсы валют'!$J$24*F150</f>
        <v>2094.5472</v>
      </c>
      <c r="H150" s="544">
        <f t="shared" si="27"/>
        <v>6283.64</v>
      </c>
      <c r="I150" s="245"/>
    </row>
    <row r="151" spans="1:9" ht="15">
      <c r="A151" s="15" t="s">
        <v>6814</v>
      </c>
      <c r="B151" s="49" t="s">
        <v>1394</v>
      </c>
      <c r="C151" s="49">
        <v>6005</v>
      </c>
      <c r="D151" s="48">
        <v>3000</v>
      </c>
      <c r="E151" s="2363">
        <v>165.12</v>
      </c>
      <c r="F151" s="740">
        <f t="shared" ref="F151:F156" si="28">ROUND(E151*(1-$F$37),2)</f>
        <v>165.12</v>
      </c>
      <c r="G151" s="1037">
        <f>'Заказ, cкидки и курсы валют'!$J$24*F151</f>
        <v>2094.5472</v>
      </c>
      <c r="H151" s="158">
        <f t="shared" ref="H151:H156" si="29">ROUND((D151/1000)*G151,2)</f>
        <v>6283.64</v>
      </c>
      <c r="I151" s="2249"/>
    </row>
    <row r="152" spans="1:9" ht="15">
      <c r="A152" s="15" t="s">
        <v>6815</v>
      </c>
      <c r="B152" s="49" t="s">
        <v>1394</v>
      </c>
      <c r="C152" s="49">
        <v>7004</v>
      </c>
      <c r="D152" s="48">
        <v>3000</v>
      </c>
      <c r="E152" s="2363">
        <v>165.12</v>
      </c>
      <c r="F152" s="740">
        <f t="shared" si="28"/>
        <v>165.12</v>
      </c>
      <c r="G152" s="1037">
        <f>'Заказ, cкидки и курсы валют'!$J$24*F152</f>
        <v>2094.5472</v>
      </c>
      <c r="H152" s="158">
        <f t="shared" si="29"/>
        <v>6283.64</v>
      </c>
      <c r="I152" s="2249"/>
    </row>
    <row r="153" spans="1:9" ht="15">
      <c r="A153" s="15" t="s">
        <v>6816</v>
      </c>
      <c r="B153" s="47" t="s">
        <v>1394</v>
      </c>
      <c r="C153" s="49">
        <v>7024</v>
      </c>
      <c r="D153" s="48">
        <v>3000</v>
      </c>
      <c r="E153" s="2363">
        <v>165.12</v>
      </c>
      <c r="F153" s="740">
        <f t="shared" si="28"/>
        <v>165.12</v>
      </c>
      <c r="G153" s="1037">
        <f>'Заказ, cкидки и курсы валют'!$J$24*F153</f>
        <v>2094.5472</v>
      </c>
      <c r="H153" s="158">
        <f t="shared" si="29"/>
        <v>6283.64</v>
      </c>
      <c r="I153" s="2249"/>
    </row>
    <row r="154" spans="1:9" ht="15">
      <c r="A154" s="15" t="s">
        <v>6817</v>
      </c>
      <c r="B154" s="49" t="s">
        <v>1394</v>
      </c>
      <c r="C154" s="49">
        <v>8017</v>
      </c>
      <c r="D154" s="48">
        <v>3000</v>
      </c>
      <c r="E154" s="2363">
        <v>165.12</v>
      </c>
      <c r="F154" s="740">
        <f t="shared" si="28"/>
        <v>165.12</v>
      </c>
      <c r="G154" s="1037">
        <f>'Заказ, cкидки и курсы валют'!$J$24*F154</f>
        <v>2094.5472</v>
      </c>
      <c r="H154" s="158">
        <f t="shared" si="29"/>
        <v>6283.64</v>
      </c>
      <c r="I154" s="2249"/>
    </row>
    <row r="155" spans="1:9" ht="15">
      <c r="A155" s="1514" t="s">
        <v>6818</v>
      </c>
      <c r="B155" s="46" t="s">
        <v>1394</v>
      </c>
      <c r="C155" s="46">
        <v>8019</v>
      </c>
      <c r="D155" s="2253">
        <v>3000</v>
      </c>
      <c r="E155" s="2363">
        <v>165.12</v>
      </c>
      <c r="F155" s="776">
        <f t="shared" si="28"/>
        <v>165.12</v>
      </c>
      <c r="G155" s="1466">
        <f>'Заказ, cкидки и курсы валют'!$J$24*F155</f>
        <v>2094.5472</v>
      </c>
      <c r="H155" s="617">
        <f t="shared" si="29"/>
        <v>6283.64</v>
      </c>
      <c r="I155" s="245"/>
    </row>
    <row r="156" spans="1:9" ht="15.75" thickBot="1">
      <c r="A156" s="282" t="s">
        <v>6819</v>
      </c>
      <c r="B156" s="163" t="s">
        <v>1394</v>
      </c>
      <c r="C156" s="163">
        <v>9003</v>
      </c>
      <c r="D156" s="254">
        <v>3000</v>
      </c>
      <c r="E156" s="2363">
        <v>165.12</v>
      </c>
      <c r="F156" s="1173">
        <f t="shared" si="28"/>
        <v>165.12</v>
      </c>
      <c r="G156" s="1174">
        <f>'Заказ, cкидки и курсы валют'!$J$24*F156</f>
        <v>2094.5472</v>
      </c>
      <c r="H156" s="214">
        <f t="shared" si="29"/>
        <v>6283.64</v>
      </c>
      <c r="I156" s="248"/>
    </row>
    <row r="157" spans="1:9" ht="13.5" thickBot="1"/>
    <row r="158" spans="1:9" ht="18">
      <c r="A158" s="291"/>
      <c r="B158" s="112"/>
      <c r="C158" s="112" t="s">
        <v>3113</v>
      </c>
      <c r="D158" s="112"/>
      <c r="E158" s="687"/>
      <c r="F158" s="687"/>
      <c r="G158" s="701"/>
      <c r="H158" s="115"/>
      <c r="I158" s="116"/>
    </row>
    <row r="159" spans="1:9" ht="18">
      <c r="A159" s="292"/>
      <c r="B159" s="129"/>
      <c r="C159" s="129"/>
      <c r="D159" s="129" t="s">
        <v>6763</v>
      </c>
      <c r="E159" s="688"/>
      <c r="F159" s="700"/>
      <c r="G159" s="700"/>
      <c r="H159" s="131"/>
      <c r="I159" s="133"/>
    </row>
    <row r="160" spans="1:9">
      <c r="A160" s="292"/>
      <c r="B160" s="17"/>
      <c r="C160" s="118"/>
      <c r="D160" s="118"/>
      <c r="E160" s="689"/>
      <c r="F160" s="733"/>
      <c r="G160" s="763"/>
      <c r="H160" s="17"/>
      <c r="I160" s="200"/>
    </row>
    <row r="161" spans="1:9">
      <c r="A161" s="292"/>
      <c r="B161" s="17"/>
      <c r="C161" s="118"/>
      <c r="D161" s="320"/>
      <c r="E161" s="689"/>
      <c r="F161" s="733"/>
      <c r="G161" s="763"/>
      <c r="H161" s="17"/>
      <c r="I161" s="200"/>
    </row>
    <row r="162" spans="1:9">
      <c r="A162" s="292"/>
      <c r="B162" s="17"/>
      <c r="C162" s="118"/>
      <c r="D162" s="320"/>
      <c r="E162" s="689"/>
      <c r="F162" s="733"/>
      <c r="G162" s="763"/>
      <c r="H162" s="17"/>
      <c r="I162" s="200"/>
    </row>
    <row r="163" spans="1:9" ht="18.75" thickBot="1">
      <c r="A163" s="145" t="s">
        <v>2536</v>
      </c>
      <c r="B163" s="146"/>
      <c r="C163" s="120"/>
      <c r="D163" s="120"/>
      <c r="E163" s="690"/>
      <c r="F163" s="735"/>
      <c r="G163" s="764"/>
      <c r="H163" s="204"/>
      <c r="I163" s="205"/>
    </row>
    <row r="164" spans="1:9" ht="42">
      <c r="A164" s="228" t="s">
        <v>1036</v>
      </c>
      <c r="B164" s="229" t="s">
        <v>1037</v>
      </c>
      <c r="C164" s="262" t="s">
        <v>2733</v>
      </c>
      <c r="D164" s="230" t="s">
        <v>3147</v>
      </c>
      <c r="E164" s="742" t="s">
        <v>11544</v>
      </c>
      <c r="F164" s="737" t="s">
        <v>2796</v>
      </c>
      <c r="G164" s="785" t="s">
        <v>2644</v>
      </c>
      <c r="H164" s="394" t="s">
        <v>498</v>
      </c>
      <c r="I164" s="232" t="s">
        <v>4274</v>
      </c>
    </row>
    <row r="165" spans="1:9" ht="13.5" thickBot="1">
      <c r="A165" s="221"/>
      <c r="B165" s="223"/>
      <c r="C165" s="261" t="s">
        <v>2529</v>
      </c>
      <c r="D165" s="227" t="s">
        <v>2645</v>
      </c>
      <c r="E165" s="692" t="s">
        <v>265</v>
      </c>
      <c r="F165" s="739">
        <f>'Заказ, cкидки и курсы валют'!$I$12</f>
        <v>0</v>
      </c>
      <c r="G165" s="786"/>
      <c r="H165" s="395"/>
      <c r="I165" s="219"/>
    </row>
    <row r="166" spans="1:9" ht="15">
      <c r="A166" s="657" t="s">
        <v>9576</v>
      </c>
      <c r="B166" s="658" t="s">
        <v>1387</v>
      </c>
      <c r="C166" s="662">
        <v>1014</v>
      </c>
      <c r="D166" s="659">
        <v>250</v>
      </c>
      <c r="E166" s="825">
        <f t="shared" ref="E166:E206" si="30">E38*1.1</f>
        <v>169.88400000000001</v>
      </c>
      <c r="F166" s="1239">
        <f>ROUND(E166*(1-$F$37),2)</f>
        <v>169.88</v>
      </c>
      <c r="G166" s="1240">
        <f>'Заказ, cкидки и курсы валют'!$J$24*F166</f>
        <v>2154.9277999999999</v>
      </c>
      <c r="H166" s="1241">
        <f>ROUND((D166/1000)*G166,2)</f>
        <v>538.73</v>
      </c>
      <c r="I166" s="660"/>
    </row>
    <row r="167" spans="1:9" ht="15">
      <c r="A167" s="250" t="s">
        <v>9577</v>
      </c>
      <c r="B167" s="49" t="s">
        <v>1387</v>
      </c>
      <c r="C167" s="765">
        <v>1015</v>
      </c>
      <c r="D167" s="48">
        <v>250</v>
      </c>
      <c r="E167" s="825">
        <f t="shared" si="30"/>
        <v>169.88400000000001</v>
      </c>
      <c r="F167" s="740">
        <f t="shared" ref="F167:F170" si="31">ROUND(E167*(1-$F$37),2)</f>
        <v>169.88</v>
      </c>
      <c r="G167" s="1037">
        <f>'Заказ, cкидки и курсы валют'!$J$24*F167</f>
        <v>2154.9277999999999</v>
      </c>
      <c r="H167" s="158">
        <f t="shared" ref="H167:H170" si="32">ROUND((D167/1000)*G167,2)</f>
        <v>538.73</v>
      </c>
      <c r="I167" s="245"/>
    </row>
    <row r="168" spans="1:9" ht="15">
      <c r="A168" s="250" t="s">
        <v>9578</v>
      </c>
      <c r="B168" s="49" t="s">
        <v>1387</v>
      </c>
      <c r="C168" s="765">
        <v>1018</v>
      </c>
      <c r="D168" s="48">
        <v>250</v>
      </c>
      <c r="E168" s="825">
        <f t="shared" si="30"/>
        <v>169.88400000000001</v>
      </c>
      <c r="F168" s="740">
        <f t="shared" si="31"/>
        <v>169.88</v>
      </c>
      <c r="G168" s="1037">
        <f>'Заказ, cкидки и курсы валют'!$J$24*F168</f>
        <v>2154.9277999999999</v>
      </c>
      <c r="H168" s="158">
        <f t="shared" si="32"/>
        <v>538.73</v>
      </c>
      <c r="I168" s="245"/>
    </row>
    <row r="169" spans="1:9" ht="15">
      <c r="A169" s="250" t="s">
        <v>9579</v>
      </c>
      <c r="B169" s="49" t="s">
        <v>1387</v>
      </c>
      <c r="C169" s="765">
        <v>3003</v>
      </c>
      <c r="D169" s="48">
        <v>250</v>
      </c>
      <c r="E169" s="825">
        <f t="shared" si="30"/>
        <v>169.88400000000001</v>
      </c>
      <c r="F169" s="740">
        <f t="shared" si="31"/>
        <v>169.88</v>
      </c>
      <c r="G169" s="1037">
        <f>'Заказ, cкидки и курсы валют'!$J$24*F169</f>
        <v>2154.9277999999999</v>
      </c>
      <c r="H169" s="158">
        <f t="shared" si="32"/>
        <v>538.73</v>
      </c>
      <c r="I169" s="245"/>
    </row>
    <row r="170" spans="1:9" ht="15">
      <c r="A170" s="250" t="s">
        <v>9580</v>
      </c>
      <c r="B170" s="49" t="s">
        <v>1387</v>
      </c>
      <c r="C170" s="765">
        <v>3005</v>
      </c>
      <c r="D170" s="48">
        <v>250</v>
      </c>
      <c r="E170" s="825">
        <f t="shared" si="30"/>
        <v>169.88400000000001</v>
      </c>
      <c r="F170" s="740">
        <f t="shared" si="31"/>
        <v>169.88</v>
      </c>
      <c r="G170" s="1037">
        <f>'Заказ, cкидки и курсы валют'!$J$24*F170</f>
        <v>2154.9277999999999</v>
      </c>
      <c r="H170" s="158">
        <f t="shared" si="32"/>
        <v>538.73</v>
      </c>
      <c r="I170" s="245"/>
    </row>
    <row r="171" spans="1:9" ht="15">
      <c r="A171" s="250" t="s">
        <v>9581</v>
      </c>
      <c r="B171" s="49" t="s">
        <v>1387</v>
      </c>
      <c r="C171" s="765">
        <v>3009</v>
      </c>
      <c r="D171" s="48">
        <v>250</v>
      </c>
      <c r="E171" s="825">
        <f t="shared" si="30"/>
        <v>169.88400000000001</v>
      </c>
      <c r="F171" s="740">
        <f t="shared" ref="F171:F206" si="33">ROUND(E171*(1-$F$37),2)</f>
        <v>169.88</v>
      </c>
      <c r="G171" s="1037">
        <f>'Заказ, cкидки и курсы валют'!$J$24*F171</f>
        <v>2154.9277999999999</v>
      </c>
      <c r="H171" s="158">
        <f t="shared" ref="H171:H206" si="34">ROUND((D171/1000)*G171,2)</f>
        <v>538.73</v>
      </c>
      <c r="I171" s="245"/>
    </row>
    <row r="172" spans="1:9" ht="15">
      <c r="A172" s="250" t="s">
        <v>9582</v>
      </c>
      <c r="B172" s="49" t="s">
        <v>1387</v>
      </c>
      <c r="C172" s="765">
        <v>3011</v>
      </c>
      <c r="D172" s="48">
        <v>250</v>
      </c>
      <c r="E172" s="825">
        <f t="shared" si="30"/>
        <v>169.88400000000001</v>
      </c>
      <c r="F172" s="740">
        <f t="shared" si="33"/>
        <v>169.88</v>
      </c>
      <c r="G172" s="1037">
        <f>'Заказ, cкидки и курсы валют'!$J$24*F172</f>
        <v>2154.9277999999999</v>
      </c>
      <c r="H172" s="158">
        <f t="shared" si="34"/>
        <v>538.73</v>
      </c>
      <c r="I172" s="245"/>
    </row>
    <row r="173" spans="1:9" ht="15">
      <c r="A173" s="250" t="s">
        <v>9583</v>
      </c>
      <c r="B173" s="49" t="s">
        <v>1387</v>
      </c>
      <c r="C173" s="765">
        <v>5002</v>
      </c>
      <c r="D173" s="48">
        <v>250</v>
      </c>
      <c r="E173" s="825">
        <f t="shared" si="30"/>
        <v>169.88400000000001</v>
      </c>
      <c r="F173" s="740">
        <f t="shared" si="33"/>
        <v>169.88</v>
      </c>
      <c r="G173" s="1037">
        <f>'Заказ, cкидки и курсы валют'!$J$24*F173</f>
        <v>2154.9277999999999</v>
      </c>
      <c r="H173" s="158">
        <f t="shared" si="34"/>
        <v>538.73</v>
      </c>
      <c r="I173" s="245"/>
    </row>
    <row r="174" spans="1:9" ht="15">
      <c r="A174" s="250" t="s">
        <v>9584</v>
      </c>
      <c r="B174" s="49" t="s">
        <v>1387</v>
      </c>
      <c r="C174" s="49">
        <v>5005</v>
      </c>
      <c r="D174" s="48">
        <v>250</v>
      </c>
      <c r="E174" s="825">
        <f t="shared" si="30"/>
        <v>169.88400000000001</v>
      </c>
      <c r="F174" s="740">
        <f t="shared" si="33"/>
        <v>169.88</v>
      </c>
      <c r="G174" s="1037">
        <f>'Заказ, cкидки и курсы валют'!$J$24*F174</f>
        <v>2154.9277999999999</v>
      </c>
      <c r="H174" s="158">
        <f t="shared" si="34"/>
        <v>538.73</v>
      </c>
      <c r="I174" s="245"/>
    </row>
    <row r="175" spans="1:9" ht="15">
      <c r="A175" s="250" t="s">
        <v>9585</v>
      </c>
      <c r="B175" s="49" t="s">
        <v>1387</v>
      </c>
      <c r="C175" s="49">
        <v>5021</v>
      </c>
      <c r="D175" s="48">
        <v>250</v>
      </c>
      <c r="E175" s="825">
        <f t="shared" si="30"/>
        <v>169.88400000000001</v>
      </c>
      <c r="F175" s="740">
        <f t="shared" si="33"/>
        <v>169.88</v>
      </c>
      <c r="G175" s="1037">
        <f>'Заказ, cкидки и курсы валют'!$J$24*F175</f>
        <v>2154.9277999999999</v>
      </c>
      <c r="H175" s="158">
        <f t="shared" si="34"/>
        <v>538.73</v>
      </c>
      <c r="I175" s="245"/>
    </row>
    <row r="176" spans="1:9" ht="15">
      <c r="A176" s="250" t="s">
        <v>9586</v>
      </c>
      <c r="B176" s="49" t="s">
        <v>1387</v>
      </c>
      <c r="C176" s="543">
        <v>6002</v>
      </c>
      <c r="D176" s="48">
        <v>250</v>
      </c>
      <c r="E176" s="825">
        <f t="shared" si="30"/>
        <v>169.88400000000001</v>
      </c>
      <c r="F176" s="740">
        <f t="shared" si="33"/>
        <v>169.88</v>
      </c>
      <c r="G176" s="1037">
        <f>'Заказ, cкидки и курсы валют'!$J$24*F176</f>
        <v>2154.9277999999999</v>
      </c>
      <c r="H176" s="158">
        <f t="shared" si="34"/>
        <v>538.73</v>
      </c>
      <c r="I176" s="245"/>
    </row>
    <row r="177" spans="1:9" ht="15">
      <c r="A177" s="250" t="s">
        <v>9587</v>
      </c>
      <c r="B177" s="49" t="s">
        <v>1387</v>
      </c>
      <c r="C177" s="49">
        <v>6005</v>
      </c>
      <c r="D177" s="48">
        <v>250</v>
      </c>
      <c r="E177" s="825">
        <f t="shared" si="30"/>
        <v>169.88400000000001</v>
      </c>
      <c r="F177" s="740">
        <f t="shared" si="33"/>
        <v>169.88</v>
      </c>
      <c r="G177" s="1037">
        <f>'Заказ, cкидки и курсы валют'!$J$24*F177</f>
        <v>2154.9277999999999</v>
      </c>
      <c r="H177" s="158">
        <f t="shared" si="34"/>
        <v>538.73</v>
      </c>
      <c r="I177" s="245"/>
    </row>
    <row r="178" spans="1:9" ht="15">
      <c r="A178" s="250" t="s">
        <v>9588</v>
      </c>
      <c r="B178" s="49" t="s">
        <v>1387</v>
      </c>
      <c r="C178" s="49">
        <v>7004</v>
      </c>
      <c r="D178" s="48">
        <v>250</v>
      </c>
      <c r="E178" s="825">
        <f t="shared" si="30"/>
        <v>169.88400000000001</v>
      </c>
      <c r="F178" s="740">
        <f t="shared" si="33"/>
        <v>169.88</v>
      </c>
      <c r="G178" s="1037">
        <f>'Заказ, cкидки и курсы валют'!$J$24*F178</f>
        <v>2154.9277999999999</v>
      </c>
      <c r="H178" s="158">
        <f t="shared" si="34"/>
        <v>538.73</v>
      </c>
      <c r="I178" s="245"/>
    </row>
    <row r="179" spans="1:9" ht="15">
      <c r="A179" s="250" t="s">
        <v>9589</v>
      </c>
      <c r="B179" s="47" t="s">
        <v>1387</v>
      </c>
      <c r="C179" s="49">
        <v>7024</v>
      </c>
      <c r="D179" s="48">
        <v>250</v>
      </c>
      <c r="E179" s="825">
        <f t="shared" si="30"/>
        <v>169.88400000000001</v>
      </c>
      <c r="F179" s="740">
        <f t="shared" si="33"/>
        <v>169.88</v>
      </c>
      <c r="G179" s="1037">
        <f>'Заказ, cкидки и курсы валют'!$J$24*F179</f>
        <v>2154.9277999999999</v>
      </c>
      <c r="H179" s="158">
        <f t="shared" si="34"/>
        <v>538.73</v>
      </c>
      <c r="I179" s="245"/>
    </row>
    <row r="180" spans="1:9" ht="15">
      <c r="A180" s="250" t="s">
        <v>9590</v>
      </c>
      <c r="B180" s="49" t="s">
        <v>1387</v>
      </c>
      <c r="C180" s="49">
        <v>8017</v>
      </c>
      <c r="D180" s="48">
        <v>250</v>
      </c>
      <c r="E180" s="825">
        <f t="shared" si="30"/>
        <v>169.88400000000001</v>
      </c>
      <c r="F180" s="740">
        <f t="shared" si="33"/>
        <v>169.88</v>
      </c>
      <c r="G180" s="1037">
        <f>'Заказ, cкидки и курсы валют'!$J$24*F180</f>
        <v>2154.9277999999999</v>
      </c>
      <c r="H180" s="158">
        <f t="shared" si="34"/>
        <v>538.73</v>
      </c>
      <c r="I180" s="245"/>
    </row>
    <row r="181" spans="1:9" ht="15">
      <c r="A181" s="250" t="s">
        <v>9591</v>
      </c>
      <c r="B181" s="49" t="s">
        <v>1387</v>
      </c>
      <c r="C181" s="46">
        <v>8019</v>
      </c>
      <c r="D181" s="48">
        <v>250</v>
      </c>
      <c r="E181" s="825">
        <f t="shared" si="30"/>
        <v>169.88400000000001</v>
      </c>
      <c r="F181" s="740">
        <f t="shared" si="33"/>
        <v>169.88</v>
      </c>
      <c r="G181" s="1037">
        <f>'Заказ, cкидки и курсы валют'!$J$24*F181</f>
        <v>2154.9277999999999</v>
      </c>
      <c r="H181" s="158">
        <f t="shared" si="34"/>
        <v>538.73</v>
      </c>
      <c r="I181" s="245"/>
    </row>
    <row r="182" spans="1:9" ht="15.75" thickBot="1">
      <c r="A182" s="250" t="s">
        <v>9592</v>
      </c>
      <c r="B182" s="49" t="s">
        <v>1387</v>
      </c>
      <c r="C182" s="163">
        <v>9003</v>
      </c>
      <c r="D182" s="48">
        <v>250</v>
      </c>
      <c r="E182" s="825">
        <f t="shared" si="30"/>
        <v>169.88400000000001</v>
      </c>
      <c r="F182" s="740">
        <f t="shared" si="33"/>
        <v>169.88</v>
      </c>
      <c r="G182" s="1037">
        <f>'Заказ, cкидки и курсы валют'!$J$24*F182</f>
        <v>2154.9277999999999</v>
      </c>
      <c r="H182" s="158">
        <f t="shared" si="34"/>
        <v>538.73</v>
      </c>
      <c r="I182" s="245"/>
    </row>
    <row r="183" spans="1:9" ht="15">
      <c r="A183" s="661" t="s">
        <v>9593</v>
      </c>
      <c r="B183" s="662" t="s">
        <v>3356</v>
      </c>
      <c r="C183" s="662">
        <v>1014</v>
      </c>
      <c r="D183" s="663">
        <v>250</v>
      </c>
      <c r="E183" s="825">
        <f t="shared" si="30"/>
        <v>184.16200000000001</v>
      </c>
      <c r="F183" s="1128">
        <f t="shared" si="33"/>
        <v>184.16</v>
      </c>
      <c r="G183" s="1129">
        <f>'Заказ, cкидки и курсы валют'!$J$24*F183</f>
        <v>2336.0696000000003</v>
      </c>
      <c r="H183" s="664">
        <f t="shared" si="34"/>
        <v>584.02</v>
      </c>
      <c r="I183" s="665"/>
    </row>
    <row r="184" spans="1:9" ht="15">
      <c r="A184" s="770" t="s">
        <v>9594</v>
      </c>
      <c r="B184" s="765" t="s">
        <v>3356</v>
      </c>
      <c r="C184" s="765">
        <v>1015</v>
      </c>
      <c r="D184" s="1702">
        <v>250</v>
      </c>
      <c r="E184" s="825">
        <f t="shared" si="30"/>
        <v>184.16200000000001</v>
      </c>
      <c r="F184" s="1133">
        <f t="shared" si="33"/>
        <v>184.16</v>
      </c>
      <c r="G184" s="1041">
        <f>'Заказ, cкидки и курсы валют'!$J$24*F184</f>
        <v>2336.0696000000003</v>
      </c>
      <c r="H184" s="641">
        <f t="shared" si="34"/>
        <v>584.02</v>
      </c>
      <c r="I184" s="642"/>
    </row>
    <row r="185" spans="1:9" ht="15">
      <c r="A185" s="770" t="s">
        <v>9595</v>
      </c>
      <c r="B185" s="765" t="s">
        <v>3356</v>
      </c>
      <c r="C185" s="765">
        <v>1018</v>
      </c>
      <c r="D185" s="1702">
        <v>250</v>
      </c>
      <c r="E185" s="825">
        <f t="shared" si="30"/>
        <v>184.16200000000001</v>
      </c>
      <c r="F185" s="1133">
        <f t="shared" si="33"/>
        <v>184.16</v>
      </c>
      <c r="G185" s="1041">
        <f>'Заказ, cкидки и курсы валют'!$J$24*F185</f>
        <v>2336.0696000000003</v>
      </c>
      <c r="H185" s="641">
        <f t="shared" si="34"/>
        <v>584.02</v>
      </c>
      <c r="I185" s="642"/>
    </row>
    <row r="186" spans="1:9" ht="15">
      <c r="A186" s="770" t="s">
        <v>9596</v>
      </c>
      <c r="B186" s="765" t="s">
        <v>3356</v>
      </c>
      <c r="C186" s="765">
        <v>3003</v>
      </c>
      <c r="D186" s="1702">
        <v>250</v>
      </c>
      <c r="E186" s="825">
        <f t="shared" si="30"/>
        <v>184.16200000000001</v>
      </c>
      <c r="F186" s="1133">
        <f t="shared" si="33"/>
        <v>184.16</v>
      </c>
      <c r="G186" s="1041">
        <f>'Заказ, cкидки и курсы валют'!$J$24*F186</f>
        <v>2336.0696000000003</v>
      </c>
      <c r="H186" s="641">
        <f t="shared" si="34"/>
        <v>584.02</v>
      </c>
      <c r="I186" s="642"/>
    </row>
    <row r="187" spans="1:9" ht="15">
      <c r="A187" s="770" t="s">
        <v>9597</v>
      </c>
      <c r="B187" s="765" t="s">
        <v>3356</v>
      </c>
      <c r="C187" s="765">
        <v>3005</v>
      </c>
      <c r="D187" s="1702">
        <v>250</v>
      </c>
      <c r="E187" s="825">
        <f t="shared" si="30"/>
        <v>184.16200000000001</v>
      </c>
      <c r="F187" s="1133">
        <f t="shared" si="33"/>
        <v>184.16</v>
      </c>
      <c r="G187" s="1041">
        <f>'Заказ, cкидки и курсы валют'!$J$24*F187</f>
        <v>2336.0696000000003</v>
      </c>
      <c r="H187" s="641">
        <f t="shared" si="34"/>
        <v>584.02</v>
      </c>
      <c r="I187" s="642"/>
    </row>
    <row r="188" spans="1:9" ht="15">
      <c r="A188" s="770" t="s">
        <v>9598</v>
      </c>
      <c r="B188" s="765" t="s">
        <v>3356</v>
      </c>
      <c r="C188" s="765">
        <v>3009</v>
      </c>
      <c r="D188" s="1702">
        <v>250</v>
      </c>
      <c r="E188" s="825">
        <f t="shared" si="30"/>
        <v>184.16200000000001</v>
      </c>
      <c r="F188" s="1133">
        <f t="shared" si="33"/>
        <v>184.16</v>
      </c>
      <c r="G188" s="1041">
        <f>'Заказ, cкидки и курсы валют'!$J$24*F188</f>
        <v>2336.0696000000003</v>
      </c>
      <c r="H188" s="641">
        <f t="shared" si="34"/>
        <v>584.02</v>
      </c>
      <c r="I188" s="642"/>
    </row>
    <row r="189" spans="1:9" ht="15">
      <c r="A189" s="770" t="s">
        <v>9599</v>
      </c>
      <c r="B189" s="765" t="s">
        <v>3356</v>
      </c>
      <c r="C189" s="765">
        <v>3011</v>
      </c>
      <c r="D189" s="1702">
        <v>250</v>
      </c>
      <c r="E189" s="825">
        <f t="shared" si="30"/>
        <v>184.16200000000001</v>
      </c>
      <c r="F189" s="1133">
        <f t="shared" si="33"/>
        <v>184.16</v>
      </c>
      <c r="G189" s="1041">
        <f>'Заказ, cкидки и курсы валют'!$J$24*F189</f>
        <v>2336.0696000000003</v>
      </c>
      <c r="H189" s="641">
        <f t="shared" si="34"/>
        <v>584.02</v>
      </c>
      <c r="I189" s="642"/>
    </row>
    <row r="190" spans="1:9" ht="15">
      <c r="A190" s="770" t="s">
        <v>9600</v>
      </c>
      <c r="B190" s="765" t="s">
        <v>3356</v>
      </c>
      <c r="C190" s="765">
        <v>5002</v>
      </c>
      <c r="D190" s="1702">
        <v>250</v>
      </c>
      <c r="E190" s="825">
        <f t="shared" si="30"/>
        <v>184.16200000000001</v>
      </c>
      <c r="F190" s="1133">
        <f t="shared" si="33"/>
        <v>184.16</v>
      </c>
      <c r="G190" s="1041">
        <f>'Заказ, cкидки и курсы валют'!$J$24*F190</f>
        <v>2336.0696000000003</v>
      </c>
      <c r="H190" s="641">
        <f t="shared" si="34"/>
        <v>584.02</v>
      </c>
      <c r="I190" s="642"/>
    </row>
    <row r="191" spans="1:9" ht="15">
      <c r="A191" s="250" t="s">
        <v>9601</v>
      </c>
      <c r="B191" s="49" t="s">
        <v>3356</v>
      </c>
      <c r="C191" s="49">
        <v>5005</v>
      </c>
      <c r="D191" s="1702">
        <v>250</v>
      </c>
      <c r="E191" s="825">
        <f t="shared" si="30"/>
        <v>184.16200000000001</v>
      </c>
      <c r="F191" s="740">
        <f t="shared" si="33"/>
        <v>184.16</v>
      </c>
      <c r="G191" s="1037">
        <f>'Заказ, cкидки и курсы валют'!$J$24*F191</f>
        <v>2336.0696000000003</v>
      </c>
      <c r="H191" s="158">
        <f t="shared" si="34"/>
        <v>584.02</v>
      </c>
      <c r="I191" s="245"/>
    </row>
    <row r="192" spans="1:9" ht="15">
      <c r="A192" s="250" t="s">
        <v>9602</v>
      </c>
      <c r="B192" s="49" t="s">
        <v>3356</v>
      </c>
      <c r="C192" s="49">
        <v>5021</v>
      </c>
      <c r="D192" s="1702">
        <v>250</v>
      </c>
      <c r="E192" s="825">
        <f t="shared" si="30"/>
        <v>184.16200000000001</v>
      </c>
      <c r="F192" s="740">
        <f t="shared" si="33"/>
        <v>184.16</v>
      </c>
      <c r="G192" s="1037">
        <f>'Заказ, cкидки и курсы валют'!$J$24*F192</f>
        <v>2336.0696000000003</v>
      </c>
      <c r="H192" s="158">
        <f t="shared" si="34"/>
        <v>584.02</v>
      </c>
      <c r="I192" s="245"/>
    </row>
    <row r="193" spans="1:10" ht="15">
      <c r="A193" s="250" t="s">
        <v>9603</v>
      </c>
      <c r="B193" s="49" t="s">
        <v>3356</v>
      </c>
      <c r="C193" s="543">
        <v>6002</v>
      </c>
      <c r="D193" s="1702">
        <v>250</v>
      </c>
      <c r="E193" s="825">
        <f t="shared" si="30"/>
        <v>184.16200000000001</v>
      </c>
      <c r="F193" s="740">
        <f t="shared" si="33"/>
        <v>184.16</v>
      </c>
      <c r="G193" s="1037">
        <f>'Заказ, cкидки и курсы валют'!$J$24*F193</f>
        <v>2336.0696000000003</v>
      </c>
      <c r="H193" s="158">
        <f t="shared" si="34"/>
        <v>584.02</v>
      </c>
      <c r="I193" s="245"/>
    </row>
    <row r="194" spans="1:10" ht="15">
      <c r="A194" s="250" t="s">
        <v>9604</v>
      </c>
      <c r="B194" s="49" t="s">
        <v>3356</v>
      </c>
      <c r="C194" s="49">
        <v>6005</v>
      </c>
      <c r="D194" s="1702">
        <v>250</v>
      </c>
      <c r="E194" s="825">
        <f t="shared" si="30"/>
        <v>184.16200000000001</v>
      </c>
      <c r="F194" s="740">
        <f t="shared" si="33"/>
        <v>184.16</v>
      </c>
      <c r="G194" s="1037">
        <f>'Заказ, cкидки и курсы валют'!$J$24*F194</f>
        <v>2336.0696000000003</v>
      </c>
      <c r="H194" s="158">
        <f t="shared" si="34"/>
        <v>584.02</v>
      </c>
      <c r="I194" s="245"/>
    </row>
    <row r="195" spans="1:10" ht="15">
      <c r="A195" s="250" t="s">
        <v>9605</v>
      </c>
      <c r="B195" s="49" t="s">
        <v>3356</v>
      </c>
      <c r="C195" s="49">
        <v>7004</v>
      </c>
      <c r="D195" s="1702">
        <v>250</v>
      </c>
      <c r="E195" s="825">
        <f t="shared" si="30"/>
        <v>184.16200000000001</v>
      </c>
      <c r="F195" s="740">
        <f t="shared" si="33"/>
        <v>184.16</v>
      </c>
      <c r="G195" s="1037">
        <f>'Заказ, cкидки и курсы валют'!$J$24*F195</f>
        <v>2336.0696000000003</v>
      </c>
      <c r="H195" s="158">
        <f t="shared" si="34"/>
        <v>584.02</v>
      </c>
      <c r="I195" s="245"/>
    </row>
    <row r="196" spans="1:10" ht="15">
      <c r="A196" s="250" t="s">
        <v>9606</v>
      </c>
      <c r="B196" s="49" t="s">
        <v>3356</v>
      </c>
      <c r="C196" s="49">
        <v>7024</v>
      </c>
      <c r="D196" s="1702">
        <v>250</v>
      </c>
      <c r="E196" s="825">
        <f t="shared" si="30"/>
        <v>184.16200000000001</v>
      </c>
      <c r="F196" s="740">
        <f t="shared" si="33"/>
        <v>184.16</v>
      </c>
      <c r="G196" s="1037">
        <f>'Заказ, cкидки и курсы валют'!$J$24*F196</f>
        <v>2336.0696000000003</v>
      </c>
      <c r="H196" s="158">
        <f t="shared" si="34"/>
        <v>584.02</v>
      </c>
      <c r="I196" s="245"/>
    </row>
    <row r="197" spans="1:10" ht="15">
      <c r="A197" s="250" t="s">
        <v>9607</v>
      </c>
      <c r="B197" s="49" t="s">
        <v>3356</v>
      </c>
      <c r="C197" s="49">
        <v>8017</v>
      </c>
      <c r="D197" s="1702">
        <v>250</v>
      </c>
      <c r="E197" s="825">
        <f t="shared" si="30"/>
        <v>184.16200000000001</v>
      </c>
      <c r="F197" s="740">
        <f t="shared" si="33"/>
        <v>184.16</v>
      </c>
      <c r="G197" s="1037">
        <f>'Заказ, cкидки и курсы валют'!$J$24*F197</f>
        <v>2336.0696000000003</v>
      </c>
      <c r="H197" s="158">
        <f t="shared" si="34"/>
        <v>584.02</v>
      </c>
      <c r="I197" s="245"/>
    </row>
    <row r="198" spans="1:10" ht="15">
      <c r="A198" s="250" t="s">
        <v>9608</v>
      </c>
      <c r="B198" s="49" t="s">
        <v>3356</v>
      </c>
      <c r="C198" s="46">
        <v>8019</v>
      </c>
      <c r="D198" s="1702">
        <v>250</v>
      </c>
      <c r="E198" s="825">
        <f t="shared" si="30"/>
        <v>184.16200000000001</v>
      </c>
      <c r="F198" s="740">
        <f t="shared" si="33"/>
        <v>184.16</v>
      </c>
      <c r="G198" s="1037">
        <f>'Заказ, cкидки и курсы валют'!$J$24*F198</f>
        <v>2336.0696000000003</v>
      </c>
      <c r="H198" s="158">
        <f t="shared" si="34"/>
        <v>584.02</v>
      </c>
      <c r="I198" s="245"/>
    </row>
    <row r="199" spans="1:10" ht="15.75" thickBot="1">
      <c r="A199" s="250" t="s">
        <v>9609</v>
      </c>
      <c r="B199" s="49" t="s">
        <v>3356</v>
      </c>
      <c r="C199" s="163">
        <v>9003</v>
      </c>
      <c r="D199" s="1702">
        <v>250</v>
      </c>
      <c r="E199" s="825">
        <f t="shared" si="30"/>
        <v>184.16200000000001</v>
      </c>
      <c r="F199" s="740">
        <f t="shared" si="33"/>
        <v>184.16</v>
      </c>
      <c r="G199" s="1037">
        <f>'Заказ, cкидки и курсы валют'!$J$24*F199</f>
        <v>2336.0696000000003</v>
      </c>
      <c r="H199" s="158">
        <f t="shared" si="34"/>
        <v>584.02</v>
      </c>
      <c r="I199" s="245"/>
    </row>
    <row r="200" spans="1:10" ht="15">
      <c r="A200" s="661" t="s">
        <v>11097</v>
      </c>
      <c r="B200" s="662" t="s">
        <v>1389</v>
      </c>
      <c r="C200" s="662">
        <v>1014</v>
      </c>
      <c r="D200" s="663">
        <v>100</v>
      </c>
      <c r="E200" s="825">
        <f t="shared" si="30"/>
        <v>218.185</v>
      </c>
      <c r="F200" s="1128">
        <f t="shared" si="33"/>
        <v>218.19</v>
      </c>
      <c r="G200" s="1129">
        <f>'Заказ, cкидки и курсы валют'!$J$24*F200</f>
        <v>2767.7401500000001</v>
      </c>
      <c r="H200" s="664">
        <f t="shared" si="34"/>
        <v>276.77</v>
      </c>
      <c r="I200" s="665"/>
      <c r="J200" s="706"/>
    </row>
    <row r="201" spans="1:10" ht="15">
      <c r="A201" s="250" t="s">
        <v>11098</v>
      </c>
      <c r="B201" s="49" t="s">
        <v>1389</v>
      </c>
      <c r="C201" s="765">
        <v>1015</v>
      </c>
      <c r="D201" s="48">
        <v>100</v>
      </c>
      <c r="E201" s="825">
        <f t="shared" si="30"/>
        <v>218.185</v>
      </c>
      <c r="F201" s="740">
        <f t="shared" si="33"/>
        <v>218.19</v>
      </c>
      <c r="G201" s="1037">
        <f>'Заказ, cкидки и курсы валют'!$J$24*F201</f>
        <v>2767.7401500000001</v>
      </c>
      <c r="H201" s="158">
        <f t="shared" si="34"/>
        <v>276.77</v>
      </c>
      <c r="I201" s="245"/>
      <c r="J201" s="706"/>
    </row>
    <row r="202" spans="1:10" ht="15">
      <c r="A202" s="250" t="s">
        <v>11099</v>
      </c>
      <c r="B202" s="47" t="s">
        <v>1389</v>
      </c>
      <c r="C202" s="765">
        <v>1018</v>
      </c>
      <c r="D202" s="48">
        <v>100</v>
      </c>
      <c r="E202" s="825">
        <f t="shared" si="30"/>
        <v>218.185</v>
      </c>
      <c r="F202" s="740">
        <f t="shared" si="33"/>
        <v>218.19</v>
      </c>
      <c r="G202" s="1037">
        <f>'Заказ, cкидки и курсы валют'!$J$24*F202</f>
        <v>2767.7401500000001</v>
      </c>
      <c r="H202" s="158">
        <f t="shared" si="34"/>
        <v>276.77</v>
      </c>
      <c r="I202" s="245"/>
      <c r="J202" s="706"/>
    </row>
    <row r="203" spans="1:10" ht="15">
      <c r="A203" s="250" t="s">
        <v>11100</v>
      </c>
      <c r="B203" s="49" t="s">
        <v>1389</v>
      </c>
      <c r="C203" s="765">
        <v>3003</v>
      </c>
      <c r="D203" s="48">
        <v>100</v>
      </c>
      <c r="E203" s="825">
        <f t="shared" si="30"/>
        <v>218.185</v>
      </c>
      <c r="F203" s="740">
        <f t="shared" si="33"/>
        <v>218.19</v>
      </c>
      <c r="G203" s="1037">
        <f>'Заказ, cкидки и курсы валют'!$J$24*F203</f>
        <v>2767.7401500000001</v>
      </c>
      <c r="H203" s="158">
        <f t="shared" si="34"/>
        <v>276.77</v>
      </c>
      <c r="I203" s="245"/>
      <c r="J203" s="706"/>
    </row>
    <row r="204" spans="1:10" ht="15">
      <c r="A204" s="250" t="s">
        <v>9610</v>
      </c>
      <c r="B204" s="47" t="s">
        <v>1389</v>
      </c>
      <c r="C204" s="765">
        <v>3005</v>
      </c>
      <c r="D204" s="48">
        <v>100</v>
      </c>
      <c r="E204" s="825">
        <f t="shared" si="30"/>
        <v>218.185</v>
      </c>
      <c r="F204" s="740">
        <f t="shared" si="33"/>
        <v>218.19</v>
      </c>
      <c r="G204" s="1037">
        <f>'Заказ, cкидки и курсы валют'!$J$24*F204</f>
        <v>2767.7401500000001</v>
      </c>
      <c r="H204" s="158">
        <f t="shared" si="34"/>
        <v>276.77</v>
      </c>
      <c r="I204" s="245"/>
      <c r="J204" s="706"/>
    </row>
    <row r="205" spans="1:10" ht="15">
      <c r="A205" s="250" t="s">
        <v>11101</v>
      </c>
      <c r="B205" s="49" t="s">
        <v>1389</v>
      </c>
      <c r="C205" s="765">
        <v>3009</v>
      </c>
      <c r="D205" s="48">
        <v>100</v>
      </c>
      <c r="E205" s="825">
        <f t="shared" si="30"/>
        <v>218.185</v>
      </c>
      <c r="F205" s="740">
        <f t="shared" si="33"/>
        <v>218.19</v>
      </c>
      <c r="G205" s="1037">
        <f>'Заказ, cкидки и курсы валют'!$J$24*F205</f>
        <v>2767.7401500000001</v>
      </c>
      <c r="H205" s="158">
        <f t="shared" si="34"/>
        <v>276.77</v>
      </c>
      <c r="I205" s="245"/>
      <c r="J205" s="706"/>
    </row>
    <row r="206" spans="1:10" ht="15">
      <c r="A206" s="250" t="s">
        <v>11102</v>
      </c>
      <c r="B206" s="49" t="s">
        <v>1389</v>
      </c>
      <c r="C206" s="765">
        <v>3011</v>
      </c>
      <c r="D206" s="48">
        <v>100</v>
      </c>
      <c r="E206" s="825">
        <f t="shared" si="30"/>
        <v>218.185</v>
      </c>
      <c r="F206" s="740">
        <f t="shared" si="33"/>
        <v>218.19</v>
      </c>
      <c r="G206" s="1037">
        <f>'Заказ, cкидки и курсы валют'!$J$24*F206</f>
        <v>2767.7401500000001</v>
      </c>
      <c r="H206" s="158">
        <f t="shared" si="34"/>
        <v>276.77</v>
      </c>
      <c r="I206" s="245"/>
      <c r="J206" s="706"/>
    </row>
    <row r="207" spans="1:10" ht="15">
      <c r="A207" s="250" t="s">
        <v>11103</v>
      </c>
      <c r="B207" s="49" t="s">
        <v>1389</v>
      </c>
      <c r="C207" s="765">
        <v>5002</v>
      </c>
      <c r="D207" s="48">
        <v>100</v>
      </c>
      <c r="E207" s="825">
        <f t="shared" ref="E207:E216" si="35">E79*1.1</f>
        <v>218.185</v>
      </c>
      <c r="F207" s="740">
        <f t="shared" ref="F207:F216" si="36">ROUND(E207*(1-$F$37),2)</f>
        <v>218.19</v>
      </c>
      <c r="G207" s="1037">
        <f>'Заказ, cкидки и курсы валют'!$J$24*F207</f>
        <v>2767.7401500000001</v>
      </c>
      <c r="H207" s="158">
        <f t="shared" ref="H207:H216" si="37">ROUND((D207/1000)*G207,2)</f>
        <v>276.77</v>
      </c>
      <c r="I207" s="245"/>
      <c r="J207" s="706"/>
    </row>
    <row r="208" spans="1:10" ht="15">
      <c r="A208" s="250" t="s">
        <v>9611</v>
      </c>
      <c r="B208" s="47" t="s">
        <v>1389</v>
      </c>
      <c r="C208" s="49">
        <v>5005</v>
      </c>
      <c r="D208" s="48">
        <v>100</v>
      </c>
      <c r="E208" s="825">
        <f t="shared" si="35"/>
        <v>218.185</v>
      </c>
      <c r="F208" s="740">
        <f t="shared" si="36"/>
        <v>218.19</v>
      </c>
      <c r="G208" s="1037">
        <f>'Заказ, cкидки и курсы валют'!$J$24*F208</f>
        <v>2767.7401500000001</v>
      </c>
      <c r="H208" s="158">
        <f t="shared" si="37"/>
        <v>276.77</v>
      </c>
      <c r="I208" s="245"/>
      <c r="J208" s="706"/>
    </row>
    <row r="209" spans="1:10" ht="15">
      <c r="A209" s="250" t="s">
        <v>11104</v>
      </c>
      <c r="B209" s="49" t="s">
        <v>1389</v>
      </c>
      <c r="C209" s="49">
        <v>5021</v>
      </c>
      <c r="D209" s="48">
        <v>100</v>
      </c>
      <c r="E209" s="825">
        <f t="shared" si="35"/>
        <v>218.185</v>
      </c>
      <c r="F209" s="740">
        <f t="shared" si="36"/>
        <v>218.19</v>
      </c>
      <c r="G209" s="1037">
        <f>'Заказ, cкидки и курсы валют'!$J$24*F209</f>
        <v>2767.7401500000001</v>
      </c>
      <c r="H209" s="158">
        <f t="shared" si="37"/>
        <v>276.77</v>
      </c>
      <c r="I209" s="245"/>
      <c r="J209" s="706"/>
    </row>
    <row r="210" spans="1:10" ht="14.1" customHeight="1">
      <c r="A210" s="250" t="s">
        <v>11105</v>
      </c>
      <c r="B210" s="47" t="s">
        <v>1389</v>
      </c>
      <c r="C210" s="543">
        <v>6002</v>
      </c>
      <c r="D210" s="48">
        <v>100</v>
      </c>
      <c r="E210" s="825">
        <f t="shared" si="35"/>
        <v>218.185</v>
      </c>
      <c r="F210" s="740">
        <f t="shared" si="36"/>
        <v>218.19</v>
      </c>
      <c r="G210" s="1037">
        <f>'Заказ, cкидки и курсы валют'!$J$24*F210</f>
        <v>2767.7401500000001</v>
      </c>
      <c r="H210" s="158">
        <f t="shared" si="37"/>
        <v>276.77</v>
      </c>
      <c r="I210" s="245"/>
      <c r="J210" s="706"/>
    </row>
    <row r="211" spans="1:10" ht="14.1" customHeight="1">
      <c r="A211" s="250" t="s">
        <v>9612</v>
      </c>
      <c r="B211" s="49" t="s">
        <v>1389</v>
      </c>
      <c r="C211" s="49">
        <v>6005</v>
      </c>
      <c r="D211" s="48">
        <v>100</v>
      </c>
      <c r="E211" s="825">
        <f t="shared" si="35"/>
        <v>218.185</v>
      </c>
      <c r="F211" s="740">
        <f t="shared" si="36"/>
        <v>218.19</v>
      </c>
      <c r="G211" s="1037">
        <f>'Заказ, cкидки и курсы валют'!$J$24*F211</f>
        <v>2767.7401500000001</v>
      </c>
      <c r="H211" s="158">
        <f t="shared" si="37"/>
        <v>276.77</v>
      </c>
      <c r="I211" s="245"/>
      <c r="J211" s="706"/>
    </row>
    <row r="212" spans="1:10" ht="14.1" customHeight="1">
      <c r="A212" s="250" t="s">
        <v>9613</v>
      </c>
      <c r="B212" s="49" t="s">
        <v>1389</v>
      </c>
      <c r="C212" s="49">
        <v>7004</v>
      </c>
      <c r="D212" s="48">
        <v>100</v>
      </c>
      <c r="E212" s="825">
        <f t="shared" si="35"/>
        <v>218.185</v>
      </c>
      <c r="F212" s="740">
        <f t="shared" si="36"/>
        <v>218.19</v>
      </c>
      <c r="G212" s="1037">
        <f>'Заказ, cкидки и курсы валют'!$J$24*F212</f>
        <v>2767.7401500000001</v>
      </c>
      <c r="H212" s="158">
        <f t="shared" si="37"/>
        <v>276.77</v>
      </c>
      <c r="I212" s="245"/>
      <c r="J212" s="706"/>
    </row>
    <row r="213" spans="1:10" ht="14.1" customHeight="1">
      <c r="A213" s="250" t="s">
        <v>9614</v>
      </c>
      <c r="B213" s="47" t="s">
        <v>1389</v>
      </c>
      <c r="C213" s="49">
        <v>7024</v>
      </c>
      <c r="D213" s="48">
        <v>100</v>
      </c>
      <c r="E213" s="825">
        <f t="shared" si="35"/>
        <v>218.185</v>
      </c>
      <c r="F213" s="740">
        <f t="shared" si="36"/>
        <v>218.19</v>
      </c>
      <c r="G213" s="1037">
        <f>'Заказ, cкидки и курсы валют'!$J$24*F213</f>
        <v>2767.7401500000001</v>
      </c>
      <c r="H213" s="158">
        <f t="shared" si="37"/>
        <v>276.77</v>
      </c>
      <c r="I213" s="245"/>
      <c r="J213" s="706"/>
    </row>
    <row r="214" spans="1:10" ht="14.1" customHeight="1">
      <c r="A214" s="250" t="s">
        <v>9615</v>
      </c>
      <c r="B214" s="47" t="s">
        <v>1389</v>
      </c>
      <c r="C214" s="49">
        <v>8017</v>
      </c>
      <c r="D214" s="48">
        <v>100</v>
      </c>
      <c r="E214" s="825">
        <f t="shared" si="35"/>
        <v>218.185</v>
      </c>
      <c r="F214" s="740">
        <f t="shared" si="36"/>
        <v>218.19</v>
      </c>
      <c r="G214" s="1037">
        <f>'Заказ, cкидки и курсы валют'!$J$24*F214</f>
        <v>2767.7401500000001</v>
      </c>
      <c r="H214" s="158">
        <f t="shared" si="37"/>
        <v>276.77</v>
      </c>
      <c r="I214" s="245"/>
      <c r="J214" s="706"/>
    </row>
    <row r="215" spans="1:10" ht="14.1" customHeight="1">
      <c r="A215" s="250" t="s">
        <v>11106</v>
      </c>
      <c r="B215" s="49" t="s">
        <v>1389</v>
      </c>
      <c r="C215" s="46">
        <v>8019</v>
      </c>
      <c r="D215" s="48">
        <v>100</v>
      </c>
      <c r="E215" s="825">
        <f t="shared" si="35"/>
        <v>218.185</v>
      </c>
      <c r="F215" s="740">
        <f t="shared" si="36"/>
        <v>218.19</v>
      </c>
      <c r="G215" s="1037">
        <f>'Заказ, cкидки и курсы валют'!$J$24*F215</f>
        <v>2767.7401500000001</v>
      </c>
      <c r="H215" s="158">
        <f t="shared" si="37"/>
        <v>276.77</v>
      </c>
      <c r="I215" s="245"/>
      <c r="J215" s="706"/>
    </row>
    <row r="216" spans="1:10" ht="14.1" customHeight="1" thickBot="1">
      <c r="A216" s="250" t="s">
        <v>9616</v>
      </c>
      <c r="B216" s="49" t="s">
        <v>1389</v>
      </c>
      <c r="C216" s="163">
        <v>9003</v>
      </c>
      <c r="D216" s="48">
        <v>100</v>
      </c>
      <c r="E216" s="825">
        <f t="shared" si="35"/>
        <v>218.185</v>
      </c>
      <c r="F216" s="740">
        <f t="shared" si="36"/>
        <v>218.19</v>
      </c>
      <c r="G216" s="1037">
        <f>'Заказ, cкидки и курсы валют'!$J$24*F216</f>
        <v>2767.7401500000001</v>
      </c>
      <c r="H216" s="158">
        <f t="shared" si="37"/>
        <v>276.77</v>
      </c>
      <c r="I216" s="245"/>
      <c r="J216" s="706"/>
    </row>
    <row r="217" spans="1:10" ht="14.1" customHeight="1">
      <c r="A217" s="661" t="s">
        <v>11107</v>
      </c>
      <c r="B217" s="662" t="s">
        <v>1390</v>
      </c>
      <c r="C217" s="662">
        <v>1014</v>
      </c>
      <c r="D217" s="663">
        <v>100</v>
      </c>
      <c r="E217" s="825">
        <f>E89*1.1</f>
        <v>268.411</v>
      </c>
      <c r="F217" s="1128">
        <f>ROUND(E217*(1-$F$37),2)</f>
        <v>268.41000000000003</v>
      </c>
      <c r="G217" s="1129">
        <f>'Заказ, cкидки и курсы валют'!$J$24*F217</f>
        <v>3404.7808500000006</v>
      </c>
      <c r="H217" s="664">
        <f>ROUND((D217/1000)*G217,2)</f>
        <v>340.48</v>
      </c>
      <c r="I217" s="665"/>
      <c r="J217" s="706"/>
    </row>
    <row r="218" spans="1:10" ht="14.1" customHeight="1">
      <c r="A218" s="250" t="s">
        <v>11108</v>
      </c>
      <c r="B218" s="49" t="s">
        <v>1390</v>
      </c>
      <c r="C218" s="765">
        <v>1015</v>
      </c>
      <c r="D218" s="48">
        <v>100</v>
      </c>
      <c r="E218" s="825">
        <f>E90*1.1</f>
        <v>268.411</v>
      </c>
      <c r="F218" s="740">
        <f>ROUND(E218*(1-$F$37),2)</f>
        <v>268.41000000000003</v>
      </c>
      <c r="G218" s="1037">
        <f>'Заказ, cкидки и курсы валют'!$J$24*F218</f>
        <v>3404.7808500000006</v>
      </c>
      <c r="H218" s="158">
        <f>ROUND((D218/1000)*G218,2)</f>
        <v>340.48</v>
      </c>
      <c r="I218" s="245"/>
      <c r="J218" s="706"/>
    </row>
    <row r="219" spans="1:10" ht="14.1" customHeight="1">
      <c r="A219" s="250" t="s">
        <v>11109</v>
      </c>
      <c r="B219" s="49" t="s">
        <v>1390</v>
      </c>
      <c r="C219" s="765">
        <v>1018</v>
      </c>
      <c r="D219" s="48">
        <v>100</v>
      </c>
      <c r="E219" s="825">
        <f>E91*1.1</f>
        <v>268.411</v>
      </c>
      <c r="F219" s="740">
        <f>ROUND(E219*(1-$F$37),2)</f>
        <v>268.41000000000003</v>
      </c>
      <c r="G219" s="1037">
        <f>'Заказ, cкидки и курсы валют'!$J$24*F219</f>
        <v>3404.7808500000006</v>
      </c>
      <c r="H219" s="158">
        <f>ROUND((D219/1000)*G219,2)</f>
        <v>340.48</v>
      </c>
      <c r="I219" s="245"/>
      <c r="J219" s="706"/>
    </row>
    <row r="220" spans="1:10" ht="14.1" customHeight="1">
      <c r="A220" s="250" t="s">
        <v>11110</v>
      </c>
      <c r="B220" s="49" t="s">
        <v>1390</v>
      </c>
      <c r="C220" s="765">
        <v>3003</v>
      </c>
      <c r="D220" s="48">
        <v>100</v>
      </c>
      <c r="E220" s="825">
        <f>E92*1.1</f>
        <v>268.411</v>
      </c>
      <c r="F220" s="740">
        <f>ROUND(E220*(1-$F$37),2)</f>
        <v>268.41000000000003</v>
      </c>
      <c r="G220" s="1037">
        <f>'Заказ, cкидки и курсы валют'!$J$24*F220</f>
        <v>3404.7808500000006</v>
      </c>
      <c r="H220" s="158">
        <f>ROUND((D220/1000)*G220,2)</f>
        <v>340.48</v>
      </c>
      <c r="I220" s="245"/>
      <c r="J220" s="706"/>
    </row>
    <row r="221" spans="1:10" ht="14.1" customHeight="1">
      <c r="A221" s="250" t="s">
        <v>9617</v>
      </c>
      <c r="B221" s="49" t="s">
        <v>1390</v>
      </c>
      <c r="C221" s="765">
        <v>3005</v>
      </c>
      <c r="D221" s="48">
        <v>100</v>
      </c>
      <c r="E221" s="825">
        <f t="shared" ref="E221:E233" si="38">E93*1.1</f>
        <v>268.411</v>
      </c>
      <c r="F221" s="740">
        <f t="shared" ref="F221:F233" si="39">ROUND(E221*(1-$F$37),2)</f>
        <v>268.41000000000003</v>
      </c>
      <c r="G221" s="1037">
        <f>'Заказ, cкидки и курсы валют'!$J$24*F221</f>
        <v>3404.7808500000006</v>
      </c>
      <c r="H221" s="158">
        <f t="shared" ref="H221:H233" si="40">ROUND((D221/1000)*G221,2)</f>
        <v>340.48</v>
      </c>
      <c r="I221" s="245"/>
      <c r="J221" s="706"/>
    </row>
    <row r="222" spans="1:10" ht="14.1" customHeight="1">
      <c r="A222" s="250" t="s">
        <v>11111</v>
      </c>
      <c r="B222" s="49" t="s">
        <v>1390</v>
      </c>
      <c r="C222" s="765">
        <v>3009</v>
      </c>
      <c r="D222" s="48">
        <v>100</v>
      </c>
      <c r="E222" s="825">
        <f t="shared" si="38"/>
        <v>268.411</v>
      </c>
      <c r="F222" s="740">
        <f t="shared" si="39"/>
        <v>268.41000000000003</v>
      </c>
      <c r="G222" s="1037">
        <f>'Заказ, cкидки и курсы валют'!$J$24*F222</f>
        <v>3404.7808500000006</v>
      </c>
      <c r="H222" s="158">
        <f t="shared" si="40"/>
        <v>340.48</v>
      </c>
      <c r="I222" s="245"/>
      <c r="J222" s="706"/>
    </row>
    <row r="223" spans="1:10" ht="14.1" customHeight="1">
      <c r="A223" s="250" t="s">
        <v>11112</v>
      </c>
      <c r="B223" s="49" t="s">
        <v>1390</v>
      </c>
      <c r="C223" s="765">
        <v>3011</v>
      </c>
      <c r="D223" s="48">
        <v>100</v>
      </c>
      <c r="E223" s="825">
        <f t="shared" si="38"/>
        <v>268.411</v>
      </c>
      <c r="F223" s="740">
        <f t="shared" si="39"/>
        <v>268.41000000000003</v>
      </c>
      <c r="G223" s="1037">
        <f>'Заказ, cкидки и курсы валют'!$J$24*F223</f>
        <v>3404.7808500000006</v>
      </c>
      <c r="H223" s="158">
        <f t="shared" si="40"/>
        <v>340.48</v>
      </c>
      <c r="I223" s="245"/>
      <c r="J223" s="706"/>
    </row>
    <row r="224" spans="1:10" ht="14.1" customHeight="1">
      <c r="A224" s="250" t="s">
        <v>11113</v>
      </c>
      <c r="B224" s="49" t="s">
        <v>1390</v>
      </c>
      <c r="C224" s="765">
        <v>5002</v>
      </c>
      <c r="D224" s="48">
        <v>100</v>
      </c>
      <c r="E224" s="825">
        <f t="shared" si="38"/>
        <v>268.411</v>
      </c>
      <c r="F224" s="740">
        <f t="shared" si="39"/>
        <v>268.41000000000003</v>
      </c>
      <c r="G224" s="1037">
        <f>'Заказ, cкидки и курсы валют'!$J$24*F224</f>
        <v>3404.7808500000006</v>
      </c>
      <c r="H224" s="158">
        <f t="shared" si="40"/>
        <v>340.48</v>
      </c>
      <c r="I224" s="245"/>
      <c r="J224" s="706"/>
    </row>
    <row r="225" spans="1:10" ht="14.1" customHeight="1">
      <c r="A225" s="250" t="s">
        <v>11114</v>
      </c>
      <c r="B225" s="49" t="s">
        <v>1390</v>
      </c>
      <c r="C225" s="49">
        <v>5005</v>
      </c>
      <c r="D225" s="48">
        <v>100</v>
      </c>
      <c r="E225" s="825">
        <f t="shared" si="38"/>
        <v>268.411</v>
      </c>
      <c r="F225" s="740">
        <f t="shared" si="39"/>
        <v>268.41000000000003</v>
      </c>
      <c r="G225" s="1037">
        <f>'Заказ, cкидки и курсы валют'!$J$24*F225</f>
        <v>3404.7808500000006</v>
      </c>
      <c r="H225" s="158">
        <f t="shared" si="40"/>
        <v>340.48</v>
      </c>
      <c r="I225" s="245"/>
      <c r="J225" s="706"/>
    </row>
    <row r="226" spans="1:10" ht="14.1" customHeight="1">
      <c r="A226" s="250" t="s">
        <v>11115</v>
      </c>
      <c r="B226" s="49" t="s">
        <v>1390</v>
      </c>
      <c r="C226" s="49">
        <v>5021</v>
      </c>
      <c r="D226" s="48">
        <v>100</v>
      </c>
      <c r="E226" s="825">
        <f t="shared" si="38"/>
        <v>268.411</v>
      </c>
      <c r="F226" s="740">
        <f t="shared" si="39"/>
        <v>268.41000000000003</v>
      </c>
      <c r="G226" s="1037">
        <f>'Заказ, cкидки и курсы валют'!$J$24*F226</f>
        <v>3404.7808500000006</v>
      </c>
      <c r="H226" s="158">
        <f t="shared" si="40"/>
        <v>340.48</v>
      </c>
      <c r="I226" s="245"/>
      <c r="J226" s="706"/>
    </row>
    <row r="227" spans="1:10" ht="14.1" customHeight="1">
      <c r="A227" s="250" t="s">
        <v>11116</v>
      </c>
      <c r="B227" s="49" t="s">
        <v>1390</v>
      </c>
      <c r="C227" s="543">
        <v>6002</v>
      </c>
      <c r="D227" s="48">
        <v>100</v>
      </c>
      <c r="E227" s="825">
        <f t="shared" si="38"/>
        <v>268.411</v>
      </c>
      <c r="F227" s="740">
        <f t="shared" si="39"/>
        <v>268.41000000000003</v>
      </c>
      <c r="G227" s="1037">
        <f>'Заказ, cкидки и курсы валют'!$J$24*F227</f>
        <v>3404.7808500000006</v>
      </c>
      <c r="H227" s="158">
        <f t="shared" si="40"/>
        <v>340.48</v>
      </c>
      <c r="I227" s="245"/>
      <c r="J227" s="706"/>
    </row>
    <row r="228" spans="1:10" ht="14.1" customHeight="1">
      <c r="A228" s="250" t="s">
        <v>9618</v>
      </c>
      <c r="B228" s="49" t="s">
        <v>1390</v>
      </c>
      <c r="C228" s="49">
        <v>6005</v>
      </c>
      <c r="D228" s="48">
        <v>100</v>
      </c>
      <c r="E228" s="825">
        <f t="shared" si="38"/>
        <v>268.411</v>
      </c>
      <c r="F228" s="740">
        <f t="shared" si="39"/>
        <v>268.41000000000003</v>
      </c>
      <c r="G228" s="1037">
        <f>'Заказ, cкидки и курсы валют'!$J$24*F228</f>
        <v>3404.7808500000006</v>
      </c>
      <c r="H228" s="158">
        <f t="shared" si="40"/>
        <v>340.48</v>
      </c>
      <c r="I228" s="245"/>
      <c r="J228" s="706"/>
    </row>
    <row r="229" spans="1:10" ht="14.1" customHeight="1">
      <c r="A229" s="250" t="s">
        <v>11117</v>
      </c>
      <c r="B229" s="49" t="s">
        <v>1390</v>
      </c>
      <c r="C229" s="49">
        <v>7004</v>
      </c>
      <c r="D229" s="48">
        <v>100</v>
      </c>
      <c r="E229" s="825">
        <f t="shared" si="38"/>
        <v>268.411</v>
      </c>
      <c r="F229" s="740">
        <f t="shared" si="39"/>
        <v>268.41000000000003</v>
      </c>
      <c r="G229" s="1037">
        <f>'Заказ, cкидки и курсы валют'!$J$24*F229</f>
        <v>3404.7808500000006</v>
      </c>
      <c r="H229" s="158">
        <f t="shared" si="40"/>
        <v>340.48</v>
      </c>
      <c r="I229" s="245"/>
      <c r="J229" s="706"/>
    </row>
    <row r="230" spans="1:10" ht="14.1" customHeight="1">
      <c r="A230" s="250" t="s">
        <v>9619</v>
      </c>
      <c r="B230" s="49" t="s">
        <v>1390</v>
      </c>
      <c r="C230" s="49">
        <v>7024</v>
      </c>
      <c r="D230" s="48">
        <v>100</v>
      </c>
      <c r="E230" s="825">
        <f t="shared" si="38"/>
        <v>268.411</v>
      </c>
      <c r="F230" s="740">
        <f t="shared" si="39"/>
        <v>268.41000000000003</v>
      </c>
      <c r="G230" s="1037">
        <f>'Заказ, cкидки и курсы валют'!$J$24*F230</f>
        <v>3404.7808500000006</v>
      </c>
      <c r="H230" s="158">
        <f t="shared" si="40"/>
        <v>340.48</v>
      </c>
      <c r="I230" s="245"/>
      <c r="J230" s="706"/>
    </row>
    <row r="231" spans="1:10" ht="14.1" customHeight="1">
      <c r="A231" s="250" t="s">
        <v>9620</v>
      </c>
      <c r="B231" s="49" t="s">
        <v>1390</v>
      </c>
      <c r="C231" s="49">
        <v>8017</v>
      </c>
      <c r="D231" s="48">
        <v>100</v>
      </c>
      <c r="E231" s="825">
        <f t="shared" si="38"/>
        <v>268.411</v>
      </c>
      <c r="F231" s="740">
        <f t="shared" si="39"/>
        <v>268.41000000000003</v>
      </c>
      <c r="G231" s="1037">
        <f>'Заказ, cкидки и курсы валют'!$J$24*F231</f>
        <v>3404.7808500000006</v>
      </c>
      <c r="H231" s="158">
        <f t="shared" si="40"/>
        <v>340.48</v>
      </c>
      <c r="I231" s="245"/>
      <c r="J231" s="706"/>
    </row>
    <row r="232" spans="1:10" ht="14.1" customHeight="1">
      <c r="A232" s="250" t="s">
        <v>11118</v>
      </c>
      <c r="B232" s="49" t="s">
        <v>1390</v>
      </c>
      <c r="C232" s="46">
        <v>8019</v>
      </c>
      <c r="D232" s="48">
        <v>100</v>
      </c>
      <c r="E232" s="825">
        <f t="shared" si="38"/>
        <v>268.411</v>
      </c>
      <c r="F232" s="740">
        <f t="shared" si="39"/>
        <v>268.41000000000003</v>
      </c>
      <c r="G232" s="1037">
        <f>'Заказ, cкидки и курсы валют'!$J$24*F232</f>
        <v>3404.7808500000006</v>
      </c>
      <c r="H232" s="158">
        <f t="shared" si="40"/>
        <v>340.48</v>
      </c>
      <c r="I232" s="245"/>
      <c r="J232" s="706"/>
    </row>
    <row r="233" spans="1:10" ht="14.1" customHeight="1" thickBot="1">
      <c r="A233" s="250" t="s">
        <v>11119</v>
      </c>
      <c r="B233" s="49" t="s">
        <v>1390</v>
      </c>
      <c r="C233" s="163">
        <v>9003</v>
      </c>
      <c r="D233" s="48">
        <v>100</v>
      </c>
      <c r="E233" s="825">
        <f t="shared" si="38"/>
        <v>268.411</v>
      </c>
      <c r="F233" s="740">
        <f t="shared" si="39"/>
        <v>268.41000000000003</v>
      </c>
      <c r="G233" s="1037">
        <f>'Заказ, cкидки и курсы валют'!$J$24*F233</f>
        <v>3404.7808500000006</v>
      </c>
      <c r="H233" s="158">
        <f t="shared" si="40"/>
        <v>340.48</v>
      </c>
      <c r="I233" s="245"/>
      <c r="J233" s="706"/>
    </row>
    <row r="234" spans="1:10" ht="14.1" customHeight="1">
      <c r="A234" s="1134" t="s">
        <v>9621</v>
      </c>
      <c r="B234" s="667" t="s">
        <v>3544</v>
      </c>
      <c r="C234" s="662">
        <v>1014</v>
      </c>
      <c r="D234" s="668">
        <v>250</v>
      </c>
      <c r="E234" s="825">
        <f t="shared" ref="E234:E240" si="41">E106*1.1</f>
        <v>149.14900000000003</v>
      </c>
      <c r="F234" s="1128">
        <f t="shared" ref="F234:F240" si="42">ROUND(E234*(1-$F$37),2)</f>
        <v>149.15</v>
      </c>
      <c r="G234" s="1129">
        <f>'Заказ, cкидки и курсы валют'!$J$24*F234</f>
        <v>1891.9677500000003</v>
      </c>
      <c r="H234" s="664">
        <f t="shared" ref="H234:H240" si="43">ROUND((D234/1000)*G234,2)</f>
        <v>472.99</v>
      </c>
      <c r="I234" s="669"/>
      <c r="J234" s="706"/>
    </row>
    <row r="235" spans="1:10" ht="14.1" customHeight="1">
      <c r="A235" s="243" t="s">
        <v>11120</v>
      </c>
      <c r="B235" s="557" t="s">
        <v>3544</v>
      </c>
      <c r="C235" s="765">
        <v>1015</v>
      </c>
      <c r="D235" s="558">
        <v>250</v>
      </c>
      <c r="E235" s="825">
        <f t="shared" si="41"/>
        <v>149.14900000000003</v>
      </c>
      <c r="F235" s="740">
        <f t="shared" si="42"/>
        <v>149.15</v>
      </c>
      <c r="G235" s="1037">
        <f>'Заказ, cкидки и курсы валют'!$J$24*F235</f>
        <v>1891.9677500000003</v>
      </c>
      <c r="H235" s="158">
        <f t="shared" si="43"/>
        <v>472.99</v>
      </c>
      <c r="I235" s="555"/>
      <c r="J235" s="706"/>
    </row>
    <row r="236" spans="1:10" ht="14.1" customHeight="1">
      <c r="A236" s="243" t="s">
        <v>11121</v>
      </c>
      <c r="B236" s="557" t="s">
        <v>3544</v>
      </c>
      <c r="C236" s="765">
        <v>1018</v>
      </c>
      <c r="D236" s="558">
        <v>250</v>
      </c>
      <c r="E236" s="825">
        <f t="shared" si="41"/>
        <v>149.14900000000003</v>
      </c>
      <c r="F236" s="740">
        <f t="shared" si="42"/>
        <v>149.15</v>
      </c>
      <c r="G236" s="1037">
        <f>'Заказ, cкидки и курсы валют'!$J$24*F236</f>
        <v>1891.9677500000003</v>
      </c>
      <c r="H236" s="158">
        <f t="shared" si="43"/>
        <v>472.99</v>
      </c>
      <c r="I236" s="555"/>
      <c r="J236" s="706"/>
    </row>
    <row r="237" spans="1:10" ht="14.1" customHeight="1">
      <c r="A237" s="243" t="s">
        <v>11122</v>
      </c>
      <c r="B237" s="557" t="s">
        <v>3544</v>
      </c>
      <c r="C237" s="765">
        <v>3003</v>
      </c>
      <c r="D237" s="558">
        <v>250</v>
      </c>
      <c r="E237" s="825">
        <f t="shared" si="41"/>
        <v>149.14900000000003</v>
      </c>
      <c r="F237" s="740">
        <f t="shared" si="42"/>
        <v>149.15</v>
      </c>
      <c r="G237" s="1037">
        <f>'Заказ, cкидки и курсы валют'!$J$24*F237</f>
        <v>1891.9677500000003</v>
      </c>
      <c r="H237" s="158">
        <f t="shared" si="43"/>
        <v>472.99</v>
      </c>
      <c r="I237" s="555"/>
      <c r="J237" s="706"/>
    </row>
    <row r="238" spans="1:10" ht="14.1" customHeight="1">
      <c r="A238" s="243" t="s">
        <v>9622</v>
      </c>
      <c r="B238" s="557" t="s">
        <v>3544</v>
      </c>
      <c r="C238" s="765">
        <v>3005</v>
      </c>
      <c r="D238" s="558">
        <v>250</v>
      </c>
      <c r="E238" s="825">
        <f t="shared" si="41"/>
        <v>149.14900000000003</v>
      </c>
      <c r="F238" s="740">
        <f t="shared" si="42"/>
        <v>149.15</v>
      </c>
      <c r="G238" s="1037">
        <f>'Заказ, cкидки и курсы валют'!$J$24*F238</f>
        <v>1891.9677500000003</v>
      </c>
      <c r="H238" s="158">
        <f t="shared" si="43"/>
        <v>472.99</v>
      </c>
      <c r="I238" s="555"/>
      <c r="J238" s="706"/>
    </row>
    <row r="239" spans="1:10" ht="14.1" customHeight="1">
      <c r="A239" s="243" t="s">
        <v>11123</v>
      </c>
      <c r="B239" s="557" t="s">
        <v>3544</v>
      </c>
      <c r="C239" s="765">
        <v>3009</v>
      </c>
      <c r="D239" s="558">
        <v>250</v>
      </c>
      <c r="E239" s="825">
        <f t="shared" si="41"/>
        <v>149.14900000000003</v>
      </c>
      <c r="F239" s="740">
        <f t="shared" si="42"/>
        <v>149.15</v>
      </c>
      <c r="G239" s="1037">
        <f>'Заказ, cкидки и курсы валют'!$J$24*F239</f>
        <v>1891.9677500000003</v>
      </c>
      <c r="H239" s="158">
        <f t="shared" si="43"/>
        <v>472.99</v>
      </c>
      <c r="I239" s="555"/>
      <c r="J239" s="706"/>
    </row>
    <row r="240" spans="1:10" ht="14.1" customHeight="1">
      <c r="A240" s="243" t="s">
        <v>11124</v>
      </c>
      <c r="B240" s="557" t="s">
        <v>3544</v>
      </c>
      <c r="C240" s="765">
        <v>3011</v>
      </c>
      <c r="D240" s="558">
        <v>250</v>
      </c>
      <c r="E240" s="825">
        <f t="shared" si="41"/>
        <v>149.14900000000003</v>
      </c>
      <c r="F240" s="740">
        <f t="shared" si="42"/>
        <v>149.15</v>
      </c>
      <c r="G240" s="1037">
        <f>'Заказ, cкидки и курсы валют'!$J$24*F240</f>
        <v>1891.9677500000003</v>
      </c>
      <c r="H240" s="158">
        <f t="shared" si="43"/>
        <v>472.99</v>
      </c>
      <c r="I240" s="555"/>
      <c r="J240" s="706"/>
    </row>
    <row r="241" spans="1:10" ht="14.1" customHeight="1">
      <c r="A241" s="243" t="s">
        <v>11125</v>
      </c>
      <c r="B241" s="557" t="s">
        <v>3544</v>
      </c>
      <c r="C241" s="765">
        <v>5002</v>
      </c>
      <c r="D241" s="558">
        <v>250</v>
      </c>
      <c r="E241" s="825">
        <f t="shared" ref="E241:E250" si="44">E113*1.1</f>
        <v>149.14900000000003</v>
      </c>
      <c r="F241" s="740">
        <f t="shared" ref="F241:F250" si="45">ROUND(E241*(1-$F$37),2)</f>
        <v>149.15</v>
      </c>
      <c r="G241" s="1037">
        <f>'Заказ, cкидки и курсы валют'!$J$24*F241</f>
        <v>1891.9677500000003</v>
      </c>
      <c r="H241" s="158">
        <f t="shared" ref="H241:H250" si="46">ROUND((D241/1000)*G241,2)</f>
        <v>472.99</v>
      </c>
      <c r="I241" s="555"/>
      <c r="J241" s="706"/>
    </row>
    <row r="242" spans="1:10" ht="14.1" customHeight="1">
      <c r="A242" s="243" t="s">
        <v>9623</v>
      </c>
      <c r="B242" s="557" t="s">
        <v>3544</v>
      </c>
      <c r="C242" s="49">
        <v>5005</v>
      </c>
      <c r="D242" s="558">
        <v>250</v>
      </c>
      <c r="E242" s="825">
        <f t="shared" si="44"/>
        <v>149.14900000000003</v>
      </c>
      <c r="F242" s="740">
        <f t="shared" si="45"/>
        <v>149.15</v>
      </c>
      <c r="G242" s="1037">
        <f>'Заказ, cкидки и курсы валют'!$J$24*F242</f>
        <v>1891.9677500000003</v>
      </c>
      <c r="H242" s="158">
        <f t="shared" si="46"/>
        <v>472.99</v>
      </c>
      <c r="I242" s="555"/>
      <c r="J242" s="706"/>
    </row>
    <row r="243" spans="1:10" ht="14.1" customHeight="1">
      <c r="A243" s="243" t="s">
        <v>11126</v>
      </c>
      <c r="B243" s="557" t="s">
        <v>3544</v>
      </c>
      <c r="C243" s="49">
        <v>5021</v>
      </c>
      <c r="D243" s="558">
        <v>250</v>
      </c>
      <c r="E243" s="825">
        <f t="shared" si="44"/>
        <v>149.14900000000003</v>
      </c>
      <c r="F243" s="740">
        <f t="shared" si="45"/>
        <v>149.15</v>
      </c>
      <c r="G243" s="1037">
        <f>'Заказ, cкидки и курсы валют'!$J$24*F243</f>
        <v>1891.9677500000003</v>
      </c>
      <c r="H243" s="158">
        <f t="shared" si="46"/>
        <v>472.99</v>
      </c>
      <c r="I243" s="555"/>
      <c r="J243" s="706"/>
    </row>
    <row r="244" spans="1:10" ht="14.1" customHeight="1">
      <c r="A244" s="243" t="s">
        <v>11127</v>
      </c>
      <c r="B244" s="557" t="s">
        <v>3544</v>
      </c>
      <c r="C244" s="543">
        <v>6002</v>
      </c>
      <c r="D244" s="558">
        <v>250</v>
      </c>
      <c r="E244" s="825">
        <f t="shared" si="44"/>
        <v>149.14900000000003</v>
      </c>
      <c r="F244" s="740">
        <f t="shared" si="45"/>
        <v>149.15</v>
      </c>
      <c r="G244" s="1037">
        <f>'Заказ, cкидки и курсы валют'!$J$24*F244</f>
        <v>1891.9677500000003</v>
      </c>
      <c r="H244" s="158">
        <f t="shared" si="46"/>
        <v>472.99</v>
      </c>
      <c r="I244" s="555"/>
      <c r="J244" s="706"/>
    </row>
    <row r="245" spans="1:10" ht="14.1" customHeight="1">
      <c r="A245" s="243" t="s">
        <v>9624</v>
      </c>
      <c r="B245" s="557" t="s">
        <v>3544</v>
      </c>
      <c r="C245" s="49">
        <v>6005</v>
      </c>
      <c r="D245" s="558">
        <v>250</v>
      </c>
      <c r="E245" s="825">
        <f t="shared" si="44"/>
        <v>149.14900000000003</v>
      </c>
      <c r="F245" s="740">
        <f t="shared" si="45"/>
        <v>149.15</v>
      </c>
      <c r="G245" s="1037">
        <f>'Заказ, cкидки и курсы валют'!$J$24*F245</f>
        <v>1891.9677500000003</v>
      </c>
      <c r="H245" s="158">
        <f t="shared" si="46"/>
        <v>472.99</v>
      </c>
      <c r="I245" s="555"/>
      <c r="J245" s="706"/>
    </row>
    <row r="246" spans="1:10" ht="14.1" customHeight="1">
      <c r="A246" s="243" t="s">
        <v>9625</v>
      </c>
      <c r="B246" s="557" t="s">
        <v>3544</v>
      </c>
      <c r="C246" s="49">
        <v>7004</v>
      </c>
      <c r="D246" s="558">
        <v>250</v>
      </c>
      <c r="E246" s="825">
        <f t="shared" si="44"/>
        <v>149.14900000000003</v>
      </c>
      <c r="F246" s="740">
        <f t="shared" si="45"/>
        <v>149.15</v>
      </c>
      <c r="G246" s="1037">
        <f>'Заказ, cкидки и курсы валют'!$J$24*F246</f>
        <v>1891.9677500000003</v>
      </c>
      <c r="H246" s="158">
        <f t="shared" si="46"/>
        <v>472.99</v>
      </c>
      <c r="I246" s="555"/>
      <c r="J246" s="706"/>
    </row>
    <row r="247" spans="1:10" ht="14.1" customHeight="1">
      <c r="A247" s="243" t="s">
        <v>11128</v>
      </c>
      <c r="B247" s="557" t="s">
        <v>3544</v>
      </c>
      <c r="C247" s="49">
        <v>7024</v>
      </c>
      <c r="D247" s="558">
        <v>250</v>
      </c>
      <c r="E247" s="825">
        <f t="shared" si="44"/>
        <v>149.14900000000003</v>
      </c>
      <c r="F247" s="740">
        <f t="shared" si="45"/>
        <v>149.15</v>
      </c>
      <c r="G247" s="1037">
        <f>'Заказ, cкидки и курсы валют'!$J$24*F247</f>
        <v>1891.9677500000003</v>
      </c>
      <c r="H247" s="158">
        <f t="shared" si="46"/>
        <v>472.99</v>
      </c>
      <c r="I247" s="555"/>
      <c r="J247" s="706"/>
    </row>
    <row r="248" spans="1:10" ht="14.1" customHeight="1">
      <c r="A248" s="243" t="s">
        <v>9626</v>
      </c>
      <c r="B248" s="557" t="s">
        <v>3544</v>
      </c>
      <c r="C248" s="49">
        <v>8017</v>
      </c>
      <c r="D248" s="558">
        <v>250</v>
      </c>
      <c r="E248" s="825">
        <f t="shared" si="44"/>
        <v>149.14900000000003</v>
      </c>
      <c r="F248" s="740">
        <f t="shared" si="45"/>
        <v>149.15</v>
      </c>
      <c r="G248" s="1037">
        <f>'Заказ, cкидки и курсы валют'!$J$24*F248</f>
        <v>1891.9677500000003</v>
      </c>
      <c r="H248" s="158">
        <f t="shared" si="46"/>
        <v>472.99</v>
      </c>
      <c r="I248" s="555"/>
      <c r="J248" s="706"/>
    </row>
    <row r="249" spans="1:10" ht="14.1" customHeight="1">
      <c r="A249" s="243" t="s">
        <v>11129</v>
      </c>
      <c r="B249" s="557" t="s">
        <v>3544</v>
      </c>
      <c r="C249" s="46">
        <v>8019</v>
      </c>
      <c r="D249" s="558">
        <v>250</v>
      </c>
      <c r="E249" s="825">
        <f t="shared" si="44"/>
        <v>149.14900000000003</v>
      </c>
      <c r="F249" s="740">
        <f t="shared" si="45"/>
        <v>149.15</v>
      </c>
      <c r="G249" s="1037">
        <f>'Заказ, cкидки и курсы валют'!$J$24*F249</f>
        <v>1891.9677500000003</v>
      </c>
      <c r="H249" s="158">
        <f t="shared" si="46"/>
        <v>472.99</v>
      </c>
      <c r="I249" s="555"/>
      <c r="J249" s="706"/>
    </row>
    <row r="250" spans="1:10" ht="14.1" customHeight="1" thickBot="1">
      <c r="A250" s="243" t="s">
        <v>9627</v>
      </c>
      <c r="B250" s="557" t="s">
        <v>3544</v>
      </c>
      <c r="C250" s="163">
        <v>9003</v>
      </c>
      <c r="D250" s="558">
        <v>250</v>
      </c>
      <c r="E250" s="825">
        <f t="shared" si="44"/>
        <v>149.14900000000003</v>
      </c>
      <c r="F250" s="740">
        <f t="shared" si="45"/>
        <v>149.15</v>
      </c>
      <c r="G250" s="1037">
        <f>'Заказ, cкидки и курсы валют'!$J$24*F250</f>
        <v>1891.9677500000003</v>
      </c>
      <c r="H250" s="158">
        <f t="shared" si="46"/>
        <v>472.99</v>
      </c>
      <c r="I250" s="555"/>
      <c r="J250" s="706"/>
    </row>
    <row r="251" spans="1:10" ht="14.1" customHeight="1">
      <c r="A251" s="661" t="s">
        <v>9628</v>
      </c>
      <c r="B251" s="662" t="s">
        <v>1393</v>
      </c>
      <c r="C251" s="662">
        <v>1014</v>
      </c>
      <c r="D251" s="663">
        <v>250</v>
      </c>
      <c r="E251" s="825">
        <f>E123*1.1</f>
        <v>162.21700000000001</v>
      </c>
      <c r="F251" s="1128">
        <f t="shared" ref="F251:F267" si="47">ROUND(E251*(1-$F$37),2)</f>
        <v>162.22</v>
      </c>
      <c r="G251" s="1129">
        <f>'Заказ, cкидки и курсы валют'!$J$24*F251</f>
        <v>2057.7607000000003</v>
      </c>
      <c r="H251" s="664">
        <f t="shared" ref="H251:H265" si="48">ROUND((D251/1000)*G251,2)</f>
        <v>514.44000000000005</v>
      </c>
      <c r="I251" s="665"/>
      <c r="J251" s="706"/>
    </row>
    <row r="252" spans="1:10" ht="14.1" customHeight="1">
      <c r="A252" s="250" t="s">
        <v>9629</v>
      </c>
      <c r="B252" s="49" t="s">
        <v>1393</v>
      </c>
      <c r="C252" s="765">
        <v>1015</v>
      </c>
      <c r="D252" s="48">
        <v>250</v>
      </c>
      <c r="E252" s="825">
        <f>E124*1.1</f>
        <v>162.21700000000001</v>
      </c>
      <c r="F252" s="740">
        <f t="shared" si="47"/>
        <v>162.22</v>
      </c>
      <c r="G252" s="1037">
        <f>'Заказ, cкидки и курсы валют'!$J$24*F252</f>
        <v>2057.7607000000003</v>
      </c>
      <c r="H252" s="158">
        <f t="shared" si="48"/>
        <v>514.44000000000005</v>
      </c>
      <c r="I252" s="245"/>
      <c r="J252" s="706"/>
    </row>
    <row r="253" spans="1:10" ht="14.1" customHeight="1">
      <c r="A253" s="250" t="s">
        <v>11130</v>
      </c>
      <c r="B253" s="49" t="s">
        <v>1393</v>
      </c>
      <c r="C253" s="765">
        <v>1018</v>
      </c>
      <c r="D253" s="48">
        <v>250</v>
      </c>
      <c r="E253" s="825">
        <f>E125*1.1</f>
        <v>162.21700000000001</v>
      </c>
      <c r="F253" s="740">
        <f t="shared" si="47"/>
        <v>162.22</v>
      </c>
      <c r="G253" s="1037">
        <f>'Заказ, cкидки и курсы валют'!$J$24*F253</f>
        <v>2057.7607000000003</v>
      </c>
      <c r="H253" s="158">
        <f t="shared" si="48"/>
        <v>514.44000000000005</v>
      </c>
      <c r="I253" s="245"/>
      <c r="J253" s="706"/>
    </row>
    <row r="254" spans="1:10" ht="14.1" customHeight="1">
      <c r="A254" s="250" t="s">
        <v>9630</v>
      </c>
      <c r="B254" s="49" t="s">
        <v>1393</v>
      </c>
      <c r="C254" s="765">
        <v>3003</v>
      </c>
      <c r="D254" s="48">
        <v>250</v>
      </c>
      <c r="E254" s="825">
        <f>E126*1.1</f>
        <v>162.21700000000001</v>
      </c>
      <c r="F254" s="740">
        <f t="shared" si="47"/>
        <v>162.22</v>
      </c>
      <c r="G254" s="1037">
        <f>'Заказ, cкидки и курсы валют'!$J$24*F254</f>
        <v>2057.7607000000003</v>
      </c>
      <c r="H254" s="158">
        <f t="shared" si="48"/>
        <v>514.44000000000005</v>
      </c>
      <c r="I254" s="245"/>
      <c r="J254" s="706"/>
    </row>
    <row r="255" spans="1:10" ht="14.1" customHeight="1">
      <c r="A255" s="250" t="s">
        <v>9631</v>
      </c>
      <c r="B255" s="49" t="s">
        <v>1393</v>
      </c>
      <c r="C255" s="765">
        <v>3005</v>
      </c>
      <c r="D255" s="48">
        <v>250</v>
      </c>
      <c r="E255" s="825">
        <f t="shared" ref="E255:E265" si="49">E129*1.1</f>
        <v>162.21700000000001</v>
      </c>
      <c r="F255" s="740">
        <f t="shared" si="47"/>
        <v>162.22</v>
      </c>
      <c r="G255" s="1037">
        <f>'Заказ, cкидки и курсы валют'!$J$24*F255</f>
        <v>2057.7607000000003</v>
      </c>
      <c r="H255" s="158">
        <f t="shared" si="48"/>
        <v>514.44000000000005</v>
      </c>
      <c r="I255" s="245"/>
      <c r="J255" s="706"/>
    </row>
    <row r="256" spans="1:10" ht="14.1" customHeight="1">
      <c r="A256" s="250" t="s">
        <v>11131</v>
      </c>
      <c r="B256" s="49" t="s">
        <v>1393</v>
      </c>
      <c r="C256" s="765">
        <v>3009</v>
      </c>
      <c r="D256" s="48">
        <v>250</v>
      </c>
      <c r="E256" s="825">
        <f t="shared" si="49"/>
        <v>162.21700000000001</v>
      </c>
      <c r="F256" s="740">
        <f t="shared" si="47"/>
        <v>162.22</v>
      </c>
      <c r="G256" s="1037">
        <f>'Заказ, cкидки и курсы валют'!$J$24*F256</f>
        <v>2057.7607000000003</v>
      </c>
      <c r="H256" s="158">
        <f t="shared" si="48"/>
        <v>514.44000000000005</v>
      </c>
      <c r="I256" s="245"/>
      <c r="J256" s="706"/>
    </row>
    <row r="257" spans="1:10" ht="14.1" customHeight="1">
      <c r="A257" s="250" t="s">
        <v>9651</v>
      </c>
      <c r="B257" s="49" t="s">
        <v>1393</v>
      </c>
      <c r="C257" s="765">
        <v>3011</v>
      </c>
      <c r="D257" s="48">
        <v>250</v>
      </c>
      <c r="E257" s="825">
        <f t="shared" si="49"/>
        <v>162.21700000000001</v>
      </c>
      <c r="F257" s="740">
        <f t="shared" si="47"/>
        <v>162.22</v>
      </c>
      <c r="G257" s="1037">
        <f>'Заказ, cкидки и курсы валют'!$J$24*F257</f>
        <v>2057.7607000000003</v>
      </c>
      <c r="H257" s="158">
        <f t="shared" si="48"/>
        <v>514.44000000000005</v>
      </c>
      <c r="I257" s="245"/>
      <c r="J257" s="706"/>
    </row>
    <row r="258" spans="1:10" ht="14.1" customHeight="1">
      <c r="A258" s="250" t="s">
        <v>9632</v>
      </c>
      <c r="B258" s="49" t="s">
        <v>1393</v>
      </c>
      <c r="C258" s="765">
        <v>5002</v>
      </c>
      <c r="D258" s="48">
        <v>250</v>
      </c>
      <c r="E258" s="825">
        <f t="shared" si="49"/>
        <v>162.21700000000001</v>
      </c>
      <c r="F258" s="740">
        <f t="shared" si="47"/>
        <v>162.22</v>
      </c>
      <c r="G258" s="1037">
        <f>'Заказ, cкидки и курсы валют'!$J$24*F258</f>
        <v>2057.7607000000003</v>
      </c>
      <c r="H258" s="158">
        <f t="shared" si="48"/>
        <v>514.44000000000005</v>
      </c>
      <c r="I258" s="245"/>
      <c r="J258" s="706"/>
    </row>
    <row r="259" spans="1:10" ht="14.1" customHeight="1">
      <c r="A259" s="250" t="s">
        <v>9633</v>
      </c>
      <c r="B259" s="49" t="s">
        <v>1393</v>
      </c>
      <c r="C259" s="49">
        <v>5005</v>
      </c>
      <c r="D259" s="48">
        <v>250</v>
      </c>
      <c r="E259" s="825">
        <f t="shared" si="49"/>
        <v>162.21700000000001</v>
      </c>
      <c r="F259" s="740">
        <f t="shared" si="47"/>
        <v>162.22</v>
      </c>
      <c r="G259" s="1037">
        <f>'Заказ, cкидки и курсы валют'!$J$24*F259</f>
        <v>2057.7607000000003</v>
      </c>
      <c r="H259" s="158">
        <f t="shared" si="48"/>
        <v>514.44000000000005</v>
      </c>
      <c r="I259" s="245"/>
      <c r="J259" s="706"/>
    </row>
    <row r="260" spans="1:10" ht="14.1" customHeight="1">
      <c r="A260" s="250" t="s">
        <v>9634</v>
      </c>
      <c r="B260" s="49" t="s">
        <v>1393</v>
      </c>
      <c r="C260" s="49">
        <v>5021</v>
      </c>
      <c r="D260" s="48">
        <v>250</v>
      </c>
      <c r="E260" s="825">
        <f t="shared" si="49"/>
        <v>162.21700000000001</v>
      </c>
      <c r="F260" s="740">
        <f t="shared" si="47"/>
        <v>162.22</v>
      </c>
      <c r="G260" s="1037">
        <f>'Заказ, cкидки и курсы валют'!$J$24*F260</f>
        <v>2057.7607000000003</v>
      </c>
      <c r="H260" s="158">
        <f t="shared" si="48"/>
        <v>514.44000000000005</v>
      </c>
      <c r="I260" s="245"/>
      <c r="J260" s="706"/>
    </row>
    <row r="261" spans="1:10" ht="14.1" customHeight="1">
      <c r="A261" s="250" t="s">
        <v>9635</v>
      </c>
      <c r="B261" s="49" t="s">
        <v>1393</v>
      </c>
      <c r="C261" s="543">
        <v>6002</v>
      </c>
      <c r="D261" s="48">
        <v>250</v>
      </c>
      <c r="E261" s="825">
        <f t="shared" si="49"/>
        <v>162.21700000000001</v>
      </c>
      <c r="F261" s="740">
        <f t="shared" si="47"/>
        <v>162.22</v>
      </c>
      <c r="G261" s="1037">
        <f>'Заказ, cкидки и курсы валют'!$J$24*F261</f>
        <v>2057.7607000000003</v>
      </c>
      <c r="H261" s="158">
        <f t="shared" si="48"/>
        <v>514.44000000000005</v>
      </c>
      <c r="I261" s="245"/>
      <c r="J261" s="706"/>
    </row>
    <row r="262" spans="1:10" ht="14.1" customHeight="1">
      <c r="A262" s="250" t="s">
        <v>9636</v>
      </c>
      <c r="B262" s="47" t="s">
        <v>1393</v>
      </c>
      <c r="C262" s="49">
        <v>6005</v>
      </c>
      <c r="D262" s="48">
        <v>250</v>
      </c>
      <c r="E262" s="825">
        <f t="shared" si="49"/>
        <v>162.21700000000001</v>
      </c>
      <c r="F262" s="740">
        <f t="shared" si="47"/>
        <v>162.22</v>
      </c>
      <c r="G262" s="1037">
        <f>'Заказ, cкидки и курсы валют'!$J$24*F262</f>
        <v>2057.7607000000003</v>
      </c>
      <c r="H262" s="158">
        <f t="shared" si="48"/>
        <v>514.44000000000005</v>
      </c>
      <c r="I262" s="245"/>
    </row>
    <row r="263" spans="1:10" ht="14.1" customHeight="1">
      <c r="A263" s="250" t="s">
        <v>9637</v>
      </c>
      <c r="B263" s="49" t="s">
        <v>1393</v>
      </c>
      <c r="C263" s="49">
        <v>7004</v>
      </c>
      <c r="D263" s="48">
        <v>250</v>
      </c>
      <c r="E263" s="825">
        <f t="shared" si="49"/>
        <v>162.21700000000001</v>
      </c>
      <c r="F263" s="740">
        <f t="shared" si="47"/>
        <v>162.22</v>
      </c>
      <c r="G263" s="1037">
        <f>'Заказ, cкидки и курсы валют'!$J$24*F263</f>
        <v>2057.7607000000003</v>
      </c>
      <c r="H263" s="158">
        <f t="shared" si="48"/>
        <v>514.44000000000005</v>
      </c>
      <c r="I263" s="245"/>
    </row>
    <row r="264" spans="1:10" ht="14.1" customHeight="1">
      <c r="A264" s="250" t="s">
        <v>9638</v>
      </c>
      <c r="B264" s="49" t="s">
        <v>1393</v>
      </c>
      <c r="C264" s="49">
        <v>7024</v>
      </c>
      <c r="D264" s="48">
        <v>250</v>
      </c>
      <c r="E264" s="825">
        <f t="shared" si="49"/>
        <v>162.21700000000001</v>
      </c>
      <c r="F264" s="740">
        <f t="shared" si="47"/>
        <v>162.22</v>
      </c>
      <c r="G264" s="1037">
        <f>'Заказ, cкидки и курсы валют'!$J$24*F264</f>
        <v>2057.7607000000003</v>
      </c>
      <c r="H264" s="158">
        <f t="shared" si="48"/>
        <v>514.44000000000005</v>
      </c>
      <c r="I264" s="245"/>
    </row>
    <row r="265" spans="1:10" ht="14.1" customHeight="1">
      <c r="A265" s="250" t="s">
        <v>9639</v>
      </c>
      <c r="B265" s="49" t="s">
        <v>1393</v>
      </c>
      <c r="C265" s="49">
        <v>8017</v>
      </c>
      <c r="D265" s="48">
        <v>250</v>
      </c>
      <c r="E265" s="825">
        <f t="shared" si="49"/>
        <v>162.21700000000001</v>
      </c>
      <c r="F265" s="740">
        <f t="shared" si="47"/>
        <v>162.22</v>
      </c>
      <c r="G265" s="1037">
        <f>'Заказ, cкидки и курсы валют'!$J$24*F265</f>
        <v>2057.7607000000003</v>
      </c>
      <c r="H265" s="158">
        <f t="shared" si="48"/>
        <v>514.44000000000005</v>
      </c>
      <c r="I265" s="245"/>
    </row>
    <row r="266" spans="1:10" ht="14.1" customHeight="1">
      <c r="A266" s="250" t="s">
        <v>9640</v>
      </c>
      <c r="B266" s="49" t="s">
        <v>1393</v>
      </c>
      <c r="C266" s="46">
        <v>8019</v>
      </c>
      <c r="D266" s="48">
        <v>250</v>
      </c>
      <c r="E266" s="825">
        <f>E134*1.1</f>
        <v>162.21700000000001</v>
      </c>
      <c r="F266" s="740">
        <f t="shared" si="47"/>
        <v>162.22</v>
      </c>
      <c r="G266" s="1037">
        <f>'Заказ, cкидки и курсы валют'!$J$24*F266</f>
        <v>2057.7607000000003</v>
      </c>
      <c r="H266" s="158">
        <f t="shared" ref="H266:H267" si="50">ROUND((D266/1000)*G266,2)</f>
        <v>514.44000000000005</v>
      </c>
      <c r="I266" s="245"/>
    </row>
    <row r="267" spans="1:10" ht="14.1" customHeight="1" thickBot="1">
      <c r="A267" s="250" t="s">
        <v>9641</v>
      </c>
      <c r="B267" s="49" t="s">
        <v>1393</v>
      </c>
      <c r="C267" s="163">
        <v>9003</v>
      </c>
      <c r="D267" s="48">
        <v>250</v>
      </c>
      <c r="E267" s="825">
        <f>E135*1.1</f>
        <v>162.21700000000001</v>
      </c>
      <c r="F267" s="740">
        <f t="shared" si="47"/>
        <v>162.22</v>
      </c>
      <c r="G267" s="1037">
        <f>'Заказ, cкидки и курсы валют'!$J$24*F267</f>
        <v>2057.7607000000003</v>
      </c>
      <c r="H267" s="158">
        <f t="shared" si="50"/>
        <v>514.44000000000005</v>
      </c>
      <c r="I267" s="245"/>
    </row>
    <row r="268" spans="1:10" ht="14.1" customHeight="1">
      <c r="A268" s="661" t="s">
        <v>9642</v>
      </c>
      <c r="B268" s="662" t="s">
        <v>1394</v>
      </c>
      <c r="C268" s="662">
        <v>1014</v>
      </c>
      <c r="D268" s="663">
        <v>250</v>
      </c>
      <c r="E268" s="825">
        <f>E140*1.1</f>
        <v>181.63200000000003</v>
      </c>
      <c r="F268" s="1128">
        <f>ROUND(E268*(1-$F$37),2)</f>
        <v>181.63</v>
      </c>
      <c r="G268" s="1129">
        <f>'Заказ, cкидки и курсы валют'!$J$24*F268</f>
        <v>2303.9765499999999</v>
      </c>
      <c r="H268" s="664">
        <f>ROUND((D268/1000)*G268,2)</f>
        <v>575.99</v>
      </c>
      <c r="I268" s="665"/>
    </row>
    <row r="269" spans="1:10" ht="14.1" customHeight="1">
      <c r="A269" s="250" t="s">
        <v>11132</v>
      </c>
      <c r="B269" s="49" t="s">
        <v>1394</v>
      </c>
      <c r="C269" s="765">
        <v>1015</v>
      </c>
      <c r="D269" s="48">
        <v>250</v>
      </c>
      <c r="E269" s="825">
        <f>E141*1.1</f>
        <v>181.63200000000003</v>
      </c>
      <c r="F269" s="740">
        <f>ROUND(E269*(1-$F$37),2)</f>
        <v>181.63</v>
      </c>
      <c r="G269" s="1037">
        <f>'Заказ, cкидки и курсы валют'!$J$24*F269</f>
        <v>2303.9765499999999</v>
      </c>
      <c r="H269" s="158">
        <f>ROUND((D269/1000)*G269,2)</f>
        <v>575.99</v>
      </c>
      <c r="I269" s="245"/>
    </row>
    <row r="270" spans="1:10" ht="14.1" customHeight="1">
      <c r="A270" s="250" t="s">
        <v>11133</v>
      </c>
      <c r="B270" s="49" t="s">
        <v>1394</v>
      </c>
      <c r="C270" s="765">
        <v>1018</v>
      </c>
      <c r="D270" s="48">
        <v>250</v>
      </c>
      <c r="E270" s="825">
        <f>E142*1.1</f>
        <v>181.63200000000003</v>
      </c>
      <c r="F270" s="740">
        <f t="shared" ref="F270" si="51">ROUND(E270*(1-$F$37),2)</f>
        <v>181.63</v>
      </c>
      <c r="G270" s="1037">
        <f>'Заказ, cкидки и курсы валют'!$J$24*F270</f>
        <v>2303.9765499999999</v>
      </c>
      <c r="H270" s="158">
        <f t="shared" ref="H270" si="52">ROUND((D270/1000)*G270,2)</f>
        <v>575.99</v>
      </c>
      <c r="I270" s="245"/>
    </row>
    <row r="271" spans="1:10" ht="14.1" customHeight="1">
      <c r="A271" s="250" t="s">
        <v>11134</v>
      </c>
      <c r="B271" s="49" t="s">
        <v>1394</v>
      </c>
      <c r="C271" s="765">
        <v>3003</v>
      </c>
      <c r="D271" s="48">
        <v>250</v>
      </c>
      <c r="E271" s="825">
        <f t="shared" ref="E271:E278" si="53">E143*1.1</f>
        <v>181.63200000000003</v>
      </c>
      <c r="F271" s="740">
        <f t="shared" ref="F271:F278" si="54">ROUND(E271*(1-$F$37),2)</f>
        <v>181.63</v>
      </c>
      <c r="G271" s="1037">
        <f>'Заказ, cкидки и курсы валют'!$J$24*F271</f>
        <v>2303.9765499999999</v>
      </c>
      <c r="H271" s="158">
        <f t="shared" ref="H271:H278" si="55">ROUND((D271/1000)*G271,2)</f>
        <v>575.99</v>
      </c>
      <c r="I271" s="245"/>
    </row>
    <row r="272" spans="1:10" ht="14.1" customHeight="1">
      <c r="A272" s="250" t="s">
        <v>9643</v>
      </c>
      <c r="B272" s="49" t="s">
        <v>1394</v>
      </c>
      <c r="C272" s="765">
        <v>3005</v>
      </c>
      <c r="D272" s="48">
        <v>250</v>
      </c>
      <c r="E272" s="825">
        <f t="shared" si="53"/>
        <v>181.63200000000003</v>
      </c>
      <c r="F272" s="740">
        <f t="shared" si="54"/>
        <v>181.63</v>
      </c>
      <c r="G272" s="1037">
        <f>'Заказ, cкидки и курсы валют'!$J$24*F272</f>
        <v>2303.9765499999999</v>
      </c>
      <c r="H272" s="158">
        <f t="shared" si="55"/>
        <v>575.99</v>
      </c>
      <c r="I272" s="245"/>
    </row>
    <row r="273" spans="1:10" ht="14.1" customHeight="1">
      <c r="A273" s="250" t="s">
        <v>11135</v>
      </c>
      <c r="B273" s="49" t="s">
        <v>1394</v>
      </c>
      <c r="C273" s="765">
        <v>3009</v>
      </c>
      <c r="D273" s="48">
        <v>250</v>
      </c>
      <c r="E273" s="825">
        <f t="shared" si="53"/>
        <v>181.63200000000003</v>
      </c>
      <c r="F273" s="740">
        <f t="shared" si="54"/>
        <v>181.63</v>
      </c>
      <c r="G273" s="1037">
        <f>'Заказ, cкидки и курсы валют'!$J$24*F273</f>
        <v>2303.9765499999999</v>
      </c>
      <c r="H273" s="158">
        <f t="shared" si="55"/>
        <v>575.99</v>
      </c>
      <c r="I273" s="245"/>
    </row>
    <row r="274" spans="1:10" ht="14.1" customHeight="1">
      <c r="A274" s="250" t="s">
        <v>11136</v>
      </c>
      <c r="B274" s="49" t="s">
        <v>1394</v>
      </c>
      <c r="C274" s="765">
        <v>3011</v>
      </c>
      <c r="D274" s="48">
        <v>250</v>
      </c>
      <c r="E274" s="825">
        <f t="shared" si="53"/>
        <v>181.63200000000003</v>
      </c>
      <c r="F274" s="740">
        <f t="shared" si="54"/>
        <v>181.63</v>
      </c>
      <c r="G274" s="1037">
        <f>'Заказ, cкидки и курсы валют'!$J$24*F274</f>
        <v>2303.9765499999999</v>
      </c>
      <c r="H274" s="158">
        <f t="shared" si="55"/>
        <v>575.99</v>
      </c>
      <c r="I274" s="245"/>
    </row>
    <row r="275" spans="1:10" ht="14.1" customHeight="1">
      <c r="A275" s="250" t="s">
        <v>11137</v>
      </c>
      <c r="B275" s="49" t="s">
        <v>1394</v>
      </c>
      <c r="C275" s="765">
        <v>5002</v>
      </c>
      <c r="D275" s="48">
        <v>250</v>
      </c>
      <c r="E275" s="825">
        <f t="shared" si="53"/>
        <v>181.63200000000003</v>
      </c>
      <c r="F275" s="740">
        <f t="shared" si="54"/>
        <v>181.63</v>
      </c>
      <c r="G275" s="1037">
        <f>'Заказ, cкидки и курсы валют'!$J$24*F275</f>
        <v>2303.9765499999999</v>
      </c>
      <c r="H275" s="158">
        <f t="shared" si="55"/>
        <v>575.99</v>
      </c>
      <c r="I275" s="245"/>
    </row>
    <row r="276" spans="1:10" ht="14.1" customHeight="1">
      <c r="A276" s="250" t="s">
        <v>9644</v>
      </c>
      <c r="B276" s="49" t="s">
        <v>1394</v>
      </c>
      <c r="C276" s="49">
        <v>5005</v>
      </c>
      <c r="D276" s="48">
        <v>250</v>
      </c>
      <c r="E276" s="825">
        <f t="shared" si="53"/>
        <v>181.63200000000003</v>
      </c>
      <c r="F276" s="740">
        <f t="shared" si="54"/>
        <v>181.63</v>
      </c>
      <c r="G276" s="1037">
        <f>'Заказ, cкидки и курсы валют'!$J$24*F276</f>
        <v>2303.9765499999999</v>
      </c>
      <c r="H276" s="158">
        <f t="shared" si="55"/>
        <v>575.99</v>
      </c>
      <c r="I276" s="245"/>
    </row>
    <row r="277" spans="1:10" ht="14.1" customHeight="1">
      <c r="A277" s="250" t="s">
        <v>11138</v>
      </c>
      <c r="B277" s="49" t="s">
        <v>1394</v>
      </c>
      <c r="C277" s="49">
        <v>5021</v>
      </c>
      <c r="D277" s="48">
        <v>250</v>
      </c>
      <c r="E277" s="825">
        <f t="shared" si="53"/>
        <v>181.63200000000003</v>
      </c>
      <c r="F277" s="740">
        <f t="shared" si="54"/>
        <v>181.63</v>
      </c>
      <c r="G277" s="1037">
        <f>'Заказ, cкидки и курсы валют'!$J$24*F277</f>
        <v>2303.9765499999999</v>
      </c>
      <c r="H277" s="158">
        <f t="shared" si="55"/>
        <v>575.99</v>
      </c>
      <c r="I277" s="245"/>
    </row>
    <row r="278" spans="1:10" ht="14.1" customHeight="1">
      <c r="A278" s="250" t="s">
        <v>11139</v>
      </c>
      <c r="B278" s="49" t="s">
        <v>1394</v>
      </c>
      <c r="C278" s="543">
        <v>6002</v>
      </c>
      <c r="D278" s="48">
        <v>250</v>
      </c>
      <c r="E278" s="825">
        <f t="shared" si="53"/>
        <v>181.63200000000003</v>
      </c>
      <c r="F278" s="740">
        <f t="shared" si="54"/>
        <v>181.63</v>
      </c>
      <c r="G278" s="1037">
        <f>'Заказ, cкидки и курсы валют'!$J$24*F278</f>
        <v>2303.9765499999999</v>
      </c>
      <c r="H278" s="158">
        <f t="shared" si="55"/>
        <v>575.99</v>
      </c>
      <c r="I278" s="245"/>
    </row>
    <row r="279" spans="1:10" ht="14.1" customHeight="1">
      <c r="A279" s="250" t="s">
        <v>9645</v>
      </c>
      <c r="B279" s="49" t="s">
        <v>1394</v>
      </c>
      <c r="C279" s="49">
        <v>6005</v>
      </c>
      <c r="D279" s="48">
        <v>250</v>
      </c>
      <c r="E279" s="825">
        <f t="shared" ref="E279:E284" si="56">E151*1.1</f>
        <v>181.63200000000003</v>
      </c>
      <c r="F279" s="740">
        <f t="shared" ref="F279:F284" si="57">ROUND(E279*(1-$F$37),2)</f>
        <v>181.63</v>
      </c>
      <c r="G279" s="1037">
        <f>'Заказ, cкидки и курсы валют'!$J$24*F279</f>
        <v>2303.9765499999999</v>
      </c>
      <c r="H279" s="158">
        <f t="shared" ref="H279:H284" si="58">ROUND((D279/1000)*G279,2)</f>
        <v>575.99</v>
      </c>
      <c r="I279" s="245"/>
    </row>
    <row r="280" spans="1:10" ht="14.1" customHeight="1">
      <c r="A280" s="250" t="s">
        <v>9646</v>
      </c>
      <c r="B280" s="49" t="s">
        <v>1394</v>
      </c>
      <c r="C280" s="49">
        <v>7004</v>
      </c>
      <c r="D280" s="48">
        <v>250</v>
      </c>
      <c r="E280" s="825">
        <f t="shared" si="56"/>
        <v>181.63200000000003</v>
      </c>
      <c r="F280" s="740">
        <f t="shared" si="57"/>
        <v>181.63</v>
      </c>
      <c r="G280" s="1037">
        <f>'Заказ, cкидки и курсы валют'!$J$24*F280</f>
        <v>2303.9765499999999</v>
      </c>
      <c r="H280" s="158">
        <f t="shared" si="58"/>
        <v>575.99</v>
      </c>
      <c r="I280" s="245"/>
    </row>
    <row r="281" spans="1:10" ht="14.1" customHeight="1">
      <c r="A281" s="250" t="s">
        <v>9647</v>
      </c>
      <c r="B281" s="47" t="s">
        <v>1394</v>
      </c>
      <c r="C281" s="49">
        <v>7024</v>
      </c>
      <c r="D281" s="48">
        <v>250</v>
      </c>
      <c r="E281" s="825">
        <f t="shared" si="56"/>
        <v>181.63200000000003</v>
      </c>
      <c r="F281" s="740">
        <f t="shared" si="57"/>
        <v>181.63</v>
      </c>
      <c r="G281" s="1037">
        <f>'Заказ, cкидки и курсы валют'!$J$24*F281</f>
        <v>2303.9765499999999</v>
      </c>
      <c r="H281" s="158">
        <f t="shared" si="58"/>
        <v>575.99</v>
      </c>
      <c r="I281" s="245"/>
      <c r="J281" s="706"/>
    </row>
    <row r="282" spans="1:10" ht="14.1" customHeight="1">
      <c r="A282" s="250" t="s">
        <v>9648</v>
      </c>
      <c r="B282" s="49" t="s">
        <v>1394</v>
      </c>
      <c r="C282" s="49">
        <v>8017</v>
      </c>
      <c r="D282" s="48">
        <v>250</v>
      </c>
      <c r="E282" s="825">
        <f t="shared" si="56"/>
        <v>181.63200000000003</v>
      </c>
      <c r="F282" s="740">
        <f t="shared" si="57"/>
        <v>181.63</v>
      </c>
      <c r="G282" s="1037">
        <f>'Заказ, cкидки и курсы валют'!$J$24*F282</f>
        <v>2303.9765499999999</v>
      </c>
      <c r="H282" s="158">
        <f t="shared" si="58"/>
        <v>575.99</v>
      </c>
      <c r="I282" s="245"/>
      <c r="J282" s="706"/>
    </row>
    <row r="283" spans="1:10" ht="14.1" customHeight="1">
      <c r="A283" s="250" t="s">
        <v>9649</v>
      </c>
      <c r="B283" s="49" t="s">
        <v>1394</v>
      </c>
      <c r="C283" s="49">
        <v>8019</v>
      </c>
      <c r="D283" s="48">
        <v>250</v>
      </c>
      <c r="E283" s="825">
        <f t="shared" si="56"/>
        <v>181.63200000000003</v>
      </c>
      <c r="F283" s="740">
        <f t="shared" si="57"/>
        <v>181.63</v>
      </c>
      <c r="G283" s="1037">
        <f>'Заказ, cкидки и курсы валют'!$J$24*F283</f>
        <v>2303.9765499999999</v>
      </c>
      <c r="H283" s="158">
        <f t="shared" si="58"/>
        <v>575.99</v>
      </c>
      <c r="I283" s="245"/>
      <c r="J283" s="706"/>
    </row>
    <row r="284" spans="1:10" ht="14.1" customHeight="1" thickBot="1">
      <c r="A284" s="282" t="s">
        <v>9650</v>
      </c>
      <c r="B284" s="163" t="s">
        <v>1394</v>
      </c>
      <c r="C284" s="163">
        <v>9003</v>
      </c>
      <c r="D284" s="48">
        <v>250</v>
      </c>
      <c r="E284" s="825">
        <f t="shared" si="56"/>
        <v>181.63200000000003</v>
      </c>
      <c r="F284" s="1173">
        <f t="shared" si="57"/>
        <v>181.63</v>
      </c>
      <c r="G284" s="1174">
        <f>'Заказ, cкидки и курсы валют'!$J$24*F284</f>
        <v>2303.9765499999999</v>
      </c>
      <c r="H284" s="214">
        <f t="shared" si="58"/>
        <v>575.99</v>
      </c>
      <c r="I284" s="248"/>
      <c r="J284" s="706"/>
    </row>
    <row r="285" spans="1:10" ht="14.1" customHeight="1">
      <c r="J285" s="706"/>
    </row>
    <row r="287" spans="1:10">
      <c r="A287" s="123" t="s">
        <v>5259</v>
      </c>
    </row>
    <row r="288" spans="1:10" ht="13.5" thickBot="1">
      <c r="A288" s="123" t="s">
        <v>5260</v>
      </c>
      <c r="B288" s="559"/>
      <c r="C288" s="559"/>
      <c r="D288" s="559"/>
      <c r="E288" s="681"/>
      <c r="F288" s="681"/>
      <c r="G288" s="681"/>
    </row>
    <row r="289" spans="1:10" ht="18">
      <c r="A289" s="291"/>
      <c r="B289" s="112"/>
      <c r="C289" s="112" t="s">
        <v>3113</v>
      </c>
      <c r="D289" s="112"/>
      <c r="E289" s="687"/>
      <c r="F289" s="687"/>
      <c r="G289" s="701"/>
      <c r="H289" s="115"/>
      <c r="I289" s="116"/>
    </row>
    <row r="290" spans="1:10" ht="18">
      <c r="A290" s="292"/>
      <c r="B290" s="129"/>
      <c r="C290" s="129"/>
      <c r="D290" s="129" t="s">
        <v>3114</v>
      </c>
      <c r="E290" s="688"/>
      <c r="F290" s="700"/>
      <c r="G290" s="700"/>
      <c r="H290" s="131"/>
      <c r="I290" s="133"/>
    </row>
    <row r="291" spans="1:10">
      <c r="A291" s="292"/>
      <c r="B291" s="17"/>
      <c r="C291" s="118"/>
      <c r="D291" s="118"/>
      <c r="E291" s="689"/>
      <c r="F291" s="733"/>
      <c r="G291" s="763"/>
      <c r="H291" s="17"/>
      <c r="I291" s="200"/>
    </row>
    <row r="292" spans="1:10" ht="15">
      <c r="A292" s="292"/>
      <c r="B292" s="17"/>
      <c r="C292" s="118"/>
      <c r="D292" s="320"/>
      <c r="E292" s="689"/>
      <c r="F292" s="733"/>
      <c r="G292" s="763"/>
      <c r="H292" s="17"/>
      <c r="I292" s="200"/>
      <c r="J292" s="706"/>
    </row>
    <row r="293" spans="1:10" ht="15">
      <c r="A293" s="292"/>
      <c r="B293" s="17"/>
      <c r="C293" s="118"/>
      <c r="D293" s="320"/>
      <c r="E293" s="689"/>
      <c r="F293" s="733"/>
      <c r="G293" s="763"/>
      <c r="H293" s="17"/>
      <c r="I293" s="200"/>
      <c r="J293" s="706"/>
    </row>
    <row r="294" spans="1:10" ht="15.75" thickBot="1">
      <c r="A294" s="293"/>
      <c r="B294" s="204"/>
      <c r="C294" s="120"/>
      <c r="D294" s="120"/>
      <c r="E294" s="690"/>
      <c r="F294" s="735"/>
      <c r="G294" s="764"/>
      <c r="H294" s="204"/>
      <c r="I294" s="205"/>
      <c r="J294" s="706"/>
    </row>
    <row r="295" spans="1:10" ht="42">
      <c r="A295" s="228" t="s">
        <v>1036</v>
      </c>
      <c r="B295" s="229" t="s">
        <v>1037</v>
      </c>
      <c r="C295" s="262" t="s">
        <v>2733</v>
      </c>
      <c r="D295" s="230" t="s">
        <v>3147</v>
      </c>
      <c r="E295" s="742" t="s">
        <v>11544</v>
      </c>
      <c r="F295" s="737" t="s">
        <v>2796</v>
      </c>
      <c r="G295" s="785" t="s">
        <v>2644</v>
      </c>
      <c r="H295" s="394" t="s">
        <v>498</v>
      </c>
      <c r="I295" s="232" t="s">
        <v>4274</v>
      </c>
      <c r="J295" s="706"/>
    </row>
    <row r="296" spans="1:10" ht="15.75" thickBot="1">
      <c r="A296" s="221"/>
      <c r="B296" s="223"/>
      <c r="C296" s="261" t="s">
        <v>2529</v>
      </c>
      <c r="D296" s="227" t="s">
        <v>2645</v>
      </c>
      <c r="E296" s="692" t="s">
        <v>265</v>
      </c>
      <c r="F296" s="739">
        <f>'Заказ, cкидки и курсы валют'!$I$12</f>
        <v>0</v>
      </c>
      <c r="G296" s="786"/>
      <c r="H296" s="395"/>
      <c r="I296" s="219"/>
      <c r="J296" s="706"/>
    </row>
    <row r="297" spans="1:10" ht="14.1" customHeight="1">
      <c r="A297" s="657" t="s">
        <v>582</v>
      </c>
      <c r="B297" s="658" t="s">
        <v>1387</v>
      </c>
      <c r="C297" s="658">
        <v>1014</v>
      </c>
      <c r="D297" s="659">
        <v>3500</v>
      </c>
      <c r="E297" s="2363">
        <v>241.72</v>
      </c>
      <c r="F297" s="1239">
        <f>ROUND(E297*(1-$F$37),2)</f>
        <v>241.72</v>
      </c>
      <c r="G297" s="1240">
        <f>'Заказ, cкидки и курсы валют'!$J$24*F297</f>
        <v>3066.2182000000003</v>
      </c>
      <c r="H297" s="1241">
        <f>ROUND((D297/1000)*G297,2)</f>
        <v>10731.76</v>
      </c>
      <c r="I297" s="660"/>
      <c r="J297" s="706"/>
    </row>
    <row r="298" spans="1:10" ht="14.1" customHeight="1">
      <c r="A298" s="250" t="s">
        <v>52</v>
      </c>
      <c r="B298" s="49" t="s">
        <v>1387</v>
      </c>
      <c r="C298" s="40">
        <v>1015</v>
      </c>
      <c r="D298" s="48">
        <v>3500</v>
      </c>
      <c r="E298" s="2363">
        <v>241.72</v>
      </c>
      <c r="F298" s="740">
        <f t="shared" ref="F298:F361" si="59">ROUND(E298*(1-$F$37),2)</f>
        <v>241.72</v>
      </c>
      <c r="G298" s="1037">
        <f>'Заказ, cкидки и курсы валют'!$J$24*F298</f>
        <v>3066.2182000000003</v>
      </c>
      <c r="H298" s="158">
        <f t="shared" ref="H298:H361" si="60">ROUND((D298/1000)*G298,2)</f>
        <v>10731.76</v>
      </c>
      <c r="I298" s="245"/>
      <c r="J298" s="706"/>
    </row>
    <row r="299" spans="1:10" ht="14.1" customHeight="1">
      <c r="A299" s="250" t="s">
        <v>53</v>
      </c>
      <c r="B299" s="49" t="s">
        <v>1387</v>
      </c>
      <c r="C299" s="49">
        <v>1018</v>
      </c>
      <c r="D299" s="48">
        <v>3500</v>
      </c>
      <c r="E299" s="2363">
        <v>241.72</v>
      </c>
      <c r="F299" s="740">
        <f t="shared" si="59"/>
        <v>241.72</v>
      </c>
      <c r="G299" s="1037">
        <f>'Заказ, cкидки и курсы валют'!$J$24*F299</f>
        <v>3066.2182000000003</v>
      </c>
      <c r="H299" s="158">
        <f t="shared" si="60"/>
        <v>10731.76</v>
      </c>
      <c r="I299" s="245"/>
      <c r="J299" s="706"/>
    </row>
    <row r="300" spans="1:10" ht="14.1" customHeight="1">
      <c r="A300" s="250" t="s">
        <v>54</v>
      </c>
      <c r="B300" s="49" t="s">
        <v>1387</v>
      </c>
      <c r="C300" s="49">
        <v>3003</v>
      </c>
      <c r="D300" s="48">
        <v>3500</v>
      </c>
      <c r="E300" s="2363">
        <v>241.72</v>
      </c>
      <c r="F300" s="740">
        <f t="shared" si="59"/>
        <v>241.72</v>
      </c>
      <c r="G300" s="1037">
        <f>'Заказ, cкидки и курсы валют'!$J$24*F300</f>
        <v>3066.2182000000003</v>
      </c>
      <c r="H300" s="158">
        <f t="shared" si="60"/>
        <v>10731.76</v>
      </c>
      <c r="I300" s="245"/>
      <c r="J300" s="706"/>
    </row>
    <row r="301" spans="1:10" ht="14.1" customHeight="1">
      <c r="A301" s="250" t="s">
        <v>55</v>
      </c>
      <c r="B301" s="49" t="s">
        <v>1387</v>
      </c>
      <c r="C301" s="49">
        <v>3005</v>
      </c>
      <c r="D301" s="48">
        <v>3500</v>
      </c>
      <c r="E301" s="2363">
        <v>241.72</v>
      </c>
      <c r="F301" s="740">
        <f t="shared" si="59"/>
        <v>241.72</v>
      </c>
      <c r="G301" s="1037">
        <f>'Заказ, cкидки и курсы валют'!$J$24*F301</f>
        <v>3066.2182000000003</v>
      </c>
      <c r="H301" s="158">
        <f t="shared" si="60"/>
        <v>10731.76</v>
      </c>
      <c r="I301" s="245"/>
      <c r="J301" s="706"/>
    </row>
    <row r="302" spans="1:10" ht="14.1" customHeight="1">
      <c r="A302" s="250" t="s">
        <v>56</v>
      </c>
      <c r="B302" s="49" t="s">
        <v>1387</v>
      </c>
      <c r="C302" s="49">
        <v>3009</v>
      </c>
      <c r="D302" s="48">
        <v>3500</v>
      </c>
      <c r="E302" s="2363">
        <v>241.72</v>
      </c>
      <c r="F302" s="740">
        <f t="shared" si="59"/>
        <v>241.72</v>
      </c>
      <c r="G302" s="1037">
        <f>'Заказ, cкидки и курсы валют'!$J$24*F302</f>
        <v>3066.2182000000003</v>
      </c>
      <c r="H302" s="158">
        <f t="shared" si="60"/>
        <v>10731.76</v>
      </c>
      <c r="I302" s="245"/>
    </row>
    <row r="303" spans="1:10" ht="14.1" customHeight="1">
      <c r="A303" s="250" t="s">
        <v>57</v>
      </c>
      <c r="B303" s="49" t="s">
        <v>1387</v>
      </c>
      <c r="C303" s="49">
        <v>3011</v>
      </c>
      <c r="D303" s="48">
        <v>3500</v>
      </c>
      <c r="E303" s="2363">
        <v>241.72</v>
      </c>
      <c r="F303" s="740">
        <f t="shared" si="59"/>
        <v>241.72</v>
      </c>
      <c r="G303" s="1037">
        <f>'Заказ, cкидки и курсы валют'!$J$24*F303</f>
        <v>3066.2182000000003</v>
      </c>
      <c r="H303" s="158">
        <f t="shared" si="60"/>
        <v>10731.76</v>
      </c>
      <c r="I303" s="245"/>
    </row>
    <row r="304" spans="1:10" ht="14.1" customHeight="1">
      <c r="A304" s="250" t="s">
        <v>58</v>
      </c>
      <c r="B304" s="49" t="s">
        <v>1387</v>
      </c>
      <c r="C304" s="49">
        <v>5002</v>
      </c>
      <c r="D304" s="48">
        <v>3500</v>
      </c>
      <c r="E304" s="2363">
        <v>241.72</v>
      </c>
      <c r="F304" s="740">
        <f t="shared" si="59"/>
        <v>241.72</v>
      </c>
      <c r="G304" s="1037">
        <f>'Заказ, cкидки и курсы валют'!$J$24*F304</f>
        <v>3066.2182000000003</v>
      </c>
      <c r="H304" s="158">
        <f t="shared" si="60"/>
        <v>10731.76</v>
      </c>
      <c r="I304" s="245"/>
    </row>
    <row r="305" spans="1:9" ht="14.1" customHeight="1">
      <c r="A305" s="250" t="s">
        <v>59</v>
      </c>
      <c r="B305" s="49" t="s">
        <v>1387</v>
      </c>
      <c r="C305" s="49">
        <v>5005</v>
      </c>
      <c r="D305" s="48">
        <v>3500</v>
      </c>
      <c r="E305" s="2363">
        <v>241.72</v>
      </c>
      <c r="F305" s="740">
        <f t="shared" si="59"/>
        <v>241.72</v>
      </c>
      <c r="G305" s="1037">
        <f>'Заказ, cкидки и курсы валют'!$J$24*F305</f>
        <v>3066.2182000000003</v>
      </c>
      <c r="H305" s="158">
        <f t="shared" si="60"/>
        <v>10731.76</v>
      </c>
      <c r="I305" s="245"/>
    </row>
    <row r="306" spans="1:9" ht="14.1" customHeight="1">
      <c r="A306" s="250" t="s">
        <v>60</v>
      </c>
      <c r="B306" s="49" t="s">
        <v>1387</v>
      </c>
      <c r="C306" s="49">
        <v>5010</v>
      </c>
      <c r="D306" s="48">
        <v>3500</v>
      </c>
      <c r="E306" s="2363">
        <v>241.72</v>
      </c>
      <c r="F306" s="740">
        <f t="shared" si="59"/>
        <v>241.72</v>
      </c>
      <c r="G306" s="1037">
        <f>'Заказ, cкидки и курсы валют'!$J$24*F306</f>
        <v>3066.2182000000003</v>
      </c>
      <c r="H306" s="158">
        <f t="shared" si="60"/>
        <v>10731.76</v>
      </c>
      <c r="I306" s="245"/>
    </row>
    <row r="307" spans="1:9" ht="14.1" customHeight="1">
      <c r="A307" s="250" t="s">
        <v>61</v>
      </c>
      <c r="B307" s="49" t="s">
        <v>1387</v>
      </c>
      <c r="C307" s="49">
        <v>5021</v>
      </c>
      <c r="D307" s="48">
        <v>3500</v>
      </c>
      <c r="E307" s="2363">
        <v>241.72</v>
      </c>
      <c r="F307" s="740">
        <f t="shared" si="59"/>
        <v>241.72</v>
      </c>
      <c r="G307" s="1037">
        <f>'Заказ, cкидки и курсы валют'!$J$24*F307</f>
        <v>3066.2182000000003</v>
      </c>
      <c r="H307" s="158">
        <f t="shared" si="60"/>
        <v>10731.76</v>
      </c>
      <c r="I307" s="245"/>
    </row>
    <row r="308" spans="1:9" ht="14.1" customHeight="1">
      <c r="A308" s="250" t="s">
        <v>62</v>
      </c>
      <c r="B308" s="49" t="s">
        <v>1387</v>
      </c>
      <c r="C308" s="49">
        <v>6002</v>
      </c>
      <c r="D308" s="48">
        <v>3500</v>
      </c>
      <c r="E308" s="2363">
        <v>241.72</v>
      </c>
      <c r="F308" s="740">
        <f t="shared" si="59"/>
        <v>241.72</v>
      </c>
      <c r="G308" s="1037">
        <f>'Заказ, cкидки и курсы валют'!$J$24*F308</f>
        <v>3066.2182000000003</v>
      </c>
      <c r="H308" s="158">
        <f t="shared" si="60"/>
        <v>10731.76</v>
      </c>
      <c r="I308" s="245"/>
    </row>
    <row r="309" spans="1:9" ht="14.1" customHeight="1">
      <c r="A309" s="250" t="s">
        <v>63</v>
      </c>
      <c r="B309" s="49" t="s">
        <v>1387</v>
      </c>
      <c r="C309" s="49">
        <v>6005</v>
      </c>
      <c r="D309" s="48">
        <v>3500</v>
      </c>
      <c r="E309" s="2363">
        <v>241.72</v>
      </c>
      <c r="F309" s="740">
        <f t="shared" si="59"/>
        <v>241.72</v>
      </c>
      <c r="G309" s="1037">
        <f>'Заказ, cкидки и курсы валют'!$J$24*F309</f>
        <v>3066.2182000000003</v>
      </c>
      <c r="H309" s="158">
        <f t="shared" si="60"/>
        <v>10731.76</v>
      </c>
      <c r="I309" s="245"/>
    </row>
    <row r="310" spans="1:9" ht="14.1" customHeight="1">
      <c r="A310" s="250" t="s">
        <v>64</v>
      </c>
      <c r="B310" s="49" t="s">
        <v>1387</v>
      </c>
      <c r="C310" s="49">
        <v>7004</v>
      </c>
      <c r="D310" s="48">
        <v>3500</v>
      </c>
      <c r="E310" s="2363">
        <v>241.72</v>
      </c>
      <c r="F310" s="740">
        <f t="shared" si="59"/>
        <v>241.72</v>
      </c>
      <c r="G310" s="1037">
        <f>'Заказ, cкидки и курсы валют'!$J$24*F310</f>
        <v>3066.2182000000003</v>
      </c>
      <c r="H310" s="158">
        <f t="shared" si="60"/>
        <v>10731.76</v>
      </c>
      <c r="I310" s="245"/>
    </row>
    <row r="311" spans="1:9" ht="14.1" customHeight="1">
      <c r="A311" s="250" t="s">
        <v>6011</v>
      </c>
      <c r="B311" s="47" t="s">
        <v>1387</v>
      </c>
      <c r="C311" s="49">
        <v>7024</v>
      </c>
      <c r="D311" s="48">
        <v>3500</v>
      </c>
      <c r="E311" s="2363">
        <v>241.72</v>
      </c>
      <c r="F311" s="740">
        <f t="shared" si="59"/>
        <v>241.72</v>
      </c>
      <c r="G311" s="1037">
        <f>'Заказ, cкидки и курсы валют'!$J$24*F311</f>
        <v>3066.2182000000003</v>
      </c>
      <c r="H311" s="158">
        <f t="shared" si="60"/>
        <v>10731.76</v>
      </c>
      <c r="I311" s="245"/>
    </row>
    <row r="312" spans="1:9" ht="14.1" customHeight="1">
      <c r="A312" s="250" t="s">
        <v>65</v>
      </c>
      <c r="B312" s="49" t="s">
        <v>1387</v>
      </c>
      <c r="C312" s="49">
        <v>8017</v>
      </c>
      <c r="D312" s="48">
        <v>3500</v>
      </c>
      <c r="E312" s="2363">
        <v>241.72</v>
      </c>
      <c r="F312" s="740">
        <f t="shared" si="59"/>
        <v>241.72</v>
      </c>
      <c r="G312" s="1037">
        <f>'Заказ, cкидки и курсы валют'!$J$24*F312</f>
        <v>3066.2182000000003</v>
      </c>
      <c r="H312" s="158">
        <f t="shared" si="60"/>
        <v>10731.76</v>
      </c>
      <c r="I312" s="245"/>
    </row>
    <row r="313" spans="1:9" ht="14.1" customHeight="1">
      <c r="A313" s="250" t="s">
        <v>66</v>
      </c>
      <c r="B313" s="49" t="s">
        <v>1387</v>
      </c>
      <c r="C313" s="49">
        <v>8019</v>
      </c>
      <c r="D313" s="48">
        <v>3500</v>
      </c>
      <c r="E313" s="2363">
        <v>241.72</v>
      </c>
      <c r="F313" s="740">
        <f t="shared" si="59"/>
        <v>241.72</v>
      </c>
      <c r="G313" s="1037">
        <f>'Заказ, cкидки и курсы валют'!$J$24*F313</f>
        <v>3066.2182000000003</v>
      </c>
      <c r="H313" s="158">
        <f t="shared" si="60"/>
        <v>10731.76</v>
      </c>
      <c r="I313" s="245"/>
    </row>
    <row r="314" spans="1:9" ht="14.1" customHeight="1">
      <c r="A314" s="250" t="s">
        <v>67</v>
      </c>
      <c r="B314" s="49" t="s">
        <v>1387</v>
      </c>
      <c r="C314" s="49">
        <v>9003</v>
      </c>
      <c r="D314" s="48">
        <v>3500</v>
      </c>
      <c r="E314" s="2363">
        <v>241.72</v>
      </c>
      <c r="F314" s="740">
        <f t="shared" si="59"/>
        <v>241.72</v>
      </c>
      <c r="G314" s="1037">
        <f>'Заказ, cкидки и курсы валют'!$J$24*F314</f>
        <v>3066.2182000000003</v>
      </c>
      <c r="H314" s="158">
        <f t="shared" si="60"/>
        <v>10731.76</v>
      </c>
      <c r="I314" s="245"/>
    </row>
    <row r="315" spans="1:9" ht="14.1" customHeight="1">
      <c r="A315" s="250" t="s">
        <v>5574</v>
      </c>
      <c r="B315" s="49" t="s">
        <v>1387</v>
      </c>
      <c r="C315" s="49">
        <v>9005</v>
      </c>
      <c r="D315" s="48">
        <v>3500</v>
      </c>
      <c r="E315" s="2363">
        <v>241.72</v>
      </c>
      <c r="F315" s="740">
        <f t="shared" si="59"/>
        <v>241.72</v>
      </c>
      <c r="G315" s="1037">
        <f>'Заказ, cкидки и курсы валют'!$J$24*F315</f>
        <v>3066.2182000000003</v>
      </c>
      <c r="H315" s="158">
        <f t="shared" si="60"/>
        <v>10731.76</v>
      </c>
      <c r="I315" s="245"/>
    </row>
    <row r="316" spans="1:9" ht="14.1" customHeight="1">
      <c r="A316" s="661" t="s">
        <v>1843</v>
      </c>
      <c r="B316" s="662" t="s">
        <v>3356</v>
      </c>
      <c r="C316" s="662">
        <v>1014</v>
      </c>
      <c r="D316" s="663">
        <v>3000</v>
      </c>
      <c r="E316" s="2363">
        <v>261.52</v>
      </c>
      <c r="F316" s="1128">
        <f t="shared" si="59"/>
        <v>261.52</v>
      </c>
      <c r="G316" s="1129">
        <f>'Заказ, cкидки и курсы валют'!$J$24*F316</f>
        <v>3317.3811999999998</v>
      </c>
      <c r="H316" s="664">
        <f t="shared" si="60"/>
        <v>9952.14</v>
      </c>
      <c r="I316" s="665"/>
    </row>
    <row r="317" spans="1:9" ht="14.1" customHeight="1">
      <c r="A317" s="250" t="s">
        <v>583</v>
      </c>
      <c r="B317" s="49" t="s">
        <v>3356</v>
      </c>
      <c r="C317" s="49">
        <v>1015</v>
      </c>
      <c r="D317" s="48">
        <v>3000</v>
      </c>
      <c r="E317" s="2363">
        <v>261.52</v>
      </c>
      <c r="F317" s="740">
        <f t="shared" si="59"/>
        <v>261.52</v>
      </c>
      <c r="G317" s="1037">
        <f>'Заказ, cкидки и курсы валют'!$J$24*F317</f>
        <v>3317.3811999999998</v>
      </c>
      <c r="H317" s="158">
        <f t="shared" si="60"/>
        <v>9952.14</v>
      </c>
      <c r="I317" s="245"/>
    </row>
    <row r="318" spans="1:9" ht="14.1" customHeight="1">
      <c r="A318" s="250" t="s">
        <v>1844</v>
      </c>
      <c r="B318" s="49" t="s">
        <v>3356</v>
      </c>
      <c r="C318" s="49">
        <v>1018</v>
      </c>
      <c r="D318" s="48">
        <v>3000</v>
      </c>
      <c r="E318" s="2363">
        <v>261.52</v>
      </c>
      <c r="F318" s="740">
        <f t="shared" si="59"/>
        <v>261.52</v>
      </c>
      <c r="G318" s="1037">
        <f>'Заказ, cкидки и курсы валют'!$J$24*F318</f>
        <v>3317.3811999999998</v>
      </c>
      <c r="H318" s="158">
        <f t="shared" si="60"/>
        <v>9952.14</v>
      </c>
      <c r="I318" s="245"/>
    </row>
    <row r="319" spans="1:9" ht="14.1" customHeight="1">
      <c r="A319" s="250" t="s">
        <v>5576</v>
      </c>
      <c r="B319" s="47" t="s">
        <v>3356</v>
      </c>
      <c r="C319" s="49">
        <v>2004</v>
      </c>
      <c r="D319" s="48">
        <v>3000</v>
      </c>
      <c r="E319" s="2363">
        <v>261.52</v>
      </c>
      <c r="F319" s="740">
        <f t="shared" si="59"/>
        <v>261.52</v>
      </c>
      <c r="G319" s="1037">
        <f>'Заказ, cкидки и курсы валют'!$J$24*F319</f>
        <v>3317.3811999999998</v>
      </c>
      <c r="H319" s="158">
        <f t="shared" si="60"/>
        <v>9952.14</v>
      </c>
      <c r="I319" s="245"/>
    </row>
    <row r="320" spans="1:9" ht="14.1" customHeight="1">
      <c r="A320" s="250" t="s">
        <v>2530</v>
      </c>
      <c r="B320" s="49" t="s">
        <v>3356</v>
      </c>
      <c r="C320" s="49">
        <v>3003</v>
      </c>
      <c r="D320" s="48">
        <v>3000</v>
      </c>
      <c r="E320" s="2363">
        <v>261.52</v>
      </c>
      <c r="F320" s="740">
        <f t="shared" si="59"/>
        <v>261.52</v>
      </c>
      <c r="G320" s="1037">
        <f>'Заказ, cкидки и курсы валют'!$J$24*F320</f>
        <v>3317.3811999999998</v>
      </c>
      <c r="H320" s="158">
        <f t="shared" si="60"/>
        <v>9952.14</v>
      </c>
      <c r="I320" s="245"/>
    </row>
    <row r="321" spans="1:10" ht="14.1" customHeight="1">
      <c r="A321" s="250" t="s">
        <v>2531</v>
      </c>
      <c r="B321" s="49" t="s">
        <v>3356</v>
      </c>
      <c r="C321" s="49">
        <v>3005</v>
      </c>
      <c r="D321" s="48">
        <v>3000</v>
      </c>
      <c r="E321" s="2363">
        <v>261.52</v>
      </c>
      <c r="F321" s="740">
        <f t="shared" si="59"/>
        <v>261.52</v>
      </c>
      <c r="G321" s="1037">
        <f>'Заказ, cкидки и курсы валют'!$J$24*F321</f>
        <v>3317.3811999999998</v>
      </c>
      <c r="H321" s="158">
        <f t="shared" si="60"/>
        <v>9952.14</v>
      </c>
      <c r="I321" s="245"/>
    </row>
    <row r="322" spans="1:10" ht="14.1" customHeight="1">
      <c r="A322" s="250" t="s">
        <v>3532</v>
      </c>
      <c r="B322" s="49" t="s">
        <v>3356</v>
      </c>
      <c r="C322" s="49">
        <v>3009</v>
      </c>
      <c r="D322" s="48">
        <v>3000</v>
      </c>
      <c r="E322" s="2363">
        <v>261.52</v>
      </c>
      <c r="F322" s="740">
        <f t="shared" si="59"/>
        <v>261.52</v>
      </c>
      <c r="G322" s="1037">
        <f>'Заказ, cкидки и курсы валют'!$J$24*F322</f>
        <v>3317.3811999999998</v>
      </c>
      <c r="H322" s="158">
        <f t="shared" si="60"/>
        <v>9952.14</v>
      </c>
      <c r="I322" s="245"/>
    </row>
    <row r="323" spans="1:10" ht="14.1" customHeight="1">
      <c r="A323" s="250" t="s">
        <v>3533</v>
      </c>
      <c r="B323" s="49" t="s">
        <v>3356</v>
      </c>
      <c r="C323" s="49">
        <v>3011</v>
      </c>
      <c r="D323" s="48">
        <v>3000</v>
      </c>
      <c r="E323" s="2363">
        <v>261.52</v>
      </c>
      <c r="F323" s="740">
        <f t="shared" si="59"/>
        <v>261.52</v>
      </c>
      <c r="G323" s="1037">
        <f>'Заказ, cкидки и курсы валют'!$J$24*F323</f>
        <v>3317.3811999999998</v>
      </c>
      <c r="H323" s="158">
        <f t="shared" si="60"/>
        <v>9952.14</v>
      </c>
      <c r="I323" s="245"/>
    </row>
    <row r="324" spans="1:10" ht="14.1" customHeight="1">
      <c r="A324" s="250" t="s">
        <v>3534</v>
      </c>
      <c r="B324" s="49" t="s">
        <v>3356</v>
      </c>
      <c r="C324" s="49">
        <v>5002</v>
      </c>
      <c r="D324" s="48">
        <v>3000</v>
      </c>
      <c r="E324" s="2363">
        <v>261.52</v>
      </c>
      <c r="F324" s="740">
        <f t="shared" si="59"/>
        <v>261.52</v>
      </c>
      <c r="G324" s="1037">
        <f>'Заказ, cкидки и курсы валют'!$J$24*F324</f>
        <v>3317.3811999999998</v>
      </c>
      <c r="H324" s="158">
        <f t="shared" si="60"/>
        <v>9952.14</v>
      </c>
      <c r="I324" s="245"/>
    </row>
    <row r="325" spans="1:10" ht="14.1" customHeight="1">
      <c r="A325" s="250" t="s">
        <v>3535</v>
      </c>
      <c r="B325" s="49" t="s">
        <v>3356</v>
      </c>
      <c r="C325" s="49">
        <v>5005</v>
      </c>
      <c r="D325" s="48">
        <v>3000</v>
      </c>
      <c r="E325" s="2363">
        <v>261.52</v>
      </c>
      <c r="F325" s="740">
        <f t="shared" si="59"/>
        <v>261.52</v>
      </c>
      <c r="G325" s="1037">
        <f>'Заказ, cкидки и курсы валют'!$J$24*F325</f>
        <v>3317.3811999999998</v>
      </c>
      <c r="H325" s="158">
        <f t="shared" si="60"/>
        <v>9952.14</v>
      </c>
      <c r="I325" s="245"/>
      <c r="J325" s="706"/>
    </row>
    <row r="326" spans="1:10" ht="14.1" customHeight="1">
      <c r="A326" s="250" t="s">
        <v>3536</v>
      </c>
      <c r="B326" s="49" t="s">
        <v>3356</v>
      </c>
      <c r="C326" s="49">
        <v>5010</v>
      </c>
      <c r="D326" s="48">
        <v>3000</v>
      </c>
      <c r="E326" s="2363">
        <v>261.52</v>
      </c>
      <c r="F326" s="740">
        <f t="shared" si="59"/>
        <v>261.52</v>
      </c>
      <c r="G326" s="1037">
        <f>'Заказ, cкидки и курсы валют'!$J$24*F326</f>
        <v>3317.3811999999998</v>
      </c>
      <c r="H326" s="158">
        <f t="shared" si="60"/>
        <v>9952.14</v>
      </c>
      <c r="I326" s="245"/>
      <c r="J326" s="706"/>
    </row>
    <row r="327" spans="1:10" ht="14.1" customHeight="1">
      <c r="A327" s="250" t="s">
        <v>3537</v>
      </c>
      <c r="B327" s="49" t="s">
        <v>3356</v>
      </c>
      <c r="C327" s="49">
        <v>5021</v>
      </c>
      <c r="D327" s="48">
        <v>3000</v>
      </c>
      <c r="E327" s="2363">
        <v>261.52</v>
      </c>
      <c r="F327" s="740">
        <f t="shared" si="59"/>
        <v>261.52</v>
      </c>
      <c r="G327" s="1037">
        <f>'Заказ, cкидки и курсы валют'!$J$24*F327</f>
        <v>3317.3811999999998</v>
      </c>
      <c r="H327" s="158">
        <f t="shared" si="60"/>
        <v>9952.14</v>
      </c>
      <c r="I327" s="245"/>
    </row>
    <row r="328" spans="1:10" ht="14.1" customHeight="1">
      <c r="A328" s="250" t="s">
        <v>3538</v>
      </c>
      <c r="B328" s="49" t="s">
        <v>3356</v>
      </c>
      <c r="C328" s="49">
        <v>6002</v>
      </c>
      <c r="D328" s="48">
        <v>3000</v>
      </c>
      <c r="E328" s="2363">
        <v>261.52</v>
      </c>
      <c r="F328" s="740">
        <f t="shared" si="59"/>
        <v>261.52</v>
      </c>
      <c r="G328" s="1037">
        <f>'Заказ, cкидки и курсы валют'!$J$24*F328</f>
        <v>3317.3811999999998</v>
      </c>
      <c r="H328" s="158">
        <f t="shared" si="60"/>
        <v>9952.14</v>
      </c>
      <c r="I328" s="245"/>
    </row>
    <row r="329" spans="1:10" ht="14.1" customHeight="1">
      <c r="A329" s="250" t="s">
        <v>3539</v>
      </c>
      <c r="B329" s="49" t="s">
        <v>3356</v>
      </c>
      <c r="C329" s="49">
        <v>6005</v>
      </c>
      <c r="D329" s="48">
        <v>3000</v>
      </c>
      <c r="E329" s="2363">
        <v>261.52</v>
      </c>
      <c r="F329" s="740">
        <f t="shared" si="59"/>
        <v>261.52</v>
      </c>
      <c r="G329" s="1037">
        <f>'Заказ, cкидки и курсы валют'!$J$24*F329</f>
        <v>3317.3811999999998</v>
      </c>
      <c r="H329" s="158">
        <f t="shared" si="60"/>
        <v>9952.14</v>
      </c>
      <c r="I329" s="245"/>
    </row>
    <row r="330" spans="1:10" ht="14.1" customHeight="1">
      <c r="A330" s="250" t="s">
        <v>3540</v>
      </c>
      <c r="B330" s="49" t="s">
        <v>3356</v>
      </c>
      <c r="C330" s="49">
        <v>7004</v>
      </c>
      <c r="D330" s="48">
        <v>3000</v>
      </c>
      <c r="E330" s="2363">
        <v>261.52</v>
      </c>
      <c r="F330" s="740">
        <f t="shared" si="59"/>
        <v>261.52</v>
      </c>
      <c r="G330" s="1037">
        <f>'Заказ, cкидки и курсы валют'!$J$24*F330</f>
        <v>3317.3811999999998</v>
      </c>
      <c r="H330" s="158">
        <f t="shared" si="60"/>
        <v>9952.14</v>
      </c>
      <c r="I330" s="245"/>
    </row>
    <row r="331" spans="1:10" ht="14.1" customHeight="1">
      <c r="A331" s="250" t="s">
        <v>10830</v>
      </c>
      <c r="B331" s="47" t="s">
        <v>3356</v>
      </c>
      <c r="C331" s="49">
        <v>7024</v>
      </c>
      <c r="D331" s="48">
        <v>3000</v>
      </c>
      <c r="E331" s="2363">
        <v>261.52</v>
      </c>
      <c r="F331" s="740">
        <f t="shared" si="59"/>
        <v>261.52</v>
      </c>
      <c r="G331" s="1037">
        <f>'Заказ, cкидки и курсы валют'!$J$24*F331</f>
        <v>3317.3811999999998</v>
      </c>
      <c r="H331" s="158">
        <f t="shared" si="60"/>
        <v>9952.14</v>
      </c>
      <c r="I331" s="245"/>
    </row>
    <row r="332" spans="1:10" ht="14.1" customHeight="1">
      <c r="A332" s="250" t="s">
        <v>3541</v>
      </c>
      <c r="B332" s="49" t="s">
        <v>3356</v>
      </c>
      <c r="C332" s="49">
        <v>8017</v>
      </c>
      <c r="D332" s="48">
        <v>3000</v>
      </c>
      <c r="E332" s="2363">
        <v>261.52</v>
      </c>
      <c r="F332" s="740">
        <f t="shared" si="59"/>
        <v>261.52</v>
      </c>
      <c r="G332" s="1037">
        <f>'Заказ, cкидки и курсы валют'!$J$24*F332</f>
        <v>3317.3811999999998</v>
      </c>
      <c r="H332" s="158">
        <f t="shared" si="60"/>
        <v>9952.14</v>
      </c>
      <c r="I332" s="245"/>
    </row>
    <row r="333" spans="1:10" ht="14.1" customHeight="1">
      <c r="A333" s="250" t="s">
        <v>4945</v>
      </c>
      <c r="B333" s="49" t="s">
        <v>3356</v>
      </c>
      <c r="C333" s="49">
        <v>8019</v>
      </c>
      <c r="D333" s="48">
        <v>3000</v>
      </c>
      <c r="E333" s="2363">
        <v>261.52</v>
      </c>
      <c r="F333" s="740">
        <f t="shared" si="59"/>
        <v>261.52</v>
      </c>
      <c r="G333" s="1037">
        <f>'Заказ, cкидки и курсы валют'!$J$24*F333</f>
        <v>3317.3811999999998</v>
      </c>
      <c r="H333" s="158">
        <f t="shared" si="60"/>
        <v>9952.14</v>
      </c>
      <c r="I333" s="245"/>
    </row>
    <row r="334" spans="1:10" ht="14.1" customHeight="1">
      <c r="A334" s="250" t="s">
        <v>4946</v>
      </c>
      <c r="B334" s="49" t="s">
        <v>3356</v>
      </c>
      <c r="C334" s="49">
        <v>9003</v>
      </c>
      <c r="D334" s="48">
        <v>3000</v>
      </c>
      <c r="E334" s="2363">
        <v>261.52</v>
      </c>
      <c r="F334" s="740">
        <f t="shared" si="59"/>
        <v>261.52</v>
      </c>
      <c r="G334" s="1037">
        <f>'Заказ, cкидки и курсы валют'!$J$24*F334</f>
        <v>3317.3811999999998</v>
      </c>
      <c r="H334" s="158">
        <f t="shared" si="60"/>
        <v>9952.14</v>
      </c>
      <c r="I334" s="245"/>
    </row>
    <row r="335" spans="1:10" ht="14.1" customHeight="1">
      <c r="A335" s="661" t="s">
        <v>4947</v>
      </c>
      <c r="B335" s="662" t="s">
        <v>1389</v>
      </c>
      <c r="C335" s="662">
        <v>1014</v>
      </c>
      <c r="D335" s="663">
        <v>2000</v>
      </c>
      <c r="E335" s="2363">
        <v>307.81</v>
      </c>
      <c r="F335" s="1128">
        <f t="shared" si="59"/>
        <v>307.81</v>
      </c>
      <c r="G335" s="1129">
        <f>'Заказ, cкидки и курсы валют'!$J$24*F335</f>
        <v>3904.5698500000003</v>
      </c>
      <c r="H335" s="664">
        <f t="shared" si="60"/>
        <v>7809.14</v>
      </c>
      <c r="I335" s="665"/>
    </row>
    <row r="336" spans="1:10" ht="14.1" customHeight="1">
      <c r="A336" s="250" t="s">
        <v>4948</v>
      </c>
      <c r="B336" s="49" t="s">
        <v>1389</v>
      </c>
      <c r="C336" s="49">
        <v>1015</v>
      </c>
      <c r="D336" s="48">
        <v>2000</v>
      </c>
      <c r="E336" s="2363">
        <v>307.81</v>
      </c>
      <c r="F336" s="740">
        <f t="shared" si="59"/>
        <v>307.81</v>
      </c>
      <c r="G336" s="1037">
        <f>'Заказ, cкидки и курсы валют'!$J$24*F336</f>
        <v>3904.5698500000003</v>
      </c>
      <c r="H336" s="158">
        <f t="shared" si="60"/>
        <v>7809.14</v>
      </c>
      <c r="I336" s="245"/>
    </row>
    <row r="337" spans="1:10" ht="14.1" customHeight="1">
      <c r="A337" s="250" t="s">
        <v>4949</v>
      </c>
      <c r="B337" s="49" t="s">
        <v>1389</v>
      </c>
      <c r="C337" s="49">
        <v>1018</v>
      </c>
      <c r="D337" s="48">
        <v>2000</v>
      </c>
      <c r="E337" s="2363">
        <v>307.81</v>
      </c>
      <c r="F337" s="740">
        <f t="shared" si="59"/>
        <v>307.81</v>
      </c>
      <c r="G337" s="1037">
        <f>'Заказ, cкидки и курсы валют'!$J$24*F337</f>
        <v>3904.5698500000003</v>
      </c>
      <c r="H337" s="158">
        <f t="shared" si="60"/>
        <v>7809.14</v>
      </c>
      <c r="I337" s="245"/>
    </row>
    <row r="338" spans="1:10" ht="14.1" customHeight="1">
      <c r="A338" s="250" t="s">
        <v>584</v>
      </c>
      <c r="B338" s="49" t="s">
        <v>1389</v>
      </c>
      <c r="C338" s="49">
        <v>3003</v>
      </c>
      <c r="D338" s="48">
        <v>2000</v>
      </c>
      <c r="E338" s="2363">
        <v>307.81</v>
      </c>
      <c r="F338" s="740">
        <f t="shared" si="59"/>
        <v>307.81</v>
      </c>
      <c r="G338" s="1037">
        <f>'Заказ, cкидки и курсы валют'!$J$24*F338</f>
        <v>3904.5698500000003</v>
      </c>
      <c r="H338" s="158">
        <f t="shared" si="60"/>
        <v>7809.14</v>
      </c>
      <c r="I338" s="245"/>
    </row>
    <row r="339" spans="1:10" ht="14.1" customHeight="1">
      <c r="A339" s="250" t="s">
        <v>4950</v>
      </c>
      <c r="B339" s="49" t="s">
        <v>1389</v>
      </c>
      <c r="C339" s="49">
        <v>3005</v>
      </c>
      <c r="D339" s="48">
        <v>2000</v>
      </c>
      <c r="E339" s="2363">
        <v>307.81</v>
      </c>
      <c r="F339" s="740">
        <f t="shared" si="59"/>
        <v>307.81</v>
      </c>
      <c r="G339" s="1037">
        <f>'Заказ, cкидки и курсы валют'!$J$24*F339</f>
        <v>3904.5698500000003</v>
      </c>
      <c r="H339" s="158">
        <f t="shared" si="60"/>
        <v>7809.14</v>
      </c>
      <c r="I339" s="245"/>
    </row>
    <row r="340" spans="1:10" ht="14.1" customHeight="1">
      <c r="A340" s="250" t="s">
        <v>4951</v>
      </c>
      <c r="B340" s="49" t="s">
        <v>1389</v>
      </c>
      <c r="C340" s="49">
        <v>3009</v>
      </c>
      <c r="D340" s="48">
        <v>2000</v>
      </c>
      <c r="E340" s="2363">
        <v>307.81</v>
      </c>
      <c r="F340" s="740">
        <f t="shared" si="59"/>
        <v>307.81</v>
      </c>
      <c r="G340" s="1037">
        <f>'Заказ, cкидки и курсы валют'!$J$24*F340</f>
        <v>3904.5698500000003</v>
      </c>
      <c r="H340" s="158">
        <f t="shared" si="60"/>
        <v>7809.14</v>
      </c>
      <c r="I340" s="245"/>
    </row>
    <row r="341" spans="1:10" ht="14.1" customHeight="1">
      <c r="A341" s="250" t="s">
        <v>4952</v>
      </c>
      <c r="B341" s="49" t="s">
        <v>1389</v>
      </c>
      <c r="C341" s="49">
        <v>3011</v>
      </c>
      <c r="D341" s="48">
        <v>2000</v>
      </c>
      <c r="E341" s="2363">
        <v>307.81</v>
      </c>
      <c r="F341" s="740">
        <f t="shared" si="59"/>
        <v>307.81</v>
      </c>
      <c r="G341" s="1037">
        <f>'Заказ, cкидки и курсы валют'!$J$24*F341</f>
        <v>3904.5698500000003</v>
      </c>
      <c r="H341" s="158">
        <f t="shared" si="60"/>
        <v>7809.14</v>
      </c>
      <c r="I341" s="245"/>
    </row>
    <row r="342" spans="1:10" ht="14.1" customHeight="1">
      <c r="A342" s="250" t="s">
        <v>4953</v>
      </c>
      <c r="B342" s="49" t="s">
        <v>1389</v>
      </c>
      <c r="C342" s="49">
        <v>5002</v>
      </c>
      <c r="D342" s="48">
        <v>2000</v>
      </c>
      <c r="E342" s="2363">
        <v>307.81</v>
      </c>
      <c r="F342" s="740">
        <f t="shared" si="59"/>
        <v>307.81</v>
      </c>
      <c r="G342" s="1037">
        <f>'Заказ, cкидки и курсы валют'!$J$24*F342</f>
        <v>3904.5698500000003</v>
      </c>
      <c r="H342" s="158">
        <f t="shared" si="60"/>
        <v>7809.14</v>
      </c>
      <c r="I342" s="245"/>
      <c r="J342" s="706"/>
    </row>
    <row r="343" spans="1:10" ht="14.1" customHeight="1">
      <c r="A343" s="250" t="s">
        <v>4954</v>
      </c>
      <c r="B343" s="49" t="s">
        <v>1389</v>
      </c>
      <c r="C343" s="49">
        <v>5005</v>
      </c>
      <c r="D343" s="48">
        <v>2000</v>
      </c>
      <c r="E343" s="2363">
        <v>307.81</v>
      </c>
      <c r="F343" s="740">
        <f t="shared" si="59"/>
        <v>307.81</v>
      </c>
      <c r="G343" s="1037">
        <f>'Заказ, cкидки и курсы валют'!$J$24*F343</f>
        <v>3904.5698500000003</v>
      </c>
      <c r="H343" s="158">
        <f t="shared" si="60"/>
        <v>7809.14</v>
      </c>
      <c r="I343" s="245"/>
      <c r="J343" s="706"/>
    </row>
    <row r="344" spans="1:10" ht="14.1" customHeight="1">
      <c r="A344" s="250" t="s">
        <v>4955</v>
      </c>
      <c r="B344" s="49" t="s">
        <v>1389</v>
      </c>
      <c r="C344" s="49">
        <v>5010</v>
      </c>
      <c r="D344" s="48">
        <v>2000</v>
      </c>
      <c r="E344" s="2363">
        <v>307.81</v>
      </c>
      <c r="F344" s="740">
        <f t="shared" si="59"/>
        <v>307.81</v>
      </c>
      <c r="G344" s="1037">
        <f>'Заказ, cкидки и курсы валют'!$J$24*F344</f>
        <v>3904.5698500000003</v>
      </c>
      <c r="H344" s="158">
        <f t="shared" si="60"/>
        <v>7809.14</v>
      </c>
      <c r="I344" s="245"/>
    </row>
    <row r="345" spans="1:10" ht="14.1" customHeight="1">
      <c r="A345" s="250" t="s">
        <v>4956</v>
      </c>
      <c r="B345" s="49" t="s">
        <v>1389</v>
      </c>
      <c r="C345" s="49">
        <v>5021</v>
      </c>
      <c r="D345" s="48">
        <v>2000</v>
      </c>
      <c r="E345" s="2363">
        <v>307.81</v>
      </c>
      <c r="F345" s="740">
        <f t="shared" si="59"/>
        <v>307.81</v>
      </c>
      <c r="G345" s="1037">
        <f>'Заказ, cкидки и курсы валют'!$J$24*F345</f>
        <v>3904.5698500000003</v>
      </c>
      <c r="H345" s="158">
        <f t="shared" si="60"/>
        <v>7809.14</v>
      </c>
      <c r="I345" s="245"/>
    </row>
    <row r="346" spans="1:10" ht="14.1" customHeight="1">
      <c r="A346" s="250" t="s">
        <v>4957</v>
      </c>
      <c r="B346" s="49" t="s">
        <v>1389</v>
      </c>
      <c r="C346" s="49">
        <v>6002</v>
      </c>
      <c r="D346" s="48">
        <v>2000</v>
      </c>
      <c r="E346" s="2363">
        <v>307.81</v>
      </c>
      <c r="F346" s="740">
        <f t="shared" si="59"/>
        <v>307.81</v>
      </c>
      <c r="G346" s="1037">
        <f>'Заказ, cкидки и курсы валют'!$J$24*F346</f>
        <v>3904.5698500000003</v>
      </c>
      <c r="H346" s="158">
        <f t="shared" si="60"/>
        <v>7809.14</v>
      </c>
      <c r="I346" s="245"/>
    </row>
    <row r="347" spans="1:10" ht="14.1" customHeight="1">
      <c r="A347" s="250" t="s">
        <v>4958</v>
      </c>
      <c r="B347" s="49" t="s">
        <v>1389</v>
      </c>
      <c r="C347" s="49">
        <v>6005</v>
      </c>
      <c r="D347" s="48">
        <v>2000</v>
      </c>
      <c r="E347" s="2363">
        <v>307.81</v>
      </c>
      <c r="F347" s="740">
        <f t="shared" si="59"/>
        <v>307.81</v>
      </c>
      <c r="G347" s="1037">
        <f>'Заказ, cкидки и курсы валют'!$J$24*F347</f>
        <v>3904.5698500000003</v>
      </c>
      <c r="H347" s="158">
        <f t="shared" si="60"/>
        <v>7809.14</v>
      </c>
      <c r="I347" s="245"/>
    </row>
    <row r="348" spans="1:10" ht="14.1" customHeight="1">
      <c r="A348" s="250" t="s">
        <v>4959</v>
      </c>
      <c r="B348" s="49" t="s">
        <v>1389</v>
      </c>
      <c r="C348" s="49">
        <v>7004</v>
      </c>
      <c r="D348" s="48">
        <v>2000</v>
      </c>
      <c r="E348" s="2363">
        <v>307.81</v>
      </c>
      <c r="F348" s="740">
        <f t="shared" si="59"/>
        <v>307.81</v>
      </c>
      <c r="G348" s="1037">
        <f>'Заказ, cкидки и курсы валют'!$J$24*F348</f>
        <v>3904.5698500000003</v>
      </c>
      <c r="H348" s="158">
        <f t="shared" si="60"/>
        <v>7809.14</v>
      </c>
      <c r="I348" s="245"/>
    </row>
    <row r="349" spans="1:10" ht="14.1" customHeight="1">
      <c r="A349" s="250" t="s">
        <v>10831</v>
      </c>
      <c r="B349" s="47" t="s">
        <v>1389</v>
      </c>
      <c r="C349" s="49">
        <v>7024</v>
      </c>
      <c r="D349" s="48">
        <v>2000</v>
      </c>
      <c r="E349" s="2363">
        <v>307.81</v>
      </c>
      <c r="F349" s="740">
        <f t="shared" si="59"/>
        <v>307.81</v>
      </c>
      <c r="G349" s="1037">
        <f>'Заказ, cкидки и курсы валют'!$J$24*F349</f>
        <v>3904.5698500000003</v>
      </c>
      <c r="H349" s="158">
        <f t="shared" si="60"/>
        <v>7809.14</v>
      </c>
      <c r="I349" s="245"/>
    </row>
    <row r="350" spans="1:10" ht="14.1" customHeight="1">
      <c r="A350" s="250" t="s">
        <v>4960</v>
      </c>
      <c r="B350" s="49" t="s">
        <v>1389</v>
      </c>
      <c r="C350" s="49">
        <v>8017</v>
      </c>
      <c r="D350" s="48">
        <v>2000</v>
      </c>
      <c r="E350" s="2363">
        <v>307.81</v>
      </c>
      <c r="F350" s="740">
        <f t="shared" si="59"/>
        <v>307.81</v>
      </c>
      <c r="G350" s="1037">
        <f>'Заказ, cкидки и курсы валют'!$J$24*F350</f>
        <v>3904.5698500000003</v>
      </c>
      <c r="H350" s="158">
        <f t="shared" si="60"/>
        <v>7809.14</v>
      </c>
      <c r="I350" s="245"/>
    </row>
    <row r="351" spans="1:10" ht="14.1" customHeight="1">
      <c r="A351" s="250" t="s">
        <v>4961</v>
      </c>
      <c r="B351" s="49" t="s">
        <v>1389</v>
      </c>
      <c r="C351" s="49">
        <v>8019</v>
      </c>
      <c r="D351" s="48">
        <v>2000</v>
      </c>
      <c r="E351" s="2363">
        <v>307.81</v>
      </c>
      <c r="F351" s="740">
        <f t="shared" si="59"/>
        <v>307.81</v>
      </c>
      <c r="G351" s="1037">
        <f>'Заказ, cкидки и курсы валют'!$J$24*F351</f>
        <v>3904.5698500000003</v>
      </c>
      <c r="H351" s="158">
        <f t="shared" si="60"/>
        <v>7809.14</v>
      </c>
      <c r="I351" s="245"/>
    </row>
    <row r="352" spans="1:10" ht="14.1" customHeight="1">
      <c r="A352" s="250" t="s">
        <v>4962</v>
      </c>
      <c r="B352" s="49" t="s">
        <v>1389</v>
      </c>
      <c r="C352" s="49">
        <v>9003</v>
      </c>
      <c r="D352" s="48">
        <v>2000</v>
      </c>
      <c r="E352" s="2363">
        <v>307.81</v>
      </c>
      <c r="F352" s="740">
        <f t="shared" si="59"/>
        <v>307.81</v>
      </c>
      <c r="G352" s="1037">
        <f>'Заказ, cкидки и курсы валют'!$J$24*F352</f>
        <v>3904.5698500000003</v>
      </c>
      <c r="H352" s="158">
        <f t="shared" si="60"/>
        <v>7809.14</v>
      </c>
      <c r="I352" s="245"/>
    </row>
    <row r="353" spans="1:9" ht="14.1" customHeight="1">
      <c r="A353" s="250" t="s">
        <v>5622</v>
      </c>
      <c r="B353" s="47" t="s">
        <v>1389</v>
      </c>
      <c r="C353" s="49">
        <v>9016</v>
      </c>
      <c r="D353" s="48">
        <v>2000</v>
      </c>
      <c r="E353" s="2363">
        <v>307.81</v>
      </c>
      <c r="F353" s="740">
        <f t="shared" si="59"/>
        <v>307.81</v>
      </c>
      <c r="G353" s="1037">
        <f>'Заказ, cкидки и курсы валют'!$J$24*F353</f>
        <v>3904.5698500000003</v>
      </c>
      <c r="H353" s="158">
        <f t="shared" si="60"/>
        <v>7809.14</v>
      </c>
      <c r="I353" s="245"/>
    </row>
    <row r="354" spans="1:9" ht="14.1" customHeight="1">
      <c r="A354" s="661" t="s">
        <v>4963</v>
      </c>
      <c r="B354" s="662" t="s">
        <v>1390</v>
      </c>
      <c r="C354" s="662">
        <v>1014</v>
      </c>
      <c r="D354" s="663">
        <v>1500</v>
      </c>
      <c r="E354" s="2363">
        <v>381.28</v>
      </c>
      <c r="F354" s="1128">
        <f t="shared" si="59"/>
        <v>381.28</v>
      </c>
      <c r="G354" s="1129">
        <f>'Заказ, cкидки и курсы валют'!$J$24*F354</f>
        <v>4836.5367999999999</v>
      </c>
      <c r="H354" s="664">
        <f t="shared" si="60"/>
        <v>7254.81</v>
      </c>
      <c r="I354" s="665"/>
    </row>
    <row r="355" spans="1:9" ht="14.1" customHeight="1">
      <c r="A355" s="250" t="s">
        <v>4964</v>
      </c>
      <c r="B355" s="49" t="s">
        <v>1390</v>
      </c>
      <c r="C355" s="49">
        <v>1015</v>
      </c>
      <c r="D355" s="48">
        <v>1500</v>
      </c>
      <c r="E355" s="2363">
        <v>381.28</v>
      </c>
      <c r="F355" s="740">
        <f t="shared" si="59"/>
        <v>381.28</v>
      </c>
      <c r="G355" s="1037">
        <f>'Заказ, cкидки и курсы валют'!$J$24*F355</f>
        <v>4836.5367999999999</v>
      </c>
      <c r="H355" s="158">
        <f t="shared" si="60"/>
        <v>7254.81</v>
      </c>
      <c r="I355" s="245"/>
    </row>
    <row r="356" spans="1:9" ht="14.1" customHeight="1">
      <c r="A356" s="250" t="s">
        <v>4965</v>
      </c>
      <c r="B356" s="49" t="s">
        <v>1390</v>
      </c>
      <c r="C356" s="49">
        <v>1018</v>
      </c>
      <c r="D356" s="48">
        <v>1500</v>
      </c>
      <c r="E356" s="2363">
        <v>381.28</v>
      </c>
      <c r="F356" s="740">
        <f t="shared" si="59"/>
        <v>381.28</v>
      </c>
      <c r="G356" s="1037">
        <f>'Заказ, cкидки и курсы валют'!$J$24*F356</f>
        <v>4836.5367999999999</v>
      </c>
      <c r="H356" s="158">
        <f t="shared" si="60"/>
        <v>7254.81</v>
      </c>
      <c r="I356" s="245"/>
    </row>
    <row r="357" spans="1:9" ht="14.1" customHeight="1">
      <c r="A357" s="250" t="s">
        <v>4966</v>
      </c>
      <c r="B357" s="49" t="s">
        <v>1390</v>
      </c>
      <c r="C357" s="49">
        <v>3003</v>
      </c>
      <c r="D357" s="48">
        <v>1500</v>
      </c>
      <c r="E357" s="2363">
        <v>381.28</v>
      </c>
      <c r="F357" s="740">
        <f t="shared" si="59"/>
        <v>381.28</v>
      </c>
      <c r="G357" s="1037">
        <f>'Заказ, cкидки и курсы валют'!$J$24*F357</f>
        <v>4836.5367999999999</v>
      </c>
      <c r="H357" s="158">
        <f t="shared" si="60"/>
        <v>7254.81</v>
      </c>
      <c r="I357" s="245"/>
    </row>
    <row r="358" spans="1:9" ht="14.1" customHeight="1">
      <c r="A358" s="250" t="s">
        <v>585</v>
      </c>
      <c r="B358" s="49" t="s">
        <v>1390</v>
      </c>
      <c r="C358" s="49">
        <v>3005</v>
      </c>
      <c r="D358" s="48">
        <v>1500</v>
      </c>
      <c r="E358" s="2363">
        <v>381.28</v>
      </c>
      <c r="F358" s="740">
        <f t="shared" si="59"/>
        <v>381.28</v>
      </c>
      <c r="G358" s="1037">
        <f>'Заказ, cкидки и курсы валют'!$J$24*F358</f>
        <v>4836.5367999999999</v>
      </c>
      <c r="H358" s="158">
        <f t="shared" si="60"/>
        <v>7254.81</v>
      </c>
      <c r="I358" s="245"/>
    </row>
    <row r="359" spans="1:9" ht="14.1" customHeight="1">
      <c r="A359" s="250" t="s">
        <v>4967</v>
      </c>
      <c r="B359" s="49" t="s">
        <v>1390</v>
      </c>
      <c r="C359" s="49">
        <v>3009</v>
      </c>
      <c r="D359" s="48">
        <v>1500</v>
      </c>
      <c r="E359" s="2363">
        <v>381.28</v>
      </c>
      <c r="F359" s="740">
        <f t="shared" si="59"/>
        <v>381.28</v>
      </c>
      <c r="G359" s="1037">
        <f>'Заказ, cкидки и курсы валют'!$J$24*F359</f>
        <v>4836.5367999999999</v>
      </c>
      <c r="H359" s="158">
        <f t="shared" si="60"/>
        <v>7254.81</v>
      </c>
      <c r="I359" s="245"/>
    </row>
    <row r="360" spans="1:9" ht="14.1" customHeight="1">
      <c r="A360" s="250" t="s">
        <v>4968</v>
      </c>
      <c r="B360" s="49" t="s">
        <v>1390</v>
      </c>
      <c r="C360" s="49">
        <v>3011</v>
      </c>
      <c r="D360" s="48">
        <v>1500</v>
      </c>
      <c r="E360" s="2363">
        <v>381.28</v>
      </c>
      <c r="F360" s="740">
        <f t="shared" si="59"/>
        <v>381.28</v>
      </c>
      <c r="G360" s="1037">
        <f>'Заказ, cкидки и курсы валют'!$J$24*F360</f>
        <v>4836.5367999999999</v>
      </c>
      <c r="H360" s="158">
        <f t="shared" si="60"/>
        <v>7254.81</v>
      </c>
      <c r="I360" s="245"/>
    </row>
    <row r="361" spans="1:9" ht="14.1" customHeight="1">
      <c r="A361" s="250" t="s">
        <v>4969</v>
      </c>
      <c r="B361" s="49" t="s">
        <v>1390</v>
      </c>
      <c r="C361" s="49">
        <v>5002</v>
      </c>
      <c r="D361" s="48">
        <v>1500</v>
      </c>
      <c r="E361" s="2363">
        <v>381.28</v>
      </c>
      <c r="F361" s="740">
        <f t="shared" si="59"/>
        <v>381.28</v>
      </c>
      <c r="G361" s="1037">
        <f>'Заказ, cкидки и курсы валют'!$J$24*F361</f>
        <v>4836.5367999999999</v>
      </c>
      <c r="H361" s="158">
        <f t="shared" si="60"/>
        <v>7254.81</v>
      </c>
      <c r="I361" s="245"/>
    </row>
    <row r="362" spans="1:9" ht="14.1" customHeight="1">
      <c r="A362" s="250" t="s">
        <v>4970</v>
      </c>
      <c r="B362" s="49" t="s">
        <v>1390</v>
      </c>
      <c r="C362" s="49">
        <v>5005</v>
      </c>
      <c r="D362" s="48">
        <v>1500</v>
      </c>
      <c r="E362" s="2363">
        <v>381.28</v>
      </c>
      <c r="F362" s="740">
        <f t="shared" ref="F362:F426" si="61">ROUND(E362*(1-$F$37),2)</f>
        <v>381.28</v>
      </c>
      <c r="G362" s="1037">
        <f>'Заказ, cкидки и курсы валют'!$J$24*F362</f>
        <v>4836.5367999999999</v>
      </c>
      <c r="H362" s="158">
        <f t="shared" ref="H362:H426" si="62">ROUND((D362/1000)*G362,2)</f>
        <v>7254.81</v>
      </c>
      <c r="I362" s="245"/>
    </row>
    <row r="363" spans="1:9" ht="14.1" customHeight="1">
      <c r="A363" s="250" t="s">
        <v>4971</v>
      </c>
      <c r="B363" s="49" t="s">
        <v>1390</v>
      </c>
      <c r="C363" s="49">
        <v>5010</v>
      </c>
      <c r="D363" s="48">
        <v>1500</v>
      </c>
      <c r="E363" s="2363">
        <v>381.28</v>
      </c>
      <c r="F363" s="740">
        <f t="shared" si="61"/>
        <v>381.28</v>
      </c>
      <c r="G363" s="1037">
        <f>'Заказ, cкидки и курсы валют'!$J$24*F363</f>
        <v>4836.5367999999999</v>
      </c>
      <c r="H363" s="158">
        <f t="shared" si="62"/>
        <v>7254.81</v>
      </c>
      <c r="I363" s="245"/>
    </row>
    <row r="364" spans="1:9" ht="14.1" customHeight="1">
      <c r="A364" s="250" t="s">
        <v>4972</v>
      </c>
      <c r="B364" s="49" t="s">
        <v>1390</v>
      </c>
      <c r="C364" s="49">
        <v>5021</v>
      </c>
      <c r="D364" s="48">
        <v>1500</v>
      </c>
      <c r="E364" s="2363">
        <v>381.28</v>
      </c>
      <c r="F364" s="740">
        <f t="shared" si="61"/>
        <v>381.28</v>
      </c>
      <c r="G364" s="1037">
        <f>'Заказ, cкидки и курсы валют'!$J$24*F364</f>
        <v>4836.5367999999999</v>
      </c>
      <c r="H364" s="158">
        <f t="shared" si="62"/>
        <v>7254.81</v>
      </c>
      <c r="I364" s="245"/>
    </row>
    <row r="365" spans="1:9" ht="14.1" customHeight="1">
      <c r="A365" s="250" t="s">
        <v>4973</v>
      </c>
      <c r="B365" s="49" t="s">
        <v>1390</v>
      </c>
      <c r="C365" s="49">
        <v>6002</v>
      </c>
      <c r="D365" s="48">
        <v>1500</v>
      </c>
      <c r="E365" s="2363">
        <v>381.28</v>
      </c>
      <c r="F365" s="740">
        <f t="shared" si="61"/>
        <v>381.28</v>
      </c>
      <c r="G365" s="1037">
        <f>'Заказ, cкидки и курсы валют'!$J$24*F365</f>
        <v>4836.5367999999999</v>
      </c>
      <c r="H365" s="158">
        <f t="shared" si="62"/>
        <v>7254.81</v>
      </c>
      <c r="I365" s="245"/>
    </row>
    <row r="366" spans="1:9" ht="14.1" customHeight="1">
      <c r="A366" s="250" t="s">
        <v>4974</v>
      </c>
      <c r="B366" s="49" t="s">
        <v>1390</v>
      </c>
      <c r="C366" s="49">
        <v>6005</v>
      </c>
      <c r="D366" s="48">
        <v>1500</v>
      </c>
      <c r="E366" s="2363">
        <v>381.28</v>
      </c>
      <c r="F366" s="740">
        <f t="shared" si="61"/>
        <v>381.28</v>
      </c>
      <c r="G366" s="1037">
        <f>'Заказ, cкидки и курсы валют'!$J$24*F366</f>
        <v>4836.5367999999999</v>
      </c>
      <c r="H366" s="158">
        <f t="shared" si="62"/>
        <v>7254.81</v>
      </c>
      <c r="I366" s="245"/>
    </row>
    <row r="367" spans="1:9" ht="14.1" customHeight="1">
      <c r="A367" s="250" t="s">
        <v>10832</v>
      </c>
      <c r="B367" s="49" t="s">
        <v>1390</v>
      </c>
      <c r="C367" s="49">
        <v>7024</v>
      </c>
      <c r="D367" s="48">
        <v>1500</v>
      </c>
      <c r="E367" s="2363">
        <v>381.28</v>
      </c>
      <c r="F367" s="740">
        <f t="shared" si="61"/>
        <v>381.28</v>
      </c>
      <c r="G367" s="1037">
        <f>'Заказ, cкидки и курсы валют'!$J$24*F367</f>
        <v>4836.5367999999999</v>
      </c>
      <c r="H367" s="158">
        <f t="shared" si="62"/>
        <v>7254.81</v>
      </c>
      <c r="I367" s="245"/>
    </row>
    <row r="368" spans="1:9" ht="14.1" customHeight="1">
      <c r="A368" s="250" t="s">
        <v>4975</v>
      </c>
      <c r="B368" s="49" t="s">
        <v>1390</v>
      </c>
      <c r="C368" s="49">
        <v>8004</v>
      </c>
      <c r="D368" s="48">
        <v>1500</v>
      </c>
      <c r="E368" s="2363">
        <v>381.28</v>
      </c>
      <c r="F368" s="740">
        <f t="shared" si="61"/>
        <v>381.28</v>
      </c>
      <c r="G368" s="1037">
        <f>'Заказ, cкидки и курсы валют'!$J$24*F368</f>
        <v>4836.5367999999999</v>
      </c>
      <c r="H368" s="158">
        <f t="shared" si="62"/>
        <v>7254.81</v>
      </c>
      <c r="I368" s="245"/>
    </row>
    <row r="369" spans="1:10" ht="14.1" customHeight="1">
      <c r="A369" s="250" t="s">
        <v>4976</v>
      </c>
      <c r="B369" s="49" t="s">
        <v>1390</v>
      </c>
      <c r="C369" s="49">
        <v>8017</v>
      </c>
      <c r="D369" s="48">
        <v>1500</v>
      </c>
      <c r="E369" s="2363">
        <v>381.28</v>
      </c>
      <c r="F369" s="740">
        <f t="shared" si="61"/>
        <v>381.28</v>
      </c>
      <c r="G369" s="1037">
        <f>'Заказ, cкидки и курсы валют'!$J$24*F369</f>
        <v>4836.5367999999999</v>
      </c>
      <c r="H369" s="158">
        <f t="shared" si="62"/>
        <v>7254.81</v>
      </c>
      <c r="I369" s="245"/>
    </row>
    <row r="370" spans="1:10" ht="14.1" customHeight="1">
      <c r="A370" s="250" t="s">
        <v>4977</v>
      </c>
      <c r="B370" s="49" t="s">
        <v>1390</v>
      </c>
      <c r="C370" s="49">
        <v>8019</v>
      </c>
      <c r="D370" s="48">
        <v>1500</v>
      </c>
      <c r="E370" s="2363">
        <v>381.28</v>
      </c>
      <c r="F370" s="740">
        <f t="shared" si="61"/>
        <v>381.28</v>
      </c>
      <c r="G370" s="1037">
        <f>'Заказ, cкидки и курсы валют'!$J$24*F370</f>
        <v>4836.5367999999999</v>
      </c>
      <c r="H370" s="158">
        <f t="shared" si="62"/>
        <v>7254.81</v>
      </c>
      <c r="I370" s="245"/>
    </row>
    <row r="371" spans="1:10" ht="14.1" customHeight="1">
      <c r="A371" s="250" t="s">
        <v>4978</v>
      </c>
      <c r="B371" s="49" t="s">
        <v>1390</v>
      </c>
      <c r="C371" s="49">
        <v>9003</v>
      </c>
      <c r="D371" s="48">
        <v>1500</v>
      </c>
      <c r="E371" s="2363">
        <v>381.28</v>
      </c>
      <c r="F371" s="740">
        <f t="shared" si="61"/>
        <v>381.28</v>
      </c>
      <c r="G371" s="1037">
        <f>'Заказ, cкидки и курсы валют'!$J$24*F371</f>
        <v>4836.5367999999999</v>
      </c>
      <c r="H371" s="158">
        <f t="shared" si="62"/>
        <v>7254.81</v>
      </c>
      <c r="I371" s="245"/>
    </row>
    <row r="372" spans="1:10" ht="14.1" customHeight="1">
      <c r="A372" s="666" t="s">
        <v>2699</v>
      </c>
      <c r="B372" s="667" t="s">
        <v>3544</v>
      </c>
      <c r="C372" s="667">
        <v>1014</v>
      </c>
      <c r="D372" s="668">
        <v>4500</v>
      </c>
      <c r="E372" s="2363">
        <v>224.6</v>
      </c>
      <c r="F372" s="1128">
        <f t="shared" si="61"/>
        <v>224.6</v>
      </c>
      <c r="G372" s="1129">
        <f>'Заказ, cкидки и курсы валют'!$J$24*F372</f>
        <v>2849.0509999999999</v>
      </c>
      <c r="H372" s="664">
        <f t="shared" si="62"/>
        <v>12820.73</v>
      </c>
      <c r="I372" s="669"/>
    </row>
    <row r="373" spans="1:10" ht="14.1" customHeight="1">
      <c r="A373" s="553" t="s">
        <v>2700</v>
      </c>
      <c r="B373" s="557" t="s">
        <v>3544</v>
      </c>
      <c r="C373" s="557">
        <v>1015</v>
      </c>
      <c r="D373" s="558">
        <v>4500</v>
      </c>
      <c r="E373" s="2363">
        <v>224.6</v>
      </c>
      <c r="F373" s="740">
        <f t="shared" si="61"/>
        <v>224.6</v>
      </c>
      <c r="G373" s="1037">
        <f>'Заказ, cкидки и курсы валют'!$J$24*F373</f>
        <v>2849.0509999999999</v>
      </c>
      <c r="H373" s="158">
        <f t="shared" si="62"/>
        <v>12820.73</v>
      </c>
      <c r="I373" s="555"/>
      <c r="J373" s="706"/>
    </row>
    <row r="374" spans="1:10" ht="14.1" customHeight="1">
      <c r="A374" s="553" t="s">
        <v>2701</v>
      </c>
      <c r="B374" s="557" t="s">
        <v>3544</v>
      </c>
      <c r="C374" s="557">
        <v>1018</v>
      </c>
      <c r="D374" s="558">
        <v>4500</v>
      </c>
      <c r="E374" s="2363">
        <v>224.6</v>
      </c>
      <c r="F374" s="740">
        <f t="shared" si="61"/>
        <v>224.6</v>
      </c>
      <c r="G374" s="1037">
        <f>'Заказ, cкидки и курсы валют'!$J$24*F374</f>
        <v>2849.0509999999999</v>
      </c>
      <c r="H374" s="158">
        <f t="shared" si="62"/>
        <v>12820.73</v>
      </c>
      <c r="I374" s="555"/>
      <c r="J374" s="706"/>
    </row>
    <row r="375" spans="1:10" ht="14.1" customHeight="1">
      <c r="A375" s="553" t="s">
        <v>2702</v>
      </c>
      <c r="B375" s="557" t="s">
        <v>3544</v>
      </c>
      <c r="C375" s="557">
        <v>3003</v>
      </c>
      <c r="D375" s="558">
        <v>4500</v>
      </c>
      <c r="E375" s="2363">
        <v>224.6</v>
      </c>
      <c r="F375" s="740">
        <f t="shared" si="61"/>
        <v>224.6</v>
      </c>
      <c r="G375" s="1037">
        <f>'Заказ, cкидки и курсы валют'!$J$24*F375</f>
        <v>2849.0509999999999</v>
      </c>
      <c r="H375" s="158">
        <f t="shared" si="62"/>
        <v>12820.73</v>
      </c>
      <c r="I375" s="555"/>
      <c r="J375" s="706"/>
    </row>
    <row r="376" spans="1:10" ht="14.1" customHeight="1">
      <c r="A376" s="553" t="s">
        <v>2703</v>
      </c>
      <c r="B376" s="557" t="s">
        <v>3544</v>
      </c>
      <c r="C376" s="557">
        <v>3005</v>
      </c>
      <c r="D376" s="558">
        <v>4500</v>
      </c>
      <c r="E376" s="2363">
        <v>224.6</v>
      </c>
      <c r="F376" s="740">
        <f t="shared" si="61"/>
        <v>224.6</v>
      </c>
      <c r="G376" s="1037">
        <f>'Заказ, cкидки и курсы валют'!$J$24*F376</f>
        <v>2849.0509999999999</v>
      </c>
      <c r="H376" s="158">
        <f t="shared" si="62"/>
        <v>12820.73</v>
      </c>
      <c r="I376" s="555"/>
      <c r="J376" s="706"/>
    </row>
    <row r="377" spans="1:10" ht="14.1" customHeight="1">
      <c r="A377" s="553" t="s">
        <v>2704</v>
      </c>
      <c r="B377" s="557" t="s">
        <v>3544</v>
      </c>
      <c r="C377" s="557">
        <v>3009</v>
      </c>
      <c r="D377" s="558">
        <v>4500</v>
      </c>
      <c r="E377" s="2363">
        <v>224.6</v>
      </c>
      <c r="F377" s="740">
        <f t="shared" si="61"/>
        <v>224.6</v>
      </c>
      <c r="G377" s="1037">
        <f>'Заказ, cкидки и курсы валют'!$J$24*F377</f>
        <v>2849.0509999999999</v>
      </c>
      <c r="H377" s="158">
        <f t="shared" si="62"/>
        <v>12820.73</v>
      </c>
      <c r="I377" s="555"/>
      <c r="J377" s="706"/>
    </row>
    <row r="378" spans="1:10" ht="14.1" customHeight="1">
      <c r="A378" s="553" t="s">
        <v>2705</v>
      </c>
      <c r="B378" s="557" t="s">
        <v>3544</v>
      </c>
      <c r="C378" s="557">
        <v>3011</v>
      </c>
      <c r="D378" s="558">
        <v>4500</v>
      </c>
      <c r="E378" s="2363">
        <v>224.6</v>
      </c>
      <c r="F378" s="740">
        <f t="shared" si="61"/>
        <v>224.6</v>
      </c>
      <c r="G378" s="1037">
        <f>'Заказ, cкидки и курсы валют'!$J$24*F378</f>
        <v>2849.0509999999999</v>
      </c>
      <c r="H378" s="158">
        <f t="shared" si="62"/>
        <v>12820.73</v>
      </c>
      <c r="I378" s="555"/>
      <c r="J378" s="706"/>
    </row>
    <row r="379" spans="1:10" ht="14.1" customHeight="1">
      <c r="A379" s="553" t="s">
        <v>2706</v>
      </c>
      <c r="B379" s="557" t="s">
        <v>3544</v>
      </c>
      <c r="C379" s="557">
        <v>5002</v>
      </c>
      <c r="D379" s="558">
        <v>4500</v>
      </c>
      <c r="E379" s="2363">
        <v>224.6</v>
      </c>
      <c r="F379" s="740">
        <f t="shared" si="61"/>
        <v>224.6</v>
      </c>
      <c r="G379" s="1037">
        <f>'Заказ, cкидки и курсы валют'!$J$24*F379</f>
        <v>2849.0509999999999</v>
      </c>
      <c r="H379" s="158">
        <f t="shared" si="62"/>
        <v>12820.73</v>
      </c>
      <c r="I379" s="555"/>
      <c r="J379" s="706"/>
    </row>
    <row r="380" spans="1:10" ht="14.1" customHeight="1">
      <c r="A380" s="553" t="s">
        <v>2707</v>
      </c>
      <c r="B380" s="557" t="s">
        <v>3544</v>
      </c>
      <c r="C380" s="557">
        <v>5005</v>
      </c>
      <c r="D380" s="558">
        <v>4500</v>
      </c>
      <c r="E380" s="2363">
        <v>224.6</v>
      </c>
      <c r="F380" s="740">
        <f t="shared" si="61"/>
        <v>224.6</v>
      </c>
      <c r="G380" s="1037">
        <f>'Заказ, cкидки и курсы валют'!$J$24*F380</f>
        <v>2849.0509999999999</v>
      </c>
      <c r="H380" s="158">
        <f t="shared" si="62"/>
        <v>12820.73</v>
      </c>
      <c r="I380" s="555"/>
      <c r="J380" s="706"/>
    </row>
    <row r="381" spans="1:10" ht="14.1" customHeight="1">
      <c r="A381" s="553" t="s">
        <v>2708</v>
      </c>
      <c r="B381" s="557" t="s">
        <v>3544</v>
      </c>
      <c r="C381" s="557">
        <v>5010</v>
      </c>
      <c r="D381" s="558">
        <v>4500</v>
      </c>
      <c r="E381" s="2363">
        <v>224.6</v>
      </c>
      <c r="F381" s="740">
        <f t="shared" si="61"/>
        <v>224.6</v>
      </c>
      <c r="G381" s="1037">
        <f>'Заказ, cкидки и курсы валют'!$J$24*F381</f>
        <v>2849.0509999999999</v>
      </c>
      <c r="H381" s="158">
        <f t="shared" si="62"/>
        <v>12820.73</v>
      </c>
      <c r="I381" s="555"/>
      <c r="J381" s="706"/>
    </row>
    <row r="382" spans="1:10" ht="14.1" customHeight="1">
      <c r="A382" s="553" t="s">
        <v>2709</v>
      </c>
      <c r="B382" s="557" t="s">
        <v>3544</v>
      </c>
      <c r="C382" s="557">
        <v>5021</v>
      </c>
      <c r="D382" s="558">
        <v>4500</v>
      </c>
      <c r="E382" s="2363">
        <v>224.6</v>
      </c>
      <c r="F382" s="740">
        <f t="shared" si="61"/>
        <v>224.6</v>
      </c>
      <c r="G382" s="1037">
        <f>'Заказ, cкидки и курсы валют'!$J$24*F382</f>
        <v>2849.0509999999999</v>
      </c>
      <c r="H382" s="158">
        <f t="shared" si="62"/>
        <v>12820.73</v>
      </c>
      <c r="I382" s="555"/>
      <c r="J382" s="706"/>
    </row>
    <row r="383" spans="1:10" ht="14.1" customHeight="1">
      <c r="A383" s="553" t="s">
        <v>2710</v>
      </c>
      <c r="B383" s="557" t="s">
        <v>3544</v>
      </c>
      <c r="C383" s="557">
        <v>6002</v>
      </c>
      <c r="D383" s="558">
        <v>4500</v>
      </c>
      <c r="E383" s="2363">
        <v>224.6</v>
      </c>
      <c r="F383" s="740">
        <f t="shared" si="61"/>
        <v>224.6</v>
      </c>
      <c r="G383" s="1037">
        <f>'Заказ, cкидки и курсы валют'!$J$24*F383</f>
        <v>2849.0509999999999</v>
      </c>
      <c r="H383" s="158">
        <f t="shared" si="62"/>
        <v>12820.73</v>
      </c>
      <c r="I383" s="555"/>
      <c r="J383" s="706"/>
    </row>
    <row r="384" spans="1:10" ht="14.1" customHeight="1">
      <c r="A384" s="553" t="s">
        <v>2711</v>
      </c>
      <c r="B384" s="557" t="s">
        <v>3544</v>
      </c>
      <c r="C384" s="557">
        <v>6005</v>
      </c>
      <c r="D384" s="558">
        <v>4500</v>
      </c>
      <c r="E384" s="2363">
        <v>224.6</v>
      </c>
      <c r="F384" s="740">
        <f>ROUND(E384*(1-$F$37),2)</f>
        <v>224.6</v>
      </c>
      <c r="G384" s="1037">
        <f>'Заказ, cкидки и курсы валют'!$J$24*F384</f>
        <v>2849.0509999999999</v>
      </c>
      <c r="H384" s="158">
        <f t="shared" si="62"/>
        <v>12820.73</v>
      </c>
      <c r="I384" s="555"/>
    </row>
    <row r="385" spans="1:10" ht="14.1" customHeight="1">
      <c r="A385" s="553" t="s">
        <v>2712</v>
      </c>
      <c r="B385" s="557" t="s">
        <v>3544</v>
      </c>
      <c r="C385" s="557">
        <v>7004</v>
      </c>
      <c r="D385" s="558">
        <v>4500</v>
      </c>
      <c r="E385" s="2363">
        <v>224.6</v>
      </c>
      <c r="F385" s="740">
        <f>ROUND(E385*(1-$F$37),2)</f>
        <v>224.6</v>
      </c>
      <c r="G385" s="1037">
        <f>'Заказ, cкидки и курсы валют'!$J$24*F385</f>
        <v>2849.0509999999999</v>
      </c>
      <c r="H385" s="158">
        <f t="shared" si="62"/>
        <v>12820.73</v>
      </c>
      <c r="I385" s="555"/>
    </row>
    <row r="386" spans="1:10" ht="14.1" customHeight="1">
      <c r="A386" s="243" t="s">
        <v>11052</v>
      </c>
      <c r="B386" s="557" t="s">
        <v>3544</v>
      </c>
      <c r="C386" s="557">
        <v>7024</v>
      </c>
      <c r="D386" s="558">
        <v>4500</v>
      </c>
      <c r="E386" s="2363">
        <v>224.6</v>
      </c>
      <c r="F386" s="740">
        <f>ROUND(E386*(1-$F$37),2)</f>
        <v>224.6</v>
      </c>
      <c r="G386" s="1037">
        <f>'Заказ, cкидки и курсы валют'!$J$24*F386</f>
        <v>2849.0509999999999</v>
      </c>
      <c r="H386" s="158">
        <f t="shared" ref="H386" si="63">ROUND((D386/1000)*G386,2)</f>
        <v>12820.73</v>
      </c>
      <c r="I386" s="555"/>
    </row>
    <row r="387" spans="1:10" ht="14.1" customHeight="1">
      <c r="A387" s="553" t="s">
        <v>2713</v>
      </c>
      <c r="B387" s="557" t="s">
        <v>3544</v>
      </c>
      <c r="C387" s="557">
        <v>8017</v>
      </c>
      <c r="D387" s="558">
        <v>4500</v>
      </c>
      <c r="E387" s="2363">
        <v>224.6</v>
      </c>
      <c r="F387" s="740">
        <f t="shared" si="61"/>
        <v>224.6</v>
      </c>
      <c r="G387" s="1037">
        <f>'Заказ, cкидки и курсы валют'!$J$24*F387</f>
        <v>2849.0509999999999</v>
      </c>
      <c r="H387" s="158">
        <f t="shared" si="62"/>
        <v>12820.73</v>
      </c>
      <c r="I387" s="555"/>
    </row>
    <row r="388" spans="1:10" ht="14.1" customHeight="1">
      <c r="A388" s="553" t="s">
        <v>2714</v>
      </c>
      <c r="B388" s="557" t="s">
        <v>3544</v>
      </c>
      <c r="C388" s="557">
        <v>8019</v>
      </c>
      <c r="D388" s="558">
        <v>4500</v>
      </c>
      <c r="E388" s="2363">
        <v>224.6</v>
      </c>
      <c r="F388" s="740">
        <f t="shared" si="61"/>
        <v>224.6</v>
      </c>
      <c r="G388" s="1037">
        <f>'Заказ, cкидки и курсы валют'!$J$24*F388</f>
        <v>2849.0509999999999</v>
      </c>
      <c r="H388" s="158">
        <f t="shared" si="62"/>
        <v>12820.73</v>
      </c>
      <c r="I388" s="555"/>
    </row>
    <row r="389" spans="1:10" ht="14.1" customHeight="1">
      <c r="A389" s="553" t="s">
        <v>2715</v>
      </c>
      <c r="B389" s="557" t="s">
        <v>3544</v>
      </c>
      <c r="C389" s="557">
        <v>9003</v>
      </c>
      <c r="D389" s="558">
        <v>4500</v>
      </c>
      <c r="E389" s="2363">
        <v>224.6</v>
      </c>
      <c r="F389" s="740">
        <f t="shared" si="61"/>
        <v>224.6</v>
      </c>
      <c r="G389" s="1037">
        <f>'Заказ, cкидки и курсы валют'!$J$24*F389</f>
        <v>2849.0509999999999</v>
      </c>
      <c r="H389" s="158">
        <f t="shared" si="62"/>
        <v>12820.73</v>
      </c>
      <c r="I389" s="555"/>
    </row>
    <row r="390" spans="1:10" ht="14.1" customHeight="1">
      <c r="A390" s="661" t="s">
        <v>4979</v>
      </c>
      <c r="B390" s="662" t="s">
        <v>1393</v>
      </c>
      <c r="C390" s="662">
        <v>1014</v>
      </c>
      <c r="D390" s="663">
        <v>4000</v>
      </c>
      <c r="E390" s="2363">
        <v>243.23</v>
      </c>
      <c r="F390" s="1128">
        <f t="shared" si="61"/>
        <v>243.23</v>
      </c>
      <c r="G390" s="1129">
        <f>'Заказ, cкидки и курсы валют'!$J$24*F390</f>
        <v>3085.37255</v>
      </c>
      <c r="H390" s="664">
        <f t="shared" si="62"/>
        <v>12341.49</v>
      </c>
      <c r="I390" s="665"/>
    </row>
    <row r="391" spans="1:10" ht="14.1" customHeight="1">
      <c r="A391" s="250" t="s">
        <v>4980</v>
      </c>
      <c r="B391" s="49" t="s">
        <v>1393</v>
      </c>
      <c r="C391" s="49">
        <v>1015</v>
      </c>
      <c r="D391" s="48">
        <v>4000</v>
      </c>
      <c r="E391" s="2363">
        <v>243.23</v>
      </c>
      <c r="F391" s="740">
        <f t="shared" si="61"/>
        <v>243.23</v>
      </c>
      <c r="G391" s="1037">
        <f>'Заказ, cкидки и курсы валют'!$J$24*F391</f>
        <v>3085.37255</v>
      </c>
      <c r="H391" s="158">
        <f t="shared" si="62"/>
        <v>12341.49</v>
      </c>
      <c r="I391" s="245"/>
    </row>
    <row r="392" spans="1:10" ht="14.1" customHeight="1">
      <c r="A392" s="250" t="s">
        <v>4981</v>
      </c>
      <c r="B392" s="49" t="s">
        <v>1393</v>
      </c>
      <c r="C392" s="49">
        <v>1018</v>
      </c>
      <c r="D392" s="48">
        <v>4000</v>
      </c>
      <c r="E392" s="2363">
        <v>243.23</v>
      </c>
      <c r="F392" s="740">
        <f t="shared" si="61"/>
        <v>243.23</v>
      </c>
      <c r="G392" s="1037">
        <f>'Заказ, cкидки и курсы валют'!$J$24*F392</f>
        <v>3085.37255</v>
      </c>
      <c r="H392" s="158">
        <f t="shared" si="62"/>
        <v>12341.49</v>
      </c>
      <c r="I392" s="245"/>
    </row>
    <row r="393" spans="1:10" ht="14.1" customHeight="1">
      <c r="A393" s="250" t="s">
        <v>4982</v>
      </c>
      <c r="B393" s="49" t="s">
        <v>1393</v>
      </c>
      <c r="C393" s="49">
        <v>3003</v>
      </c>
      <c r="D393" s="48">
        <v>4000</v>
      </c>
      <c r="E393" s="2363">
        <v>243.23</v>
      </c>
      <c r="F393" s="740">
        <f t="shared" si="61"/>
        <v>243.23</v>
      </c>
      <c r="G393" s="1037">
        <f>'Заказ, cкидки и курсы валют'!$J$24*F393</f>
        <v>3085.37255</v>
      </c>
      <c r="H393" s="158">
        <f t="shared" si="62"/>
        <v>12341.49</v>
      </c>
      <c r="I393" s="245"/>
    </row>
    <row r="394" spans="1:10" ht="14.1" customHeight="1">
      <c r="A394" s="250" t="s">
        <v>4983</v>
      </c>
      <c r="B394" s="49" t="s">
        <v>1393</v>
      </c>
      <c r="C394" s="49">
        <v>3005</v>
      </c>
      <c r="D394" s="48">
        <v>4000</v>
      </c>
      <c r="E394" s="2363">
        <v>243.23</v>
      </c>
      <c r="F394" s="740">
        <f t="shared" si="61"/>
        <v>243.23</v>
      </c>
      <c r="G394" s="1037">
        <f>'Заказ, cкидки и курсы валют'!$J$24*F394</f>
        <v>3085.37255</v>
      </c>
      <c r="H394" s="158">
        <f t="shared" si="62"/>
        <v>12341.49</v>
      </c>
      <c r="I394" s="245"/>
    </row>
    <row r="395" spans="1:10" ht="14.1" customHeight="1">
      <c r="A395" s="250" t="s">
        <v>586</v>
      </c>
      <c r="B395" s="49" t="s">
        <v>1393</v>
      </c>
      <c r="C395" s="49">
        <v>3009</v>
      </c>
      <c r="D395" s="48">
        <v>4000</v>
      </c>
      <c r="E395" s="2363">
        <v>243.23</v>
      </c>
      <c r="F395" s="740">
        <f t="shared" si="61"/>
        <v>243.23</v>
      </c>
      <c r="G395" s="1037">
        <f>'Заказ, cкидки и курсы валют'!$J$24*F395</f>
        <v>3085.37255</v>
      </c>
      <c r="H395" s="158">
        <f t="shared" si="62"/>
        <v>12341.49</v>
      </c>
      <c r="I395" s="245"/>
    </row>
    <row r="396" spans="1:10" ht="14.1" customHeight="1">
      <c r="A396" s="250" t="s">
        <v>4984</v>
      </c>
      <c r="B396" s="49" t="s">
        <v>1393</v>
      </c>
      <c r="C396" s="49">
        <v>3011</v>
      </c>
      <c r="D396" s="48">
        <v>4000</v>
      </c>
      <c r="E396" s="2363">
        <v>243.23</v>
      </c>
      <c r="F396" s="740">
        <f t="shared" si="61"/>
        <v>243.23</v>
      </c>
      <c r="G396" s="1037">
        <f>'Заказ, cкидки и курсы валют'!$J$24*F396</f>
        <v>3085.37255</v>
      </c>
      <c r="H396" s="158">
        <f t="shared" si="62"/>
        <v>12341.49</v>
      </c>
      <c r="I396" s="245"/>
    </row>
    <row r="397" spans="1:10" ht="14.1" customHeight="1">
      <c r="A397" s="250" t="s">
        <v>4985</v>
      </c>
      <c r="B397" s="49" t="s">
        <v>1393</v>
      </c>
      <c r="C397" s="49">
        <v>5002</v>
      </c>
      <c r="D397" s="48">
        <v>4000</v>
      </c>
      <c r="E397" s="2363">
        <v>243.23</v>
      </c>
      <c r="F397" s="740">
        <f t="shared" si="61"/>
        <v>243.23</v>
      </c>
      <c r="G397" s="1037">
        <f>'Заказ, cкидки и курсы валют'!$J$24*F397</f>
        <v>3085.37255</v>
      </c>
      <c r="H397" s="158">
        <f t="shared" si="62"/>
        <v>12341.49</v>
      </c>
      <c r="I397" s="245"/>
    </row>
    <row r="398" spans="1:10" ht="14.1" customHeight="1">
      <c r="A398" s="250" t="s">
        <v>4986</v>
      </c>
      <c r="B398" s="49" t="s">
        <v>1393</v>
      </c>
      <c r="C398" s="49">
        <v>5005</v>
      </c>
      <c r="D398" s="48">
        <v>4000</v>
      </c>
      <c r="E398" s="2363">
        <v>243.23</v>
      </c>
      <c r="F398" s="740">
        <f t="shared" si="61"/>
        <v>243.23</v>
      </c>
      <c r="G398" s="1037">
        <f>'Заказ, cкидки и курсы валют'!$J$24*F398</f>
        <v>3085.37255</v>
      </c>
      <c r="H398" s="158">
        <f t="shared" si="62"/>
        <v>12341.49</v>
      </c>
      <c r="I398" s="245"/>
      <c r="J398" s="706"/>
    </row>
    <row r="399" spans="1:10" ht="14.1" customHeight="1">
      <c r="A399" s="250" t="s">
        <v>4987</v>
      </c>
      <c r="B399" s="49" t="s">
        <v>1393</v>
      </c>
      <c r="C399" s="49">
        <v>5010</v>
      </c>
      <c r="D399" s="48">
        <v>4000</v>
      </c>
      <c r="E399" s="2363">
        <v>243.23</v>
      </c>
      <c r="F399" s="740">
        <f t="shared" si="61"/>
        <v>243.23</v>
      </c>
      <c r="G399" s="1037">
        <f>'Заказ, cкидки и курсы валют'!$J$24*F399</f>
        <v>3085.37255</v>
      </c>
      <c r="H399" s="158">
        <f t="shared" si="62"/>
        <v>12341.49</v>
      </c>
      <c r="I399" s="245"/>
      <c r="J399" s="706"/>
    </row>
    <row r="400" spans="1:10" ht="14.1" customHeight="1">
      <c r="A400" s="250" t="s">
        <v>4988</v>
      </c>
      <c r="B400" s="49" t="s">
        <v>1393</v>
      </c>
      <c r="C400" s="49">
        <v>5021</v>
      </c>
      <c r="D400" s="48">
        <v>4000</v>
      </c>
      <c r="E400" s="2363">
        <v>243.23</v>
      </c>
      <c r="F400" s="740">
        <f t="shared" si="61"/>
        <v>243.23</v>
      </c>
      <c r="G400" s="1037">
        <f>'Заказ, cкидки и курсы валют'!$J$24*F400</f>
        <v>3085.37255</v>
      </c>
      <c r="H400" s="158">
        <f t="shared" si="62"/>
        <v>12341.49</v>
      </c>
      <c r="I400" s="245"/>
      <c r="J400" s="706"/>
    </row>
    <row r="401" spans="1:10" ht="14.1" customHeight="1">
      <c r="A401" s="250" t="s">
        <v>4989</v>
      </c>
      <c r="B401" s="49" t="s">
        <v>1393</v>
      </c>
      <c r="C401" s="49">
        <v>6002</v>
      </c>
      <c r="D401" s="48">
        <v>4000</v>
      </c>
      <c r="E401" s="2363">
        <v>243.23</v>
      </c>
      <c r="F401" s="740">
        <f t="shared" si="61"/>
        <v>243.23</v>
      </c>
      <c r="G401" s="1037">
        <f>'Заказ, cкидки и курсы валют'!$J$24*F401</f>
        <v>3085.37255</v>
      </c>
      <c r="H401" s="158">
        <f t="shared" si="62"/>
        <v>12341.49</v>
      </c>
      <c r="I401" s="245"/>
      <c r="J401" s="706"/>
    </row>
    <row r="402" spans="1:10" ht="14.1" customHeight="1">
      <c r="A402" s="250" t="s">
        <v>4990</v>
      </c>
      <c r="B402" s="49" t="s">
        <v>1393</v>
      </c>
      <c r="C402" s="49">
        <v>6005</v>
      </c>
      <c r="D402" s="48">
        <v>4000</v>
      </c>
      <c r="E402" s="2363">
        <v>243.23</v>
      </c>
      <c r="F402" s="740">
        <f t="shared" si="61"/>
        <v>243.23</v>
      </c>
      <c r="G402" s="1037">
        <f>'Заказ, cкидки и курсы валют'!$J$24*F402</f>
        <v>3085.37255</v>
      </c>
      <c r="H402" s="158">
        <f t="shared" si="62"/>
        <v>12341.49</v>
      </c>
      <c r="I402" s="245"/>
      <c r="J402" s="706"/>
    </row>
    <row r="403" spans="1:10" ht="14.1" customHeight="1">
      <c r="A403" s="250" t="s">
        <v>4991</v>
      </c>
      <c r="B403" s="49" t="s">
        <v>1393</v>
      </c>
      <c r="C403" s="49">
        <v>7004</v>
      </c>
      <c r="D403" s="48">
        <v>4000</v>
      </c>
      <c r="E403" s="2363">
        <v>243.23</v>
      </c>
      <c r="F403" s="740">
        <f t="shared" si="61"/>
        <v>243.23</v>
      </c>
      <c r="G403" s="1037">
        <f>'Заказ, cкидки и курсы валют'!$J$24*F403</f>
        <v>3085.37255</v>
      </c>
      <c r="H403" s="158">
        <f t="shared" si="62"/>
        <v>12341.49</v>
      </c>
      <c r="I403" s="245"/>
      <c r="J403" s="706"/>
    </row>
    <row r="404" spans="1:10" ht="14.1" customHeight="1">
      <c r="A404" s="250" t="s">
        <v>10833</v>
      </c>
      <c r="B404" s="47" t="s">
        <v>1393</v>
      </c>
      <c r="C404" s="49">
        <v>7024</v>
      </c>
      <c r="D404" s="48">
        <v>4000</v>
      </c>
      <c r="E404" s="2363">
        <v>243.23</v>
      </c>
      <c r="F404" s="740">
        <f t="shared" si="61"/>
        <v>243.23</v>
      </c>
      <c r="G404" s="1037">
        <f>'Заказ, cкидки и курсы валют'!$J$24*F404</f>
        <v>3085.37255</v>
      </c>
      <c r="H404" s="158">
        <f t="shared" si="62"/>
        <v>12341.49</v>
      </c>
      <c r="I404" s="245"/>
    </row>
    <row r="405" spans="1:10" ht="14.1" customHeight="1">
      <c r="A405" s="250" t="s">
        <v>5577</v>
      </c>
      <c r="B405" s="47" t="s">
        <v>1393</v>
      </c>
      <c r="C405" s="49">
        <v>8004</v>
      </c>
      <c r="D405" s="48">
        <v>4000</v>
      </c>
      <c r="E405" s="2363">
        <v>243.23</v>
      </c>
      <c r="F405" s="740">
        <f t="shared" si="61"/>
        <v>243.23</v>
      </c>
      <c r="G405" s="1037">
        <f>'Заказ, cкидки и курсы валют'!$J$24*F405</f>
        <v>3085.37255</v>
      </c>
      <c r="H405" s="158">
        <f t="shared" si="62"/>
        <v>12341.49</v>
      </c>
      <c r="I405" s="245"/>
    </row>
    <row r="406" spans="1:10" ht="14.1" customHeight="1">
      <c r="A406" s="250" t="s">
        <v>4992</v>
      </c>
      <c r="B406" s="49" t="s">
        <v>1393</v>
      </c>
      <c r="C406" s="49">
        <v>8017</v>
      </c>
      <c r="D406" s="48">
        <v>4000</v>
      </c>
      <c r="E406" s="2363">
        <v>243.23</v>
      </c>
      <c r="F406" s="740">
        <f t="shared" si="61"/>
        <v>243.23</v>
      </c>
      <c r="G406" s="1037">
        <f>'Заказ, cкидки и курсы валют'!$J$24*F406</f>
        <v>3085.37255</v>
      </c>
      <c r="H406" s="158">
        <f t="shared" si="62"/>
        <v>12341.49</v>
      </c>
      <c r="I406" s="245"/>
    </row>
    <row r="407" spans="1:10" ht="14.1" customHeight="1">
      <c r="A407" s="250" t="s">
        <v>4993</v>
      </c>
      <c r="B407" s="49" t="s">
        <v>1393</v>
      </c>
      <c r="C407" s="49">
        <v>8019</v>
      </c>
      <c r="D407" s="48">
        <v>4000</v>
      </c>
      <c r="E407" s="2363">
        <v>243.23</v>
      </c>
      <c r="F407" s="740">
        <f t="shared" si="61"/>
        <v>243.23</v>
      </c>
      <c r="G407" s="1037">
        <f>'Заказ, cкидки и курсы валют'!$J$24*F407</f>
        <v>3085.37255</v>
      </c>
      <c r="H407" s="158">
        <f t="shared" si="62"/>
        <v>12341.49</v>
      </c>
      <c r="I407" s="245"/>
    </row>
    <row r="408" spans="1:10" ht="14.1" customHeight="1">
      <c r="A408" s="250" t="s">
        <v>4994</v>
      </c>
      <c r="B408" s="49" t="s">
        <v>1393</v>
      </c>
      <c r="C408" s="49">
        <v>9003</v>
      </c>
      <c r="D408" s="48">
        <v>4000</v>
      </c>
      <c r="E408" s="2363">
        <v>243.23</v>
      </c>
      <c r="F408" s="740">
        <f t="shared" si="61"/>
        <v>243.23</v>
      </c>
      <c r="G408" s="1037">
        <f>'Заказ, cкидки и курсы валют'!$J$24*F408</f>
        <v>3085.37255</v>
      </c>
      <c r="H408" s="158">
        <f t="shared" si="62"/>
        <v>12341.49</v>
      </c>
      <c r="I408" s="245"/>
    </row>
    <row r="409" spans="1:10" ht="14.1" customHeight="1">
      <c r="A409" s="661" t="s">
        <v>4995</v>
      </c>
      <c r="B409" s="662" t="s">
        <v>1394</v>
      </c>
      <c r="C409" s="662">
        <v>1014</v>
      </c>
      <c r="D409" s="663">
        <v>3000</v>
      </c>
      <c r="E409" s="2363">
        <v>268.87</v>
      </c>
      <c r="F409" s="1128">
        <f t="shared" si="61"/>
        <v>268.87</v>
      </c>
      <c r="G409" s="1129">
        <f>'Заказ, cкидки и курсы валют'!$J$24*F409</f>
        <v>3410.6159500000003</v>
      </c>
      <c r="H409" s="664">
        <f t="shared" si="62"/>
        <v>10231.85</v>
      </c>
      <c r="I409" s="665"/>
    </row>
    <row r="410" spans="1:10" ht="14.1" customHeight="1">
      <c r="A410" s="250" t="s">
        <v>4996</v>
      </c>
      <c r="B410" s="49" t="s">
        <v>1394</v>
      </c>
      <c r="C410" s="49">
        <v>1015</v>
      </c>
      <c r="D410" s="48">
        <v>3000</v>
      </c>
      <c r="E410" s="2363">
        <v>268.87</v>
      </c>
      <c r="F410" s="740">
        <f t="shared" si="61"/>
        <v>268.87</v>
      </c>
      <c r="G410" s="1037">
        <f>'Заказ, cкидки и курсы валют'!$J$24*F410</f>
        <v>3410.6159500000003</v>
      </c>
      <c r="H410" s="158">
        <f t="shared" si="62"/>
        <v>10231.85</v>
      </c>
      <c r="I410" s="245"/>
    </row>
    <row r="411" spans="1:10" ht="14.1" customHeight="1">
      <c r="A411" s="250" t="s">
        <v>4997</v>
      </c>
      <c r="B411" s="49" t="s">
        <v>1394</v>
      </c>
      <c r="C411" s="49">
        <v>1018</v>
      </c>
      <c r="D411" s="48">
        <v>3000</v>
      </c>
      <c r="E411" s="2363">
        <v>268.87</v>
      </c>
      <c r="F411" s="740">
        <f t="shared" si="61"/>
        <v>268.87</v>
      </c>
      <c r="G411" s="1037">
        <f>'Заказ, cкидки и курсы валют'!$J$24*F411</f>
        <v>3410.6159500000003</v>
      </c>
      <c r="H411" s="158">
        <f t="shared" si="62"/>
        <v>10231.85</v>
      </c>
      <c r="I411" s="245"/>
    </row>
    <row r="412" spans="1:10" ht="14.1" customHeight="1">
      <c r="A412" s="250" t="s">
        <v>4998</v>
      </c>
      <c r="B412" s="49" t="s">
        <v>1394</v>
      </c>
      <c r="C412" s="49">
        <v>3003</v>
      </c>
      <c r="D412" s="48">
        <v>3000</v>
      </c>
      <c r="E412" s="2363">
        <v>268.87</v>
      </c>
      <c r="F412" s="740">
        <f t="shared" si="61"/>
        <v>268.87</v>
      </c>
      <c r="G412" s="1037">
        <f>'Заказ, cкидки и курсы валют'!$J$24*F412</f>
        <v>3410.6159500000003</v>
      </c>
      <c r="H412" s="158">
        <f t="shared" si="62"/>
        <v>10231.85</v>
      </c>
      <c r="I412" s="245"/>
    </row>
    <row r="413" spans="1:10" ht="14.1" customHeight="1">
      <c r="A413" s="250" t="s">
        <v>4999</v>
      </c>
      <c r="B413" s="49" t="s">
        <v>1394</v>
      </c>
      <c r="C413" s="49">
        <v>3005</v>
      </c>
      <c r="D413" s="48">
        <v>3000</v>
      </c>
      <c r="E413" s="2363">
        <v>268.87</v>
      </c>
      <c r="F413" s="740">
        <f t="shared" si="61"/>
        <v>268.87</v>
      </c>
      <c r="G413" s="1037">
        <f>'Заказ, cкидки и курсы валют'!$J$24*F413</f>
        <v>3410.6159500000003</v>
      </c>
      <c r="H413" s="158">
        <f t="shared" si="62"/>
        <v>10231.85</v>
      </c>
      <c r="I413" s="245"/>
    </row>
    <row r="414" spans="1:10" ht="14.1" customHeight="1">
      <c r="A414" s="250" t="s">
        <v>5000</v>
      </c>
      <c r="B414" s="49" t="s">
        <v>1394</v>
      </c>
      <c r="C414" s="49">
        <v>3009</v>
      </c>
      <c r="D414" s="48">
        <v>3000</v>
      </c>
      <c r="E414" s="2363">
        <v>268.87</v>
      </c>
      <c r="F414" s="740">
        <f t="shared" si="61"/>
        <v>268.87</v>
      </c>
      <c r="G414" s="1037">
        <f>'Заказ, cкидки и курсы валют'!$J$24*F414</f>
        <v>3410.6159500000003</v>
      </c>
      <c r="H414" s="158">
        <f t="shared" si="62"/>
        <v>10231.85</v>
      </c>
      <c r="I414" s="245"/>
    </row>
    <row r="415" spans="1:10" ht="14.1" customHeight="1">
      <c r="A415" s="250" t="s">
        <v>587</v>
      </c>
      <c r="B415" s="49" t="s">
        <v>1394</v>
      </c>
      <c r="C415" s="49">
        <v>3011</v>
      </c>
      <c r="D415" s="48">
        <v>3000</v>
      </c>
      <c r="E415" s="2363">
        <v>268.87</v>
      </c>
      <c r="F415" s="740">
        <f t="shared" si="61"/>
        <v>268.87</v>
      </c>
      <c r="G415" s="1037">
        <f>'Заказ, cкидки и курсы валют'!$J$24*F415</f>
        <v>3410.6159500000003</v>
      </c>
      <c r="H415" s="158">
        <f t="shared" si="62"/>
        <v>10231.85</v>
      </c>
      <c r="I415" s="245"/>
    </row>
    <row r="416" spans="1:10" ht="14.1" customHeight="1">
      <c r="A416" s="250" t="s">
        <v>5001</v>
      </c>
      <c r="B416" s="49" t="s">
        <v>1394</v>
      </c>
      <c r="C416" s="49">
        <v>5002</v>
      </c>
      <c r="D416" s="48">
        <v>3000</v>
      </c>
      <c r="E416" s="2363">
        <v>268.87</v>
      </c>
      <c r="F416" s="740">
        <f t="shared" si="61"/>
        <v>268.87</v>
      </c>
      <c r="G416" s="1037">
        <f>'Заказ, cкидки и курсы валют'!$J$24*F416</f>
        <v>3410.6159500000003</v>
      </c>
      <c r="H416" s="158">
        <f t="shared" si="62"/>
        <v>10231.85</v>
      </c>
      <c r="I416" s="245"/>
    </row>
    <row r="417" spans="1:9" ht="14.1" customHeight="1">
      <c r="A417" s="250" t="s">
        <v>5002</v>
      </c>
      <c r="B417" s="49" t="s">
        <v>1394</v>
      </c>
      <c r="C417" s="49">
        <v>5005</v>
      </c>
      <c r="D417" s="48">
        <v>3000</v>
      </c>
      <c r="E417" s="2363">
        <v>268.87</v>
      </c>
      <c r="F417" s="740">
        <f t="shared" si="61"/>
        <v>268.87</v>
      </c>
      <c r="G417" s="1037">
        <f>'Заказ, cкидки и курсы валют'!$J$24*F417</f>
        <v>3410.6159500000003</v>
      </c>
      <c r="H417" s="158">
        <f t="shared" si="62"/>
        <v>10231.85</v>
      </c>
      <c r="I417" s="245"/>
    </row>
    <row r="418" spans="1:9" ht="14.1" customHeight="1">
      <c r="A418" s="250" t="s">
        <v>5003</v>
      </c>
      <c r="B418" s="49" t="s">
        <v>1394</v>
      </c>
      <c r="C418" s="49">
        <v>5010</v>
      </c>
      <c r="D418" s="48">
        <v>3000</v>
      </c>
      <c r="E418" s="2363">
        <v>268.87</v>
      </c>
      <c r="F418" s="740">
        <f t="shared" si="61"/>
        <v>268.87</v>
      </c>
      <c r="G418" s="1037">
        <f>'Заказ, cкидки и курсы валют'!$J$24*F418</f>
        <v>3410.6159500000003</v>
      </c>
      <c r="H418" s="158">
        <f t="shared" si="62"/>
        <v>10231.85</v>
      </c>
      <c r="I418" s="245"/>
    </row>
    <row r="419" spans="1:9" ht="14.1" customHeight="1">
      <c r="A419" s="250" t="s">
        <v>5004</v>
      </c>
      <c r="B419" s="49" t="s">
        <v>1394</v>
      </c>
      <c r="C419" s="49">
        <v>5021</v>
      </c>
      <c r="D419" s="48">
        <v>3000</v>
      </c>
      <c r="E419" s="2363">
        <v>268.87</v>
      </c>
      <c r="F419" s="740">
        <f t="shared" si="61"/>
        <v>268.87</v>
      </c>
      <c r="G419" s="1037">
        <f>'Заказ, cкидки и курсы валют'!$J$24*F419</f>
        <v>3410.6159500000003</v>
      </c>
      <c r="H419" s="158">
        <f t="shared" si="62"/>
        <v>10231.85</v>
      </c>
      <c r="I419" s="245"/>
    </row>
    <row r="420" spans="1:9" ht="14.1" customHeight="1">
      <c r="A420" s="250" t="s">
        <v>5005</v>
      </c>
      <c r="B420" s="49" t="s">
        <v>1394</v>
      </c>
      <c r="C420" s="49">
        <v>6002</v>
      </c>
      <c r="D420" s="48">
        <v>3000</v>
      </c>
      <c r="E420" s="2363">
        <v>268.87</v>
      </c>
      <c r="F420" s="740">
        <f t="shared" si="61"/>
        <v>268.87</v>
      </c>
      <c r="G420" s="1037">
        <f>'Заказ, cкидки и курсы валют'!$J$24*F420</f>
        <v>3410.6159500000003</v>
      </c>
      <c r="H420" s="158">
        <f t="shared" si="62"/>
        <v>10231.85</v>
      </c>
      <c r="I420" s="245"/>
    </row>
    <row r="421" spans="1:9" ht="14.1" customHeight="1">
      <c r="A421" s="250" t="s">
        <v>5006</v>
      </c>
      <c r="B421" s="49" t="s">
        <v>1394</v>
      </c>
      <c r="C421" s="49">
        <v>6005</v>
      </c>
      <c r="D421" s="48">
        <v>3000</v>
      </c>
      <c r="E421" s="2363">
        <v>268.87</v>
      </c>
      <c r="F421" s="740">
        <f t="shared" si="61"/>
        <v>268.87</v>
      </c>
      <c r="G421" s="1037">
        <f>'Заказ, cкидки и курсы валют'!$J$24*F421</f>
        <v>3410.6159500000003</v>
      </c>
      <c r="H421" s="158">
        <f t="shared" si="62"/>
        <v>10231.85</v>
      </c>
      <c r="I421" s="245"/>
    </row>
    <row r="422" spans="1:9" ht="14.1" customHeight="1">
      <c r="A422" s="250" t="s">
        <v>5007</v>
      </c>
      <c r="B422" s="49" t="s">
        <v>1394</v>
      </c>
      <c r="C422" s="49">
        <v>7004</v>
      </c>
      <c r="D422" s="48">
        <v>3000</v>
      </c>
      <c r="E422" s="2363">
        <v>268.87</v>
      </c>
      <c r="F422" s="740">
        <f t="shared" si="61"/>
        <v>268.87</v>
      </c>
      <c r="G422" s="1037">
        <f>'Заказ, cкидки и курсы валют'!$J$24*F422</f>
        <v>3410.6159500000003</v>
      </c>
      <c r="H422" s="158">
        <f t="shared" si="62"/>
        <v>10231.85</v>
      </c>
      <c r="I422" s="245"/>
    </row>
    <row r="423" spans="1:9" ht="14.1" customHeight="1">
      <c r="A423" s="250" t="s">
        <v>10834</v>
      </c>
      <c r="B423" s="47" t="s">
        <v>1394</v>
      </c>
      <c r="C423" s="49">
        <v>7024</v>
      </c>
      <c r="D423" s="48">
        <v>3000</v>
      </c>
      <c r="E423" s="2363">
        <v>268.87</v>
      </c>
      <c r="F423" s="740">
        <f t="shared" si="61"/>
        <v>268.87</v>
      </c>
      <c r="G423" s="1037">
        <f>'Заказ, cкидки и курсы валют'!$J$24*F423</f>
        <v>3410.6159500000003</v>
      </c>
      <c r="H423" s="158">
        <f t="shared" si="62"/>
        <v>10231.85</v>
      </c>
      <c r="I423" s="245"/>
    </row>
    <row r="424" spans="1:9" ht="14.1" customHeight="1">
      <c r="A424" s="250" t="s">
        <v>5008</v>
      </c>
      <c r="B424" s="49" t="s">
        <v>1394</v>
      </c>
      <c r="C424" s="49">
        <v>8017</v>
      </c>
      <c r="D424" s="48">
        <v>3000</v>
      </c>
      <c r="E424" s="2363">
        <v>268.87</v>
      </c>
      <c r="F424" s="740">
        <f t="shared" si="61"/>
        <v>268.87</v>
      </c>
      <c r="G424" s="1037">
        <f>'Заказ, cкидки и курсы валют'!$J$24*F424</f>
        <v>3410.6159500000003</v>
      </c>
      <c r="H424" s="158">
        <f t="shared" si="62"/>
        <v>10231.85</v>
      </c>
      <c r="I424" s="245"/>
    </row>
    <row r="425" spans="1:9" ht="14.1" customHeight="1">
      <c r="A425" s="250" t="s">
        <v>5009</v>
      </c>
      <c r="B425" s="49" t="s">
        <v>1394</v>
      </c>
      <c r="C425" s="49">
        <v>8019</v>
      </c>
      <c r="D425" s="48">
        <v>3000</v>
      </c>
      <c r="E425" s="2363">
        <v>268.87</v>
      </c>
      <c r="F425" s="740">
        <f t="shared" si="61"/>
        <v>268.87</v>
      </c>
      <c r="G425" s="1037">
        <f>'Заказ, cкидки и курсы валют'!$J$24*F425</f>
        <v>3410.6159500000003</v>
      </c>
      <c r="H425" s="158">
        <f t="shared" si="62"/>
        <v>10231.85</v>
      </c>
      <c r="I425" s="245"/>
    </row>
    <row r="426" spans="1:9" ht="14.1" customHeight="1" thickBot="1">
      <c r="A426" s="282" t="s">
        <v>5010</v>
      </c>
      <c r="B426" s="163" t="s">
        <v>1394</v>
      </c>
      <c r="C426" s="163">
        <v>9003</v>
      </c>
      <c r="D426" s="254">
        <v>3000</v>
      </c>
      <c r="E426" s="2363">
        <v>268.87</v>
      </c>
      <c r="F426" s="1173">
        <f t="shared" si="61"/>
        <v>268.87</v>
      </c>
      <c r="G426" s="1174">
        <f>'Заказ, cкидки и курсы валют'!$J$24*F426</f>
        <v>3410.6159500000003</v>
      </c>
      <c r="H426" s="214">
        <f t="shared" si="62"/>
        <v>10231.85</v>
      </c>
      <c r="I426" s="248"/>
    </row>
    <row r="427" spans="1:9">
      <c r="A427" s="123" t="s">
        <v>5259</v>
      </c>
    </row>
    <row r="428" spans="1:9" ht="13.5" thickBot="1">
      <c r="A428" s="123" t="s">
        <v>5260</v>
      </c>
      <c r="B428" s="559"/>
      <c r="C428" s="559"/>
      <c r="D428" s="559"/>
      <c r="E428" s="681"/>
      <c r="F428" s="681"/>
      <c r="G428" s="681"/>
    </row>
    <row r="429" spans="1:9" s="504" customFormat="1" ht="18">
      <c r="A429" s="291"/>
      <c r="B429" s="196"/>
      <c r="C429" s="112" t="s">
        <v>3113</v>
      </c>
      <c r="D429" s="112"/>
      <c r="E429" s="687"/>
      <c r="F429" s="687"/>
      <c r="G429" s="701"/>
      <c r="H429" s="196"/>
      <c r="I429" s="116"/>
    </row>
    <row r="430" spans="1:9" ht="15" customHeight="1">
      <c r="A430" s="292"/>
      <c r="B430" s="17"/>
      <c r="C430" s="129"/>
      <c r="D430" s="129" t="s">
        <v>3114</v>
      </c>
      <c r="E430" s="688"/>
      <c r="F430" s="700"/>
      <c r="G430" s="700"/>
      <c r="H430" s="17"/>
      <c r="I430" s="200"/>
    </row>
    <row r="431" spans="1:9">
      <c r="A431" s="292"/>
      <c r="B431" s="17"/>
      <c r="C431" s="118"/>
      <c r="D431" s="118"/>
      <c r="E431" s="689"/>
      <c r="F431" s="733"/>
      <c r="G431" s="763"/>
      <c r="H431" s="17"/>
      <c r="I431" s="200"/>
    </row>
    <row r="432" spans="1:9">
      <c r="A432" s="292"/>
      <c r="B432" s="17"/>
      <c r="C432" s="118"/>
      <c r="D432" s="320"/>
      <c r="E432" s="689"/>
      <c r="F432" s="733"/>
      <c r="G432" s="763"/>
      <c r="H432" s="17"/>
      <c r="I432" s="200"/>
    </row>
    <row r="433" spans="1:9">
      <c r="A433" s="292"/>
      <c r="B433" s="17"/>
      <c r="C433" s="118"/>
      <c r="D433" s="320"/>
      <c r="E433" s="689"/>
      <c r="F433" s="733"/>
      <c r="G433" s="763"/>
      <c r="H433" s="17"/>
      <c r="I433" s="200"/>
    </row>
    <row r="434" spans="1:9" ht="15.75" customHeight="1" thickBot="1">
      <c r="A434" s="145" t="s">
        <v>2536</v>
      </c>
      <c r="B434" s="146"/>
      <c r="C434" s="121"/>
      <c r="D434" s="300"/>
      <c r="E434" s="686"/>
      <c r="F434" s="735"/>
      <c r="G434" s="764"/>
      <c r="H434" s="204"/>
      <c r="I434" s="205"/>
    </row>
    <row r="435" spans="1:9" ht="42">
      <c r="A435" s="220" t="s">
        <v>1036</v>
      </c>
      <c r="B435" s="222" t="s">
        <v>1037</v>
      </c>
      <c r="C435" s="260" t="s">
        <v>2733</v>
      </c>
      <c r="D435" s="225" t="s">
        <v>3147</v>
      </c>
      <c r="E435" s="742" t="s">
        <v>11544</v>
      </c>
      <c r="F435" s="737" t="s">
        <v>2796</v>
      </c>
      <c r="G435" s="787" t="s">
        <v>2644</v>
      </c>
      <c r="H435" s="482" t="s">
        <v>498</v>
      </c>
      <c r="I435" s="206" t="s">
        <v>4274</v>
      </c>
    </row>
    <row r="436" spans="1:9" ht="13.5" thickBot="1">
      <c r="A436" s="221"/>
      <c r="B436" s="223"/>
      <c r="C436" s="261" t="s">
        <v>2529</v>
      </c>
      <c r="D436" s="227" t="s">
        <v>2645</v>
      </c>
      <c r="E436" s="696" t="s">
        <v>265</v>
      </c>
      <c r="F436" s="739">
        <f>'Заказ, cкидки и курсы валют'!$I$12</f>
        <v>0</v>
      </c>
      <c r="G436" s="786"/>
      <c r="H436" s="395"/>
      <c r="I436" s="219"/>
    </row>
    <row r="437" spans="1:9" ht="12.6" customHeight="1">
      <c r="A437" s="657" t="s">
        <v>588</v>
      </c>
      <c r="B437" s="658" t="s">
        <v>1387</v>
      </c>
      <c r="C437" s="658">
        <v>1014</v>
      </c>
      <c r="D437" s="1569">
        <v>300</v>
      </c>
      <c r="E437" s="712">
        <f t="shared" ref="E437:E473" si="64">E297*1.1</f>
        <v>265.892</v>
      </c>
      <c r="F437" s="1573">
        <f>ROUND(E437*(1-$F$37),2)</f>
        <v>265.89</v>
      </c>
      <c r="G437" s="1240">
        <f>'Заказ, cкидки и курсы валют'!$J$24*F437</f>
        <v>3372.8146499999998</v>
      </c>
      <c r="H437" s="1241">
        <f>ROUND((D437/1000)*G437,2)</f>
        <v>1011.84</v>
      </c>
      <c r="I437" s="660"/>
    </row>
    <row r="438" spans="1:9" ht="12.6" customHeight="1">
      <c r="A438" s="250" t="s">
        <v>5011</v>
      </c>
      <c r="B438" s="49" t="s">
        <v>1387</v>
      </c>
      <c r="C438" s="49">
        <v>1015</v>
      </c>
      <c r="D438" s="148">
        <v>300</v>
      </c>
      <c r="E438" s="712">
        <f t="shared" si="64"/>
        <v>265.892</v>
      </c>
      <c r="F438" s="1416">
        <f t="shared" ref="F438:F501" si="65">ROUND(E438*(1-$F$37),2)</f>
        <v>265.89</v>
      </c>
      <c r="G438" s="1037">
        <f>'Заказ, cкидки и курсы валют'!$J$24*F438</f>
        <v>3372.8146499999998</v>
      </c>
      <c r="H438" s="158">
        <f t="shared" ref="H438:H501" si="66">ROUND((D438/1000)*G438,2)</f>
        <v>1011.84</v>
      </c>
      <c r="I438" s="245"/>
    </row>
    <row r="439" spans="1:9" ht="12.6" customHeight="1">
      <c r="A439" s="250" t="s">
        <v>5012</v>
      </c>
      <c r="B439" s="49" t="s">
        <v>1387</v>
      </c>
      <c r="C439" s="49">
        <v>1018</v>
      </c>
      <c r="D439" s="148">
        <v>300</v>
      </c>
      <c r="E439" s="712">
        <f t="shared" si="64"/>
        <v>265.892</v>
      </c>
      <c r="F439" s="1416">
        <f t="shared" si="65"/>
        <v>265.89</v>
      </c>
      <c r="G439" s="1037">
        <f>'Заказ, cкидки и курсы валют'!$J$24*F439</f>
        <v>3372.8146499999998</v>
      </c>
      <c r="H439" s="158">
        <f t="shared" si="66"/>
        <v>1011.84</v>
      </c>
      <c r="I439" s="245"/>
    </row>
    <row r="440" spans="1:9" ht="12.6" customHeight="1">
      <c r="A440" s="250" t="s">
        <v>5013</v>
      </c>
      <c r="B440" s="49" t="s">
        <v>1387</v>
      </c>
      <c r="C440" s="49">
        <v>3003</v>
      </c>
      <c r="D440" s="148">
        <v>300</v>
      </c>
      <c r="E440" s="712">
        <f t="shared" si="64"/>
        <v>265.892</v>
      </c>
      <c r="F440" s="1416">
        <f t="shared" si="65"/>
        <v>265.89</v>
      </c>
      <c r="G440" s="1037">
        <f>'Заказ, cкидки и курсы валют'!$J$24*F440</f>
        <v>3372.8146499999998</v>
      </c>
      <c r="H440" s="158">
        <f t="shared" si="66"/>
        <v>1011.84</v>
      </c>
      <c r="I440" s="245"/>
    </row>
    <row r="441" spans="1:9" ht="12.6" customHeight="1">
      <c r="A441" s="250" t="s">
        <v>5014</v>
      </c>
      <c r="B441" s="49" t="s">
        <v>1387</v>
      </c>
      <c r="C441" s="49">
        <v>3005</v>
      </c>
      <c r="D441" s="148">
        <v>300</v>
      </c>
      <c r="E441" s="712">
        <f t="shared" si="64"/>
        <v>265.892</v>
      </c>
      <c r="F441" s="1416">
        <f t="shared" si="65"/>
        <v>265.89</v>
      </c>
      <c r="G441" s="1037">
        <f>'Заказ, cкидки и курсы валют'!$J$24*F441</f>
        <v>3372.8146499999998</v>
      </c>
      <c r="H441" s="158">
        <f t="shared" si="66"/>
        <v>1011.84</v>
      </c>
      <c r="I441" s="245"/>
    </row>
    <row r="442" spans="1:9" ht="12.6" customHeight="1">
      <c r="A442" s="250" t="s">
        <v>5015</v>
      </c>
      <c r="B442" s="49" t="s">
        <v>1387</v>
      </c>
      <c r="C442" s="49">
        <v>3009</v>
      </c>
      <c r="D442" s="148">
        <v>300</v>
      </c>
      <c r="E442" s="712">
        <f t="shared" si="64"/>
        <v>265.892</v>
      </c>
      <c r="F442" s="1416">
        <f t="shared" si="65"/>
        <v>265.89</v>
      </c>
      <c r="G442" s="1037">
        <f>'Заказ, cкидки и курсы валют'!$J$24*F442</f>
        <v>3372.8146499999998</v>
      </c>
      <c r="H442" s="158">
        <f t="shared" si="66"/>
        <v>1011.84</v>
      </c>
      <c r="I442" s="245"/>
    </row>
    <row r="443" spans="1:9" ht="12.6" customHeight="1">
      <c r="A443" s="250" t="s">
        <v>5016</v>
      </c>
      <c r="B443" s="49" t="s">
        <v>1387</v>
      </c>
      <c r="C443" s="49">
        <v>3011</v>
      </c>
      <c r="D443" s="148">
        <v>300</v>
      </c>
      <c r="E443" s="712">
        <f t="shared" si="64"/>
        <v>265.892</v>
      </c>
      <c r="F443" s="1416">
        <f t="shared" si="65"/>
        <v>265.89</v>
      </c>
      <c r="G443" s="1037">
        <f>'Заказ, cкидки и курсы валют'!$J$24*F443</f>
        <v>3372.8146499999998</v>
      </c>
      <c r="H443" s="158">
        <f t="shared" si="66"/>
        <v>1011.84</v>
      </c>
      <c r="I443" s="245"/>
    </row>
    <row r="444" spans="1:9" ht="12.6" customHeight="1">
      <c r="A444" s="250" t="s">
        <v>5017</v>
      </c>
      <c r="B444" s="49" t="s">
        <v>1387</v>
      </c>
      <c r="C444" s="49">
        <v>5002</v>
      </c>
      <c r="D444" s="148">
        <v>300</v>
      </c>
      <c r="E444" s="712">
        <f t="shared" si="64"/>
        <v>265.892</v>
      </c>
      <c r="F444" s="1416">
        <f t="shared" si="65"/>
        <v>265.89</v>
      </c>
      <c r="G444" s="1037">
        <f>'Заказ, cкидки и курсы валют'!$J$24*F444</f>
        <v>3372.8146499999998</v>
      </c>
      <c r="H444" s="158">
        <f t="shared" si="66"/>
        <v>1011.84</v>
      </c>
      <c r="I444" s="245"/>
    </row>
    <row r="445" spans="1:9" ht="12.6" customHeight="1">
      <c r="A445" s="250" t="s">
        <v>5018</v>
      </c>
      <c r="B445" s="49" t="s">
        <v>1387</v>
      </c>
      <c r="C445" s="49">
        <v>5005</v>
      </c>
      <c r="D445" s="148">
        <v>300</v>
      </c>
      <c r="E445" s="712">
        <f t="shared" si="64"/>
        <v>265.892</v>
      </c>
      <c r="F445" s="1416">
        <f t="shared" si="65"/>
        <v>265.89</v>
      </c>
      <c r="G445" s="1037">
        <f>'Заказ, cкидки и курсы валют'!$J$24*F445</f>
        <v>3372.8146499999998</v>
      </c>
      <c r="H445" s="158">
        <f t="shared" si="66"/>
        <v>1011.84</v>
      </c>
      <c r="I445" s="245"/>
    </row>
    <row r="446" spans="1:9" ht="12.6" customHeight="1">
      <c r="A446" s="250" t="s">
        <v>5019</v>
      </c>
      <c r="B446" s="49" t="s">
        <v>1387</v>
      </c>
      <c r="C446" s="49">
        <v>5010</v>
      </c>
      <c r="D446" s="148">
        <v>300</v>
      </c>
      <c r="E446" s="712">
        <f t="shared" si="64"/>
        <v>265.892</v>
      </c>
      <c r="F446" s="1416">
        <f t="shared" si="65"/>
        <v>265.89</v>
      </c>
      <c r="G446" s="1037">
        <f>'Заказ, cкидки и курсы валют'!$J$24*F446</f>
        <v>3372.8146499999998</v>
      </c>
      <c r="H446" s="158">
        <f t="shared" si="66"/>
        <v>1011.84</v>
      </c>
      <c r="I446" s="245"/>
    </row>
    <row r="447" spans="1:9" ht="12.6" customHeight="1">
      <c r="A447" s="250" t="s">
        <v>5020</v>
      </c>
      <c r="B447" s="49" t="s">
        <v>1387</v>
      </c>
      <c r="C447" s="49">
        <v>5021</v>
      </c>
      <c r="D447" s="148">
        <v>300</v>
      </c>
      <c r="E447" s="712">
        <f t="shared" si="64"/>
        <v>265.892</v>
      </c>
      <c r="F447" s="1416">
        <f t="shared" si="65"/>
        <v>265.89</v>
      </c>
      <c r="G447" s="1037">
        <f>'Заказ, cкидки и курсы валют'!$J$24*F447</f>
        <v>3372.8146499999998</v>
      </c>
      <c r="H447" s="158">
        <f t="shared" si="66"/>
        <v>1011.84</v>
      </c>
      <c r="I447" s="245"/>
    </row>
    <row r="448" spans="1:9" ht="12.6" customHeight="1">
      <c r="A448" s="250" t="s">
        <v>5021</v>
      </c>
      <c r="B448" s="49" t="s">
        <v>1387</v>
      </c>
      <c r="C448" s="49">
        <v>6002</v>
      </c>
      <c r="D448" s="148">
        <v>300</v>
      </c>
      <c r="E448" s="712">
        <f t="shared" si="64"/>
        <v>265.892</v>
      </c>
      <c r="F448" s="1416">
        <f t="shared" si="65"/>
        <v>265.89</v>
      </c>
      <c r="G448" s="1037">
        <f>'Заказ, cкидки и курсы валют'!$J$24*F448</f>
        <v>3372.8146499999998</v>
      </c>
      <c r="H448" s="158">
        <f t="shared" si="66"/>
        <v>1011.84</v>
      </c>
      <c r="I448" s="245"/>
    </row>
    <row r="449" spans="1:10" ht="12.6" customHeight="1">
      <c r="A449" s="250" t="s">
        <v>5022</v>
      </c>
      <c r="B449" s="49" t="s">
        <v>1387</v>
      </c>
      <c r="C449" s="49">
        <v>6005</v>
      </c>
      <c r="D449" s="148">
        <v>300</v>
      </c>
      <c r="E449" s="712">
        <f t="shared" si="64"/>
        <v>265.892</v>
      </c>
      <c r="F449" s="1416">
        <f t="shared" si="65"/>
        <v>265.89</v>
      </c>
      <c r="G449" s="1037">
        <f>'Заказ, cкидки и курсы валют'!$J$24*F449</f>
        <v>3372.8146499999998</v>
      </c>
      <c r="H449" s="158">
        <f t="shared" si="66"/>
        <v>1011.84</v>
      </c>
      <c r="I449" s="245"/>
    </row>
    <row r="450" spans="1:10" ht="12.6" customHeight="1">
      <c r="A450" s="250" t="s">
        <v>5578</v>
      </c>
      <c r="B450" s="47" t="s">
        <v>1387</v>
      </c>
      <c r="C450" s="49">
        <v>6020</v>
      </c>
      <c r="D450" s="148">
        <v>300</v>
      </c>
      <c r="E450" s="712">
        <f t="shared" si="64"/>
        <v>265.892</v>
      </c>
      <c r="F450" s="1416">
        <f t="shared" si="65"/>
        <v>265.89</v>
      </c>
      <c r="G450" s="1037">
        <f>'Заказ, cкидки и курсы валют'!$J$24*F450</f>
        <v>3372.8146499999998</v>
      </c>
      <c r="H450" s="158">
        <f t="shared" si="66"/>
        <v>1011.84</v>
      </c>
      <c r="I450" s="245"/>
    </row>
    <row r="451" spans="1:10" ht="12.6" customHeight="1">
      <c r="A451" s="250" t="s">
        <v>5023</v>
      </c>
      <c r="B451" s="49" t="s">
        <v>1387</v>
      </c>
      <c r="C451" s="49">
        <v>7004</v>
      </c>
      <c r="D451" s="148">
        <v>300</v>
      </c>
      <c r="E451" s="712">
        <f t="shared" si="64"/>
        <v>265.892</v>
      </c>
      <c r="F451" s="1416">
        <f t="shared" si="65"/>
        <v>265.89</v>
      </c>
      <c r="G451" s="1037">
        <f>'Заказ, cкидки и курсы валют'!$J$24*F451</f>
        <v>3372.8146499999998</v>
      </c>
      <c r="H451" s="158">
        <f t="shared" si="66"/>
        <v>1011.84</v>
      </c>
      <c r="I451" s="245"/>
    </row>
    <row r="452" spans="1:10" ht="12.6" customHeight="1">
      <c r="A452" s="250" t="s">
        <v>10836</v>
      </c>
      <c r="B452" s="47" t="s">
        <v>1387</v>
      </c>
      <c r="C452" s="49">
        <v>7024</v>
      </c>
      <c r="D452" s="148">
        <v>300</v>
      </c>
      <c r="E452" s="712">
        <f t="shared" si="64"/>
        <v>265.892</v>
      </c>
      <c r="F452" s="1416">
        <f t="shared" si="65"/>
        <v>265.89</v>
      </c>
      <c r="G452" s="1037">
        <f>'Заказ, cкидки и курсы валют'!$J$24*F452</f>
        <v>3372.8146499999998</v>
      </c>
      <c r="H452" s="158">
        <f t="shared" si="66"/>
        <v>1011.84</v>
      </c>
      <c r="I452" s="245"/>
    </row>
    <row r="453" spans="1:10" ht="12.6" customHeight="1">
      <c r="A453" s="250" t="s">
        <v>5024</v>
      </c>
      <c r="B453" s="49" t="s">
        <v>1387</v>
      </c>
      <c r="C453" s="49">
        <v>8017</v>
      </c>
      <c r="D453" s="148">
        <v>300</v>
      </c>
      <c r="E453" s="712">
        <f t="shared" si="64"/>
        <v>265.892</v>
      </c>
      <c r="F453" s="1416">
        <f t="shared" si="65"/>
        <v>265.89</v>
      </c>
      <c r="G453" s="1037">
        <f>'Заказ, cкидки и курсы валют'!$J$24*F453</f>
        <v>3372.8146499999998</v>
      </c>
      <c r="H453" s="158">
        <f t="shared" si="66"/>
        <v>1011.84</v>
      </c>
      <c r="I453" s="245"/>
    </row>
    <row r="454" spans="1:10" ht="12.6" customHeight="1">
      <c r="A454" s="250" t="s">
        <v>5025</v>
      </c>
      <c r="B454" s="49" t="s">
        <v>1387</v>
      </c>
      <c r="C454" s="49">
        <v>8019</v>
      </c>
      <c r="D454" s="148">
        <v>300</v>
      </c>
      <c r="E454" s="712">
        <f t="shared" si="64"/>
        <v>265.892</v>
      </c>
      <c r="F454" s="1416">
        <f t="shared" si="65"/>
        <v>265.89</v>
      </c>
      <c r="G454" s="1037">
        <f>'Заказ, cкидки и курсы валют'!$J$24*F454</f>
        <v>3372.8146499999998</v>
      </c>
      <c r="H454" s="158">
        <f t="shared" si="66"/>
        <v>1011.84</v>
      </c>
      <c r="I454" s="245"/>
    </row>
    <row r="455" spans="1:10" ht="12.6" customHeight="1">
      <c r="A455" s="250" t="s">
        <v>5026</v>
      </c>
      <c r="B455" s="49" t="s">
        <v>1387</v>
      </c>
      <c r="C455" s="49">
        <v>9003</v>
      </c>
      <c r="D455" s="148">
        <v>300</v>
      </c>
      <c r="E455" s="712">
        <f t="shared" si="64"/>
        <v>265.892</v>
      </c>
      <c r="F455" s="1416">
        <f t="shared" si="65"/>
        <v>265.89</v>
      </c>
      <c r="G455" s="1037">
        <f>'Заказ, cкидки и курсы валют'!$J$24*F455</f>
        <v>3372.8146499999998</v>
      </c>
      <c r="H455" s="158">
        <f t="shared" si="66"/>
        <v>1011.84</v>
      </c>
      <c r="I455" s="245"/>
    </row>
    <row r="456" spans="1:10" ht="12.6" customHeight="1">
      <c r="A456" s="661" t="s">
        <v>5027</v>
      </c>
      <c r="B456" s="662" t="s">
        <v>3356</v>
      </c>
      <c r="C456" s="662">
        <v>1014</v>
      </c>
      <c r="D456" s="1570">
        <v>250</v>
      </c>
      <c r="E456" s="712">
        <f t="shared" si="64"/>
        <v>287.67200000000003</v>
      </c>
      <c r="F456" s="1574">
        <f t="shared" si="65"/>
        <v>287.67</v>
      </c>
      <c r="G456" s="1129">
        <f>'Заказ, cкидки и курсы валют'!$J$24*F456</f>
        <v>3649.0939500000004</v>
      </c>
      <c r="H456" s="664">
        <f t="shared" si="66"/>
        <v>912.27</v>
      </c>
      <c r="I456" s="665"/>
    </row>
    <row r="457" spans="1:10" ht="12.6" customHeight="1">
      <c r="A457" s="250" t="s">
        <v>589</v>
      </c>
      <c r="B457" s="49" t="s">
        <v>3356</v>
      </c>
      <c r="C457" s="49">
        <v>1015</v>
      </c>
      <c r="D457" s="148">
        <v>250</v>
      </c>
      <c r="E457" s="712">
        <f t="shared" si="64"/>
        <v>287.67200000000003</v>
      </c>
      <c r="F457" s="1416">
        <f t="shared" si="65"/>
        <v>287.67</v>
      </c>
      <c r="G457" s="1037">
        <f>'Заказ, cкидки и курсы валют'!$J$24*F457</f>
        <v>3649.0939500000004</v>
      </c>
      <c r="H457" s="158">
        <f t="shared" si="66"/>
        <v>912.27</v>
      </c>
      <c r="I457" s="245"/>
    </row>
    <row r="458" spans="1:10" ht="12.6" customHeight="1">
      <c r="A458" s="250" t="s">
        <v>5028</v>
      </c>
      <c r="B458" s="49" t="s">
        <v>3356</v>
      </c>
      <c r="C458" s="49">
        <v>1018</v>
      </c>
      <c r="D458" s="148">
        <v>250</v>
      </c>
      <c r="E458" s="712">
        <f t="shared" si="64"/>
        <v>287.67200000000003</v>
      </c>
      <c r="F458" s="1416">
        <f t="shared" si="65"/>
        <v>287.67</v>
      </c>
      <c r="G458" s="1037">
        <f>'Заказ, cкидки и курсы валют'!$J$24*F458</f>
        <v>3649.0939500000004</v>
      </c>
      <c r="H458" s="158">
        <f t="shared" si="66"/>
        <v>912.27</v>
      </c>
      <c r="I458" s="245"/>
      <c r="J458" s="706"/>
    </row>
    <row r="459" spans="1:10" ht="12.6" customHeight="1">
      <c r="A459" s="250" t="s">
        <v>5029</v>
      </c>
      <c r="B459" s="49" t="s">
        <v>3356</v>
      </c>
      <c r="C459" s="49">
        <v>3003</v>
      </c>
      <c r="D459" s="148">
        <v>250</v>
      </c>
      <c r="E459" s="712">
        <f t="shared" si="64"/>
        <v>287.67200000000003</v>
      </c>
      <c r="F459" s="1416">
        <f t="shared" si="65"/>
        <v>287.67</v>
      </c>
      <c r="G459" s="1037">
        <f>'Заказ, cкидки и курсы валют'!$J$24*F459</f>
        <v>3649.0939500000004</v>
      </c>
      <c r="H459" s="158">
        <f t="shared" si="66"/>
        <v>912.27</v>
      </c>
      <c r="I459" s="245"/>
      <c r="J459" s="706"/>
    </row>
    <row r="460" spans="1:10" ht="12.6" customHeight="1">
      <c r="A460" s="250" t="s">
        <v>5030</v>
      </c>
      <c r="B460" s="49" t="s">
        <v>3356</v>
      </c>
      <c r="C460" s="49">
        <v>3005</v>
      </c>
      <c r="D460" s="148">
        <v>250</v>
      </c>
      <c r="E460" s="712">
        <f t="shared" si="64"/>
        <v>287.67200000000003</v>
      </c>
      <c r="F460" s="1416">
        <f t="shared" si="65"/>
        <v>287.67</v>
      </c>
      <c r="G460" s="1037">
        <f>'Заказ, cкидки и курсы валют'!$J$24*F460</f>
        <v>3649.0939500000004</v>
      </c>
      <c r="H460" s="158">
        <f t="shared" si="66"/>
        <v>912.27</v>
      </c>
      <c r="I460" s="245"/>
      <c r="J460" s="706"/>
    </row>
    <row r="461" spans="1:10" ht="12.6" customHeight="1">
      <c r="A461" s="250" t="s">
        <v>5031</v>
      </c>
      <c r="B461" s="49" t="s">
        <v>3356</v>
      </c>
      <c r="C461" s="49">
        <v>3009</v>
      </c>
      <c r="D461" s="148">
        <v>250</v>
      </c>
      <c r="E461" s="712">
        <f t="shared" si="64"/>
        <v>287.67200000000003</v>
      </c>
      <c r="F461" s="1416">
        <f t="shared" si="65"/>
        <v>287.67</v>
      </c>
      <c r="G461" s="1037">
        <f>'Заказ, cкидки и курсы валют'!$J$24*F461</f>
        <v>3649.0939500000004</v>
      </c>
      <c r="H461" s="158">
        <f t="shared" si="66"/>
        <v>912.27</v>
      </c>
      <c r="I461" s="245"/>
      <c r="J461" s="706"/>
    </row>
    <row r="462" spans="1:10" ht="12.6" customHeight="1">
      <c r="A462" s="250" t="s">
        <v>5032</v>
      </c>
      <c r="B462" s="49" t="s">
        <v>3356</v>
      </c>
      <c r="C462" s="49">
        <v>3011</v>
      </c>
      <c r="D462" s="148">
        <v>250</v>
      </c>
      <c r="E462" s="712">
        <f t="shared" si="64"/>
        <v>287.67200000000003</v>
      </c>
      <c r="F462" s="1416">
        <f t="shared" si="65"/>
        <v>287.67</v>
      </c>
      <c r="G462" s="1037">
        <f>'Заказ, cкидки и курсы валют'!$J$24*F462</f>
        <v>3649.0939500000004</v>
      </c>
      <c r="H462" s="158">
        <f t="shared" si="66"/>
        <v>912.27</v>
      </c>
      <c r="I462" s="245"/>
    </row>
    <row r="463" spans="1:10" ht="12.6" customHeight="1">
      <c r="A463" s="250" t="s">
        <v>5033</v>
      </c>
      <c r="B463" s="49" t="s">
        <v>3356</v>
      </c>
      <c r="C463" s="49">
        <v>5002</v>
      </c>
      <c r="D463" s="148">
        <v>250</v>
      </c>
      <c r="E463" s="712">
        <f t="shared" si="64"/>
        <v>287.67200000000003</v>
      </c>
      <c r="F463" s="1416">
        <f t="shared" si="65"/>
        <v>287.67</v>
      </c>
      <c r="G463" s="1037">
        <f>'Заказ, cкидки и курсы валют'!$J$24*F463</f>
        <v>3649.0939500000004</v>
      </c>
      <c r="H463" s="158">
        <f t="shared" si="66"/>
        <v>912.27</v>
      </c>
      <c r="I463" s="245"/>
    </row>
    <row r="464" spans="1:10" ht="12.6" customHeight="1">
      <c r="A464" s="250" t="s">
        <v>5034</v>
      </c>
      <c r="B464" s="49" t="s">
        <v>3356</v>
      </c>
      <c r="C464" s="49">
        <v>5005</v>
      </c>
      <c r="D464" s="148">
        <v>250</v>
      </c>
      <c r="E464" s="712">
        <f t="shared" si="64"/>
        <v>287.67200000000003</v>
      </c>
      <c r="F464" s="1416">
        <f t="shared" si="65"/>
        <v>287.67</v>
      </c>
      <c r="G464" s="1037">
        <f>'Заказ, cкидки и курсы валют'!$J$24*F464</f>
        <v>3649.0939500000004</v>
      </c>
      <c r="H464" s="158">
        <f t="shared" si="66"/>
        <v>912.27</v>
      </c>
      <c r="I464" s="245"/>
    </row>
    <row r="465" spans="1:9" ht="12.6" customHeight="1">
      <c r="A465" s="250" t="s">
        <v>5035</v>
      </c>
      <c r="B465" s="49" t="s">
        <v>3356</v>
      </c>
      <c r="C465" s="49">
        <v>5010</v>
      </c>
      <c r="D465" s="148">
        <v>250</v>
      </c>
      <c r="E465" s="712">
        <f t="shared" si="64"/>
        <v>287.67200000000003</v>
      </c>
      <c r="F465" s="1416">
        <f t="shared" si="65"/>
        <v>287.67</v>
      </c>
      <c r="G465" s="1037">
        <f>'Заказ, cкидки и курсы валют'!$J$24*F465</f>
        <v>3649.0939500000004</v>
      </c>
      <c r="H465" s="158">
        <f t="shared" si="66"/>
        <v>912.27</v>
      </c>
      <c r="I465" s="245"/>
    </row>
    <row r="466" spans="1:9" ht="12.6" customHeight="1">
      <c r="A466" s="250" t="s">
        <v>5036</v>
      </c>
      <c r="B466" s="49" t="s">
        <v>3356</v>
      </c>
      <c r="C466" s="49">
        <v>5021</v>
      </c>
      <c r="D466" s="148">
        <v>250</v>
      </c>
      <c r="E466" s="712">
        <f t="shared" si="64"/>
        <v>287.67200000000003</v>
      </c>
      <c r="F466" s="1416">
        <f t="shared" si="65"/>
        <v>287.67</v>
      </c>
      <c r="G466" s="1037">
        <f>'Заказ, cкидки и курсы валют'!$J$24*F466</f>
        <v>3649.0939500000004</v>
      </c>
      <c r="H466" s="158">
        <f t="shared" si="66"/>
        <v>912.27</v>
      </c>
      <c r="I466" s="245"/>
    </row>
    <row r="467" spans="1:9" ht="12.6" customHeight="1">
      <c r="A467" s="250" t="s">
        <v>5037</v>
      </c>
      <c r="B467" s="49" t="s">
        <v>3356</v>
      </c>
      <c r="C467" s="49">
        <v>6002</v>
      </c>
      <c r="D467" s="148">
        <v>250</v>
      </c>
      <c r="E467" s="712">
        <f t="shared" si="64"/>
        <v>287.67200000000003</v>
      </c>
      <c r="F467" s="1416">
        <f t="shared" si="65"/>
        <v>287.67</v>
      </c>
      <c r="G467" s="1037">
        <f>'Заказ, cкидки и курсы валют'!$J$24*F467</f>
        <v>3649.0939500000004</v>
      </c>
      <c r="H467" s="158">
        <f t="shared" si="66"/>
        <v>912.27</v>
      </c>
      <c r="I467" s="245"/>
    </row>
    <row r="468" spans="1:9" ht="12.6" customHeight="1">
      <c r="A468" s="250" t="s">
        <v>2633</v>
      </c>
      <c r="B468" s="49" t="s">
        <v>3356</v>
      </c>
      <c r="C468" s="49">
        <v>6005</v>
      </c>
      <c r="D468" s="148">
        <v>250</v>
      </c>
      <c r="E468" s="712">
        <f t="shared" si="64"/>
        <v>287.67200000000003</v>
      </c>
      <c r="F468" s="1416">
        <f t="shared" si="65"/>
        <v>287.67</v>
      </c>
      <c r="G468" s="1037">
        <f>'Заказ, cкидки и курсы валют'!$J$24*F468</f>
        <v>3649.0939500000004</v>
      </c>
      <c r="H468" s="158">
        <f t="shared" si="66"/>
        <v>912.27</v>
      </c>
      <c r="I468" s="245"/>
    </row>
    <row r="469" spans="1:9" ht="12.6" customHeight="1">
      <c r="A469" s="250" t="s">
        <v>2634</v>
      </c>
      <c r="B469" s="49" t="s">
        <v>3356</v>
      </c>
      <c r="C469" s="49">
        <v>7004</v>
      </c>
      <c r="D469" s="148">
        <v>250</v>
      </c>
      <c r="E469" s="712">
        <f t="shared" si="64"/>
        <v>287.67200000000003</v>
      </c>
      <c r="F469" s="1416">
        <f t="shared" si="65"/>
        <v>287.67</v>
      </c>
      <c r="G469" s="1037">
        <f>'Заказ, cкидки и курсы валют'!$J$24*F469</f>
        <v>3649.0939500000004</v>
      </c>
      <c r="H469" s="158">
        <f t="shared" si="66"/>
        <v>912.27</v>
      </c>
      <c r="I469" s="245"/>
    </row>
    <row r="470" spans="1:9" ht="12.6" customHeight="1">
      <c r="A470" s="250" t="s">
        <v>10835</v>
      </c>
      <c r="B470" s="47" t="s">
        <v>3356</v>
      </c>
      <c r="C470" s="49">
        <v>7024</v>
      </c>
      <c r="D470" s="148">
        <v>250</v>
      </c>
      <c r="E470" s="712">
        <f t="shared" si="64"/>
        <v>287.67200000000003</v>
      </c>
      <c r="F470" s="1416">
        <f t="shared" si="65"/>
        <v>287.67</v>
      </c>
      <c r="G470" s="1037">
        <f>'Заказ, cкидки и курсы валют'!$J$24*F470</f>
        <v>3649.0939500000004</v>
      </c>
      <c r="H470" s="158">
        <f t="shared" si="66"/>
        <v>912.27</v>
      </c>
      <c r="I470" s="245"/>
    </row>
    <row r="471" spans="1:9" ht="12.6" customHeight="1">
      <c r="A471" s="250" t="s">
        <v>2635</v>
      </c>
      <c r="B471" s="49" t="s">
        <v>3356</v>
      </c>
      <c r="C471" s="49">
        <v>8017</v>
      </c>
      <c r="D471" s="148">
        <v>250</v>
      </c>
      <c r="E471" s="712">
        <f t="shared" si="64"/>
        <v>287.67200000000003</v>
      </c>
      <c r="F471" s="1416">
        <f t="shared" si="65"/>
        <v>287.67</v>
      </c>
      <c r="G471" s="1037">
        <f>'Заказ, cкидки и курсы валют'!$J$24*F471</f>
        <v>3649.0939500000004</v>
      </c>
      <c r="H471" s="158">
        <f t="shared" si="66"/>
        <v>912.27</v>
      </c>
      <c r="I471" s="245"/>
    </row>
    <row r="472" spans="1:9" ht="12.6" customHeight="1">
      <c r="A472" s="250" t="s">
        <v>2636</v>
      </c>
      <c r="B472" s="49" t="s">
        <v>3356</v>
      </c>
      <c r="C472" s="49">
        <v>8019</v>
      </c>
      <c r="D472" s="148">
        <v>250</v>
      </c>
      <c r="E472" s="712">
        <f t="shared" si="64"/>
        <v>287.67200000000003</v>
      </c>
      <c r="F472" s="1416">
        <f t="shared" si="65"/>
        <v>287.67</v>
      </c>
      <c r="G472" s="1037">
        <f>'Заказ, cкидки и курсы валют'!$J$24*F472</f>
        <v>3649.0939500000004</v>
      </c>
      <c r="H472" s="158">
        <f t="shared" si="66"/>
        <v>912.27</v>
      </c>
      <c r="I472" s="245"/>
    </row>
    <row r="473" spans="1:9" ht="12.6" customHeight="1">
      <c r="A473" s="250" t="s">
        <v>2637</v>
      </c>
      <c r="B473" s="49" t="s">
        <v>3356</v>
      </c>
      <c r="C473" s="49">
        <v>9003</v>
      </c>
      <c r="D473" s="148">
        <v>250</v>
      </c>
      <c r="E473" s="712">
        <f t="shared" si="64"/>
        <v>287.67200000000003</v>
      </c>
      <c r="F473" s="1416">
        <f t="shared" si="65"/>
        <v>287.67</v>
      </c>
      <c r="G473" s="1037">
        <f>'Заказ, cкидки и курсы валют'!$J$24*F473</f>
        <v>3649.0939500000004</v>
      </c>
      <c r="H473" s="158">
        <f t="shared" si="66"/>
        <v>912.27</v>
      </c>
      <c r="I473" s="245"/>
    </row>
    <row r="474" spans="1:9" ht="12.6" customHeight="1">
      <c r="A474" s="661" t="s">
        <v>5038</v>
      </c>
      <c r="B474" s="662" t="s">
        <v>1389</v>
      </c>
      <c r="C474" s="662">
        <v>1014</v>
      </c>
      <c r="D474" s="1570">
        <v>150</v>
      </c>
      <c r="E474" s="712">
        <f t="shared" ref="E474:E509" si="67">E335*1.1</f>
        <v>338.59100000000001</v>
      </c>
      <c r="F474" s="1574">
        <f t="shared" si="65"/>
        <v>338.59</v>
      </c>
      <c r="G474" s="1129">
        <f>'Заказ, cкидки и курсы валют'!$J$24*F474</f>
        <v>4295.01415</v>
      </c>
      <c r="H474" s="664">
        <f t="shared" si="66"/>
        <v>644.25</v>
      </c>
      <c r="I474" s="665"/>
    </row>
    <row r="475" spans="1:9" ht="12.6" customHeight="1">
      <c r="A475" s="250" t="s">
        <v>5039</v>
      </c>
      <c r="B475" s="49" t="s">
        <v>1389</v>
      </c>
      <c r="C475" s="49">
        <v>1015</v>
      </c>
      <c r="D475" s="148">
        <v>150</v>
      </c>
      <c r="E475" s="712">
        <f t="shared" si="67"/>
        <v>338.59100000000001</v>
      </c>
      <c r="F475" s="1416">
        <f t="shared" si="65"/>
        <v>338.59</v>
      </c>
      <c r="G475" s="1037">
        <f>'Заказ, cкидки и курсы валют'!$J$24*F475</f>
        <v>4295.01415</v>
      </c>
      <c r="H475" s="158">
        <f t="shared" si="66"/>
        <v>644.25</v>
      </c>
      <c r="I475" s="245"/>
    </row>
    <row r="476" spans="1:9" ht="12.6" customHeight="1">
      <c r="A476" s="250" t="s">
        <v>5040</v>
      </c>
      <c r="B476" s="49" t="s">
        <v>1389</v>
      </c>
      <c r="C476" s="49">
        <v>1018</v>
      </c>
      <c r="D476" s="148">
        <v>150</v>
      </c>
      <c r="E476" s="712">
        <f t="shared" si="67"/>
        <v>338.59100000000001</v>
      </c>
      <c r="F476" s="1416">
        <f t="shared" si="65"/>
        <v>338.59</v>
      </c>
      <c r="G476" s="1037">
        <f>'Заказ, cкидки и курсы валют'!$J$24*F476</f>
        <v>4295.01415</v>
      </c>
      <c r="H476" s="158">
        <f t="shared" si="66"/>
        <v>644.25</v>
      </c>
      <c r="I476" s="245"/>
    </row>
    <row r="477" spans="1:9" ht="12.6" customHeight="1">
      <c r="A477" s="250" t="s">
        <v>590</v>
      </c>
      <c r="B477" s="49" t="s">
        <v>1389</v>
      </c>
      <c r="C477" s="49">
        <v>3003</v>
      </c>
      <c r="D477" s="148">
        <v>150</v>
      </c>
      <c r="E477" s="712">
        <f t="shared" si="67"/>
        <v>338.59100000000001</v>
      </c>
      <c r="F477" s="1416">
        <f t="shared" si="65"/>
        <v>338.59</v>
      </c>
      <c r="G477" s="1037">
        <f>'Заказ, cкидки и курсы валют'!$J$24*F477</f>
        <v>4295.01415</v>
      </c>
      <c r="H477" s="158">
        <f t="shared" si="66"/>
        <v>644.25</v>
      </c>
      <c r="I477" s="245"/>
    </row>
    <row r="478" spans="1:9" ht="12.6" customHeight="1">
      <c r="A478" s="250" t="s">
        <v>5041</v>
      </c>
      <c r="B478" s="49" t="s">
        <v>1389</v>
      </c>
      <c r="C478" s="49">
        <v>3005</v>
      </c>
      <c r="D478" s="148">
        <v>150</v>
      </c>
      <c r="E478" s="712">
        <f t="shared" si="67"/>
        <v>338.59100000000001</v>
      </c>
      <c r="F478" s="1416">
        <f t="shared" si="65"/>
        <v>338.59</v>
      </c>
      <c r="G478" s="1037">
        <f>'Заказ, cкидки и курсы валют'!$J$24*F478</f>
        <v>4295.01415</v>
      </c>
      <c r="H478" s="158">
        <f t="shared" si="66"/>
        <v>644.25</v>
      </c>
      <c r="I478" s="245"/>
    </row>
    <row r="479" spans="1:9" ht="12.6" customHeight="1">
      <c r="A479" s="250" t="s">
        <v>5042</v>
      </c>
      <c r="B479" s="49" t="s">
        <v>1389</v>
      </c>
      <c r="C479" s="49">
        <v>3009</v>
      </c>
      <c r="D479" s="148">
        <v>150</v>
      </c>
      <c r="E479" s="712">
        <f t="shared" si="67"/>
        <v>338.59100000000001</v>
      </c>
      <c r="F479" s="1416">
        <f t="shared" si="65"/>
        <v>338.59</v>
      </c>
      <c r="G479" s="1037">
        <f>'Заказ, cкидки и курсы валют'!$J$24*F479</f>
        <v>4295.01415</v>
      </c>
      <c r="H479" s="158">
        <f t="shared" si="66"/>
        <v>644.25</v>
      </c>
      <c r="I479" s="245"/>
    </row>
    <row r="480" spans="1:9" ht="12.6" customHeight="1">
      <c r="A480" s="250" t="s">
        <v>5043</v>
      </c>
      <c r="B480" s="49" t="s">
        <v>1389</v>
      </c>
      <c r="C480" s="49">
        <v>3011</v>
      </c>
      <c r="D480" s="148">
        <v>150</v>
      </c>
      <c r="E480" s="712">
        <f t="shared" si="67"/>
        <v>338.59100000000001</v>
      </c>
      <c r="F480" s="1416">
        <f t="shared" si="65"/>
        <v>338.59</v>
      </c>
      <c r="G480" s="1037">
        <f>'Заказ, cкидки и курсы валют'!$J$24*F480</f>
        <v>4295.01415</v>
      </c>
      <c r="H480" s="158">
        <f t="shared" si="66"/>
        <v>644.25</v>
      </c>
      <c r="I480" s="245"/>
    </row>
    <row r="481" spans="1:9" ht="12.6" customHeight="1">
      <c r="A481" s="250" t="s">
        <v>5044</v>
      </c>
      <c r="B481" s="49" t="s">
        <v>1389</v>
      </c>
      <c r="C481" s="49">
        <v>5002</v>
      </c>
      <c r="D481" s="148">
        <v>150</v>
      </c>
      <c r="E481" s="712">
        <f t="shared" si="67"/>
        <v>338.59100000000001</v>
      </c>
      <c r="F481" s="1416">
        <f t="shared" si="65"/>
        <v>338.59</v>
      </c>
      <c r="G481" s="1037">
        <f>'Заказ, cкидки и курсы валют'!$J$24*F481</f>
        <v>4295.01415</v>
      </c>
      <c r="H481" s="158">
        <f t="shared" si="66"/>
        <v>644.25</v>
      </c>
      <c r="I481" s="245"/>
    </row>
    <row r="482" spans="1:9" ht="12.6" customHeight="1">
      <c r="A482" s="250" t="s">
        <v>5045</v>
      </c>
      <c r="B482" s="49" t="s">
        <v>1389</v>
      </c>
      <c r="C482" s="49">
        <v>5005</v>
      </c>
      <c r="D482" s="148">
        <v>150</v>
      </c>
      <c r="E482" s="712">
        <f t="shared" si="67"/>
        <v>338.59100000000001</v>
      </c>
      <c r="F482" s="1416">
        <f t="shared" si="65"/>
        <v>338.59</v>
      </c>
      <c r="G482" s="1037">
        <f>'Заказ, cкидки и курсы валют'!$J$24*F482</f>
        <v>4295.01415</v>
      </c>
      <c r="H482" s="158">
        <f t="shared" si="66"/>
        <v>644.25</v>
      </c>
      <c r="I482" s="245"/>
    </row>
    <row r="483" spans="1:9" ht="12.6" customHeight="1">
      <c r="A483" s="250" t="s">
        <v>5046</v>
      </c>
      <c r="B483" s="49" t="s">
        <v>1389</v>
      </c>
      <c r="C483" s="49">
        <v>5010</v>
      </c>
      <c r="D483" s="148">
        <v>150</v>
      </c>
      <c r="E483" s="712">
        <f t="shared" si="67"/>
        <v>338.59100000000001</v>
      </c>
      <c r="F483" s="1416">
        <f t="shared" si="65"/>
        <v>338.59</v>
      </c>
      <c r="G483" s="1037">
        <f>'Заказ, cкидки и курсы валют'!$J$24*F483</f>
        <v>4295.01415</v>
      </c>
      <c r="H483" s="158">
        <f t="shared" si="66"/>
        <v>644.25</v>
      </c>
      <c r="I483" s="245"/>
    </row>
    <row r="484" spans="1:9" ht="12.6" customHeight="1">
      <c r="A484" s="250" t="s">
        <v>5047</v>
      </c>
      <c r="B484" s="49" t="s">
        <v>1389</v>
      </c>
      <c r="C484" s="49">
        <v>5021</v>
      </c>
      <c r="D484" s="148">
        <v>150</v>
      </c>
      <c r="E484" s="712">
        <f t="shared" si="67"/>
        <v>338.59100000000001</v>
      </c>
      <c r="F484" s="1416">
        <f t="shared" si="65"/>
        <v>338.59</v>
      </c>
      <c r="G484" s="1037">
        <f>'Заказ, cкидки и курсы валют'!$J$24*F484</f>
        <v>4295.01415</v>
      </c>
      <c r="H484" s="158">
        <f t="shared" si="66"/>
        <v>644.25</v>
      </c>
      <c r="I484" s="245"/>
    </row>
    <row r="485" spans="1:9" ht="12.6" customHeight="1">
      <c r="A485" s="250" t="s">
        <v>5048</v>
      </c>
      <c r="B485" s="49" t="s">
        <v>1389</v>
      </c>
      <c r="C485" s="49">
        <v>6002</v>
      </c>
      <c r="D485" s="148">
        <v>150</v>
      </c>
      <c r="E485" s="712">
        <f t="shared" si="67"/>
        <v>338.59100000000001</v>
      </c>
      <c r="F485" s="1416">
        <f t="shared" si="65"/>
        <v>338.59</v>
      </c>
      <c r="G485" s="1037">
        <f>'Заказ, cкидки и курсы валют'!$J$24*F485</f>
        <v>4295.01415</v>
      </c>
      <c r="H485" s="158">
        <f t="shared" si="66"/>
        <v>644.25</v>
      </c>
      <c r="I485" s="245"/>
    </row>
    <row r="486" spans="1:9" ht="12.6" customHeight="1">
      <c r="A486" s="250" t="s">
        <v>5049</v>
      </c>
      <c r="B486" s="49" t="s">
        <v>1389</v>
      </c>
      <c r="C486" s="49">
        <v>6005</v>
      </c>
      <c r="D486" s="148">
        <v>150</v>
      </c>
      <c r="E486" s="712">
        <f t="shared" si="67"/>
        <v>338.59100000000001</v>
      </c>
      <c r="F486" s="1416">
        <f t="shared" si="65"/>
        <v>338.59</v>
      </c>
      <c r="G486" s="1037">
        <f>'Заказ, cкидки и курсы валют'!$J$24*F486</f>
        <v>4295.01415</v>
      </c>
      <c r="H486" s="158">
        <f t="shared" si="66"/>
        <v>644.25</v>
      </c>
      <c r="I486" s="245"/>
    </row>
    <row r="487" spans="1:9" ht="12.6" customHeight="1">
      <c r="A487" s="250" t="s">
        <v>5621</v>
      </c>
      <c r="B487" s="47" t="s">
        <v>1389</v>
      </c>
      <c r="C487" s="49">
        <v>6020</v>
      </c>
      <c r="D487" s="148">
        <v>200</v>
      </c>
      <c r="E487" s="712">
        <f t="shared" si="67"/>
        <v>338.59100000000001</v>
      </c>
      <c r="F487" s="1416">
        <f t="shared" si="65"/>
        <v>338.59</v>
      </c>
      <c r="G487" s="1037">
        <f>'Заказ, cкидки и курсы валют'!$J$24*F487</f>
        <v>4295.01415</v>
      </c>
      <c r="H487" s="158">
        <f t="shared" si="66"/>
        <v>859</v>
      </c>
      <c r="I487" s="245"/>
    </row>
    <row r="488" spans="1:9" ht="12.6" customHeight="1">
      <c r="A488" s="250" t="s">
        <v>5050</v>
      </c>
      <c r="B488" s="49" t="s">
        <v>1389</v>
      </c>
      <c r="C488" s="49">
        <v>7004</v>
      </c>
      <c r="D488" s="148">
        <v>150</v>
      </c>
      <c r="E488" s="712">
        <f t="shared" si="67"/>
        <v>338.59100000000001</v>
      </c>
      <c r="F488" s="1416">
        <f t="shared" si="65"/>
        <v>338.59</v>
      </c>
      <c r="G488" s="1037">
        <f>'Заказ, cкидки и курсы валют'!$J$24*F488</f>
        <v>4295.01415</v>
      </c>
      <c r="H488" s="158">
        <f t="shared" si="66"/>
        <v>644.25</v>
      </c>
      <c r="I488" s="245"/>
    </row>
    <row r="489" spans="1:9" ht="12.6" customHeight="1">
      <c r="A489" s="250" t="s">
        <v>5051</v>
      </c>
      <c r="B489" s="49" t="s">
        <v>1389</v>
      </c>
      <c r="C489" s="49">
        <v>8017</v>
      </c>
      <c r="D489" s="148">
        <v>150</v>
      </c>
      <c r="E489" s="712">
        <f t="shared" si="67"/>
        <v>338.59100000000001</v>
      </c>
      <c r="F489" s="1416">
        <f t="shared" si="65"/>
        <v>338.59</v>
      </c>
      <c r="G489" s="1037">
        <f>'Заказ, cкидки и курсы валют'!$J$24*F489</f>
        <v>4295.01415</v>
      </c>
      <c r="H489" s="158">
        <f t="shared" si="66"/>
        <v>644.25</v>
      </c>
      <c r="I489" s="245"/>
    </row>
    <row r="490" spans="1:9" ht="12.6" customHeight="1">
      <c r="A490" s="250" t="s">
        <v>5052</v>
      </c>
      <c r="B490" s="49" t="s">
        <v>1389</v>
      </c>
      <c r="C490" s="49">
        <v>8019</v>
      </c>
      <c r="D490" s="148">
        <v>150</v>
      </c>
      <c r="E490" s="712">
        <f t="shared" si="67"/>
        <v>338.59100000000001</v>
      </c>
      <c r="F490" s="1416">
        <f t="shared" si="65"/>
        <v>338.59</v>
      </c>
      <c r="G490" s="1037">
        <f>'Заказ, cкидки и курсы валют'!$J$24*F490</f>
        <v>4295.01415</v>
      </c>
      <c r="H490" s="158">
        <f t="shared" si="66"/>
        <v>644.25</v>
      </c>
      <c r="I490" s="245"/>
    </row>
    <row r="491" spans="1:9" ht="12.6" customHeight="1">
      <c r="A491" s="250" t="s">
        <v>5053</v>
      </c>
      <c r="B491" s="49" t="s">
        <v>1389</v>
      </c>
      <c r="C491" s="49">
        <v>9003</v>
      </c>
      <c r="D491" s="148">
        <v>150</v>
      </c>
      <c r="E491" s="712">
        <f t="shared" si="67"/>
        <v>338.59100000000001</v>
      </c>
      <c r="F491" s="1416">
        <f t="shared" si="65"/>
        <v>338.59</v>
      </c>
      <c r="G491" s="1037">
        <f>'Заказ, cкидки и курсы валют'!$J$24*F491</f>
        <v>4295.01415</v>
      </c>
      <c r="H491" s="158">
        <f t="shared" si="66"/>
        <v>644.25</v>
      </c>
      <c r="I491" s="245"/>
    </row>
    <row r="492" spans="1:9" ht="12.6" customHeight="1">
      <c r="A492" s="661" t="s">
        <v>5054</v>
      </c>
      <c r="B492" s="662" t="s">
        <v>1390</v>
      </c>
      <c r="C492" s="662">
        <v>1014</v>
      </c>
      <c r="D492" s="1570">
        <v>100</v>
      </c>
      <c r="E492" s="712">
        <f>E354*1.1</f>
        <v>419.40800000000002</v>
      </c>
      <c r="F492" s="1574">
        <f t="shared" si="65"/>
        <v>419.41</v>
      </c>
      <c r="G492" s="1129">
        <f>'Заказ, cкидки и курсы валют'!$J$24*F492</f>
        <v>5320.2158500000005</v>
      </c>
      <c r="H492" s="664">
        <f t="shared" si="66"/>
        <v>532.02</v>
      </c>
      <c r="I492" s="665"/>
    </row>
    <row r="493" spans="1:9" ht="12.6" customHeight="1">
      <c r="A493" s="250" t="s">
        <v>5055</v>
      </c>
      <c r="B493" s="49" t="s">
        <v>1390</v>
      </c>
      <c r="C493" s="49">
        <v>1015</v>
      </c>
      <c r="D493" s="148">
        <v>100</v>
      </c>
      <c r="E493" s="712">
        <f t="shared" si="67"/>
        <v>419.40800000000002</v>
      </c>
      <c r="F493" s="1416">
        <f t="shared" si="65"/>
        <v>419.41</v>
      </c>
      <c r="G493" s="1037">
        <f>'Заказ, cкидки и курсы валют'!$J$24*F493</f>
        <v>5320.2158500000005</v>
      </c>
      <c r="H493" s="158">
        <f t="shared" si="66"/>
        <v>532.02</v>
      </c>
      <c r="I493" s="245"/>
    </row>
    <row r="494" spans="1:9" ht="12.6" customHeight="1">
      <c r="A494" s="250" t="s">
        <v>5056</v>
      </c>
      <c r="B494" s="49" t="s">
        <v>1390</v>
      </c>
      <c r="C494" s="49">
        <v>1018</v>
      </c>
      <c r="D494" s="148">
        <v>100</v>
      </c>
      <c r="E494" s="712">
        <f t="shared" si="67"/>
        <v>419.40800000000002</v>
      </c>
      <c r="F494" s="1416">
        <f t="shared" si="65"/>
        <v>419.41</v>
      </c>
      <c r="G494" s="1037">
        <f>'Заказ, cкидки и курсы валют'!$J$24*F494</f>
        <v>5320.2158500000005</v>
      </c>
      <c r="H494" s="158">
        <f t="shared" si="66"/>
        <v>532.02</v>
      </c>
      <c r="I494" s="245"/>
    </row>
    <row r="495" spans="1:9" ht="12.6" customHeight="1">
      <c r="A495" s="250" t="s">
        <v>5057</v>
      </c>
      <c r="B495" s="49" t="s">
        <v>1390</v>
      </c>
      <c r="C495" s="49">
        <v>3003</v>
      </c>
      <c r="D495" s="148">
        <v>100</v>
      </c>
      <c r="E495" s="712">
        <f t="shared" si="67"/>
        <v>419.40800000000002</v>
      </c>
      <c r="F495" s="1416">
        <f t="shared" si="65"/>
        <v>419.41</v>
      </c>
      <c r="G495" s="1037">
        <f>'Заказ, cкидки и курсы валют'!$J$24*F495</f>
        <v>5320.2158500000005</v>
      </c>
      <c r="H495" s="158">
        <f t="shared" si="66"/>
        <v>532.02</v>
      </c>
      <c r="I495" s="245"/>
    </row>
    <row r="496" spans="1:9" ht="12.6" customHeight="1">
      <c r="A496" s="250" t="s">
        <v>5058</v>
      </c>
      <c r="B496" s="49" t="s">
        <v>1390</v>
      </c>
      <c r="C496" s="49">
        <v>3005</v>
      </c>
      <c r="D496" s="148">
        <v>100</v>
      </c>
      <c r="E496" s="712">
        <f t="shared" si="67"/>
        <v>419.40800000000002</v>
      </c>
      <c r="F496" s="1416">
        <f t="shared" si="65"/>
        <v>419.41</v>
      </c>
      <c r="G496" s="1037">
        <f>'Заказ, cкидки и курсы валют'!$J$24*F496</f>
        <v>5320.2158500000005</v>
      </c>
      <c r="H496" s="158">
        <f t="shared" si="66"/>
        <v>532.02</v>
      </c>
      <c r="I496" s="245"/>
    </row>
    <row r="497" spans="1:9" ht="12.6" customHeight="1">
      <c r="A497" s="250" t="s">
        <v>5059</v>
      </c>
      <c r="B497" s="49" t="s">
        <v>1390</v>
      </c>
      <c r="C497" s="49">
        <v>3009</v>
      </c>
      <c r="D497" s="148">
        <v>100</v>
      </c>
      <c r="E497" s="712">
        <f t="shared" si="67"/>
        <v>419.40800000000002</v>
      </c>
      <c r="F497" s="1416">
        <f t="shared" si="65"/>
        <v>419.41</v>
      </c>
      <c r="G497" s="1037">
        <f>'Заказ, cкидки и курсы валют'!$J$24*F497</f>
        <v>5320.2158500000005</v>
      </c>
      <c r="H497" s="158">
        <f t="shared" si="66"/>
        <v>532.02</v>
      </c>
      <c r="I497" s="245"/>
    </row>
    <row r="498" spans="1:9" ht="12.6" customHeight="1">
      <c r="A498" s="250" t="s">
        <v>5060</v>
      </c>
      <c r="B498" s="49" t="s">
        <v>1390</v>
      </c>
      <c r="C498" s="49">
        <v>3011</v>
      </c>
      <c r="D498" s="148">
        <v>100</v>
      </c>
      <c r="E498" s="712">
        <f t="shared" si="67"/>
        <v>419.40800000000002</v>
      </c>
      <c r="F498" s="1416">
        <f t="shared" si="65"/>
        <v>419.41</v>
      </c>
      <c r="G498" s="1037">
        <f>'Заказ, cкидки и курсы валют'!$J$24*F498</f>
        <v>5320.2158500000005</v>
      </c>
      <c r="H498" s="158">
        <f t="shared" si="66"/>
        <v>532.02</v>
      </c>
      <c r="I498" s="245"/>
    </row>
    <row r="499" spans="1:9" ht="12.6" customHeight="1">
      <c r="A499" s="250" t="s">
        <v>5061</v>
      </c>
      <c r="B499" s="49" t="s">
        <v>1390</v>
      </c>
      <c r="C499" s="49">
        <v>5002</v>
      </c>
      <c r="D499" s="148">
        <v>100</v>
      </c>
      <c r="E499" s="712">
        <f t="shared" si="67"/>
        <v>419.40800000000002</v>
      </c>
      <c r="F499" s="1416">
        <f t="shared" si="65"/>
        <v>419.41</v>
      </c>
      <c r="G499" s="1037">
        <f>'Заказ, cкидки и курсы валют'!$J$24*F499</f>
        <v>5320.2158500000005</v>
      </c>
      <c r="H499" s="158">
        <f t="shared" si="66"/>
        <v>532.02</v>
      </c>
      <c r="I499" s="245"/>
    </row>
    <row r="500" spans="1:9" ht="12.6" customHeight="1">
      <c r="A500" s="250" t="s">
        <v>5062</v>
      </c>
      <c r="B500" s="49" t="s">
        <v>1390</v>
      </c>
      <c r="C500" s="49">
        <v>5005</v>
      </c>
      <c r="D500" s="148">
        <v>100</v>
      </c>
      <c r="E500" s="712">
        <f t="shared" si="67"/>
        <v>419.40800000000002</v>
      </c>
      <c r="F500" s="1416">
        <f t="shared" si="65"/>
        <v>419.41</v>
      </c>
      <c r="G500" s="1037">
        <f>'Заказ, cкидки и курсы валют'!$J$24*F500</f>
        <v>5320.2158500000005</v>
      </c>
      <c r="H500" s="158">
        <f t="shared" si="66"/>
        <v>532.02</v>
      </c>
      <c r="I500" s="245"/>
    </row>
    <row r="501" spans="1:9" ht="12.6" customHeight="1">
      <c r="A501" s="250" t="s">
        <v>5063</v>
      </c>
      <c r="B501" s="49" t="s">
        <v>1390</v>
      </c>
      <c r="C501" s="49">
        <v>5010</v>
      </c>
      <c r="D501" s="148">
        <v>100</v>
      </c>
      <c r="E501" s="712">
        <f t="shared" si="67"/>
        <v>419.40800000000002</v>
      </c>
      <c r="F501" s="1416">
        <f t="shared" si="65"/>
        <v>419.41</v>
      </c>
      <c r="G501" s="1037">
        <f>'Заказ, cкидки и курсы валют'!$J$24*F501</f>
        <v>5320.2158500000005</v>
      </c>
      <c r="H501" s="158">
        <f t="shared" si="66"/>
        <v>532.02</v>
      </c>
      <c r="I501" s="245"/>
    </row>
    <row r="502" spans="1:9" ht="12.6" customHeight="1">
      <c r="A502" s="250" t="s">
        <v>5064</v>
      </c>
      <c r="B502" s="49" t="s">
        <v>1390</v>
      </c>
      <c r="C502" s="49">
        <v>5021</v>
      </c>
      <c r="D502" s="148">
        <v>100</v>
      </c>
      <c r="E502" s="712">
        <f t="shared" si="67"/>
        <v>419.40800000000002</v>
      </c>
      <c r="F502" s="1416">
        <f t="shared" ref="F502:F565" si="68">ROUND(E502*(1-$F$37),2)</f>
        <v>419.41</v>
      </c>
      <c r="G502" s="1037">
        <f>'Заказ, cкидки и курсы валют'!$J$24*F502</f>
        <v>5320.2158500000005</v>
      </c>
      <c r="H502" s="158">
        <f t="shared" ref="H502:H565" si="69">ROUND((D502/1000)*G502,2)</f>
        <v>532.02</v>
      </c>
      <c r="I502" s="245"/>
    </row>
    <row r="503" spans="1:9" ht="12.6" customHeight="1">
      <c r="A503" s="250" t="s">
        <v>5065</v>
      </c>
      <c r="B503" s="49" t="s">
        <v>1390</v>
      </c>
      <c r="C503" s="49">
        <v>6002</v>
      </c>
      <c r="D503" s="148">
        <v>100</v>
      </c>
      <c r="E503" s="712">
        <f t="shared" si="67"/>
        <v>419.40800000000002</v>
      </c>
      <c r="F503" s="1416">
        <f t="shared" si="68"/>
        <v>419.41</v>
      </c>
      <c r="G503" s="1037">
        <f>'Заказ, cкидки и курсы валют'!$J$24*F503</f>
        <v>5320.2158500000005</v>
      </c>
      <c r="H503" s="158">
        <f t="shared" si="69"/>
        <v>532.02</v>
      </c>
      <c r="I503" s="245"/>
    </row>
    <row r="504" spans="1:9" ht="12.6" customHeight="1">
      <c r="A504" s="250" t="s">
        <v>5066</v>
      </c>
      <c r="B504" s="49" t="s">
        <v>1390</v>
      </c>
      <c r="C504" s="49">
        <v>6005</v>
      </c>
      <c r="D504" s="148">
        <v>100</v>
      </c>
      <c r="E504" s="712">
        <f t="shared" si="67"/>
        <v>419.40800000000002</v>
      </c>
      <c r="F504" s="1416">
        <f t="shared" si="68"/>
        <v>419.41</v>
      </c>
      <c r="G504" s="1037">
        <f>'Заказ, cкидки и курсы валют'!$J$24*F504</f>
        <v>5320.2158500000005</v>
      </c>
      <c r="H504" s="158">
        <f t="shared" si="69"/>
        <v>532.02</v>
      </c>
      <c r="I504" s="245"/>
    </row>
    <row r="505" spans="1:9" ht="12.6" customHeight="1">
      <c r="A505" s="250" t="s">
        <v>5067</v>
      </c>
      <c r="B505" s="49" t="s">
        <v>1390</v>
      </c>
      <c r="C505" s="49">
        <v>7004</v>
      </c>
      <c r="D505" s="148">
        <v>100</v>
      </c>
      <c r="E505" s="712">
        <f t="shared" si="67"/>
        <v>419.40800000000002</v>
      </c>
      <c r="F505" s="1416">
        <f t="shared" si="68"/>
        <v>419.41</v>
      </c>
      <c r="G505" s="1037">
        <f>'Заказ, cкидки и курсы валют'!$J$24*F505</f>
        <v>5320.2158500000005</v>
      </c>
      <c r="H505" s="158">
        <f t="shared" si="69"/>
        <v>532.02</v>
      </c>
      <c r="I505" s="245"/>
    </row>
    <row r="506" spans="1:9" ht="12.6" customHeight="1">
      <c r="A506" s="250" t="s">
        <v>10837</v>
      </c>
      <c r="B506" s="47" t="s">
        <v>1390</v>
      </c>
      <c r="C506" s="49">
        <v>7024</v>
      </c>
      <c r="D506" s="148">
        <v>100</v>
      </c>
      <c r="E506" s="712">
        <f t="shared" si="67"/>
        <v>419.40800000000002</v>
      </c>
      <c r="F506" s="1416">
        <f t="shared" si="68"/>
        <v>419.41</v>
      </c>
      <c r="G506" s="1037">
        <f>'Заказ, cкидки и курсы валют'!$J$24*F506</f>
        <v>5320.2158500000005</v>
      </c>
      <c r="H506" s="158">
        <f t="shared" si="69"/>
        <v>532.02</v>
      </c>
      <c r="I506" s="245"/>
    </row>
    <row r="507" spans="1:9" ht="12.6" customHeight="1">
      <c r="A507" s="250" t="s">
        <v>5068</v>
      </c>
      <c r="B507" s="49" t="s">
        <v>1390</v>
      </c>
      <c r="C507" s="49">
        <v>8017</v>
      </c>
      <c r="D507" s="148">
        <v>100</v>
      </c>
      <c r="E507" s="712">
        <f t="shared" si="67"/>
        <v>419.40800000000002</v>
      </c>
      <c r="F507" s="1416">
        <f t="shared" si="68"/>
        <v>419.41</v>
      </c>
      <c r="G507" s="1037">
        <f>'Заказ, cкидки и курсы валют'!$J$24*F507</f>
        <v>5320.2158500000005</v>
      </c>
      <c r="H507" s="158">
        <f t="shared" si="69"/>
        <v>532.02</v>
      </c>
      <c r="I507" s="245"/>
    </row>
    <row r="508" spans="1:9" ht="12.6" customHeight="1">
      <c r="A508" s="250" t="s">
        <v>5069</v>
      </c>
      <c r="B508" s="49" t="s">
        <v>1390</v>
      </c>
      <c r="C508" s="49">
        <v>8019</v>
      </c>
      <c r="D508" s="148">
        <v>100</v>
      </c>
      <c r="E508" s="712">
        <f t="shared" si="67"/>
        <v>419.40800000000002</v>
      </c>
      <c r="F508" s="1416">
        <f t="shared" si="68"/>
        <v>419.41</v>
      </c>
      <c r="G508" s="1037">
        <f>'Заказ, cкидки и курсы валют'!$J$24*F508</f>
        <v>5320.2158500000005</v>
      </c>
      <c r="H508" s="158">
        <f t="shared" si="69"/>
        <v>532.02</v>
      </c>
      <c r="I508" s="245"/>
    </row>
    <row r="509" spans="1:9" ht="12.6" customHeight="1">
      <c r="A509" s="250" t="s">
        <v>5070</v>
      </c>
      <c r="B509" s="49" t="s">
        <v>1390</v>
      </c>
      <c r="C509" s="49">
        <v>9003</v>
      </c>
      <c r="D509" s="148">
        <v>100</v>
      </c>
      <c r="E509" s="712">
        <f t="shared" si="67"/>
        <v>419.40800000000002</v>
      </c>
      <c r="F509" s="1416">
        <f t="shared" si="68"/>
        <v>419.41</v>
      </c>
      <c r="G509" s="1037">
        <f>'Заказ, cкидки и курсы валют'!$J$24*F509</f>
        <v>5320.2158500000005</v>
      </c>
      <c r="H509" s="158">
        <f t="shared" si="69"/>
        <v>532.02</v>
      </c>
      <c r="I509" s="245"/>
    </row>
    <row r="510" spans="1:9" ht="12.6" customHeight="1">
      <c r="A510" s="666" t="s">
        <v>2716</v>
      </c>
      <c r="B510" s="667" t="s">
        <v>3544</v>
      </c>
      <c r="C510" s="667">
        <v>1014</v>
      </c>
      <c r="D510" s="1571">
        <v>300</v>
      </c>
      <c r="E510" s="712">
        <f>E372*1.1</f>
        <v>247.06</v>
      </c>
      <c r="F510" s="1574">
        <f t="shared" si="68"/>
        <v>247.06</v>
      </c>
      <c r="G510" s="1129">
        <f>'Заказ, cкидки и курсы валют'!$J$24*F510</f>
        <v>3133.9561000000003</v>
      </c>
      <c r="H510" s="664">
        <f t="shared" si="69"/>
        <v>940.19</v>
      </c>
      <c r="I510" s="669"/>
    </row>
    <row r="511" spans="1:9" ht="12.6" customHeight="1">
      <c r="A511" s="553" t="s">
        <v>2717</v>
      </c>
      <c r="B511" s="557" t="s">
        <v>3544</v>
      </c>
      <c r="C511" s="557">
        <v>1015</v>
      </c>
      <c r="D511" s="1572">
        <v>300</v>
      </c>
      <c r="E511" s="712">
        <f t="shared" ref="E511:E524" si="70">E372*1.1</f>
        <v>247.06</v>
      </c>
      <c r="F511" s="1416">
        <f t="shared" si="68"/>
        <v>247.06</v>
      </c>
      <c r="G511" s="1037">
        <f>'Заказ, cкидки и курсы валют'!$J$24*F511</f>
        <v>3133.9561000000003</v>
      </c>
      <c r="H511" s="158">
        <f t="shared" si="69"/>
        <v>940.19</v>
      </c>
      <c r="I511" s="555"/>
    </row>
    <row r="512" spans="1:9" ht="12.6" customHeight="1">
      <c r="A512" s="553" t="s">
        <v>2718</v>
      </c>
      <c r="B512" s="557" t="s">
        <v>3544</v>
      </c>
      <c r="C512" s="557">
        <v>1018</v>
      </c>
      <c r="D512" s="1572">
        <v>300</v>
      </c>
      <c r="E512" s="712">
        <f t="shared" si="70"/>
        <v>247.06</v>
      </c>
      <c r="F512" s="1416">
        <f t="shared" si="68"/>
        <v>247.06</v>
      </c>
      <c r="G512" s="1037">
        <f>'Заказ, cкидки и курсы валют'!$J$24*F512</f>
        <v>3133.9561000000003</v>
      </c>
      <c r="H512" s="158">
        <f t="shared" si="69"/>
        <v>940.19</v>
      </c>
      <c r="I512" s="555"/>
    </row>
    <row r="513" spans="1:10" ht="12.6" customHeight="1">
      <c r="A513" s="553" t="s">
        <v>2719</v>
      </c>
      <c r="B513" s="557" t="s">
        <v>3544</v>
      </c>
      <c r="C513" s="557">
        <v>3003</v>
      </c>
      <c r="D513" s="1572">
        <v>300</v>
      </c>
      <c r="E513" s="712">
        <f t="shared" si="70"/>
        <v>247.06</v>
      </c>
      <c r="F513" s="1416">
        <f t="shared" si="68"/>
        <v>247.06</v>
      </c>
      <c r="G513" s="1037">
        <f>'Заказ, cкидки и курсы валют'!$J$24*F513</f>
        <v>3133.9561000000003</v>
      </c>
      <c r="H513" s="158">
        <f t="shared" si="69"/>
        <v>940.19</v>
      </c>
      <c r="I513" s="555"/>
    </row>
    <row r="514" spans="1:10" ht="12.6" customHeight="1">
      <c r="A514" s="553" t="s">
        <v>2720</v>
      </c>
      <c r="B514" s="557" t="s">
        <v>3544</v>
      </c>
      <c r="C514" s="557">
        <v>3005</v>
      </c>
      <c r="D514" s="1572">
        <v>300</v>
      </c>
      <c r="E514" s="712">
        <f t="shared" si="70"/>
        <v>247.06</v>
      </c>
      <c r="F514" s="1416">
        <f t="shared" si="68"/>
        <v>247.06</v>
      </c>
      <c r="G514" s="1037">
        <f>'Заказ, cкидки и курсы валют'!$J$24*F514</f>
        <v>3133.9561000000003</v>
      </c>
      <c r="H514" s="158">
        <f t="shared" si="69"/>
        <v>940.19</v>
      </c>
      <c r="I514" s="555"/>
    </row>
    <row r="515" spans="1:10" ht="12.6" customHeight="1">
      <c r="A515" s="553" t="s">
        <v>2721</v>
      </c>
      <c r="B515" s="557" t="s">
        <v>3544</v>
      </c>
      <c r="C515" s="557">
        <v>3009</v>
      </c>
      <c r="D515" s="1572">
        <v>300</v>
      </c>
      <c r="E515" s="712">
        <f t="shared" si="70"/>
        <v>247.06</v>
      </c>
      <c r="F515" s="1416">
        <f t="shared" si="68"/>
        <v>247.06</v>
      </c>
      <c r="G515" s="1037">
        <f>'Заказ, cкидки и курсы валют'!$J$24*F515</f>
        <v>3133.9561000000003</v>
      </c>
      <c r="H515" s="158">
        <f t="shared" si="69"/>
        <v>940.19</v>
      </c>
      <c r="I515" s="555"/>
    </row>
    <row r="516" spans="1:10" ht="12.6" customHeight="1">
      <c r="A516" s="553" t="s">
        <v>2722</v>
      </c>
      <c r="B516" s="557" t="s">
        <v>3544</v>
      </c>
      <c r="C516" s="557">
        <v>3011</v>
      </c>
      <c r="D516" s="1572">
        <v>300</v>
      </c>
      <c r="E516" s="712">
        <f t="shared" si="70"/>
        <v>247.06</v>
      </c>
      <c r="F516" s="1416">
        <f t="shared" si="68"/>
        <v>247.06</v>
      </c>
      <c r="G516" s="1037">
        <f>'Заказ, cкидки и курсы валют'!$J$24*F516</f>
        <v>3133.9561000000003</v>
      </c>
      <c r="H516" s="158">
        <f t="shared" si="69"/>
        <v>940.19</v>
      </c>
      <c r="I516" s="555"/>
      <c r="J516" s="706"/>
    </row>
    <row r="517" spans="1:10" ht="12.6" customHeight="1">
      <c r="A517" s="553" t="s">
        <v>2723</v>
      </c>
      <c r="B517" s="557" t="s">
        <v>3544</v>
      </c>
      <c r="C517" s="557">
        <v>5002</v>
      </c>
      <c r="D517" s="1572">
        <v>300</v>
      </c>
      <c r="E517" s="712">
        <f t="shared" si="70"/>
        <v>247.06</v>
      </c>
      <c r="F517" s="1416">
        <f t="shared" si="68"/>
        <v>247.06</v>
      </c>
      <c r="G517" s="1037">
        <f>'Заказ, cкидки и курсы валют'!$J$24*F517</f>
        <v>3133.9561000000003</v>
      </c>
      <c r="H517" s="158">
        <f t="shared" si="69"/>
        <v>940.19</v>
      </c>
      <c r="I517" s="555"/>
    </row>
    <row r="518" spans="1:10" ht="12.6" customHeight="1">
      <c r="A518" s="553" t="s">
        <v>2724</v>
      </c>
      <c r="B518" s="557" t="s">
        <v>3544</v>
      </c>
      <c r="C518" s="557">
        <v>5005</v>
      </c>
      <c r="D518" s="1572">
        <v>300</v>
      </c>
      <c r="E518" s="712">
        <f t="shared" si="70"/>
        <v>247.06</v>
      </c>
      <c r="F518" s="1416">
        <f t="shared" si="68"/>
        <v>247.06</v>
      </c>
      <c r="G518" s="1037">
        <f>'Заказ, cкидки и курсы валют'!$J$24*F518</f>
        <v>3133.9561000000003</v>
      </c>
      <c r="H518" s="158">
        <f t="shared" si="69"/>
        <v>940.19</v>
      </c>
      <c r="I518" s="555"/>
    </row>
    <row r="519" spans="1:10" ht="12.6" customHeight="1">
      <c r="A519" s="553" t="s">
        <v>2725</v>
      </c>
      <c r="B519" s="557" t="s">
        <v>3544</v>
      </c>
      <c r="C519" s="557">
        <v>5010</v>
      </c>
      <c r="D519" s="1572">
        <v>300</v>
      </c>
      <c r="E519" s="712">
        <f t="shared" si="70"/>
        <v>247.06</v>
      </c>
      <c r="F519" s="1416">
        <f t="shared" si="68"/>
        <v>247.06</v>
      </c>
      <c r="G519" s="1037">
        <f>'Заказ, cкидки и курсы валют'!$J$24*F519</f>
        <v>3133.9561000000003</v>
      </c>
      <c r="H519" s="158">
        <f t="shared" si="69"/>
        <v>940.19</v>
      </c>
      <c r="I519" s="555"/>
    </row>
    <row r="520" spans="1:10" ht="12.6" customHeight="1">
      <c r="A520" s="553" t="s">
        <v>2726</v>
      </c>
      <c r="B520" s="557" t="s">
        <v>3544</v>
      </c>
      <c r="C520" s="557">
        <v>5021</v>
      </c>
      <c r="D520" s="1572">
        <v>300</v>
      </c>
      <c r="E520" s="712">
        <f t="shared" si="70"/>
        <v>247.06</v>
      </c>
      <c r="F520" s="1416">
        <f t="shared" si="68"/>
        <v>247.06</v>
      </c>
      <c r="G520" s="1037">
        <f>'Заказ, cкидки и курсы валют'!$J$24*F520</f>
        <v>3133.9561000000003</v>
      </c>
      <c r="H520" s="158">
        <f t="shared" si="69"/>
        <v>940.19</v>
      </c>
      <c r="I520" s="555"/>
    </row>
    <row r="521" spans="1:10" ht="12.6" customHeight="1">
      <c r="A521" s="553" t="s">
        <v>2727</v>
      </c>
      <c r="B521" s="557" t="s">
        <v>3544</v>
      </c>
      <c r="C521" s="557">
        <v>6002</v>
      </c>
      <c r="D521" s="1572">
        <v>300</v>
      </c>
      <c r="E521" s="712">
        <f t="shared" si="70"/>
        <v>247.06</v>
      </c>
      <c r="F521" s="1416">
        <f t="shared" si="68"/>
        <v>247.06</v>
      </c>
      <c r="G521" s="1037">
        <f>'Заказ, cкидки и курсы валют'!$J$24*F521</f>
        <v>3133.9561000000003</v>
      </c>
      <c r="H521" s="158">
        <f t="shared" si="69"/>
        <v>940.19</v>
      </c>
      <c r="I521" s="555"/>
    </row>
    <row r="522" spans="1:10" ht="12.6" customHeight="1">
      <c r="A522" s="553" t="s">
        <v>2728</v>
      </c>
      <c r="B522" s="557" t="s">
        <v>3544</v>
      </c>
      <c r="C522" s="557">
        <v>6005</v>
      </c>
      <c r="D522" s="1572">
        <v>300</v>
      </c>
      <c r="E522" s="712">
        <f t="shared" si="70"/>
        <v>247.06</v>
      </c>
      <c r="F522" s="1416">
        <f t="shared" si="68"/>
        <v>247.06</v>
      </c>
      <c r="G522" s="1037">
        <f>'Заказ, cкидки и курсы валют'!$J$24*F522</f>
        <v>3133.9561000000003</v>
      </c>
      <c r="H522" s="158">
        <f t="shared" si="69"/>
        <v>940.19</v>
      </c>
      <c r="I522" s="555"/>
    </row>
    <row r="523" spans="1:10" ht="12.6" customHeight="1">
      <c r="A523" s="553" t="s">
        <v>2729</v>
      </c>
      <c r="B523" s="557" t="s">
        <v>3544</v>
      </c>
      <c r="C523" s="557">
        <v>7004</v>
      </c>
      <c r="D523" s="1572">
        <v>300</v>
      </c>
      <c r="E523" s="712">
        <f t="shared" si="70"/>
        <v>247.06</v>
      </c>
      <c r="F523" s="1416">
        <f t="shared" si="68"/>
        <v>247.06</v>
      </c>
      <c r="G523" s="1037">
        <f>'Заказ, cкидки и курсы валют'!$J$24*F523</f>
        <v>3133.9561000000003</v>
      </c>
      <c r="H523" s="158">
        <f t="shared" si="69"/>
        <v>940.19</v>
      </c>
      <c r="I523" s="555"/>
    </row>
    <row r="524" spans="1:10" ht="12.6" customHeight="1">
      <c r="A524" s="243" t="s">
        <v>11053</v>
      </c>
      <c r="B524" s="557" t="s">
        <v>3544</v>
      </c>
      <c r="C524" s="557">
        <v>7024</v>
      </c>
      <c r="D524" s="1572">
        <v>300</v>
      </c>
      <c r="E524" s="712">
        <f t="shared" si="70"/>
        <v>247.06</v>
      </c>
      <c r="F524" s="1416">
        <f t="shared" ref="F524" si="71">ROUND(E524*(1-$F$37),2)</f>
        <v>247.06</v>
      </c>
      <c r="G524" s="1037">
        <f>'Заказ, cкидки и курсы валют'!$J$24*F524</f>
        <v>3133.9561000000003</v>
      </c>
      <c r="H524" s="158">
        <f t="shared" ref="H524" si="72">ROUND((D524/1000)*G524,2)</f>
        <v>940.19</v>
      </c>
      <c r="I524" s="555"/>
    </row>
    <row r="525" spans="1:10" ht="12.6" customHeight="1">
      <c r="A525" s="553" t="s">
        <v>2730</v>
      </c>
      <c r="B525" s="557" t="s">
        <v>3544</v>
      </c>
      <c r="C525" s="557">
        <v>8017</v>
      </c>
      <c r="D525" s="1572">
        <v>300</v>
      </c>
      <c r="E525" s="712">
        <f>E385*1.1</f>
        <v>247.06</v>
      </c>
      <c r="F525" s="1416">
        <f t="shared" si="68"/>
        <v>247.06</v>
      </c>
      <c r="G525" s="1037">
        <f>'Заказ, cкидки и курсы валют'!$J$24*F525</f>
        <v>3133.9561000000003</v>
      </c>
      <c r="H525" s="158">
        <f t="shared" si="69"/>
        <v>940.19</v>
      </c>
      <c r="I525" s="555"/>
    </row>
    <row r="526" spans="1:10" ht="12.6" customHeight="1">
      <c r="A526" s="553" t="s">
        <v>2731</v>
      </c>
      <c r="B526" s="557" t="s">
        <v>3544</v>
      </c>
      <c r="C526" s="557">
        <v>8019</v>
      </c>
      <c r="D526" s="1572">
        <v>300</v>
      </c>
      <c r="E526" s="712">
        <f t="shared" ref="E526:E565" si="73">E387*1.1</f>
        <v>247.06</v>
      </c>
      <c r="F526" s="1416">
        <f t="shared" si="68"/>
        <v>247.06</v>
      </c>
      <c r="G526" s="1037">
        <f>'Заказ, cкидки и курсы валют'!$J$24*F526</f>
        <v>3133.9561000000003</v>
      </c>
      <c r="H526" s="158">
        <f t="shared" si="69"/>
        <v>940.19</v>
      </c>
      <c r="I526" s="555"/>
    </row>
    <row r="527" spans="1:10" ht="12.6" customHeight="1">
      <c r="A527" s="553" t="s">
        <v>2732</v>
      </c>
      <c r="B527" s="557" t="s">
        <v>3544</v>
      </c>
      <c r="C527" s="557">
        <v>9003</v>
      </c>
      <c r="D527" s="1572">
        <v>300</v>
      </c>
      <c r="E527" s="712">
        <f t="shared" si="73"/>
        <v>247.06</v>
      </c>
      <c r="F527" s="1416">
        <f t="shared" si="68"/>
        <v>247.06</v>
      </c>
      <c r="G527" s="1037">
        <f>'Заказ, cкидки и курсы валют'!$J$24*F527</f>
        <v>3133.9561000000003</v>
      </c>
      <c r="H527" s="158">
        <f t="shared" si="69"/>
        <v>940.19</v>
      </c>
      <c r="I527" s="555"/>
    </row>
    <row r="528" spans="1:10" ht="12.6" customHeight="1">
      <c r="A528" s="661" t="s">
        <v>5071</v>
      </c>
      <c r="B528" s="662" t="s">
        <v>1393</v>
      </c>
      <c r="C528" s="662">
        <v>1014</v>
      </c>
      <c r="D528" s="1570">
        <v>300</v>
      </c>
      <c r="E528" s="712">
        <f>E390*1.1</f>
        <v>267.553</v>
      </c>
      <c r="F528" s="1574">
        <f t="shared" si="68"/>
        <v>267.55</v>
      </c>
      <c r="G528" s="1129">
        <f>'Заказ, cкидки и курсы валют'!$J$24*F528</f>
        <v>3393.8717500000002</v>
      </c>
      <c r="H528" s="664">
        <f t="shared" si="69"/>
        <v>1018.16</v>
      </c>
      <c r="I528" s="665"/>
    </row>
    <row r="529" spans="1:10" ht="12.6" customHeight="1">
      <c r="A529" s="250" t="s">
        <v>5072</v>
      </c>
      <c r="B529" s="49" t="s">
        <v>1393</v>
      </c>
      <c r="C529" s="49">
        <v>1015</v>
      </c>
      <c r="D529" s="148">
        <v>300</v>
      </c>
      <c r="E529" s="712">
        <f t="shared" si="73"/>
        <v>267.553</v>
      </c>
      <c r="F529" s="1416">
        <f t="shared" si="68"/>
        <v>267.55</v>
      </c>
      <c r="G529" s="1037">
        <f>'Заказ, cкидки и курсы валют'!$J$24*F529</f>
        <v>3393.8717500000002</v>
      </c>
      <c r="H529" s="158">
        <f t="shared" si="69"/>
        <v>1018.16</v>
      </c>
      <c r="I529" s="245"/>
    </row>
    <row r="530" spans="1:10" ht="12.6" customHeight="1">
      <c r="A530" s="250" t="s">
        <v>5073</v>
      </c>
      <c r="B530" s="49" t="s">
        <v>1393</v>
      </c>
      <c r="C530" s="49">
        <v>1018</v>
      </c>
      <c r="D530" s="148">
        <v>300</v>
      </c>
      <c r="E530" s="712">
        <f t="shared" si="73"/>
        <v>267.553</v>
      </c>
      <c r="F530" s="1416">
        <f t="shared" si="68"/>
        <v>267.55</v>
      </c>
      <c r="G530" s="1037">
        <f>'Заказ, cкидки и курсы валют'!$J$24*F530</f>
        <v>3393.8717500000002</v>
      </c>
      <c r="H530" s="158">
        <f t="shared" si="69"/>
        <v>1018.16</v>
      </c>
      <c r="I530" s="245"/>
    </row>
    <row r="531" spans="1:10" ht="12.6" customHeight="1">
      <c r="A531" s="250" t="s">
        <v>5579</v>
      </c>
      <c r="B531" s="47" t="s">
        <v>1393</v>
      </c>
      <c r="C531" s="49">
        <v>2001</v>
      </c>
      <c r="D531" s="148">
        <v>300</v>
      </c>
      <c r="E531" s="712">
        <f t="shared" si="73"/>
        <v>267.553</v>
      </c>
      <c r="F531" s="1416">
        <f t="shared" si="68"/>
        <v>267.55</v>
      </c>
      <c r="G531" s="1037">
        <f>'Заказ, cкидки и курсы валют'!$J$24*F531</f>
        <v>3393.8717500000002</v>
      </c>
      <c r="H531" s="158">
        <f t="shared" si="69"/>
        <v>1018.16</v>
      </c>
      <c r="I531" s="245"/>
    </row>
    <row r="532" spans="1:10" ht="12.6" customHeight="1">
      <c r="A532" s="250" t="s">
        <v>5074</v>
      </c>
      <c r="B532" s="49" t="s">
        <v>1393</v>
      </c>
      <c r="C532" s="49">
        <v>3003</v>
      </c>
      <c r="D532" s="148">
        <v>300</v>
      </c>
      <c r="E532" s="712">
        <f t="shared" si="73"/>
        <v>267.553</v>
      </c>
      <c r="F532" s="1416">
        <f t="shared" si="68"/>
        <v>267.55</v>
      </c>
      <c r="G532" s="1037">
        <f>'Заказ, cкидки и курсы валют'!$J$24*F532</f>
        <v>3393.8717500000002</v>
      </c>
      <c r="H532" s="158">
        <f t="shared" si="69"/>
        <v>1018.16</v>
      </c>
      <c r="I532" s="245"/>
    </row>
    <row r="533" spans="1:10" ht="12.6" customHeight="1">
      <c r="A533" s="250" t="s">
        <v>5075</v>
      </c>
      <c r="B533" s="49" t="s">
        <v>1393</v>
      </c>
      <c r="C533" s="49">
        <v>3005</v>
      </c>
      <c r="D533" s="148">
        <v>300</v>
      </c>
      <c r="E533" s="712">
        <f t="shared" si="73"/>
        <v>267.553</v>
      </c>
      <c r="F533" s="1416">
        <f t="shared" si="68"/>
        <v>267.55</v>
      </c>
      <c r="G533" s="1037">
        <f>'Заказ, cкидки и курсы валют'!$J$24*F533</f>
        <v>3393.8717500000002</v>
      </c>
      <c r="H533" s="158">
        <f t="shared" si="69"/>
        <v>1018.16</v>
      </c>
      <c r="I533" s="245"/>
    </row>
    <row r="534" spans="1:10" ht="12.6" customHeight="1">
      <c r="A534" s="250" t="s">
        <v>591</v>
      </c>
      <c r="B534" s="49" t="s">
        <v>1393</v>
      </c>
      <c r="C534" s="49">
        <v>3009</v>
      </c>
      <c r="D534" s="148">
        <v>300</v>
      </c>
      <c r="E534" s="712">
        <f t="shared" si="73"/>
        <v>267.553</v>
      </c>
      <c r="F534" s="1416">
        <f t="shared" si="68"/>
        <v>267.55</v>
      </c>
      <c r="G534" s="1037">
        <f>'Заказ, cкидки и курсы валют'!$J$24*F534</f>
        <v>3393.8717500000002</v>
      </c>
      <c r="H534" s="158">
        <f t="shared" si="69"/>
        <v>1018.16</v>
      </c>
      <c r="I534" s="245"/>
    </row>
    <row r="535" spans="1:10" ht="12.6" customHeight="1">
      <c r="A535" s="250" t="s">
        <v>5076</v>
      </c>
      <c r="B535" s="49" t="s">
        <v>1393</v>
      </c>
      <c r="C535" s="49">
        <v>3011</v>
      </c>
      <c r="D535" s="148">
        <v>300</v>
      </c>
      <c r="E535" s="712">
        <f t="shared" si="73"/>
        <v>267.553</v>
      </c>
      <c r="F535" s="1416">
        <f t="shared" si="68"/>
        <v>267.55</v>
      </c>
      <c r="G535" s="1037">
        <f>'Заказ, cкидки и курсы валют'!$J$24*F535</f>
        <v>3393.8717500000002</v>
      </c>
      <c r="H535" s="158">
        <f t="shared" si="69"/>
        <v>1018.16</v>
      </c>
      <c r="I535" s="245"/>
    </row>
    <row r="536" spans="1:10" ht="12.6" customHeight="1">
      <c r="A536" s="250" t="s">
        <v>5077</v>
      </c>
      <c r="B536" s="49" t="s">
        <v>1393</v>
      </c>
      <c r="C536" s="49">
        <v>5002</v>
      </c>
      <c r="D536" s="148">
        <v>300</v>
      </c>
      <c r="E536" s="712">
        <f t="shared" si="73"/>
        <v>267.553</v>
      </c>
      <c r="F536" s="1416">
        <f t="shared" si="68"/>
        <v>267.55</v>
      </c>
      <c r="G536" s="1037">
        <f>'Заказ, cкидки и курсы валют'!$J$24*F536</f>
        <v>3393.8717500000002</v>
      </c>
      <c r="H536" s="158">
        <f t="shared" si="69"/>
        <v>1018.16</v>
      </c>
      <c r="I536" s="245"/>
    </row>
    <row r="537" spans="1:10" ht="12.6" customHeight="1">
      <c r="A537" s="250" t="s">
        <v>5078</v>
      </c>
      <c r="B537" s="49" t="s">
        <v>1393</v>
      </c>
      <c r="C537" s="49">
        <v>5005</v>
      </c>
      <c r="D537" s="148">
        <v>300</v>
      </c>
      <c r="E537" s="712">
        <f t="shared" si="73"/>
        <v>267.553</v>
      </c>
      <c r="F537" s="1416">
        <f t="shared" si="68"/>
        <v>267.55</v>
      </c>
      <c r="G537" s="1037">
        <f>'Заказ, cкидки и курсы валют'!$J$24*F537</f>
        <v>3393.8717500000002</v>
      </c>
      <c r="H537" s="158">
        <f t="shared" si="69"/>
        <v>1018.16</v>
      </c>
      <c r="I537" s="245"/>
      <c r="J537" s="706"/>
    </row>
    <row r="538" spans="1:10" ht="12.6" customHeight="1">
      <c r="A538" s="250" t="s">
        <v>5079</v>
      </c>
      <c r="B538" s="49" t="s">
        <v>1393</v>
      </c>
      <c r="C538" s="49">
        <v>5010</v>
      </c>
      <c r="D538" s="148">
        <v>300</v>
      </c>
      <c r="E538" s="712">
        <f t="shared" si="73"/>
        <v>267.553</v>
      </c>
      <c r="F538" s="1416">
        <f t="shared" si="68"/>
        <v>267.55</v>
      </c>
      <c r="G538" s="1037">
        <f>'Заказ, cкидки и курсы валют'!$J$24*F538</f>
        <v>3393.8717500000002</v>
      </c>
      <c r="H538" s="158">
        <f t="shared" si="69"/>
        <v>1018.16</v>
      </c>
      <c r="I538" s="245"/>
    </row>
    <row r="539" spans="1:10" ht="12.6" customHeight="1">
      <c r="A539" s="250" t="s">
        <v>5080</v>
      </c>
      <c r="B539" s="49" t="s">
        <v>1393</v>
      </c>
      <c r="C539" s="49">
        <v>5021</v>
      </c>
      <c r="D539" s="148">
        <v>300</v>
      </c>
      <c r="E539" s="712">
        <f t="shared" si="73"/>
        <v>267.553</v>
      </c>
      <c r="F539" s="1416">
        <f t="shared" si="68"/>
        <v>267.55</v>
      </c>
      <c r="G539" s="1037">
        <f>'Заказ, cкидки и курсы валют'!$J$24*F539</f>
        <v>3393.8717500000002</v>
      </c>
      <c r="H539" s="158">
        <f t="shared" si="69"/>
        <v>1018.16</v>
      </c>
      <c r="I539" s="245"/>
    </row>
    <row r="540" spans="1:10" ht="12.6" customHeight="1">
      <c r="A540" s="250" t="s">
        <v>5081</v>
      </c>
      <c r="B540" s="49" t="s">
        <v>1393</v>
      </c>
      <c r="C540" s="49">
        <v>6002</v>
      </c>
      <c r="D540" s="148">
        <v>300</v>
      </c>
      <c r="E540" s="712">
        <f t="shared" si="73"/>
        <v>267.553</v>
      </c>
      <c r="F540" s="1416">
        <f t="shared" si="68"/>
        <v>267.55</v>
      </c>
      <c r="G540" s="1037">
        <f>'Заказ, cкидки и курсы валют'!$J$24*F540</f>
        <v>3393.8717500000002</v>
      </c>
      <c r="H540" s="158">
        <f t="shared" si="69"/>
        <v>1018.16</v>
      </c>
      <c r="I540" s="245"/>
    </row>
    <row r="541" spans="1:10" ht="12.6" customHeight="1">
      <c r="A541" s="250" t="s">
        <v>5082</v>
      </c>
      <c r="B541" s="49" t="s">
        <v>1393</v>
      </c>
      <c r="C541" s="49">
        <v>6005</v>
      </c>
      <c r="D541" s="148">
        <v>300</v>
      </c>
      <c r="E541" s="712">
        <f t="shared" si="73"/>
        <v>267.553</v>
      </c>
      <c r="F541" s="1416">
        <f t="shared" si="68"/>
        <v>267.55</v>
      </c>
      <c r="G541" s="1037">
        <f>'Заказ, cкидки и курсы валют'!$J$24*F541</f>
        <v>3393.8717500000002</v>
      </c>
      <c r="H541" s="158">
        <f t="shared" si="69"/>
        <v>1018.16</v>
      </c>
      <c r="I541" s="245"/>
    </row>
    <row r="542" spans="1:10" ht="12.6" customHeight="1">
      <c r="A542" s="250" t="s">
        <v>5083</v>
      </c>
      <c r="B542" s="49" t="s">
        <v>1393</v>
      </c>
      <c r="C542" s="49">
        <v>7004</v>
      </c>
      <c r="D542" s="148">
        <v>300</v>
      </c>
      <c r="E542" s="712">
        <f t="shared" si="73"/>
        <v>267.553</v>
      </c>
      <c r="F542" s="1416">
        <f t="shared" si="68"/>
        <v>267.55</v>
      </c>
      <c r="G542" s="1037">
        <f>'Заказ, cкидки и курсы валют'!$J$24*F542</f>
        <v>3393.8717500000002</v>
      </c>
      <c r="H542" s="158">
        <f t="shared" si="69"/>
        <v>1018.16</v>
      </c>
      <c r="I542" s="245"/>
    </row>
    <row r="543" spans="1:10" ht="12.6" customHeight="1">
      <c r="A543" s="250" t="s">
        <v>10838</v>
      </c>
      <c r="B543" s="47" t="s">
        <v>1393</v>
      </c>
      <c r="C543" s="49">
        <v>7024</v>
      </c>
      <c r="D543" s="148">
        <v>300</v>
      </c>
      <c r="E543" s="712">
        <f t="shared" si="73"/>
        <v>267.553</v>
      </c>
      <c r="F543" s="1416">
        <f t="shared" si="68"/>
        <v>267.55</v>
      </c>
      <c r="G543" s="1037">
        <f>'Заказ, cкидки и курсы валют'!$J$24*F543</f>
        <v>3393.8717500000002</v>
      </c>
      <c r="H543" s="158">
        <f t="shared" si="69"/>
        <v>1018.16</v>
      </c>
      <c r="I543" s="245"/>
    </row>
    <row r="544" spans="1:10" ht="12.6" customHeight="1">
      <c r="A544" s="250" t="s">
        <v>5623</v>
      </c>
      <c r="B544" s="47" t="s">
        <v>1393</v>
      </c>
      <c r="C544" s="49">
        <v>8004</v>
      </c>
      <c r="D544" s="148">
        <v>300</v>
      </c>
      <c r="E544" s="712">
        <f t="shared" si="73"/>
        <v>267.553</v>
      </c>
      <c r="F544" s="1416">
        <f t="shared" si="68"/>
        <v>267.55</v>
      </c>
      <c r="G544" s="1037">
        <f>'Заказ, cкидки и курсы валют'!$J$24*F544</f>
        <v>3393.8717500000002</v>
      </c>
      <c r="H544" s="158">
        <f t="shared" si="69"/>
        <v>1018.16</v>
      </c>
      <c r="I544" s="245"/>
    </row>
    <row r="545" spans="1:9" ht="12.6" customHeight="1">
      <c r="A545" s="250" t="s">
        <v>5084</v>
      </c>
      <c r="B545" s="49" t="s">
        <v>1393</v>
      </c>
      <c r="C545" s="49">
        <v>8017</v>
      </c>
      <c r="D545" s="148">
        <v>300</v>
      </c>
      <c r="E545" s="712">
        <f t="shared" si="73"/>
        <v>267.553</v>
      </c>
      <c r="F545" s="1416">
        <f t="shared" si="68"/>
        <v>267.55</v>
      </c>
      <c r="G545" s="1037">
        <f>'Заказ, cкидки и курсы валют'!$J$24*F545</f>
        <v>3393.8717500000002</v>
      </c>
      <c r="H545" s="158">
        <f t="shared" si="69"/>
        <v>1018.16</v>
      </c>
      <c r="I545" s="245"/>
    </row>
    <row r="546" spans="1:9" ht="12.6" customHeight="1">
      <c r="A546" s="250" t="s">
        <v>5085</v>
      </c>
      <c r="B546" s="49" t="s">
        <v>1393</v>
      </c>
      <c r="C546" s="49">
        <v>8019</v>
      </c>
      <c r="D546" s="148">
        <v>300</v>
      </c>
      <c r="E546" s="712">
        <f t="shared" si="73"/>
        <v>267.553</v>
      </c>
      <c r="F546" s="1416">
        <f t="shared" si="68"/>
        <v>267.55</v>
      </c>
      <c r="G546" s="1037">
        <f>'Заказ, cкидки и курсы валют'!$J$24*F546</f>
        <v>3393.8717500000002</v>
      </c>
      <c r="H546" s="158">
        <f t="shared" si="69"/>
        <v>1018.16</v>
      </c>
      <c r="I546" s="245"/>
    </row>
    <row r="547" spans="1:9" ht="12.6" customHeight="1">
      <c r="A547" s="250" t="s">
        <v>5086</v>
      </c>
      <c r="B547" s="49" t="s">
        <v>1393</v>
      </c>
      <c r="C547" s="49">
        <v>9003</v>
      </c>
      <c r="D547" s="148">
        <v>300</v>
      </c>
      <c r="E547" s="712">
        <f t="shared" si="73"/>
        <v>267.553</v>
      </c>
      <c r="F547" s="1416">
        <f t="shared" si="68"/>
        <v>267.55</v>
      </c>
      <c r="G547" s="1037">
        <f>'Заказ, cкидки и курсы валют'!$J$24*F547</f>
        <v>3393.8717500000002</v>
      </c>
      <c r="H547" s="158">
        <f t="shared" si="69"/>
        <v>1018.16</v>
      </c>
      <c r="I547" s="245"/>
    </row>
    <row r="548" spans="1:9" ht="12.6" customHeight="1">
      <c r="A548" s="661" t="s">
        <v>5087</v>
      </c>
      <c r="B548" s="662" t="s">
        <v>1394</v>
      </c>
      <c r="C548" s="662">
        <v>1014</v>
      </c>
      <c r="D548" s="1570">
        <v>250</v>
      </c>
      <c r="E548" s="712">
        <f t="shared" si="73"/>
        <v>295.75700000000001</v>
      </c>
      <c r="F548" s="1574">
        <f t="shared" si="68"/>
        <v>295.76</v>
      </c>
      <c r="G548" s="1129">
        <f>'Заказ, cкидки и курсы валют'!$J$24*F548</f>
        <v>3751.7156</v>
      </c>
      <c r="H548" s="664">
        <f t="shared" si="69"/>
        <v>937.93</v>
      </c>
      <c r="I548" s="665"/>
    </row>
    <row r="549" spans="1:9" ht="12.6" customHeight="1">
      <c r="A549" s="250" t="s">
        <v>5088</v>
      </c>
      <c r="B549" s="49" t="s">
        <v>1394</v>
      </c>
      <c r="C549" s="49">
        <v>1015</v>
      </c>
      <c r="D549" s="148">
        <v>250</v>
      </c>
      <c r="E549" s="712">
        <f t="shared" si="73"/>
        <v>295.75700000000001</v>
      </c>
      <c r="F549" s="1416">
        <f t="shared" si="68"/>
        <v>295.76</v>
      </c>
      <c r="G549" s="1037">
        <f>'Заказ, cкидки и курсы валют'!$J$24*F549</f>
        <v>3751.7156</v>
      </c>
      <c r="H549" s="158">
        <f t="shared" si="69"/>
        <v>937.93</v>
      </c>
      <c r="I549" s="245"/>
    </row>
    <row r="550" spans="1:9" ht="12.6" customHeight="1">
      <c r="A550" s="250" t="s">
        <v>5089</v>
      </c>
      <c r="B550" s="49" t="s">
        <v>1394</v>
      </c>
      <c r="C550" s="49">
        <v>1018</v>
      </c>
      <c r="D550" s="148">
        <v>250</v>
      </c>
      <c r="E550" s="712">
        <f t="shared" si="73"/>
        <v>295.75700000000001</v>
      </c>
      <c r="F550" s="1416">
        <f t="shared" si="68"/>
        <v>295.76</v>
      </c>
      <c r="G550" s="1037">
        <f>'Заказ, cкидки и курсы валют'!$J$24*F550</f>
        <v>3751.7156</v>
      </c>
      <c r="H550" s="158">
        <f t="shared" si="69"/>
        <v>937.93</v>
      </c>
      <c r="I550" s="245"/>
    </row>
    <row r="551" spans="1:9" ht="12.6" customHeight="1">
      <c r="A551" s="250" t="s">
        <v>5090</v>
      </c>
      <c r="B551" s="49" t="s">
        <v>1394</v>
      </c>
      <c r="C551" s="49">
        <v>3003</v>
      </c>
      <c r="D551" s="148">
        <v>250</v>
      </c>
      <c r="E551" s="712">
        <f t="shared" si="73"/>
        <v>295.75700000000001</v>
      </c>
      <c r="F551" s="1416">
        <f t="shared" si="68"/>
        <v>295.76</v>
      </c>
      <c r="G551" s="1037">
        <f>'Заказ, cкидки и курсы валют'!$J$24*F551</f>
        <v>3751.7156</v>
      </c>
      <c r="H551" s="158">
        <f t="shared" si="69"/>
        <v>937.93</v>
      </c>
      <c r="I551" s="245"/>
    </row>
    <row r="552" spans="1:9" ht="12.6" customHeight="1">
      <c r="A552" s="250" t="s">
        <v>5091</v>
      </c>
      <c r="B552" s="49" t="s">
        <v>1394</v>
      </c>
      <c r="C552" s="49">
        <v>3005</v>
      </c>
      <c r="D552" s="148">
        <v>250</v>
      </c>
      <c r="E552" s="712">
        <f t="shared" si="73"/>
        <v>295.75700000000001</v>
      </c>
      <c r="F552" s="1416">
        <f t="shared" si="68"/>
        <v>295.76</v>
      </c>
      <c r="G552" s="1037">
        <f>'Заказ, cкидки и курсы валют'!$J$24*F552</f>
        <v>3751.7156</v>
      </c>
      <c r="H552" s="158">
        <f t="shared" si="69"/>
        <v>937.93</v>
      </c>
      <c r="I552" s="245"/>
    </row>
    <row r="553" spans="1:9" ht="12.6" customHeight="1">
      <c r="A553" s="250" t="s">
        <v>5092</v>
      </c>
      <c r="B553" s="49" t="s">
        <v>1394</v>
      </c>
      <c r="C553" s="49">
        <v>3009</v>
      </c>
      <c r="D553" s="148">
        <v>250</v>
      </c>
      <c r="E553" s="712">
        <f t="shared" si="73"/>
        <v>295.75700000000001</v>
      </c>
      <c r="F553" s="1416">
        <f t="shared" si="68"/>
        <v>295.76</v>
      </c>
      <c r="G553" s="1037">
        <f>'Заказ, cкидки и курсы валют'!$J$24*F553</f>
        <v>3751.7156</v>
      </c>
      <c r="H553" s="158">
        <f t="shared" si="69"/>
        <v>937.93</v>
      </c>
      <c r="I553" s="245"/>
    </row>
    <row r="554" spans="1:9" ht="12.6" customHeight="1">
      <c r="A554" s="250" t="s">
        <v>592</v>
      </c>
      <c r="B554" s="49" t="s">
        <v>1394</v>
      </c>
      <c r="C554" s="49">
        <v>3011</v>
      </c>
      <c r="D554" s="148">
        <v>250</v>
      </c>
      <c r="E554" s="712">
        <f t="shared" si="73"/>
        <v>295.75700000000001</v>
      </c>
      <c r="F554" s="1416">
        <f t="shared" si="68"/>
        <v>295.76</v>
      </c>
      <c r="G554" s="1037">
        <f>'Заказ, cкидки и курсы валют'!$J$24*F554</f>
        <v>3751.7156</v>
      </c>
      <c r="H554" s="158">
        <f t="shared" si="69"/>
        <v>937.93</v>
      </c>
      <c r="I554" s="245"/>
    </row>
    <row r="555" spans="1:9" ht="12.6" customHeight="1">
      <c r="A555" s="250" t="s">
        <v>5093</v>
      </c>
      <c r="B555" s="49" t="s">
        <v>1394</v>
      </c>
      <c r="C555" s="49">
        <v>5002</v>
      </c>
      <c r="D555" s="148">
        <v>250</v>
      </c>
      <c r="E555" s="712">
        <f t="shared" si="73"/>
        <v>295.75700000000001</v>
      </c>
      <c r="F555" s="1416">
        <f t="shared" si="68"/>
        <v>295.76</v>
      </c>
      <c r="G555" s="1037">
        <f>'Заказ, cкидки и курсы валют'!$J$24*F555</f>
        <v>3751.7156</v>
      </c>
      <c r="H555" s="158">
        <f t="shared" si="69"/>
        <v>937.93</v>
      </c>
      <c r="I555" s="245"/>
    </row>
    <row r="556" spans="1:9" ht="12.6" customHeight="1">
      <c r="A556" s="250" t="s">
        <v>5094</v>
      </c>
      <c r="B556" s="49" t="s">
        <v>1394</v>
      </c>
      <c r="C556" s="49">
        <v>5005</v>
      </c>
      <c r="D556" s="148">
        <v>250</v>
      </c>
      <c r="E556" s="712">
        <f t="shared" si="73"/>
        <v>295.75700000000001</v>
      </c>
      <c r="F556" s="1416">
        <f t="shared" si="68"/>
        <v>295.76</v>
      </c>
      <c r="G556" s="1037">
        <f>'Заказ, cкидки и курсы валют'!$J$24*F556</f>
        <v>3751.7156</v>
      </c>
      <c r="H556" s="158">
        <f t="shared" si="69"/>
        <v>937.93</v>
      </c>
      <c r="I556" s="245"/>
    </row>
    <row r="557" spans="1:9" ht="12.6" customHeight="1">
      <c r="A557" s="250" t="s">
        <v>5095</v>
      </c>
      <c r="B557" s="49" t="s">
        <v>1394</v>
      </c>
      <c r="C557" s="49">
        <v>5010</v>
      </c>
      <c r="D557" s="148">
        <v>250</v>
      </c>
      <c r="E557" s="712">
        <f t="shared" si="73"/>
        <v>295.75700000000001</v>
      </c>
      <c r="F557" s="1416">
        <f t="shared" si="68"/>
        <v>295.76</v>
      </c>
      <c r="G557" s="1037">
        <f>'Заказ, cкидки и курсы валют'!$J$24*F557</f>
        <v>3751.7156</v>
      </c>
      <c r="H557" s="158">
        <f t="shared" si="69"/>
        <v>937.93</v>
      </c>
      <c r="I557" s="245"/>
    </row>
    <row r="558" spans="1:9" ht="12.6" customHeight="1">
      <c r="A558" s="250" t="s">
        <v>5096</v>
      </c>
      <c r="B558" s="49" t="s">
        <v>1394</v>
      </c>
      <c r="C558" s="49">
        <v>5021</v>
      </c>
      <c r="D558" s="148">
        <v>250</v>
      </c>
      <c r="E558" s="712">
        <f t="shared" si="73"/>
        <v>295.75700000000001</v>
      </c>
      <c r="F558" s="1416">
        <f t="shared" si="68"/>
        <v>295.76</v>
      </c>
      <c r="G558" s="1037">
        <f>'Заказ, cкидки и курсы валют'!$J$24*F558</f>
        <v>3751.7156</v>
      </c>
      <c r="H558" s="158">
        <f t="shared" si="69"/>
        <v>937.93</v>
      </c>
      <c r="I558" s="245"/>
    </row>
    <row r="559" spans="1:9" ht="12.6" customHeight="1">
      <c r="A559" s="250" t="s">
        <v>5097</v>
      </c>
      <c r="B559" s="49" t="s">
        <v>1394</v>
      </c>
      <c r="C559" s="49">
        <v>6002</v>
      </c>
      <c r="D559" s="148">
        <v>250</v>
      </c>
      <c r="E559" s="712">
        <f t="shared" si="73"/>
        <v>295.75700000000001</v>
      </c>
      <c r="F559" s="1416">
        <f t="shared" si="68"/>
        <v>295.76</v>
      </c>
      <c r="G559" s="1037">
        <f>'Заказ, cкидки и курсы валют'!$J$24*F559</f>
        <v>3751.7156</v>
      </c>
      <c r="H559" s="158">
        <f t="shared" si="69"/>
        <v>937.93</v>
      </c>
      <c r="I559" s="245"/>
    </row>
    <row r="560" spans="1:9" ht="12.6" customHeight="1">
      <c r="A560" s="250" t="s">
        <v>5098</v>
      </c>
      <c r="B560" s="49" t="s">
        <v>1394</v>
      </c>
      <c r="C560" s="49">
        <v>6005</v>
      </c>
      <c r="D560" s="148">
        <v>250</v>
      </c>
      <c r="E560" s="712">
        <f t="shared" si="73"/>
        <v>295.75700000000001</v>
      </c>
      <c r="F560" s="1416">
        <f t="shared" si="68"/>
        <v>295.76</v>
      </c>
      <c r="G560" s="1037">
        <f>'Заказ, cкидки и курсы валют'!$J$24*F560</f>
        <v>3751.7156</v>
      </c>
      <c r="H560" s="158">
        <f t="shared" si="69"/>
        <v>937.93</v>
      </c>
      <c r="I560" s="245"/>
    </row>
    <row r="561" spans="1:9" ht="12.6" customHeight="1">
      <c r="A561" s="250" t="s">
        <v>5099</v>
      </c>
      <c r="B561" s="49" t="s">
        <v>1394</v>
      </c>
      <c r="C561" s="49">
        <v>7004</v>
      </c>
      <c r="D561" s="148">
        <v>250</v>
      </c>
      <c r="E561" s="712">
        <f t="shared" si="73"/>
        <v>295.75700000000001</v>
      </c>
      <c r="F561" s="1416">
        <f t="shared" si="68"/>
        <v>295.76</v>
      </c>
      <c r="G561" s="1037">
        <f>'Заказ, cкидки и курсы валют'!$J$24*F561</f>
        <v>3751.7156</v>
      </c>
      <c r="H561" s="158">
        <f t="shared" si="69"/>
        <v>937.93</v>
      </c>
      <c r="I561" s="245"/>
    </row>
    <row r="562" spans="1:9" ht="12.6" customHeight="1">
      <c r="A562" s="250" t="s">
        <v>10839</v>
      </c>
      <c r="B562" s="47" t="s">
        <v>1394</v>
      </c>
      <c r="C562" s="49">
        <v>7024</v>
      </c>
      <c r="D562" s="148">
        <v>250</v>
      </c>
      <c r="E562" s="712">
        <f t="shared" si="73"/>
        <v>295.75700000000001</v>
      </c>
      <c r="F562" s="1416">
        <f t="shared" si="68"/>
        <v>295.76</v>
      </c>
      <c r="G562" s="1037">
        <f>'Заказ, cкидки и курсы валют'!$J$24*F562</f>
        <v>3751.7156</v>
      </c>
      <c r="H562" s="158">
        <f t="shared" si="69"/>
        <v>937.93</v>
      </c>
      <c r="I562" s="245"/>
    </row>
    <row r="563" spans="1:9" ht="12.6" customHeight="1">
      <c r="A563" s="250" t="s">
        <v>5100</v>
      </c>
      <c r="B563" s="49" t="s">
        <v>1394</v>
      </c>
      <c r="C563" s="49">
        <v>8017</v>
      </c>
      <c r="D563" s="148">
        <v>250</v>
      </c>
      <c r="E563" s="712">
        <f t="shared" si="73"/>
        <v>295.75700000000001</v>
      </c>
      <c r="F563" s="1416">
        <f t="shared" si="68"/>
        <v>295.76</v>
      </c>
      <c r="G563" s="1037">
        <f>'Заказ, cкидки и курсы валют'!$J$24*F563</f>
        <v>3751.7156</v>
      </c>
      <c r="H563" s="158">
        <f t="shared" si="69"/>
        <v>937.93</v>
      </c>
      <c r="I563" s="245"/>
    </row>
    <row r="564" spans="1:9" ht="12.6" customHeight="1">
      <c r="A564" s="250" t="s">
        <v>5101</v>
      </c>
      <c r="B564" s="49" t="s">
        <v>1394</v>
      </c>
      <c r="C564" s="49">
        <v>8019</v>
      </c>
      <c r="D564" s="148">
        <v>250</v>
      </c>
      <c r="E564" s="712">
        <f t="shared" si="73"/>
        <v>295.75700000000001</v>
      </c>
      <c r="F564" s="1416">
        <f t="shared" si="68"/>
        <v>295.76</v>
      </c>
      <c r="G564" s="1037">
        <f>'Заказ, cкидки и курсы валют'!$J$24*F564</f>
        <v>3751.7156</v>
      </c>
      <c r="H564" s="158">
        <f t="shared" si="69"/>
        <v>937.93</v>
      </c>
      <c r="I564" s="245"/>
    </row>
    <row r="565" spans="1:9" ht="12.6" customHeight="1" thickBot="1">
      <c r="A565" s="282" t="s">
        <v>5102</v>
      </c>
      <c r="B565" s="163" t="s">
        <v>1394</v>
      </c>
      <c r="C565" s="163">
        <v>9003</v>
      </c>
      <c r="D565" s="274">
        <v>250</v>
      </c>
      <c r="E565" s="712">
        <f t="shared" si="73"/>
        <v>295.75700000000001</v>
      </c>
      <c r="F565" s="1417">
        <f t="shared" si="68"/>
        <v>295.76</v>
      </c>
      <c r="G565" s="1174">
        <f>'Заказ, cкидки и курсы валют'!$J$24*F565</f>
        <v>3751.7156</v>
      </c>
      <c r="H565" s="214">
        <f t="shared" si="69"/>
        <v>937.93</v>
      </c>
      <c r="I565" s="248"/>
    </row>
    <row r="566" spans="1:9" ht="13.5" thickBot="1">
      <c r="A566" s="14"/>
      <c r="B566" s="54"/>
      <c r="C566" s="54"/>
      <c r="D566" s="169"/>
      <c r="E566" s="682"/>
      <c r="F566" s="682"/>
      <c r="G566" s="678"/>
      <c r="H566" s="14"/>
      <c r="I566" s="14"/>
    </row>
    <row r="567" spans="1:9" ht="18">
      <c r="A567" s="291"/>
      <c r="B567" s="112" t="s">
        <v>3115</v>
      </c>
      <c r="C567" s="112"/>
      <c r="D567" s="114"/>
      <c r="E567" s="694"/>
      <c r="F567" s="729"/>
      <c r="G567" s="729"/>
      <c r="H567" s="196"/>
      <c r="I567" s="116"/>
    </row>
    <row r="568" spans="1:9" ht="18">
      <c r="A568" s="292"/>
      <c r="B568" s="129" t="s">
        <v>2676</v>
      </c>
      <c r="C568" s="129"/>
      <c r="D568" s="132"/>
      <c r="E568" s="695"/>
      <c r="F568" s="695"/>
      <c r="G568" s="685"/>
      <c r="H568" s="17"/>
      <c r="I568" s="278"/>
    </row>
    <row r="569" spans="1:9">
      <c r="A569" s="292"/>
      <c r="B569" s="17"/>
      <c r="C569" s="118"/>
      <c r="D569" s="118"/>
      <c r="E569" s="689"/>
      <c r="F569" s="733"/>
      <c r="G569" s="763"/>
      <c r="H569" s="17"/>
      <c r="I569" s="200"/>
    </row>
    <row r="570" spans="1:9">
      <c r="A570" s="292"/>
      <c r="B570" s="17"/>
      <c r="C570" s="118"/>
      <c r="D570" s="118"/>
      <c r="E570" s="689"/>
      <c r="F570" s="733"/>
      <c r="G570" s="763"/>
      <c r="H570" s="17"/>
      <c r="I570" s="200"/>
    </row>
    <row r="571" spans="1:9">
      <c r="A571" s="292"/>
      <c r="B571" s="323"/>
      <c r="C571" s="118"/>
      <c r="D571" s="118"/>
      <c r="E571" s="689"/>
      <c r="F571" s="733"/>
      <c r="G571" s="763"/>
      <c r="H571" s="17"/>
      <c r="I571" s="200"/>
    </row>
    <row r="572" spans="1:9" ht="18.75" thickBot="1">
      <c r="A572" s="145" t="s">
        <v>7839</v>
      </c>
      <c r="B572" s="306"/>
      <c r="C572" s="120"/>
      <c r="D572" s="120"/>
      <c r="E572" s="690"/>
      <c r="F572" s="735"/>
      <c r="G572" s="764"/>
      <c r="H572" s="204"/>
      <c r="I572" s="205"/>
    </row>
    <row r="573" spans="1:9" ht="42">
      <c r="A573" s="228" t="s">
        <v>1036</v>
      </c>
      <c r="B573" s="229" t="s">
        <v>1037</v>
      </c>
      <c r="C573" s="230" t="s">
        <v>679</v>
      </c>
      <c r="D573" s="230" t="s">
        <v>3147</v>
      </c>
      <c r="E573" s="742" t="s">
        <v>11544</v>
      </c>
      <c r="F573" s="737" t="s">
        <v>2796</v>
      </c>
      <c r="G573" s="785" t="s">
        <v>2644</v>
      </c>
      <c r="H573" s="394" t="s">
        <v>498</v>
      </c>
      <c r="I573" s="232" t="s">
        <v>4274</v>
      </c>
    </row>
    <row r="574" spans="1:9" ht="13.5" thickBot="1">
      <c r="A574" s="221"/>
      <c r="B574" s="223"/>
      <c r="C574" s="226" t="s">
        <v>3648</v>
      </c>
      <c r="D574" s="227" t="s">
        <v>2645</v>
      </c>
      <c r="E574" s="696" t="s">
        <v>265</v>
      </c>
      <c r="F574" s="739">
        <f>'Заказ, cкидки и курсы валют'!$I$12</f>
        <v>0</v>
      </c>
      <c r="G574" s="786"/>
      <c r="H574" s="395"/>
      <c r="I574" s="219"/>
    </row>
    <row r="575" spans="1:9" ht="15">
      <c r="A575" s="250" t="s">
        <v>6990</v>
      </c>
      <c r="B575" s="73" t="s">
        <v>3544</v>
      </c>
      <c r="C575" s="69">
        <v>4.5999999999999996</v>
      </c>
      <c r="D575" s="48">
        <v>4200</v>
      </c>
      <c r="E575" s="2363">
        <v>103.37</v>
      </c>
      <c r="F575" s="740">
        <f>ROUND(E575*(1-$F$37),2)</f>
        <v>103.37</v>
      </c>
      <c r="G575" s="1037">
        <f>'Заказ, cкидки и курсы валют'!$J$24*F575</f>
        <v>1311.24845</v>
      </c>
      <c r="H575" s="158">
        <f>ROUND((D575/1000)*G575,2)</f>
        <v>5507.24</v>
      </c>
      <c r="I575" s="245"/>
    </row>
    <row r="576" spans="1:9" ht="15">
      <c r="A576" s="250" t="s">
        <v>11312</v>
      </c>
      <c r="B576" s="73" t="s">
        <v>611</v>
      </c>
      <c r="C576" s="69">
        <v>4.8</v>
      </c>
      <c r="D576" s="48">
        <v>3500</v>
      </c>
      <c r="E576" s="2363">
        <v>115.11</v>
      </c>
      <c r="F576" s="740">
        <f>ROUND(E576*(1-$F$37),2)</f>
        <v>115.11</v>
      </c>
      <c r="G576" s="1037">
        <f>'Заказ, cкидки и курсы валют'!$J$24*F576</f>
        <v>1460.1703500000001</v>
      </c>
      <c r="H576" s="158">
        <f>ROUND((D576/1000)*G576,2)</f>
        <v>5110.6000000000004</v>
      </c>
      <c r="I576" s="245"/>
    </row>
    <row r="577" spans="1:9" ht="15">
      <c r="A577" s="250" t="s">
        <v>593</v>
      </c>
      <c r="B577" s="40" t="s">
        <v>1387</v>
      </c>
      <c r="C577" s="69">
        <v>5.4</v>
      </c>
      <c r="D577" s="48">
        <v>3500</v>
      </c>
      <c r="E577" s="2363">
        <v>134.72999999999999</v>
      </c>
      <c r="F577" s="740">
        <f t="shared" ref="F577:F583" si="74">ROUND(E577*(1-$F$37),2)</f>
        <v>134.72999999999999</v>
      </c>
      <c r="G577" s="1037">
        <f>'Заказ, cкидки и курсы валют'!$J$24*F577</f>
        <v>1709.0500499999998</v>
      </c>
      <c r="H577" s="158">
        <f t="shared" ref="H577:H583" si="75">ROUND((D577/1000)*G577,2)</f>
        <v>5981.68</v>
      </c>
      <c r="I577" s="245"/>
    </row>
    <row r="578" spans="1:9" ht="15">
      <c r="A578" s="250" t="s">
        <v>594</v>
      </c>
      <c r="B578" s="49" t="s">
        <v>3651</v>
      </c>
      <c r="C578" s="69">
        <v>5.9</v>
      </c>
      <c r="D578" s="48">
        <v>3000</v>
      </c>
      <c r="E578" s="2363">
        <v>129.30000000000001</v>
      </c>
      <c r="F578" s="740">
        <f t="shared" si="74"/>
        <v>129.30000000000001</v>
      </c>
      <c r="G578" s="1037">
        <f>'Заказ, cкидки и курсы валют'!$J$24*F578</f>
        <v>1640.1705000000002</v>
      </c>
      <c r="H578" s="158">
        <f t="shared" si="75"/>
        <v>4920.51</v>
      </c>
      <c r="I578" s="245"/>
    </row>
    <row r="579" spans="1:9" ht="15">
      <c r="A579" s="250" t="s">
        <v>595</v>
      </c>
      <c r="B579" s="49" t="s">
        <v>1388</v>
      </c>
      <c r="C579" s="69">
        <v>6.06</v>
      </c>
      <c r="D579" s="48">
        <v>2800</v>
      </c>
      <c r="E579" s="2363">
        <v>138.56</v>
      </c>
      <c r="F579" s="740">
        <f t="shared" si="74"/>
        <v>138.56</v>
      </c>
      <c r="G579" s="1037">
        <f>'Заказ, cкидки и курсы валют'!$J$24*F579</f>
        <v>1757.6336000000001</v>
      </c>
      <c r="H579" s="158">
        <f t="shared" si="75"/>
        <v>4921.37</v>
      </c>
      <c r="I579" s="245"/>
    </row>
    <row r="580" spans="1:9" ht="15">
      <c r="A580" s="250" t="s">
        <v>4879</v>
      </c>
      <c r="B580" s="49" t="s">
        <v>1389</v>
      </c>
      <c r="C580" s="81">
        <v>6.93</v>
      </c>
      <c r="D580" s="48">
        <v>2000</v>
      </c>
      <c r="E580" s="2363">
        <v>166.45</v>
      </c>
      <c r="F580" s="740">
        <f t="shared" si="74"/>
        <v>166.45</v>
      </c>
      <c r="G580" s="1037">
        <f>'Заказ, cкидки и курсы валют'!$J$24*F580</f>
        <v>2111.4182499999997</v>
      </c>
      <c r="H580" s="158">
        <f t="shared" si="75"/>
        <v>4222.84</v>
      </c>
      <c r="I580" s="245"/>
    </row>
    <row r="581" spans="1:9" ht="15">
      <c r="A581" s="250" t="s">
        <v>4880</v>
      </c>
      <c r="B581" s="49" t="s">
        <v>1391</v>
      </c>
      <c r="C581" s="81">
        <v>7.95</v>
      </c>
      <c r="D581" s="48">
        <v>2000</v>
      </c>
      <c r="E581" s="2363">
        <v>181.93</v>
      </c>
      <c r="F581" s="740">
        <f t="shared" si="74"/>
        <v>181.93</v>
      </c>
      <c r="G581" s="1037">
        <f>'Заказ, cкидки и курсы валют'!$J$24*F581</f>
        <v>2307.7820500000003</v>
      </c>
      <c r="H581" s="158">
        <f t="shared" si="75"/>
        <v>4615.5600000000004</v>
      </c>
      <c r="I581" s="245"/>
    </row>
    <row r="582" spans="1:9" ht="15">
      <c r="A582" s="250" t="s">
        <v>4881</v>
      </c>
      <c r="B582" s="49" t="s">
        <v>1390</v>
      </c>
      <c r="C582" s="81">
        <v>8.92</v>
      </c>
      <c r="D582" s="48">
        <v>1500</v>
      </c>
      <c r="E582" s="2363">
        <v>207.14</v>
      </c>
      <c r="F582" s="740">
        <f t="shared" si="74"/>
        <v>207.14</v>
      </c>
      <c r="G582" s="1037">
        <f>'Заказ, cкидки и курсы валют'!$J$24*F582</f>
        <v>2627.5708999999997</v>
      </c>
      <c r="H582" s="158">
        <f t="shared" si="75"/>
        <v>3941.36</v>
      </c>
      <c r="I582" s="245"/>
    </row>
    <row r="583" spans="1:9" ht="15.75" thickBot="1">
      <c r="A583" s="282" t="s">
        <v>4882</v>
      </c>
      <c r="B583" s="163" t="s">
        <v>1392</v>
      </c>
      <c r="C583" s="324">
        <v>9.77</v>
      </c>
      <c r="D583" s="254">
        <v>1200</v>
      </c>
      <c r="E583" s="2363">
        <v>254.83</v>
      </c>
      <c r="F583" s="740">
        <f t="shared" si="74"/>
        <v>254.83</v>
      </c>
      <c r="G583" s="1037">
        <f>'Заказ, cкидки и курсы валют'!$J$24*F583</f>
        <v>3232.5185500000002</v>
      </c>
      <c r="H583" s="158">
        <f t="shared" si="75"/>
        <v>3879.02</v>
      </c>
      <c r="I583" s="248"/>
    </row>
    <row r="584" spans="1:9" ht="18">
      <c r="A584" s="291"/>
      <c r="B584" s="112" t="s">
        <v>3115</v>
      </c>
      <c r="C584" s="112"/>
      <c r="D584" s="114"/>
      <c r="E584" s="694"/>
      <c r="F584" s="729"/>
      <c r="G584" s="729"/>
      <c r="H584" s="196"/>
      <c r="I584" s="100"/>
    </row>
    <row r="585" spans="1:9" ht="18">
      <c r="A585" s="292"/>
      <c r="B585" s="129" t="s">
        <v>2676</v>
      </c>
      <c r="C585" s="129"/>
      <c r="D585" s="132"/>
      <c r="E585" s="695"/>
      <c r="F585" s="695"/>
      <c r="G585" s="685"/>
      <c r="H585" s="17"/>
      <c r="I585" s="278"/>
    </row>
    <row r="586" spans="1:9">
      <c r="A586" s="292"/>
      <c r="B586" s="17"/>
      <c r="C586" s="118"/>
      <c r="D586" s="118"/>
      <c r="E586" s="689"/>
      <c r="F586" s="733"/>
      <c r="G586" s="763"/>
      <c r="H586" s="17"/>
      <c r="I586" s="200"/>
    </row>
    <row r="587" spans="1:9">
      <c r="A587" s="292"/>
      <c r="B587" s="17"/>
      <c r="C587" s="118"/>
      <c r="D587" s="118"/>
      <c r="E587" s="689"/>
      <c r="F587" s="733"/>
      <c r="G587" s="763"/>
      <c r="H587" s="17"/>
      <c r="I587" s="200"/>
    </row>
    <row r="588" spans="1:9">
      <c r="A588" s="292"/>
      <c r="B588" s="323"/>
      <c r="C588" s="118"/>
      <c r="D588" s="118"/>
      <c r="E588" s="689"/>
      <c r="F588" s="733"/>
      <c r="G588" s="763"/>
      <c r="H588" s="17"/>
      <c r="I588" s="200"/>
    </row>
    <row r="589" spans="1:9" ht="18.75" thickBot="1">
      <c r="A589" s="145" t="s">
        <v>7840</v>
      </c>
      <c r="B589" s="146"/>
      <c r="C589" s="120"/>
      <c r="D589" s="120"/>
      <c r="E589" s="690"/>
      <c r="F589" s="735"/>
      <c r="G589" s="764"/>
      <c r="H589" s="204"/>
      <c r="I589" s="205"/>
    </row>
    <row r="590" spans="1:9" ht="42">
      <c r="A590" s="228" t="s">
        <v>1036</v>
      </c>
      <c r="B590" s="229" t="s">
        <v>1037</v>
      </c>
      <c r="C590" s="230" t="s">
        <v>679</v>
      </c>
      <c r="D590" s="230" t="s">
        <v>3147</v>
      </c>
      <c r="E590" s="742" t="s">
        <v>11544</v>
      </c>
      <c r="F590" s="737" t="s">
        <v>2796</v>
      </c>
      <c r="G590" s="785" t="s">
        <v>2644</v>
      </c>
      <c r="H590" s="394" t="s">
        <v>498</v>
      </c>
      <c r="I590" s="232" t="s">
        <v>4274</v>
      </c>
    </row>
    <row r="591" spans="1:9" ht="13.5" thickBot="1">
      <c r="A591" s="228"/>
      <c r="B591" s="445"/>
      <c r="C591" s="230" t="s">
        <v>3648</v>
      </c>
      <c r="D591" s="446" t="s">
        <v>2645</v>
      </c>
      <c r="E591" s="696" t="s">
        <v>265</v>
      </c>
      <c r="F591" s="745">
        <f>'Заказ, cкидки и курсы валют'!$I$12</f>
        <v>0</v>
      </c>
      <c r="G591" s="1150"/>
      <c r="H591" s="545"/>
      <c r="I591" s="380"/>
    </row>
    <row r="592" spans="1:9">
      <c r="A592" s="389" t="s">
        <v>5382</v>
      </c>
      <c r="B592" s="1220" t="s">
        <v>1387</v>
      </c>
      <c r="C592" s="1231">
        <v>5.4</v>
      </c>
      <c r="D592" s="1199">
        <v>300</v>
      </c>
      <c r="E592" s="712">
        <f t="shared" ref="E592:E598" si="76">E577*1.2</f>
        <v>161.67599999999999</v>
      </c>
      <c r="F592" s="1415">
        <f>ROUND(E592*(1-$F$37),2)</f>
        <v>161.68</v>
      </c>
      <c r="G592" s="1188">
        <f>'Заказ, cкидки и курсы валют'!$J$24*F592</f>
        <v>2050.9108000000001</v>
      </c>
      <c r="H592" s="443">
        <f>ROUND((D592/1000)*G592,2)</f>
        <v>615.27</v>
      </c>
      <c r="I592" s="393"/>
    </row>
    <row r="593" spans="1:9">
      <c r="A593" s="250" t="s">
        <v>5383</v>
      </c>
      <c r="B593" s="49" t="s">
        <v>3651</v>
      </c>
      <c r="C593" s="69">
        <v>5.9</v>
      </c>
      <c r="D593" s="148">
        <v>250</v>
      </c>
      <c r="E593" s="712">
        <f t="shared" si="76"/>
        <v>155.16</v>
      </c>
      <c r="F593" s="1416">
        <f t="shared" ref="F593:F598" si="77">ROUND(E593*(1-$F$37),2)</f>
        <v>155.16</v>
      </c>
      <c r="G593" s="1037">
        <f>'Заказ, cкидки и курсы валют'!$J$24*F593</f>
        <v>1968.2046</v>
      </c>
      <c r="H593" s="158">
        <f t="shared" ref="H593:H598" si="78">ROUND((D593/1000)*G593,2)</f>
        <v>492.05</v>
      </c>
      <c r="I593" s="245"/>
    </row>
    <row r="594" spans="1:9">
      <c r="A594" s="250" t="s">
        <v>5384</v>
      </c>
      <c r="B594" s="49" t="s">
        <v>1388</v>
      </c>
      <c r="C594" s="69">
        <v>6.06</v>
      </c>
      <c r="D594" s="148">
        <v>250</v>
      </c>
      <c r="E594" s="712">
        <f t="shared" si="76"/>
        <v>166.27199999999999</v>
      </c>
      <c r="F594" s="1416">
        <f t="shared" si="77"/>
        <v>166.27</v>
      </c>
      <c r="G594" s="1037">
        <f>'Заказ, cкидки и курсы валют'!$J$24*F594</f>
        <v>2109.1349500000001</v>
      </c>
      <c r="H594" s="158">
        <f t="shared" si="78"/>
        <v>527.28</v>
      </c>
      <c r="I594" s="245"/>
    </row>
    <row r="595" spans="1:9">
      <c r="A595" s="250" t="s">
        <v>5385</v>
      </c>
      <c r="B595" s="49" t="s">
        <v>1389</v>
      </c>
      <c r="C595" s="81">
        <v>6.93</v>
      </c>
      <c r="D595" s="148">
        <v>150</v>
      </c>
      <c r="E595" s="712">
        <f t="shared" si="76"/>
        <v>199.73999999999998</v>
      </c>
      <c r="F595" s="1416">
        <f t="shared" si="77"/>
        <v>199.74</v>
      </c>
      <c r="G595" s="1037">
        <f>'Заказ, cкидки и курсы валют'!$J$24*F595</f>
        <v>2533.7019</v>
      </c>
      <c r="H595" s="158">
        <f t="shared" si="78"/>
        <v>380.06</v>
      </c>
      <c r="I595" s="245"/>
    </row>
    <row r="596" spans="1:9">
      <c r="A596" s="250" t="s">
        <v>5386</v>
      </c>
      <c r="B596" s="49" t="s">
        <v>1391</v>
      </c>
      <c r="C596" s="81">
        <v>7.95</v>
      </c>
      <c r="D596" s="148">
        <v>150</v>
      </c>
      <c r="E596" s="712">
        <f t="shared" si="76"/>
        <v>218.316</v>
      </c>
      <c r="F596" s="1416">
        <f t="shared" si="77"/>
        <v>218.32</v>
      </c>
      <c r="G596" s="1037">
        <f>'Заказ, cкидки и курсы валют'!$J$24*F596</f>
        <v>2769.3892000000001</v>
      </c>
      <c r="H596" s="158">
        <f t="shared" si="78"/>
        <v>415.41</v>
      </c>
      <c r="I596" s="245"/>
    </row>
    <row r="597" spans="1:9">
      <c r="A597" s="250" t="s">
        <v>5387</v>
      </c>
      <c r="B597" s="49" t="s">
        <v>1390</v>
      </c>
      <c r="C597" s="81">
        <v>8.92</v>
      </c>
      <c r="D597" s="148">
        <v>100</v>
      </c>
      <c r="E597" s="712">
        <f t="shared" si="76"/>
        <v>248.56799999999998</v>
      </c>
      <c r="F597" s="1416">
        <f t="shared" si="77"/>
        <v>248.57</v>
      </c>
      <c r="G597" s="1037">
        <f>'Заказ, cкидки и курсы валют'!$J$24*F597</f>
        <v>3153.1104500000001</v>
      </c>
      <c r="H597" s="158">
        <f t="shared" si="78"/>
        <v>315.31</v>
      </c>
      <c r="I597" s="245"/>
    </row>
    <row r="598" spans="1:9" ht="13.5" thickBot="1">
      <c r="A598" s="282" t="s">
        <v>5388</v>
      </c>
      <c r="B598" s="163" t="s">
        <v>1392</v>
      </c>
      <c r="C598" s="324">
        <v>9.77</v>
      </c>
      <c r="D598" s="274">
        <v>100</v>
      </c>
      <c r="E598" s="712">
        <f t="shared" si="76"/>
        <v>305.79599999999999</v>
      </c>
      <c r="F598" s="1417">
        <f t="shared" si="77"/>
        <v>305.8</v>
      </c>
      <c r="G598" s="1174">
        <f>'Заказ, cкидки и курсы валют'!$J$24*F598</f>
        <v>3879.0730000000003</v>
      </c>
      <c r="H598" s="214">
        <f t="shared" si="78"/>
        <v>387.91</v>
      </c>
      <c r="I598" s="248"/>
    </row>
    <row r="599" spans="1:9" ht="13.5" thickBot="1"/>
    <row r="600" spans="1:9" ht="18">
      <c r="A600" s="291"/>
      <c r="B600" s="112" t="s">
        <v>3115</v>
      </c>
      <c r="C600" s="112"/>
      <c r="D600" s="114"/>
      <c r="E600" s="694"/>
      <c r="F600" s="729"/>
      <c r="G600" s="729"/>
      <c r="H600" s="196"/>
      <c r="I600" s="116"/>
    </row>
    <row r="601" spans="1:9" ht="18">
      <c r="A601" s="292"/>
      <c r="B601" s="129" t="s">
        <v>11280</v>
      </c>
      <c r="C601" s="129"/>
      <c r="D601" s="132"/>
      <c r="E601" s="695"/>
      <c r="F601" s="695"/>
      <c r="G601" s="685"/>
      <c r="H601" s="17"/>
      <c r="I601" s="278"/>
    </row>
    <row r="602" spans="1:9">
      <c r="A602" s="292"/>
      <c r="B602" s="17"/>
      <c r="C602" s="118"/>
      <c r="D602" s="118"/>
      <c r="E602" s="689"/>
      <c r="F602" s="733"/>
      <c r="G602" s="763"/>
      <c r="H602" s="17"/>
      <c r="I602" s="200"/>
    </row>
    <row r="603" spans="1:9">
      <c r="A603" s="292"/>
      <c r="B603" s="17"/>
      <c r="C603" s="118"/>
      <c r="D603" s="118"/>
      <c r="E603" s="689"/>
      <c r="F603" s="733"/>
      <c r="G603" s="763"/>
      <c r="H603" s="17"/>
      <c r="I603" s="200"/>
    </row>
    <row r="604" spans="1:9">
      <c r="A604" s="292"/>
      <c r="B604" s="323"/>
      <c r="C604" s="118"/>
      <c r="D604" s="118"/>
      <c r="E604" s="689"/>
      <c r="F604" s="733"/>
      <c r="G604" s="763"/>
      <c r="H604" s="17"/>
      <c r="I604" s="200"/>
    </row>
    <row r="605" spans="1:9" ht="18.75" thickBot="1">
      <c r="A605" s="145" t="s">
        <v>7839</v>
      </c>
      <c r="B605" s="306"/>
      <c r="C605" s="120"/>
      <c r="D605" s="120"/>
      <c r="E605" s="690"/>
      <c r="F605" s="735"/>
      <c r="G605" s="764"/>
      <c r="H605" s="204"/>
      <c r="I605" s="205"/>
    </row>
    <row r="606" spans="1:9" ht="42">
      <c r="A606" s="228" t="s">
        <v>1036</v>
      </c>
      <c r="B606" s="229" t="s">
        <v>1037</v>
      </c>
      <c r="C606" s="230" t="s">
        <v>679</v>
      </c>
      <c r="D606" s="230" t="s">
        <v>3147</v>
      </c>
      <c r="E606" s="742" t="s">
        <v>11544</v>
      </c>
      <c r="F606" s="737" t="s">
        <v>2796</v>
      </c>
      <c r="G606" s="785" t="s">
        <v>2644</v>
      </c>
      <c r="H606" s="394" t="s">
        <v>498</v>
      </c>
      <c r="I606" s="232" t="s">
        <v>4274</v>
      </c>
    </row>
    <row r="607" spans="1:9" ht="13.5" thickBot="1">
      <c r="A607" s="221"/>
      <c r="B607" s="223"/>
      <c r="C607" s="226" t="s">
        <v>3648</v>
      </c>
      <c r="D607" s="227" t="s">
        <v>2645</v>
      </c>
      <c r="E607" s="696" t="s">
        <v>265</v>
      </c>
      <c r="F607" s="739">
        <f>'Заказ, cкидки и курсы валют'!$I$12</f>
        <v>0</v>
      </c>
      <c r="G607" s="786"/>
      <c r="H607" s="395"/>
      <c r="I607" s="219"/>
    </row>
    <row r="608" spans="1:9" ht="15">
      <c r="A608" s="1946" t="s">
        <v>11278</v>
      </c>
      <c r="B608" s="40" t="s">
        <v>1387</v>
      </c>
      <c r="C608" s="69">
        <v>5.4</v>
      </c>
      <c r="D608" s="48">
        <v>3500</v>
      </c>
      <c r="E608" s="2471">
        <f>E577</f>
        <v>134.72999999999999</v>
      </c>
      <c r="F608" s="740">
        <f t="shared" ref="F608:F609" si="79">ROUND(E608*(1-$F$37),2)</f>
        <v>134.72999999999999</v>
      </c>
      <c r="G608" s="1037">
        <f>'Заказ, cкидки и курсы валют'!$J$24*F608</f>
        <v>1709.0500499999998</v>
      </c>
      <c r="H608" s="158">
        <f t="shared" ref="H608:H609" si="80">ROUND((D608/1000)*G608,2)</f>
        <v>5981.68</v>
      </c>
      <c r="I608" s="245"/>
    </row>
    <row r="609" spans="1:9" ht="15">
      <c r="A609" s="1946" t="s">
        <v>11279</v>
      </c>
      <c r="B609" s="49" t="s">
        <v>3651</v>
      </c>
      <c r="C609" s="69">
        <v>5.9</v>
      </c>
      <c r="D609" s="48">
        <v>3000</v>
      </c>
      <c r="E609" s="2471">
        <f>E578</f>
        <v>129.30000000000001</v>
      </c>
      <c r="F609" s="740">
        <f t="shared" si="79"/>
        <v>129.30000000000001</v>
      </c>
      <c r="G609" s="1037">
        <f>'Заказ, cкидки и курсы валют'!$J$24*F609</f>
        <v>1640.1705000000002</v>
      </c>
      <c r="H609" s="158">
        <f t="shared" si="80"/>
        <v>4920.51</v>
      </c>
      <c r="I609" s="245"/>
    </row>
    <row r="610" spans="1:9" ht="13.5" thickBot="1"/>
    <row r="611" spans="1:9" ht="18">
      <c r="A611" s="291"/>
      <c r="B611" s="112" t="s">
        <v>3115</v>
      </c>
      <c r="C611" s="112"/>
      <c r="D611" s="114"/>
      <c r="E611" s="694"/>
      <c r="F611" s="729"/>
      <c r="G611" s="729"/>
      <c r="H611" s="196"/>
      <c r="I611" s="100"/>
    </row>
    <row r="612" spans="1:9" ht="18">
      <c r="A612" s="292"/>
      <c r="B612" s="129" t="s">
        <v>11280</v>
      </c>
      <c r="C612" s="129"/>
      <c r="D612" s="132"/>
      <c r="E612" s="695"/>
      <c r="F612" s="695"/>
      <c r="G612" s="685"/>
      <c r="H612" s="17"/>
      <c r="I612" s="278"/>
    </row>
    <row r="613" spans="1:9">
      <c r="A613" s="292"/>
      <c r="B613" s="17"/>
      <c r="C613" s="118"/>
      <c r="D613" s="118"/>
      <c r="E613" s="689"/>
      <c r="F613" s="733"/>
      <c r="G613" s="763"/>
      <c r="H613" s="17"/>
      <c r="I613" s="200"/>
    </row>
    <row r="614" spans="1:9">
      <c r="A614" s="292"/>
      <c r="B614" s="17"/>
      <c r="C614" s="118"/>
      <c r="D614" s="118"/>
      <c r="E614" s="689"/>
      <c r="F614" s="733"/>
      <c r="G614" s="763"/>
      <c r="H614" s="17"/>
      <c r="I614" s="200"/>
    </row>
    <row r="615" spans="1:9">
      <c r="A615" s="292"/>
      <c r="B615" s="323"/>
      <c r="C615" s="118"/>
      <c r="D615" s="118"/>
      <c r="E615" s="689"/>
      <c r="F615" s="733"/>
      <c r="G615" s="763"/>
      <c r="H615" s="17"/>
      <c r="I615" s="200"/>
    </row>
    <row r="616" spans="1:9" ht="18.75" thickBot="1">
      <c r="A616" s="145" t="s">
        <v>7840</v>
      </c>
      <c r="B616" s="146"/>
      <c r="C616" s="120"/>
      <c r="D616" s="120"/>
      <c r="E616" s="690"/>
      <c r="F616" s="735"/>
      <c r="G616" s="764"/>
      <c r="H616" s="204"/>
      <c r="I616" s="205"/>
    </row>
    <row r="617" spans="1:9" ht="42">
      <c r="A617" s="228" t="s">
        <v>1036</v>
      </c>
      <c r="B617" s="229" t="s">
        <v>1037</v>
      </c>
      <c r="C617" s="230" t="s">
        <v>679</v>
      </c>
      <c r="D617" s="230" t="s">
        <v>3147</v>
      </c>
      <c r="E617" s="742" t="s">
        <v>11544</v>
      </c>
      <c r="F617" s="737" t="s">
        <v>2796</v>
      </c>
      <c r="G617" s="785" t="s">
        <v>2644</v>
      </c>
      <c r="H617" s="394" t="s">
        <v>498</v>
      </c>
      <c r="I617" s="232" t="s">
        <v>4274</v>
      </c>
    </row>
    <row r="618" spans="1:9" ht="13.5" thickBot="1">
      <c r="A618" s="228"/>
      <c r="B618" s="445"/>
      <c r="C618" s="230" t="s">
        <v>3648</v>
      </c>
      <c r="D618" s="446" t="s">
        <v>2645</v>
      </c>
      <c r="E618" s="696" t="s">
        <v>265</v>
      </c>
      <c r="F618" s="745">
        <f>'Заказ, cкидки и курсы валют'!$I$12</f>
        <v>0</v>
      </c>
      <c r="G618" s="1150"/>
      <c r="H618" s="545"/>
      <c r="I618" s="380"/>
    </row>
    <row r="619" spans="1:9">
      <c r="A619" s="389" t="s">
        <v>11281</v>
      </c>
      <c r="B619" s="1220" t="s">
        <v>1387</v>
      </c>
      <c r="C619" s="1231">
        <v>5.4</v>
      </c>
      <c r="D619" s="1199">
        <v>250</v>
      </c>
      <c r="E619" s="712">
        <f>E608*1.2</f>
        <v>161.67599999999999</v>
      </c>
      <c r="F619" s="1415">
        <f>ROUND(E619*(1-$F$37),2)</f>
        <v>161.68</v>
      </c>
      <c r="G619" s="1188">
        <f>'Заказ, cкидки и курсы валют'!$J$24*F619</f>
        <v>2050.9108000000001</v>
      </c>
      <c r="H619" s="443">
        <f>ROUND((D619/1000)*G619,2)</f>
        <v>512.73</v>
      </c>
      <c r="I619" s="393"/>
    </row>
    <row r="620" spans="1:9">
      <c r="A620" s="250" t="s">
        <v>11282</v>
      </c>
      <c r="B620" s="49" t="s">
        <v>3651</v>
      </c>
      <c r="C620" s="69">
        <v>5.9</v>
      </c>
      <c r="D620" s="148">
        <v>250</v>
      </c>
      <c r="E620" s="712">
        <f>E609*1.2</f>
        <v>155.16</v>
      </c>
      <c r="F620" s="1416">
        <f t="shared" ref="F620" si="81">ROUND(E620*(1-$F$37),2)</f>
        <v>155.16</v>
      </c>
      <c r="G620" s="1037">
        <f>'Заказ, cкидки и курсы валют'!$J$24*F620</f>
        <v>1968.2046</v>
      </c>
      <c r="H620" s="158">
        <f t="shared" ref="H620" si="82">ROUND((D620/1000)*G620,2)</f>
        <v>492.05</v>
      </c>
      <c r="I620" s="245"/>
    </row>
    <row r="621" spans="1:9" ht="20.25" customHeight="1" thickBot="1"/>
    <row r="622" spans="1:9" ht="14.1" customHeight="1">
      <c r="A622" s="291"/>
      <c r="B622" s="112" t="s">
        <v>3115</v>
      </c>
      <c r="C622" s="113"/>
      <c r="D622" s="114"/>
      <c r="E622" s="694"/>
      <c r="F622" s="729"/>
      <c r="G622" s="729"/>
      <c r="H622" s="196"/>
      <c r="I622" s="116"/>
    </row>
    <row r="623" spans="1:9" ht="14.1" customHeight="1">
      <c r="A623" s="292"/>
      <c r="B623" s="129" t="s">
        <v>2677</v>
      </c>
      <c r="C623" s="132"/>
      <c r="D623" s="132"/>
      <c r="E623" s="695"/>
      <c r="F623" s="695"/>
      <c r="G623" s="685"/>
      <c r="H623" s="17"/>
      <c r="I623" s="200"/>
    </row>
    <row r="624" spans="1:9" ht="14.1" customHeight="1">
      <c r="A624" s="292"/>
      <c r="B624" s="17"/>
      <c r="C624" s="118"/>
      <c r="D624" s="118"/>
      <c r="E624" s="689"/>
      <c r="F624" s="733"/>
      <c r="G624" s="763"/>
      <c r="H624" s="17"/>
      <c r="I624" s="200"/>
    </row>
    <row r="625" spans="1:9">
      <c r="A625" s="292"/>
      <c r="B625" s="17"/>
      <c r="C625" s="118"/>
      <c r="D625" s="118"/>
      <c r="E625" s="689"/>
      <c r="F625" s="733"/>
      <c r="G625" s="763"/>
      <c r="H625" s="17"/>
      <c r="I625" s="200"/>
    </row>
    <row r="626" spans="1:9">
      <c r="A626" s="292"/>
      <c r="B626" s="323"/>
      <c r="C626" s="118"/>
      <c r="D626" s="118"/>
      <c r="E626" s="689"/>
      <c r="F626" s="733"/>
      <c r="G626" s="763"/>
      <c r="H626" s="17"/>
      <c r="I626" s="200"/>
    </row>
    <row r="627" spans="1:9" ht="18.75" thickBot="1">
      <c r="A627" s="145" t="s">
        <v>7839</v>
      </c>
      <c r="B627" s="306"/>
      <c r="C627" s="120"/>
      <c r="D627" s="120"/>
      <c r="E627" s="690"/>
      <c r="F627" s="735"/>
      <c r="G627" s="764"/>
      <c r="H627" s="204"/>
      <c r="I627" s="205"/>
    </row>
    <row r="628" spans="1:9" ht="42">
      <c r="A628" s="228" t="s">
        <v>1036</v>
      </c>
      <c r="B628" s="229" t="s">
        <v>1037</v>
      </c>
      <c r="C628" s="230" t="s">
        <v>679</v>
      </c>
      <c r="D628" s="230" t="s">
        <v>3147</v>
      </c>
      <c r="E628" s="742" t="s">
        <v>11544</v>
      </c>
      <c r="F628" s="737" t="s">
        <v>2796</v>
      </c>
      <c r="G628" s="785" t="s">
        <v>2644</v>
      </c>
      <c r="H628" s="394" t="s">
        <v>498</v>
      </c>
      <c r="I628" s="232" t="s">
        <v>4274</v>
      </c>
    </row>
    <row r="629" spans="1:9" ht="13.5" thickBot="1">
      <c r="A629" s="228"/>
      <c r="B629" s="445"/>
      <c r="C629" s="230" t="s">
        <v>3648</v>
      </c>
      <c r="D629" s="446" t="s">
        <v>2645</v>
      </c>
      <c r="E629" s="696" t="s">
        <v>265</v>
      </c>
      <c r="F629" s="745">
        <f>'Заказ, cкидки и курсы валют'!$I$12</f>
        <v>0</v>
      </c>
      <c r="G629" s="1150"/>
      <c r="H629" s="545"/>
      <c r="I629" s="380"/>
    </row>
    <row r="630" spans="1:9" ht="15">
      <c r="A630" s="1202" t="s">
        <v>5389</v>
      </c>
      <c r="B630" s="1242" t="s">
        <v>3544</v>
      </c>
      <c r="C630" s="1243">
        <v>4.4400000000000004</v>
      </c>
      <c r="D630" s="1244">
        <v>4500</v>
      </c>
      <c r="E630" s="2363">
        <v>103.64</v>
      </c>
      <c r="F630" s="1187">
        <f>ROUND(E630*(1-$F$37),2)</f>
        <v>103.64</v>
      </c>
      <c r="G630" s="1188">
        <f>'Заказ, cкидки и курсы валют'!$J$24*F630</f>
        <v>1314.6734000000001</v>
      </c>
      <c r="H630" s="443">
        <f>ROUND((D630/1000)*G630,2)</f>
        <v>5916.03</v>
      </c>
      <c r="I630" s="393"/>
    </row>
    <row r="631" spans="1:9" ht="15">
      <c r="A631" s="243" t="s">
        <v>5390</v>
      </c>
      <c r="B631" s="516" t="s">
        <v>99</v>
      </c>
      <c r="C631" s="519">
        <v>4.7</v>
      </c>
      <c r="D631" s="517">
        <v>4000</v>
      </c>
      <c r="E631" s="2363">
        <v>110.36</v>
      </c>
      <c r="F631" s="740">
        <f t="shared" ref="F631:F636" si="83">ROUND(E631*(1-$F$37),2)</f>
        <v>110.36</v>
      </c>
      <c r="G631" s="1037">
        <f>'Заказ, cкидки и курсы валют'!$J$24*F631</f>
        <v>1399.9166</v>
      </c>
      <c r="H631" s="158">
        <f t="shared" ref="H631:H636" si="84">ROUND((D631/1000)*G631,2)</f>
        <v>5599.67</v>
      </c>
      <c r="I631" s="245"/>
    </row>
    <row r="632" spans="1:9" ht="15">
      <c r="A632" s="243" t="s">
        <v>5391</v>
      </c>
      <c r="B632" s="516" t="s">
        <v>611</v>
      </c>
      <c r="C632" s="519">
        <v>4.96</v>
      </c>
      <c r="D632" s="517">
        <v>3500</v>
      </c>
      <c r="E632" s="2363">
        <v>116.61</v>
      </c>
      <c r="F632" s="740">
        <f t="shared" si="83"/>
        <v>116.61</v>
      </c>
      <c r="G632" s="1037">
        <f>'Заказ, cкидки и курсы валют'!$J$24*F632</f>
        <v>1479.19785</v>
      </c>
      <c r="H632" s="158">
        <f t="shared" si="84"/>
        <v>5177.1899999999996</v>
      </c>
      <c r="I632" s="245"/>
    </row>
    <row r="633" spans="1:9" ht="15">
      <c r="A633" s="715" t="s">
        <v>5392</v>
      </c>
      <c r="B633" s="529" t="s">
        <v>1387</v>
      </c>
      <c r="C633" s="62">
        <v>5.46</v>
      </c>
      <c r="D633" s="530">
        <v>3500</v>
      </c>
      <c r="E633" s="2363">
        <v>123.51</v>
      </c>
      <c r="F633" s="740">
        <f t="shared" si="83"/>
        <v>123.51</v>
      </c>
      <c r="G633" s="1037">
        <f>'Заказ, cкидки и курсы валют'!$J$24*F633</f>
        <v>1566.7243500000002</v>
      </c>
      <c r="H633" s="158">
        <f t="shared" si="84"/>
        <v>5483.54</v>
      </c>
      <c r="I633" s="387"/>
    </row>
    <row r="634" spans="1:9" ht="14.1" customHeight="1">
      <c r="A634" s="716" t="s">
        <v>5393</v>
      </c>
      <c r="B634" s="719" t="s">
        <v>3650</v>
      </c>
      <c r="C634" s="717">
        <v>5.72</v>
      </c>
      <c r="D634" s="718">
        <v>3000</v>
      </c>
      <c r="E634" s="2363">
        <v>130.93</v>
      </c>
      <c r="F634" s="740">
        <f t="shared" si="83"/>
        <v>130.93</v>
      </c>
      <c r="G634" s="1037">
        <f>'Заказ, cкидки и курсы валют'!$J$24*F634</f>
        <v>1660.8470500000001</v>
      </c>
      <c r="H634" s="158">
        <f t="shared" si="84"/>
        <v>4982.54</v>
      </c>
      <c r="I634" s="366"/>
    </row>
    <row r="635" spans="1:9" ht="14.1" customHeight="1">
      <c r="A635" s="243" t="s">
        <v>5394</v>
      </c>
      <c r="B635" s="518" t="s">
        <v>3651</v>
      </c>
      <c r="C635" s="519">
        <v>5.8</v>
      </c>
      <c r="D635" s="517">
        <v>3000</v>
      </c>
      <c r="E635" s="2363">
        <v>134.13</v>
      </c>
      <c r="F635" s="740">
        <f t="shared" si="83"/>
        <v>134.13</v>
      </c>
      <c r="G635" s="1037">
        <f>'Заказ, cкидки и курсы валют'!$J$24*F635</f>
        <v>1701.43905</v>
      </c>
      <c r="H635" s="158">
        <f t="shared" si="84"/>
        <v>5104.32</v>
      </c>
      <c r="I635" s="245"/>
    </row>
    <row r="636" spans="1:9" ht="14.1" customHeight="1" thickBot="1">
      <c r="A636" s="271" t="s">
        <v>5395</v>
      </c>
      <c r="B636" s="1245" t="s">
        <v>4330</v>
      </c>
      <c r="C636" s="1246">
        <v>6.42</v>
      </c>
      <c r="D636" s="1247">
        <v>2500</v>
      </c>
      <c r="E636" s="2363">
        <v>144.47999999999999</v>
      </c>
      <c r="F636" s="1173">
        <f t="shared" si="83"/>
        <v>144.47999999999999</v>
      </c>
      <c r="G636" s="1174">
        <f>'Заказ, cкидки и курсы валют'!$J$24*F636</f>
        <v>1832.7287999999999</v>
      </c>
      <c r="H636" s="214">
        <f t="shared" si="84"/>
        <v>4581.82</v>
      </c>
      <c r="I636" s="248"/>
    </row>
    <row r="637" spans="1:9" ht="14.1" customHeight="1">
      <c r="A637" s="1426"/>
      <c r="B637" s="1486"/>
      <c r="C637" s="1487"/>
      <c r="D637" s="1488"/>
      <c r="E637" s="825"/>
      <c r="F637" s="1427"/>
      <c r="G637" s="1040"/>
      <c r="H637" s="23"/>
      <c r="I637" s="629"/>
    </row>
    <row r="638" spans="1:9" ht="14.1" customHeight="1">
      <c r="A638" s="292"/>
      <c r="B638" s="129" t="s">
        <v>3115</v>
      </c>
      <c r="C638" s="186"/>
      <c r="D638" s="130"/>
      <c r="E638" s="695"/>
      <c r="F638" s="685"/>
      <c r="G638" s="685"/>
      <c r="H638" s="17"/>
      <c r="I638" s="200"/>
    </row>
    <row r="639" spans="1:9" ht="14.1" customHeight="1">
      <c r="A639" s="292"/>
      <c r="B639" s="129" t="s">
        <v>2677</v>
      </c>
      <c r="C639" s="132"/>
      <c r="D639" s="132"/>
      <c r="E639" s="695"/>
      <c r="F639" s="695"/>
      <c r="G639" s="685"/>
      <c r="H639" s="17"/>
      <c r="I639" s="200"/>
    </row>
    <row r="640" spans="1:9" ht="14.1" customHeight="1">
      <c r="A640" s="292"/>
      <c r="B640" s="17"/>
      <c r="C640" s="118"/>
      <c r="D640" s="118"/>
      <c r="E640" s="689"/>
      <c r="F640" s="733"/>
      <c r="G640" s="763"/>
      <c r="H640" s="17"/>
      <c r="I640" s="200"/>
    </row>
    <row r="641" spans="1:9" ht="14.1" customHeight="1">
      <c r="A641" s="292"/>
      <c r="B641" s="17"/>
      <c r="C641" s="118"/>
      <c r="D641" s="118"/>
      <c r="E641" s="689"/>
      <c r="F641" s="733"/>
      <c r="G641" s="763"/>
      <c r="H641" s="17"/>
      <c r="I641" s="200"/>
    </row>
    <row r="642" spans="1:9" ht="14.1" customHeight="1">
      <c r="A642" s="292"/>
      <c r="B642" s="323"/>
      <c r="C642" s="118"/>
      <c r="D642" s="118"/>
      <c r="E642" s="689"/>
      <c r="F642" s="733"/>
      <c r="G642" s="763"/>
      <c r="H642" s="17"/>
      <c r="I642" s="200"/>
    </row>
    <row r="643" spans="1:9" ht="42.75" customHeight="1" thickBot="1">
      <c r="A643" s="145" t="s">
        <v>7840</v>
      </c>
      <c r="B643" s="146"/>
      <c r="C643" s="120"/>
      <c r="D643" s="120"/>
      <c r="E643" s="690"/>
      <c r="F643" s="735"/>
      <c r="G643" s="764"/>
      <c r="H643" s="204"/>
      <c r="I643" s="205"/>
    </row>
    <row r="644" spans="1:9" ht="42.75" customHeight="1">
      <c r="A644" s="228" t="s">
        <v>1036</v>
      </c>
      <c r="B644" s="229" t="s">
        <v>1037</v>
      </c>
      <c r="C644" s="230" t="s">
        <v>679</v>
      </c>
      <c r="D644" s="230" t="s">
        <v>3147</v>
      </c>
      <c r="E644" s="742" t="s">
        <v>11544</v>
      </c>
      <c r="F644" s="737" t="s">
        <v>2796</v>
      </c>
      <c r="G644" s="785" t="s">
        <v>2644</v>
      </c>
      <c r="H644" s="394" t="s">
        <v>498</v>
      </c>
      <c r="I644" s="232" t="s">
        <v>4274</v>
      </c>
    </row>
    <row r="645" spans="1:9" ht="13.5" thickBot="1">
      <c r="A645" s="228"/>
      <c r="B645" s="445"/>
      <c r="C645" s="230" t="s">
        <v>3648</v>
      </c>
      <c r="D645" s="446" t="s">
        <v>2645</v>
      </c>
      <c r="E645" s="696" t="s">
        <v>265</v>
      </c>
      <c r="F645" s="745">
        <f>'Заказ, cкидки и курсы валют'!$I$12</f>
        <v>0</v>
      </c>
      <c r="G645" s="1150"/>
      <c r="H645" s="545"/>
      <c r="I645" s="380"/>
    </row>
    <row r="646" spans="1:9">
      <c r="A646" s="1596" t="s">
        <v>5396</v>
      </c>
      <c r="B646" s="1242" t="s">
        <v>3544</v>
      </c>
      <c r="C646" s="1243">
        <v>4.4400000000000004</v>
      </c>
      <c r="D646" s="1575">
        <v>300</v>
      </c>
      <c r="E646" s="712">
        <f>E630*1.2</f>
        <v>124.36799999999999</v>
      </c>
      <c r="F646" s="1415">
        <f>ROUND(E646*(1-$F$37),2)</f>
        <v>124.37</v>
      </c>
      <c r="G646" s="1188">
        <f>'Заказ, cкидки и курсы валют'!$J$24*F646</f>
        <v>1577.63345</v>
      </c>
      <c r="H646" s="443">
        <f>ROUND((D646/1000)*G646,2)</f>
        <v>473.29</v>
      </c>
      <c r="I646" s="393"/>
    </row>
    <row r="647" spans="1:9">
      <c r="A647" s="1260" t="s">
        <v>6732</v>
      </c>
      <c r="B647" s="516" t="s">
        <v>99</v>
      </c>
      <c r="C647" s="519">
        <v>4.7</v>
      </c>
      <c r="D647" s="1576">
        <v>300</v>
      </c>
      <c r="E647" s="712">
        <f t="shared" ref="E647:E652" si="85">E631*1.2</f>
        <v>132.43199999999999</v>
      </c>
      <c r="F647" s="1416">
        <f t="shared" ref="F647:F652" si="86">ROUND(E647*(1-$F$37),2)</f>
        <v>132.43</v>
      </c>
      <c r="G647" s="1037">
        <f>'Заказ, cкидки и курсы валют'!$J$24*F647</f>
        <v>1679.8745500000002</v>
      </c>
      <c r="H647" s="158">
        <f t="shared" ref="H647:H652" si="87">ROUND((D647/1000)*G647,2)</f>
        <v>503.96</v>
      </c>
      <c r="I647" s="245"/>
    </row>
    <row r="648" spans="1:9">
      <c r="A648" s="1260" t="s">
        <v>6733</v>
      </c>
      <c r="B648" s="516" t="s">
        <v>611</v>
      </c>
      <c r="C648" s="519">
        <v>4.96</v>
      </c>
      <c r="D648" s="1576">
        <v>300</v>
      </c>
      <c r="E648" s="712">
        <f t="shared" si="85"/>
        <v>139.93199999999999</v>
      </c>
      <c r="F648" s="1416">
        <f t="shared" si="86"/>
        <v>139.93</v>
      </c>
      <c r="G648" s="1037">
        <f>'Заказ, cкидки и курсы валют'!$J$24*F648</f>
        <v>1775.01205</v>
      </c>
      <c r="H648" s="158">
        <f t="shared" si="87"/>
        <v>532.5</v>
      </c>
      <c r="I648" s="245"/>
    </row>
    <row r="649" spans="1:9">
      <c r="A649" s="1260" t="s">
        <v>5488</v>
      </c>
      <c r="B649" s="529" t="s">
        <v>1387</v>
      </c>
      <c r="C649" s="62">
        <v>5.46</v>
      </c>
      <c r="D649" s="1576">
        <v>300</v>
      </c>
      <c r="E649" s="712">
        <f t="shared" si="85"/>
        <v>148.21199999999999</v>
      </c>
      <c r="F649" s="1416">
        <f t="shared" si="86"/>
        <v>148.21</v>
      </c>
      <c r="G649" s="1037">
        <f>'Заказ, cкидки и курсы валют'!$J$24*F649</f>
        <v>1880.0438500000002</v>
      </c>
      <c r="H649" s="158">
        <f t="shared" si="87"/>
        <v>564.01</v>
      </c>
      <c r="I649" s="245"/>
    </row>
    <row r="650" spans="1:9">
      <c r="A650" s="1260" t="s">
        <v>5489</v>
      </c>
      <c r="B650" s="719" t="s">
        <v>3650</v>
      </c>
      <c r="C650" s="717">
        <v>5.72</v>
      </c>
      <c r="D650" s="1576">
        <v>250</v>
      </c>
      <c r="E650" s="712">
        <f t="shared" si="85"/>
        <v>157.11600000000001</v>
      </c>
      <c r="F650" s="1416">
        <f t="shared" si="86"/>
        <v>157.12</v>
      </c>
      <c r="G650" s="1037">
        <f>'Заказ, cкидки и курсы валют'!$J$24*F650</f>
        <v>1993.0672000000002</v>
      </c>
      <c r="H650" s="158">
        <f t="shared" si="87"/>
        <v>498.27</v>
      </c>
      <c r="I650" s="245"/>
    </row>
    <row r="651" spans="1:9">
      <c r="A651" s="1260" t="s">
        <v>5490</v>
      </c>
      <c r="B651" s="518" t="s">
        <v>3651</v>
      </c>
      <c r="C651" s="519">
        <v>5.8</v>
      </c>
      <c r="D651" s="1576">
        <v>250</v>
      </c>
      <c r="E651" s="712">
        <f t="shared" si="85"/>
        <v>160.95599999999999</v>
      </c>
      <c r="F651" s="1416">
        <f t="shared" si="86"/>
        <v>160.96</v>
      </c>
      <c r="G651" s="1037">
        <f>'Заказ, cкидки и курсы валют'!$J$24*F651</f>
        <v>2041.7776000000001</v>
      </c>
      <c r="H651" s="158">
        <f t="shared" si="87"/>
        <v>510.44</v>
      </c>
      <c r="I651" s="245"/>
    </row>
    <row r="652" spans="1:9" ht="13.5" thickBot="1">
      <c r="A652" s="1594" t="s">
        <v>6734</v>
      </c>
      <c r="B652" s="1245" t="s">
        <v>4330</v>
      </c>
      <c r="C652" s="1246">
        <v>6.42</v>
      </c>
      <c r="D652" s="1577">
        <v>200</v>
      </c>
      <c r="E652" s="712">
        <f t="shared" si="85"/>
        <v>173.37599999999998</v>
      </c>
      <c r="F652" s="1417">
        <f t="shared" si="86"/>
        <v>173.38</v>
      </c>
      <c r="G652" s="1174">
        <f>'Заказ, cкидки и курсы валют'!$J$24*F652</f>
        <v>2199.3253</v>
      </c>
      <c r="H652" s="214">
        <f t="shared" si="87"/>
        <v>439.87</v>
      </c>
      <c r="I652" s="248"/>
    </row>
    <row r="653" spans="1:9" ht="13.5" thickBot="1">
      <c r="A653" s="1426"/>
      <c r="B653" s="1486"/>
      <c r="C653" s="1487"/>
      <c r="D653" s="1488"/>
      <c r="E653" s="712"/>
      <c r="F653" s="1427"/>
      <c r="G653" s="1040"/>
      <c r="H653" s="23"/>
      <c r="I653" s="629"/>
    </row>
    <row r="654" spans="1:9" ht="14.1" customHeight="1">
      <c r="A654" s="291"/>
      <c r="B654" s="112" t="s">
        <v>3115</v>
      </c>
      <c r="C654" s="113"/>
      <c r="D654" s="114"/>
      <c r="E654" s="694"/>
      <c r="F654" s="729"/>
      <c r="G654" s="729"/>
      <c r="H654" s="196"/>
      <c r="I654" s="116"/>
    </row>
    <row r="655" spans="1:9" ht="14.1" customHeight="1">
      <c r="A655" s="292"/>
      <c r="B655" s="129" t="s">
        <v>2677</v>
      </c>
      <c r="C655" s="132"/>
      <c r="D655" s="132"/>
      <c r="E655" s="695"/>
      <c r="F655" s="695"/>
      <c r="G655" s="685"/>
      <c r="H655" s="17"/>
      <c r="I655" s="200"/>
    </row>
    <row r="656" spans="1:9" ht="14.1" customHeight="1">
      <c r="A656" s="292"/>
      <c r="B656" s="17"/>
      <c r="C656" s="118"/>
      <c r="D656" s="118"/>
      <c r="E656" s="689"/>
      <c r="F656" s="733"/>
      <c r="G656" s="763"/>
      <c r="H656" s="17"/>
      <c r="I656" s="200"/>
    </row>
    <row r="657" spans="1:9" ht="14.1" customHeight="1">
      <c r="A657" s="292"/>
      <c r="B657" s="17"/>
      <c r="C657" s="118"/>
      <c r="D657" s="118"/>
      <c r="E657" s="689"/>
      <c r="F657" s="733"/>
      <c r="G657" s="763"/>
      <c r="H657" s="17"/>
      <c r="I657" s="200"/>
    </row>
    <row r="658" spans="1:9" ht="14.1" customHeight="1">
      <c r="A658" s="292"/>
      <c r="B658" s="323"/>
      <c r="C658" s="118"/>
      <c r="D658" s="118"/>
      <c r="E658" s="689"/>
      <c r="F658" s="733"/>
      <c r="G658" s="763"/>
      <c r="H658" s="17"/>
      <c r="I658" s="200"/>
    </row>
    <row r="659" spans="1:9" ht="42.75" customHeight="1" thickBot="1">
      <c r="A659" s="145" t="s">
        <v>7841</v>
      </c>
      <c r="B659" s="306"/>
      <c r="C659" s="120"/>
      <c r="D659" s="120"/>
      <c r="E659" s="690"/>
      <c r="F659" s="735"/>
      <c r="G659" s="764"/>
      <c r="H659" s="204"/>
      <c r="I659" s="205"/>
    </row>
    <row r="660" spans="1:9" ht="40.5" customHeight="1">
      <c r="A660" s="228" t="s">
        <v>1036</v>
      </c>
      <c r="B660" s="229" t="s">
        <v>1037</v>
      </c>
      <c r="C660" s="230" t="s">
        <v>679</v>
      </c>
      <c r="D660" s="230" t="s">
        <v>3147</v>
      </c>
      <c r="E660" s="742" t="s">
        <v>11544</v>
      </c>
      <c r="F660" s="737" t="s">
        <v>2796</v>
      </c>
      <c r="G660" s="785" t="s">
        <v>2644</v>
      </c>
      <c r="H660" s="394" t="s">
        <v>498</v>
      </c>
      <c r="I660" s="232" t="s">
        <v>4274</v>
      </c>
    </row>
    <row r="661" spans="1:9" ht="14.1" customHeight="1" thickBot="1">
      <c r="A661" s="228"/>
      <c r="B661" s="445"/>
      <c r="C661" s="230" t="s">
        <v>3648</v>
      </c>
      <c r="D661" s="446" t="s">
        <v>2645</v>
      </c>
      <c r="E661" s="696" t="s">
        <v>265</v>
      </c>
      <c r="F661" s="745">
        <f>'Заказ, cкидки и курсы валют'!$I$12</f>
        <v>0</v>
      </c>
      <c r="G661" s="1150"/>
      <c r="H661" s="545"/>
      <c r="I661" s="380"/>
    </row>
    <row r="662" spans="1:9" ht="14.1" customHeight="1">
      <c r="A662" s="1202" t="s">
        <v>7842</v>
      </c>
      <c r="B662" s="1242" t="s">
        <v>3544</v>
      </c>
      <c r="C662" s="1243">
        <v>4.4400000000000004</v>
      </c>
      <c r="D662" s="1244">
        <v>45</v>
      </c>
      <c r="E662" s="1123">
        <f>E630*2</f>
        <v>207.28</v>
      </c>
      <c r="F662" s="1187">
        <f>ROUND(E662*(1-$F$37),2)</f>
        <v>207.28</v>
      </c>
      <c r="G662" s="1188">
        <f>'Заказ, cкидки и курсы валют'!$J$24*F662</f>
        <v>2629.3468000000003</v>
      </c>
      <c r="H662" s="443">
        <f>ROUND((D662/1000)*G662,2)</f>
        <v>118.32</v>
      </c>
      <c r="I662" s="393"/>
    </row>
    <row r="663" spans="1:9" ht="14.1" customHeight="1">
      <c r="A663" s="243" t="s">
        <v>7843</v>
      </c>
      <c r="B663" s="516" t="s">
        <v>99</v>
      </c>
      <c r="C663" s="519">
        <v>4.7</v>
      </c>
      <c r="D663" s="517">
        <v>40</v>
      </c>
      <c r="E663" s="1123">
        <f t="shared" ref="E663:E668" si="88">E631*2</f>
        <v>220.72</v>
      </c>
      <c r="F663" s="740">
        <f t="shared" ref="F663:F668" si="89">ROUND(E663*(1-$F$37),2)</f>
        <v>220.72</v>
      </c>
      <c r="G663" s="1037">
        <f>'Заказ, cкидки и курсы валют'!$J$24*F663</f>
        <v>2799.8332</v>
      </c>
      <c r="H663" s="158">
        <f t="shared" ref="H663:H668" si="90">ROUND((D663/1000)*G663,2)</f>
        <v>111.99</v>
      </c>
      <c r="I663" s="245"/>
    </row>
    <row r="664" spans="1:9" ht="14.1" customHeight="1">
      <c r="A664" s="243" t="s">
        <v>7844</v>
      </c>
      <c r="B664" s="516" t="s">
        <v>611</v>
      </c>
      <c r="C664" s="519">
        <v>4.96</v>
      </c>
      <c r="D664" s="517">
        <v>35</v>
      </c>
      <c r="E664" s="1123">
        <f t="shared" si="88"/>
        <v>233.22</v>
      </c>
      <c r="F664" s="740">
        <f t="shared" si="89"/>
        <v>233.22</v>
      </c>
      <c r="G664" s="1037">
        <f>'Заказ, cкидки и курсы валют'!$J$24*F664</f>
        <v>2958.3957</v>
      </c>
      <c r="H664" s="158">
        <f t="shared" si="90"/>
        <v>103.54</v>
      </c>
      <c r="I664" s="245"/>
    </row>
    <row r="665" spans="1:9" ht="14.1" customHeight="1">
      <c r="A665" s="715" t="s">
        <v>7845</v>
      </c>
      <c r="B665" s="529" t="s">
        <v>1387</v>
      </c>
      <c r="C665" s="62">
        <v>5.46</v>
      </c>
      <c r="D665" s="530">
        <v>35</v>
      </c>
      <c r="E665" s="1123">
        <f t="shared" si="88"/>
        <v>247.02</v>
      </c>
      <c r="F665" s="740">
        <f t="shared" si="89"/>
        <v>247.02</v>
      </c>
      <c r="G665" s="1037">
        <f>'Заказ, cкидки и курсы валют'!$J$24*F665</f>
        <v>3133.4487000000004</v>
      </c>
      <c r="H665" s="158">
        <f t="shared" si="90"/>
        <v>109.67</v>
      </c>
      <c r="I665" s="387"/>
    </row>
    <row r="666" spans="1:9" ht="14.1" customHeight="1">
      <c r="A666" s="716" t="s">
        <v>7846</v>
      </c>
      <c r="B666" s="719" t="s">
        <v>3650</v>
      </c>
      <c r="C666" s="717">
        <v>5.72</v>
      </c>
      <c r="D666" s="718">
        <v>30</v>
      </c>
      <c r="E666" s="1123">
        <f t="shared" si="88"/>
        <v>261.86</v>
      </c>
      <c r="F666" s="740">
        <f t="shared" si="89"/>
        <v>261.86</v>
      </c>
      <c r="G666" s="1037">
        <f>'Заказ, cкидки и курсы валют'!$J$24*F666</f>
        <v>3321.6941000000002</v>
      </c>
      <c r="H666" s="158">
        <f t="shared" si="90"/>
        <v>99.65</v>
      </c>
      <c r="I666" s="366"/>
    </row>
    <row r="667" spans="1:9" ht="14.1" customHeight="1">
      <c r="A667" s="243" t="s">
        <v>7847</v>
      </c>
      <c r="B667" s="518" t="s">
        <v>3651</v>
      </c>
      <c r="C667" s="519">
        <v>5.8</v>
      </c>
      <c r="D667" s="517">
        <v>30</v>
      </c>
      <c r="E667" s="1123">
        <f t="shared" si="88"/>
        <v>268.26</v>
      </c>
      <c r="F667" s="740">
        <f t="shared" si="89"/>
        <v>268.26</v>
      </c>
      <c r="G667" s="1037">
        <f>'Заказ, cкидки и курсы валют'!$J$24*F667</f>
        <v>3402.8780999999999</v>
      </c>
      <c r="H667" s="158">
        <f t="shared" si="90"/>
        <v>102.09</v>
      </c>
      <c r="I667" s="245"/>
    </row>
    <row r="668" spans="1:9" ht="14.1" customHeight="1" thickBot="1">
      <c r="A668" s="271" t="s">
        <v>7848</v>
      </c>
      <c r="B668" s="1245" t="s">
        <v>4330</v>
      </c>
      <c r="C668" s="1246">
        <v>6.42</v>
      </c>
      <c r="D668" s="1247">
        <v>25</v>
      </c>
      <c r="E668" s="1123">
        <f t="shared" si="88"/>
        <v>288.95999999999998</v>
      </c>
      <c r="F668" s="1173">
        <f t="shared" si="89"/>
        <v>288.95999999999998</v>
      </c>
      <c r="G668" s="1174">
        <f>'Заказ, cкидки и курсы валют'!$J$24*F668</f>
        <v>3665.4575999999997</v>
      </c>
      <c r="H668" s="214">
        <f t="shared" si="90"/>
        <v>91.64</v>
      </c>
      <c r="I668" s="248"/>
    </row>
    <row r="669" spans="1:9" ht="15.75" thickBot="1">
      <c r="A669" s="1426"/>
      <c r="B669" s="1486"/>
      <c r="C669" s="1487"/>
      <c r="D669" s="1488"/>
      <c r="E669" s="825"/>
      <c r="F669" s="1427"/>
      <c r="G669" s="1040"/>
      <c r="H669" s="23"/>
      <c r="I669" s="629"/>
    </row>
    <row r="670" spans="1:9" ht="18">
      <c r="A670" s="291"/>
      <c r="B670" s="112" t="s">
        <v>3115</v>
      </c>
      <c r="C670" s="113"/>
      <c r="D670" s="114"/>
      <c r="E670" s="694"/>
      <c r="F670" s="729"/>
      <c r="G670" s="729"/>
      <c r="H670" s="196"/>
      <c r="I670" s="116"/>
    </row>
    <row r="671" spans="1:9" ht="18">
      <c r="A671" s="292"/>
      <c r="B671" s="129" t="s">
        <v>2677</v>
      </c>
      <c r="C671" s="132"/>
      <c r="D671" s="132"/>
      <c r="E671" s="695"/>
      <c r="F671" s="695"/>
      <c r="G671" s="685"/>
      <c r="H671" s="17"/>
      <c r="I671" s="200"/>
    </row>
    <row r="672" spans="1:9">
      <c r="A672" s="292"/>
      <c r="B672" s="17"/>
      <c r="C672" s="118"/>
      <c r="D672" s="118"/>
      <c r="E672" s="689"/>
      <c r="F672" s="733"/>
      <c r="G672" s="763"/>
      <c r="H672" s="17"/>
      <c r="I672" s="200"/>
    </row>
    <row r="673" spans="1:11">
      <c r="A673" s="292"/>
      <c r="B673" s="17"/>
      <c r="C673" s="118"/>
      <c r="D673" s="118"/>
      <c r="E673" s="689"/>
      <c r="F673" s="733"/>
      <c r="G673" s="763"/>
      <c r="H673" s="17"/>
      <c r="I673" s="200"/>
    </row>
    <row r="674" spans="1:11" ht="14.1" customHeight="1">
      <c r="A674" s="292"/>
      <c r="B674" s="323"/>
      <c r="C674" s="118"/>
      <c r="D674" s="118"/>
      <c r="E674" s="689"/>
      <c r="F674" s="733"/>
      <c r="G674" s="763"/>
      <c r="H674" s="17"/>
      <c r="I674" s="200"/>
    </row>
    <row r="675" spans="1:11" ht="51.75" customHeight="1" thickBot="1">
      <c r="A675" s="145" t="s">
        <v>7839</v>
      </c>
      <c r="B675" s="306"/>
      <c r="C675" s="120"/>
      <c r="D675" s="120"/>
      <c r="E675" s="690"/>
      <c r="F675" s="735"/>
      <c r="G675" s="764"/>
      <c r="H675" s="204"/>
      <c r="I675" s="205"/>
    </row>
    <row r="676" spans="1:11" ht="51.75" customHeight="1">
      <c r="A676" s="228" t="s">
        <v>1036</v>
      </c>
      <c r="B676" s="229" t="s">
        <v>1037</v>
      </c>
      <c r="C676" s="230" t="s">
        <v>679</v>
      </c>
      <c r="D676" s="230" t="s">
        <v>3147</v>
      </c>
      <c r="E676" s="742" t="s">
        <v>11544</v>
      </c>
      <c r="F676" s="737" t="s">
        <v>2796</v>
      </c>
      <c r="G676" s="785" t="s">
        <v>2644</v>
      </c>
      <c r="H676" s="394" t="s">
        <v>498</v>
      </c>
      <c r="I676" s="232" t="s">
        <v>4274</v>
      </c>
    </row>
    <row r="677" spans="1:11" ht="14.1" customHeight="1" thickBot="1">
      <c r="A677" s="228"/>
      <c r="B677" s="445"/>
      <c r="C677" s="230" t="s">
        <v>3648</v>
      </c>
      <c r="D677" s="446" t="s">
        <v>2645</v>
      </c>
      <c r="E677" s="696" t="s">
        <v>265</v>
      </c>
      <c r="F677" s="745">
        <f>'Заказ, cкидки и курсы валют'!$I$12</f>
        <v>0</v>
      </c>
      <c r="G677" s="1150"/>
      <c r="H677" s="545"/>
      <c r="I677" s="380"/>
    </row>
    <row r="678" spans="1:11" ht="14.1" customHeight="1">
      <c r="A678" s="389" t="s">
        <v>4883</v>
      </c>
      <c r="B678" s="1221" t="s">
        <v>1393</v>
      </c>
      <c r="C678" s="1206">
        <v>5.04</v>
      </c>
      <c r="D678" s="449">
        <v>4000</v>
      </c>
      <c r="E678" s="2363">
        <v>128.37</v>
      </c>
      <c r="F678" s="1187">
        <f>ROUND(E678*(1-$F$37),2)</f>
        <v>128.37</v>
      </c>
      <c r="G678" s="1188">
        <f>'Заказ, cкидки и курсы валют'!$J$24*F678</f>
        <v>1628.37345</v>
      </c>
      <c r="H678" s="443">
        <f>ROUND((D678/1000)*G678,2)</f>
        <v>6513.49</v>
      </c>
      <c r="I678" s="393"/>
      <c r="K678" s="1636"/>
    </row>
    <row r="679" spans="1:11" ht="14.1" customHeight="1">
      <c r="A679" s="250" t="s">
        <v>4884</v>
      </c>
      <c r="B679" s="49" t="s">
        <v>1394</v>
      </c>
      <c r="C679" s="72">
        <v>5.74</v>
      </c>
      <c r="D679" s="48">
        <v>3000</v>
      </c>
      <c r="E679" s="2363">
        <v>133.25</v>
      </c>
      <c r="F679" s="740">
        <f t="shared" ref="F679:F685" si="91">ROUND(E679*(1-$F$37),2)</f>
        <v>133.25</v>
      </c>
      <c r="G679" s="1037">
        <f>'Заказ, cкидки и курсы валют'!$J$24*F679</f>
        <v>1690.2762500000001</v>
      </c>
      <c r="H679" s="158">
        <f t="shared" ref="H679:H685" si="92">ROUND((D679/1000)*G679,2)</f>
        <v>5070.83</v>
      </c>
      <c r="I679" s="245"/>
      <c r="K679" s="1636"/>
    </row>
    <row r="680" spans="1:11" ht="14.1" customHeight="1">
      <c r="A680" s="250" t="s">
        <v>4885</v>
      </c>
      <c r="B680" s="49" t="s">
        <v>599</v>
      </c>
      <c r="C680" s="72">
        <v>6.43</v>
      </c>
      <c r="D680" s="48">
        <v>2600</v>
      </c>
      <c r="E680" s="2363">
        <v>153.58000000000001</v>
      </c>
      <c r="F680" s="740">
        <f t="shared" si="91"/>
        <v>153.58000000000001</v>
      </c>
      <c r="G680" s="1037">
        <f>'Заказ, cкидки и курсы валют'!$J$24*F680</f>
        <v>1948.1623000000002</v>
      </c>
      <c r="H680" s="158">
        <f t="shared" si="92"/>
        <v>5065.22</v>
      </c>
      <c r="I680" s="245"/>
      <c r="K680" s="1636"/>
    </row>
    <row r="681" spans="1:11" ht="14.1" customHeight="1">
      <c r="A681" s="250" t="s">
        <v>1577</v>
      </c>
      <c r="B681" s="49" t="s">
        <v>600</v>
      </c>
      <c r="C681" s="72">
        <v>7.2</v>
      </c>
      <c r="D681" s="48">
        <v>2200</v>
      </c>
      <c r="E681" s="2363">
        <v>169.19</v>
      </c>
      <c r="F681" s="740">
        <f t="shared" si="91"/>
        <v>169.19</v>
      </c>
      <c r="G681" s="1037">
        <f>'Заказ, cкидки и курсы валют'!$J$24*F681</f>
        <v>2146.17515</v>
      </c>
      <c r="H681" s="158">
        <f t="shared" si="92"/>
        <v>4721.59</v>
      </c>
      <c r="I681" s="245"/>
    </row>
    <row r="682" spans="1:11" ht="14.1" customHeight="1">
      <c r="A682" s="250" t="s">
        <v>1578</v>
      </c>
      <c r="B682" s="49" t="s">
        <v>601</v>
      </c>
      <c r="C682" s="72">
        <v>8.5299999999999994</v>
      </c>
      <c r="D682" s="48">
        <v>1700</v>
      </c>
      <c r="E682" s="2363">
        <v>202.31</v>
      </c>
      <c r="F682" s="740">
        <f t="shared" si="91"/>
        <v>202.31</v>
      </c>
      <c r="G682" s="1037">
        <f>'Заказ, cкидки и курсы валют'!$J$24*F682</f>
        <v>2566.3023499999999</v>
      </c>
      <c r="H682" s="158">
        <f t="shared" si="92"/>
        <v>4362.71</v>
      </c>
      <c r="I682" s="245"/>
    </row>
    <row r="683" spans="1:11" ht="14.1" customHeight="1">
      <c r="A683" s="250" t="s">
        <v>1579</v>
      </c>
      <c r="B683" s="49" t="s">
        <v>602</v>
      </c>
      <c r="C683" s="72">
        <v>10.27</v>
      </c>
      <c r="D683" s="48">
        <v>1500</v>
      </c>
      <c r="E683" s="2363">
        <v>242.11</v>
      </c>
      <c r="F683" s="740">
        <f t="shared" si="91"/>
        <v>242.11</v>
      </c>
      <c r="G683" s="1037">
        <f>'Заказ, cкидки и курсы валют'!$J$24*F683</f>
        <v>3071.1653500000002</v>
      </c>
      <c r="H683" s="158">
        <f t="shared" si="92"/>
        <v>4606.75</v>
      </c>
      <c r="I683" s="245"/>
    </row>
    <row r="684" spans="1:11" ht="14.1" customHeight="1">
      <c r="A684" s="250" t="s">
        <v>1580</v>
      </c>
      <c r="B684" s="49" t="s">
        <v>603</v>
      </c>
      <c r="C684" s="72">
        <v>11.43</v>
      </c>
      <c r="D684" s="48">
        <v>1500</v>
      </c>
      <c r="E684" s="2363">
        <v>273.26</v>
      </c>
      <c r="F684" s="740">
        <f t="shared" si="91"/>
        <v>273.26</v>
      </c>
      <c r="G684" s="1037">
        <f>'Заказ, cкидки и курсы валют'!$J$24*F684</f>
        <v>3466.3031000000001</v>
      </c>
      <c r="H684" s="158">
        <f t="shared" si="92"/>
        <v>5199.45</v>
      </c>
      <c r="I684" s="245"/>
    </row>
    <row r="685" spans="1:11" ht="14.1" customHeight="1" thickBot="1">
      <c r="A685" s="282" t="s">
        <v>1581</v>
      </c>
      <c r="B685" s="163" t="s">
        <v>1033</v>
      </c>
      <c r="C685" s="163">
        <v>13.6</v>
      </c>
      <c r="D685" s="254">
        <v>1000</v>
      </c>
      <c r="E685" s="2363">
        <v>361.32</v>
      </c>
      <c r="F685" s="1173">
        <f t="shared" si="91"/>
        <v>361.32</v>
      </c>
      <c r="G685" s="1174">
        <f>'Заказ, cкидки и курсы валют'!$J$24*F685</f>
        <v>4583.3442000000005</v>
      </c>
      <c r="H685" s="214">
        <f t="shared" si="92"/>
        <v>4583.34</v>
      </c>
      <c r="I685" s="248"/>
    </row>
    <row r="686" spans="1:11" ht="14.1" customHeight="1" thickBot="1">
      <c r="A686" s="14"/>
      <c r="B686" s="54"/>
      <c r="C686" s="54"/>
      <c r="D686" s="55"/>
      <c r="E686" s="682"/>
      <c r="F686" s="682"/>
      <c r="G686" s="678"/>
      <c r="H686" s="14"/>
      <c r="I686" s="14"/>
    </row>
    <row r="687" spans="1:11" ht="14.1" customHeight="1">
      <c r="A687" s="291"/>
      <c r="B687" s="112" t="s">
        <v>3115</v>
      </c>
      <c r="C687" s="113"/>
      <c r="D687" s="114"/>
      <c r="E687" s="694"/>
      <c r="F687" s="729"/>
      <c r="G687" s="729"/>
      <c r="H687" s="196"/>
      <c r="I687" s="116"/>
    </row>
    <row r="688" spans="1:11" ht="18">
      <c r="A688" s="292"/>
      <c r="B688" s="129" t="s">
        <v>2677</v>
      </c>
      <c r="C688" s="132"/>
      <c r="D688" s="132"/>
      <c r="E688" s="695"/>
      <c r="F688" s="695"/>
      <c r="G688" s="685"/>
      <c r="H688" s="17"/>
      <c r="I688" s="200"/>
    </row>
    <row r="689" spans="1:9">
      <c r="A689" s="292"/>
      <c r="B689" s="17"/>
      <c r="C689" s="118"/>
      <c r="D689" s="118"/>
      <c r="E689" s="689"/>
      <c r="F689" s="733"/>
      <c r="G689" s="763"/>
      <c r="H689" s="17"/>
      <c r="I689" s="200"/>
    </row>
    <row r="690" spans="1:9">
      <c r="A690" s="292"/>
      <c r="B690" s="17"/>
      <c r="C690" s="320"/>
      <c r="D690" s="17"/>
      <c r="E690" s="689"/>
      <c r="F690" s="731"/>
      <c r="G690" s="763"/>
      <c r="H690" s="17"/>
      <c r="I690" s="200"/>
    </row>
    <row r="691" spans="1:9">
      <c r="A691" s="292"/>
      <c r="B691" s="323"/>
      <c r="C691" s="320"/>
      <c r="D691" s="17"/>
      <c r="E691" s="689"/>
      <c r="F691" s="731"/>
      <c r="G691" s="763"/>
      <c r="H691" s="17"/>
      <c r="I691" s="200"/>
    </row>
    <row r="692" spans="1:9" ht="18.75" thickBot="1">
      <c r="A692" s="145" t="s">
        <v>7840</v>
      </c>
      <c r="B692" s="146"/>
      <c r="C692" s="121"/>
      <c r="D692" s="204"/>
      <c r="E692" s="697"/>
      <c r="F692" s="735"/>
      <c r="G692" s="764"/>
      <c r="H692" s="204"/>
      <c r="I692" s="205"/>
    </row>
    <row r="693" spans="1:9" ht="42">
      <c r="A693" s="228" t="s">
        <v>1036</v>
      </c>
      <c r="B693" s="229" t="s">
        <v>1037</v>
      </c>
      <c r="C693" s="230" t="s">
        <v>679</v>
      </c>
      <c r="D693" s="230" t="s">
        <v>3147</v>
      </c>
      <c r="E693" s="742" t="s">
        <v>11544</v>
      </c>
      <c r="F693" s="737" t="s">
        <v>2796</v>
      </c>
      <c r="G693" s="785" t="s">
        <v>2644</v>
      </c>
      <c r="H693" s="394" t="s">
        <v>498</v>
      </c>
      <c r="I693" s="232" t="s">
        <v>4274</v>
      </c>
    </row>
    <row r="694" spans="1:9" ht="13.5" thickBot="1">
      <c r="A694" s="228"/>
      <c r="B694" s="445"/>
      <c r="C694" s="230" t="s">
        <v>3648</v>
      </c>
      <c r="D694" s="446" t="s">
        <v>2645</v>
      </c>
      <c r="E694" s="696" t="s">
        <v>265</v>
      </c>
      <c r="F694" s="745">
        <f>'Заказ, cкидки и курсы валют'!$I$12</f>
        <v>0</v>
      </c>
      <c r="G694" s="1150"/>
      <c r="H694" s="545"/>
      <c r="I694" s="380"/>
    </row>
    <row r="695" spans="1:9">
      <c r="A695" s="1248" t="s">
        <v>1582</v>
      </c>
      <c r="B695" s="1220" t="s">
        <v>1393</v>
      </c>
      <c r="C695" s="1249">
        <v>5.09</v>
      </c>
      <c r="D695" s="1578">
        <v>300</v>
      </c>
      <c r="E695" s="712">
        <f>E678*1.2</f>
        <v>154.04400000000001</v>
      </c>
      <c r="F695" s="1415">
        <f>ROUND(E695*(1-$F$37),2)</f>
        <v>154.04</v>
      </c>
      <c r="G695" s="1188">
        <f>'Заказ, cкидки и курсы валют'!$J$24*F695</f>
        <v>1953.9974</v>
      </c>
      <c r="H695" s="443">
        <f>ROUND((D695/1000)*G695,2)</f>
        <v>586.20000000000005</v>
      </c>
      <c r="I695" s="570"/>
    </row>
    <row r="696" spans="1:9">
      <c r="A696" s="531" t="s">
        <v>1583</v>
      </c>
      <c r="B696" s="40" t="s">
        <v>1394</v>
      </c>
      <c r="C696" s="39">
        <v>5.79</v>
      </c>
      <c r="D696" s="144">
        <v>250</v>
      </c>
      <c r="E696" s="712">
        <f t="shared" ref="E696:E702" si="93">E679*1.2</f>
        <v>159.9</v>
      </c>
      <c r="F696" s="1416">
        <f t="shared" ref="F696:F702" si="94">ROUND(E696*(1-$F$37),2)</f>
        <v>159.9</v>
      </c>
      <c r="G696" s="1037">
        <f>'Заказ, cкидки и курсы валют'!$J$24*F696</f>
        <v>2028.3315000000002</v>
      </c>
      <c r="H696" s="158">
        <f t="shared" ref="H696:H702" si="95">ROUND((D696/1000)*G696,2)</f>
        <v>507.08</v>
      </c>
      <c r="I696" s="387"/>
    </row>
    <row r="697" spans="1:9" ht="14.1" customHeight="1">
      <c r="A697" s="531" t="s">
        <v>1584</v>
      </c>
      <c r="B697" s="40" t="s">
        <v>599</v>
      </c>
      <c r="C697" s="39">
        <v>6.48</v>
      </c>
      <c r="D697" s="144">
        <v>200</v>
      </c>
      <c r="E697" s="712">
        <f t="shared" si="93"/>
        <v>184.29600000000002</v>
      </c>
      <c r="F697" s="1416">
        <f t="shared" si="94"/>
        <v>184.3</v>
      </c>
      <c r="G697" s="1037">
        <f>'Заказ, cкидки и курсы валют'!$J$24*F697</f>
        <v>2337.8455000000004</v>
      </c>
      <c r="H697" s="158">
        <f t="shared" si="95"/>
        <v>467.57</v>
      </c>
      <c r="I697" s="387"/>
    </row>
    <row r="698" spans="1:9" ht="14.1" customHeight="1">
      <c r="A698" s="531" t="s">
        <v>1585</v>
      </c>
      <c r="B698" s="40" t="s">
        <v>600</v>
      </c>
      <c r="C698" s="39">
        <v>7.24</v>
      </c>
      <c r="D698" s="144">
        <v>200</v>
      </c>
      <c r="E698" s="712">
        <f t="shared" si="93"/>
        <v>203.02799999999999</v>
      </c>
      <c r="F698" s="1416">
        <f t="shared" si="94"/>
        <v>203.03</v>
      </c>
      <c r="G698" s="1037">
        <f>'Заказ, cкидки и курсы валют'!$J$24*F698</f>
        <v>2575.4355500000001</v>
      </c>
      <c r="H698" s="158">
        <f t="shared" si="95"/>
        <v>515.09</v>
      </c>
      <c r="I698" s="387"/>
    </row>
    <row r="699" spans="1:9" ht="14.1" customHeight="1">
      <c r="A699" s="531" t="s">
        <v>1586</v>
      </c>
      <c r="B699" s="40" t="s">
        <v>601</v>
      </c>
      <c r="C699" s="39">
        <v>8.58</v>
      </c>
      <c r="D699" s="144">
        <v>150</v>
      </c>
      <c r="E699" s="712">
        <f t="shared" si="93"/>
        <v>242.77199999999999</v>
      </c>
      <c r="F699" s="1416">
        <f t="shared" si="94"/>
        <v>242.77</v>
      </c>
      <c r="G699" s="1037">
        <f>'Заказ, cкидки и курсы валют'!$J$24*F699</f>
        <v>3079.5374500000003</v>
      </c>
      <c r="H699" s="158">
        <f t="shared" si="95"/>
        <v>461.93</v>
      </c>
      <c r="I699" s="387"/>
    </row>
    <row r="700" spans="1:9" ht="14.1" customHeight="1">
      <c r="A700" s="531" t="s">
        <v>1587</v>
      </c>
      <c r="B700" s="40" t="s">
        <v>602</v>
      </c>
      <c r="C700" s="39">
        <v>10.32</v>
      </c>
      <c r="D700" s="144">
        <v>100</v>
      </c>
      <c r="E700" s="712">
        <f t="shared" si="93"/>
        <v>290.53199999999998</v>
      </c>
      <c r="F700" s="1416">
        <f t="shared" si="94"/>
        <v>290.52999999999997</v>
      </c>
      <c r="G700" s="1037">
        <f>'Заказ, cкидки и курсы валют'!$J$24*F700</f>
        <v>3685.3730499999997</v>
      </c>
      <c r="H700" s="158">
        <f t="shared" si="95"/>
        <v>368.54</v>
      </c>
      <c r="I700" s="387"/>
    </row>
    <row r="701" spans="1:9" ht="14.1" customHeight="1">
      <c r="A701" s="531" t="s">
        <v>1588</v>
      </c>
      <c r="B701" s="40" t="s">
        <v>603</v>
      </c>
      <c r="C701" s="39">
        <v>11.48</v>
      </c>
      <c r="D701" s="144">
        <v>50</v>
      </c>
      <c r="E701" s="712">
        <f t="shared" si="93"/>
        <v>327.91199999999998</v>
      </c>
      <c r="F701" s="1416">
        <f t="shared" si="94"/>
        <v>327.91</v>
      </c>
      <c r="G701" s="1037">
        <f>'Заказ, cкидки и курсы валют'!$J$24*F701</f>
        <v>4159.5383500000007</v>
      </c>
      <c r="H701" s="158">
        <f t="shared" si="95"/>
        <v>207.98</v>
      </c>
      <c r="I701" s="387"/>
    </row>
    <row r="702" spans="1:9" ht="14.1" customHeight="1" thickBot="1">
      <c r="A702" s="399" t="s">
        <v>790</v>
      </c>
      <c r="B702" s="317" t="s">
        <v>1033</v>
      </c>
      <c r="C702" s="317">
        <v>13.6</v>
      </c>
      <c r="D702" s="331">
        <v>50</v>
      </c>
      <c r="E702" s="712">
        <f t="shared" si="93"/>
        <v>433.584</v>
      </c>
      <c r="F702" s="1417">
        <f t="shared" si="94"/>
        <v>433.58</v>
      </c>
      <c r="G702" s="1174">
        <f>'Заказ, cкидки и курсы валют'!$J$24*F702</f>
        <v>5499.9623000000001</v>
      </c>
      <c r="H702" s="214">
        <f t="shared" si="95"/>
        <v>275</v>
      </c>
      <c r="I702" s="532"/>
    </row>
    <row r="703" spans="1:9" ht="14.1" customHeight="1" thickBot="1"/>
    <row r="704" spans="1:9" ht="14.1" customHeight="1">
      <c r="A704" s="291"/>
      <c r="B704" s="112" t="s">
        <v>3115</v>
      </c>
      <c r="C704" s="113"/>
      <c r="D704" s="114"/>
      <c r="E704" s="694"/>
      <c r="F704" s="729"/>
      <c r="G704" s="729"/>
      <c r="H704" s="196"/>
      <c r="I704" s="116"/>
    </row>
    <row r="705" spans="1:9" ht="14.1" customHeight="1">
      <c r="A705" s="292"/>
      <c r="B705" s="129" t="s">
        <v>2677</v>
      </c>
      <c r="C705" s="132"/>
      <c r="D705" s="132"/>
      <c r="E705" s="695"/>
      <c r="F705" s="695"/>
      <c r="G705" s="685"/>
      <c r="H705" s="17"/>
      <c r="I705" s="200"/>
    </row>
    <row r="706" spans="1:9" ht="14.1" customHeight="1">
      <c r="A706" s="292"/>
      <c r="B706" s="17"/>
      <c r="C706" s="118"/>
      <c r="D706" s="118"/>
      <c r="E706" s="689"/>
      <c r="F706" s="733"/>
      <c r="G706" s="763"/>
      <c r="H706" s="17"/>
      <c r="I706" s="200"/>
    </row>
    <row r="707" spans="1:9" ht="14.1" customHeight="1">
      <c r="A707" s="292"/>
      <c r="B707" s="17"/>
      <c r="C707" s="320"/>
      <c r="D707" s="17"/>
      <c r="E707" s="689"/>
      <c r="F707" s="731"/>
      <c r="G707" s="763"/>
      <c r="H707" s="17"/>
      <c r="I707" s="200"/>
    </row>
    <row r="708" spans="1:9" ht="14.1" customHeight="1">
      <c r="A708" s="292"/>
      <c r="B708" s="323"/>
      <c r="C708" s="320"/>
      <c r="D708" s="17"/>
      <c r="E708" s="689"/>
      <c r="F708" s="731"/>
      <c r="G708" s="763"/>
      <c r="H708" s="17"/>
      <c r="I708" s="200"/>
    </row>
    <row r="709" spans="1:9" ht="48.75" customHeight="1" thickBot="1">
      <c r="A709" s="145" t="s">
        <v>7841</v>
      </c>
      <c r="B709" s="146"/>
      <c r="C709" s="121"/>
      <c r="D709" s="204"/>
      <c r="E709" s="697"/>
      <c r="F709" s="735"/>
      <c r="G709" s="764"/>
      <c r="H709" s="204"/>
      <c r="I709" s="205"/>
    </row>
    <row r="710" spans="1:9" ht="45.75" customHeight="1">
      <c r="A710" s="228" t="s">
        <v>1036</v>
      </c>
      <c r="B710" s="229" t="s">
        <v>1037</v>
      </c>
      <c r="C710" s="230" t="s">
        <v>679</v>
      </c>
      <c r="D710" s="230" t="s">
        <v>3147</v>
      </c>
      <c r="E710" s="742" t="s">
        <v>11544</v>
      </c>
      <c r="F710" s="737" t="s">
        <v>2796</v>
      </c>
      <c r="G710" s="785" t="s">
        <v>2644</v>
      </c>
      <c r="H710" s="394" t="s">
        <v>498</v>
      </c>
      <c r="I710" s="232" t="s">
        <v>4274</v>
      </c>
    </row>
    <row r="711" spans="1:9" ht="13.5" thickBot="1">
      <c r="A711" s="228"/>
      <c r="B711" s="445"/>
      <c r="C711" s="230" t="s">
        <v>3648</v>
      </c>
      <c r="D711" s="446" t="s">
        <v>2645</v>
      </c>
      <c r="E711" s="696" t="s">
        <v>265</v>
      </c>
      <c r="F711" s="745">
        <f>'Заказ, cкидки и курсы валют'!$I$12</f>
        <v>0</v>
      </c>
      <c r="G711" s="1150"/>
      <c r="H711" s="545"/>
      <c r="I711" s="380"/>
    </row>
    <row r="712" spans="1:9">
      <c r="A712" s="1248" t="s">
        <v>7849</v>
      </c>
      <c r="B712" s="1220" t="s">
        <v>1393</v>
      </c>
      <c r="C712" s="1249">
        <v>5.09</v>
      </c>
      <c r="D712" s="1489">
        <v>40</v>
      </c>
      <c r="E712" s="710">
        <f>E678*2</f>
        <v>256.74</v>
      </c>
      <c r="F712" s="1187">
        <f>ROUND(E712*(1-$F$37),2)</f>
        <v>256.74</v>
      </c>
      <c r="G712" s="1188">
        <f>'Заказ, cкидки и курсы валют'!$J$24*F712</f>
        <v>3256.7469000000001</v>
      </c>
      <c r="H712" s="443">
        <f>ROUND((D712/1000)*G712,2)</f>
        <v>130.27000000000001</v>
      </c>
      <c r="I712" s="570"/>
    </row>
    <row r="713" spans="1:9">
      <c r="A713" s="531" t="s">
        <v>7850</v>
      </c>
      <c r="B713" s="40" t="s">
        <v>1394</v>
      </c>
      <c r="C713" s="39">
        <v>5.79</v>
      </c>
      <c r="D713" s="85">
        <v>30</v>
      </c>
      <c r="E713" s="710">
        <f t="shared" ref="E713:E719" si="96">E679*2</f>
        <v>266.5</v>
      </c>
      <c r="F713" s="740">
        <f t="shared" ref="F713:F719" si="97">ROUND(E713*(1-$F$37),2)</f>
        <v>266.5</v>
      </c>
      <c r="G713" s="1037">
        <f>'Заказ, cкидки и курсы валют'!$J$24*F713</f>
        <v>3380.5525000000002</v>
      </c>
      <c r="H713" s="158">
        <f t="shared" ref="H713:H719" si="98">ROUND((D713/1000)*G713,2)</f>
        <v>101.42</v>
      </c>
      <c r="I713" s="387"/>
    </row>
    <row r="714" spans="1:9">
      <c r="A714" s="531" t="s">
        <v>7851</v>
      </c>
      <c r="B714" s="40" t="s">
        <v>599</v>
      </c>
      <c r="C714" s="39">
        <v>6.48</v>
      </c>
      <c r="D714" s="85">
        <v>20</v>
      </c>
      <c r="E714" s="710">
        <f t="shared" si="96"/>
        <v>307.16000000000003</v>
      </c>
      <c r="F714" s="740">
        <f t="shared" si="97"/>
        <v>307.16000000000003</v>
      </c>
      <c r="G714" s="1037">
        <f>'Заказ, cкидки и курсы валют'!$J$24*F714</f>
        <v>3896.3246000000004</v>
      </c>
      <c r="H714" s="158">
        <f t="shared" si="98"/>
        <v>77.930000000000007</v>
      </c>
      <c r="I714" s="387"/>
    </row>
    <row r="715" spans="1:9">
      <c r="A715" s="531" t="s">
        <v>7852</v>
      </c>
      <c r="B715" s="40" t="s">
        <v>600</v>
      </c>
      <c r="C715" s="39">
        <v>7.24</v>
      </c>
      <c r="D715" s="85">
        <v>20</v>
      </c>
      <c r="E715" s="710">
        <f t="shared" si="96"/>
        <v>338.38</v>
      </c>
      <c r="F715" s="740">
        <f t="shared" si="97"/>
        <v>338.38</v>
      </c>
      <c r="G715" s="1037">
        <f>'Заказ, cкидки и курсы валют'!$J$24*F715</f>
        <v>4292.3503000000001</v>
      </c>
      <c r="H715" s="158">
        <f t="shared" si="98"/>
        <v>85.85</v>
      </c>
      <c r="I715" s="387"/>
    </row>
    <row r="716" spans="1:9">
      <c r="A716" s="531" t="s">
        <v>7853</v>
      </c>
      <c r="B716" s="40" t="s">
        <v>601</v>
      </c>
      <c r="C716" s="39">
        <v>8.58</v>
      </c>
      <c r="D716" s="85">
        <v>10</v>
      </c>
      <c r="E716" s="710">
        <f t="shared" si="96"/>
        <v>404.62</v>
      </c>
      <c r="F716" s="740">
        <f t="shared" si="97"/>
        <v>404.62</v>
      </c>
      <c r="G716" s="1037">
        <f>'Заказ, cкидки и курсы валют'!$J$24*F716</f>
        <v>5132.6046999999999</v>
      </c>
      <c r="H716" s="158">
        <f t="shared" si="98"/>
        <v>51.33</v>
      </c>
      <c r="I716" s="387"/>
    </row>
    <row r="717" spans="1:9">
      <c r="A717" s="531" t="s">
        <v>7854</v>
      </c>
      <c r="B717" s="40" t="s">
        <v>602</v>
      </c>
      <c r="C717" s="39">
        <v>10.32</v>
      </c>
      <c r="D717" s="85">
        <v>10</v>
      </c>
      <c r="E717" s="710">
        <f t="shared" si="96"/>
        <v>484.22</v>
      </c>
      <c r="F717" s="740">
        <f t="shared" si="97"/>
        <v>484.22</v>
      </c>
      <c r="G717" s="1037">
        <f>'Заказ, cкидки и курсы валют'!$J$24*F717</f>
        <v>6142.3307000000004</v>
      </c>
      <c r="H717" s="158">
        <f t="shared" si="98"/>
        <v>61.42</v>
      </c>
      <c r="I717" s="387"/>
    </row>
    <row r="718" spans="1:9">
      <c r="A718" s="531" t="s">
        <v>7855</v>
      </c>
      <c r="B718" s="40" t="s">
        <v>603</v>
      </c>
      <c r="C718" s="39">
        <v>11.48</v>
      </c>
      <c r="D718" s="85">
        <v>10</v>
      </c>
      <c r="E718" s="710">
        <f t="shared" si="96"/>
        <v>546.52</v>
      </c>
      <c r="F718" s="740">
        <f t="shared" si="97"/>
        <v>546.52</v>
      </c>
      <c r="G718" s="1037">
        <f>'Заказ, cкидки и курсы валют'!$J$24*F718</f>
        <v>6932.6062000000002</v>
      </c>
      <c r="H718" s="158">
        <f t="shared" si="98"/>
        <v>69.33</v>
      </c>
      <c r="I718" s="387"/>
    </row>
    <row r="719" spans="1:9" ht="13.5" thickBot="1">
      <c r="A719" s="399" t="s">
        <v>7856</v>
      </c>
      <c r="B719" s="317" t="s">
        <v>1033</v>
      </c>
      <c r="C719" s="317">
        <v>13.6</v>
      </c>
      <c r="D719" s="1490">
        <v>5</v>
      </c>
      <c r="E719" s="710">
        <f t="shared" si="96"/>
        <v>722.64</v>
      </c>
      <c r="F719" s="1173">
        <f t="shared" si="97"/>
        <v>722.64</v>
      </c>
      <c r="G719" s="1174">
        <f>'Заказ, cкидки и курсы валют'!$J$24*F719</f>
        <v>9166.6884000000009</v>
      </c>
      <c r="H719" s="214">
        <f t="shared" si="98"/>
        <v>45.83</v>
      </c>
      <c r="I719" s="532"/>
    </row>
    <row r="720" spans="1:9" ht="14.1" customHeight="1" thickBot="1"/>
    <row r="721" spans="1:9" ht="14.1" customHeight="1">
      <c r="A721" s="291"/>
      <c r="B721" s="112" t="s">
        <v>3116</v>
      </c>
      <c r="C721" s="113"/>
      <c r="D721" s="114"/>
      <c r="E721" s="694"/>
      <c r="F721" s="729"/>
      <c r="G721" s="729"/>
      <c r="H721" s="196"/>
      <c r="I721" s="116"/>
    </row>
    <row r="722" spans="1:9" ht="14.1" customHeight="1">
      <c r="A722" s="292"/>
      <c r="B722" s="129" t="s">
        <v>2678</v>
      </c>
      <c r="C722" s="132"/>
      <c r="D722" s="132"/>
      <c r="E722" s="695"/>
      <c r="F722" s="695"/>
      <c r="G722" s="685"/>
      <c r="H722" s="17"/>
      <c r="I722" s="200"/>
    </row>
    <row r="723" spans="1:9" ht="14.1" customHeight="1">
      <c r="A723" s="292"/>
      <c r="B723" s="17"/>
      <c r="C723" s="118"/>
      <c r="D723" s="118"/>
      <c r="E723" s="689"/>
      <c r="F723" s="733"/>
      <c r="G723" s="763"/>
      <c r="H723" s="17"/>
      <c r="I723" s="200"/>
    </row>
    <row r="724" spans="1:9" ht="14.1" customHeight="1">
      <c r="A724" s="292"/>
      <c r="B724" s="17"/>
      <c r="C724" s="118"/>
      <c r="D724" s="118"/>
      <c r="E724" s="689"/>
      <c r="F724" s="733"/>
      <c r="G724" s="763"/>
      <c r="H724" s="17"/>
      <c r="I724" s="200"/>
    </row>
    <row r="725" spans="1:9" ht="14.1" customHeight="1">
      <c r="A725" s="292"/>
      <c r="B725" s="323"/>
      <c r="C725" s="118"/>
      <c r="D725" s="118"/>
      <c r="E725" s="689"/>
      <c r="F725" s="733"/>
      <c r="G725" s="763"/>
      <c r="H725" s="17"/>
      <c r="I725" s="200"/>
    </row>
    <row r="726" spans="1:9" ht="49.5" customHeight="1" thickBot="1">
      <c r="A726" s="145" t="s">
        <v>7839</v>
      </c>
      <c r="B726" s="306"/>
      <c r="C726" s="120"/>
      <c r="D726" s="120"/>
      <c r="E726" s="690"/>
      <c r="F726" s="735"/>
      <c r="G726" s="764"/>
      <c r="H726" s="204"/>
      <c r="I726" s="205"/>
    </row>
    <row r="727" spans="1:9" ht="45.75" customHeight="1">
      <c r="A727" s="228" t="s">
        <v>1036</v>
      </c>
      <c r="B727" s="229" t="s">
        <v>1037</v>
      </c>
      <c r="C727" s="230" t="s">
        <v>679</v>
      </c>
      <c r="D727" s="230" t="s">
        <v>3147</v>
      </c>
      <c r="E727" s="742" t="s">
        <v>11544</v>
      </c>
      <c r="F727" s="737" t="s">
        <v>2796</v>
      </c>
      <c r="G727" s="785" t="s">
        <v>2644</v>
      </c>
      <c r="H727" s="394" t="s">
        <v>498</v>
      </c>
      <c r="I727" s="232" t="s">
        <v>4274</v>
      </c>
    </row>
    <row r="728" spans="1:9" ht="14.1" customHeight="1" thickBot="1">
      <c r="A728" s="228"/>
      <c r="B728" s="445"/>
      <c r="C728" s="230" t="s">
        <v>3648</v>
      </c>
      <c r="D728" s="446" t="s">
        <v>2645</v>
      </c>
      <c r="E728" s="696" t="s">
        <v>265</v>
      </c>
      <c r="F728" s="745">
        <f>'Заказ, cкидки и курсы валют'!$I$12</f>
        <v>0</v>
      </c>
      <c r="G728" s="1150"/>
      <c r="H728" s="545"/>
      <c r="I728" s="380"/>
    </row>
    <row r="729" spans="1:9" ht="14.1" customHeight="1">
      <c r="A729" s="1234" t="s">
        <v>1589</v>
      </c>
      <c r="B729" s="2637" t="s">
        <v>604</v>
      </c>
      <c r="C729" s="2849">
        <v>7.11</v>
      </c>
      <c r="D729" s="2368">
        <v>3000</v>
      </c>
      <c r="E729" s="2850">
        <v>171.74</v>
      </c>
      <c r="F729" s="1678">
        <f>ROUND(E729*(1-$F$37),2)</f>
        <v>171.74</v>
      </c>
      <c r="G729" s="2268">
        <f>'Заказ, cкидки и курсы валют'!$J$24*F729</f>
        <v>2178.5219000000002</v>
      </c>
      <c r="H729" s="443">
        <f>ROUND((D729/1000)*G729,2)</f>
        <v>6535.57</v>
      </c>
      <c r="I729" s="393"/>
    </row>
    <row r="730" spans="1:9" ht="14.1" customHeight="1">
      <c r="A730" s="770" t="s">
        <v>1590</v>
      </c>
      <c r="B730" s="2637" t="s">
        <v>605</v>
      </c>
      <c r="C730" s="2849">
        <v>8.07</v>
      </c>
      <c r="D730" s="2368">
        <v>2500</v>
      </c>
      <c r="E730" s="2850">
        <v>194.41</v>
      </c>
      <c r="F730" s="1133">
        <f t="shared" ref="F730:F734" si="99">ROUND(E730*(1-$F$37),2)</f>
        <v>194.41</v>
      </c>
      <c r="G730" s="1041">
        <f>'Заказ, cкидки и курсы валют'!$J$24*F730</f>
        <v>2466.09085</v>
      </c>
      <c r="H730" s="158">
        <f t="shared" ref="H730:H734" si="100">ROUND((D730/1000)*G730,2)</f>
        <v>6165.23</v>
      </c>
      <c r="I730" s="245"/>
    </row>
    <row r="731" spans="1:9" ht="14.1" customHeight="1">
      <c r="A731" s="770" t="s">
        <v>1591</v>
      </c>
      <c r="B731" s="2637" t="s">
        <v>606</v>
      </c>
      <c r="C731" s="2849">
        <v>9.14</v>
      </c>
      <c r="D731" s="2368">
        <v>2200</v>
      </c>
      <c r="E731" s="2850">
        <v>214.33</v>
      </c>
      <c r="F731" s="1133">
        <f t="shared" si="99"/>
        <v>214.33</v>
      </c>
      <c r="G731" s="1041">
        <f>'Заказ, cкидки и курсы валют'!$J$24*F731</f>
        <v>2718.7760500000004</v>
      </c>
      <c r="H731" s="158">
        <f t="shared" si="100"/>
        <v>5981.31</v>
      </c>
      <c r="I731" s="245"/>
    </row>
    <row r="732" spans="1:9" ht="14.1" customHeight="1">
      <c r="A732" s="770" t="s">
        <v>1592</v>
      </c>
      <c r="B732" s="2637" t="s">
        <v>607</v>
      </c>
      <c r="C732" s="2849">
        <v>10.050000000000001</v>
      </c>
      <c r="D732" s="2368">
        <v>2000</v>
      </c>
      <c r="E732" s="2850">
        <v>248.78</v>
      </c>
      <c r="F732" s="1133">
        <f t="shared" si="99"/>
        <v>248.78</v>
      </c>
      <c r="G732" s="1041">
        <f>'Заказ, cкидки и курсы валют'!$J$24*F732</f>
        <v>3155.7743</v>
      </c>
      <c r="H732" s="158">
        <f t="shared" si="100"/>
        <v>6311.55</v>
      </c>
      <c r="I732" s="245"/>
    </row>
    <row r="733" spans="1:9" ht="14.1" customHeight="1">
      <c r="A733" s="770" t="s">
        <v>1593</v>
      </c>
      <c r="B733" s="2637" t="s">
        <v>608</v>
      </c>
      <c r="C733" s="2849">
        <v>11.88</v>
      </c>
      <c r="D733" s="2368">
        <v>1500</v>
      </c>
      <c r="E733" s="2850">
        <v>283.64999999999998</v>
      </c>
      <c r="F733" s="1133">
        <f t="shared" si="99"/>
        <v>283.64999999999998</v>
      </c>
      <c r="G733" s="1041">
        <f>'Заказ, cкидки и курсы валют'!$J$24*F733</f>
        <v>3598.10025</v>
      </c>
      <c r="H733" s="158">
        <f t="shared" si="100"/>
        <v>5397.15</v>
      </c>
      <c r="I733" s="245"/>
    </row>
    <row r="734" spans="1:9" ht="14.1" customHeight="1">
      <c r="A734" s="770" t="s">
        <v>1594</v>
      </c>
      <c r="B734" s="2637" t="s">
        <v>609</v>
      </c>
      <c r="C734" s="2849">
        <v>13.41</v>
      </c>
      <c r="D734" s="2368">
        <v>1200</v>
      </c>
      <c r="E734" s="2850">
        <v>326.44</v>
      </c>
      <c r="F734" s="1133">
        <f t="shared" si="99"/>
        <v>326.44</v>
      </c>
      <c r="G734" s="1041">
        <f>'Заказ, cкидки и курсы валют'!$J$24*F734</f>
        <v>4140.8914000000004</v>
      </c>
      <c r="H734" s="158">
        <f t="shared" si="100"/>
        <v>4969.07</v>
      </c>
      <c r="I734" s="245"/>
    </row>
    <row r="735" spans="1:9" ht="14.1" customHeight="1">
      <c r="A735" s="770" t="s">
        <v>11783</v>
      </c>
      <c r="B735" s="2637" t="s">
        <v>11211</v>
      </c>
      <c r="C735" s="2851">
        <v>14.2</v>
      </c>
      <c r="D735" s="2368">
        <v>1200</v>
      </c>
      <c r="E735" s="2850">
        <v>308.67</v>
      </c>
      <c r="F735" s="1133">
        <f t="shared" ref="F735" si="101">ROUND(E735*(1-$F$37),2)</f>
        <v>308.67</v>
      </c>
      <c r="G735" s="1041">
        <f>'Заказ, cкидки и курсы валют'!$J$24*F735</f>
        <v>3915.4789500000002</v>
      </c>
      <c r="H735" s="158">
        <f t="shared" ref="H735" si="102">ROUND((D735/1000)*G735,2)</f>
        <v>4698.57</v>
      </c>
      <c r="I735" s="245"/>
    </row>
    <row r="736" spans="1:9" ht="14.1" customHeight="1">
      <c r="A736" s="770" t="s">
        <v>1595</v>
      </c>
      <c r="B736" s="2637" t="s">
        <v>610</v>
      </c>
      <c r="C736" s="2849">
        <v>14.94</v>
      </c>
      <c r="D736" s="2368">
        <v>1000</v>
      </c>
      <c r="E736" s="2850">
        <v>365.63</v>
      </c>
      <c r="F736" s="1133">
        <f t="shared" ref="F736:F742" si="103">ROUND(E736*(1-$F$37),2)</f>
        <v>365.63</v>
      </c>
      <c r="G736" s="1041">
        <f>'Заказ, cкидки и курсы валют'!$J$24*F736</f>
        <v>4638.0165500000003</v>
      </c>
      <c r="H736" s="158">
        <f t="shared" ref="H736:H742" si="104">ROUND((D736/1000)*G736,2)</f>
        <v>4638.0200000000004</v>
      </c>
      <c r="I736" s="245"/>
    </row>
    <row r="737" spans="1:9" ht="14.1" customHeight="1">
      <c r="A737" s="770" t="s">
        <v>11784</v>
      </c>
      <c r="B737" s="2637" t="s">
        <v>11212</v>
      </c>
      <c r="C737" s="2851">
        <v>15.94</v>
      </c>
      <c r="D737" s="2368">
        <v>1000</v>
      </c>
      <c r="E737" s="2850">
        <v>342.67</v>
      </c>
      <c r="F737" s="1133">
        <f t="shared" si="103"/>
        <v>342.67</v>
      </c>
      <c r="G737" s="1041">
        <f>'Заказ, cкидки и курсы валют'!$J$24*F737</f>
        <v>4346.7689500000006</v>
      </c>
      <c r="H737" s="158">
        <f t="shared" si="104"/>
        <v>4346.7700000000004</v>
      </c>
      <c r="I737" s="245"/>
    </row>
    <row r="738" spans="1:9" ht="14.1" customHeight="1">
      <c r="A738" s="770" t="s">
        <v>1596</v>
      </c>
      <c r="B738" s="2637" t="s">
        <v>3120</v>
      </c>
      <c r="C738" s="2849">
        <v>16.46</v>
      </c>
      <c r="D738" s="2368">
        <v>1000</v>
      </c>
      <c r="E738" s="2850">
        <v>423.85</v>
      </c>
      <c r="F738" s="1133">
        <f t="shared" si="103"/>
        <v>423.85</v>
      </c>
      <c r="G738" s="1041">
        <f>'Заказ, cкидки и курсы валют'!$J$24*F738</f>
        <v>5376.5372500000003</v>
      </c>
      <c r="H738" s="158">
        <f t="shared" si="104"/>
        <v>5376.54</v>
      </c>
      <c r="I738" s="245"/>
    </row>
    <row r="739" spans="1:9" ht="15">
      <c r="A739" s="770" t="s">
        <v>11785</v>
      </c>
      <c r="B739" s="2637" t="s">
        <v>9544</v>
      </c>
      <c r="C739" s="2849">
        <v>18.5</v>
      </c>
      <c r="D739" s="2368">
        <v>900</v>
      </c>
      <c r="E739" s="2850">
        <v>390.13</v>
      </c>
      <c r="F739" s="1133">
        <f t="shared" si="103"/>
        <v>390.13</v>
      </c>
      <c r="G739" s="1041">
        <f>'Заказ, cкидки и курсы валют'!$J$24*F739</f>
        <v>4948.7990500000005</v>
      </c>
      <c r="H739" s="158">
        <f t="shared" si="104"/>
        <v>4453.92</v>
      </c>
      <c r="I739" s="245"/>
    </row>
    <row r="740" spans="1:9" ht="15">
      <c r="A740" s="770" t="s">
        <v>1597</v>
      </c>
      <c r="B740" s="2637" t="s">
        <v>3381</v>
      </c>
      <c r="C740" s="2849">
        <v>19.510000000000002</v>
      </c>
      <c r="D740" s="2368">
        <v>800</v>
      </c>
      <c r="E740" s="2850">
        <v>506</v>
      </c>
      <c r="F740" s="1133">
        <f t="shared" si="103"/>
        <v>506</v>
      </c>
      <c r="G740" s="1041">
        <f>'Заказ, cкидки и курсы валют'!$J$24*F740</f>
        <v>6418.6100000000006</v>
      </c>
      <c r="H740" s="158">
        <f t="shared" si="104"/>
        <v>5134.8900000000003</v>
      </c>
      <c r="I740" s="245"/>
    </row>
    <row r="741" spans="1:9" ht="15">
      <c r="A741" s="770" t="s">
        <v>1598</v>
      </c>
      <c r="B741" s="2637" t="s">
        <v>2642</v>
      </c>
      <c r="C741" s="2849">
        <v>23.63</v>
      </c>
      <c r="D741" s="2368">
        <v>500</v>
      </c>
      <c r="E741" s="2850">
        <v>628.14</v>
      </c>
      <c r="F741" s="1133">
        <f t="shared" si="103"/>
        <v>628.14</v>
      </c>
      <c r="G741" s="1041">
        <f>'Заказ, cкидки и курсы валют'!$J$24*F741</f>
        <v>7967.9558999999999</v>
      </c>
      <c r="H741" s="158">
        <f t="shared" si="104"/>
        <v>3983.98</v>
      </c>
      <c r="I741" s="245"/>
    </row>
    <row r="742" spans="1:9" ht="15.75" thickBot="1">
      <c r="A742" s="803" t="s">
        <v>1599</v>
      </c>
      <c r="B742" s="2637" t="s">
        <v>2643</v>
      </c>
      <c r="C742" s="2849">
        <v>27.14</v>
      </c>
      <c r="D742" s="2368">
        <v>400</v>
      </c>
      <c r="E742" s="2850">
        <v>700.69</v>
      </c>
      <c r="F742" s="1758">
        <f t="shared" si="103"/>
        <v>700.69</v>
      </c>
      <c r="G742" s="1759">
        <f>'Заказ, cкидки и курсы валют'!$J$24*F742</f>
        <v>8888.2526500000004</v>
      </c>
      <c r="H742" s="214">
        <f t="shared" si="104"/>
        <v>3555.3</v>
      </c>
      <c r="I742" s="248"/>
    </row>
    <row r="743" spans="1:9" ht="13.5" thickBot="1"/>
    <row r="744" spans="1:9" ht="14.1" customHeight="1">
      <c r="A744" s="291"/>
      <c r="B744" s="112" t="s">
        <v>3116</v>
      </c>
      <c r="C744" s="113"/>
      <c r="D744" s="114"/>
      <c r="E744" s="694"/>
      <c r="F744" s="729"/>
      <c r="G744" s="729"/>
      <c r="H744" s="196"/>
      <c r="I744" s="116"/>
    </row>
    <row r="745" spans="1:9" ht="14.1" customHeight="1">
      <c r="A745" s="292"/>
      <c r="B745" s="129" t="s">
        <v>2678</v>
      </c>
      <c r="C745" s="132"/>
      <c r="D745" s="132"/>
      <c r="E745" s="695"/>
      <c r="F745" s="695"/>
      <c r="G745" s="685"/>
      <c r="H745" s="17"/>
      <c r="I745" s="200"/>
    </row>
    <row r="746" spans="1:9" ht="44.25" customHeight="1">
      <c r="A746" s="292"/>
      <c r="B746" s="17"/>
      <c r="C746" s="118"/>
      <c r="D746" s="118"/>
      <c r="E746" s="689"/>
      <c r="F746" s="733"/>
      <c r="G746" s="763"/>
      <c r="H746" s="17"/>
      <c r="I746" s="200"/>
    </row>
    <row r="747" spans="1:9" ht="47.25" customHeight="1">
      <c r="A747" s="292"/>
      <c r="B747" s="17"/>
      <c r="C747" s="320"/>
      <c r="D747" s="17"/>
      <c r="E747" s="689"/>
      <c r="F747" s="731"/>
      <c r="G747" s="763"/>
      <c r="H747" s="17"/>
      <c r="I747" s="200"/>
    </row>
    <row r="748" spans="1:9" ht="14.1" customHeight="1">
      <c r="A748" s="292"/>
      <c r="B748" s="17"/>
      <c r="C748" s="320"/>
      <c r="D748" s="17"/>
      <c r="E748" s="689"/>
      <c r="F748" s="731"/>
      <c r="G748" s="763"/>
      <c r="H748" s="17"/>
      <c r="I748" s="200"/>
    </row>
    <row r="749" spans="1:9" ht="14.1" customHeight="1" thickBot="1">
      <c r="A749" s="145" t="s">
        <v>7840</v>
      </c>
      <c r="B749" s="146"/>
      <c r="C749" s="121"/>
      <c r="D749" s="204"/>
      <c r="E749" s="697"/>
      <c r="F749" s="735"/>
      <c r="G749" s="764"/>
      <c r="H749" s="204"/>
      <c r="I749" s="205"/>
    </row>
    <row r="750" spans="1:9" ht="54.75" customHeight="1">
      <c r="A750" s="228" t="s">
        <v>1036</v>
      </c>
      <c r="B750" s="229" t="s">
        <v>1037</v>
      </c>
      <c r="C750" s="230" t="s">
        <v>679</v>
      </c>
      <c r="D750" s="230" t="s">
        <v>3147</v>
      </c>
      <c r="E750" s="742" t="s">
        <v>11544</v>
      </c>
      <c r="F750" s="737" t="s">
        <v>2796</v>
      </c>
      <c r="G750" s="785" t="s">
        <v>2644</v>
      </c>
      <c r="H750" s="394" t="s">
        <v>498</v>
      </c>
      <c r="I750" s="232" t="s">
        <v>4274</v>
      </c>
    </row>
    <row r="751" spans="1:9" ht="14.1" customHeight="1" thickBot="1">
      <c r="A751" s="228"/>
      <c r="B751" s="445"/>
      <c r="C751" s="230" t="s">
        <v>3648</v>
      </c>
      <c r="D751" s="446" t="s">
        <v>2645</v>
      </c>
      <c r="E751" s="696" t="s">
        <v>265</v>
      </c>
      <c r="F751" s="745">
        <f>'Заказ, cкидки и курсы валют'!$I$12</f>
        <v>0</v>
      </c>
      <c r="G751" s="1150"/>
      <c r="H751" s="545"/>
      <c r="I751" s="380"/>
    </row>
    <row r="752" spans="1:9" ht="14.1" customHeight="1">
      <c r="A752" s="1248" t="s">
        <v>1600</v>
      </c>
      <c r="B752" s="1220" t="s">
        <v>604</v>
      </c>
      <c r="C752" s="1249">
        <v>7.12</v>
      </c>
      <c r="D752" s="1578">
        <v>250</v>
      </c>
      <c r="E752" s="712">
        <f t="shared" ref="E752:E757" si="105">E729*1.2</f>
        <v>206.08799999999999</v>
      </c>
      <c r="F752" s="1415">
        <f>ROUND(E752*(1-$F$37),2)</f>
        <v>206.09</v>
      </c>
      <c r="G752" s="1188">
        <f>'Заказ, cкидки и курсы валют'!$J$24*F752</f>
        <v>2614.2516500000002</v>
      </c>
      <c r="H752" s="443">
        <f>ROUND((D752/1000)*G752,2)</f>
        <v>653.55999999999995</v>
      </c>
      <c r="I752" s="570"/>
    </row>
    <row r="753" spans="1:9" ht="14.1" customHeight="1">
      <c r="A753" s="531" t="s">
        <v>1601</v>
      </c>
      <c r="B753" s="40" t="s">
        <v>605</v>
      </c>
      <c r="C753" s="39">
        <v>8.01</v>
      </c>
      <c r="D753" s="144">
        <v>150</v>
      </c>
      <c r="E753" s="712">
        <f t="shared" si="105"/>
        <v>233.29199999999997</v>
      </c>
      <c r="F753" s="1416">
        <f t="shared" ref="F753:F762" si="106">ROUND(E753*(1-$F$37),2)</f>
        <v>233.29</v>
      </c>
      <c r="G753" s="1037">
        <f>'Заказ, cкидки и курсы валют'!$J$24*F753</f>
        <v>2959.2836499999999</v>
      </c>
      <c r="H753" s="158">
        <f t="shared" ref="H753:H762" si="107">ROUND((D753/1000)*G753,2)</f>
        <v>443.89</v>
      </c>
      <c r="I753" s="387"/>
    </row>
    <row r="754" spans="1:9" ht="14.1" customHeight="1">
      <c r="A754" s="531" t="s">
        <v>1602</v>
      </c>
      <c r="B754" s="40" t="s">
        <v>606</v>
      </c>
      <c r="C754" s="39">
        <v>9.5</v>
      </c>
      <c r="D754" s="144">
        <v>150</v>
      </c>
      <c r="E754" s="712">
        <f t="shared" si="105"/>
        <v>257.19600000000003</v>
      </c>
      <c r="F754" s="1416">
        <f t="shared" si="106"/>
        <v>257.2</v>
      </c>
      <c r="G754" s="1037">
        <f>'Заказ, cкидки и курсы валют'!$J$24*F754</f>
        <v>3262.5819999999999</v>
      </c>
      <c r="H754" s="158">
        <f t="shared" si="107"/>
        <v>489.39</v>
      </c>
      <c r="I754" s="387"/>
    </row>
    <row r="755" spans="1:9" ht="14.1" customHeight="1">
      <c r="A755" s="531" t="s">
        <v>1603</v>
      </c>
      <c r="B755" s="40" t="s">
        <v>607</v>
      </c>
      <c r="C755" s="39">
        <v>10.45</v>
      </c>
      <c r="D755" s="144">
        <v>150</v>
      </c>
      <c r="E755" s="712">
        <f t="shared" si="105"/>
        <v>298.536</v>
      </c>
      <c r="F755" s="1416">
        <f t="shared" si="106"/>
        <v>298.54000000000002</v>
      </c>
      <c r="G755" s="1037">
        <f>'Заказ, cкидки и курсы валют'!$J$24*F755</f>
        <v>3786.9799000000003</v>
      </c>
      <c r="H755" s="158">
        <f t="shared" si="107"/>
        <v>568.04999999999995</v>
      </c>
      <c r="I755" s="387"/>
    </row>
    <row r="756" spans="1:9">
      <c r="A756" s="531" t="s">
        <v>1604</v>
      </c>
      <c r="B756" s="40" t="s">
        <v>608</v>
      </c>
      <c r="C756" s="39">
        <v>12.65</v>
      </c>
      <c r="D756" s="144">
        <v>100</v>
      </c>
      <c r="E756" s="712">
        <f t="shared" si="105"/>
        <v>340.37999999999994</v>
      </c>
      <c r="F756" s="1416">
        <f t="shared" si="106"/>
        <v>340.38</v>
      </c>
      <c r="G756" s="1037">
        <f>'Заказ, cкидки и курсы валют'!$J$24*F756</f>
        <v>4317.7203</v>
      </c>
      <c r="H756" s="158">
        <f t="shared" si="107"/>
        <v>431.77</v>
      </c>
      <c r="I756" s="387"/>
    </row>
    <row r="757" spans="1:9">
      <c r="A757" s="531" t="s">
        <v>1605</v>
      </c>
      <c r="B757" s="40" t="s">
        <v>609</v>
      </c>
      <c r="C757" s="39">
        <v>14.24</v>
      </c>
      <c r="D757" s="144">
        <v>100</v>
      </c>
      <c r="E757" s="712">
        <f t="shared" si="105"/>
        <v>391.72800000000001</v>
      </c>
      <c r="F757" s="1416">
        <f t="shared" si="106"/>
        <v>391.73</v>
      </c>
      <c r="G757" s="1037">
        <f>'Заказ, cкидки и курсы валют'!$J$24*F757</f>
        <v>4969.0950500000008</v>
      </c>
      <c r="H757" s="158">
        <f t="shared" si="107"/>
        <v>496.91</v>
      </c>
      <c r="I757" s="387"/>
    </row>
    <row r="758" spans="1:9">
      <c r="A758" s="531" t="s">
        <v>1606</v>
      </c>
      <c r="B758" s="40" t="s">
        <v>610</v>
      </c>
      <c r="C758" s="39">
        <v>15.5</v>
      </c>
      <c r="D758" s="144">
        <v>50</v>
      </c>
      <c r="E758" s="712">
        <f>E736*1.2</f>
        <v>438.75599999999997</v>
      </c>
      <c r="F758" s="1416">
        <f t="shared" si="106"/>
        <v>438.76</v>
      </c>
      <c r="G758" s="1037">
        <f>'Заказ, cкидки и курсы валют'!$J$24*F758</f>
        <v>5565.6706000000004</v>
      </c>
      <c r="H758" s="158">
        <f t="shared" si="107"/>
        <v>278.27999999999997</v>
      </c>
      <c r="I758" s="387"/>
    </row>
    <row r="759" spans="1:9">
      <c r="A759" s="531" t="s">
        <v>1607</v>
      </c>
      <c r="B759" s="40" t="s">
        <v>3120</v>
      </c>
      <c r="C759" s="39">
        <v>17.09</v>
      </c>
      <c r="D759" s="144">
        <v>50</v>
      </c>
      <c r="E759" s="712">
        <f>E738*1.2</f>
        <v>508.62</v>
      </c>
      <c r="F759" s="1416">
        <f t="shared" si="106"/>
        <v>508.62</v>
      </c>
      <c r="G759" s="1037">
        <f>'Заказ, cкидки и курсы валют'!$J$24*F759</f>
        <v>6451.8447000000006</v>
      </c>
      <c r="H759" s="158">
        <f t="shared" si="107"/>
        <v>322.58999999999997</v>
      </c>
      <c r="I759" s="387"/>
    </row>
    <row r="760" spans="1:9">
      <c r="A760" s="531" t="s">
        <v>1608</v>
      </c>
      <c r="B760" s="40" t="s">
        <v>3381</v>
      </c>
      <c r="C760" s="40">
        <v>20.2</v>
      </c>
      <c r="D760" s="144">
        <v>50</v>
      </c>
      <c r="E760" s="712">
        <f>E740*1.2</f>
        <v>607.19999999999993</v>
      </c>
      <c r="F760" s="1416">
        <f t="shared" si="106"/>
        <v>607.20000000000005</v>
      </c>
      <c r="G760" s="1037">
        <f>'Заказ, cкидки и курсы валют'!$J$24*F760</f>
        <v>7702.3320000000012</v>
      </c>
      <c r="H760" s="158">
        <f t="shared" si="107"/>
        <v>385.12</v>
      </c>
      <c r="I760" s="387"/>
    </row>
    <row r="761" spans="1:9">
      <c r="A761" s="531" t="s">
        <v>1609</v>
      </c>
      <c r="B761" s="40" t="s">
        <v>2642</v>
      </c>
      <c r="C761" s="40">
        <v>40</v>
      </c>
      <c r="D761" s="487">
        <v>50</v>
      </c>
      <c r="E761" s="712">
        <f>E741*1.2</f>
        <v>753.76799999999992</v>
      </c>
      <c r="F761" s="1416">
        <f t="shared" si="106"/>
        <v>753.77</v>
      </c>
      <c r="G761" s="1037">
        <f>'Заказ, cкидки и курсы валют'!$J$24*F761</f>
        <v>9561.5724499999997</v>
      </c>
      <c r="H761" s="158">
        <f t="shared" si="107"/>
        <v>478.08</v>
      </c>
      <c r="I761" s="387"/>
    </row>
    <row r="762" spans="1:9" ht="13.5" thickBot="1">
      <c r="A762" s="399" t="s">
        <v>1610</v>
      </c>
      <c r="B762" s="317" t="s">
        <v>2643</v>
      </c>
      <c r="C762" s="317">
        <v>45</v>
      </c>
      <c r="D762" s="488">
        <v>50</v>
      </c>
      <c r="E762" s="712">
        <f>E742*1.2</f>
        <v>840.82800000000009</v>
      </c>
      <c r="F762" s="1417">
        <f t="shared" si="106"/>
        <v>840.83</v>
      </c>
      <c r="G762" s="1174">
        <f>'Заказ, cкидки и курсы валют'!$J$24*F762</f>
        <v>10665.928550000001</v>
      </c>
      <c r="H762" s="214">
        <f t="shared" si="107"/>
        <v>533.29999999999995</v>
      </c>
      <c r="I762" s="532"/>
    </row>
    <row r="763" spans="1:9" ht="13.5" thickBot="1"/>
    <row r="764" spans="1:9" ht="14.1" customHeight="1">
      <c r="A764" s="291"/>
      <c r="B764" s="112" t="s">
        <v>3116</v>
      </c>
      <c r="C764" s="113"/>
      <c r="D764" s="114"/>
      <c r="E764" s="694"/>
      <c r="F764" s="729"/>
      <c r="G764" s="729"/>
      <c r="H764" s="196"/>
      <c r="I764" s="116"/>
    </row>
    <row r="765" spans="1:9" ht="14.1" customHeight="1">
      <c r="A765" s="292"/>
      <c r="B765" s="129" t="s">
        <v>2678</v>
      </c>
      <c r="C765" s="132"/>
      <c r="D765" s="132"/>
      <c r="E765" s="695"/>
      <c r="F765" s="695"/>
      <c r="G765" s="685"/>
      <c r="H765" s="17"/>
      <c r="I765" s="200"/>
    </row>
    <row r="766" spans="1:9" ht="45.75" customHeight="1">
      <c r="A766" s="292"/>
      <c r="B766" s="17"/>
      <c r="C766" s="118"/>
      <c r="D766" s="118"/>
      <c r="E766" s="689"/>
      <c r="F766" s="733"/>
      <c r="G766" s="763"/>
      <c r="H766" s="17"/>
      <c r="I766" s="200"/>
    </row>
    <row r="767" spans="1:9" ht="54.75" customHeight="1">
      <c r="A767" s="292"/>
      <c r="B767" s="17"/>
      <c r="C767" s="320"/>
      <c r="D767" s="17"/>
      <c r="E767" s="689"/>
      <c r="F767" s="731"/>
      <c r="G767" s="763"/>
      <c r="H767" s="17"/>
      <c r="I767" s="200"/>
    </row>
    <row r="768" spans="1:9" ht="14.1" customHeight="1">
      <c r="A768" s="292"/>
      <c r="B768" s="17"/>
      <c r="C768" s="320"/>
      <c r="D768" s="17"/>
      <c r="E768" s="689"/>
      <c r="F768" s="731"/>
      <c r="G768" s="763"/>
      <c r="H768" s="17"/>
      <c r="I768" s="200"/>
    </row>
    <row r="769" spans="1:9" ht="18.75" thickBot="1">
      <c r="A769" s="145" t="s">
        <v>7841</v>
      </c>
      <c r="B769" s="146"/>
      <c r="C769" s="121"/>
      <c r="D769" s="204"/>
      <c r="E769" s="697"/>
      <c r="F769" s="735"/>
      <c r="G769" s="764"/>
      <c r="H769" s="204"/>
      <c r="I769" s="205"/>
    </row>
    <row r="770" spans="1:9" ht="42">
      <c r="A770" s="228" t="s">
        <v>1036</v>
      </c>
      <c r="B770" s="229" t="s">
        <v>1037</v>
      </c>
      <c r="C770" s="230" t="s">
        <v>679</v>
      </c>
      <c r="D770" s="230" t="s">
        <v>3147</v>
      </c>
      <c r="E770" s="742" t="s">
        <v>11544</v>
      </c>
      <c r="F770" s="737" t="s">
        <v>2796</v>
      </c>
      <c r="G770" s="785" t="s">
        <v>2644</v>
      </c>
      <c r="H770" s="394" t="s">
        <v>498</v>
      </c>
      <c r="I770" s="232" t="s">
        <v>4274</v>
      </c>
    </row>
    <row r="771" spans="1:9" ht="13.5" thickBot="1">
      <c r="A771" s="228"/>
      <c r="B771" s="445"/>
      <c r="C771" s="230" t="s">
        <v>3648</v>
      </c>
      <c r="D771" s="446" t="s">
        <v>2645</v>
      </c>
      <c r="E771" s="696" t="s">
        <v>265</v>
      </c>
      <c r="F771" s="745">
        <f>'Заказ, cкидки и курсы валют'!$I$12</f>
        <v>0</v>
      </c>
      <c r="G771" s="1150"/>
      <c r="H771" s="545"/>
      <c r="I771" s="380"/>
    </row>
    <row r="772" spans="1:9">
      <c r="A772" s="1248" t="s">
        <v>7857</v>
      </c>
      <c r="B772" s="1220" t="s">
        <v>604</v>
      </c>
      <c r="C772" s="1249">
        <v>7.12</v>
      </c>
      <c r="D772" s="1489">
        <v>30</v>
      </c>
      <c r="E772" s="710">
        <f t="shared" ref="E772:E777" si="108">E729*2</f>
        <v>343.48</v>
      </c>
      <c r="F772" s="1187">
        <f>ROUND(E772*(1-$F$37),2)</f>
        <v>343.48</v>
      </c>
      <c r="G772" s="1188">
        <f>'Заказ, cкидки и курсы валют'!$J$24*F772</f>
        <v>4357.0438000000004</v>
      </c>
      <c r="H772" s="443">
        <f>ROUND((D772/1000)*G772,2)</f>
        <v>130.71</v>
      </c>
      <c r="I772" s="570"/>
    </row>
    <row r="773" spans="1:9">
      <c r="A773" s="531" t="s">
        <v>7858</v>
      </c>
      <c r="B773" s="40" t="s">
        <v>605</v>
      </c>
      <c r="C773" s="39">
        <v>8.01</v>
      </c>
      <c r="D773" s="85">
        <v>25</v>
      </c>
      <c r="E773" s="710">
        <f t="shared" si="108"/>
        <v>388.82</v>
      </c>
      <c r="F773" s="740">
        <f t="shared" ref="F773:F782" si="109">ROUND(E773*(1-$F$37),2)</f>
        <v>388.82</v>
      </c>
      <c r="G773" s="1037">
        <f>'Заказ, cкидки и курсы валют'!$J$24*F773</f>
        <v>4932.1817000000001</v>
      </c>
      <c r="H773" s="158">
        <f t="shared" ref="H773:H782" si="110">ROUND((D773/1000)*G773,2)</f>
        <v>123.3</v>
      </c>
      <c r="I773" s="387"/>
    </row>
    <row r="774" spans="1:9">
      <c r="A774" s="531" t="s">
        <v>7859</v>
      </c>
      <c r="B774" s="40" t="s">
        <v>606</v>
      </c>
      <c r="C774" s="39">
        <v>9.5</v>
      </c>
      <c r="D774" s="85">
        <v>20</v>
      </c>
      <c r="E774" s="710">
        <f t="shared" si="108"/>
        <v>428.66</v>
      </c>
      <c r="F774" s="740">
        <f t="shared" si="109"/>
        <v>428.66</v>
      </c>
      <c r="G774" s="1037">
        <f>'Заказ, cкидки и курсы валют'!$J$24*F774</f>
        <v>5437.5521000000008</v>
      </c>
      <c r="H774" s="158">
        <f t="shared" si="110"/>
        <v>108.75</v>
      </c>
      <c r="I774" s="387"/>
    </row>
    <row r="775" spans="1:9">
      <c r="A775" s="531" t="s">
        <v>7860</v>
      </c>
      <c r="B775" s="40" t="s">
        <v>607</v>
      </c>
      <c r="C775" s="39">
        <v>10.45</v>
      </c>
      <c r="D775" s="85">
        <v>20</v>
      </c>
      <c r="E775" s="710">
        <f t="shared" si="108"/>
        <v>497.56</v>
      </c>
      <c r="F775" s="740">
        <f t="shared" si="109"/>
        <v>497.56</v>
      </c>
      <c r="G775" s="1037">
        <f>'Заказ, cкидки и курсы валют'!$J$24*F775</f>
        <v>6311.5486000000001</v>
      </c>
      <c r="H775" s="158">
        <f t="shared" si="110"/>
        <v>126.23</v>
      </c>
      <c r="I775" s="387"/>
    </row>
    <row r="776" spans="1:9">
      <c r="A776" s="531" t="s">
        <v>7861</v>
      </c>
      <c r="B776" s="40" t="s">
        <v>608</v>
      </c>
      <c r="C776" s="39">
        <v>12.65</v>
      </c>
      <c r="D776" s="85">
        <v>15</v>
      </c>
      <c r="E776" s="710">
        <f t="shared" si="108"/>
        <v>567.29999999999995</v>
      </c>
      <c r="F776" s="740">
        <f t="shared" si="109"/>
        <v>567.29999999999995</v>
      </c>
      <c r="G776" s="1037">
        <f>'Заказ, cкидки и курсы валют'!$J$24*F776</f>
        <v>7196.2004999999999</v>
      </c>
      <c r="H776" s="158">
        <f t="shared" si="110"/>
        <v>107.94</v>
      </c>
      <c r="I776" s="387"/>
    </row>
    <row r="777" spans="1:9" ht="14.1" customHeight="1">
      <c r="A777" s="531" t="s">
        <v>7862</v>
      </c>
      <c r="B777" s="40" t="s">
        <v>609</v>
      </c>
      <c r="C777" s="39">
        <v>14.24</v>
      </c>
      <c r="D777" s="85">
        <v>10</v>
      </c>
      <c r="E777" s="710">
        <f t="shared" si="108"/>
        <v>652.88</v>
      </c>
      <c r="F777" s="740">
        <f t="shared" si="109"/>
        <v>652.88</v>
      </c>
      <c r="G777" s="1037">
        <f>'Заказ, cкидки и курсы валют'!$J$24*F777</f>
        <v>8281.7828000000009</v>
      </c>
      <c r="H777" s="158">
        <f t="shared" si="110"/>
        <v>82.82</v>
      </c>
      <c r="I777" s="387"/>
    </row>
    <row r="778" spans="1:9" ht="14.1" customHeight="1">
      <c r="A778" s="531" t="s">
        <v>7863</v>
      </c>
      <c r="B778" s="40" t="s">
        <v>610</v>
      </c>
      <c r="C778" s="39">
        <v>15.5</v>
      </c>
      <c r="D778" s="85">
        <v>10</v>
      </c>
      <c r="E778" s="710">
        <f>E736*2</f>
        <v>731.26</v>
      </c>
      <c r="F778" s="740">
        <f t="shared" si="109"/>
        <v>731.26</v>
      </c>
      <c r="G778" s="1037">
        <f>'Заказ, cкидки и курсы валют'!$J$24*F778</f>
        <v>9276.0331000000006</v>
      </c>
      <c r="H778" s="158">
        <f t="shared" si="110"/>
        <v>92.76</v>
      </c>
      <c r="I778" s="387"/>
    </row>
    <row r="779" spans="1:9" ht="14.1" customHeight="1">
      <c r="A779" s="531" t="s">
        <v>7864</v>
      </c>
      <c r="B779" s="40" t="s">
        <v>3120</v>
      </c>
      <c r="C779" s="39">
        <v>17.09</v>
      </c>
      <c r="D779" s="85">
        <v>10</v>
      </c>
      <c r="E779" s="710">
        <f>E738*2</f>
        <v>847.7</v>
      </c>
      <c r="F779" s="740">
        <f t="shared" si="109"/>
        <v>847.7</v>
      </c>
      <c r="G779" s="1037">
        <f>'Заказ, cкидки и курсы валют'!$J$24*F779</f>
        <v>10753.074500000001</v>
      </c>
      <c r="H779" s="158">
        <f t="shared" si="110"/>
        <v>107.53</v>
      </c>
      <c r="I779" s="387"/>
    </row>
    <row r="780" spans="1:9" ht="14.1" customHeight="1">
      <c r="A780" s="531" t="s">
        <v>7865</v>
      </c>
      <c r="B780" s="40" t="s">
        <v>3381</v>
      </c>
      <c r="C780" s="40">
        <v>20.2</v>
      </c>
      <c r="D780" s="85">
        <v>5</v>
      </c>
      <c r="E780" s="710">
        <f>E740*2</f>
        <v>1012</v>
      </c>
      <c r="F780" s="740">
        <f t="shared" si="109"/>
        <v>1012</v>
      </c>
      <c r="G780" s="1037">
        <f>'Заказ, cкидки и курсы валют'!$J$24*F780</f>
        <v>12837.220000000001</v>
      </c>
      <c r="H780" s="158">
        <f t="shared" si="110"/>
        <v>64.19</v>
      </c>
      <c r="I780" s="387"/>
    </row>
    <row r="781" spans="1:9" ht="14.1" customHeight="1">
      <c r="A781" s="531" t="s">
        <v>7866</v>
      </c>
      <c r="B781" s="40" t="s">
        <v>2642</v>
      </c>
      <c r="C781" s="40">
        <v>40</v>
      </c>
      <c r="D781" s="76">
        <v>5</v>
      </c>
      <c r="E781" s="710">
        <f>E741*2</f>
        <v>1256.28</v>
      </c>
      <c r="F781" s="740">
        <f t="shared" si="109"/>
        <v>1256.28</v>
      </c>
      <c r="G781" s="1037">
        <f>'Заказ, cкидки и курсы валют'!$J$24*F781</f>
        <v>15935.9118</v>
      </c>
      <c r="H781" s="158">
        <f t="shared" si="110"/>
        <v>79.680000000000007</v>
      </c>
      <c r="I781" s="387"/>
    </row>
    <row r="782" spans="1:9" ht="13.5" thickBot="1">
      <c r="A782" s="399" t="s">
        <v>7867</v>
      </c>
      <c r="B782" s="317" t="s">
        <v>2643</v>
      </c>
      <c r="C782" s="317">
        <v>45</v>
      </c>
      <c r="D782" s="1491">
        <v>5</v>
      </c>
      <c r="E782" s="710">
        <f>E742*2</f>
        <v>1401.38</v>
      </c>
      <c r="F782" s="1173">
        <f t="shared" si="109"/>
        <v>1401.38</v>
      </c>
      <c r="G782" s="1174">
        <f>'Заказ, cкидки и курсы валют'!$J$24*F782</f>
        <v>17776.505300000001</v>
      </c>
      <c r="H782" s="214">
        <f t="shared" si="110"/>
        <v>88.88</v>
      </c>
      <c r="I782" s="532"/>
    </row>
    <row r="783" spans="1:9">
      <c r="A783" s="123" t="s">
        <v>5259</v>
      </c>
    </row>
    <row r="784" spans="1:9" ht="13.5" thickBot="1">
      <c r="A784" s="123" t="s">
        <v>5260</v>
      </c>
      <c r="B784" s="559"/>
      <c r="C784" s="559"/>
      <c r="D784" s="559"/>
      <c r="E784" s="681"/>
      <c r="F784" s="681"/>
      <c r="G784" s="681"/>
    </row>
    <row r="785" spans="1:9" ht="18">
      <c r="A785" s="291"/>
      <c r="B785" s="112" t="s">
        <v>2679</v>
      </c>
      <c r="C785" s="113"/>
      <c r="D785" s="114"/>
      <c r="E785" s="694"/>
      <c r="F785" s="729"/>
      <c r="G785" s="729"/>
      <c r="H785" s="196"/>
      <c r="I785" s="116"/>
    </row>
    <row r="786" spans="1:9" ht="18">
      <c r="A786" s="292"/>
      <c r="B786" s="129" t="s">
        <v>4197</v>
      </c>
      <c r="C786" s="132"/>
      <c r="D786" s="132"/>
      <c r="E786" s="695"/>
      <c r="F786" s="695"/>
      <c r="G786" s="685"/>
      <c r="H786" s="17"/>
      <c r="I786" s="200"/>
    </row>
    <row r="787" spans="1:9">
      <c r="A787" s="292"/>
      <c r="B787" s="17"/>
      <c r="C787" s="118"/>
      <c r="D787" s="118"/>
      <c r="E787" s="689"/>
      <c r="F787" s="733"/>
      <c r="G787" s="763"/>
      <c r="H787" s="17"/>
      <c r="I787" s="200"/>
    </row>
    <row r="788" spans="1:9">
      <c r="A788" s="292"/>
      <c r="B788" s="325"/>
      <c r="C788" s="320"/>
      <c r="D788" s="320"/>
      <c r="E788" s="689"/>
      <c r="F788" s="731" t="s">
        <v>3284</v>
      </c>
      <c r="G788" s="763"/>
      <c r="H788" s="17"/>
      <c r="I788" s="200"/>
    </row>
    <row r="789" spans="1:9">
      <c r="A789" s="292"/>
      <c r="B789" s="323"/>
      <c r="C789" s="320"/>
      <c r="D789" s="320"/>
      <c r="E789" s="689"/>
      <c r="F789" s="731" t="s">
        <v>6026</v>
      </c>
      <c r="G789" s="763"/>
      <c r="H789" s="17"/>
      <c r="I789" s="200"/>
    </row>
    <row r="790" spans="1:9" ht="14.1" customHeight="1" thickBot="1">
      <c r="A790" s="293"/>
      <c r="B790" s="306"/>
      <c r="C790" s="120"/>
      <c r="D790" s="120"/>
      <c r="E790" s="690"/>
      <c r="F790" s="735"/>
      <c r="G790" s="764"/>
      <c r="H790" s="204"/>
      <c r="I790" s="205"/>
    </row>
    <row r="791" spans="1:9" ht="41.25" customHeight="1">
      <c r="A791" s="228" t="s">
        <v>1036</v>
      </c>
      <c r="B791" s="229" t="s">
        <v>1037</v>
      </c>
      <c r="C791" s="230" t="s">
        <v>679</v>
      </c>
      <c r="D791" s="230" t="s">
        <v>3147</v>
      </c>
      <c r="E791" s="742" t="s">
        <v>11544</v>
      </c>
      <c r="F791" s="737" t="s">
        <v>2796</v>
      </c>
      <c r="G791" s="785" t="s">
        <v>2644</v>
      </c>
      <c r="H791" s="394" t="s">
        <v>498</v>
      </c>
      <c r="I791" s="232" t="s">
        <v>4274</v>
      </c>
    </row>
    <row r="792" spans="1:9" ht="14.1" customHeight="1" thickBot="1">
      <c r="A792" s="228"/>
      <c r="B792" s="445"/>
      <c r="C792" s="230" t="s">
        <v>3648</v>
      </c>
      <c r="D792" s="446" t="s">
        <v>2645</v>
      </c>
      <c r="E792" s="696" t="s">
        <v>265</v>
      </c>
      <c r="F792" s="745">
        <f>'Заказ, cкидки и курсы валют'!$I$12</f>
        <v>0</v>
      </c>
      <c r="G792" s="1150"/>
      <c r="H792" s="545"/>
      <c r="I792" s="380"/>
    </row>
    <row r="793" spans="1:9" ht="14.1" customHeight="1">
      <c r="A793" s="389" t="s">
        <v>5494</v>
      </c>
      <c r="B793" s="1220" t="s">
        <v>1387</v>
      </c>
      <c r="C793" s="1206">
        <v>5.13</v>
      </c>
      <c r="D793" s="449">
        <v>3500</v>
      </c>
      <c r="E793" s="2363">
        <v>147.84</v>
      </c>
      <c r="F793" s="1187">
        <f>ROUND(E793*(1-$F$37),2)</f>
        <v>147.84</v>
      </c>
      <c r="G793" s="1188">
        <f>'Заказ, cкидки и курсы валют'!$J$24*F793</f>
        <v>1875.3504</v>
      </c>
      <c r="H793" s="443">
        <f>ROUND((D793/1000)*G793,2)</f>
        <v>6563.73</v>
      </c>
      <c r="I793" s="393"/>
    </row>
    <row r="794" spans="1:9" ht="14.1" customHeight="1">
      <c r="A794" s="250" t="s">
        <v>5495</v>
      </c>
      <c r="B794" s="49" t="s">
        <v>3651</v>
      </c>
      <c r="C794" s="72">
        <v>5.77</v>
      </c>
      <c r="D794" s="48">
        <v>3000</v>
      </c>
      <c r="E794" s="2363">
        <v>158.84</v>
      </c>
      <c r="F794" s="740">
        <f t="shared" ref="F794:F796" si="111">ROUND(E794*(1-$F$37),2)</f>
        <v>158.84</v>
      </c>
      <c r="G794" s="1037">
        <f>'Заказ, cкидки и курсы валют'!$J$24*F794</f>
        <v>2014.8854000000001</v>
      </c>
      <c r="H794" s="158">
        <f t="shared" ref="H794:H796" si="112">ROUND((D794/1000)*G794,2)</f>
        <v>6044.66</v>
      </c>
      <c r="I794" s="245"/>
    </row>
    <row r="795" spans="1:9" ht="15">
      <c r="A795" s="250" t="s">
        <v>5496</v>
      </c>
      <c r="B795" s="49" t="s">
        <v>1389</v>
      </c>
      <c r="C795" s="72">
        <v>7.1</v>
      </c>
      <c r="D795" s="48">
        <v>2000</v>
      </c>
      <c r="E795" s="2363">
        <v>189.57</v>
      </c>
      <c r="F795" s="740">
        <f t="shared" si="111"/>
        <v>189.57</v>
      </c>
      <c r="G795" s="1037">
        <f>'Заказ, cкидки и курсы валют'!$J$24*F795</f>
        <v>2404.6954500000002</v>
      </c>
      <c r="H795" s="158">
        <f t="shared" si="112"/>
        <v>4809.3900000000003</v>
      </c>
      <c r="I795" s="245"/>
    </row>
    <row r="796" spans="1:9" ht="15.75" thickBot="1">
      <c r="A796" s="282" t="s">
        <v>5497</v>
      </c>
      <c r="B796" s="163" t="s">
        <v>1390</v>
      </c>
      <c r="C796" s="294">
        <v>8.8000000000000007</v>
      </c>
      <c r="D796" s="254">
        <v>1500</v>
      </c>
      <c r="E796" s="2363">
        <v>234.55</v>
      </c>
      <c r="F796" s="1173">
        <f t="shared" si="111"/>
        <v>234.55</v>
      </c>
      <c r="G796" s="1174">
        <f>'Заказ, cкидки и курсы валют'!$J$24*F796</f>
        <v>2975.2667500000002</v>
      </c>
      <c r="H796" s="214">
        <f t="shared" si="112"/>
        <v>4462.8999999999996</v>
      </c>
      <c r="I796" s="248"/>
    </row>
    <row r="797" spans="1:9">
      <c r="A797" s="14"/>
      <c r="B797" s="54"/>
      <c r="C797" s="54"/>
      <c r="D797" s="55"/>
      <c r="E797" s="679"/>
      <c r="F797" s="679"/>
      <c r="G797" s="678"/>
      <c r="H797" s="14"/>
      <c r="I797" s="14"/>
    </row>
    <row r="798" spans="1:9">
      <c r="A798" s="123" t="s">
        <v>5259</v>
      </c>
    </row>
    <row r="799" spans="1:9" ht="13.5" thickBot="1">
      <c r="A799" s="123" t="s">
        <v>5260</v>
      </c>
      <c r="B799" s="559"/>
      <c r="C799" s="559"/>
      <c r="D799" s="559"/>
      <c r="E799" s="681"/>
      <c r="F799" s="681"/>
      <c r="G799" s="681"/>
    </row>
    <row r="800" spans="1:9" ht="18">
      <c r="A800" s="291"/>
      <c r="B800" s="112" t="s">
        <v>2679</v>
      </c>
      <c r="C800" s="113"/>
      <c r="D800" s="114"/>
      <c r="E800" s="694"/>
      <c r="F800" s="729"/>
      <c r="G800" s="729"/>
      <c r="H800" s="196"/>
      <c r="I800" s="116"/>
    </row>
    <row r="801" spans="1:9" ht="18">
      <c r="A801" s="292"/>
      <c r="B801" s="129" t="s">
        <v>4198</v>
      </c>
      <c r="C801" s="132"/>
      <c r="D801" s="132"/>
      <c r="E801" s="695"/>
      <c r="F801" s="695"/>
      <c r="G801" s="685"/>
      <c r="H801" s="17"/>
      <c r="I801" s="200"/>
    </row>
    <row r="802" spans="1:9">
      <c r="A802" s="292"/>
      <c r="B802" s="17"/>
      <c r="C802" s="118"/>
      <c r="D802" s="118"/>
      <c r="E802" s="689"/>
      <c r="F802" s="733"/>
      <c r="G802" s="763"/>
      <c r="H802" s="17"/>
      <c r="I802" s="200"/>
    </row>
    <row r="803" spans="1:9">
      <c r="A803" s="292"/>
      <c r="B803" s="17"/>
      <c r="C803" s="320"/>
      <c r="D803" s="17"/>
      <c r="E803" s="689"/>
      <c r="F803" s="731" t="s">
        <v>3284</v>
      </c>
      <c r="G803" s="763"/>
      <c r="H803" s="17"/>
      <c r="I803" s="200"/>
    </row>
    <row r="804" spans="1:9">
      <c r="A804" s="292"/>
      <c r="B804" s="17"/>
      <c r="C804" s="320"/>
      <c r="D804" s="17"/>
      <c r="E804" s="689"/>
      <c r="F804" s="731" t="s">
        <v>6026</v>
      </c>
      <c r="G804" s="763"/>
      <c r="H804" s="17"/>
      <c r="I804" s="200"/>
    </row>
    <row r="805" spans="1:9" ht="13.5" thickBot="1">
      <c r="A805" s="293"/>
      <c r="B805" s="306"/>
      <c r="C805" s="120"/>
      <c r="D805" s="120"/>
      <c r="E805" s="690"/>
      <c r="F805" s="735"/>
      <c r="G805" s="764"/>
      <c r="H805" s="204"/>
      <c r="I805" s="205"/>
    </row>
    <row r="806" spans="1:9" ht="42">
      <c r="A806" s="228" t="s">
        <v>1036</v>
      </c>
      <c r="B806" s="229" t="s">
        <v>1037</v>
      </c>
      <c r="C806" s="230" t="s">
        <v>679</v>
      </c>
      <c r="D806" s="230" t="s">
        <v>3147</v>
      </c>
      <c r="E806" s="742" t="s">
        <v>11544</v>
      </c>
      <c r="F806" s="737" t="s">
        <v>2796</v>
      </c>
      <c r="G806" s="785" t="s">
        <v>2644</v>
      </c>
      <c r="H806" s="394" t="s">
        <v>498</v>
      </c>
      <c r="I806" s="232" t="s">
        <v>4274</v>
      </c>
    </row>
    <row r="807" spans="1:9" ht="13.5" thickBot="1">
      <c r="A807" s="228"/>
      <c r="B807" s="445"/>
      <c r="C807" s="230" t="s">
        <v>3648</v>
      </c>
      <c r="D807" s="446" t="s">
        <v>2645</v>
      </c>
      <c r="E807" s="696" t="s">
        <v>265</v>
      </c>
      <c r="F807" s="745">
        <f>'Заказ, cкидки и курсы валют'!$I$12</f>
        <v>0</v>
      </c>
      <c r="G807" s="1150"/>
      <c r="H807" s="545"/>
      <c r="I807" s="380"/>
    </row>
    <row r="808" spans="1:9" ht="15">
      <c r="A808" s="389" t="s">
        <v>5493</v>
      </c>
      <c r="B808" s="1206" t="s">
        <v>3544</v>
      </c>
      <c r="C808" s="1206">
        <v>4.49</v>
      </c>
      <c r="D808" s="1204">
        <v>4500</v>
      </c>
      <c r="E808" s="2363">
        <v>126.04</v>
      </c>
      <c r="F808" s="1187">
        <f>ROUND(E808*(1-$F$37),2)</f>
        <v>126.04</v>
      </c>
      <c r="G808" s="1188">
        <f>'Заказ, cкидки и курсы валют'!$J$24*F808</f>
        <v>1598.8174000000001</v>
      </c>
      <c r="H808" s="443">
        <f>ROUND((D808/1000)*G808,2)</f>
        <v>7194.68</v>
      </c>
      <c r="I808" s="393"/>
    </row>
    <row r="809" spans="1:9" ht="15">
      <c r="A809" s="250" t="s">
        <v>5491</v>
      </c>
      <c r="B809" s="49" t="s">
        <v>1393</v>
      </c>
      <c r="C809" s="72">
        <v>5.09</v>
      </c>
      <c r="D809" s="48">
        <v>4000</v>
      </c>
      <c r="E809" s="2363">
        <v>212.61</v>
      </c>
      <c r="F809" s="740">
        <f t="shared" ref="F809:F810" si="113">ROUND(E809*(1-$F$37),2)</f>
        <v>212.61</v>
      </c>
      <c r="G809" s="1037">
        <f>'Заказ, cкидки и курсы валют'!$J$24*F809</f>
        <v>2696.9578500000002</v>
      </c>
      <c r="H809" s="158">
        <f t="shared" ref="H809:H810" si="114">ROUND((D809/1000)*G809,2)</f>
        <v>10787.83</v>
      </c>
      <c r="I809" s="245"/>
    </row>
    <row r="810" spans="1:9" ht="15.75" thickBot="1">
      <c r="A810" s="282" t="s">
        <v>5492</v>
      </c>
      <c r="B810" s="163" t="s">
        <v>1394</v>
      </c>
      <c r="C810" s="294">
        <v>5.79</v>
      </c>
      <c r="D810" s="254">
        <v>3000</v>
      </c>
      <c r="E810" s="2363">
        <v>238.32</v>
      </c>
      <c r="F810" s="1173">
        <f t="shared" si="113"/>
        <v>238.32</v>
      </c>
      <c r="G810" s="1174">
        <f>'Заказ, cкидки и курсы валют'!$J$24*F810</f>
        <v>3023.0891999999999</v>
      </c>
      <c r="H810" s="214">
        <f t="shared" si="114"/>
        <v>9069.27</v>
      </c>
      <c r="I810" s="248"/>
    </row>
    <row r="811" spans="1:9" ht="13.5" thickBot="1"/>
    <row r="812" spans="1:9" ht="15.75">
      <c r="A812" s="291"/>
      <c r="B812" s="124" t="s">
        <v>4199</v>
      </c>
      <c r="C812" s="124"/>
      <c r="D812" s="125"/>
      <c r="E812" s="698"/>
      <c r="F812" s="791"/>
      <c r="G812" s="729"/>
      <c r="H812" s="196"/>
      <c r="I812" s="116"/>
    </row>
    <row r="813" spans="1:9" ht="15.75">
      <c r="A813" s="292"/>
      <c r="B813" s="126" t="s">
        <v>596</v>
      </c>
      <c r="C813" s="127"/>
      <c r="D813" s="127"/>
      <c r="E813" s="699"/>
      <c r="F813" s="699"/>
      <c r="G813" s="685"/>
      <c r="H813" s="17"/>
      <c r="I813" s="200"/>
    </row>
    <row r="814" spans="1:9" ht="15.75">
      <c r="A814" s="292"/>
      <c r="B814" s="126" t="s">
        <v>597</v>
      </c>
      <c r="C814" s="127"/>
      <c r="D814" s="127"/>
      <c r="E814" s="699"/>
      <c r="F814" s="699"/>
      <c r="G814" s="685"/>
      <c r="H814" s="17"/>
      <c r="I814" s="200"/>
    </row>
    <row r="815" spans="1:9">
      <c r="A815" s="292"/>
      <c r="B815" s="17"/>
      <c r="C815" s="118"/>
      <c r="D815" s="118"/>
      <c r="E815" s="689"/>
      <c r="F815" s="733"/>
      <c r="G815" s="763"/>
      <c r="H815" s="17"/>
      <c r="I815" s="200"/>
    </row>
    <row r="816" spans="1:9">
      <c r="A816" s="292"/>
      <c r="B816" s="17"/>
      <c r="C816" s="320"/>
      <c r="D816" s="17"/>
      <c r="E816" s="689"/>
      <c r="F816" s="731" t="s">
        <v>3284</v>
      </c>
      <c r="G816" s="763"/>
      <c r="H816" s="17"/>
      <c r="I816" s="200"/>
    </row>
    <row r="817" spans="1:9">
      <c r="A817" s="292"/>
      <c r="B817" s="323"/>
      <c r="C817" s="320"/>
      <c r="D817" s="17"/>
      <c r="E817" s="689"/>
      <c r="F817" s="731" t="s">
        <v>3416</v>
      </c>
      <c r="G817" s="763"/>
      <c r="H817" s="17"/>
      <c r="I817" s="200"/>
    </row>
    <row r="818" spans="1:9" ht="18.75" thickBot="1">
      <c r="A818" s="145" t="s">
        <v>7839</v>
      </c>
      <c r="B818" s="306"/>
      <c r="C818" s="120"/>
      <c r="D818" s="120"/>
      <c r="E818" s="690"/>
      <c r="F818" s="735"/>
      <c r="G818" s="764"/>
      <c r="H818" s="204"/>
      <c r="I818" s="205"/>
    </row>
    <row r="819" spans="1:9" ht="42">
      <c r="A819" s="228" t="s">
        <v>1036</v>
      </c>
      <c r="B819" s="229" t="s">
        <v>1037</v>
      </c>
      <c r="C819" s="230" t="s">
        <v>679</v>
      </c>
      <c r="D819" s="230" t="s">
        <v>3147</v>
      </c>
      <c r="E819" s="742" t="s">
        <v>11544</v>
      </c>
      <c r="F819" s="737" t="s">
        <v>2796</v>
      </c>
      <c r="G819" s="785" t="s">
        <v>2644</v>
      </c>
      <c r="H819" s="394" t="s">
        <v>498</v>
      </c>
      <c r="I819" s="232" t="s">
        <v>4274</v>
      </c>
    </row>
    <row r="820" spans="1:9" ht="13.5" thickBot="1">
      <c r="A820" s="228"/>
      <c r="B820" s="445"/>
      <c r="C820" s="230" t="s">
        <v>3648</v>
      </c>
      <c r="D820" s="446" t="s">
        <v>2645</v>
      </c>
      <c r="E820" s="696" t="s">
        <v>265</v>
      </c>
      <c r="F820" s="745">
        <f>'Заказ, cкидки и курсы валют'!$I$12</f>
        <v>0</v>
      </c>
      <c r="G820" s="1150"/>
      <c r="H820" s="545"/>
      <c r="I820" s="380"/>
    </row>
    <row r="821" spans="1:9" ht="15">
      <c r="A821" s="1250" t="s">
        <v>1611</v>
      </c>
      <c r="B821" s="1251" t="s">
        <v>3370</v>
      </c>
      <c r="C821" s="1251">
        <v>5.85</v>
      </c>
      <c r="D821" s="1251">
        <v>3000</v>
      </c>
      <c r="E821" s="2363">
        <v>331.84</v>
      </c>
      <c r="F821" s="1187">
        <f>ROUND(E821*(1-$F$37),2)</f>
        <v>331.84</v>
      </c>
      <c r="G821" s="1188">
        <f>'Заказ, cкидки и курсы валют'!$J$24*F821</f>
        <v>4209.3904000000002</v>
      </c>
      <c r="H821" s="443">
        <f>ROUND((D821/1000)*G821,2)</f>
        <v>12628.17</v>
      </c>
      <c r="I821" s="393"/>
    </row>
    <row r="822" spans="1:9" ht="15">
      <c r="A822" s="605" t="s">
        <v>1612</v>
      </c>
      <c r="B822" s="611" t="s">
        <v>3285</v>
      </c>
      <c r="C822" s="611">
        <v>6.6</v>
      </c>
      <c r="D822" s="611">
        <v>2600</v>
      </c>
      <c r="E822" s="2363">
        <v>493.75</v>
      </c>
      <c r="F822" s="740">
        <f t="shared" ref="F822:F832" si="115">ROUND(E822*(1-$F$37),2)</f>
        <v>493.75</v>
      </c>
      <c r="G822" s="1037">
        <f>'Заказ, cкидки и курсы валют'!$J$24*F822</f>
        <v>6263.21875</v>
      </c>
      <c r="H822" s="158">
        <f t="shared" ref="H822:H832" si="116">ROUND((D822/1000)*G822,2)</f>
        <v>16284.37</v>
      </c>
      <c r="I822" s="245"/>
    </row>
    <row r="823" spans="1:9" ht="15">
      <c r="A823" s="605" t="s">
        <v>1613</v>
      </c>
      <c r="B823" s="611" t="s">
        <v>3286</v>
      </c>
      <c r="C823" s="611">
        <v>7.2</v>
      </c>
      <c r="D823" s="611">
        <v>2200</v>
      </c>
      <c r="E823" s="2363">
        <v>529.82000000000005</v>
      </c>
      <c r="F823" s="740">
        <f t="shared" si="115"/>
        <v>529.82000000000005</v>
      </c>
      <c r="G823" s="1037">
        <f>'Заказ, cкидки и курсы валют'!$J$24*F823</f>
        <v>6720.766700000001</v>
      </c>
      <c r="H823" s="158">
        <f t="shared" si="116"/>
        <v>14785.69</v>
      </c>
      <c r="I823" s="245"/>
    </row>
    <row r="824" spans="1:9" ht="15">
      <c r="A824" s="605" t="s">
        <v>1614</v>
      </c>
      <c r="B824" s="611" t="s">
        <v>3287</v>
      </c>
      <c r="C824" s="611">
        <v>8.52</v>
      </c>
      <c r="D824" s="611">
        <v>1700</v>
      </c>
      <c r="E824" s="2363">
        <v>583.03</v>
      </c>
      <c r="F824" s="740">
        <f t="shared" si="115"/>
        <v>583.03</v>
      </c>
      <c r="G824" s="1037">
        <f>'Заказ, cкидки и курсы валют'!$J$24*F824</f>
        <v>7395.7355500000003</v>
      </c>
      <c r="H824" s="158">
        <f t="shared" si="116"/>
        <v>12572.75</v>
      </c>
      <c r="I824" s="245"/>
    </row>
    <row r="825" spans="1:9" ht="15">
      <c r="A825" s="605" t="s">
        <v>1615</v>
      </c>
      <c r="B825" s="611" t="s">
        <v>3288</v>
      </c>
      <c r="C825" s="611">
        <v>10.6</v>
      </c>
      <c r="D825" s="611">
        <v>1500</v>
      </c>
      <c r="E825" s="2363">
        <v>683.12</v>
      </c>
      <c r="F825" s="740">
        <f t="shared" si="115"/>
        <v>683.12</v>
      </c>
      <c r="G825" s="1037">
        <f>'Заказ, cкидки и курсы валют'!$J$24*F825</f>
        <v>8665.3772000000008</v>
      </c>
      <c r="H825" s="158">
        <f t="shared" si="116"/>
        <v>12998.07</v>
      </c>
      <c r="I825" s="245"/>
    </row>
    <row r="826" spans="1:9" ht="15">
      <c r="A826" s="605" t="s">
        <v>1616</v>
      </c>
      <c r="B826" s="611" t="s">
        <v>3371</v>
      </c>
      <c r="C826" s="611">
        <v>11.9</v>
      </c>
      <c r="D826" s="611">
        <v>1000</v>
      </c>
      <c r="E826" s="2363">
        <v>800.44</v>
      </c>
      <c r="F826" s="740">
        <f t="shared" si="115"/>
        <v>800.44</v>
      </c>
      <c r="G826" s="1037">
        <f>'Заказ, cкидки и курсы валют'!$J$24*F826</f>
        <v>10153.581400000001</v>
      </c>
      <c r="H826" s="158">
        <f t="shared" si="116"/>
        <v>10153.58</v>
      </c>
      <c r="I826" s="245"/>
    </row>
    <row r="827" spans="1:9" ht="15">
      <c r="A827" s="605" t="s">
        <v>3909</v>
      </c>
      <c r="B827" s="611" t="s">
        <v>3910</v>
      </c>
      <c r="C827" s="611">
        <v>8.6</v>
      </c>
      <c r="D827" s="611">
        <v>2500</v>
      </c>
      <c r="E827" s="2363">
        <v>539.61</v>
      </c>
      <c r="F827" s="740">
        <f t="shared" si="115"/>
        <v>539.61</v>
      </c>
      <c r="G827" s="1037">
        <f>'Заказ, cкидки и курсы валют'!$J$24*F827</f>
        <v>6844.9528500000006</v>
      </c>
      <c r="H827" s="158">
        <f t="shared" si="116"/>
        <v>17112.38</v>
      </c>
      <c r="I827" s="245"/>
    </row>
    <row r="828" spans="1:9" ht="15">
      <c r="A828" s="605" t="s">
        <v>1617</v>
      </c>
      <c r="B828" s="611" t="s">
        <v>3372</v>
      </c>
      <c r="C828" s="611">
        <v>9.35</v>
      </c>
      <c r="D828" s="611">
        <v>2200</v>
      </c>
      <c r="E828" s="2363">
        <v>630.72</v>
      </c>
      <c r="F828" s="740">
        <f t="shared" si="115"/>
        <v>630.72</v>
      </c>
      <c r="G828" s="1037">
        <f>'Заказ, cкидки и курсы валют'!$J$24*F828</f>
        <v>8000.6832000000004</v>
      </c>
      <c r="H828" s="158">
        <f t="shared" si="116"/>
        <v>17601.5</v>
      </c>
      <c r="I828" s="245"/>
    </row>
    <row r="829" spans="1:9" ht="15">
      <c r="A829" s="605" t="s">
        <v>1618</v>
      </c>
      <c r="B829" s="611" t="s">
        <v>3373</v>
      </c>
      <c r="C829" s="611">
        <v>10.51</v>
      </c>
      <c r="D829" s="611">
        <v>2000</v>
      </c>
      <c r="E829" s="2363">
        <v>665.98</v>
      </c>
      <c r="F829" s="740">
        <f t="shared" si="115"/>
        <v>665.98</v>
      </c>
      <c r="G829" s="1037">
        <f>'Заказ, cкидки и курсы валют'!$J$24*F829</f>
        <v>8447.9562999999998</v>
      </c>
      <c r="H829" s="158">
        <f t="shared" si="116"/>
        <v>16895.91</v>
      </c>
      <c r="I829" s="245"/>
    </row>
    <row r="830" spans="1:9" ht="15">
      <c r="A830" s="817" t="s">
        <v>767</v>
      </c>
      <c r="B830" s="818" t="s">
        <v>3374</v>
      </c>
      <c r="C830" s="818">
        <v>11.3</v>
      </c>
      <c r="D830" s="818">
        <v>1500</v>
      </c>
      <c r="E830" s="2363">
        <v>757.86</v>
      </c>
      <c r="F830" s="740">
        <f t="shared" si="115"/>
        <v>757.86</v>
      </c>
      <c r="G830" s="1037">
        <f>'Заказ, cкидки и курсы валют'!$J$24*F830</f>
        <v>9613.4541000000008</v>
      </c>
      <c r="H830" s="158">
        <f t="shared" si="116"/>
        <v>14420.18</v>
      </c>
      <c r="I830" s="366"/>
    </row>
    <row r="831" spans="1:9" ht="15">
      <c r="A831" s="605" t="s">
        <v>3907</v>
      </c>
      <c r="B831" s="611" t="s">
        <v>3905</v>
      </c>
      <c r="C831" s="611">
        <v>15</v>
      </c>
      <c r="D831" s="611">
        <v>1200</v>
      </c>
      <c r="E831" s="2363">
        <v>893.22</v>
      </c>
      <c r="F831" s="740">
        <f t="shared" si="115"/>
        <v>893.22</v>
      </c>
      <c r="G831" s="1037">
        <f>'Заказ, cкидки и курсы валют'!$J$24*F831</f>
        <v>11330.495700000001</v>
      </c>
      <c r="H831" s="158">
        <f t="shared" si="116"/>
        <v>13596.59</v>
      </c>
      <c r="I831" s="245"/>
    </row>
    <row r="832" spans="1:9" ht="15.75" thickBot="1">
      <c r="A832" s="1252" t="s">
        <v>3908</v>
      </c>
      <c r="B832" s="1253" t="s">
        <v>3906</v>
      </c>
      <c r="C832" s="1253">
        <v>17</v>
      </c>
      <c r="D832" s="1253">
        <v>1200</v>
      </c>
      <c r="E832" s="2363">
        <v>1019.31</v>
      </c>
      <c r="F832" s="1173">
        <f t="shared" si="115"/>
        <v>1019.31</v>
      </c>
      <c r="G832" s="1174">
        <f>'Заказ, cкидки и курсы валют'!$J$24*F832</f>
        <v>12929.94735</v>
      </c>
      <c r="H832" s="214">
        <f t="shared" si="116"/>
        <v>15515.94</v>
      </c>
      <c r="I832" s="248"/>
    </row>
    <row r="833" spans="1:9" ht="13.5" thickBot="1"/>
    <row r="834" spans="1:9" ht="15.75">
      <c r="A834" s="291"/>
      <c r="B834" s="124" t="s">
        <v>4199</v>
      </c>
      <c r="C834" s="124"/>
      <c r="D834" s="125"/>
      <c r="E834" s="698"/>
      <c r="F834" s="791"/>
      <c r="G834" s="729"/>
      <c r="H834" s="196"/>
      <c r="I834" s="116"/>
    </row>
    <row r="835" spans="1:9" ht="15.75">
      <c r="A835" s="292"/>
      <c r="B835" s="126" t="s">
        <v>596</v>
      </c>
      <c r="C835" s="127"/>
      <c r="D835" s="127"/>
      <c r="E835" s="699"/>
      <c r="F835" s="699"/>
      <c r="G835" s="685"/>
      <c r="H835" s="17"/>
      <c r="I835" s="200"/>
    </row>
    <row r="836" spans="1:9" ht="15.75">
      <c r="A836" s="292"/>
      <c r="B836" s="126" t="s">
        <v>597</v>
      </c>
      <c r="C836" s="127"/>
      <c r="D836" s="127"/>
      <c r="E836" s="699"/>
      <c r="F836" s="699"/>
      <c r="G836" s="685"/>
      <c r="H836" s="17"/>
      <c r="I836" s="200"/>
    </row>
    <row r="837" spans="1:9">
      <c r="A837" s="292"/>
      <c r="B837" s="17"/>
      <c r="C837" s="118"/>
      <c r="D837" s="118"/>
      <c r="E837" s="689"/>
      <c r="F837" s="733"/>
      <c r="G837" s="763"/>
      <c r="H837" s="17"/>
      <c r="I837" s="200"/>
    </row>
    <row r="838" spans="1:9">
      <c r="A838" s="292"/>
      <c r="B838" s="17"/>
      <c r="C838" s="320"/>
      <c r="D838" s="17"/>
      <c r="E838" s="689"/>
      <c r="F838" s="731" t="s">
        <v>3284</v>
      </c>
      <c r="G838" s="763"/>
      <c r="H838" s="17"/>
      <c r="I838" s="200"/>
    </row>
    <row r="839" spans="1:9">
      <c r="A839" s="292"/>
      <c r="B839" s="323"/>
      <c r="C839" s="320"/>
      <c r="D839" s="17"/>
      <c r="E839" s="689"/>
      <c r="F839" s="731" t="s">
        <v>3416</v>
      </c>
      <c r="G839" s="763"/>
      <c r="H839" s="17"/>
      <c r="I839" s="200"/>
    </row>
    <row r="840" spans="1:9" ht="18.75" thickBot="1">
      <c r="A840" s="145" t="s">
        <v>7840</v>
      </c>
      <c r="B840" s="146"/>
      <c r="C840" s="120"/>
      <c r="D840" s="120"/>
      <c r="E840" s="690"/>
      <c r="F840" s="735"/>
      <c r="G840" s="764"/>
      <c r="H840" s="204"/>
      <c r="I840" s="205"/>
    </row>
    <row r="841" spans="1:9" ht="42">
      <c r="A841" s="228" t="s">
        <v>1036</v>
      </c>
      <c r="B841" s="229" t="s">
        <v>1037</v>
      </c>
      <c r="C841" s="230" t="s">
        <v>679</v>
      </c>
      <c r="D841" s="230" t="s">
        <v>3147</v>
      </c>
      <c r="E841" s="742" t="s">
        <v>11544</v>
      </c>
      <c r="F841" s="737" t="s">
        <v>2796</v>
      </c>
      <c r="G841" s="785" t="s">
        <v>2644</v>
      </c>
      <c r="H841" s="394" t="s">
        <v>498</v>
      </c>
      <c r="I841" s="232" t="s">
        <v>4274</v>
      </c>
    </row>
    <row r="842" spans="1:9" ht="13.5" thickBot="1">
      <c r="A842" s="228"/>
      <c r="B842" s="445"/>
      <c r="C842" s="230" t="s">
        <v>3648</v>
      </c>
      <c r="D842" s="446" t="s">
        <v>2645</v>
      </c>
      <c r="E842" s="696" t="s">
        <v>265</v>
      </c>
      <c r="F842" s="745">
        <f>'Заказ, cкидки и курсы валют'!$I$12</f>
        <v>0</v>
      </c>
      <c r="G842" s="1150"/>
      <c r="H842" s="545"/>
      <c r="I842" s="380"/>
    </row>
    <row r="843" spans="1:9">
      <c r="A843" s="389" t="s">
        <v>3896</v>
      </c>
      <c r="B843" s="1206" t="s">
        <v>3370</v>
      </c>
      <c r="C843" s="1206">
        <v>5.85</v>
      </c>
      <c r="D843" s="1579">
        <v>250</v>
      </c>
      <c r="E843" s="712">
        <f>E821*1.2</f>
        <v>398.20799999999997</v>
      </c>
      <c r="F843" s="1415">
        <f>ROUND(E843*(1-$F$37),2)</f>
        <v>398.21</v>
      </c>
      <c r="G843" s="1188">
        <f>'Заказ, cкидки и курсы валют'!$J$24*F843</f>
        <v>5051.29385</v>
      </c>
      <c r="H843" s="443">
        <f>ROUND((D843/1000)*G843,2)</f>
        <v>1262.82</v>
      </c>
      <c r="I843" s="393"/>
    </row>
    <row r="844" spans="1:9">
      <c r="A844" s="250" t="s">
        <v>3897</v>
      </c>
      <c r="B844" s="72" t="s">
        <v>3285</v>
      </c>
      <c r="C844" s="72">
        <v>6.6</v>
      </c>
      <c r="D844" s="492">
        <v>200</v>
      </c>
      <c r="E844" s="712">
        <f t="shared" ref="E844:E854" si="117">E822*1.2</f>
        <v>592.5</v>
      </c>
      <c r="F844" s="1416">
        <f t="shared" ref="F844:F854" si="118">ROUND(E844*(1-$F$37),2)</f>
        <v>592.5</v>
      </c>
      <c r="G844" s="1037">
        <f>'Заказ, cкидки и курсы валют'!$J$24*F844</f>
        <v>7515.8625000000002</v>
      </c>
      <c r="H844" s="158">
        <f t="shared" ref="H844:H854" si="119">ROUND((D844/1000)*G844,2)</f>
        <v>1503.17</v>
      </c>
      <c r="I844" s="245"/>
    </row>
    <row r="845" spans="1:9">
      <c r="A845" s="250" t="s">
        <v>3898</v>
      </c>
      <c r="B845" s="72" t="s">
        <v>3286</v>
      </c>
      <c r="C845" s="72">
        <v>7.2</v>
      </c>
      <c r="D845" s="492">
        <v>200</v>
      </c>
      <c r="E845" s="712">
        <f t="shared" si="117"/>
        <v>635.78399999999999</v>
      </c>
      <c r="F845" s="1416">
        <f t="shared" si="118"/>
        <v>635.78</v>
      </c>
      <c r="G845" s="1037">
        <f>'Заказ, cкидки и курсы валют'!$J$24*F845</f>
        <v>8064.8693000000003</v>
      </c>
      <c r="H845" s="158">
        <f t="shared" si="119"/>
        <v>1612.97</v>
      </c>
      <c r="I845" s="245"/>
    </row>
    <row r="846" spans="1:9">
      <c r="A846" s="250" t="s">
        <v>3899</v>
      </c>
      <c r="B846" s="72" t="s">
        <v>3287</v>
      </c>
      <c r="C846" s="72">
        <v>8.52</v>
      </c>
      <c r="D846" s="492">
        <v>150</v>
      </c>
      <c r="E846" s="712">
        <f t="shared" si="117"/>
        <v>699.63599999999997</v>
      </c>
      <c r="F846" s="1416">
        <f t="shared" si="118"/>
        <v>699.64</v>
      </c>
      <c r="G846" s="1037">
        <f>'Заказ, cкидки и курсы валют'!$J$24*F846</f>
        <v>8874.9333999999999</v>
      </c>
      <c r="H846" s="158">
        <f t="shared" si="119"/>
        <v>1331.24</v>
      </c>
      <c r="I846" s="245"/>
    </row>
    <row r="847" spans="1:9">
      <c r="A847" s="250" t="s">
        <v>3900</v>
      </c>
      <c r="B847" s="72" t="s">
        <v>3288</v>
      </c>
      <c r="C847" s="72">
        <v>10.6</v>
      </c>
      <c r="D847" s="492">
        <v>100</v>
      </c>
      <c r="E847" s="712">
        <f t="shared" si="117"/>
        <v>819.74400000000003</v>
      </c>
      <c r="F847" s="1416">
        <f t="shared" si="118"/>
        <v>819.74</v>
      </c>
      <c r="G847" s="1037">
        <f>'Заказ, cкидки и курсы валют'!$J$24*F847</f>
        <v>10398.401900000001</v>
      </c>
      <c r="H847" s="158">
        <f t="shared" si="119"/>
        <v>1039.8399999999999</v>
      </c>
      <c r="I847" s="245"/>
    </row>
    <row r="848" spans="1:9">
      <c r="A848" s="250" t="s">
        <v>3901</v>
      </c>
      <c r="B848" s="72" t="s">
        <v>3371</v>
      </c>
      <c r="C848" s="72">
        <v>11.9</v>
      </c>
      <c r="D848" s="492">
        <v>50</v>
      </c>
      <c r="E848" s="712">
        <f t="shared" si="117"/>
        <v>960.52800000000002</v>
      </c>
      <c r="F848" s="1416">
        <f t="shared" si="118"/>
        <v>960.53</v>
      </c>
      <c r="G848" s="1037">
        <f>'Заказ, cкидки и курсы валют'!$J$24*F848</f>
        <v>12184.323050000001</v>
      </c>
      <c r="H848" s="158">
        <f t="shared" si="119"/>
        <v>609.22</v>
      </c>
      <c r="I848" s="245"/>
    </row>
    <row r="849" spans="1:9">
      <c r="A849" s="250" t="s">
        <v>3911</v>
      </c>
      <c r="B849" s="71" t="s">
        <v>3910</v>
      </c>
      <c r="C849" s="72">
        <v>8.6</v>
      </c>
      <c r="D849" s="492">
        <v>150</v>
      </c>
      <c r="E849" s="712">
        <f t="shared" si="117"/>
        <v>647.53200000000004</v>
      </c>
      <c r="F849" s="1416">
        <f t="shared" si="118"/>
        <v>647.53</v>
      </c>
      <c r="G849" s="1037">
        <f>'Заказ, cкидки и курсы валют'!$J$24*F849</f>
        <v>8213.9180500000002</v>
      </c>
      <c r="H849" s="158">
        <f t="shared" si="119"/>
        <v>1232.0899999999999</v>
      </c>
      <c r="I849" s="245"/>
    </row>
    <row r="850" spans="1:9">
      <c r="A850" s="250" t="s">
        <v>3902</v>
      </c>
      <c r="B850" s="72" t="s">
        <v>3372</v>
      </c>
      <c r="C850" s="72">
        <v>9.35</v>
      </c>
      <c r="D850" s="492">
        <v>150</v>
      </c>
      <c r="E850" s="712">
        <f t="shared" si="117"/>
        <v>756.86400000000003</v>
      </c>
      <c r="F850" s="1416">
        <f t="shared" si="118"/>
        <v>756.86</v>
      </c>
      <c r="G850" s="1037">
        <f>'Заказ, cкидки и курсы валют'!$J$24*F850</f>
        <v>9600.7691000000013</v>
      </c>
      <c r="H850" s="158">
        <f t="shared" si="119"/>
        <v>1440.12</v>
      </c>
      <c r="I850" s="245"/>
    </row>
    <row r="851" spans="1:9">
      <c r="A851" s="250" t="s">
        <v>3903</v>
      </c>
      <c r="B851" s="72" t="s">
        <v>3373</v>
      </c>
      <c r="C851" s="72">
        <v>10.51</v>
      </c>
      <c r="D851" s="492">
        <v>150</v>
      </c>
      <c r="E851" s="712">
        <f t="shared" si="117"/>
        <v>799.17600000000004</v>
      </c>
      <c r="F851" s="1416">
        <f t="shared" si="118"/>
        <v>799.18</v>
      </c>
      <c r="G851" s="1037">
        <f>'Заказ, cкидки и курсы валют'!$J$24*F851</f>
        <v>10137.5983</v>
      </c>
      <c r="H851" s="158">
        <f t="shared" si="119"/>
        <v>1520.64</v>
      </c>
      <c r="I851" s="245"/>
    </row>
    <row r="852" spans="1:9">
      <c r="A852" s="397" t="s">
        <v>3904</v>
      </c>
      <c r="B852" s="816" t="s">
        <v>3374</v>
      </c>
      <c r="C852" s="816">
        <v>11.3</v>
      </c>
      <c r="D852" s="1580">
        <v>100</v>
      </c>
      <c r="E852" s="712">
        <f t="shared" si="117"/>
        <v>909.43200000000002</v>
      </c>
      <c r="F852" s="1416">
        <f t="shared" si="118"/>
        <v>909.43</v>
      </c>
      <c r="G852" s="1037">
        <f>'Заказ, cкидки и курсы валют'!$J$24*F852</f>
        <v>11536.119549999999</v>
      </c>
      <c r="H852" s="158">
        <f t="shared" si="119"/>
        <v>1153.6099999999999</v>
      </c>
      <c r="I852" s="366"/>
    </row>
    <row r="853" spans="1:9">
      <c r="A853" s="243" t="s">
        <v>5610</v>
      </c>
      <c r="B853" s="611" t="s">
        <v>3905</v>
      </c>
      <c r="C853" s="611">
        <v>15</v>
      </c>
      <c r="D853" s="1581">
        <v>100</v>
      </c>
      <c r="E853" s="712">
        <f t="shared" si="117"/>
        <v>1071.864</v>
      </c>
      <c r="F853" s="1416">
        <f t="shared" si="118"/>
        <v>1071.8599999999999</v>
      </c>
      <c r="G853" s="1037">
        <f>'Заказ, cкидки и курсы валют'!$J$24*F853</f>
        <v>13596.544099999999</v>
      </c>
      <c r="H853" s="158">
        <f t="shared" si="119"/>
        <v>1359.65</v>
      </c>
      <c r="I853" s="245"/>
    </row>
    <row r="854" spans="1:9" ht="13.5" thickBot="1">
      <c r="A854" s="271" t="s">
        <v>5609</v>
      </c>
      <c r="B854" s="1253" t="s">
        <v>3906</v>
      </c>
      <c r="C854" s="1253">
        <v>17</v>
      </c>
      <c r="D854" s="1582">
        <v>100</v>
      </c>
      <c r="E854" s="712">
        <f t="shared" si="117"/>
        <v>1223.1719999999998</v>
      </c>
      <c r="F854" s="1417">
        <f t="shared" si="118"/>
        <v>1223.17</v>
      </c>
      <c r="G854" s="1174">
        <f>'Заказ, cкидки и курсы валют'!$J$24*F854</f>
        <v>15515.911450000001</v>
      </c>
      <c r="H854" s="214">
        <f t="shared" si="119"/>
        <v>1551.59</v>
      </c>
      <c r="I854" s="248"/>
    </row>
    <row r="855" spans="1:9" ht="13.5" thickBot="1"/>
    <row r="856" spans="1:9" ht="15.75">
      <c r="A856" s="291"/>
      <c r="B856" s="124" t="s">
        <v>4199</v>
      </c>
      <c r="C856" s="124"/>
      <c r="D856" s="125"/>
      <c r="E856" s="698"/>
      <c r="F856" s="791"/>
      <c r="G856" s="729"/>
      <c r="H856" s="196"/>
      <c r="I856" s="116"/>
    </row>
    <row r="857" spans="1:9" ht="15.75">
      <c r="A857" s="292"/>
      <c r="B857" s="126" t="s">
        <v>596</v>
      </c>
      <c r="C857" s="127"/>
      <c r="D857" s="127"/>
      <c r="E857" s="699"/>
      <c r="F857" s="699"/>
      <c r="G857" s="685"/>
      <c r="H857" s="17"/>
      <c r="I857" s="200"/>
    </row>
    <row r="858" spans="1:9" ht="15.75">
      <c r="A858" s="292"/>
      <c r="B858" s="126" t="s">
        <v>597</v>
      </c>
      <c r="C858" s="127"/>
      <c r="D858" s="127"/>
      <c r="E858" s="699"/>
      <c r="F858" s="699"/>
      <c r="G858" s="685"/>
      <c r="H858" s="17"/>
      <c r="I858" s="200"/>
    </row>
    <row r="859" spans="1:9">
      <c r="A859" s="292"/>
      <c r="B859" s="17"/>
      <c r="C859" s="118"/>
      <c r="D859" s="118"/>
      <c r="E859" s="689"/>
      <c r="F859" s="733"/>
      <c r="G859" s="763"/>
      <c r="H859" s="17"/>
      <c r="I859" s="200"/>
    </row>
    <row r="860" spans="1:9">
      <c r="A860" s="292"/>
      <c r="B860" s="17"/>
      <c r="C860" s="320"/>
      <c r="D860" s="17"/>
      <c r="E860" s="689"/>
      <c r="F860" s="731" t="s">
        <v>3284</v>
      </c>
      <c r="G860" s="763"/>
      <c r="H860" s="17"/>
      <c r="I860" s="200"/>
    </row>
    <row r="861" spans="1:9">
      <c r="A861" s="292"/>
      <c r="B861" s="323"/>
      <c r="C861" s="320"/>
      <c r="D861" s="17"/>
      <c r="E861" s="689"/>
      <c r="F861" s="731" t="s">
        <v>3416</v>
      </c>
      <c r="G861" s="763"/>
      <c r="H861" s="17"/>
      <c r="I861" s="200"/>
    </row>
    <row r="862" spans="1:9" ht="18.75" thickBot="1">
      <c r="A862" s="145" t="s">
        <v>7841</v>
      </c>
      <c r="B862" s="146"/>
      <c r="C862" s="120"/>
      <c r="D862" s="120"/>
      <c r="E862" s="690"/>
      <c r="F862" s="735"/>
      <c r="G862" s="764"/>
      <c r="H862" s="204"/>
      <c r="I862" s="205"/>
    </row>
    <row r="863" spans="1:9" ht="42">
      <c r="A863" s="228" t="s">
        <v>1036</v>
      </c>
      <c r="B863" s="229" t="s">
        <v>1037</v>
      </c>
      <c r="C863" s="230" t="s">
        <v>679</v>
      </c>
      <c r="D863" s="230" t="s">
        <v>3147</v>
      </c>
      <c r="E863" s="742" t="s">
        <v>11544</v>
      </c>
      <c r="F863" s="737" t="s">
        <v>2796</v>
      </c>
      <c r="G863" s="785" t="s">
        <v>2644</v>
      </c>
      <c r="H863" s="394" t="s">
        <v>498</v>
      </c>
      <c r="I863" s="232" t="s">
        <v>4274</v>
      </c>
    </row>
    <row r="864" spans="1:9" ht="13.5" thickBot="1">
      <c r="A864" s="228"/>
      <c r="B864" s="445"/>
      <c r="C864" s="230" t="s">
        <v>3648</v>
      </c>
      <c r="D864" s="446" t="s">
        <v>2645</v>
      </c>
      <c r="E864" s="696" t="s">
        <v>265</v>
      </c>
      <c r="F864" s="745">
        <f>'Заказ, cкидки и курсы валют'!$I$12</f>
        <v>0</v>
      </c>
      <c r="G864" s="1150"/>
      <c r="H864" s="545"/>
      <c r="I864" s="380"/>
    </row>
    <row r="865" spans="1:9">
      <c r="A865" s="389" t="s">
        <v>7868</v>
      </c>
      <c r="B865" s="1206" t="s">
        <v>3370</v>
      </c>
      <c r="C865" s="1206">
        <v>5.85</v>
      </c>
      <c r="D865" s="1206">
        <v>30</v>
      </c>
      <c r="E865" s="710">
        <f>E821*2</f>
        <v>663.68</v>
      </c>
      <c r="F865" s="1187">
        <f>ROUND(E865*(1-$F$37),2)</f>
        <v>663.68</v>
      </c>
      <c r="G865" s="1188">
        <f>'Заказ, cкидки и курсы валют'!$J$24*F865</f>
        <v>8418.7808000000005</v>
      </c>
      <c r="H865" s="443">
        <f>ROUND((D865/1000)*G865,2)</f>
        <v>252.56</v>
      </c>
      <c r="I865" s="393"/>
    </row>
    <row r="866" spans="1:9">
      <c r="A866" s="250" t="s">
        <v>7869</v>
      </c>
      <c r="B866" s="72" t="s">
        <v>3285</v>
      </c>
      <c r="C866" s="72">
        <v>6.6</v>
      </c>
      <c r="D866" s="72">
        <v>26</v>
      </c>
      <c r="E866" s="710">
        <f t="shared" ref="E866:E876" si="120">E822*2</f>
        <v>987.5</v>
      </c>
      <c r="F866" s="740">
        <f t="shared" ref="F866:F876" si="121">ROUND(E866*(1-$F$37),2)</f>
        <v>987.5</v>
      </c>
      <c r="G866" s="1037">
        <f>'Заказ, cкидки и курсы валют'!$J$24*F866</f>
        <v>12526.4375</v>
      </c>
      <c r="H866" s="158">
        <f t="shared" ref="H866:H876" si="122">ROUND((D866/1000)*G866,2)</f>
        <v>325.69</v>
      </c>
      <c r="I866" s="245"/>
    </row>
    <row r="867" spans="1:9">
      <c r="A867" s="250" t="s">
        <v>7870</v>
      </c>
      <c r="B867" s="72" t="s">
        <v>3286</v>
      </c>
      <c r="C867" s="72">
        <v>7.2</v>
      </c>
      <c r="D867" s="72">
        <v>20</v>
      </c>
      <c r="E867" s="710">
        <f t="shared" si="120"/>
        <v>1059.6400000000001</v>
      </c>
      <c r="F867" s="740">
        <f t="shared" si="121"/>
        <v>1059.6400000000001</v>
      </c>
      <c r="G867" s="1037">
        <f>'Заказ, cкидки и курсы валют'!$J$24*F867</f>
        <v>13441.533400000002</v>
      </c>
      <c r="H867" s="158">
        <f t="shared" si="122"/>
        <v>268.83</v>
      </c>
      <c r="I867" s="245"/>
    </row>
    <row r="868" spans="1:9">
      <c r="A868" s="250" t="s">
        <v>7871</v>
      </c>
      <c r="B868" s="72" t="s">
        <v>3287</v>
      </c>
      <c r="C868" s="72">
        <v>8.52</v>
      </c>
      <c r="D868" s="72">
        <v>17</v>
      </c>
      <c r="E868" s="710">
        <f t="shared" si="120"/>
        <v>1166.06</v>
      </c>
      <c r="F868" s="740">
        <f t="shared" si="121"/>
        <v>1166.06</v>
      </c>
      <c r="G868" s="1037">
        <f>'Заказ, cкидки и курсы валют'!$J$24*F868</f>
        <v>14791.471100000001</v>
      </c>
      <c r="H868" s="158">
        <f t="shared" si="122"/>
        <v>251.46</v>
      </c>
      <c r="I868" s="245"/>
    </row>
    <row r="869" spans="1:9">
      <c r="A869" s="250" t="s">
        <v>7872</v>
      </c>
      <c r="B869" s="72" t="s">
        <v>3288</v>
      </c>
      <c r="C869" s="72">
        <v>10.6</v>
      </c>
      <c r="D869" s="72">
        <v>15</v>
      </c>
      <c r="E869" s="710">
        <f t="shared" si="120"/>
        <v>1366.24</v>
      </c>
      <c r="F869" s="740">
        <f t="shared" si="121"/>
        <v>1366.24</v>
      </c>
      <c r="G869" s="1037">
        <f>'Заказ, cкидки и курсы валют'!$J$24*F869</f>
        <v>17330.754400000002</v>
      </c>
      <c r="H869" s="158">
        <f t="shared" si="122"/>
        <v>259.95999999999998</v>
      </c>
      <c r="I869" s="245"/>
    </row>
    <row r="870" spans="1:9">
      <c r="A870" s="250" t="s">
        <v>7873</v>
      </c>
      <c r="B870" s="72" t="s">
        <v>3371</v>
      </c>
      <c r="C870" s="72">
        <v>11.9</v>
      </c>
      <c r="D870" s="72">
        <v>10</v>
      </c>
      <c r="E870" s="710">
        <f t="shared" si="120"/>
        <v>1600.88</v>
      </c>
      <c r="F870" s="740">
        <f t="shared" si="121"/>
        <v>1600.88</v>
      </c>
      <c r="G870" s="1037">
        <f>'Заказ, cкидки и курсы валют'!$J$24*F870</f>
        <v>20307.162800000002</v>
      </c>
      <c r="H870" s="158">
        <f t="shared" si="122"/>
        <v>203.07</v>
      </c>
      <c r="I870" s="245"/>
    </row>
    <row r="871" spans="1:9">
      <c r="A871" s="250" t="s">
        <v>7874</v>
      </c>
      <c r="B871" s="71" t="s">
        <v>3910</v>
      </c>
      <c r="C871" s="72">
        <v>8.6</v>
      </c>
      <c r="D871" s="72">
        <v>25</v>
      </c>
      <c r="E871" s="710">
        <f t="shared" si="120"/>
        <v>1079.22</v>
      </c>
      <c r="F871" s="740">
        <f t="shared" si="121"/>
        <v>1079.22</v>
      </c>
      <c r="G871" s="1037">
        <f>'Заказ, cкидки и курсы валют'!$J$24*F871</f>
        <v>13689.905700000001</v>
      </c>
      <c r="H871" s="158">
        <f t="shared" si="122"/>
        <v>342.25</v>
      </c>
      <c r="I871" s="245"/>
    </row>
    <row r="872" spans="1:9">
      <c r="A872" s="250" t="s">
        <v>7875</v>
      </c>
      <c r="B872" s="72" t="s">
        <v>3372</v>
      </c>
      <c r="C872" s="72">
        <v>9.35</v>
      </c>
      <c r="D872" s="72">
        <v>20</v>
      </c>
      <c r="E872" s="710">
        <f t="shared" si="120"/>
        <v>1261.44</v>
      </c>
      <c r="F872" s="740">
        <f t="shared" si="121"/>
        <v>1261.44</v>
      </c>
      <c r="G872" s="1037">
        <f>'Заказ, cкидки и курсы валют'!$J$24*F872</f>
        <v>16001.366400000001</v>
      </c>
      <c r="H872" s="158">
        <f t="shared" si="122"/>
        <v>320.02999999999997</v>
      </c>
      <c r="I872" s="245"/>
    </row>
    <row r="873" spans="1:9">
      <c r="A873" s="250" t="s">
        <v>7876</v>
      </c>
      <c r="B873" s="72" t="s">
        <v>3373</v>
      </c>
      <c r="C873" s="72">
        <v>10.51</v>
      </c>
      <c r="D873" s="72">
        <v>20</v>
      </c>
      <c r="E873" s="710">
        <f t="shared" si="120"/>
        <v>1331.96</v>
      </c>
      <c r="F873" s="740">
        <f t="shared" si="121"/>
        <v>1331.96</v>
      </c>
      <c r="G873" s="1037">
        <f>'Заказ, cкидки и курсы валют'!$J$24*F873</f>
        <v>16895.9126</v>
      </c>
      <c r="H873" s="158">
        <f t="shared" si="122"/>
        <v>337.92</v>
      </c>
      <c r="I873" s="245"/>
    </row>
    <row r="874" spans="1:9">
      <c r="A874" s="397" t="s">
        <v>7877</v>
      </c>
      <c r="B874" s="816" t="s">
        <v>3374</v>
      </c>
      <c r="C874" s="816">
        <v>11.3</v>
      </c>
      <c r="D874" s="816">
        <v>15</v>
      </c>
      <c r="E874" s="710">
        <f t="shared" si="120"/>
        <v>1515.72</v>
      </c>
      <c r="F874" s="740">
        <f t="shared" si="121"/>
        <v>1515.72</v>
      </c>
      <c r="G874" s="1037">
        <f>'Заказ, cкидки и курсы валют'!$J$24*F874</f>
        <v>19226.908200000002</v>
      </c>
      <c r="H874" s="158">
        <f t="shared" si="122"/>
        <v>288.39999999999998</v>
      </c>
      <c r="I874" s="366"/>
    </row>
    <row r="875" spans="1:9">
      <c r="A875" s="243" t="s">
        <v>7878</v>
      </c>
      <c r="B875" s="611" t="s">
        <v>3905</v>
      </c>
      <c r="C875" s="611">
        <v>15</v>
      </c>
      <c r="D875" s="611">
        <v>12</v>
      </c>
      <c r="E875" s="710">
        <f t="shared" si="120"/>
        <v>1786.44</v>
      </c>
      <c r="F875" s="740">
        <f t="shared" si="121"/>
        <v>1786.44</v>
      </c>
      <c r="G875" s="1037">
        <f>'Заказ, cкидки и курсы валют'!$J$24*F875</f>
        <v>22660.991400000003</v>
      </c>
      <c r="H875" s="158">
        <f t="shared" si="122"/>
        <v>271.93</v>
      </c>
      <c r="I875" s="245"/>
    </row>
    <row r="876" spans="1:9" ht="13.5" thickBot="1">
      <c r="A876" s="271" t="s">
        <v>7879</v>
      </c>
      <c r="B876" s="1253" t="s">
        <v>3906</v>
      </c>
      <c r="C876" s="1253">
        <v>17</v>
      </c>
      <c r="D876" s="1253">
        <v>12</v>
      </c>
      <c r="E876" s="710">
        <f t="shared" si="120"/>
        <v>2038.62</v>
      </c>
      <c r="F876" s="1173">
        <f t="shared" si="121"/>
        <v>2038.62</v>
      </c>
      <c r="G876" s="1174">
        <f>'Заказ, cкидки и курсы валют'!$J$24*F876</f>
        <v>25859.894700000001</v>
      </c>
      <c r="H876" s="214">
        <f t="shared" si="122"/>
        <v>310.32</v>
      </c>
      <c r="I876" s="248"/>
    </row>
    <row r="877" spans="1:9" ht="13.5" thickBot="1"/>
    <row r="878" spans="1:9" ht="15.75">
      <c r="A878" s="291"/>
      <c r="B878" s="124" t="s">
        <v>4199</v>
      </c>
      <c r="C878" s="124"/>
      <c r="D878" s="125"/>
      <c r="E878" s="698"/>
      <c r="F878" s="791"/>
      <c r="G878" s="729"/>
      <c r="H878" s="196"/>
      <c r="I878" s="116"/>
    </row>
    <row r="879" spans="1:9" ht="15.75">
      <c r="A879" s="292"/>
      <c r="B879" s="995" t="s">
        <v>6027</v>
      </c>
      <c r="C879" s="127"/>
      <c r="D879" s="127"/>
      <c r="E879" s="699"/>
      <c r="F879" s="699"/>
      <c r="G879" s="685"/>
      <c r="H879" s="17"/>
      <c r="I879" s="200"/>
    </row>
    <row r="880" spans="1:9" ht="15.75">
      <c r="A880" s="292"/>
      <c r="B880" s="126"/>
      <c r="C880" s="127"/>
      <c r="D880" s="127"/>
      <c r="E880" s="699"/>
      <c r="F880" s="699"/>
      <c r="G880" s="685"/>
      <c r="H880" s="17"/>
      <c r="I880" s="200"/>
    </row>
    <row r="881" spans="1:9">
      <c r="A881" s="292"/>
      <c r="B881" s="17"/>
      <c r="C881" s="118"/>
      <c r="D881" s="118"/>
      <c r="E881" s="689"/>
      <c r="F881" s="733"/>
      <c r="G881" s="763"/>
      <c r="H881" s="17"/>
      <c r="I881" s="200"/>
    </row>
    <row r="882" spans="1:9">
      <c r="A882" s="292"/>
      <c r="B882" s="17"/>
      <c r="C882" s="320"/>
      <c r="D882" s="17"/>
      <c r="E882" s="689"/>
      <c r="F882" s="731"/>
      <c r="G882" s="763"/>
      <c r="H882" s="17"/>
      <c r="I882" s="200"/>
    </row>
    <row r="883" spans="1:9">
      <c r="A883" s="292"/>
      <c r="B883" s="323"/>
      <c r="C883" s="320"/>
      <c r="D883" s="17"/>
      <c r="E883" s="689"/>
      <c r="F883" s="731" t="s">
        <v>6026</v>
      </c>
      <c r="G883" s="763"/>
      <c r="H883" s="17"/>
      <c r="I883" s="200"/>
    </row>
    <row r="884" spans="1:9" ht="13.5" thickBot="1">
      <c r="A884" s="293"/>
      <c r="B884" s="306"/>
      <c r="C884" s="120"/>
      <c r="D884" s="120"/>
      <c r="E884" s="690"/>
      <c r="F884" s="735"/>
      <c r="G884" s="764"/>
      <c r="H884" s="204"/>
      <c r="I884" s="205"/>
    </row>
    <row r="885" spans="1:9" ht="42">
      <c r="A885" s="228" t="s">
        <v>1036</v>
      </c>
      <c r="B885" s="229" t="s">
        <v>1037</v>
      </c>
      <c r="C885" s="230" t="s">
        <v>679</v>
      </c>
      <c r="D885" s="230" t="s">
        <v>3147</v>
      </c>
      <c r="E885" s="742" t="s">
        <v>11544</v>
      </c>
      <c r="F885" s="737" t="s">
        <v>2796</v>
      </c>
      <c r="G885" s="785" t="s">
        <v>2644</v>
      </c>
      <c r="H885" s="394" t="s">
        <v>498</v>
      </c>
      <c r="I885" s="232" t="s">
        <v>4274</v>
      </c>
    </row>
    <row r="886" spans="1:9" ht="13.5" thickBot="1">
      <c r="A886" s="228"/>
      <c r="B886" s="445"/>
      <c r="C886" s="230" t="s">
        <v>3648</v>
      </c>
      <c r="D886" s="446" t="s">
        <v>2645</v>
      </c>
      <c r="E886" s="696" t="s">
        <v>265</v>
      </c>
      <c r="F886" s="745">
        <f>'Заказ, cкидки и курсы валют'!$I$12</f>
        <v>0</v>
      </c>
      <c r="G886" s="1150"/>
      <c r="H886" s="545"/>
      <c r="I886" s="380"/>
    </row>
    <row r="887" spans="1:9" ht="15">
      <c r="A887" s="1596" t="s">
        <v>6018</v>
      </c>
      <c r="B887" s="2267" t="s">
        <v>3370</v>
      </c>
      <c r="C887" s="2267">
        <v>5.8</v>
      </c>
      <c r="D887" s="2267">
        <v>3000</v>
      </c>
      <c r="E887" s="2363">
        <v>210.47</v>
      </c>
      <c r="F887" s="1678">
        <f>ROUND(E887*(1-$F$37),2)</f>
        <v>210.47</v>
      </c>
      <c r="G887" s="2268">
        <f>'Заказ, cкидки и курсы валют'!$J$24*F887</f>
        <v>2669.8119500000003</v>
      </c>
      <c r="H887" s="1796">
        <f>ROUND((D887/1000)*G887,2)</f>
        <v>8009.44</v>
      </c>
      <c r="I887" s="1404"/>
    </row>
    <row r="888" spans="1:9" ht="15">
      <c r="A888" s="1260" t="s">
        <v>6019</v>
      </c>
      <c r="B888" s="2269" t="s">
        <v>3285</v>
      </c>
      <c r="C888" s="2269">
        <v>7.1</v>
      </c>
      <c r="D888" s="2269">
        <v>2600</v>
      </c>
      <c r="E888" s="2363">
        <v>235.46</v>
      </c>
      <c r="F888" s="1133">
        <f t="shared" ref="F888:F893" si="123">ROUND(E888*(1-$F$37),2)</f>
        <v>235.46</v>
      </c>
      <c r="G888" s="1041">
        <f>'Заказ, cкидки и курсы валют'!$J$24*F888</f>
        <v>2986.8101000000001</v>
      </c>
      <c r="H888" s="641">
        <f t="shared" ref="H888:H893" si="124">ROUND((D888/1000)*G888,2)</f>
        <v>7765.71</v>
      </c>
      <c r="I888" s="642"/>
    </row>
    <row r="889" spans="1:9" ht="15">
      <c r="A889" s="1260" t="s">
        <v>6020</v>
      </c>
      <c r="B889" s="2269" t="s">
        <v>3286</v>
      </c>
      <c r="C889" s="2269">
        <v>7.9</v>
      </c>
      <c r="D889" s="2269">
        <v>2200</v>
      </c>
      <c r="E889" s="2363">
        <v>258.91000000000003</v>
      </c>
      <c r="F889" s="1133">
        <f t="shared" si="123"/>
        <v>258.91000000000003</v>
      </c>
      <c r="G889" s="1041">
        <f>'Заказ, cкидки и курсы валют'!$J$24*F889</f>
        <v>3284.2733500000004</v>
      </c>
      <c r="H889" s="641">
        <f t="shared" si="124"/>
        <v>7225.4</v>
      </c>
      <c r="I889" s="642"/>
    </row>
    <row r="890" spans="1:9" ht="15">
      <c r="A890" s="1260" t="s">
        <v>6021</v>
      </c>
      <c r="B890" s="2269" t="s">
        <v>3287</v>
      </c>
      <c r="C890" s="2269">
        <v>9.5</v>
      </c>
      <c r="D890" s="2269">
        <v>1700</v>
      </c>
      <c r="E890" s="2363">
        <v>318.89</v>
      </c>
      <c r="F890" s="1133">
        <f t="shared" si="123"/>
        <v>318.89</v>
      </c>
      <c r="G890" s="1041">
        <f>'Заказ, cкидки и курсы валют'!$J$24*F890</f>
        <v>4045.1196500000001</v>
      </c>
      <c r="H890" s="641">
        <f t="shared" si="124"/>
        <v>6876.7</v>
      </c>
      <c r="I890" s="642"/>
    </row>
    <row r="891" spans="1:9" ht="15">
      <c r="A891" s="1260" t="s">
        <v>6022</v>
      </c>
      <c r="B891" s="2269" t="s">
        <v>3288</v>
      </c>
      <c r="C891" s="2269">
        <v>11.3</v>
      </c>
      <c r="D891" s="2269">
        <v>1500</v>
      </c>
      <c r="E891" s="2363">
        <v>377.65</v>
      </c>
      <c r="F891" s="1133">
        <f t="shared" si="123"/>
        <v>377.65</v>
      </c>
      <c r="G891" s="1041">
        <f>'Заказ, cкидки и курсы валют'!$J$24*F891</f>
        <v>4790.4902499999998</v>
      </c>
      <c r="H891" s="641">
        <f t="shared" si="124"/>
        <v>7185.74</v>
      </c>
      <c r="I891" s="642"/>
    </row>
    <row r="892" spans="1:9" ht="15">
      <c r="A892" s="1260" t="s">
        <v>6023</v>
      </c>
      <c r="B892" s="2269" t="s">
        <v>3371</v>
      </c>
      <c r="C892" s="2269">
        <v>12.8</v>
      </c>
      <c r="D892" s="2269">
        <v>1000</v>
      </c>
      <c r="E892" s="2363">
        <v>427.07</v>
      </c>
      <c r="F892" s="1133">
        <f t="shared" si="123"/>
        <v>427.07</v>
      </c>
      <c r="G892" s="1041">
        <f>'Заказ, cкидки и курсы валют'!$J$24*F892</f>
        <v>5417.3829500000002</v>
      </c>
      <c r="H892" s="641">
        <f t="shared" si="124"/>
        <v>5417.38</v>
      </c>
      <c r="I892" s="642"/>
    </row>
    <row r="893" spans="1:9" ht="15">
      <c r="A893" s="1260" t="s">
        <v>6024</v>
      </c>
      <c r="B893" s="2269" t="s">
        <v>3910</v>
      </c>
      <c r="C893" s="2269">
        <v>8.4</v>
      </c>
      <c r="D893" s="2269">
        <v>2500</v>
      </c>
      <c r="E893" s="2363">
        <v>269.68</v>
      </c>
      <c r="F893" s="1133">
        <f t="shared" si="123"/>
        <v>269.68</v>
      </c>
      <c r="G893" s="1041">
        <f>'Заказ, cкидки и курсы валют'!$J$24*F893</f>
        <v>3420.8908000000001</v>
      </c>
      <c r="H893" s="641">
        <f t="shared" si="124"/>
        <v>8552.23</v>
      </c>
      <c r="I893" s="642"/>
    </row>
    <row r="894" spans="1:9" ht="15">
      <c r="A894" s="1260" t="s">
        <v>6025</v>
      </c>
      <c r="B894" s="2269" t="s">
        <v>3372</v>
      </c>
      <c r="C894" s="2269">
        <v>9.5</v>
      </c>
      <c r="D894" s="2269">
        <v>2200</v>
      </c>
      <c r="E894" s="2363">
        <v>283.04000000000002</v>
      </c>
      <c r="F894" s="1133">
        <f>ROUND(E894*(1-$F$37),2)</f>
        <v>283.04000000000002</v>
      </c>
      <c r="G894" s="1041">
        <f>'Заказ, cкидки и курсы валют'!$J$24*F894</f>
        <v>3590.3624000000004</v>
      </c>
      <c r="H894" s="641">
        <f>ROUND((D894/1000)*G894,2)</f>
        <v>7898.8</v>
      </c>
      <c r="I894" s="642"/>
    </row>
    <row r="895" spans="1:9" ht="15">
      <c r="A895" s="1260" t="s">
        <v>11213</v>
      </c>
      <c r="B895" s="2266" t="s">
        <v>607</v>
      </c>
      <c r="C895" s="2270">
        <v>10.51</v>
      </c>
      <c r="D895" s="1673">
        <v>2000</v>
      </c>
      <c r="E895" s="2363">
        <v>295.39999999999998</v>
      </c>
      <c r="F895" s="1133">
        <f t="shared" ref="F895:F898" si="125">ROUND(E895*(1-$F$37),2)</f>
        <v>295.39999999999998</v>
      </c>
      <c r="G895" s="1041">
        <f>'Заказ, cкидки и курсы валют'!$J$24*F895</f>
        <v>3747.1489999999999</v>
      </c>
      <c r="H895" s="641">
        <f t="shared" ref="H895:H898" si="126">ROUND((D895/1000)*G895,2)</f>
        <v>7494.3</v>
      </c>
      <c r="I895" s="642"/>
    </row>
    <row r="896" spans="1:9" ht="15">
      <c r="A896" s="1260" t="s">
        <v>11214</v>
      </c>
      <c r="B896" s="2266" t="s">
        <v>608</v>
      </c>
      <c r="C896" s="1673">
        <v>12</v>
      </c>
      <c r="D896" s="1673">
        <v>1500</v>
      </c>
      <c r="E896" s="2363">
        <v>371.37</v>
      </c>
      <c r="F896" s="1133">
        <f t="shared" si="125"/>
        <v>371.37</v>
      </c>
      <c r="G896" s="1041">
        <f>'Заказ, cкидки и курсы валют'!$J$24*F896</f>
        <v>4710.82845</v>
      </c>
      <c r="H896" s="641">
        <f t="shared" si="126"/>
        <v>7066.24</v>
      </c>
      <c r="I896" s="642"/>
    </row>
    <row r="897" spans="1:9" ht="15">
      <c r="A897" s="1260" t="s">
        <v>11215</v>
      </c>
      <c r="B897" s="2266" t="s">
        <v>11211</v>
      </c>
      <c r="C897" s="2271">
        <v>14.92</v>
      </c>
      <c r="D897" s="1673">
        <v>1200</v>
      </c>
      <c r="E897" s="2363">
        <v>419.05</v>
      </c>
      <c r="F897" s="1133">
        <f t="shared" si="125"/>
        <v>419.05</v>
      </c>
      <c r="G897" s="1041">
        <f>'Заказ, cкидки и курсы валют'!$J$24*F897</f>
        <v>5315.6492500000004</v>
      </c>
      <c r="H897" s="641">
        <f t="shared" si="126"/>
        <v>6378.78</v>
      </c>
      <c r="I897" s="642"/>
    </row>
    <row r="898" spans="1:9" ht="15.75" thickBot="1">
      <c r="A898" s="1594" t="s">
        <v>11216</v>
      </c>
      <c r="B898" s="2272" t="s">
        <v>11212</v>
      </c>
      <c r="C898" s="2273">
        <v>16.8</v>
      </c>
      <c r="D898" s="1676">
        <v>1200</v>
      </c>
      <c r="E898" s="2363">
        <v>518.5</v>
      </c>
      <c r="F898" s="1758">
        <f t="shared" si="125"/>
        <v>518.5</v>
      </c>
      <c r="G898" s="1759">
        <f>'Заказ, cкидки и курсы валют'!$J$24*F898</f>
        <v>6577.1725000000006</v>
      </c>
      <c r="H898" s="1760">
        <f t="shared" si="126"/>
        <v>7892.61</v>
      </c>
      <c r="I898" s="1135"/>
    </row>
    <row r="899" spans="1:9" ht="13.5" thickBot="1"/>
    <row r="900" spans="1:9" ht="15.75">
      <c r="A900" s="291"/>
      <c r="B900" s="124" t="s">
        <v>4199</v>
      </c>
      <c r="C900" s="124"/>
      <c r="D900" s="125"/>
      <c r="E900" s="698"/>
      <c r="F900" s="791"/>
      <c r="G900" s="729"/>
      <c r="H900" s="196"/>
      <c r="I900" s="116"/>
    </row>
    <row r="901" spans="1:9" ht="15.75">
      <c r="A901" s="292"/>
      <c r="B901" s="126" t="s">
        <v>596</v>
      </c>
      <c r="C901" s="127"/>
      <c r="D901" s="127"/>
      <c r="E901" s="699"/>
      <c r="F901" s="699"/>
      <c r="G901" s="685"/>
      <c r="H901" s="17"/>
      <c r="I901" s="200"/>
    </row>
    <row r="902" spans="1:9" ht="15.75">
      <c r="A902" s="292"/>
      <c r="B902" s="126" t="s">
        <v>597</v>
      </c>
      <c r="C902" s="127"/>
      <c r="D902" s="127"/>
      <c r="E902" s="699"/>
      <c r="F902" s="699"/>
      <c r="G902" s="685"/>
      <c r="H902" s="17"/>
      <c r="I902" s="200"/>
    </row>
    <row r="903" spans="1:9">
      <c r="A903" s="292"/>
      <c r="B903" s="17"/>
      <c r="C903" s="118"/>
      <c r="D903" s="118"/>
      <c r="E903" s="689"/>
      <c r="F903" s="733"/>
      <c r="G903" s="763"/>
      <c r="H903" s="17"/>
      <c r="I903" s="200"/>
    </row>
    <row r="904" spans="1:9">
      <c r="A904" s="292"/>
      <c r="B904" s="17"/>
      <c r="C904" s="320"/>
      <c r="D904" s="17"/>
      <c r="E904" s="689"/>
      <c r="F904" s="731"/>
      <c r="G904" s="763"/>
      <c r="H904" s="17"/>
      <c r="I904" s="200"/>
    </row>
    <row r="905" spans="1:9">
      <c r="A905" s="292"/>
      <c r="B905" s="323"/>
      <c r="C905" s="320"/>
      <c r="D905" s="17"/>
      <c r="E905" s="689"/>
      <c r="F905" s="731" t="s">
        <v>6026</v>
      </c>
      <c r="G905" s="763"/>
      <c r="H905" s="17"/>
      <c r="I905" s="200"/>
    </row>
    <row r="906" spans="1:9" ht="18.75" thickBot="1">
      <c r="A906" s="145" t="s">
        <v>7840</v>
      </c>
      <c r="B906" s="146"/>
      <c r="C906" s="120"/>
      <c r="D906" s="120"/>
      <c r="E906" s="690"/>
      <c r="F906" s="735"/>
      <c r="G906" s="764"/>
      <c r="H906" s="204"/>
      <c r="I906" s="205"/>
    </row>
    <row r="907" spans="1:9" ht="42">
      <c r="A907" s="228" t="s">
        <v>1036</v>
      </c>
      <c r="B907" s="229" t="s">
        <v>1037</v>
      </c>
      <c r="C907" s="230" t="s">
        <v>679</v>
      </c>
      <c r="D907" s="230" t="s">
        <v>3147</v>
      </c>
      <c r="E907" s="742" t="s">
        <v>11544</v>
      </c>
      <c r="F907" s="737" t="s">
        <v>2796</v>
      </c>
      <c r="G907" s="785" t="s">
        <v>2644</v>
      </c>
      <c r="H907" s="394" t="s">
        <v>498</v>
      </c>
      <c r="I907" s="232" t="s">
        <v>4274</v>
      </c>
    </row>
    <row r="908" spans="1:9" ht="13.5" thickBot="1">
      <c r="A908" s="228"/>
      <c r="B908" s="445"/>
      <c r="C908" s="230" t="s">
        <v>3648</v>
      </c>
      <c r="D908" s="446" t="s">
        <v>2645</v>
      </c>
      <c r="E908" s="696" t="s">
        <v>265</v>
      </c>
      <c r="F908" s="745">
        <f>'Заказ, cкидки и курсы валют'!$I$12</f>
        <v>0</v>
      </c>
      <c r="G908" s="1150"/>
      <c r="H908" s="545"/>
      <c r="I908" s="380"/>
    </row>
    <row r="909" spans="1:9">
      <c r="A909" s="389" t="s">
        <v>9117</v>
      </c>
      <c r="B909" s="1206" t="s">
        <v>3370</v>
      </c>
      <c r="C909" s="1206">
        <v>5.85</v>
      </c>
      <c r="D909" s="1206">
        <v>250</v>
      </c>
      <c r="E909" s="1704">
        <f t="shared" ref="E909:E916" si="127">E887*1.2</f>
        <v>252.56399999999999</v>
      </c>
      <c r="F909" s="1187">
        <f>ROUND(E909*(1-$F$37),2)</f>
        <v>252.56</v>
      </c>
      <c r="G909" s="1188">
        <f>'Заказ, cкидки и курсы валют'!$J$24*F909</f>
        <v>3203.7236000000003</v>
      </c>
      <c r="H909" s="443">
        <f>ROUND((D909/1000)*G909,2)</f>
        <v>800.93</v>
      </c>
      <c r="I909" s="393"/>
    </row>
    <row r="910" spans="1:9">
      <c r="A910" s="250" t="s">
        <v>9118</v>
      </c>
      <c r="B910" s="72" t="s">
        <v>3285</v>
      </c>
      <c r="C910" s="72">
        <v>6.6</v>
      </c>
      <c r="D910" s="72">
        <v>200</v>
      </c>
      <c r="E910" s="710">
        <f t="shared" si="127"/>
        <v>282.55200000000002</v>
      </c>
      <c r="F910" s="740">
        <f t="shared" ref="F910:F916" si="128">ROUND(E910*(1-$F$37),2)</f>
        <v>282.55</v>
      </c>
      <c r="G910" s="1037">
        <f>'Заказ, cкидки и курсы валют'!$J$24*F910</f>
        <v>3584.1467500000003</v>
      </c>
      <c r="H910" s="158">
        <f t="shared" ref="H910:H916" si="129">ROUND((D910/1000)*G910,2)</f>
        <v>716.83</v>
      </c>
      <c r="I910" s="245"/>
    </row>
    <row r="911" spans="1:9">
      <c r="A911" s="250" t="s">
        <v>9119</v>
      </c>
      <c r="B911" s="72" t="s">
        <v>3286</v>
      </c>
      <c r="C911" s="72">
        <v>7.2</v>
      </c>
      <c r="D911" s="72">
        <v>200</v>
      </c>
      <c r="E911" s="710">
        <f t="shared" si="127"/>
        <v>310.69200000000001</v>
      </c>
      <c r="F911" s="740">
        <f t="shared" si="128"/>
        <v>310.69</v>
      </c>
      <c r="G911" s="1037">
        <f>'Заказ, cкидки и курсы валют'!$J$24*F911</f>
        <v>3941.1026500000003</v>
      </c>
      <c r="H911" s="158">
        <f t="shared" si="129"/>
        <v>788.22</v>
      </c>
      <c r="I911" s="245"/>
    </row>
    <row r="912" spans="1:9">
      <c r="A912" s="250" t="s">
        <v>9120</v>
      </c>
      <c r="B912" s="72" t="s">
        <v>3287</v>
      </c>
      <c r="C912" s="72">
        <v>8.52</v>
      </c>
      <c r="D912" s="72">
        <v>150</v>
      </c>
      <c r="E912" s="710">
        <f t="shared" si="127"/>
        <v>382.66799999999995</v>
      </c>
      <c r="F912" s="740">
        <f t="shared" si="128"/>
        <v>382.67</v>
      </c>
      <c r="G912" s="1037">
        <f>'Заказ, cкидки и курсы валют'!$J$24*F912</f>
        <v>4854.1689500000002</v>
      </c>
      <c r="H912" s="158">
        <f t="shared" si="129"/>
        <v>728.13</v>
      </c>
      <c r="I912" s="245"/>
    </row>
    <row r="913" spans="1:9">
      <c r="A913" s="250" t="s">
        <v>9121</v>
      </c>
      <c r="B913" s="72" t="s">
        <v>3288</v>
      </c>
      <c r="C913" s="72">
        <v>10.6</v>
      </c>
      <c r="D913" s="72">
        <v>100</v>
      </c>
      <c r="E913" s="710">
        <f t="shared" si="127"/>
        <v>453.17999999999995</v>
      </c>
      <c r="F913" s="740">
        <f t="shared" si="128"/>
        <v>453.18</v>
      </c>
      <c r="G913" s="1037">
        <f>'Заказ, cкидки и курсы валют'!$J$24*F913</f>
        <v>5748.5883000000003</v>
      </c>
      <c r="H913" s="158">
        <f t="shared" si="129"/>
        <v>574.86</v>
      </c>
      <c r="I913" s="245"/>
    </row>
    <row r="914" spans="1:9">
      <c r="A914" s="250" t="s">
        <v>9122</v>
      </c>
      <c r="B914" s="72" t="s">
        <v>3371</v>
      </c>
      <c r="C914" s="72">
        <v>11.9</v>
      </c>
      <c r="D914" s="72">
        <v>50</v>
      </c>
      <c r="E914" s="710">
        <f t="shared" si="127"/>
        <v>512.48399999999992</v>
      </c>
      <c r="F914" s="740">
        <f t="shared" si="128"/>
        <v>512.48</v>
      </c>
      <c r="G914" s="1037">
        <f>'Заказ, cкидки и курсы валют'!$J$24*F914</f>
        <v>6500.8088000000007</v>
      </c>
      <c r="H914" s="158">
        <f t="shared" si="129"/>
        <v>325.04000000000002</v>
      </c>
      <c r="I914" s="245"/>
    </row>
    <row r="915" spans="1:9">
      <c r="A915" s="250" t="s">
        <v>9123</v>
      </c>
      <c r="B915" s="71" t="s">
        <v>3910</v>
      </c>
      <c r="C915" s="72">
        <v>8.6</v>
      </c>
      <c r="D915" s="72">
        <v>150</v>
      </c>
      <c r="E915" s="710">
        <f t="shared" si="127"/>
        <v>323.61599999999999</v>
      </c>
      <c r="F915" s="740">
        <f t="shared" si="128"/>
        <v>323.62</v>
      </c>
      <c r="G915" s="1037">
        <f>'Заказ, cкидки и курсы валют'!$J$24*F915</f>
        <v>4105.1197000000002</v>
      </c>
      <c r="H915" s="158">
        <f t="shared" si="129"/>
        <v>615.77</v>
      </c>
      <c r="I915" s="245"/>
    </row>
    <row r="916" spans="1:9">
      <c r="A916" s="250" t="s">
        <v>9124</v>
      </c>
      <c r="B916" s="72" t="s">
        <v>3372</v>
      </c>
      <c r="C916" s="72">
        <v>9.35</v>
      </c>
      <c r="D916" s="72">
        <v>150</v>
      </c>
      <c r="E916" s="710">
        <f t="shared" si="127"/>
        <v>339.64800000000002</v>
      </c>
      <c r="F916" s="740">
        <f t="shared" si="128"/>
        <v>339.65</v>
      </c>
      <c r="G916" s="1037">
        <f>'Заказ, cкидки и курсы валют'!$J$24*F916</f>
        <v>4308.4602500000001</v>
      </c>
      <c r="H916" s="158">
        <f t="shared" si="129"/>
        <v>646.27</v>
      </c>
      <c r="I916" s="245"/>
    </row>
    <row r="917" spans="1:9">
      <c r="A917" s="250" t="s">
        <v>11217</v>
      </c>
      <c r="B917" s="2266" t="s">
        <v>607</v>
      </c>
      <c r="C917" s="2270">
        <v>10.51</v>
      </c>
      <c r="D917" s="72">
        <v>150</v>
      </c>
      <c r="E917" s="710">
        <f t="shared" ref="E917:E920" si="130">E895*1.2</f>
        <v>354.47999999999996</v>
      </c>
      <c r="F917" s="740">
        <f t="shared" ref="F917:F920" si="131">ROUND(E917*(1-$F$37),2)</f>
        <v>354.48</v>
      </c>
      <c r="G917" s="1037">
        <f>'Заказ, cкидки и курсы валют'!$J$24*F917</f>
        <v>4496.5788000000002</v>
      </c>
      <c r="H917" s="158">
        <f t="shared" ref="H917:H920" si="132">ROUND((D917/1000)*G917,2)</f>
        <v>674.49</v>
      </c>
      <c r="I917" s="245"/>
    </row>
    <row r="918" spans="1:9">
      <c r="A918" s="250" t="s">
        <v>11218</v>
      </c>
      <c r="B918" s="2266" t="s">
        <v>608</v>
      </c>
      <c r="C918" s="1673">
        <v>12</v>
      </c>
      <c r="D918" s="72">
        <v>100</v>
      </c>
      <c r="E918" s="710">
        <f t="shared" si="130"/>
        <v>445.64400000000001</v>
      </c>
      <c r="F918" s="740">
        <f t="shared" si="131"/>
        <v>445.64</v>
      </c>
      <c r="G918" s="1037">
        <f>'Заказ, cкидки и курсы валют'!$J$24*F918</f>
        <v>5652.9434000000001</v>
      </c>
      <c r="H918" s="158">
        <f t="shared" si="132"/>
        <v>565.29</v>
      </c>
      <c r="I918" s="245"/>
    </row>
    <row r="919" spans="1:9">
      <c r="A919" s="250" t="s">
        <v>11219</v>
      </c>
      <c r="B919" s="2266" t="s">
        <v>11211</v>
      </c>
      <c r="C919" s="2271">
        <v>14.92</v>
      </c>
      <c r="D919" s="72">
        <v>100</v>
      </c>
      <c r="E919" s="710">
        <f t="shared" si="130"/>
        <v>502.86</v>
      </c>
      <c r="F919" s="740">
        <f t="shared" si="131"/>
        <v>502.86</v>
      </c>
      <c r="G919" s="1037">
        <f>'Заказ, cкидки и курсы валют'!$J$24*F919</f>
        <v>6378.7791000000007</v>
      </c>
      <c r="H919" s="158">
        <f t="shared" si="132"/>
        <v>637.88</v>
      </c>
      <c r="I919" s="245"/>
    </row>
    <row r="920" spans="1:9" ht="13.5" thickBot="1">
      <c r="A920" s="282" t="s">
        <v>11220</v>
      </c>
      <c r="B920" s="2272" t="s">
        <v>11212</v>
      </c>
      <c r="C920" s="2273">
        <v>16.8</v>
      </c>
      <c r="D920" s="294">
        <v>100</v>
      </c>
      <c r="E920" s="1705">
        <f t="shared" si="130"/>
        <v>622.19999999999993</v>
      </c>
      <c r="F920" s="1173">
        <f t="shared" si="131"/>
        <v>622.20000000000005</v>
      </c>
      <c r="G920" s="1174">
        <f>'Заказ, cкидки и курсы валют'!$J$24*F920</f>
        <v>7892.6070000000009</v>
      </c>
      <c r="H920" s="214">
        <f t="shared" si="132"/>
        <v>789.26</v>
      </c>
      <c r="I920" s="248"/>
    </row>
    <row r="921" spans="1:9" ht="13.5" thickBot="1"/>
    <row r="922" spans="1:9" ht="18">
      <c r="A922" s="291"/>
      <c r="B922" s="112" t="s">
        <v>598</v>
      </c>
      <c r="C922" s="112"/>
      <c r="D922" s="114"/>
      <c r="E922" s="694"/>
      <c r="F922" s="729"/>
      <c r="G922" s="729"/>
      <c r="H922" s="196"/>
      <c r="I922" s="116"/>
    </row>
    <row r="923" spans="1:9" ht="18">
      <c r="A923" s="292"/>
      <c r="B923" s="129"/>
      <c r="C923" s="129" t="s">
        <v>3203</v>
      </c>
      <c r="D923" s="132"/>
      <c r="E923" s="700"/>
      <c r="F923" s="695"/>
      <c r="G923" s="685"/>
      <c r="H923" s="17"/>
      <c r="I923" s="200"/>
    </row>
    <row r="924" spans="1:9">
      <c r="A924" s="292"/>
      <c r="B924" s="17"/>
      <c r="C924" s="118"/>
      <c r="D924" s="118"/>
      <c r="E924" s="689"/>
      <c r="F924" s="733"/>
      <c r="G924" s="763"/>
      <c r="H924" s="17"/>
      <c r="I924" s="200"/>
    </row>
    <row r="925" spans="1:9">
      <c r="A925" s="292"/>
      <c r="B925" s="17"/>
      <c r="C925" s="320"/>
      <c r="D925" s="17"/>
      <c r="E925" s="689"/>
      <c r="F925" s="731"/>
      <c r="G925" s="763"/>
      <c r="H925" s="17"/>
      <c r="I925" s="200"/>
    </row>
    <row r="926" spans="1:9">
      <c r="A926" s="292"/>
      <c r="B926" s="17"/>
      <c r="C926" s="320"/>
      <c r="D926" s="17"/>
      <c r="E926" s="689"/>
      <c r="F926" s="731"/>
      <c r="G926" s="763"/>
      <c r="H926" s="17"/>
      <c r="I926" s="200"/>
    </row>
    <row r="927" spans="1:9" ht="18.75" thickBot="1">
      <c r="A927" s="145" t="s">
        <v>7839</v>
      </c>
      <c r="B927" s="204"/>
      <c r="C927" s="120"/>
      <c r="D927" s="120"/>
      <c r="E927" s="690"/>
      <c r="F927" s="735"/>
      <c r="G927" s="764"/>
      <c r="H927" s="204"/>
      <c r="I927" s="205"/>
    </row>
    <row r="928" spans="1:9" ht="42">
      <c r="A928" s="228" t="s">
        <v>1036</v>
      </c>
      <c r="B928" s="229" t="s">
        <v>1037</v>
      </c>
      <c r="C928" s="230" t="s">
        <v>679</v>
      </c>
      <c r="D928" s="230" t="s">
        <v>3147</v>
      </c>
      <c r="E928" s="742" t="s">
        <v>11544</v>
      </c>
      <c r="F928" s="737" t="s">
        <v>2796</v>
      </c>
      <c r="G928" s="785" t="s">
        <v>2644</v>
      </c>
      <c r="H928" s="394" t="s">
        <v>498</v>
      </c>
      <c r="I928" s="232" t="s">
        <v>4274</v>
      </c>
    </row>
    <row r="929" spans="1:9" ht="13.5" thickBot="1">
      <c r="A929" s="228"/>
      <c r="B929" s="445"/>
      <c r="C929" s="230" t="s">
        <v>3648</v>
      </c>
      <c r="D929" s="446" t="s">
        <v>2645</v>
      </c>
      <c r="E929" s="696" t="s">
        <v>265</v>
      </c>
      <c r="F929" s="745">
        <f>'Заказ, cкидки и курсы валют'!$I$12</f>
        <v>0</v>
      </c>
      <c r="G929" s="1150"/>
      <c r="H929" s="545"/>
      <c r="I929" s="380"/>
    </row>
    <row r="930" spans="1:9" ht="15">
      <c r="A930" s="389" t="s">
        <v>768</v>
      </c>
      <c r="B930" s="1220" t="s">
        <v>3229</v>
      </c>
      <c r="C930" s="1220">
        <v>2.91</v>
      </c>
      <c r="D930" s="1254">
        <v>8000</v>
      </c>
      <c r="E930" s="2363">
        <v>73.900000000000006</v>
      </c>
      <c r="F930" s="1187">
        <f>ROUND(E930*(1-$F$37),2)</f>
        <v>73.900000000000006</v>
      </c>
      <c r="G930" s="1188">
        <f>'Заказ, cкидки и курсы валют'!$J$24*F930</f>
        <v>937.42150000000015</v>
      </c>
      <c r="H930" s="443">
        <f>ROUND((D930/1000)*G930,2)</f>
        <v>7499.37</v>
      </c>
      <c r="I930" s="393"/>
    </row>
    <row r="931" spans="1:9" ht="15.75" thickBot="1">
      <c r="A931" s="282" t="s">
        <v>769</v>
      </c>
      <c r="B931" s="163" t="s">
        <v>3544</v>
      </c>
      <c r="C931" s="163">
        <v>3.27</v>
      </c>
      <c r="D931" s="254">
        <v>8000</v>
      </c>
      <c r="E931" s="2363">
        <v>81.02</v>
      </c>
      <c r="F931" s="1173">
        <f>ROUND(E931*(1-$F$37),2)</f>
        <v>81.02</v>
      </c>
      <c r="G931" s="1174">
        <f>'Заказ, cкидки и курсы валют'!$J$24*F931</f>
        <v>1027.7386999999999</v>
      </c>
      <c r="H931" s="214">
        <f>ROUND((D931/1000)*G931,2)</f>
        <v>8221.91</v>
      </c>
      <c r="I931" s="248"/>
    </row>
    <row r="932" spans="1:9" ht="13.5" thickBot="1">
      <c r="A932" s="14"/>
      <c r="B932" s="54"/>
      <c r="C932" s="54"/>
      <c r="D932" s="55"/>
      <c r="E932" s="682"/>
      <c r="F932" s="682"/>
      <c r="G932" s="678"/>
      <c r="H932" s="14"/>
      <c r="I932" s="14"/>
    </row>
    <row r="933" spans="1:9" ht="18">
      <c r="A933" s="291"/>
      <c r="B933" s="112" t="s">
        <v>598</v>
      </c>
      <c r="C933" s="112"/>
      <c r="D933" s="114"/>
      <c r="E933" s="694"/>
      <c r="F933" s="729"/>
      <c r="G933" s="729"/>
      <c r="H933" s="196"/>
      <c r="I933" s="116"/>
    </row>
    <row r="934" spans="1:9" ht="18">
      <c r="A934" s="292"/>
      <c r="B934" s="129"/>
      <c r="C934" s="129" t="s">
        <v>3203</v>
      </c>
      <c r="D934" s="132"/>
      <c r="E934" s="700"/>
      <c r="F934" s="695"/>
      <c r="G934" s="685"/>
      <c r="H934" s="17"/>
      <c r="I934" s="200"/>
    </row>
    <row r="935" spans="1:9">
      <c r="A935" s="292"/>
      <c r="B935" s="17"/>
      <c r="C935" s="118"/>
      <c r="D935" s="118"/>
      <c r="E935" s="689"/>
      <c r="F935" s="733"/>
      <c r="G935" s="763"/>
      <c r="H935" s="17"/>
      <c r="I935" s="200"/>
    </row>
    <row r="936" spans="1:9">
      <c r="A936" s="292"/>
      <c r="B936" s="17"/>
      <c r="C936" s="320"/>
      <c r="D936" s="17"/>
      <c r="E936" s="689"/>
      <c r="F936" s="731"/>
      <c r="G936" s="763"/>
      <c r="H936" s="17"/>
      <c r="I936" s="200"/>
    </row>
    <row r="937" spans="1:9">
      <c r="A937" s="292"/>
      <c r="B937" s="17"/>
      <c r="C937" s="320"/>
      <c r="D937" s="17"/>
      <c r="E937" s="689"/>
      <c r="F937" s="731"/>
      <c r="G937" s="763"/>
      <c r="H937" s="17"/>
      <c r="I937" s="200"/>
    </row>
    <row r="938" spans="1:9" ht="18.75" thickBot="1">
      <c r="A938" s="145" t="s">
        <v>7840</v>
      </c>
      <c r="B938" s="146"/>
      <c r="C938" s="121"/>
      <c r="D938" s="204"/>
      <c r="E938" s="697"/>
      <c r="F938" s="735"/>
      <c r="G938" s="764"/>
      <c r="H938" s="204"/>
      <c r="I938" s="205"/>
    </row>
    <row r="939" spans="1:9" ht="42">
      <c r="A939" s="228" t="s">
        <v>1036</v>
      </c>
      <c r="B939" s="229" t="s">
        <v>1037</v>
      </c>
      <c r="C939" s="230" t="s">
        <v>679</v>
      </c>
      <c r="D939" s="230" t="s">
        <v>3147</v>
      </c>
      <c r="E939" s="742" t="s">
        <v>11544</v>
      </c>
      <c r="F939" s="737" t="s">
        <v>2796</v>
      </c>
      <c r="G939" s="785" t="s">
        <v>2644</v>
      </c>
      <c r="H939" s="394" t="s">
        <v>498</v>
      </c>
      <c r="I939" s="232" t="s">
        <v>4274</v>
      </c>
    </row>
    <row r="940" spans="1:9" ht="13.5" thickBot="1">
      <c r="A940" s="221"/>
      <c r="B940" s="223"/>
      <c r="C940" s="226" t="s">
        <v>3648</v>
      </c>
      <c r="D940" s="227" t="s">
        <v>2645</v>
      </c>
      <c r="E940" s="696" t="s">
        <v>265</v>
      </c>
      <c r="F940" s="739">
        <f>'Заказ, cкидки и курсы валют'!$I$12</f>
        <v>0</v>
      </c>
      <c r="G940" s="786"/>
      <c r="H940" s="395"/>
      <c r="I940" s="219"/>
    </row>
    <row r="941" spans="1:9">
      <c r="A941" s="250" t="s">
        <v>770</v>
      </c>
      <c r="B941" s="40" t="s">
        <v>3229</v>
      </c>
      <c r="C941" s="40">
        <v>2.91</v>
      </c>
      <c r="D941" s="140">
        <v>500</v>
      </c>
      <c r="E941" s="712">
        <f>E930*1.2</f>
        <v>88.68</v>
      </c>
      <c r="F941" s="740">
        <f>ROUND(E941*(1-$F$37),2)</f>
        <v>88.68</v>
      </c>
      <c r="G941" s="1037">
        <f>'Заказ, cкидки и курсы валют'!$J$24*F941</f>
        <v>1124.9058000000002</v>
      </c>
      <c r="H941" s="158">
        <f>ROUND((D941/1000)*G941,2)</f>
        <v>562.45000000000005</v>
      </c>
      <c r="I941" s="245"/>
    </row>
    <row r="942" spans="1:9" ht="13.5" thickBot="1">
      <c r="A942" s="282" t="s">
        <v>771</v>
      </c>
      <c r="B942" s="163" t="s">
        <v>3544</v>
      </c>
      <c r="C942" s="163">
        <v>3.27</v>
      </c>
      <c r="D942" s="247">
        <v>500</v>
      </c>
      <c r="E942" s="712">
        <f>E931*1.2</f>
        <v>97.22399999999999</v>
      </c>
      <c r="F942" s="740">
        <f>ROUND(E942*(1-$F$37),2)</f>
        <v>97.22</v>
      </c>
      <c r="G942" s="1037">
        <f>'Заказ, cкидки и курсы валют'!$J$24*F942</f>
        <v>1233.2357</v>
      </c>
      <c r="H942" s="158">
        <f>ROUND((D942/1000)*G942,2)</f>
        <v>616.62</v>
      </c>
      <c r="I942" s="248"/>
    </row>
    <row r="943" spans="1:9" ht="13.5" thickBot="1">
      <c r="A943" s="14"/>
      <c r="B943" s="54"/>
      <c r="C943" s="54"/>
      <c r="D943" s="55"/>
      <c r="E943" s="682"/>
      <c r="F943" s="682"/>
      <c r="G943" s="678"/>
      <c r="H943" s="14"/>
      <c r="I943" s="14"/>
    </row>
    <row r="944" spans="1:9" ht="18">
      <c r="A944" s="291"/>
      <c r="B944" s="112" t="s">
        <v>598</v>
      </c>
      <c r="C944" s="112"/>
      <c r="D944" s="114"/>
      <c r="E944" s="694"/>
      <c r="F944" s="729"/>
      <c r="G944" s="729"/>
      <c r="H944" s="196"/>
      <c r="I944" s="116"/>
    </row>
    <row r="945" spans="1:9" ht="18">
      <c r="A945" s="292"/>
      <c r="B945" s="129"/>
      <c r="C945" s="129" t="s">
        <v>3203</v>
      </c>
      <c r="D945" s="132"/>
      <c r="E945" s="700"/>
      <c r="F945" s="695"/>
      <c r="G945" s="685"/>
      <c r="H945" s="17"/>
      <c r="I945" s="200"/>
    </row>
    <row r="946" spans="1:9">
      <c r="A946" s="292"/>
      <c r="B946" s="17"/>
      <c r="C946" s="118"/>
      <c r="D946" s="118"/>
      <c r="E946" s="689"/>
      <c r="F946" s="733"/>
      <c r="G946" s="763"/>
      <c r="H946" s="17"/>
      <c r="I946" s="200"/>
    </row>
    <row r="947" spans="1:9">
      <c r="A947" s="292"/>
      <c r="B947" s="17"/>
      <c r="C947" s="320"/>
      <c r="D947" s="17"/>
      <c r="E947" s="689"/>
      <c r="F947" s="731"/>
      <c r="G947" s="763"/>
      <c r="H947" s="17"/>
      <c r="I947" s="200"/>
    </row>
    <row r="948" spans="1:9">
      <c r="A948" s="292"/>
      <c r="B948" s="17"/>
      <c r="C948" s="320"/>
      <c r="D948" s="17"/>
      <c r="E948" s="689"/>
      <c r="F948" s="731"/>
      <c r="G948" s="763"/>
      <c r="H948" s="17"/>
      <c r="I948" s="200"/>
    </row>
    <row r="949" spans="1:9" ht="18.75" thickBot="1">
      <c r="A949" s="145" t="s">
        <v>7841</v>
      </c>
      <c r="B949" s="146"/>
      <c r="C949" s="121"/>
      <c r="D949" s="204"/>
      <c r="E949" s="697"/>
      <c r="F949" s="735"/>
      <c r="G949" s="764"/>
      <c r="H949" s="204"/>
      <c r="I949" s="205"/>
    </row>
    <row r="950" spans="1:9" ht="42">
      <c r="A950" s="228" t="s">
        <v>1036</v>
      </c>
      <c r="B950" s="229" t="s">
        <v>1037</v>
      </c>
      <c r="C950" s="230" t="s">
        <v>679</v>
      </c>
      <c r="D950" s="230" t="s">
        <v>3147</v>
      </c>
      <c r="E950" s="742" t="s">
        <v>11544</v>
      </c>
      <c r="F950" s="737" t="s">
        <v>2796</v>
      </c>
      <c r="G950" s="785" t="s">
        <v>2644</v>
      </c>
      <c r="H950" s="394" t="s">
        <v>498</v>
      </c>
      <c r="I950" s="232" t="s">
        <v>4274</v>
      </c>
    </row>
    <row r="951" spans="1:9" ht="13.5" thickBot="1">
      <c r="A951" s="221"/>
      <c r="B951" s="223"/>
      <c r="C951" s="226" t="s">
        <v>3648</v>
      </c>
      <c r="D951" s="227" t="s">
        <v>2645</v>
      </c>
      <c r="E951" s="696" t="s">
        <v>265</v>
      </c>
      <c r="F951" s="739">
        <f>'Заказ, cкидки и курсы валют'!$I$12</f>
        <v>0</v>
      </c>
      <c r="G951" s="786"/>
      <c r="H951" s="395"/>
      <c r="I951" s="219"/>
    </row>
    <row r="952" spans="1:9">
      <c r="A952" s="250" t="s">
        <v>7880</v>
      </c>
      <c r="B952" s="40" t="s">
        <v>3229</v>
      </c>
      <c r="C952" s="40">
        <v>2.91</v>
      </c>
      <c r="D952" s="85">
        <v>80</v>
      </c>
      <c r="E952" s="712">
        <f>E930*2</f>
        <v>147.80000000000001</v>
      </c>
      <c r="F952" s="740">
        <f>ROUND(E952*(1-$F$37),2)</f>
        <v>147.80000000000001</v>
      </c>
      <c r="G952" s="1037">
        <f>'Заказ, cкидки и курсы валют'!$J$24*F952</f>
        <v>1874.8430000000003</v>
      </c>
      <c r="H952" s="158">
        <f>ROUND((D952/1000)*G952,2)</f>
        <v>149.99</v>
      </c>
      <c r="I952" s="245"/>
    </row>
    <row r="953" spans="1:9" ht="13.5" thickBot="1">
      <c r="A953" s="282" t="s">
        <v>7881</v>
      </c>
      <c r="B953" s="163" t="s">
        <v>3544</v>
      </c>
      <c r="C953" s="163">
        <v>3.27</v>
      </c>
      <c r="D953" s="253">
        <v>80</v>
      </c>
      <c r="E953" s="712">
        <f>E931*2</f>
        <v>162.04</v>
      </c>
      <c r="F953" s="740">
        <f>ROUND(E953*(1-$F$37),2)</f>
        <v>162.04</v>
      </c>
      <c r="G953" s="1037">
        <f>'Заказ, cкидки и курсы валют'!$J$24*F953</f>
        <v>2055.4773999999998</v>
      </c>
      <c r="H953" s="158">
        <f>ROUND((D953/1000)*G953,2)</f>
        <v>164.44</v>
      </c>
      <c r="I953" s="248"/>
    </row>
    <row r="954" spans="1:9" ht="13.5" thickBot="1">
      <c r="A954" s="14"/>
      <c r="B954" s="54"/>
      <c r="C954" s="54"/>
      <c r="D954" s="55"/>
      <c r="E954" s="682"/>
      <c r="F954" s="682"/>
      <c r="G954" s="678"/>
      <c r="H954" s="14"/>
      <c r="I954" s="14"/>
    </row>
    <row r="955" spans="1:9" ht="18">
      <c r="A955" s="291"/>
      <c r="B955" s="112" t="s">
        <v>3204</v>
      </c>
      <c r="C955" s="112"/>
      <c r="D955" s="114"/>
      <c r="E955" s="694"/>
      <c r="F955" s="729"/>
      <c r="G955" s="729"/>
      <c r="H955" s="196"/>
      <c r="I955" s="116"/>
    </row>
    <row r="956" spans="1:9" ht="18">
      <c r="A956" s="292"/>
      <c r="B956" s="17"/>
      <c r="C956" s="129"/>
      <c r="D956" s="129" t="s">
        <v>4443</v>
      </c>
      <c r="E956" s="700"/>
      <c r="F956" s="700"/>
      <c r="G956" s="695"/>
      <c r="H956" s="17"/>
      <c r="I956" s="200"/>
    </row>
    <row r="957" spans="1:9">
      <c r="A957" s="292"/>
      <c r="B957" s="17"/>
      <c r="C957" s="118"/>
      <c r="D957" s="118"/>
      <c r="E957" s="689"/>
      <c r="F957" s="733"/>
      <c r="G957" s="763"/>
      <c r="H957" s="17"/>
      <c r="I957" s="200"/>
    </row>
    <row r="958" spans="1:9">
      <c r="A958" s="292"/>
      <c r="B958" s="17"/>
      <c r="C958" s="320"/>
      <c r="D958" s="17"/>
      <c r="E958" s="689"/>
      <c r="F958" s="731"/>
      <c r="G958" s="763"/>
      <c r="H958" s="17"/>
      <c r="I958" s="200"/>
    </row>
    <row r="959" spans="1:9">
      <c r="A959" s="292"/>
      <c r="B959" s="17"/>
      <c r="C959" s="320"/>
      <c r="D959" s="17"/>
      <c r="E959" s="689"/>
      <c r="F959" s="731"/>
      <c r="G959" s="763"/>
      <c r="H959" s="17"/>
      <c r="I959" s="200"/>
    </row>
    <row r="960" spans="1:9" ht="18.75" thickBot="1">
      <c r="A960" s="145" t="s">
        <v>7839</v>
      </c>
      <c r="B960" s="204"/>
      <c r="C960" s="120"/>
      <c r="D960" s="120"/>
      <c r="E960" s="690"/>
      <c r="F960" s="735"/>
      <c r="G960" s="764"/>
      <c r="H960" s="204"/>
      <c r="I960" s="205"/>
    </row>
    <row r="961" spans="1:9" ht="42">
      <c r="A961" s="228" t="s">
        <v>1036</v>
      </c>
      <c r="B961" s="229" t="s">
        <v>1037</v>
      </c>
      <c r="C961" s="230" t="s">
        <v>679</v>
      </c>
      <c r="D961" s="230" t="s">
        <v>3147</v>
      </c>
      <c r="E961" s="742" t="s">
        <v>11544</v>
      </c>
      <c r="F961" s="737" t="s">
        <v>2796</v>
      </c>
      <c r="G961" s="785" t="s">
        <v>2644</v>
      </c>
      <c r="H961" s="394" t="s">
        <v>498</v>
      </c>
      <c r="I961" s="232" t="s">
        <v>4274</v>
      </c>
    </row>
    <row r="962" spans="1:9" ht="13.5" thickBot="1">
      <c r="A962" s="228"/>
      <c r="B962" s="445"/>
      <c r="C962" s="230" t="s">
        <v>3648</v>
      </c>
      <c r="D962" s="446" t="s">
        <v>2645</v>
      </c>
      <c r="E962" s="696" t="s">
        <v>265</v>
      </c>
      <c r="F962" s="745">
        <f>'Заказ, cкидки и курсы валют'!$I$12</f>
        <v>0</v>
      </c>
      <c r="G962" s="1150"/>
      <c r="H962" s="545"/>
      <c r="I962" s="380"/>
    </row>
    <row r="963" spans="1:9" ht="15">
      <c r="A963" s="389" t="s">
        <v>772</v>
      </c>
      <c r="B963" s="1206" t="s">
        <v>3544</v>
      </c>
      <c r="C963" s="1206">
        <v>3.27</v>
      </c>
      <c r="D963" s="1206">
        <v>8000</v>
      </c>
      <c r="E963" s="2363">
        <v>75.58</v>
      </c>
      <c r="F963" s="1187">
        <f>ROUND(E963*(1-$F$37),2)</f>
        <v>75.58</v>
      </c>
      <c r="G963" s="1188">
        <f>'Заказ, cкидки и курсы валют'!$J$24*F963</f>
        <v>958.73230000000001</v>
      </c>
      <c r="H963" s="443">
        <f>ROUND((D963/1000)*G963,2)</f>
        <v>7669.86</v>
      </c>
      <c r="I963" s="393"/>
    </row>
    <row r="964" spans="1:9" ht="15">
      <c r="A964" s="250" t="s">
        <v>773</v>
      </c>
      <c r="B964" s="72" t="s">
        <v>1393</v>
      </c>
      <c r="C964" s="72">
        <v>3.89</v>
      </c>
      <c r="D964" s="72">
        <v>6500</v>
      </c>
      <c r="E964" s="2363">
        <v>90.96</v>
      </c>
      <c r="F964" s="740">
        <f t="shared" ref="F964:F973" si="133">ROUND(E964*(1-$F$37),2)</f>
        <v>90.96</v>
      </c>
      <c r="G964" s="1037">
        <f>'Заказ, cкидки и курсы валют'!$J$24*F964</f>
        <v>1153.8276000000001</v>
      </c>
      <c r="H964" s="158">
        <f t="shared" ref="H964:H973" si="134">ROUND((D964/1000)*G964,2)</f>
        <v>7499.88</v>
      </c>
      <c r="I964" s="245"/>
    </row>
    <row r="965" spans="1:9" ht="15">
      <c r="A965" s="250" t="s">
        <v>774</v>
      </c>
      <c r="B965" s="72" t="s">
        <v>1394</v>
      </c>
      <c r="C965" s="72">
        <v>4.59</v>
      </c>
      <c r="D965" s="72">
        <v>5000</v>
      </c>
      <c r="E965" s="2363">
        <v>106.56</v>
      </c>
      <c r="F965" s="740">
        <f t="shared" si="133"/>
        <v>106.56</v>
      </c>
      <c r="G965" s="1037">
        <f>'Заказ, cкидки и курсы валют'!$J$24*F965</f>
        <v>1351.7136</v>
      </c>
      <c r="H965" s="158">
        <f t="shared" si="134"/>
        <v>6758.57</v>
      </c>
      <c r="I965" s="245"/>
    </row>
    <row r="966" spans="1:9" ht="15">
      <c r="A966" s="250" t="s">
        <v>775</v>
      </c>
      <c r="B966" s="72" t="s">
        <v>599</v>
      </c>
      <c r="C966" s="72">
        <v>5.28</v>
      </c>
      <c r="D966" s="72">
        <v>4000</v>
      </c>
      <c r="E966" s="2363">
        <v>124.18</v>
      </c>
      <c r="F966" s="740">
        <f t="shared" si="133"/>
        <v>124.18</v>
      </c>
      <c r="G966" s="1037">
        <f>'Заказ, cкидки и курсы валют'!$J$24*F966</f>
        <v>1575.2233000000001</v>
      </c>
      <c r="H966" s="158">
        <f t="shared" si="134"/>
        <v>6300.89</v>
      </c>
      <c r="I966" s="245"/>
    </row>
    <row r="967" spans="1:9" ht="15">
      <c r="A967" s="250" t="s">
        <v>776</v>
      </c>
      <c r="B967" s="72" t="s">
        <v>600</v>
      </c>
      <c r="C967" s="72">
        <v>6.04</v>
      </c>
      <c r="D967" s="72">
        <v>3500</v>
      </c>
      <c r="E967" s="2363">
        <v>141.47999999999999</v>
      </c>
      <c r="F967" s="740">
        <f t="shared" si="133"/>
        <v>141.47999999999999</v>
      </c>
      <c r="G967" s="1037">
        <f>'Заказ, cкидки и курсы валют'!$J$24*F967</f>
        <v>1794.6738</v>
      </c>
      <c r="H967" s="158">
        <f t="shared" si="134"/>
        <v>6281.36</v>
      </c>
      <c r="I967" s="245"/>
    </row>
    <row r="968" spans="1:9" ht="15">
      <c r="A968" s="250" t="s">
        <v>777</v>
      </c>
      <c r="B968" s="72" t="s">
        <v>601</v>
      </c>
      <c r="C968" s="72">
        <v>7.38</v>
      </c>
      <c r="D968" s="72">
        <v>3000</v>
      </c>
      <c r="E968" s="2363">
        <v>175.12</v>
      </c>
      <c r="F968" s="740">
        <f t="shared" si="133"/>
        <v>175.12</v>
      </c>
      <c r="G968" s="1037">
        <f>'Заказ, cкидки и курсы валют'!$J$24*F968</f>
        <v>2221.3972000000003</v>
      </c>
      <c r="H968" s="158">
        <f t="shared" si="134"/>
        <v>6664.19</v>
      </c>
      <c r="I968" s="245"/>
    </row>
    <row r="969" spans="1:9" ht="15">
      <c r="A969" s="1255" t="s">
        <v>3202</v>
      </c>
      <c r="B969" s="603" t="s">
        <v>604</v>
      </c>
      <c r="C969" s="604">
        <v>5.5</v>
      </c>
      <c r="D969" s="602">
        <v>4000</v>
      </c>
      <c r="E969" s="2363">
        <v>136.29</v>
      </c>
      <c r="F969" s="740">
        <f t="shared" si="133"/>
        <v>136.29</v>
      </c>
      <c r="G969" s="1037">
        <f>'Заказ, cкидки и курсы валют'!$J$24*F969</f>
        <v>1728.8386499999999</v>
      </c>
      <c r="H969" s="158">
        <f t="shared" si="134"/>
        <v>6915.35</v>
      </c>
      <c r="I969" s="1197"/>
    </row>
    <row r="970" spans="1:9" ht="15">
      <c r="A970" s="531" t="s">
        <v>778</v>
      </c>
      <c r="B970" s="533" t="s">
        <v>605</v>
      </c>
      <c r="C970" s="534">
        <v>6.2</v>
      </c>
      <c r="D970" s="535">
        <v>3500</v>
      </c>
      <c r="E970" s="2363">
        <v>179.54</v>
      </c>
      <c r="F970" s="740">
        <f t="shared" si="133"/>
        <v>179.54</v>
      </c>
      <c r="G970" s="1037">
        <f>'Заказ, cкидки и курсы валют'!$J$24*F970</f>
        <v>2277.4648999999999</v>
      </c>
      <c r="H970" s="158">
        <f t="shared" si="134"/>
        <v>7971.13</v>
      </c>
      <c r="I970" s="1197"/>
    </row>
    <row r="971" spans="1:9" ht="15">
      <c r="A971" s="531" t="s">
        <v>779</v>
      </c>
      <c r="B971" s="536" t="s">
        <v>606</v>
      </c>
      <c r="C971" s="534">
        <v>7.58</v>
      </c>
      <c r="D971" s="535">
        <v>3000</v>
      </c>
      <c r="E971" s="2363">
        <v>187.4</v>
      </c>
      <c r="F971" s="740">
        <f t="shared" si="133"/>
        <v>187.4</v>
      </c>
      <c r="G971" s="1037">
        <f>'Заказ, cкидки и курсы валют'!$J$24*F971</f>
        <v>2377.1690000000003</v>
      </c>
      <c r="H971" s="158">
        <f t="shared" si="134"/>
        <v>7131.51</v>
      </c>
      <c r="I971" s="1197"/>
    </row>
    <row r="972" spans="1:9" ht="15">
      <c r="A972" s="531" t="s">
        <v>780</v>
      </c>
      <c r="B972" s="537" t="s">
        <v>607</v>
      </c>
      <c r="C972" s="534">
        <v>9.11</v>
      </c>
      <c r="D972" s="538">
        <v>2200</v>
      </c>
      <c r="E972" s="2363">
        <v>204.85</v>
      </c>
      <c r="F972" s="740">
        <f t="shared" si="133"/>
        <v>204.85</v>
      </c>
      <c r="G972" s="1037">
        <f>'Заказ, cкидки и курсы валют'!$J$24*F972</f>
        <v>2598.52225</v>
      </c>
      <c r="H972" s="158">
        <f t="shared" si="134"/>
        <v>5716.75</v>
      </c>
      <c r="I972" s="1197"/>
    </row>
    <row r="973" spans="1:9" ht="15.75" thickBot="1">
      <c r="A973" s="399" t="s">
        <v>5607</v>
      </c>
      <c r="B973" s="1256" t="s">
        <v>608</v>
      </c>
      <c r="C973" s="1257">
        <v>11.12</v>
      </c>
      <c r="D973" s="1258">
        <v>1800</v>
      </c>
      <c r="E973" s="2363">
        <v>249.83</v>
      </c>
      <c r="F973" s="1173">
        <f t="shared" si="133"/>
        <v>249.83</v>
      </c>
      <c r="G973" s="1174">
        <f>'Заказ, cкидки и курсы валют'!$J$24*F973</f>
        <v>3169.0935500000005</v>
      </c>
      <c r="H973" s="214">
        <f t="shared" si="134"/>
        <v>5704.37</v>
      </c>
      <c r="I973" s="1259"/>
    </row>
    <row r="974" spans="1:9" ht="15.75" thickBot="1">
      <c r="A974" s="18"/>
      <c r="B974" s="808"/>
      <c r="C974" s="809"/>
      <c r="D974" s="810"/>
      <c r="E974" s="825"/>
      <c r="F974" s="811"/>
      <c r="G974" s="812"/>
      <c r="H974" s="403"/>
      <c r="I974" s="17"/>
    </row>
    <row r="975" spans="1:9" ht="18">
      <c r="A975" s="291"/>
      <c r="B975" s="112" t="s">
        <v>3204</v>
      </c>
      <c r="C975" s="112"/>
      <c r="D975" s="114"/>
      <c r="E975" s="694"/>
      <c r="F975" s="729"/>
      <c r="G975" s="729"/>
      <c r="H975" s="196"/>
      <c r="I975" s="116"/>
    </row>
    <row r="976" spans="1:9" ht="18">
      <c r="A976" s="292"/>
      <c r="B976" s="17"/>
      <c r="C976" s="129"/>
      <c r="D976" s="129" t="s">
        <v>4443</v>
      </c>
      <c r="E976" s="700"/>
      <c r="F976" s="700"/>
      <c r="G976" s="695"/>
      <c r="H976" s="17"/>
      <c r="I976" s="200"/>
    </row>
    <row r="977" spans="1:9">
      <c r="A977" s="292"/>
      <c r="B977" s="17"/>
      <c r="C977" s="118"/>
      <c r="D977" s="118"/>
      <c r="E977" s="689"/>
      <c r="F977" s="733"/>
      <c r="G977" s="763"/>
      <c r="H977" s="17"/>
      <c r="I977" s="200"/>
    </row>
    <row r="978" spans="1:9">
      <c r="A978" s="292"/>
      <c r="B978" s="17"/>
      <c r="C978" s="320"/>
      <c r="D978" s="17"/>
      <c r="E978" s="689"/>
      <c r="F978" s="731"/>
      <c r="G978" s="763"/>
      <c r="H978" s="17"/>
      <c r="I978" s="200"/>
    </row>
    <row r="979" spans="1:9">
      <c r="A979" s="292"/>
      <c r="B979" s="17"/>
      <c r="C979" s="320"/>
      <c r="D979" s="17"/>
      <c r="E979" s="689"/>
      <c r="F979" s="731"/>
      <c r="G979" s="763"/>
      <c r="H979" s="17"/>
      <c r="I979" s="200"/>
    </row>
    <row r="980" spans="1:9" ht="18.75" thickBot="1">
      <c r="A980" s="145" t="s">
        <v>7840</v>
      </c>
      <c r="B980" s="146"/>
      <c r="C980" s="120"/>
      <c r="D980" s="120"/>
      <c r="E980" s="690"/>
      <c r="F980" s="735"/>
      <c r="G980" s="764"/>
      <c r="H980" s="204"/>
      <c r="I980" s="205"/>
    </row>
    <row r="981" spans="1:9" ht="42">
      <c r="A981" s="228" t="s">
        <v>1036</v>
      </c>
      <c r="B981" s="229" t="s">
        <v>1037</v>
      </c>
      <c r="C981" s="230" t="s">
        <v>679</v>
      </c>
      <c r="D981" s="230" t="s">
        <v>3147</v>
      </c>
      <c r="E981" s="742" t="s">
        <v>11544</v>
      </c>
      <c r="F981" s="737" t="s">
        <v>2796</v>
      </c>
      <c r="G981" s="785" t="s">
        <v>2644</v>
      </c>
      <c r="H981" s="394" t="s">
        <v>498</v>
      </c>
      <c r="I981" s="232" t="s">
        <v>4274</v>
      </c>
    </row>
    <row r="982" spans="1:9" ht="13.5" thickBot="1">
      <c r="A982" s="228"/>
      <c r="B982" s="445"/>
      <c r="C982" s="230" t="s">
        <v>3648</v>
      </c>
      <c r="D982" s="446" t="s">
        <v>2645</v>
      </c>
      <c r="E982" s="696" t="s">
        <v>265</v>
      </c>
      <c r="F982" s="745">
        <f>'Заказ, cкидки и курсы валют'!$I$12</f>
        <v>0</v>
      </c>
      <c r="G982" s="1150"/>
      <c r="H982" s="545"/>
      <c r="I982" s="380"/>
    </row>
    <row r="983" spans="1:9">
      <c r="A983" s="389" t="s">
        <v>5597</v>
      </c>
      <c r="B983" s="1206" t="s">
        <v>3544</v>
      </c>
      <c r="C983" s="1206">
        <v>3.27</v>
      </c>
      <c r="D983" s="1579">
        <v>600</v>
      </c>
      <c r="E983" s="712">
        <f>E963*1.2</f>
        <v>90.695999999999998</v>
      </c>
      <c r="F983" s="1415">
        <f>ROUND(E983*(1-$F$37),2)</f>
        <v>90.7</v>
      </c>
      <c r="G983" s="1188">
        <f>'Заказ, cкидки и курсы валют'!$J$24*F983</f>
        <v>1150.5295000000001</v>
      </c>
      <c r="H983" s="443">
        <f>ROUND((D983/1000)*G983,2)</f>
        <v>690.32</v>
      </c>
      <c r="I983" s="393"/>
    </row>
    <row r="984" spans="1:9">
      <c r="A984" s="250" t="s">
        <v>5598</v>
      </c>
      <c r="B984" s="72" t="s">
        <v>1393</v>
      </c>
      <c r="C984" s="72">
        <v>3.89</v>
      </c>
      <c r="D984" s="492">
        <v>600</v>
      </c>
      <c r="E984" s="712">
        <f t="shared" ref="E984:E993" si="135">E964*1.2</f>
        <v>109.15199999999999</v>
      </c>
      <c r="F984" s="1416">
        <f t="shared" ref="F984:F993" si="136">ROUND(E984*(1-$F$37),2)</f>
        <v>109.15</v>
      </c>
      <c r="G984" s="1037">
        <f>'Заказ, cкидки и курсы валют'!$J$24*F984</f>
        <v>1384.5677500000002</v>
      </c>
      <c r="H984" s="158">
        <f t="shared" ref="H984:H993" si="137">ROUND((D984/1000)*G984,2)</f>
        <v>830.74</v>
      </c>
      <c r="I984" s="245"/>
    </row>
    <row r="985" spans="1:9">
      <c r="A985" s="250" t="s">
        <v>5599</v>
      </c>
      <c r="B985" s="72" t="s">
        <v>1394</v>
      </c>
      <c r="C985" s="72">
        <v>4.59</v>
      </c>
      <c r="D985" s="492">
        <v>400</v>
      </c>
      <c r="E985" s="712">
        <f t="shared" si="135"/>
        <v>127.872</v>
      </c>
      <c r="F985" s="1416">
        <f t="shared" si="136"/>
        <v>127.87</v>
      </c>
      <c r="G985" s="1037">
        <f>'Заказ, cкидки и курсы валют'!$J$24*F985</f>
        <v>1622.0309500000001</v>
      </c>
      <c r="H985" s="158">
        <f t="shared" si="137"/>
        <v>648.80999999999995</v>
      </c>
      <c r="I985" s="245"/>
    </row>
    <row r="986" spans="1:9">
      <c r="A986" s="250" t="s">
        <v>5600</v>
      </c>
      <c r="B986" s="72" t="s">
        <v>599</v>
      </c>
      <c r="C986" s="72">
        <v>5.28</v>
      </c>
      <c r="D986" s="492">
        <v>250</v>
      </c>
      <c r="E986" s="712">
        <f t="shared" si="135"/>
        <v>149.01599999999999</v>
      </c>
      <c r="F986" s="1416">
        <f t="shared" si="136"/>
        <v>149.02000000000001</v>
      </c>
      <c r="G986" s="1037">
        <f>'Заказ, cкидки и курсы валют'!$J$24*F986</f>
        <v>1890.3187000000003</v>
      </c>
      <c r="H986" s="158">
        <f t="shared" si="137"/>
        <v>472.58</v>
      </c>
      <c r="I986" s="245"/>
    </row>
    <row r="987" spans="1:9">
      <c r="A987" s="250" t="s">
        <v>5601</v>
      </c>
      <c r="B987" s="72" t="s">
        <v>600</v>
      </c>
      <c r="C987" s="72">
        <v>6.04</v>
      </c>
      <c r="D987" s="492">
        <v>300</v>
      </c>
      <c r="E987" s="712">
        <f t="shared" si="135"/>
        <v>169.77599999999998</v>
      </c>
      <c r="F987" s="1416">
        <f t="shared" si="136"/>
        <v>169.78</v>
      </c>
      <c r="G987" s="1037">
        <f>'Заказ, cкидки и курсы валют'!$J$24*F987</f>
        <v>2153.6593000000003</v>
      </c>
      <c r="H987" s="158">
        <f t="shared" si="137"/>
        <v>646.1</v>
      </c>
      <c r="I987" s="245"/>
    </row>
    <row r="988" spans="1:9">
      <c r="A988" s="250" t="s">
        <v>5602</v>
      </c>
      <c r="B988" s="72" t="s">
        <v>601</v>
      </c>
      <c r="C988" s="72">
        <v>7.38</v>
      </c>
      <c r="D988" s="492">
        <v>200</v>
      </c>
      <c r="E988" s="712">
        <f t="shared" si="135"/>
        <v>210.14400000000001</v>
      </c>
      <c r="F988" s="1416">
        <f t="shared" si="136"/>
        <v>210.14</v>
      </c>
      <c r="G988" s="1037">
        <f>'Заказ, cкидки и курсы валют'!$J$24*F988</f>
        <v>2665.6259</v>
      </c>
      <c r="H988" s="158">
        <f t="shared" si="137"/>
        <v>533.13</v>
      </c>
      <c r="I988" s="245"/>
    </row>
    <row r="989" spans="1:9">
      <c r="A989" s="1260" t="s">
        <v>5603</v>
      </c>
      <c r="B989" s="603" t="s">
        <v>604</v>
      </c>
      <c r="C989" s="604">
        <v>5.5</v>
      </c>
      <c r="D989" s="1583">
        <v>400</v>
      </c>
      <c r="E989" s="712">
        <f t="shared" si="135"/>
        <v>163.54799999999997</v>
      </c>
      <c r="F989" s="1416">
        <f t="shared" si="136"/>
        <v>163.55000000000001</v>
      </c>
      <c r="G989" s="1037">
        <f>'Заказ, cкидки и курсы валют'!$J$24*F989</f>
        <v>2074.63175</v>
      </c>
      <c r="H989" s="158">
        <f t="shared" si="137"/>
        <v>829.85</v>
      </c>
      <c r="I989" s="1197"/>
    </row>
    <row r="990" spans="1:9">
      <c r="A990" s="531" t="s">
        <v>5604</v>
      </c>
      <c r="B990" s="533" t="s">
        <v>605</v>
      </c>
      <c r="C990" s="534">
        <v>6.2</v>
      </c>
      <c r="D990" s="1584">
        <v>300</v>
      </c>
      <c r="E990" s="712">
        <f t="shared" si="135"/>
        <v>215.44799999999998</v>
      </c>
      <c r="F990" s="1416">
        <f t="shared" si="136"/>
        <v>215.45</v>
      </c>
      <c r="G990" s="1037">
        <f>'Заказ, cкидки и курсы валют'!$J$24*F990</f>
        <v>2732.9832499999998</v>
      </c>
      <c r="H990" s="158">
        <f t="shared" si="137"/>
        <v>819.89</v>
      </c>
      <c r="I990" s="1197"/>
    </row>
    <row r="991" spans="1:9">
      <c r="A991" s="531" t="s">
        <v>5605</v>
      </c>
      <c r="B991" s="536" t="s">
        <v>606</v>
      </c>
      <c r="C991" s="534">
        <v>7.58</v>
      </c>
      <c r="D991" s="1584">
        <v>250</v>
      </c>
      <c r="E991" s="712">
        <f t="shared" si="135"/>
        <v>224.88</v>
      </c>
      <c r="F991" s="1416">
        <f t="shared" si="136"/>
        <v>224.88</v>
      </c>
      <c r="G991" s="1037">
        <f>'Заказ, cкидки и курсы валют'!$J$24*F991</f>
        <v>2852.6028000000001</v>
      </c>
      <c r="H991" s="158">
        <f t="shared" si="137"/>
        <v>713.15</v>
      </c>
      <c r="I991" s="1197"/>
    </row>
    <row r="992" spans="1:9">
      <c r="A992" s="1261" t="s">
        <v>5606</v>
      </c>
      <c r="B992" s="813" t="s">
        <v>607</v>
      </c>
      <c r="C992" s="814">
        <v>9.11</v>
      </c>
      <c r="D992" s="1585">
        <v>150</v>
      </c>
      <c r="E992" s="712">
        <f t="shared" si="135"/>
        <v>245.82</v>
      </c>
      <c r="F992" s="1416">
        <f t="shared" si="136"/>
        <v>245.82</v>
      </c>
      <c r="G992" s="1037">
        <f>'Заказ, cкидки и курсы валют'!$J$24*F992</f>
        <v>3118.2267000000002</v>
      </c>
      <c r="H992" s="158">
        <f t="shared" si="137"/>
        <v>467.73</v>
      </c>
      <c r="I992" s="1197"/>
    </row>
    <row r="993" spans="1:9" ht="13.5" thickBot="1">
      <c r="A993" s="399" t="s">
        <v>5608</v>
      </c>
      <c r="B993" s="1256" t="s">
        <v>608</v>
      </c>
      <c r="C993" s="1257">
        <v>11.12</v>
      </c>
      <c r="D993" s="1586">
        <v>100</v>
      </c>
      <c r="E993" s="712">
        <f t="shared" si="135"/>
        <v>299.79599999999999</v>
      </c>
      <c r="F993" s="1417">
        <f t="shared" si="136"/>
        <v>299.8</v>
      </c>
      <c r="G993" s="1174">
        <f>'Заказ, cкидки и курсы валют'!$J$24*F993</f>
        <v>3802.9630000000002</v>
      </c>
      <c r="H993" s="214">
        <f t="shared" si="137"/>
        <v>380.3</v>
      </c>
      <c r="I993" s="1259"/>
    </row>
    <row r="994" spans="1:9" ht="13.5" thickBot="1"/>
    <row r="995" spans="1:9" ht="18">
      <c r="A995" s="291"/>
      <c r="B995" s="112" t="s">
        <v>3204</v>
      </c>
      <c r="C995" s="112"/>
      <c r="D995" s="114"/>
      <c r="E995" s="694"/>
      <c r="F995" s="729"/>
      <c r="G995" s="729"/>
      <c r="H995" s="196"/>
      <c r="I995" s="116"/>
    </row>
    <row r="996" spans="1:9" ht="18">
      <c r="A996" s="292"/>
      <c r="B996" s="17"/>
      <c r="C996" s="129"/>
      <c r="D996" s="129" t="s">
        <v>4443</v>
      </c>
      <c r="E996" s="700"/>
      <c r="F996" s="700"/>
      <c r="G996" s="695"/>
      <c r="H996" s="17"/>
      <c r="I996" s="200"/>
    </row>
    <row r="997" spans="1:9">
      <c r="A997" s="292"/>
      <c r="B997" s="17"/>
      <c r="C997" s="118"/>
      <c r="D997" s="118"/>
      <c r="E997" s="689"/>
      <c r="F997" s="733"/>
      <c r="G997" s="763"/>
      <c r="H997" s="17"/>
      <c r="I997" s="200"/>
    </row>
    <row r="998" spans="1:9">
      <c r="A998" s="292"/>
      <c r="B998" s="17"/>
      <c r="C998" s="320"/>
      <c r="D998" s="17"/>
      <c r="E998" s="689"/>
      <c r="F998" s="731"/>
      <c r="G998" s="763"/>
      <c r="H998" s="17"/>
      <c r="I998" s="200"/>
    </row>
    <row r="999" spans="1:9">
      <c r="A999" s="292"/>
      <c r="B999" s="17"/>
      <c r="C999" s="320"/>
      <c r="D999" s="17"/>
      <c r="E999" s="689"/>
      <c r="F999" s="731"/>
      <c r="G999" s="763"/>
      <c r="H999" s="17"/>
      <c r="I999" s="200"/>
    </row>
    <row r="1000" spans="1:9" ht="18.75" thickBot="1">
      <c r="A1000" s="145" t="s">
        <v>7841</v>
      </c>
      <c r="B1000" s="146"/>
      <c r="C1000" s="120"/>
      <c r="D1000" s="120"/>
      <c r="E1000" s="690"/>
      <c r="F1000" s="735"/>
      <c r="G1000" s="764"/>
      <c r="H1000" s="204"/>
      <c r="I1000" s="205"/>
    </row>
    <row r="1001" spans="1:9" ht="42">
      <c r="A1001" s="228" t="s">
        <v>1036</v>
      </c>
      <c r="B1001" s="229" t="s">
        <v>1037</v>
      </c>
      <c r="C1001" s="230" t="s">
        <v>679</v>
      </c>
      <c r="D1001" s="230" t="s">
        <v>3147</v>
      </c>
      <c r="E1001" s="742" t="s">
        <v>11544</v>
      </c>
      <c r="F1001" s="737" t="s">
        <v>2796</v>
      </c>
      <c r="G1001" s="785" t="s">
        <v>2644</v>
      </c>
      <c r="H1001" s="394" t="s">
        <v>498</v>
      </c>
      <c r="I1001" s="232" t="s">
        <v>4274</v>
      </c>
    </row>
    <row r="1002" spans="1:9" ht="13.5" thickBot="1">
      <c r="A1002" s="228"/>
      <c r="B1002" s="445"/>
      <c r="C1002" s="230" t="s">
        <v>3648</v>
      </c>
      <c r="D1002" s="446" t="s">
        <v>2645</v>
      </c>
      <c r="E1002" s="696" t="s">
        <v>265</v>
      </c>
      <c r="F1002" s="745">
        <f>'Заказ, cкидки и курсы валют'!$I$12</f>
        <v>0</v>
      </c>
      <c r="G1002" s="1150"/>
      <c r="H1002" s="545"/>
      <c r="I1002" s="380"/>
    </row>
    <row r="1003" spans="1:9">
      <c r="A1003" s="389" t="s">
        <v>7882</v>
      </c>
      <c r="B1003" s="1206" t="s">
        <v>3544</v>
      </c>
      <c r="C1003" s="1206">
        <v>3.27</v>
      </c>
      <c r="D1003" s="1206">
        <v>50</v>
      </c>
      <c r="E1003" s="710">
        <f>E963*2</f>
        <v>151.16</v>
      </c>
      <c r="F1003" s="1187">
        <f>ROUND(E1003*(1-$F$37),2)</f>
        <v>151.16</v>
      </c>
      <c r="G1003" s="1188">
        <f>'Заказ, cкидки и курсы валют'!$J$24*F1003</f>
        <v>1917.4646</v>
      </c>
      <c r="H1003" s="443">
        <f>ROUND((D1003/1000)*G1003,2)</f>
        <v>95.87</v>
      </c>
      <c r="I1003" s="393"/>
    </row>
    <row r="1004" spans="1:9">
      <c r="A1004" s="250" t="s">
        <v>7883</v>
      </c>
      <c r="B1004" s="72" t="s">
        <v>1393</v>
      </c>
      <c r="C1004" s="72">
        <v>3.89</v>
      </c>
      <c r="D1004" s="72">
        <v>50</v>
      </c>
      <c r="E1004" s="710">
        <f t="shared" ref="E1004:E1013" si="138">E964*2</f>
        <v>181.92</v>
      </c>
      <c r="F1004" s="740">
        <f t="shared" ref="F1004:F1013" si="139">ROUND(E1004*(1-$F$37),2)</f>
        <v>181.92</v>
      </c>
      <c r="G1004" s="1037">
        <f>'Заказ, cкидки и курсы валют'!$J$24*F1004</f>
        <v>2307.6552000000001</v>
      </c>
      <c r="H1004" s="158">
        <f t="shared" ref="H1004:H1013" si="140">ROUND((D1004/1000)*G1004,2)</f>
        <v>115.38</v>
      </c>
      <c r="I1004" s="245"/>
    </row>
    <row r="1005" spans="1:9">
      <c r="A1005" s="250" t="s">
        <v>7884</v>
      </c>
      <c r="B1005" s="72" t="s">
        <v>1394</v>
      </c>
      <c r="C1005" s="72">
        <v>4.59</v>
      </c>
      <c r="D1005" s="72">
        <v>50</v>
      </c>
      <c r="E1005" s="710">
        <f t="shared" si="138"/>
        <v>213.12</v>
      </c>
      <c r="F1005" s="740">
        <f t="shared" si="139"/>
        <v>213.12</v>
      </c>
      <c r="G1005" s="1037">
        <f>'Заказ, cкидки и курсы валют'!$J$24*F1005</f>
        <v>2703.4272000000001</v>
      </c>
      <c r="H1005" s="158">
        <f t="shared" si="140"/>
        <v>135.16999999999999</v>
      </c>
      <c r="I1005" s="245"/>
    </row>
    <row r="1006" spans="1:9">
      <c r="A1006" s="250" t="s">
        <v>7885</v>
      </c>
      <c r="B1006" s="72" t="s">
        <v>599</v>
      </c>
      <c r="C1006" s="72">
        <v>5.28</v>
      </c>
      <c r="D1006" s="72">
        <v>20</v>
      </c>
      <c r="E1006" s="710">
        <f t="shared" si="138"/>
        <v>248.36</v>
      </c>
      <c r="F1006" s="740">
        <f t="shared" si="139"/>
        <v>248.36</v>
      </c>
      <c r="G1006" s="1037">
        <f>'Заказ, cкидки и курсы валют'!$J$24*F1006</f>
        <v>3150.4466000000002</v>
      </c>
      <c r="H1006" s="158">
        <f t="shared" si="140"/>
        <v>63.01</v>
      </c>
      <c r="I1006" s="245"/>
    </row>
    <row r="1007" spans="1:9">
      <c r="A1007" s="250" t="s">
        <v>7886</v>
      </c>
      <c r="B1007" s="72" t="s">
        <v>600</v>
      </c>
      <c r="C1007" s="72">
        <v>6.04</v>
      </c>
      <c r="D1007" s="72">
        <v>20</v>
      </c>
      <c r="E1007" s="710">
        <f t="shared" si="138"/>
        <v>282.95999999999998</v>
      </c>
      <c r="F1007" s="740">
        <f t="shared" si="139"/>
        <v>282.95999999999998</v>
      </c>
      <c r="G1007" s="1037">
        <f>'Заказ, cкидки и курсы валют'!$J$24*F1007</f>
        <v>3589.3476000000001</v>
      </c>
      <c r="H1007" s="158">
        <f t="shared" si="140"/>
        <v>71.790000000000006</v>
      </c>
      <c r="I1007" s="245"/>
    </row>
    <row r="1008" spans="1:9">
      <c r="A1008" s="250" t="s">
        <v>7887</v>
      </c>
      <c r="B1008" s="72" t="s">
        <v>601</v>
      </c>
      <c r="C1008" s="72">
        <v>7.38</v>
      </c>
      <c r="D1008" s="72">
        <v>20</v>
      </c>
      <c r="E1008" s="710">
        <f t="shared" si="138"/>
        <v>350.24</v>
      </c>
      <c r="F1008" s="740">
        <f t="shared" si="139"/>
        <v>350.24</v>
      </c>
      <c r="G1008" s="1037">
        <f>'Заказ, cкидки и курсы валют'!$J$24*F1008</f>
        <v>4442.7944000000007</v>
      </c>
      <c r="H1008" s="158">
        <f t="shared" si="140"/>
        <v>88.86</v>
      </c>
      <c r="I1008" s="245"/>
    </row>
    <row r="1009" spans="1:9">
      <c r="A1009" s="1260" t="s">
        <v>7888</v>
      </c>
      <c r="B1009" s="603" t="s">
        <v>604</v>
      </c>
      <c r="C1009" s="604">
        <v>5.5</v>
      </c>
      <c r="D1009" s="602">
        <v>40</v>
      </c>
      <c r="E1009" s="710">
        <f t="shared" si="138"/>
        <v>272.58</v>
      </c>
      <c r="F1009" s="740">
        <f t="shared" si="139"/>
        <v>272.58</v>
      </c>
      <c r="G1009" s="1037">
        <f>'Заказ, cкидки и курсы валют'!$J$24*F1009</f>
        <v>3457.6772999999998</v>
      </c>
      <c r="H1009" s="158">
        <f t="shared" si="140"/>
        <v>138.31</v>
      </c>
      <c r="I1009" s="1197"/>
    </row>
    <row r="1010" spans="1:9">
      <c r="A1010" s="531" t="s">
        <v>7889</v>
      </c>
      <c r="B1010" s="533" t="s">
        <v>605</v>
      </c>
      <c r="C1010" s="534">
        <v>6.2</v>
      </c>
      <c r="D1010" s="535">
        <v>20</v>
      </c>
      <c r="E1010" s="710">
        <f t="shared" si="138"/>
        <v>359.08</v>
      </c>
      <c r="F1010" s="740">
        <f t="shared" si="139"/>
        <v>359.08</v>
      </c>
      <c r="G1010" s="1037">
        <f>'Заказ, cкидки и курсы валют'!$J$24*F1010</f>
        <v>4554.9297999999999</v>
      </c>
      <c r="H1010" s="158">
        <f t="shared" si="140"/>
        <v>91.1</v>
      </c>
      <c r="I1010" s="1197"/>
    </row>
    <row r="1011" spans="1:9">
      <c r="A1011" s="531" t="s">
        <v>7890</v>
      </c>
      <c r="B1011" s="536" t="s">
        <v>606</v>
      </c>
      <c r="C1011" s="534">
        <v>7.58</v>
      </c>
      <c r="D1011" s="535">
        <v>20</v>
      </c>
      <c r="E1011" s="710">
        <f t="shared" si="138"/>
        <v>374.8</v>
      </c>
      <c r="F1011" s="740">
        <f t="shared" si="139"/>
        <v>374.8</v>
      </c>
      <c r="G1011" s="1037">
        <f>'Заказ, cкидки и курсы валют'!$J$24*F1011</f>
        <v>4754.3380000000006</v>
      </c>
      <c r="H1011" s="158">
        <f t="shared" si="140"/>
        <v>95.09</v>
      </c>
      <c r="I1011" s="1197"/>
    </row>
    <row r="1012" spans="1:9">
      <c r="A1012" s="1261" t="s">
        <v>7891</v>
      </c>
      <c r="B1012" s="813" t="s">
        <v>607</v>
      </c>
      <c r="C1012" s="814">
        <v>9.11</v>
      </c>
      <c r="D1012" s="815">
        <v>20</v>
      </c>
      <c r="E1012" s="710">
        <f t="shared" si="138"/>
        <v>409.7</v>
      </c>
      <c r="F1012" s="740">
        <f t="shared" si="139"/>
        <v>409.7</v>
      </c>
      <c r="G1012" s="1037">
        <f>'Заказ, cкидки и курсы валют'!$J$24*F1012</f>
        <v>5197.0445</v>
      </c>
      <c r="H1012" s="158">
        <f t="shared" si="140"/>
        <v>103.94</v>
      </c>
      <c r="I1012" s="1197"/>
    </row>
    <row r="1013" spans="1:9" ht="13.5" thickBot="1">
      <c r="A1013" s="399" t="s">
        <v>7892</v>
      </c>
      <c r="B1013" s="1256" t="s">
        <v>608</v>
      </c>
      <c r="C1013" s="1257">
        <v>11.12</v>
      </c>
      <c r="D1013" s="1258">
        <v>10</v>
      </c>
      <c r="E1013" s="710">
        <f t="shared" si="138"/>
        <v>499.66</v>
      </c>
      <c r="F1013" s="1173">
        <f t="shared" si="139"/>
        <v>499.66</v>
      </c>
      <c r="G1013" s="1174">
        <f>'Заказ, cкидки и курсы валют'!$J$24*F1013</f>
        <v>6338.187100000001</v>
      </c>
      <c r="H1013" s="214">
        <f t="shared" si="140"/>
        <v>63.38</v>
      </c>
      <c r="I1013" s="1259"/>
    </row>
    <row r="1014" spans="1:9" ht="13.5" thickBot="1"/>
    <row r="1015" spans="1:9" ht="18">
      <c r="A1015" s="291"/>
      <c r="B1015" s="112"/>
      <c r="C1015" s="112" t="s">
        <v>3205</v>
      </c>
      <c r="D1015" s="113"/>
      <c r="E1015" s="701"/>
      <c r="F1015" s="694"/>
      <c r="G1015" s="729"/>
      <c r="H1015" s="196"/>
      <c r="I1015" s="116"/>
    </row>
    <row r="1016" spans="1:9" ht="18">
      <c r="A1016" s="292"/>
      <c r="B1016" s="129"/>
      <c r="C1016" s="129" t="s">
        <v>4200</v>
      </c>
      <c r="D1016" s="129"/>
      <c r="E1016" s="702"/>
      <c r="F1016" s="700"/>
      <c r="G1016" s="700"/>
      <c r="H1016" s="17"/>
      <c r="I1016" s="200"/>
    </row>
    <row r="1017" spans="1:9">
      <c r="A1017" s="292"/>
      <c r="B1017" s="17"/>
      <c r="C1017" s="118"/>
      <c r="D1017" s="118"/>
      <c r="E1017" s="689"/>
      <c r="F1017" s="733"/>
      <c r="G1017" s="763"/>
      <c r="H1017" s="17"/>
      <c r="I1017" s="200"/>
    </row>
    <row r="1018" spans="1:9">
      <c r="A1018" s="292"/>
      <c r="B1018" s="17"/>
      <c r="C1018" s="320"/>
      <c r="D1018" s="17"/>
      <c r="E1018" s="689"/>
      <c r="F1018" s="733"/>
      <c r="G1018" s="731" t="s">
        <v>3284</v>
      </c>
      <c r="H1018" s="17"/>
      <c r="I1018" s="200"/>
    </row>
    <row r="1019" spans="1:9">
      <c r="A1019" s="292"/>
      <c r="B1019" s="17"/>
      <c r="C1019" s="320"/>
      <c r="D1019" s="17"/>
      <c r="E1019" s="689"/>
      <c r="F1019" s="733"/>
      <c r="G1019" s="731"/>
      <c r="H1019" s="17"/>
      <c r="I1019" s="200"/>
    </row>
    <row r="1020" spans="1:9" ht="18.75" thickBot="1">
      <c r="A1020" s="145" t="s">
        <v>7839</v>
      </c>
      <c r="B1020" s="204"/>
      <c r="C1020" s="120"/>
      <c r="D1020" s="120"/>
      <c r="E1020" s="690"/>
      <c r="F1020" s="735"/>
      <c r="G1020" s="764"/>
      <c r="H1020" s="204"/>
      <c r="I1020" s="205"/>
    </row>
    <row r="1021" spans="1:9" ht="42">
      <c r="A1021" s="228" t="s">
        <v>1036</v>
      </c>
      <c r="B1021" s="229" t="s">
        <v>1037</v>
      </c>
      <c r="C1021" s="230" t="s">
        <v>679</v>
      </c>
      <c r="D1021" s="230" t="s">
        <v>3147</v>
      </c>
      <c r="E1021" s="742" t="s">
        <v>11544</v>
      </c>
      <c r="F1021" s="737" t="s">
        <v>2796</v>
      </c>
      <c r="G1021" s="785" t="s">
        <v>2644</v>
      </c>
      <c r="H1021" s="394" t="s">
        <v>498</v>
      </c>
      <c r="I1021" s="232" t="s">
        <v>4274</v>
      </c>
    </row>
    <row r="1022" spans="1:9" ht="13.5" thickBot="1">
      <c r="A1022" s="228"/>
      <c r="B1022" s="445"/>
      <c r="C1022" s="230" t="s">
        <v>3648</v>
      </c>
      <c r="D1022" s="446" t="s">
        <v>2645</v>
      </c>
      <c r="E1022" s="696" t="s">
        <v>265</v>
      </c>
      <c r="F1022" s="745">
        <f>'Заказ, cкидки и курсы валют'!$I$12</f>
        <v>0</v>
      </c>
      <c r="G1022" s="1150"/>
      <c r="H1022" s="545"/>
      <c r="I1022" s="380"/>
    </row>
    <row r="1023" spans="1:9" ht="15">
      <c r="A1023" s="389" t="s">
        <v>781</v>
      </c>
      <c r="B1023" s="1638" t="s">
        <v>3206</v>
      </c>
      <c r="C1023" s="1206">
        <v>14.4</v>
      </c>
      <c r="D1023" s="449">
        <v>1000</v>
      </c>
      <c r="E1023" s="2363">
        <v>1025.27</v>
      </c>
      <c r="F1023" s="1187">
        <f>ROUND(E1023*(1-$F$37),2)</f>
        <v>1025.27</v>
      </c>
      <c r="G1023" s="1188">
        <f>'Заказ, cкидки и курсы валют'!$J$24*F1023</f>
        <v>13005.549950000001</v>
      </c>
      <c r="H1023" s="443">
        <f>ROUND((D1023/1000)*G1023,2)</f>
        <v>13005.55</v>
      </c>
      <c r="I1023" s="393"/>
    </row>
    <row r="1024" spans="1:9" ht="15">
      <c r="A1024" s="250" t="s">
        <v>782</v>
      </c>
      <c r="B1024" s="1639" t="s">
        <v>7907</v>
      </c>
      <c r="C1024" s="72">
        <v>18.3</v>
      </c>
      <c r="D1024" s="49">
        <v>700</v>
      </c>
      <c r="E1024" s="2363">
        <v>1467.9</v>
      </c>
      <c r="F1024" s="740">
        <f t="shared" ref="F1024:F1036" si="141">ROUND(E1024*(1-$F$37),2)</f>
        <v>1467.9</v>
      </c>
      <c r="G1024" s="1037">
        <f>'Заказ, cкидки и курсы валют'!$J$24*F1024</f>
        <v>18620.311500000003</v>
      </c>
      <c r="H1024" s="158">
        <f t="shared" ref="H1024:H1036" si="142">ROUND((D1024/1000)*G1024,2)</f>
        <v>13034.22</v>
      </c>
      <c r="I1024" s="245"/>
    </row>
    <row r="1025" spans="1:9" ht="15">
      <c r="A1025" s="250" t="s">
        <v>5263</v>
      </c>
      <c r="B1025" s="1639" t="s">
        <v>5262</v>
      </c>
      <c r="C1025" s="714">
        <v>20.75</v>
      </c>
      <c r="D1025" s="49">
        <v>700</v>
      </c>
      <c r="E1025" s="2363">
        <v>1668.96</v>
      </c>
      <c r="F1025" s="740">
        <f t="shared" si="141"/>
        <v>1668.96</v>
      </c>
      <c r="G1025" s="1037">
        <f>'Заказ, cкидки и курсы валют'!$J$24*F1025</f>
        <v>21170.757600000001</v>
      </c>
      <c r="H1025" s="158">
        <f t="shared" si="142"/>
        <v>14819.53</v>
      </c>
      <c r="I1025" s="245"/>
    </row>
    <row r="1026" spans="1:9" ht="15">
      <c r="A1026" s="250" t="s">
        <v>783</v>
      </c>
      <c r="B1026" s="1640" t="s">
        <v>3133</v>
      </c>
      <c r="C1026" s="72">
        <v>22.2</v>
      </c>
      <c r="D1026" s="49">
        <v>700</v>
      </c>
      <c r="E1026" s="2363">
        <v>2168.9299999999998</v>
      </c>
      <c r="F1026" s="740">
        <f t="shared" si="141"/>
        <v>2168.9299999999998</v>
      </c>
      <c r="G1026" s="1037">
        <f>'Заказ, cкидки и курсы валют'!$J$24*F1026</f>
        <v>27512.877049999999</v>
      </c>
      <c r="H1026" s="158">
        <f t="shared" si="142"/>
        <v>19259.009999999998</v>
      </c>
      <c r="I1026" s="245"/>
    </row>
    <row r="1027" spans="1:9" ht="15">
      <c r="A1027" s="250" t="s">
        <v>784</v>
      </c>
      <c r="B1027" s="1640" t="s">
        <v>3134</v>
      </c>
      <c r="C1027" s="72">
        <v>25.1</v>
      </c>
      <c r="D1027" s="49">
        <v>600</v>
      </c>
      <c r="E1027" s="2363">
        <v>2416.33</v>
      </c>
      <c r="F1027" s="740">
        <f t="shared" si="141"/>
        <v>2416.33</v>
      </c>
      <c r="G1027" s="1037">
        <f>'Заказ, cкидки и курсы валют'!$J$24*F1027</f>
        <v>30651.146049999999</v>
      </c>
      <c r="H1027" s="158">
        <f t="shared" si="142"/>
        <v>18390.689999999999</v>
      </c>
      <c r="I1027" s="245"/>
    </row>
    <row r="1028" spans="1:9" ht="15">
      <c r="A1028" s="250" t="s">
        <v>2816</v>
      </c>
      <c r="B1028" s="1639" t="s">
        <v>4202</v>
      </c>
      <c r="C1028" s="72">
        <v>26.1</v>
      </c>
      <c r="D1028" s="49">
        <v>600</v>
      </c>
      <c r="E1028" s="2363">
        <v>2521.5100000000002</v>
      </c>
      <c r="F1028" s="740">
        <f t="shared" si="141"/>
        <v>2521.5100000000002</v>
      </c>
      <c r="G1028" s="1037">
        <f>'Заказ, cкидки и курсы валют'!$J$24*F1028</f>
        <v>31985.354350000005</v>
      </c>
      <c r="H1028" s="158">
        <f t="shared" si="142"/>
        <v>19191.21</v>
      </c>
      <c r="I1028" s="245"/>
    </row>
    <row r="1029" spans="1:9" ht="15">
      <c r="A1029" s="250" t="s">
        <v>785</v>
      </c>
      <c r="B1029" s="1640" t="s">
        <v>998</v>
      </c>
      <c r="C1029" s="72">
        <v>31.18</v>
      </c>
      <c r="D1029" s="49">
        <v>500</v>
      </c>
      <c r="E1029" s="2363">
        <v>3897.95</v>
      </c>
      <c r="F1029" s="740">
        <f t="shared" si="141"/>
        <v>3897.95</v>
      </c>
      <c r="G1029" s="1037">
        <f>'Заказ, cкидки и курсы валют'!$J$24*F1029</f>
        <v>49445.495750000002</v>
      </c>
      <c r="H1029" s="158">
        <f t="shared" si="142"/>
        <v>24722.75</v>
      </c>
      <c r="I1029" s="245"/>
    </row>
    <row r="1030" spans="1:9" ht="15">
      <c r="A1030" s="250" t="s">
        <v>786</v>
      </c>
      <c r="B1030" s="1640" t="s">
        <v>2639</v>
      </c>
      <c r="C1030" s="72">
        <v>32.47</v>
      </c>
      <c r="D1030" s="49">
        <v>500</v>
      </c>
      <c r="E1030" s="2363">
        <v>4417.79</v>
      </c>
      <c r="F1030" s="740">
        <f t="shared" si="141"/>
        <v>4417.79</v>
      </c>
      <c r="G1030" s="1037">
        <f>'Заказ, cкидки и курсы валют'!$J$24*F1030</f>
        <v>56039.666150000005</v>
      </c>
      <c r="H1030" s="158">
        <f t="shared" si="142"/>
        <v>28019.83</v>
      </c>
      <c r="I1030" s="245"/>
    </row>
    <row r="1031" spans="1:9" ht="15">
      <c r="A1031" s="250" t="s">
        <v>5369</v>
      </c>
      <c r="B1031" s="1639" t="s">
        <v>5367</v>
      </c>
      <c r="C1031" s="72">
        <v>33.4</v>
      </c>
      <c r="D1031" s="49">
        <v>500</v>
      </c>
      <c r="E1031" s="2363">
        <v>4650.95</v>
      </c>
      <c r="F1031" s="740">
        <f t="shared" si="141"/>
        <v>4650.95</v>
      </c>
      <c r="G1031" s="1037">
        <f>'Заказ, cкидки и курсы валют'!$J$24*F1031</f>
        <v>58997.300750000002</v>
      </c>
      <c r="H1031" s="158">
        <f t="shared" si="142"/>
        <v>29498.65</v>
      </c>
      <c r="I1031" s="245"/>
    </row>
    <row r="1032" spans="1:9" ht="15">
      <c r="A1032" s="250" t="s">
        <v>787</v>
      </c>
      <c r="B1032" s="1640" t="s">
        <v>3135</v>
      </c>
      <c r="C1032" s="72">
        <v>37.49</v>
      </c>
      <c r="D1032" s="49">
        <v>400</v>
      </c>
      <c r="E1032" s="2363">
        <v>5763.3</v>
      </c>
      <c r="F1032" s="740">
        <f t="shared" si="141"/>
        <v>5763.3</v>
      </c>
      <c r="G1032" s="1037">
        <f>'Заказ, cкидки и курсы валют'!$J$24*F1032</f>
        <v>73107.460500000001</v>
      </c>
      <c r="H1032" s="158">
        <f t="shared" si="142"/>
        <v>29242.98</v>
      </c>
      <c r="I1032" s="245"/>
    </row>
    <row r="1033" spans="1:9" ht="15">
      <c r="A1033" s="250" t="s">
        <v>788</v>
      </c>
      <c r="B1033" s="1640" t="s">
        <v>975</v>
      </c>
      <c r="C1033" s="72">
        <v>42.26</v>
      </c>
      <c r="D1033" s="49">
        <v>350</v>
      </c>
      <c r="E1033" s="2363">
        <v>6500.69</v>
      </c>
      <c r="F1033" s="740">
        <f t="shared" si="141"/>
        <v>6500.69</v>
      </c>
      <c r="G1033" s="1037">
        <f>'Заказ, cкидки и курсы валют'!$J$24*F1033</f>
        <v>82461.252649999995</v>
      </c>
      <c r="H1033" s="158">
        <f t="shared" si="142"/>
        <v>28861.439999999999</v>
      </c>
      <c r="I1033" s="245"/>
    </row>
    <row r="1034" spans="1:9" ht="15">
      <c r="A1034" s="250" t="s">
        <v>5370</v>
      </c>
      <c r="B1034" s="1639" t="s">
        <v>5368</v>
      </c>
      <c r="C1034" s="72">
        <v>46.4</v>
      </c>
      <c r="D1034" s="49">
        <v>350</v>
      </c>
      <c r="E1034" s="2363">
        <v>6488.37</v>
      </c>
      <c r="F1034" s="740">
        <f t="shared" si="141"/>
        <v>6488.37</v>
      </c>
      <c r="G1034" s="1037">
        <f>'Заказ, cкидки и курсы валют'!$J$24*F1034</f>
        <v>82304.973450000005</v>
      </c>
      <c r="H1034" s="158">
        <f t="shared" si="142"/>
        <v>28806.74</v>
      </c>
      <c r="I1034" s="245"/>
    </row>
    <row r="1035" spans="1:9" ht="15">
      <c r="A1035" s="515" t="s">
        <v>2812</v>
      </c>
      <c r="B1035" s="1641" t="s">
        <v>2814</v>
      </c>
      <c r="C1035" s="521">
        <v>47.57</v>
      </c>
      <c r="D1035" s="540">
        <v>350</v>
      </c>
      <c r="E1035" s="2363">
        <v>9104.9</v>
      </c>
      <c r="F1035" s="740">
        <f t="shared" si="141"/>
        <v>9104.9</v>
      </c>
      <c r="G1035" s="1037">
        <f>'Заказ, cкидки и курсы валют'!$J$24*F1035</f>
        <v>115495.6565</v>
      </c>
      <c r="H1035" s="158">
        <f t="shared" si="142"/>
        <v>40423.480000000003</v>
      </c>
      <c r="I1035" s="245"/>
    </row>
    <row r="1036" spans="1:9" ht="15.75" thickBot="1">
      <c r="A1036" s="1263" t="s">
        <v>2815</v>
      </c>
      <c r="B1036" s="1642" t="s">
        <v>2813</v>
      </c>
      <c r="C1036" s="520">
        <v>51.4</v>
      </c>
      <c r="D1036" s="1265">
        <v>300</v>
      </c>
      <c r="E1036" s="2363">
        <v>10670.71</v>
      </c>
      <c r="F1036" s="1173">
        <f t="shared" si="141"/>
        <v>10670.71</v>
      </c>
      <c r="G1036" s="1174">
        <f>'Заказ, cкидки и курсы валют'!$J$24*F1036</f>
        <v>135357.95634999999</v>
      </c>
      <c r="H1036" s="214">
        <f t="shared" si="142"/>
        <v>40607.39</v>
      </c>
      <c r="I1036" s="248"/>
    </row>
    <row r="1037" spans="1:9" ht="13.5" thickBot="1"/>
    <row r="1038" spans="1:9" ht="18">
      <c r="A1038" s="291"/>
      <c r="B1038" s="112"/>
      <c r="C1038" s="112" t="s">
        <v>3205</v>
      </c>
      <c r="D1038" s="113"/>
      <c r="E1038" s="701"/>
      <c r="F1038" s="694"/>
      <c r="G1038" s="729"/>
      <c r="H1038" s="196"/>
      <c r="I1038" s="116"/>
    </row>
    <row r="1039" spans="1:9" ht="18">
      <c r="A1039" s="292"/>
      <c r="B1039" s="129"/>
      <c r="C1039" s="129" t="s">
        <v>4200</v>
      </c>
      <c r="D1039" s="129"/>
      <c r="E1039" s="702"/>
      <c r="F1039" s="700"/>
      <c r="G1039" s="700"/>
      <c r="H1039" s="17"/>
      <c r="I1039" s="200"/>
    </row>
    <row r="1040" spans="1:9">
      <c r="A1040" s="292"/>
      <c r="B1040" s="17"/>
      <c r="C1040" s="118"/>
      <c r="D1040" s="118"/>
      <c r="E1040" s="689"/>
      <c r="F1040" s="733"/>
      <c r="G1040" s="763"/>
      <c r="H1040" s="17"/>
      <c r="I1040" s="200"/>
    </row>
    <row r="1041" spans="1:9">
      <c r="A1041" s="292"/>
      <c r="B1041" s="17"/>
      <c r="C1041" s="320"/>
      <c r="D1041" s="17"/>
      <c r="E1041" s="689"/>
      <c r="F1041" s="733"/>
      <c r="G1041" s="731" t="s">
        <v>3284</v>
      </c>
      <c r="H1041" s="17"/>
      <c r="I1041" s="200"/>
    </row>
    <row r="1042" spans="1:9">
      <c r="A1042" s="292"/>
      <c r="B1042" s="17"/>
      <c r="C1042" s="320"/>
      <c r="D1042" s="17"/>
      <c r="E1042" s="689"/>
      <c r="F1042" s="733"/>
      <c r="G1042" s="731"/>
      <c r="H1042" s="17"/>
      <c r="I1042" s="200"/>
    </row>
    <row r="1043" spans="1:9" ht="18.75" thickBot="1">
      <c r="A1043" s="145" t="s">
        <v>7841</v>
      </c>
      <c r="B1043" s="204"/>
      <c r="C1043" s="120"/>
      <c r="D1043" s="120"/>
      <c r="E1043" s="690"/>
      <c r="F1043" s="735"/>
      <c r="G1043" s="764"/>
      <c r="H1043" s="204"/>
      <c r="I1043" s="205"/>
    </row>
    <row r="1044" spans="1:9" ht="42">
      <c r="A1044" s="228" t="s">
        <v>1036</v>
      </c>
      <c r="B1044" s="229" t="s">
        <v>1037</v>
      </c>
      <c r="C1044" s="230" t="s">
        <v>679</v>
      </c>
      <c r="D1044" s="230" t="s">
        <v>3147</v>
      </c>
      <c r="E1044" s="742" t="s">
        <v>11544</v>
      </c>
      <c r="F1044" s="737" t="s">
        <v>2796</v>
      </c>
      <c r="G1044" s="785" t="s">
        <v>2644</v>
      </c>
      <c r="H1044" s="394" t="s">
        <v>498</v>
      </c>
      <c r="I1044" s="232" t="s">
        <v>4274</v>
      </c>
    </row>
    <row r="1045" spans="1:9" ht="13.5" thickBot="1">
      <c r="A1045" s="228"/>
      <c r="B1045" s="445"/>
      <c r="C1045" s="230" t="s">
        <v>3648</v>
      </c>
      <c r="D1045" s="446" t="s">
        <v>2645</v>
      </c>
      <c r="E1045" s="696" t="s">
        <v>265</v>
      </c>
      <c r="F1045" s="745">
        <f>'Заказ, cкидки и курсы валют'!$I$12</f>
        <v>0</v>
      </c>
      <c r="G1045" s="1150"/>
      <c r="H1045" s="545"/>
      <c r="I1045" s="380"/>
    </row>
    <row r="1046" spans="1:9" ht="15">
      <c r="A1046" s="389" t="s">
        <v>7893</v>
      </c>
      <c r="B1046" s="1262" t="s">
        <v>3206</v>
      </c>
      <c r="C1046" s="1206">
        <v>14.4</v>
      </c>
      <c r="D1046" s="449">
        <v>50</v>
      </c>
      <c r="E1046" s="1123">
        <f>E1023*2</f>
        <v>2050.54</v>
      </c>
      <c r="F1046" s="1187">
        <f>ROUND(E1046*(1-$F$37),2)</f>
        <v>2050.54</v>
      </c>
      <c r="G1046" s="1188">
        <f>'Заказ, cкидки и курсы валют'!$J$24*F1046</f>
        <v>26011.099900000001</v>
      </c>
      <c r="H1046" s="443">
        <f>ROUND((D1046/1000)*G1046,2)</f>
        <v>1300.55</v>
      </c>
      <c r="I1046" s="393"/>
    </row>
    <row r="1047" spans="1:9" ht="15">
      <c r="A1047" s="250" t="s">
        <v>7894</v>
      </c>
      <c r="B1047" s="82" t="s">
        <v>1031</v>
      </c>
      <c r="C1047" s="72">
        <v>18.3</v>
      </c>
      <c r="D1047" s="49">
        <v>50</v>
      </c>
      <c r="E1047" s="1123">
        <f t="shared" ref="E1047:E1059" si="143">E1024*2</f>
        <v>2935.8</v>
      </c>
      <c r="F1047" s="740">
        <f t="shared" ref="F1047:F1059" si="144">ROUND(E1047*(1-$F$37),2)</f>
        <v>2935.8</v>
      </c>
      <c r="G1047" s="1037">
        <f>'Заказ, cкидки и курсы валют'!$J$24*F1047</f>
        <v>37240.623000000007</v>
      </c>
      <c r="H1047" s="158">
        <f t="shared" ref="H1047:H1059" si="145">ROUND((D1047/1000)*G1047,2)</f>
        <v>1862.03</v>
      </c>
      <c r="I1047" s="245"/>
    </row>
    <row r="1048" spans="1:9" ht="15">
      <c r="A1048" s="250" t="s">
        <v>7895</v>
      </c>
      <c r="B1048" s="713" t="s">
        <v>5262</v>
      </c>
      <c r="C1048" s="714">
        <v>20.75</v>
      </c>
      <c r="D1048" s="49">
        <v>50</v>
      </c>
      <c r="E1048" s="1123">
        <f t="shared" si="143"/>
        <v>3337.92</v>
      </c>
      <c r="F1048" s="740">
        <f t="shared" si="144"/>
        <v>3337.92</v>
      </c>
      <c r="G1048" s="1037">
        <f>'Заказ, cкидки и курсы валют'!$J$24*F1048</f>
        <v>42341.515200000002</v>
      </c>
      <c r="H1048" s="158">
        <f t="shared" si="145"/>
        <v>2117.08</v>
      </c>
      <c r="I1048" s="245"/>
    </row>
    <row r="1049" spans="1:9" ht="15">
      <c r="A1049" s="250" t="s">
        <v>7896</v>
      </c>
      <c r="B1049" s="82" t="s">
        <v>3133</v>
      </c>
      <c r="C1049" s="72">
        <v>22.2</v>
      </c>
      <c r="D1049" s="49">
        <v>50</v>
      </c>
      <c r="E1049" s="1123">
        <f t="shared" si="143"/>
        <v>4337.8599999999997</v>
      </c>
      <c r="F1049" s="740">
        <f t="shared" si="144"/>
        <v>4337.8599999999997</v>
      </c>
      <c r="G1049" s="1037">
        <f>'Заказ, cкидки и курсы валют'!$J$24*F1049</f>
        <v>55025.754099999998</v>
      </c>
      <c r="H1049" s="158">
        <f t="shared" si="145"/>
        <v>2751.29</v>
      </c>
      <c r="I1049" s="245"/>
    </row>
    <row r="1050" spans="1:9" ht="15">
      <c r="A1050" s="250" t="s">
        <v>7897</v>
      </c>
      <c r="B1050" s="82" t="s">
        <v>3134</v>
      </c>
      <c r="C1050" s="72">
        <v>25.1</v>
      </c>
      <c r="D1050" s="49">
        <v>50</v>
      </c>
      <c r="E1050" s="1123">
        <f t="shared" si="143"/>
        <v>4832.66</v>
      </c>
      <c r="F1050" s="740">
        <f t="shared" si="144"/>
        <v>4832.66</v>
      </c>
      <c r="G1050" s="1037">
        <f>'Заказ, cкидки и курсы валют'!$J$24*F1050</f>
        <v>61302.292099999999</v>
      </c>
      <c r="H1050" s="158">
        <f t="shared" si="145"/>
        <v>3065.11</v>
      </c>
      <c r="I1050" s="245"/>
    </row>
    <row r="1051" spans="1:9" ht="15">
      <c r="A1051" s="250" t="s">
        <v>7898</v>
      </c>
      <c r="B1051" s="713" t="s">
        <v>4202</v>
      </c>
      <c r="C1051" s="72">
        <v>26.1</v>
      </c>
      <c r="D1051" s="49">
        <v>50</v>
      </c>
      <c r="E1051" s="1123">
        <f t="shared" si="143"/>
        <v>5043.0200000000004</v>
      </c>
      <c r="F1051" s="740">
        <f t="shared" si="144"/>
        <v>5043.0200000000004</v>
      </c>
      <c r="G1051" s="1037">
        <f>'Заказ, cкидки и курсы валют'!$J$24*F1051</f>
        <v>63970.70870000001</v>
      </c>
      <c r="H1051" s="158">
        <f t="shared" si="145"/>
        <v>3198.54</v>
      </c>
      <c r="I1051" s="245"/>
    </row>
    <row r="1052" spans="1:9" ht="15">
      <c r="A1052" s="250" t="s">
        <v>7899</v>
      </c>
      <c r="B1052" s="82" t="s">
        <v>998</v>
      </c>
      <c r="C1052" s="72">
        <v>31.18</v>
      </c>
      <c r="D1052" s="49">
        <v>50</v>
      </c>
      <c r="E1052" s="1123">
        <f t="shared" si="143"/>
        <v>7795.9</v>
      </c>
      <c r="F1052" s="740">
        <f t="shared" si="144"/>
        <v>7795.9</v>
      </c>
      <c r="G1052" s="1037">
        <f>'Заказ, cкидки и курсы валют'!$J$24*F1052</f>
        <v>98890.991500000004</v>
      </c>
      <c r="H1052" s="158">
        <f t="shared" si="145"/>
        <v>4944.55</v>
      </c>
      <c r="I1052" s="245"/>
    </row>
    <row r="1053" spans="1:9" ht="15">
      <c r="A1053" s="250" t="s">
        <v>7900</v>
      </c>
      <c r="B1053" s="82" t="s">
        <v>2639</v>
      </c>
      <c r="C1053" s="72">
        <v>32.47</v>
      </c>
      <c r="D1053" s="49">
        <v>50</v>
      </c>
      <c r="E1053" s="1123">
        <f t="shared" si="143"/>
        <v>8835.58</v>
      </c>
      <c r="F1053" s="740">
        <f t="shared" si="144"/>
        <v>8835.58</v>
      </c>
      <c r="G1053" s="1037">
        <f>'Заказ, cкидки и курсы валют'!$J$24*F1053</f>
        <v>112079.33230000001</v>
      </c>
      <c r="H1053" s="158">
        <f t="shared" si="145"/>
        <v>5603.97</v>
      </c>
      <c r="I1053" s="245"/>
    </row>
    <row r="1054" spans="1:9" ht="15">
      <c r="A1054" s="250" t="s">
        <v>7901</v>
      </c>
      <c r="B1054" s="713" t="s">
        <v>5367</v>
      </c>
      <c r="C1054" s="72">
        <v>33.4</v>
      </c>
      <c r="D1054" s="49">
        <v>40</v>
      </c>
      <c r="E1054" s="1123">
        <f t="shared" si="143"/>
        <v>9301.9</v>
      </c>
      <c r="F1054" s="740">
        <f t="shared" si="144"/>
        <v>9301.9</v>
      </c>
      <c r="G1054" s="1037">
        <f>'Заказ, cкидки и курсы валют'!$J$24*F1054</f>
        <v>117994.6015</v>
      </c>
      <c r="H1054" s="158">
        <f t="shared" si="145"/>
        <v>4719.78</v>
      </c>
      <c r="I1054" s="245"/>
    </row>
    <row r="1055" spans="1:9" ht="15">
      <c r="A1055" s="250" t="s">
        <v>7902</v>
      </c>
      <c r="B1055" s="82" t="s">
        <v>3135</v>
      </c>
      <c r="C1055" s="72">
        <v>37.49</v>
      </c>
      <c r="D1055" s="49">
        <v>40</v>
      </c>
      <c r="E1055" s="1123">
        <f t="shared" si="143"/>
        <v>11526.6</v>
      </c>
      <c r="F1055" s="740">
        <f t="shared" si="144"/>
        <v>11526.6</v>
      </c>
      <c r="G1055" s="1037">
        <f>'Заказ, cкидки и курсы валют'!$J$24*F1055</f>
        <v>146214.921</v>
      </c>
      <c r="H1055" s="158">
        <f t="shared" si="145"/>
        <v>5848.6</v>
      </c>
      <c r="I1055" s="245"/>
    </row>
    <row r="1056" spans="1:9" ht="15">
      <c r="A1056" s="250" t="s">
        <v>7903</v>
      </c>
      <c r="B1056" s="82" t="s">
        <v>975</v>
      </c>
      <c r="C1056" s="72">
        <v>42.26</v>
      </c>
      <c r="D1056" s="49">
        <v>35</v>
      </c>
      <c r="E1056" s="1123">
        <f t="shared" si="143"/>
        <v>13001.38</v>
      </c>
      <c r="F1056" s="740">
        <f t="shared" si="144"/>
        <v>13001.38</v>
      </c>
      <c r="G1056" s="1037">
        <f>'Заказ, cкидки и курсы валют'!$J$24*F1056</f>
        <v>164922.50529999999</v>
      </c>
      <c r="H1056" s="158">
        <f t="shared" si="145"/>
        <v>5772.29</v>
      </c>
      <c r="I1056" s="245"/>
    </row>
    <row r="1057" spans="1:9" ht="15">
      <c r="A1057" s="250" t="s">
        <v>7904</v>
      </c>
      <c r="B1057" s="713" t="s">
        <v>5368</v>
      </c>
      <c r="C1057" s="72">
        <v>46.4</v>
      </c>
      <c r="D1057" s="49">
        <v>35</v>
      </c>
      <c r="E1057" s="1123">
        <f t="shared" si="143"/>
        <v>12976.74</v>
      </c>
      <c r="F1057" s="740">
        <f t="shared" si="144"/>
        <v>12976.74</v>
      </c>
      <c r="G1057" s="1037">
        <f>'Заказ, cкидки и курсы валют'!$J$24*F1057</f>
        <v>164609.94690000001</v>
      </c>
      <c r="H1057" s="158">
        <f t="shared" si="145"/>
        <v>5761.35</v>
      </c>
      <c r="I1057" s="245"/>
    </row>
    <row r="1058" spans="1:9" ht="15">
      <c r="A1058" s="243" t="s">
        <v>7905</v>
      </c>
      <c r="B1058" s="539" t="s">
        <v>2814</v>
      </c>
      <c r="C1058" s="521">
        <v>47.57</v>
      </c>
      <c r="D1058" s="540">
        <v>35</v>
      </c>
      <c r="E1058" s="1123">
        <f t="shared" si="143"/>
        <v>18209.8</v>
      </c>
      <c r="F1058" s="740">
        <f t="shared" si="144"/>
        <v>18209.8</v>
      </c>
      <c r="G1058" s="1037">
        <f>'Заказ, cкидки и курсы валют'!$J$24*F1058</f>
        <v>230991.31299999999</v>
      </c>
      <c r="H1058" s="158">
        <f t="shared" si="145"/>
        <v>8084.7</v>
      </c>
      <c r="I1058" s="245"/>
    </row>
    <row r="1059" spans="1:9" ht="15.75" thickBot="1">
      <c r="A1059" s="271" t="s">
        <v>7906</v>
      </c>
      <c r="B1059" s="1264" t="s">
        <v>2813</v>
      </c>
      <c r="C1059" s="520">
        <v>51.4</v>
      </c>
      <c r="D1059" s="1265">
        <v>30</v>
      </c>
      <c r="E1059" s="1123">
        <f t="shared" si="143"/>
        <v>21341.42</v>
      </c>
      <c r="F1059" s="1173">
        <f t="shared" si="144"/>
        <v>21341.42</v>
      </c>
      <c r="G1059" s="1174">
        <f>'Заказ, cкидки и курсы валют'!$J$24*F1059</f>
        <v>270715.91269999999</v>
      </c>
      <c r="H1059" s="214">
        <f t="shared" si="145"/>
        <v>8121.48</v>
      </c>
      <c r="I1059" s="248"/>
    </row>
    <row r="1060" spans="1:9" ht="13.5" thickBot="1"/>
    <row r="1061" spans="1:9" ht="18">
      <c r="A1061" s="291"/>
      <c r="B1061" s="196"/>
      <c r="C1061" s="112" t="s">
        <v>3205</v>
      </c>
      <c r="D1061" s="113"/>
      <c r="E1061" s="701"/>
      <c r="F1061" s="694"/>
      <c r="G1061" s="729"/>
      <c r="H1061" s="196"/>
      <c r="I1061" s="116"/>
    </row>
    <row r="1062" spans="1:9" ht="18">
      <c r="A1062" s="292"/>
      <c r="B1062" s="17"/>
      <c r="C1062" s="129" t="s">
        <v>2680</v>
      </c>
      <c r="D1062" s="129"/>
      <c r="E1062" s="702"/>
      <c r="F1062" s="700"/>
      <c r="G1062" s="700"/>
      <c r="H1062" s="17"/>
      <c r="I1062" s="200"/>
    </row>
    <row r="1063" spans="1:9">
      <c r="A1063" s="292"/>
      <c r="B1063" s="17"/>
      <c r="C1063" s="118"/>
      <c r="D1063" s="118"/>
      <c r="E1063" s="689"/>
      <c r="F1063" s="733"/>
      <c r="G1063" s="763"/>
      <c r="H1063" s="17"/>
      <c r="I1063" s="200"/>
    </row>
    <row r="1064" spans="1:9">
      <c r="A1064" s="292"/>
      <c r="B1064" s="17"/>
      <c r="C1064" s="320"/>
      <c r="D1064" s="17"/>
      <c r="E1064" s="689"/>
      <c r="F1064" s="733"/>
      <c r="G1064" s="731"/>
      <c r="H1064" s="17"/>
      <c r="I1064" s="200"/>
    </row>
    <row r="1065" spans="1:9">
      <c r="A1065" s="292"/>
      <c r="B1065" s="17"/>
      <c r="C1065" s="320"/>
      <c r="D1065" s="17"/>
      <c r="E1065" s="689"/>
      <c r="F1065" s="733"/>
      <c r="G1065" s="731"/>
      <c r="H1065" s="17"/>
      <c r="I1065" s="200"/>
    </row>
    <row r="1066" spans="1:9" ht="18.75" thickBot="1">
      <c r="A1066" s="145" t="s">
        <v>7839</v>
      </c>
      <c r="B1066" s="146"/>
      <c r="C1066" s="121"/>
      <c r="D1066" s="204"/>
      <c r="E1066" s="697"/>
      <c r="F1066" s="735"/>
      <c r="G1066" s="764"/>
      <c r="H1066" s="204"/>
      <c r="I1066" s="205"/>
    </row>
    <row r="1067" spans="1:9" ht="42">
      <c r="A1067" s="228" t="s">
        <v>1036</v>
      </c>
      <c r="B1067" s="229" t="s">
        <v>1037</v>
      </c>
      <c r="C1067" s="230" t="s">
        <v>679</v>
      </c>
      <c r="D1067" s="230" t="s">
        <v>3147</v>
      </c>
      <c r="E1067" s="742" t="s">
        <v>11544</v>
      </c>
      <c r="F1067" s="737" t="s">
        <v>2796</v>
      </c>
      <c r="G1067" s="785" t="s">
        <v>2644</v>
      </c>
      <c r="H1067" s="394" t="s">
        <v>498</v>
      </c>
      <c r="I1067" s="232" t="s">
        <v>4274</v>
      </c>
    </row>
    <row r="1068" spans="1:9" ht="13.5" thickBot="1">
      <c r="A1068" s="228"/>
      <c r="B1068" s="445"/>
      <c r="C1068" s="230" t="s">
        <v>3648</v>
      </c>
      <c r="D1068" s="446" t="s">
        <v>2645</v>
      </c>
      <c r="E1068" s="696" t="s">
        <v>265</v>
      </c>
      <c r="F1068" s="745">
        <f>'Заказ, cкидки и курсы валют'!$I$12</f>
        <v>0</v>
      </c>
      <c r="G1068" s="1150"/>
      <c r="H1068" s="545"/>
      <c r="I1068" s="380"/>
    </row>
    <row r="1069" spans="1:9" ht="15">
      <c r="A1069" s="1234" t="s">
        <v>5397</v>
      </c>
      <c r="B1069" s="2638" t="s">
        <v>11786</v>
      </c>
      <c r="C1069" s="2852">
        <v>14.7</v>
      </c>
      <c r="D1069" s="1057">
        <v>1000</v>
      </c>
      <c r="E1069" s="2850">
        <v>470.44</v>
      </c>
      <c r="F1069" s="1678">
        <f>ROUND(E1069*(1-$F$37),2)</f>
        <v>470.44</v>
      </c>
      <c r="G1069" s="2268">
        <f>'Заказ, cкидки и курсы валют'!$J$24*F1069</f>
        <v>5967.5313999999998</v>
      </c>
      <c r="H1069" s="443">
        <f>ROUND((D1069/1000)*G1069,2)</f>
        <v>5967.53</v>
      </c>
      <c r="I1069" s="393"/>
    </row>
    <row r="1070" spans="1:9" ht="15">
      <c r="A1070" s="770" t="s">
        <v>5398</v>
      </c>
      <c r="B1070" s="2638" t="s">
        <v>1031</v>
      </c>
      <c r="C1070" s="2852">
        <v>18.7</v>
      </c>
      <c r="D1070" s="1056">
        <v>700</v>
      </c>
      <c r="E1070" s="2850">
        <v>607.11</v>
      </c>
      <c r="F1070" s="1133">
        <f t="shared" ref="F1070:F1081" si="146">ROUND(E1070*(1-$F$37),2)</f>
        <v>607.11</v>
      </c>
      <c r="G1070" s="1041">
        <f>'Заказ, cкидки и курсы валют'!$J$24*F1070</f>
        <v>7701.1903500000008</v>
      </c>
      <c r="H1070" s="158">
        <f t="shared" ref="H1070:H1081" si="147">ROUND((D1070/1000)*G1070,2)</f>
        <v>5390.83</v>
      </c>
      <c r="I1070" s="245"/>
    </row>
    <row r="1071" spans="1:9" ht="15">
      <c r="A1071" s="770" t="s">
        <v>5399</v>
      </c>
      <c r="B1071" s="2638" t="s">
        <v>5262</v>
      </c>
      <c r="C1071" s="2852">
        <v>20.6</v>
      </c>
      <c r="D1071" s="1056">
        <v>700</v>
      </c>
      <c r="E1071" s="2850">
        <v>683.12</v>
      </c>
      <c r="F1071" s="1133">
        <f t="shared" si="146"/>
        <v>683.12</v>
      </c>
      <c r="G1071" s="1041">
        <f>'Заказ, cкидки и курсы валют'!$J$24*F1071</f>
        <v>8665.3772000000008</v>
      </c>
      <c r="H1071" s="158">
        <f t="shared" si="147"/>
        <v>6065.76</v>
      </c>
      <c r="I1071" s="245"/>
    </row>
    <row r="1072" spans="1:9" ht="15">
      <c r="A1072" s="770" t="s">
        <v>5400</v>
      </c>
      <c r="B1072" s="2638" t="s">
        <v>4201</v>
      </c>
      <c r="C1072" s="2852">
        <v>21.9</v>
      </c>
      <c r="D1072" s="1056">
        <v>700</v>
      </c>
      <c r="E1072" s="2850">
        <v>727.53</v>
      </c>
      <c r="F1072" s="1133">
        <f t="shared" si="146"/>
        <v>727.53</v>
      </c>
      <c r="G1072" s="1041">
        <f>'Заказ, cкидки и курсы валют'!$J$24*F1072</f>
        <v>9228.7180499999995</v>
      </c>
      <c r="H1072" s="158">
        <f t="shared" si="147"/>
        <v>6460.1</v>
      </c>
      <c r="I1072" s="245"/>
    </row>
    <row r="1073" spans="1:9" ht="15">
      <c r="A1073" s="770" t="s">
        <v>5401</v>
      </c>
      <c r="B1073" s="2638" t="s">
        <v>3133</v>
      </c>
      <c r="C1073" s="2852">
        <v>22.7</v>
      </c>
      <c r="D1073" s="1056">
        <v>700</v>
      </c>
      <c r="E1073" s="2850">
        <v>771.09</v>
      </c>
      <c r="F1073" s="1133">
        <f t="shared" si="146"/>
        <v>771.09</v>
      </c>
      <c r="G1073" s="1041">
        <f>'Заказ, cкидки и курсы валют'!$J$24*F1073</f>
        <v>9781.2766500000016</v>
      </c>
      <c r="H1073" s="158">
        <f t="shared" si="147"/>
        <v>6846.89</v>
      </c>
      <c r="I1073" s="245"/>
    </row>
    <row r="1074" spans="1:9" ht="15">
      <c r="A1074" s="770" t="s">
        <v>5402</v>
      </c>
      <c r="B1074" s="2638" t="s">
        <v>11787</v>
      </c>
      <c r="C1074" s="2852">
        <v>25.1</v>
      </c>
      <c r="D1074" s="1056">
        <v>600</v>
      </c>
      <c r="E1074" s="2850">
        <v>868.06</v>
      </c>
      <c r="F1074" s="1133">
        <f t="shared" si="146"/>
        <v>868.06</v>
      </c>
      <c r="G1074" s="1041">
        <f>'Заказ, cкидки и курсы валют'!$J$24*F1074</f>
        <v>11011.3411</v>
      </c>
      <c r="H1074" s="158">
        <f t="shared" si="147"/>
        <v>6606.8</v>
      </c>
      <c r="I1074" s="245"/>
    </row>
    <row r="1075" spans="1:9" ht="15">
      <c r="A1075" s="770" t="s">
        <v>5403</v>
      </c>
      <c r="B1075" s="2638" t="s">
        <v>11788</v>
      </c>
      <c r="C1075" s="2852">
        <v>25.8</v>
      </c>
      <c r="D1075" s="1056">
        <v>600</v>
      </c>
      <c r="E1075" s="2850">
        <v>906.24</v>
      </c>
      <c r="F1075" s="1133">
        <f t="shared" si="146"/>
        <v>906.24</v>
      </c>
      <c r="G1075" s="1041">
        <f>'Заказ, cкидки и курсы валют'!$J$24*F1075</f>
        <v>11495.654400000001</v>
      </c>
      <c r="H1075" s="158">
        <f t="shared" si="147"/>
        <v>6897.39</v>
      </c>
      <c r="I1075" s="245"/>
    </row>
    <row r="1076" spans="1:9" ht="15">
      <c r="A1076" s="770" t="s">
        <v>6735</v>
      </c>
      <c r="B1076" s="2638" t="s">
        <v>11789</v>
      </c>
      <c r="C1076" s="2852">
        <v>27</v>
      </c>
      <c r="D1076" s="1056">
        <v>600</v>
      </c>
      <c r="E1076" s="2850">
        <v>913.32</v>
      </c>
      <c r="F1076" s="1133">
        <f t="shared" si="146"/>
        <v>913.32</v>
      </c>
      <c r="G1076" s="1041">
        <f>'Заказ, cкидки и курсы валют'!$J$24*F1076</f>
        <v>11585.4642</v>
      </c>
      <c r="H1076" s="158">
        <f t="shared" si="147"/>
        <v>6951.28</v>
      </c>
      <c r="I1076" s="245"/>
    </row>
    <row r="1077" spans="1:9" ht="15">
      <c r="A1077" s="770" t="s">
        <v>5404</v>
      </c>
      <c r="B1077" s="2638" t="s">
        <v>11790</v>
      </c>
      <c r="C1077" s="2852">
        <v>28</v>
      </c>
      <c r="D1077" s="1056">
        <v>500</v>
      </c>
      <c r="E1077" s="2850">
        <v>994.06</v>
      </c>
      <c r="F1077" s="1133">
        <f t="shared" si="146"/>
        <v>994.06</v>
      </c>
      <c r="G1077" s="1041">
        <f>'Заказ, cкидки и курсы валют'!$J$24*F1077</f>
        <v>12609.651099999999</v>
      </c>
      <c r="H1077" s="158">
        <f t="shared" si="147"/>
        <v>6304.83</v>
      </c>
      <c r="I1077" s="245"/>
    </row>
    <row r="1078" spans="1:9" ht="15">
      <c r="A1078" s="770" t="s">
        <v>5405</v>
      </c>
      <c r="B1078" s="2638" t="s">
        <v>998</v>
      </c>
      <c r="C1078" s="2852">
        <v>29.3</v>
      </c>
      <c r="D1078" s="1056">
        <v>500</v>
      </c>
      <c r="E1078" s="2850">
        <v>1062.92</v>
      </c>
      <c r="F1078" s="1133">
        <f t="shared" si="146"/>
        <v>1062.92</v>
      </c>
      <c r="G1078" s="1041">
        <f>'Заказ, cкидки и курсы валют'!$J$24*F1078</f>
        <v>13483.140200000002</v>
      </c>
      <c r="H1078" s="158">
        <f t="shared" si="147"/>
        <v>6741.57</v>
      </c>
      <c r="I1078" s="245"/>
    </row>
    <row r="1079" spans="1:9" ht="15">
      <c r="A1079" s="770" t="s">
        <v>5571</v>
      </c>
      <c r="B1079" s="2638" t="s">
        <v>2639</v>
      </c>
      <c r="C1079" s="2852">
        <v>32</v>
      </c>
      <c r="D1079" s="1056">
        <v>500</v>
      </c>
      <c r="E1079" s="2850">
        <v>1248.93</v>
      </c>
      <c r="F1079" s="1133">
        <f t="shared" si="146"/>
        <v>1248.93</v>
      </c>
      <c r="G1079" s="1041">
        <f>'Заказ, cкидки и курсы валют'!$J$24*F1079</f>
        <v>15842.677050000002</v>
      </c>
      <c r="H1079" s="158">
        <f t="shared" si="147"/>
        <v>7921.34</v>
      </c>
      <c r="I1079" s="245"/>
    </row>
    <row r="1080" spans="1:9" ht="15">
      <c r="A1080" s="770" t="s">
        <v>5572</v>
      </c>
      <c r="B1080" s="2638" t="s">
        <v>3135</v>
      </c>
      <c r="C1080" s="2852">
        <v>36.200000000000003</v>
      </c>
      <c r="D1080" s="1056">
        <v>400</v>
      </c>
      <c r="E1080" s="2850">
        <v>1515.65</v>
      </c>
      <c r="F1080" s="1133">
        <f t="shared" si="146"/>
        <v>1515.65</v>
      </c>
      <c r="G1080" s="1041">
        <f>'Заказ, cкидки и курсы валют'!$J$24*F1080</f>
        <v>19226.020250000001</v>
      </c>
      <c r="H1080" s="158">
        <f t="shared" si="147"/>
        <v>7690.41</v>
      </c>
      <c r="I1080" s="245"/>
    </row>
    <row r="1081" spans="1:9" ht="15">
      <c r="A1081" s="770" t="s">
        <v>5573</v>
      </c>
      <c r="B1081" s="2638" t="s">
        <v>975</v>
      </c>
      <c r="C1081" s="2852">
        <v>41.5</v>
      </c>
      <c r="D1081" s="1056">
        <v>350</v>
      </c>
      <c r="E1081" s="2850">
        <v>1866.1</v>
      </c>
      <c r="F1081" s="1133">
        <f t="shared" si="146"/>
        <v>1866.1</v>
      </c>
      <c r="G1081" s="1041">
        <f>'Заказ, cкидки и курсы валют'!$J$24*F1081</f>
        <v>23671.478500000001</v>
      </c>
      <c r="H1081" s="158">
        <f t="shared" si="147"/>
        <v>8285.02</v>
      </c>
      <c r="I1081" s="245"/>
    </row>
    <row r="1082" spans="1:9" ht="15">
      <c r="A1082" s="770" t="s">
        <v>11792</v>
      </c>
      <c r="B1082" s="2638" t="s">
        <v>5368</v>
      </c>
      <c r="C1082" s="2852">
        <v>43</v>
      </c>
      <c r="D1082" s="1056">
        <v>350</v>
      </c>
      <c r="E1082" s="2850">
        <v>1969.62</v>
      </c>
      <c r="F1082" s="1133">
        <f t="shared" ref="F1082" si="148">ROUND(E1082*(1-$F$37),2)</f>
        <v>1969.62</v>
      </c>
      <c r="G1082" s="1041">
        <f>'Заказ, cкидки и курсы валют'!$J$24*F1082</f>
        <v>24984.629700000001</v>
      </c>
      <c r="H1082" s="158">
        <f t="shared" ref="H1082" si="149">ROUND((D1082/1000)*G1082,2)</f>
        <v>8744.6200000000008</v>
      </c>
      <c r="I1082" s="245"/>
    </row>
    <row r="1083" spans="1:9" ht="15">
      <c r="A1083" s="770" t="s">
        <v>5613</v>
      </c>
      <c r="B1083" s="2638" t="s">
        <v>11791</v>
      </c>
      <c r="C1083" s="2852">
        <v>48</v>
      </c>
      <c r="D1083" s="1057">
        <v>350</v>
      </c>
      <c r="E1083" s="2850">
        <v>2568.6999999999998</v>
      </c>
      <c r="F1083" s="1133">
        <f>ROUND(E1083*(1-$F$37),2)</f>
        <v>2568.6999999999998</v>
      </c>
      <c r="G1083" s="1041">
        <f>'Заказ, cкидки и курсы валют'!$J$24*F1083</f>
        <v>32583.959499999997</v>
      </c>
      <c r="H1083" s="158">
        <f>ROUND((D1083/1000)*G1083,2)</f>
        <v>11404.39</v>
      </c>
      <c r="I1083" s="245"/>
    </row>
    <row r="1084" spans="1:9" ht="15.75" thickBot="1">
      <c r="A1084" s="803" t="s">
        <v>5614</v>
      </c>
      <c r="B1084" s="2638" t="s">
        <v>2813</v>
      </c>
      <c r="C1084" s="2852">
        <v>52.87</v>
      </c>
      <c r="D1084" s="1056">
        <v>300</v>
      </c>
      <c r="E1084" s="2850">
        <v>2964.45</v>
      </c>
      <c r="F1084" s="1758">
        <f>ROUND(E1084*(1-$F$37),2)</f>
        <v>2964.45</v>
      </c>
      <c r="G1084" s="1759">
        <f>'Заказ, cкидки и курсы валют'!$J$24*F1084</f>
        <v>37604.04825</v>
      </c>
      <c r="H1084" s="214">
        <f>ROUND((D1084/1000)*G1084,2)</f>
        <v>11281.21</v>
      </c>
      <c r="I1084" s="248"/>
    </row>
    <row r="1085" spans="1:9" ht="13.5" thickBot="1"/>
    <row r="1086" spans="1:9" ht="18">
      <c r="A1086" s="291"/>
      <c r="B1086" s="196"/>
      <c r="C1086" s="112" t="s">
        <v>3205</v>
      </c>
      <c r="D1086" s="113"/>
      <c r="E1086" s="701"/>
      <c r="F1086" s="694"/>
      <c r="G1086" s="729"/>
      <c r="H1086" s="196"/>
      <c r="I1086" s="116"/>
    </row>
    <row r="1087" spans="1:9" ht="18">
      <c r="A1087" s="292"/>
      <c r="B1087" s="17"/>
      <c r="C1087" s="129" t="s">
        <v>2680</v>
      </c>
      <c r="D1087" s="129"/>
      <c r="E1087" s="702"/>
      <c r="F1087" s="700"/>
      <c r="G1087" s="700"/>
      <c r="H1087" s="17"/>
      <c r="I1087" s="200"/>
    </row>
    <row r="1088" spans="1:9">
      <c r="A1088" s="292"/>
      <c r="B1088" s="17"/>
      <c r="C1088" s="118"/>
      <c r="D1088" s="118"/>
      <c r="E1088" s="689"/>
      <c r="F1088" s="733"/>
      <c r="G1088" s="763"/>
      <c r="H1088" s="17"/>
      <c r="I1088" s="200"/>
    </row>
    <row r="1089" spans="1:9">
      <c r="A1089" s="292"/>
      <c r="B1089" s="17"/>
      <c r="C1089" s="320"/>
      <c r="D1089" s="17"/>
      <c r="E1089" s="689"/>
      <c r="F1089" s="733"/>
      <c r="G1089" s="731"/>
      <c r="H1089" s="17"/>
      <c r="I1089" s="200"/>
    </row>
    <row r="1090" spans="1:9">
      <c r="A1090" s="292"/>
      <c r="B1090" s="17"/>
      <c r="C1090" s="320"/>
      <c r="D1090" s="17"/>
      <c r="E1090" s="689"/>
      <c r="F1090" s="733"/>
      <c r="G1090" s="731"/>
      <c r="H1090" s="17"/>
      <c r="I1090" s="200"/>
    </row>
    <row r="1091" spans="1:9" ht="18.75" thickBot="1">
      <c r="A1091" s="145" t="s">
        <v>7841</v>
      </c>
      <c r="B1091" s="146"/>
      <c r="C1091" s="121"/>
      <c r="D1091" s="204"/>
      <c r="E1091" s="697"/>
      <c r="F1091" s="735"/>
      <c r="G1091" s="764"/>
      <c r="H1091" s="204"/>
      <c r="I1091" s="205"/>
    </row>
    <row r="1092" spans="1:9" ht="42">
      <c r="A1092" s="228" t="s">
        <v>1036</v>
      </c>
      <c r="B1092" s="229" t="s">
        <v>1037</v>
      </c>
      <c r="C1092" s="230" t="s">
        <v>679</v>
      </c>
      <c r="D1092" s="230" t="s">
        <v>3147</v>
      </c>
      <c r="E1092" s="742" t="s">
        <v>11544</v>
      </c>
      <c r="F1092" s="737" t="s">
        <v>2796</v>
      </c>
      <c r="G1092" s="785" t="s">
        <v>2644</v>
      </c>
      <c r="H1092" s="394" t="s">
        <v>498</v>
      </c>
      <c r="I1092" s="232" t="s">
        <v>4274</v>
      </c>
    </row>
    <row r="1093" spans="1:9" ht="13.5" thickBot="1">
      <c r="A1093" s="228"/>
      <c r="B1093" s="445"/>
      <c r="C1093" s="230" t="s">
        <v>3648</v>
      </c>
      <c r="D1093" s="446" t="s">
        <v>2645</v>
      </c>
      <c r="E1093" s="696" t="s">
        <v>265</v>
      </c>
      <c r="F1093" s="745">
        <f>'Заказ, cкидки и курсы валют'!$I$12</f>
        <v>0</v>
      </c>
      <c r="G1093" s="1150"/>
      <c r="H1093" s="545"/>
      <c r="I1093" s="380"/>
    </row>
    <row r="1094" spans="1:9" ht="15">
      <c r="A1094" s="389" t="s">
        <v>9102</v>
      </c>
      <c r="B1094" s="448" t="s">
        <v>5261</v>
      </c>
      <c r="C1094" s="1206">
        <v>14.7</v>
      </c>
      <c r="D1094" s="1266">
        <v>50</v>
      </c>
      <c r="E1094" s="1123">
        <f t="shared" ref="E1094:E1105" si="150">E1069*2</f>
        <v>940.88</v>
      </c>
      <c r="F1094" s="1187">
        <f>ROUND(E1094*(1-$F$37),2)</f>
        <v>940.88</v>
      </c>
      <c r="G1094" s="1188">
        <f>'Заказ, cкидки и курсы валют'!$J$24*F1094</f>
        <v>11935.0628</v>
      </c>
      <c r="H1094" s="443">
        <f>ROUND((D1094/1000)*G1094,2)</f>
        <v>596.75</v>
      </c>
      <c r="I1094" s="393"/>
    </row>
    <row r="1095" spans="1:9" ht="15">
      <c r="A1095" s="250" t="s">
        <v>9103</v>
      </c>
      <c r="B1095" s="49" t="s">
        <v>1031</v>
      </c>
      <c r="C1095" s="72">
        <v>18.7</v>
      </c>
      <c r="D1095" s="483">
        <v>50</v>
      </c>
      <c r="E1095" s="1123">
        <f t="shared" si="150"/>
        <v>1214.22</v>
      </c>
      <c r="F1095" s="740">
        <f t="shared" ref="F1095:F1105" si="151">ROUND(E1095*(1-$F$37),2)</f>
        <v>1214.22</v>
      </c>
      <c r="G1095" s="1037">
        <f>'Заказ, cкидки и курсы валют'!$J$24*F1095</f>
        <v>15402.380700000002</v>
      </c>
      <c r="H1095" s="158">
        <f t="shared" ref="H1095:H1105" si="152">ROUND((D1095/1000)*G1095,2)</f>
        <v>770.12</v>
      </c>
      <c r="I1095" s="245"/>
    </row>
    <row r="1096" spans="1:9" ht="15">
      <c r="A1096" s="250" t="s">
        <v>9104</v>
      </c>
      <c r="B1096" s="47" t="s">
        <v>5262</v>
      </c>
      <c r="C1096" s="72">
        <v>19.8</v>
      </c>
      <c r="D1096" s="483">
        <v>50</v>
      </c>
      <c r="E1096" s="1123">
        <f t="shared" si="150"/>
        <v>1366.24</v>
      </c>
      <c r="F1096" s="740">
        <f t="shared" si="151"/>
        <v>1366.24</v>
      </c>
      <c r="G1096" s="1037">
        <f>'Заказ, cкидки и курсы валют'!$J$24*F1096</f>
        <v>17330.754400000002</v>
      </c>
      <c r="H1096" s="158">
        <f t="shared" si="152"/>
        <v>866.54</v>
      </c>
      <c r="I1096" s="245"/>
    </row>
    <row r="1097" spans="1:9" ht="15">
      <c r="A1097" s="250" t="s">
        <v>9105</v>
      </c>
      <c r="B1097" s="49" t="s">
        <v>4201</v>
      </c>
      <c r="C1097" s="72">
        <v>21</v>
      </c>
      <c r="D1097" s="484">
        <v>50</v>
      </c>
      <c r="E1097" s="1123">
        <f t="shared" si="150"/>
        <v>1455.06</v>
      </c>
      <c r="F1097" s="740">
        <f t="shared" si="151"/>
        <v>1455.06</v>
      </c>
      <c r="G1097" s="1037">
        <f>'Заказ, cкидки и курсы валют'!$J$24*F1097</f>
        <v>18457.436099999999</v>
      </c>
      <c r="H1097" s="158">
        <f t="shared" si="152"/>
        <v>922.87</v>
      </c>
      <c r="I1097" s="245"/>
    </row>
    <row r="1098" spans="1:9" ht="15">
      <c r="A1098" s="250" t="s">
        <v>9106</v>
      </c>
      <c r="B1098" s="49" t="s">
        <v>3133</v>
      </c>
      <c r="C1098" s="72">
        <v>22.7</v>
      </c>
      <c r="D1098" s="484">
        <v>50</v>
      </c>
      <c r="E1098" s="1123">
        <f t="shared" si="150"/>
        <v>1542.18</v>
      </c>
      <c r="F1098" s="740">
        <f t="shared" si="151"/>
        <v>1542.18</v>
      </c>
      <c r="G1098" s="1037">
        <f>'Заказ, cкидки и курсы валют'!$J$24*F1098</f>
        <v>19562.553300000003</v>
      </c>
      <c r="H1098" s="158">
        <f t="shared" si="152"/>
        <v>978.13</v>
      </c>
      <c r="I1098" s="245"/>
    </row>
    <row r="1099" spans="1:9" ht="15">
      <c r="A1099" s="250" t="s">
        <v>9107</v>
      </c>
      <c r="B1099" s="49" t="s">
        <v>3134</v>
      </c>
      <c r="C1099" s="72">
        <v>24</v>
      </c>
      <c r="D1099" s="484">
        <v>50</v>
      </c>
      <c r="E1099" s="1123">
        <f t="shared" si="150"/>
        <v>1736.12</v>
      </c>
      <c r="F1099" s="740">
        <f t="shared" si="151"/>
        <v>1736.12</v>
      </c>
      <c r="G1099" s="1037">
        <f>'Заказ, cкидки и курсы валют'!$J$24*F1099</f>
        <v>22022.682199999999</v>
      </c>
      <c r="H1099" s="158">
        <f t="shared" si="152"/>
        <v>1101.1300000000001</v>
      </c>
      <c r="I1099" s="245"/>
    </row>
    <row r="1100" spans="1:9" ht="15">
      <c r="A1100" s="250" t="s">
        <v>9108</v>
      </c>
      <c r="B1100" s="49" t="s">
        <v>4202</v>
      </c>
      <c r="C1100" s="72">
        <v>26</v>
      </c>
      <c r="D1100" s="484">
        <v>50</v>
      </c>
      <c r="E1100" s="1123">
        <f t="shared" si="150"/>
        <v>1812.48</v>
      </c>
      <c r="F1100" s="740">
        <f t="shared" si="151"/>
        <v>1812.48</v>
      </c>
      <c r="G1100" s="1037">
        <f>'Заказ, cкидки и курсы валют'!$J$24*F1100</f>
        <v>22991.308800000003</v>
      </c>
      <c r="H1100" s="158">
        <f t="shared" si="152"/>
        <v>1149.57</v>
      </c>
      <c r="I1100" s="245"/>
    </row>
    <row r="1101" spans="1:9" ht="15">
      <c r="A1101" s="250" t="s">
        <v>9109</v>
      </c>
      <c r="B1101" s="47" t="s">
        <v>6736</v>
      </c>
      <c r="C1101" s="72">
        <v>28</v>
      </c>
      <c r="D1101" s="484">
        <v>50</v>
      </c>
      <c r="E1101" s="1123">
        <f t="shared" si="150"/>
        <v>1826.64</v>
      </c>
      <c r="F1101" s="740">
        <f t="shared" si="151"/>
        <v>1826.64</v>
      </c>
      <c r="G1101" s="1037">
        <f>'Заказ, cкидки и курсы валют'!$J$24*F1101</f>
        <v>23170.928400000001</v>
      </c>
      <c r="H1101" s="158">
        <f t="shared" si="152"/>
        <v>1158.55</v>
      </c>
      <c r="I1101" s="245"/>
    </row>
    <row r="1102" spans="1:9" ht="15">
      <c r="A1102" s="250" t="s">
        <v>9110</v>
      </c>
      <c r="B1102" s="49" t="s">
        <v>4203</v>
      </c>
      <c r="C1102" s="72">
        <v>29</v>
      </c>
      <c r="D1102" s="484">
        <v>50</v>
      </c>
      <c r="E1102" s="1123">
        <f t="shared" si="150"/>
        <v>1988.12</v>
      </c>
      <c r="F1102" s="740">
        <f t="shared" si="151"/>
        <v>1988.12</v>
      </c>
      <c r="G1102" s="1037">
        <f>'Заказ, cкидки и курсы валют'!$J$24*F1102</f>
        <v>25219.302199999998</v>
      </c>
      <c r="H1102" s="158">
        <f t="shared" si="152"/>
        <v>1260.97</v>
      </c>
      <c r="I1102" s="245"/>
    </row>
    <row r="1103" spans="1:9" ht="15">
      <c r="A1103" s="250" t="s">
        <v>9111</v>
      </c>
      <c r="B1103" s="49" t="s">
        <v>998</v>
      </c>
      <c r="C1103" s="72">
        <v>29.3</v>
      </c>
      <c r="D1103" s="484">
        <v>50</v>
      </c>
      <c r="E1103" s="1123">
        <f t="shared" si="150"/>
        <v>2125.84</v>
      </c>
      <c r="F1103" s="740">
        <f t="shared" si="151"/>
        <v>2125.84</v>
      </c>
      <c r="G1103" s="1037">
        <f>'Заказ, cкидки и курсы валют'!$J$24*F1103</f>
        <v>26966.280400000003</v>
      </c>
      <c r="H1103" s="158">
        <f t="shared" si="152"/>
        <v>1348.31</v>
      </c>
      <c r="I1103" s="245"/>
    </row>
    <row r="1104" spans="1:9" ht="15">
      <c r="A1104" s="250" t="s">
        <v>9112</v>
      </c>
      <c r="B1104" s="49" t="s">
        <v>2639</v>
      </c>
      <c r="C1104" s="72">
        <v>32</v>
      </c>
      <c r="D1104" s="484">
        <v>50</v>
      </c>
      <c r="E1104" s="1123">
        <f t="shared" si="150"/>
        <v>2497.86</v>
      </c>
      <c r="F1104" s="740">
        <f t="shared" si="151"/>
        <v>2497.86</v>
      </c>
      <c r="G1104" s="1037">
        <f>'Заказ, cкидки и курсы валют'!$J$24*F1104</f>
        <v>31685.354100000004</v>
      </c>
      <c r="H1104" s="158">
        <f t="shared" si="152"/>
        <v>1584.27</v>
      </c>
      <c r="I1104" s="245"/>
    </row>
    <row r="1105" spans="1:9" ht="15.75" thickBot="1">
      <c r="A1105" s="282" t="s">
        <v>9113</v>
      </c>
      <c r="B1105" s="163" t="s">
        <v>3135</v>
      </c>
      <c r="C1105" s="294">
        <v>36.200000000000003</v>
      </c>
      <c r="D1105" s="1268">
        <v>50</v>
      </c>
      <c r="E1105" s="1701">
        <f t="shared" si="150"/>
        <v>3031.3</v>
      </c>
      <c r="F1105" s="1173">
        <f t="shared" si="151"/>
        <v>3031.3</v>
      </c>
      <c r="G1105" s="1174">
        <f>'Заказ, cкидки и курсы валют'!$J$24*F1105</f>
        <v>38452.040500000003</v>
      </c>
      <c r="H1105" s="214">
        <f t="shared" si="152"/>
        <v>1922.6</v>
      </c>
      <c r="I1105" s="248"/>
    </row>
    <row r="1106" spans="1:9" ht="13.5" thickBot="1"/>
    <row r="1107" spans="1:9" ht="18">
      <c r="A1107" s="291"/>
      <c r="B1107" s="112" t="s">
        <v>3207</v>
      </c>
      <c r="C1107" s="112"/>
      <c r="D1107" s="113"/>
      <c r="E1107" s="701"/>
      <c r="F1107" s="694"/>
      <c r="G1107" s="729"/>
      <c r="H1107" s="196"/>
      <c r="I1107" s="116"/>
    </row>
    <row r="1108" spans="1:9">
      <c r="A1108" s="292"/>
      <c r="B1108" s="17"/>
      <c r="C1108" s="118"/>
      <c r="D1108" s="118"/>
      <c r="E1108" s="689"/>
      <c r="F1108" s="733"/>
      <c r="G1108" s="763"/>
      <c r="H1108" s="17"/>
      <c r="I1108" s="200"/>
    </row>
    <row r="1109" spans="1:9">
      <c r="A1109" s="292"/>
      <c r="B1109" s="17"/>
      <c r="C1109" s="320"/>
      <c r="D1109" s="17"/>
      <c r="E1109" s="689"/>
      <c r="F1109" s="731"/>
      <c r="G1109" s="763"/>
      <c r="H1109" s="17"/>
      <c r="I1109" s="200"/>
    </row>
    <row r="1110" spans="1:9">
      <c r="A1110" s="292"/>
      <c r="B1110" s="17"/>
      <c r="C1110" s="320"/>
      <c r="D1110" s="17"/>
      <c r="E1110" s="689"/>
      <c r="F1110" s="731" t="s">
        <v>6026</v>
      </c>
      <c r="G1110" s="763"/>
      <c r="H1110" s="17"/>
      <c r="I1110" s="200"/>
    </row>
    <row r="1111" spans="1:9" ht="18.75" thickBot="1">
      <c r="A1111" s="145" t="s">
        <v>7839</v>
      </c>
      <c r="B1111" s="319"/>
      <c r="C1111" s="120"/>
      <c r="D1111" s="120"/>
      <c r="E1111" s="690"/>
      <c r="F1111" s="735"/>
      <c r="G1111" s="764"/>
      <c r="H1111" s="204"/>
      <c r="I1111" s="205"/>
    </row>
    <row r="1112" spans="1:9" ht="42">
      <c r="A1112" s="228" t="s">
        <v>1036</v>
      </c>
      <c r="B1112" s="229" t="s">
        <v>1037</v>
      </c>
      <c r="C1112" s="230" t="s">
        <v>679</v>
      </c>
      <c r="D1112" s="230" t="s">
        <v>3147</v>
      </c>
      <c r="E1112" s="742" t="s">
        <v>11544</v>
      </c>
      <c r="F1112" s="737" t="s">
        <v>2796</v>
      </c>
      <c r="G1112" s="785" t="s">
        <v>2644</v>
      </c>
      <c r="H1112" s="394" t="s">
        <v>498</v>
      </c>
      <c r="I1112" s="232" t="s">
        <v>4274</v>
      </c>
    </row>
    <row r="1113" spans="1:9" ht="13.5" thickBot="1">
      <c r="A1113" s="228"/>
      <c r="B1113" s="445"/>
      <c r="C1113" s="230" t="s">
        <v>3648</v>
      </c>
      <c r="D1113" s="446" t="s">
        <v>2645</v>
      </c>
      <c r="E1113" s="696" t="s">
        <v>265</v>
      </c>
      <c r="F1113" s="745">
        <f>'Заказ, cкидки и курсы валют'!$I$12</f>
        <v>0</v>
      </c>
      <c r="G1113" s="1150"/>
      <c r="H1113" s="545"/>
      <c r="I1113" s="380"/>
    </row>
    <row r="1114" spans="1:9" ht="15">
      <c r="A1114" s="389" t="s">
        <v>11283</v>
      </c>
      <c r="B1114" s="1206" t="s">
        <v>3228</v>
      </c>
      <c r="C1114" s="1206">
        <v>1.22</v>
      </c>
      <c r="D1114" s="1204">
        <v>12000</v>
      </c>
      <c r="E1114" s="2363">
        <v>40</v>
      </c>
      <c r="F1114" s="1187">
        <f>ROUND(E1114*(1-$F$37),2)</f>
        <v>40</v>
      </c>
      <c r="G1114" s="1188">
        <f>'Заказ, cкидки и курсы валют'!$J$24*F1114</f>
        <v>507.40000000000003</v>
      </c>
      <c r="H1114" s="443">
        <f>ROUND((D1114/1000)*G1114,2)</f>
        <v>6088.8</v>
      </c>
      <c r="I1114" s="393"/>
    </row>
    <row r="1115" spans="1:9" ht="15">
      <c r="A1115" s="250" t="s">
        <v>11284</v>
      </c>
      <c r="B1115" s="67" t="s">
        <v>3993</v>
      </c>
      <c r="C1115" s="72">
        <v>1.2</v>
      </c>
      <c r="D1115" s="84">
        <v>12000</v>
      </c>
      <c r="E1115" s="2363">
        <v>41.89</v>
      </c>
      <c r="F1115" s="740">
        <f t="shared" ref="F1115:F1118" si="153">ROUND(E1115*(1-$F$37),2)</f>
        <v>41.89</v>
      </c>
      <c r="G1115" s="1037">
        <f>'Заказ, cкидки и курсы валют'!$J$24*F1115</f>
        <v>531.37464999999997</v>
      </c>
      <c r="H1115" s="158">
        <f t="shared" ref="H1115:H1118" si="154">ROUND((D1115/1000)*G1115,2)</f>
        <v>6376.5</v>
      </c>
      <c r="I1115" s="245"/>
    </row>
    <row r="1116" spans="1:9" ht="15">
      <c r="A1116" s="250" t="s">
        <v>11285</v>
      </c>
      <c r="B1116" s="71" t="s">
        <v>670</v>
      </c>
      <c r="C1116" s="72">
        <v>1.35</v>
      </c>
      <c r="D1116" s="70">
        <v>10000</v>
      </c>
      <c r="E1116" s="2363">
        <v>50.57</v>
      </c>
      <c r="F1116" s="740">
        <f t="shared" si="153"/>
        <v>50.57</v>
      </c>
      <c r="G1116" s="1037">
        <f>'Заказ, cкидки и курсы валют'!$J$24*F1116</f>
        <v>641.48045000000002</v>
      </c>
      <c r="H1116" s="158">
        <f t="shared" si="154"/>
        <v>6414.8</v>
      </c>
      <c r="I1116" s="245"/>
    </row>
    <row r="1117" spans="1:9" ht="15">
      <c r="A1117" s="250" t="s">
        <v>11286</v>
      </c>
      <c r="B1117" s="72" t="s">
        <v>3994</v>
      </c>
      <c r="C1117" s="72">
        <v>1.53</v>
      </c>
      <c r="D1117" s="70">
        <v>10000</v>
      </c>
      <c r="E1117" s="2363">
        <v>51.07</v>
      </c>
      <c r="F1117" s="740">
        <f t="shared" si="153"/>
        <v>51.07</v>
      </c>
      <c r="G1117" s="1037">
        <f>'Заказ, cкидки и курсы валют'!$J$24*F1117</f>
        <v>647.82294999999999</v>
      </c>
      <c r="H1117" s="158">
        <f t="shared" si="154"/>
        <v>6478.23</v>
      </c>
      <c r="I1117" s="245"/>
    </row>
    <row r="1118" spans="1:9" ht="15.75" thickBot="1">
      <c r="A1118" s="282" t="s">
        <v>11287</v>
      </c>
      <c r="B1118" s="286" t="s">
        <v>604</v>
      </c>
      <c r="C1118" s="294">
        <v>1.65</v>
      </c>
      <c r="D1118" s="288">
        <v>7000</v>
      </c>
      <c r="E1118" s="2363">
        <v>64.69</v>
      </c>
      <c r="F1118" s="1173">
        <f t="shared" si="153"/>
        <v>64.69</v>
      </c>
      <c r="G1118" s="1174">
        <f>'Заказ, cкидки и курсы валют'!$J$24*F1118</f>
        <v>820.59265000000005</v>
      </c>
      <c r="H1118" s="214">
        <f t="shared" si="154"/>
        <v>5744.15</v>
      </c>
      <c r="I1118" s="248"/>
    </row>
    <row r="1119" spans="1:9" ht="13.5" thickBot="1"/>
    <row r="1120" spans="1:9" ht="18">
      <c r="A1120" s="291"/>
      <c r="B1120" s="112" t="s">
        <v>3207</v>
      </c>
      <c r="C1120" s="112"/>
      <c r="D1120" s="113"/>
      <c r="E1120" s="701"/>
      <c r="F1120" s="694"/>
      <c r="G1120" s="729"/>
      <c r="H1120" s="196"/>
      <c r="I1120" s="116"/>
    </row>
    <row r="1121" spans="1:9">
      <c r="A1121" s="292"/>
      <c r="B1121" s="17"/>
      <c r="C1121" s="118"/>
      <c r="D1121" s="118"/>
      <c r="E1121" s="689"/>
      <c r="F1121" s="733"/>
      <c r="G1121" s="763"/>
      <c r="H1121" s="17"/>
      <c r="I1121" s="200"/>
    </row>
    <row r="1122" spans="1:9">
      <c r="A1122" s="292"/>
      <c r="B1122" s="17"/>
      <c r="C1122" s="320"/>
      <c r="D1122" s="17"/>
      <c r="E1122" s="689"/>
      <c r="F1122" s="731"/>
      <c r="G1122" s="763"/>
      <c r="H1122" s="17"/>
      <c r="I1122" s="200"/>
    </row>
    <row r="1123" spans="1:9">
      <c r="A1123" s="292"/>
      <c r="B1123" s="17"/>
      <c r="C1123" s="320"/>
      <c r="D1123" s="17"/>
      <c r="E1123" s="689"/>
      <c r="F1123" s="731" t="s">
        <v>6026</v>
      </c>
      <c r="G1123" s="763"/>
      <c r="H1123" s="17"/>
      <c r="I1123" s="200"/>
    </row>
    <row r="1124" spans="1:9" ht="18.75" thickBot="1">
      <c r="A1124" s="145" t="s">
        <v>7840</v>
      </c>
      <c r="B1124" s="146"/>
      <c r="C1124" s="121"/>
      <c r="D1124" s="204"/>
      <c r="E1124" s="697"/>
      <c r="F1124" s="735"/>
      <c r="G1124" s="764"/>
      <c r="H1124" s="204"/>
      <c r="I1124" s="205"/>
    </row>
    <row r="1125" spans="1:9" ht="42">
      <c r="A1125" s="228" t="s">
        <v>1036</v>
      </c>
      <c r="B1125" s="229" t="s">
        <v>1037</v>
      </c>
      <c r="C1125" s="230" t="s">
        <v>679</v>
      </c>
      <c r="D1125" s="230" t="s">
        <v>3147</v>
      </c>
      <c r="E1125" s="742" t="s">
        <v>11544</v>
      </c>
      <c r="F1125" s="737" t="s">
        <v>2796</v>
      </c>
      <c r="G1125" s="785" t="s">
        <v>2644</v>
      </c>
      <c r="H1125" s="394" t="s">
        <v>498</v>
      </c>
      <c r="I1125" s="232" t="s">
        <v>4274</v>
      </c>
    </row>
    <row r="1126" spans="1:9" ht="13.5" thickBot="1">
      <c r="A1126" s="228"/>
      <c r="B1126" s="445"/>
      <c r="C1126" s="230" t="s">
        <v>3648</v>
      </c>
      <c r="D1126" s="446" t="s">
        <v>2645</v>
      </c>
      <c r="E1126" s="696" t="s">
        <v>265</v>
      </c>
      <c r="F1126" s="745">
        <f>'Заказ, cкидки и курсы валют'!$I$12</f>
        <v>0</v>
      </c>
      <c r="G1126" s="1150"/>
      <c r="H1126" s="545"/>
      <c r="I1126" s="380"/>
    </row>
    <row r="1127" spans="1:9">
      <c r="A1127" s="389" t="s">
        <v>11288</v>
      </c>
      <c r="B1127" s="1206" t="s">
        <v>3228</v>
      </c>
      <c r="C1127" s="1206">
        <v>1.2</v>
      </c>
      <c r="D1127" s="1418">
        <v>1000</v>
      </c>
      <c r="E1127" s="712">
        <f>E1114*1.2</f>
        <v>48</v>
      </c>
      <c r="F1127" s="1415">
        <f>ROUND(E1127*(1-$F$37),2)</f>
        <v>48</v>
      </c>
      <c r="G1127" s="1188">
        <f>'Заказ, cкидки и курсы валют'!$J$24*F1127</f>
        <v>608.88</v>
      </c>
      <c r="H1127" s="443">
        <f>ROUND((D1127/1000)*G1127,2)</f>
        <v>608.88</v>
      </c>
      <c r="I1127" s="393"/>
    </row>
    <row r="1128" spans="1:9">
      <c r="A1128" s="250" t="s">
        <v>11289</v>
      </c>
      <c r="B1128" s="72" t="s">
        <v>3993</v>
      </c>
      <c r="C1128" s="72">
        <v>1.1499999999999999</v>
      </c>
      <c r="D1128" s="1419">
        <v>1000</v>
      </c>
      <c r="E1128" s="712">
        <f t="shared" ref="E1128:E1131" si="155">E1115*1.2</f>
        <v>50.268000000000001</v>
      </c>
      <c r="F1128" s="1416">
        <f t="shared" ref="F1128:F1131" si="156">ROUND(E1128*(1-$F$37),2)</f>
        <v>50.27</v>
      </c>
      <c r="G1128" s="1037">
        <f>'Заказ, cкидки и курсы валют'!$J$24*F1128</f>
        <v>637.67495000000008</v>
      </c>
      <c r="H1128" s="158">
        <f t="shared" ref="H1128:H1131" si="157">ROUND((D1128/1000)*G1128,2)</f>
        <v>637.66999999999996</v>
      </c>
      <c r="I1128" s="245"/>
    </row>
    <row r="1129" spans="1:9">
      <c r="A1129" s="250" t="s">
        <v>11290</v>
      </c>
      <c r="B1129" s="71" t="s">
        <v>670</v>
      </c>
      <c r="C1129" s="72">
        <v>1.53</v>
      </c>
      <c r="D1129" s="1419">
        <v>500</v>
      </c>
      <c r="E1129" s="712">
        <f t="shared" si="155"/>
        <v>60.683999999999997</v>
      </c>
      <c r="F1129" s="1416">
        <f t="shared" si="156"/>
        <v>60.68</v>
      </c>
      <c r="G1129" s="1037">
        <f>'Заказ, cкидки и курсы валют'!$J$24*F1129</f>
        <v>769.72580000000005</v>
      </c>
      <c r="H1129" s="158">
        <f t="shared" si="157"/>
        <v>384.86</v>
      </c>
      <c r="I1129" s="245"/>
    </row>
    <row r="1130" spans="1:9">
      <c r="A1130" s="250" t="s">
        <v>11291</v>
      </c>
      <c r="B1130" s="72" t="s">
        <v>3994</v>
      </c>
      <c r="C1130" s="72">
        <v>1.53</v>
      </c>
      <c r="D1130" s="1419">
        <v>500</v>
      </c>
      <c r="E1130" s="712">
        <f t="shared" si="155"/>
        <v>61.283999999999999</v>
      </c>
      <c r="F1130" s="1416">
        <f t="shared" si="156"/>
        <v>61.28</v>
      </c>
      <c r="G1130" s="1037">
        <f>'Заказ, cкидки и курсы валют'!$J$24*F1130</f>
        <v>777.33680000000004</v>
      </c>
      <c r="H1130" s="158">
        <f t="shared" si="157"/>
        <v>388.67</v>
      </c>
      <c r="I1130" s="245"/>
    </row>
    <row r="1131" spans="1:9" ht="13.5" thickBot="1">
      <c r="A1131" s="282" t="s">
        <v>11292</v>
      </c>
      <c r="B1131" s="286" t="s">
        <v>604</v>
      </c>
      <c r="C1131" s="294">
        <v>1.65</v>
      </c>
      <c r="D1131" s="1421">
        <v>500</v>
      </c>
      <c r="E1131" s="712">
        <f t="shared" si="155"/>
        <v>77.628</v>
      </c>
      <c r="F1131" s="1417">
        <f t="shared" si="156"/>
        <v>77.63</v>
      </c>
      <c r="G1131" s="1174">
        <f>'Заказ, cкидки и курсы валют'!$J$24*F1131</f>
        <v>984.73654999999997</v>
      </c>
      <c r="H1131" s="214">
        <f t="shared" si="157"/>
        <v>492.37</v>
      </c>
      <c r="I1131" s="248"/>
    </row>
    <row r="1132" spans="1:9" ht="13.5" thickBot="1">
      <c r="A1132" s="14"/>
      <c r="B1132" s="83"/>
      <c r="C1132" s="83"/>
      <c r="D1132" s="155"/>
      <c r="E1132" s="682"/>
      <c r="F1132" s="682"/>
      <c r="G1132" s="678"/>
      <c r="H1132" s="14"/>
      <c r="I1132" s="14"/>
    </row>
    <row r="1133" spans="1:9" ht="18">
      <c r="A1133" s="291"/>
      <c r="B1133" s="112" t="s">
        <v>3207</v>
      </c>
      <c r="C1133" s="112"/>
      <c r="D1133" s="113"/>
      <c r="E1133" s="701"/>
      <c r="F1133" s="694"/>
      <c r="G1133" s="729"/>
      <c r="H1133" s="196"/>
      <c r="I1133" s="116"/>
    </row>
    <row r="1134" spans="1:9">
      <c r="A1134" s="292"/>
      <c r="B1134" s="17"/>
      <c r="C1134" s="118"/>
      <c r="D1134" s="118"/>
      <c r="E1134" s="689"/>
      <c r="F1134" s="733"/>
      <c r="G1134" s="763"/>
      <c r="H1134" s="17"/>
      <c r="I1134" s="200"/>
    </row>
    <row r="1135" spans="1:9">
      <c r="A1135" s="292"/>
      <c r="B1135" s="17"/>
      <c r="C1135" s="320"/>
      <c r="D1135" s="17"/>
      <c r="E1135" s="689"/>
      <c r="F1135" s="731"/>
      <c r="G1135" s="763"/>
      <c r="H1135" s="17"/>
      <c r="I1135" s="200"/>
    </row>
    <row r="1136" spans="1:9">
      <c r="A1136" s="292"/>
      <c r="B1136" s="17"/>
      <c r="C1136" s="320"/>
      <c r="D1136" s="17"/>
      <c r="E1136" s="689"/>
      <c r="F1136" s="731" t="s">
        <v>6026</v>
      </c>
      <c r="G1136" s="763"/>
      <c r="H1136" s="17"/>
      <c r="I1136" s="200"/>
    </row>
    <row r="1137" spans="1:9" ht="18.75" thickBot="1">
      <c r="A1137" s="145" t="s">
        <v>7841</v>
      </c>
      <c r="B1137" s="146"/>
      <c r="C1137" s="121"/>
      <c r="D1137" s="204"/>
      <c r="E1137" s="697"/>
      <c r="F1137" s="735"/>
      <c r="G1137" s="764"/>
      <c r="H1137" s="204"/>
      <c r="I1137" s="205"/>
    </row>
    <row r="1138" spans="1:9" ht="42">
      <c r="A1138" s="228" t="s">
        <v>1036</v>
      </c>
      <c r="B1138" s="229" t="s">
        <v>1037</v>
      </c>
      <c r="C1138" s="230" t="s">
        <v>679</v>
      </c>
      <c r="D1138" s="230" t="s">
        <v>3147</v>
      </c>
      <c r="E1138" s="742" t="s">
        <v>11544</v>
      </c>
      <c r="F1138" s="737" t="s">
        <v>2796</v>
      </c>
      <c r="G1138" s="785" t="s">
        <v>2644</v>
      </c>
      <c r="H1138" s="394" t="s">
        <v>498</v>
      </c>
      <c r="I1138" s="232" t="s">
        <v>4274</v>
      </c>
    </row>
    <row r="1139" spans="1:9" ht="13.5" thickBot="1">
      <c r="A1139" s="228"/>
      <c r="B1139" s="445"/>
      <c r="C1139" s="230" t="s">
        <v>3648</v>
      </c>
      <c r="D1139" s="446" t="s">
        <v>2645</v>
      </c>
      <c r="E1139" s="696" t="s">
        <v>265</v>
      </c>
      <c r="F1139" s="745">
        <f>'Заказ, cкидки и курсы валют'!$I$12</f>
        <v>0</v>
      </c>
      <c r="G1139" s="1150"/>
      <c r="H1139" s="545"/>
      <c r="I1139" s="380"/>
    </row>
    <row r="1140" spans="1:9">
      <c r="A1140" s="389" t="s">
        <v>11293</v>
      </c>
      <c r="B1140" s="1206" t="s">
        <v>3228</v>
      </c>
      <c r="C1140" s="1206">
        <v>1.2</v>
      </c>
      <c r="D1140" s="1492">
        <v>100</v>
      </c>
      <c r="E1140" s="710">
        <f>E1114*2</f>
        <v>80</v>
      </c>
      <c r="F1140" s="1187">
        <f>ROUND(E1140*(1-$F$37),2)</f>
        <v>80</v>
      </c>
      <c r="G1140" s="1188">
        <f>'Заказ, cкидки и курсы валют'!$J$24*F1140</f>
        <v>1014.8000000000001</v>
      </c>
      <c r="H1140" s="443">
        <f>ROUND((D1140/1000)*G1140,2)</f>
        <v>101.48</v>
      </c>
      <c r="I1140" s="393"/>
    </row>
    <row r="1141" spans="1:9">
      <c r="A1141" s="250" t="s">
        <v>11294</v>
      </c>
      <c r="B1141" s="72" t="s">
        <v>3993</v>
      </c>
      <c r="C1141" s="72">
        <v>1.1499999999999999</v>
      </c>
      <c r="D1141" s="1493">
        <v>50</v>
      </c>
      <c r="E1141" s="710">
        <f t="shared" ref="E1141:E1144" si="158">E1115*2</f>
        <v>83.78</v>
      </c>
      <c r="F1141" s="740">
        <f t="shared" ref="F1141:F1144" si="159">ROUND(E1141*(1-$F$37),2)</f>
        <v>83.78</v>
      </c>
      <c r="G1141" s="1037">
        <f>'Заказ, cкидки и курсы валют'!$J$24*F1141</f>
        <v>1062.7492999999999</v>
      </c>
      <c r="H1141" s="158">
        <f t="shared" ref="H1141:H1144" si="160">ROUND((D1141/1000)*G1141,2)</f>
        <v>53.14</v>
      </c>
      <c r="I1141" s="245"/>
    </row>
    <row r="1142" spans="1:9">
      <c r="A1142" s="250" t="s">
        <v>11295</v>
      </c>
      <c r="B1142" s="71" t="s">
        <v>670</v>
      </c>
      <c r="C1142" s="72">
        <v>1.53</v>
      </c>
      <c r="D1142" s="1493">
        <v>50</v>
      </c>
      <c r="E1142" s="710">
        <f t="shared" si="158"/>
        <v>101.14</v>
      </c>
      <c r="F1142" s="740">
        <f t="shared" si="159"/>
        <v>101.14</v>
      </c>
      <c r="G1142" s="1037">
        <f>'Заказ, cкидки и курсы валют'!$J$24*F1142</f>
        <v>1282.9609</v>
      </c>
      <c r="H1142" s="158">
        <f t="shared" si="160"/>
        <v>64.150000000000006</v>
      </c>
      <c r="I1142" s="245"/>
    </row>
    <row r="1143" spans="1:9">
      <c r="A1143" s="250" t="s">
        <v>11296</v>
      </c>
      <c r="B1143" s="72" t="s">
        <v>3994</v>
      </c>
      <c r="C1143" s="72">
        <v>1.53</v>
      </c>
      <c r="D1143" s="1493">
        <v>50</v>
      </c>
      <c r="E1143" s="710">
        <f t="shared" si="158"/>
        <v>102.14</v>
      </c>
      <c r="F1143" s="740">
        <f t="shared" si="159"/>
        <v>102.14</v>
      </c>
      <c r="G1143" s="1037">
        <f>'Заказ, cкидки и курсы валют'!$J$24*F1143</f>
        <v>1295.6459</v>
      </c>
      <c r="H1143" s="158">
        <f t="shared" si="160"/>
        <v>64.78</v>
      </c>
      <c r="I1143" s="245"/>
    </row>
    <row r="1144" spans="1:9" ht="13.5" thickBot="1">
      <c r="A1144" s="282" t="s">
        <v>11297</v>
      </c>
      <c r="B1144" s="286" t="s">
        <v>604</v>
      </c>
      <c r="C1144" s="294">
        <v>1.65</v>
      </c>
      <c r="D1144" s="1494">
        <v>50</v>
      </c>
      <c r="E1144" s="710">
        <f t="shared" si="158"/>
        <v>129.38</v>
      </c>
      <c r="F1144" s="1173">
        <f t="shared" si="159"/>
        <v>129.38</v>
      </c>
      <c r="G1144" s="1174">
        <f>'Заказ, cкидки и курсы валют'!$J$24*F1144</f>
        <v>1641.1853000000001</v>
      </c>
      <c r="H1144" s="214">
        <f t="shared" si="160"/>
        <v>82.06</v>
      </c>
      <c r="I1144" s="248"/>
    </row>
    <row r="1145" spans="1:9" ht="13.5" thickBot="1">
      <c r="A1145" s="1484"/>
      <c r="B1145" s="153"/>
      <c r="C1145" s="83"/>
      <c r="D1145" s="314"/>
      <c r="E1145" s="712"/>
      <c r="F1145" s="1427"/>
      <c r="G1145" s="1040"/>
      <c r="H1145" s="23"/>
      <c r="I1145" s="629"/>
    </row>
    <row r="1146" spans="1:9" ht="18">
      <c r="A1146" s="291"/>
      <c r="B1146" s="196"/>
      <c r="C1146" s="112" t="s">
        <v>954</v>
      </c>
      <c r="D1146" s="112"/>
      <c r="E1146" s="687"/>
      <c r="F1146" s="701"/>
      <c r="G1146" s="694"/>
      <c r="H1146" s="196"/>
      <c r="I1146" s="116"/>
    </row>
    <row r="1147" spans="1:9" ht="18">
      <c r="A1147" s="292"/>
      <c r="B1147" s="17"/>
      <c r="C1147" s="129" t="s">
        <v>3208</v>
      </c>
      <c r="D1147" s="132"/>
      <c r="E1147" s="700"/>
      <c r="F1147" s="695"/>
      <c r="G1147" s="685"/>
      <c r="H1147" s="17"/>
      <c r="I1147" s="200"/>
    </row>
    <row r="1148" spans="1:9" ht="18">
      <c r="A1148" s="292"/>
      <c r="B1148" s="17"/>
      <c r="C1148" s="129" t="s">
        <v>11302</v>
      </c>
      <c r="D1148" s="132"/>
      <c r="E1148" s="700"/>
      <c r="F1148" s="695"/>
      <c r="G1148" s="685"/>
      <c r="H1148" s="17"/>
      <c r="I1148" s="200"/>
    </row>
    <row r="1149" spans="1:9">
      <c r="A1149" s="292"/>
      <c r="B1149" s="17"/>
      <c r="C1149" s="320"/>
      <c r="D1149" s="17"/>
      <c r="E1149" s="689"/>
      <c r="F1149" s="731"/>
      <c r="G1149" s="763"/>
      <c r="H1149" s="17"/>
      <c r="I1149" s="200"/>
    </row>
    <row r="1150" spans="1:9">
      <c r="A1150" s="292"/>
      <c r="B1150" s="17"/>
      <c r="C1150" s="320"/>
      <c r="D1150" s="17"/>
      <c r="E1150" s="689"/>
      <c r="F1150" s="731" t="s">
        <v>6026</v>
      </c>
      <c r="G1150" s="763"/>
      <c r="H1150" s="17"/>
      <c r="I1150" s="200"/>
    </row>
    <row r="1151" spans="1:9" ht="18.75" thickBot="1">
      <c r="A1151" s="145" t="s">
        <v>7839</v>
      </c>
      <c r="B1151" s="319"/>
      <c r="C1151" s="120"/>
      <c r="D1151" s="120"/>
      <c r="E1151" s="690"/>
      <c r="F1151" s="735"/>
      <c r="G1151" s="764"/>
      <c r="H1151" s="204"/>
      <c r="I1151" s="205"/>
    </row>
    <row r="1152" spans="1:9" ht="42">
      <c r="A1152" s="228" t="s">
        <v>1036</v>
      </c>
      <c r="B1152" s="229" t="s">
        <v>1037</v>
      </c>
      <c r="C1152" s="230" t="s">
        <v>679</v>
      </c>
      <c r="D1152" s="230" t="s">
        <v>3147</v>
      </c>
      <c r="E1152" s="742" t="s">
        <v>11544</v>
      </c>
      <c r="F1152" s="737" t="s">
        <v>2796</v>
      </c>
      <c r="G1152" s="785" t="s">
        <v>2644</v>
      </c>
      <c r="H1152" s="394" t="s">
        <v>498</v>
      </c>
      <c r="I1152" s="232" t="s">
        <v>4274</v>
      </c>
    </row>
    <row r="1153" spans="1:9" ht="13.5" thickBot="1">
      <c r="A1153" s="228"/>
      <c r="B1153" s="445"/>
      <c r="C1153" s="230" t="s">
        <v>3648</v>
      </c>
      <c r="D1153" s="446" t="s">
        <v>2645</v>
      </c>
      <c r="E1153" s="696" t="s">
        <v>265</v>
      </c>
      <c r="F1153" s="745">
        <f>'Заказ, cкидки и курсы валют'!$I$12</f>
        <v>0</v>
      </c>
      <c r="G1153" s="1150"/>
      <c r="H1153" s="545"/>
      <c r="I1153" s="380"/>
    </row>
    <row r="1154" spans="1:9" ht="15">
      <c r="A1154" s="389" t="s">
        <v>11298</v>
      </c>
      <c r="B1154" s="1207" t="s">
        <v>11301</v>
      </c>
      <c r="C1154" s="1206">
        <v>4.96</v>
      </c>
      <c r="D1154" s="1204">
        <v>1800</v>
      </c>
      <c r="E1154" s="2363">
        <v>408.98</v>
      </c>
      <c r="F1154" s="1187">
        <f>ROUND(E1154*(1-$F$37),2)</f>
        <v>408.98</v>
      </c>
      <c r="G1154" s="1188">
        <f>'Заказ, cкидки и курсы валют'!$J$24*F1154</f>
        <v>5187.9113000000007</v>
      </c>
      <c r="H1154" s="443">
        <f>ROUND((D1154/1000)*G1154,2)</f>
        <v>9338.24</v>
      </c>
      <c r="I1154" s="393"/>
    </row>
    <row r="1155" spans="1:9" ht="15">
      <c r="A1155" s="250" t="s">
        <v>11299</v>
      </c>
      <c r="B1155" s="71" t="s">
        <v>11301</v>
      </c>
      <c r="C1155" s="72">
        <v>4.96</v>
      </c>
      <c r="D1155" s="70">
        <v>1800</v>
      </c>
      <c r="E1155" s="2363">
        <v>408.98</v>
      </c>
      <c r="F1155" s="740">
        <f>ROUND(E1155*(1-$F$37),2)</f>
        <v>408.98</v>
      </c>
      <c r="G1155" s="1037">
        <f>'Заказ, cкидки и курсы валют'!$J$24*F1155</f>
        <v>5187.9113000000007</v>
      </c>
      <c r="H1155" s="158">
        <f>ROUND((D1155/1000)*G1155,2)</f>
        <v>9338.24</v>
      </c>
      <c r="I1155" s="245"/>
    </row>
    <row r="1156" spans="1:9" ht="15">
      <c r="A1156" s="250" t="s">
        <v>11300</v>
      </c>
      <c r="B1156" s="71" t="s">
        <v>11301</v>
      </c>
      <c r="C1156" s="72">
        <v>4.96</v>
      </c>
      <c r="D1156" s="70">
        <v>1800</v>
      </c>
      <c r="E1156" s="2363">
        <v>410.95</v>
      </c>
      <c r="F1156" s="740">
        <f>ROUND(E1156*(1-$F$37),2)</f>
        <v>410.95</v>
      </c>
      <c r="G1156" s="1037">
        <f>'Заказ, cкидки и курсы валют'!$J$24*F1156</f>
        <v>5212.9007499999998</v>
      </c>
      <c r="H1156" s="158">
        <f>ROUND((D1156/1000)*G1156,2)</f>
        <v>9383.2199999999993</v>
      </c>
      <c r="I1156" s="245"/>
    </row>
    <row r="1157" spans="1:9" ht="15.75" thickBot="1">
      <c r="A1157" s="282" t="s">
        <v>11306</v>
      </c>
      <c r="B1157" s="286" t="s">
        <v>11305</v>
      </c>
      <c r="C1157" s="294">
        <v>4.96</v>
      </c>
      <c r="D1157" s="288">
        <v>1800</v>
      </c>
      <c r="E1157" s="2363">
        <v>408.98</v>
      </c>
      <c r="F1157" s="1173">
        <f>ROUND(E1157*(1-$F$37),2)</f>
        <v>408.98</v>
      </c>
      <c r="G1157" s="1174">
        <f>'Заказ, cкидки и курсы валют'!$J$24*F1157</f>
        <v>5187.9113000000007</v>
      </c>
      <c r="H1157" s="214">
        <f>ROUND((D1157/1000)*G1157,2)</f>
        <v>9338.24</v>
      </c>
      <c r="I1157" s="248"/>
    </row>
    <row r="1158" spans="1:9" ht="13.5" thickBot="1"/>
    <row r="1159" spans="1:9" ht="18">
      <c r="A1159" s="291"/>
      <c r="B1159" s="196"/>
      <c r="C1159" s="112" t="s">
        <v>5371</v>
      </c>
      <c r="D1159" s="112"/>
      <c r="E1159" s="687"/>
      <c r="F1159" s="701"/>
      <c r="G1159" s="694"/>
      <c r="H1159" s="196"/>
      <c r="I1159" s="116"/>
    </row>
    <row r="1160" spans="1:9" ht="18">
      <c r="A1160" s="292"/>
      <c r="B1160" s="17"/>
      <c r="C1160" s="129" t="s">
        <v>3208</v>
      </c>
      <c r="D1160" s="132"/>
      <c r="E1160" s="700"/>
      <c r="F1160" s="695"/>
      <c r="G1160" s="685"/>
      <c r="H1160" s="17"/>
      <c r="I1160" s="200"/>
    </row>
    <row r="1161" spans="1:9">
      <c r="A1161" s="292"/>
      <c r="B1161" s="17"/>
      <c r="C1161" s="118"/>
      <c r="D1161" s="118"/>
      <c r="E1161" s="689"/>
      <c r="F1161" s="733"/>
      <c r="G1161" s="763"/>
      <c r="H1161" s="17"/>
      <c r="I1161" s="200"/>
    </row>
    <row r="1162" spans="1:9">
      <c r="A1162" s="292"/>
      <c r="B1162" s="17"/>
      <c r="C1162" s="320"/>
      <c r="D1162" s="17"/>
      <c r="E1162" s="689"/>
      <c r="F1162" s="731"/>
      <c r="G1162" s="763"/>
      <c r="H1162" s="17"/>
      <c r="I1162" s="200"/>
    </row>
    <row r="1163" spans="1:9">
      <c r="A1163" s="292"/>
      <c r="B1163" s="17"/>
      <c r="C1163" s="320"/>
      <c r="D1163" s="17"/>
      <c r="E1163" s="689"/>
      <c r="F1163" s="731" t="s">
        <v>6026</v>
      </c>
      <c r="G1163" s="763"/>
      <c r="H1163" s="17"/>
      <c r="I1163" s="200"/>
    </row>
    <row r="1164" spans="1:9" ht="18.75" thickBot="1">
      <c r="A1164" s="145" t="s">
        <v>7839</v>
      </c>
      <c r="B1164" s="319"/>
      <c r="C1164" s="120"/>
      <c r="D1164" s="120"/>
      <c r="E1164" s="690"/>
      <c r="F1164" s="735"/>
      <c r="G1164" s="764"/>
      <c r="H1164" s="204"/>
      <c r="I1164" s="205"/>
    </row>
    <row r="1165" spans="1:9" ht="42">
      <c r="A1165" s="228" t="s">
        <v>1036</v>
      </c>
      <c r="B1165" s="229" t="s">
        <v>1037</v>
      </c>
      <c r="C1165" s="230" t="s">
        <v>679</v>
      </c>
      <c r="D1165" s="230" t="s">
        <v>3147</v>
      </c>
      <c r="E1165" s="742" t="s">
        <v>11544</v>
      </c>
      <c r="F1165" s="737" t="s">
        <v>2796</v>
      </c>
      <c r="G1165" s="785" t="s">
        <v>2644</v>
      </c>
      <c r="H1165" s="394" t="s">
        <v>498</v>
      </c>
      <c r="I1165" s="232" t="s">
        <v>4274</v>
      </c>
    </row>
    <row r="1166" spans="1:9" ht="13.5" thickBot="1">
      <c r="A1166" s="221"/>
      <c r="B1166" s="445"/>
      <c r="C1166" s="230" t="s">
        <v>3648</v>
      </c>
      <c r="D1166" s="446" t="s">
        <v>2645</v>
      </c>
      <c r="E1166" s="696" t="s">
        <v>265</v>
      </c>
      <c r="F1166" s="745">
        <f>'Заказ, cкидки и курсы валют'!$I$12</f>
        <v>0</v>
      </c>
      <c r="G1166" s="1150"/>
      <c r="H1166" s="545"/>
      <c r="I1166" s="219"/>
    </row>
    <row r="1167" spans="1:9" ht="15.75" thickBot="1">
      <c r="A1167" s="1271" t="s">
        <v>11303</v>
      </c>
      <c r="B1167" s="1273" t="s">
        <v>5373</v>
      </c>
      <c r="C1167" s="1274">
        <v>5.4</v>
      </c>
      <c r="D1167" s="1275">
        <v>3000</v>
      </c>
      <c r="E1167" s="2363">
        <v>144.33000000000001</v>
      </c>
      <c r="F1167" s="1227">
        <f>ROUND(E1167*(1-$F$37),2)</f>
        <v>144.33000000000001</v>
      </c>
      <c r="G1167" s="1228">
        <f>'Заказ, cкидки и курсы валют'!$J$24*F1167</f>
        <v>1830.8260500000001</v>
      </c>
      <c r="H1167" s="1276">
        <f>ROUND((D1167/1000)*G1167,2)</f>
        <v>5492.48</v>
      </c>
      <c r="I1167" s="1272"/>
    </row>
    <row r="1168" spans="1:9" ht="13.5" thickBot="1"/>
    <row r="1169" spans="1:9" ht="18">
      <c r="A1169" s="291"/>
      <c r="B1169" s="196"/>
      <c r="C1169" s="112" t="s">
        <v>5371</v>
      </c>
      <c r="D1169" s="112"/>
      <c r="E1169" s="687"/>
      <c r="F1169" s="701"/>
      <c r="G1169" s="694"/>
      <c r="H1169" s="196"/>
      <c r="I1169" s="116"/>
    </row>
    <row r="1170" spans="1:9" ht="18">
      <c r="A1170" s="292"/>
      <c r="B1170" s="17"/>
      <c r="C1170" s="129" t="s">
        <v>3208</v>
      </c>
      <c r="D1170" s="132"/>
      <c r="E1170" s="700"/>
      <c r="F1170" s="695"/>
      <c r="G1170" s="685"/>
      <c r="H1170" s="17"/>
      <c r="I1170" s="200"/>
    </row>
    <row r="1171" spans="1:9">
      <c r="A1171" s="292"/>
      <c r="B1171" s="17"/>
      <c r="C1171" s="118"/>
      <c r="D1171" s="118"/>
      <c r="E1171" s="689"/>
      <c r="F1171" s="733"/>
      <c r="G1171" s="763"/>
      <c r="H1171" s="17"/>
      <c r="I1171" s="200"/>
    </row>
    <row r="1172" spans="1:9">
      <c r="A1172" s="292"/>
      <c r="B1172" s="17"/>
      <c r="C1172" s="320"/>
      <c r="D1172" s="17"/>
      <c r="E1172" s="689"/>
      <c r="F1172" s="731"/>
      <c r="G1172" s="763"/>
      <c r="H1172" s="17"/>
      <c r="I1172" s="200"/>
    </row>
    <row r="1173" spans="1:9">
      <c r="A1173" s="292"/>
      <c r="B1173" s="17"/>
      <c r="C1173" s="320"/>
      <c r="D1173" s="17"/>
      <c r="E1173" s="689"/>
      <c r="F1173" s="731" t="s">
        <v>6026</v>
      </c>
      <c r="G1173" s="763"/>
      <c r="H1173" s="17"/>
      <c r="I1173" s="200"/>
    </row>
    <row r="1174" spans="1:9" ht="18.75" thickBot="1">
      <c r="A1174" s="145" t="s">
        <v>7840</v>
      </c>
      <c r="B1174" s="146"/>
      <c r="C1174" s="120"/>
      <c r="D1174" s="120"/>
      <c r="E1174" s="690"/>
      <c r="F1174" s="735"/>
      <c r="G1174" s="764"/>
      <c r="H1174" s="204"/>
      <c r="I1174" s="205"/>
    </row>
    <row r="1175" spans="1:9" ht="42">
      <c r="A1175" s="228" t="s">
        <v>1036</v>
      </c>
      <c r="B1175" s="229" t="s">
        <v>1037</v>
      </c>
      <c r="C1175" s="230" t="s">
        <v>679</v>
      </c>
      <c r="D1175" s="230" t="s">
        <v>3147</v>
      </c>
      <c r="E1175" s="742" t="s">
        <v>11544</v>
      </c>
      <c r="F1175" s="737" t="s">
        <v>2796</v>
      </c>
      <c r="G1175" s="785" t="s">
        <v>2644</v>
      </c>
      <c r="H1175" s="394" t="s">
        <v>498</v>
      </c>
      <c r="I1175" s="232" t="s">
        <v>4274</v>
      </c>
    </row>
    <row r="1176" spans="1:9" ht="13.5" thickBot="1">
      <c r="A1176" s="228"/>
      <c r="B1176" s="445"/>
      <c r="C1176" s="230" t="s">
        <v>3648</v>
      </c>
      <c r="D1176" s="446" t="s">
        <v>2645</v>
      </c>
      <c r="E1176" s="696" t="s">
        <v>265</v>
      </c>
      <c r="F1176" s="745">
        <f>'Заказ, cкидки и курсы валют'!$I$12</f>
        <v>0</v>
      </c>
      <c r="G1176" s="1150"/>
      <c r="H1176" s="545"/>
      <c r="I1176" s="380"/>
    </row>
    <row r="1177" spans="1:9" ht="13.5" thickBot="1">
      <c r="A1177" s="1277" t="s">
        <v>11304</v>
      </c>
      <c r="B1177" s="1278" t="s">
        <v>5373</v>
      </c>
      <c r="C1177" s="1274">
        <v>5.4</v>
      </c>
      <c r="D1177" s="1275">
        <v>200</v>
      </c>
      <c r="E1177" s="1281">
        <f>E1167*1.2</f>
        <v>173.196</v>
      </c>
      <c r="F1177" s="1227">
        <f>ROUND(E1177*(1-$F$37),2)</f>
        <v>173.2</v>
      </c>
      <c r="G1177" s="1228">
        <f>'Заказ, cкидки и курсы валют'!$J$24*F1177</f>
        <v>2197.0419999999999</v>
      </c>
      <c r="H1177" s="1229">
        <f>ROUND((D1177/1000)*G1177,2)</f>
        <v>439.41</v>
      </c>
      <c r="I1177" s="1279"/>
    </row>
    <row r="1179" spans="1:9" ht="13.5" thickBot="1">
      <c r="A1179" s="1484"/>
      <c r="B1179" s="153"/>
      <c r="C1179" s="83"/>
      <c r="D1179" s="314"/>
      <c r="E1179" s="712"/>
      <c r="F1179" s="1427"/>
      <c r="G1179" s="1040"/>
      <c r="H1179" s="23"/>
      <c r="I1179" s="629"/>
    </row>
    <row r="1180" spans="1:9" ht="18">
      <c r="A1180" s="291"/>
      <c r="B1180" s="196"/>
      <c r="C1180" s="112" t="s">
        <v>954</v>
      </c>
      <c r="D1180" s="112"/>
      <c r="E1180" s="687"/>
      <c r="F1180" s="701"/>
      <c r="G1180" s="694"/>
      <c r="H1180" s="196"/>
      <c r="I1180" s="116"/>
    </row>
    <row r="1181" spans="1:9" ht="18">
      <c r="A1181" s="292"/>
      <c r="B1181" s="17"/>
      <c r="C1181" s="129" t="s">
        <v>3208</v>
      </c>
      <c r="D1181" s="132"/>
      <c r="E1181" s="700"/>
      <c r="F1181" s="695"/>
      <c r="G1181" s="685"/>
      <c r="H1181" s="17"/>
      <c r="I1181" s="200"/>
    </row>
    <row r="1182" spans="1:9">
      <c r="A1182" s="292"/>
      <c r="B1182" s="17"/>
      <c r="C1182" s="118"/>
      <c r="D1182" s="118"/>
      <c r="E1182" s="689"/>
      <c r="F1182" s="733"/>
      <c r="G1182" s="763"/>
      <c r="H1182" s="17"/>
      <c r="I1182" s="200"/>
    </row>
    <row r="1183" spans="1:9">
      <c r="A1183" s="292"/>
      <c r="B1183" s="17"/>
      <c r="C1183" s="320"/>
      <c r="D1183" s="17"/>
      <c r="E1183" s="689"/>
      <c r="F1183" s="731" t="s">
        <v>3284</v>
      </c>
      <c r="G1183" s="763"/>
      <c r="H1183" s="17"/>
      <c r="I1183" s="200"/>
    </row>
    <row r="1184" spans="1:9">
      <c r="A1184" s="292"/>
      <c r="B1184" s="17"/>
      <c r="C1184" s="320"/>
      <c r="D1184" s="17"/>
      <c r="E1184" s="689"/>
      <c r="F1184" s="731" t="s">
        <v>3416</v>
      </c>
      <c r="G1184" s="763"/>
      <c r="H1184" s="17"/>
      <c r="I1184" s="200"/>
    </row>
    <row r="1185" spans="1:9" ht="18.75" thickBot="1">
      <c r="A1185" s="145" t="s">
        <v>7839</v>
      </c>
      <c r="B1185" s="319"/>
      <c r="C1185" s="120"/>
      <c r="D1185" s="120"/>
      <c r="E1185" s="690"/>
      <c r="F1185" s="735"/>
      <c r="G1185" s="764"/>
      <c r="H1185" s="204"/>
      <c r="I1185" s="205"/>
    </row>
    <row r="1186" spans="1:9" ht="42">
      <c r="A1186" s="228" t="s">
        <v>1036</v>
      </c>
      <c r="B1186" s="229" t="s">
        <v>1037</v>
      </c>
      <c r="C1186" s="230" t="s">
        <v>679</v>
      </c>
      <c r="D1186" s="230" t="s">
        <v>3147</v>
      </c>
      <c r="E1186" s="742" t="s">
        <v>11544</v>
      </c>
      <c r="F1186" s="737" t="s">
        <v>2796</v>
      </c>
      <c r="G1186" s="785" t="s">
        <v>2644</v>
      </c>
      <c r="H1186" s="394" t="s">
        <v>498</v>
      </c>
      <c r="I1186" s="232" t="s">
        <v>4274</v>
      </c>
    </row>
    <row r="1187" spans="1:9" ht="13.5" thickBot="1">
      <c r="A1187" s="228"/>
      <c r="B1187" s="445"/>
      <c r="C1187" s="230" t="s">
        <v>3648</v>
      </c>
      <c r="D1187" s="446" t="s">
        <v>2645</v>
      </c>
      <c r="E1187" s="696" t="s">
        <v>265</v>
      </c>
      <c r="F1187" s="745">
        <f>'Заказ, cкидки и курсы валют'!$I$12</f>
        <v>0</v>
      </c>
      <c r="G1187" s="1150"/>
      <c r="H1187" s="545"/>
      <c r="I1187" s="380"/>
    </row>
    <row r="1188" spans="1:9" ht="15.75" thickBot="1">
      <c r="A1188" s="1237" t="s">
        <v>789</v>
      </c>
      <c r="B1188" s="1269" t="s">
        <v>4322</v>
      </c>
      <c r="C1188" s="1269">
        <v>4.96</v>
      </c>
      <c r="D1188" s="1270">
        <v>1800</v>
      </c>
      <c r="E1188" s="2363">
        <v>741.93</v>
      </c>
      <c r="F1188" s="1227">
        <f>ROUND(E1188*(1-$F$37),2)</f>
        <v>741.93</v>
      </c>
      <c r="G1188" s="1228">
        <f>'Заказ, cкидки и курсы валют'!$J$24*F1188</f>
        <v>9411.3820500000002</v>
      </c>
      <c r="H1188" s="1229">
        <f>ROUND((D1188/1000)*G1188,2)</f>
        <v>16940.490000000002</v>
      </c>
      <c r="I1188" s="1230"/>
    </row>
    <row r="1189" spans="1:9" ht="15.75" thickBot="1">
      <c r="A1189" s="14"/>
      <c r="B1189" s="83"/>
      <c r="C1189" s="83"/>
      <c r="D1189" s="155"/>
      <c r="E1189" s="825"/>
      <c r="F1189" s="682"/>
      <c r="G1189" s="746"/>
      <c r="H1189" s="23"/>
      <c r="I1189" s="14"/>
    </row>
    <row r="1190" spans="1:9" ht="18">
      <c r="A1190" s="291"/>
      <c r="B1190" s="196"/>
      <c r="C1190" s="112" t="s">
        <v>954</v>
      </c>
      <c r="D1190" s="112"/>
      <c r="E1190" s="687"/>
      <c r="F1190" s="701"/>
      <c r="G1190" s="694"/>
      <c r="H1190" s="196"/>
      <c r="I1190" s="116"/>
    </row>
    <row r="1191" spans="1:9" ht="18">
      <c r="A1191" s="292"/>
      <c r="B1191" s="17"/>
      <c r="C1191" s="129" t="s">
        <v>3208</v>
      </c>
      <c r="D1191" s="132"/>
      <c r="E1191" s="700"/>
      <c r="F1191" s="695"/>
      <c r="G1191" s="685"/>
      <c r="H1191" s="17"/>
      <c r="I1191" s="200"/>
    </row>
    <row r="1192" spans="1:9">
      <c r="A1192" s="292"/>
      <c r="B1192" s="17"/>
      <c r="C1192" s="118"/>
      <c r="D1192" s="118"/>
      <c r="E1192" s="689"/>
      <c r="F1192" s="733"/>
      <c r="G1192" s="763"/>
      <c r="H1192" s="17"/>
      <c r="I1192" s="200"/>
    </row>
    <row r="1193" spans="1:9">
      <c r="A1193" s="292"/>
      <c r="B1193" s="17"/>
      <c r="C1193" s="320"/>
      <c r="D1193" s="17"/>
      <c r="E1193" s="689"/>
      <c r="F1193" s="731" t="s">
        <v>3284</v>
      </c>
      <c r="G1193" s="763"/>
      <c r="H1193" s="17"/>
      <c r="I1193" s="200"/>
    </row>
    <row r="1194" spans="1:9">
      <c r="A1194" s="292"/>
      <c r="B1194" s="17"/>
      <c r="C1194" s="320"/>
      <c r="D1194" s="17"/>
      <c r="E1194" s="689"/>
      <c r="F1194" s="731" t="s">
        <v>3416</v>
      </c>
      <c r="G1194" s="763"/>
      <c r="H1194" s="17"/>
      <c r="I1194" s="200"/>
    </row>
    <row r="1195" spans="1:9" ht="18.75" thickBot="1">
      <c r="A1195" s="145" t="s">
        <v>7840</v>
      </c>
      <c r="B1195" s="146"/>
      <c r="C1195" s="120"/>
      <c r="D1195" s="120"/>
      <c r="E1195" s="690"/>
      <c r="F1195" s="735"/>
      <c r="G1195" s="764"/>
      <c r="H1195" s="204"/>
      <c r="I1195" s="205"/>
    </row>
    <row r="1196" spans="1:9" ht="42">
      <c r="A1196" s="228" t="s">
        <v>1036</v>
      </c>
      <c r="B1196" s="229" t="s">
        <v>1037</v>
      </c>
      <c r="C1196" s="230" t="s">
        <v>679</v>
      </c>
      <c r="D1196" s="230" t="s">
        <v>3147</v>
      </c>
      <c r="E1196" s="742" t="s">
        <v>11544</v>
      </c>
      <c r="F1196" s="737" t="s">
        <v>2796</v>
      </c>
      <c r="G1196" s="785" t="s">
        <v>2644</v>
      </c>
      <c r="H1196" s="394" t="s">
        <v>498</v>
      </c>
      <c r="I1196" s="232" t="s">
        <v>4274</v>
      </c>
    </row>
    <row r="1197" spans="1:9" ht="13.5" thickBot="1">
      <c r="A1197" s="228"/>
      <c r="B1197" s="445"/>
      <c r="C1197" s="230" t="s">
        <v>3648</v>
      </c>
      <c r="D1197" s="446" t="s">
        <v>2645</v>
      </c>
      <c r="E1197" s="696" t="s">
        <v>265</v>
      </c>
      <c r="F1197" s="745">
        <f>'Заказ, cкидки и курсы валют'!$I$12</f>
        <v>0</v>
      </c>
      <c r="G1197" s="1150"/>
      <c r="H1197" s="545"/>
      <c r="I1197" s="380"/>
    </row>
    <row r="1198" spans="1:9" ht="13.5" thickBot="1">
      <c r="A1198" s="1237" t="s">
        <v>5596</v>
      </c>
      <c r="B1198" s="1269" t="s">
        <v>4322</v>
      </c>
      <c r="C1198" s="1269">
        <v>4.96</v>
      </c>
      <c r="D1198" s="1270">
        <v>120</v>
      </c>
      <c r="E1198" s="1281">
        <f>E1188*1.2</f>
        <v>890.31599999999992</v>
      </c>
      <c r="F1198" s="1227">
        <f>ROUND(E1198*(1-$F$37),2)</f>
        <v>890.32</v>
      </c>
      <c r="G1198" s="1228">
        <f>'Заказ, cкидки и курсы валют'!$J$24*F1198</f>
        <v>11293.709200000001</v>
      </c>
      <c r="H1198" s="1229">
        <f>ROUND((D1198/1000)*G1198,2)</f>
        <v>1355.25</v>
      </c>
      <c r="I1198" s="1230"/>
    </row>
    <row r="1199" spans="1:9" ht="13.5" thickBot="1"/>
    <row r="1200" spans="1:9" ht="18">
      <c r="A1200" s="291"/>
      <c r="B1200" s="196"/>
      <c r="C1200" s="112" t="s">
        <v>954</v>
      </c>
      <c r="D1200" s="112"/>
      <c r="E1200" s="687"/>
      <c r="F1200" s="701"/>
      <c r="G1200" s="694"/>
      <c r="H1200" s="196"/>
      <c r="I1200" s="116"/>
    </row>
    <row r="1201" spans="1:9" ht="18">
      <c r="A1201" s="292"/>
      <c r="B1201" s="17"/>
      <c r="C1201" s="129" t="s">
        <v>3208</v>
      </c>
      <c r="D1201" s="132"/>
      <c r="E1201" s="700"/>
      <c r="F1201" s="695"/>
      <c r="G1201" s="685"/>
      <c r="H1201" s="17"/>
      <c r="I1201" s="200"/>
    </row>
    <row r="1202" spans="1:9">
      <c r="A1202" s="292"/>
      <c r="B1202" s="17"/>
      <c r="C1202" s="118"/>
      <c r="D1202" s="118"/>
      <c r="E1202" s="689"/>
      <c r="F1202" s="733"/>
      <c r="G1202" s="763"/>
      <c r="H1202" s="17"/>
      <c r="I1202" s="200"/>
    </row>
    <row r="1203" spans="1:9">
      <c r="A1203" s="292"/>
      <c r="B1203" s="17"/>
      <c r="C1203" s="320"/>
      <c r="D1203" s="17"/>
      <c r="E1203" s="689"/>
      <c r="F1203" s="731" t="s">
        <v>3284</v>
      </c>
      <c r="G1203" s="763"/>
      <c r="H1203" s="17"/>
      <c r="I1203" s="200"/>
    </row>
    <row r="1204" spans="1:9">
      <c r="A1204" s="292"/>
      <c r="B1204" s="17"/>
      <c r="C1204" s="320"/>
      <c r="D1204" s="17"/>
      <c r="E1204" s="689"/>
      <c r="F1204" s="731" t="s">
        <v>3416</v>
      </c>
      <c r="G1204" s="763"/>
      <c r="H1204" s="17"/>
      <c r="I1204" s="200"/>
    </row>
    <row r="1205" spans="1:9" ht="18.75" thickBot="1">
      <c r="A1205" s="145" t="s">
        <v>7841</v>
      </c>
      <c r="B1205" s="146"/>
      <c r="C1205" s="120"/>
      <c r="D1205" s="120"/>
      <c r="E1205" s="690"/>
      <c r="F1205" s="735"/>
      <c r="G1205" s="764"/>
      <c r="H1205" s="204"/>
      <c r="I1205" s="205"/>
    </row>
    <row r="1206" spans="1:9" ht="42">
      <c r="A1206" s="228" t="s">
        <v>1036</v>
      </c>
      <c r="B1206" s="229" t="s">
        <v>1037</v>
      </c>
      <c r="C1206" s="230" t="s">
        <v>679</v>
      </c>
      <c r="D1206" s="230" t="s">
        <v>3147</v>
      </c>
      <c r="E1206" s="742" t="s">
        <v>11544</v>
      </c>
      <c r="F1206" s="737" t="s">
        <v>2796</v>
      </c>
      <c r="G1206" s="785" t="s">
        <v>2644</v>
      </c>
      <c r="H1206" s="394" t="s">
        <v>498</v>
      </c>
      <c r="I1206" s="232" t="s">
        <v>4274</v>
      </c>
    </row>
    <row r="1207" spans="1:9" ht="13.5" thickBot="1">
      <c r="A1207" s="228"/>
      <c r="B1207" s="445"/>
      <c r="C1207" s="230" t="s">
        <v>3648</v>
      </c>
      <c r="D1207" s="446" t="s">
        <v>2645</v>
      </c>
      <c r="E1207" s="696" t="s">
        <v>265</v>
      </c>
      <c r="F1207" s="745">
        <f>'Заказ, cкидки и курсы валют'!$I$12</f>
        <v>0</v>
      </c>
      <c r="G1207" s="1150"/>
      <c r="H1207" s="545"/>
      <c r="I1207" s="380"/>
    </row>
    <row r="1208" spans="1:9" ht="13.5" thickBot="1">
      <c r="A1208" s="1237" t="s">
        <v>7908</v>
      </c>
      <c r="B1208" s="1269" t="s">
        <v>4322</v>
      </c>
      <c r="C1208" s="1269">
        <v>4.96</v>
      </c>
      <c r="D1208" s="1270">
        <v>20</v>
      </c>
      <c r="E1208" s="1281">
        <f>E1188*2</f>
        <v>1483.86</v>
      </c>
      <c r="F1208" s="1227">
        <f>ROUND(E1208*(1-$F$37),2)</f>
        <v>1483.86</v>
      </c>
      <c r="G1208" s="1228">
        <f>'Заказ, cкидки и курсы валют'!$J$24*F1208</f>
        <v>18822.7641</v>
      </c>
      <c r="H1208" s="1229">
        <f>ROUND((D1208/1000)*G1208,2)</f>
        <v>376.46</v>
      </c>
      <c r="I1208" s="1230"/>
    </row>
    <row r="1209" spans="1:9" ht="13.5" thickBot="1"/>
    <row r="1210" spans="1:9" ht="18">
      <c r="A1210" s="291"/>
      <c r="B1210" s="196"/>
      <c r="C1210" s="112" t="s">
        <v>5371</v>
      </c>
      <c r="D1210" s="112"/>
      <c r="E1210" s="687"/>
      <c r="F1210" s="701"/>
      <c r="G1210" s="694"/>
      <c r="H1210" s="196"/>
      <c r="I1210" s="116"/>
    </row>
    <row r="1211" spans="1:9" ht="18">
      <c r="A1211" s="292"/>
      <c r="B1211" s="17"/>
      <c r="C1211" s="129" t="s">
        <v>3208</v>
      </c>
      <c r="D1211" s="132"/>
      <c r="E1211" s="700"/>
      <c r="F1211" s="695"/>
      <c r="G1211" s="685"/>
      <c r="H1211" s="17"/>
      <c r="I1211" s="200"/>
    </row>
    <row r="1212" spans="1:9">
      <c r="A1212" s="292"/>
      <c r="B1212" s="17"/>
      <c r="C1212" s="118"/>
      <c r="D1212" s="118"/>
      <c r="E1212" s="689"/>
      <c r="F1212" s="733"/>
      <c r="G1212" s="763"/>
      <c r="H1212" s="17"/>
      <c r="I1212" s="200"/>
    </row>
    <row r="1213" spans="1:9">
      <c r="A1213" s="292"/>
      <c r="B1213" s="17"/>
      <c r="C1213" s="320"/>
      <c r="D1213" s="17"/>
      <c r="E1213" s="689"/>
      <c r="F1213" s="731" t="s">
        <v>3284</v>
      </c>
      <c r="G1213" s="763"/>
      <c r="H1213" s="17"/>
      <c r="I1213" s="200"/>
    </row>
    <row r="1214" spans="1:9">
      <c r="A1214" s="292"/>
      <c r="B1214" s="17"/>
      <c r="C1214" s="320"/>
      <c r="D1214" s="17"/>
      <c r="E1214" s="689"/>
      <c r="F1214" s="731" t="s">
        <v>3416</v>
      </c>
      <c r="G1214" s="763"/>
      <c r="H1214" s="17"/>
      <c r="I1214" s="200"/>
    </row>
    <row r="1215" spans="1:9" ht="18.75" thickBot="1">
      <c r="A1215" s="145" t="s">
        <v>7839</v>
      </c>
      <c r="B1215" s="319"/>
      <c r="C1215" s="120"/>
      <c r="D1215" s="120"/>
      <c r="E1215" s="690"/>
      <c r="F1215" s="735"/>
      <c r="G1215" s="764"/>
      <c r="H1215" s="204"/>
      <c r="I1215" s="205"/>
    </row>
    <row r="1216" spans="1:9" ht="42">
      <c r="A1216" s="228" t="s">
        <v>1036</v>
      </c>
      <c r="B1216" s="229" t="s">
        <v>1037</v>
      </c>
      <c r="C1216" s="230" t="s">
        <v>679</v>
      </c>
      <c r="D1216" s="230" t="s">
        <v>3147</v>
      </c>
      <c r="E1216" s="742" t="s">
        <v>11544</v>
      </c>
      <c r="F1216" s="737" t="s">
        <v>2796</v>
      </c>
      <c r="G1216" s="785" t="s">
        <v>2644</v>
      </c>
      <c r="H1216" s="394" t="s">
        <v>498</v>
      </c>
      <c r="I1216" s="232" t="s">
        <v>4274</v>
      </c>
    </row>
    <row r="1217" spans="1:9" ht="13.5" thickBot="1">
      <c r="A1217" s="221"/>
      <c r="B1217" s="445"/>
      <c r="C1217" s="230" t="s">
        <v>3648</v>
      </c>
      <c r="D1217" s="446" t="s">
        <v>2645</v>
      </c>
      <c r="E1217" s="696" t="s">
        <v>265</v>
      </c>
      <c r="F1217" s="745">
        <f>'Заказ, cкидки и курсы валют'!$I$12</f>
        <v>0</v>
      </c>
      <c r="G1217" s="1150"/>
      <c r="H1217" s="545"/>
      <c r="I1217" s="219"/>
    </row>
    <row r="1218" spans="1:9" ht="15.75" thickBot="1">
      <c r="A1218" s="1271" t="s">
        <v>5372</v>
      </c>
      <c r="B1218" s="1273" t="s">
        <v>5373</v>
      </c>
      <c r="C1218" s="1274">
        <v>5.4</v>
      </c>
      <c r="D1218" s="1275">
        <v>3000</v>
      </c>
      <c r="E1218" s="2363">
        <v>476.14</v>
      </c>
      <c r="F1218" s="1227">
        <f>ROUND(E1218*(1-$F$37),2)</f>
        <v>476.14</v>
      </c>
      <c r="G1218" s="1228">
        <f>'Заказ, cкидки и курсы валют'!$J$24*F1218</f>
        <v>6039.8359</v>
      </c>
      <c r="H1218" s="1276">
        <f>ROUND((D1218/1000)*G1218,2)</f>
        <v>18119.509999999998</v>
      </c>
      <c r="I1218" s="1272"/>
    </row>
    <row r="1219" spans="1:9" ht="13.5" thickBot="1"/>
    <row r="1220" spans="1:9" ht="18">
      <c r="A1220" s="291"/>
      <c r="B1220" s="196"/>
      <c r="C1220" s="112" t="s">
        <v>5371</v>
      </c>
      <c r="D1220" s="112"/>
      <c r="E1220" s="687"/>
      <c r="F1220" s="701"/>
      <c r="G1220" s="694"/>
      <c r="H1220" s="196"/>
      <c r="I1220" s="116"/>
    </row>
    <row r="1221" spans="1:9" ht="18">
      <c r="A1221" s="292"/>
      <c r="B1221" s="17"/>
      <c r="C1221" s="129" t="s">
        <v>3208</v>
      </c>
      <c r="D1221" s="132"/>
      <c r="E1221" s="700"/>
      <c r="F1221" s="695"/>
      <c r="G1221" s="685"/>
      <c r="H1221" s="17"/>
      <c r="I1221" s="200"/>
    </row>
    <row r="1222" spans="1:9">
      <c r="A1222" s="292"/>
      <c r="B1222" s="17"/>
      <c r="C1222" s="118"/>
      <c r="D1222" s="118"/>
      <c r="E1222" s="689"/>
      <c r="F1222" s="733"/>
      <c r="G1222" s="763"/>
      <c r="H1222" s="17"/>
      <c r="I1222" s="200"/>
    </row>
    <row r="1223" spans="1:9">
      <c r="A1223" s="292"/>
      <c r="B1223" s="17"/>
      <c r="C1223" s="320"/>
      <c r="D1223" s="17"/>
      <c r="E1223" s="689"/>
      <c r="F1223" s="731" t="s">
        <v>3284</v>
      </c>
      <c r="G1223" s="763"/>
      <c r="H1223" s="17"/>
      <c r="I1223" s="200"/>
    </row>
    <row r="1224" spans="1:9">
      <c r="A1224" s="292"/>
      <c r="B1224" s="17"/>
      <c r="C1224" s="320"/>
      <c r="D1224" s="17"/>
      <c r="E1224" s="689"/>
      <c r="F1224" s="731" t="s">
        <v>3416</v>
      </c>
      <c r="G1224" s="763"/>
      <c r="H1224" s="17"/>
      <c r="I1224" s="200"/>
    </row>
    <row r="1225" spans="1:9" ht="18.75" thickBot="1">
      <c r="A1225" s="145" t="s">
        <v>7840</v>
      </c>
      <c r="B1225" s="146"/>
      <c r="C1225" s="120"/>
      <c r="D1225" s="120"/>
      <c r="E1225" s="690"/>
      <c r="F1225" s="735"/>
      <c r="G1225" s="764"/>
      <c r="H1225" s="204"/>
      <c r="I1225" s="205"/>
    </row>
    <row r="1226" spans="1:9" ht="42">
      <c r="A1226" s="228" t="s">
        <v>1036</v>
      </c>
      <c r="B1226" s="229" t="s">
        <v>1037</v>
      </c>
      <c r="C1226" s="230" t="s">
        <v>679</v>
      </c>
      <c r="D1226" s="230" t="s">
        <v>3147</v>
      </c>
      <c r="E1226" s="742" t="s">
        <v>11544</v>
      </c>
      <c r="F1226" s="737" t="s">
        <v>2796</v>
      </c>
      <c r="G1226" s="785" t="s">
        <v>2644</v>
      </c>
      <c r="H1226" s="394" t="s">
        <v>498</v>
      </c>
      <c r="I1226" s="232" t="s">
        <v>4274</v>
      </c>
    </row>
    <row r="1227" spans="1:9" ht="13.5" thickBot="1">
      <c r="A1227" s="228"/>
      <c r="B1227" s="445"/>
      <c r="C1227" s="230" t="s">
        <v>3648</v>
      </c>
      <c r="D1227" s="446" t="s">
        <v>2645</v>
      </c>
      <c r="E1227" s="696" t="s">
        <v>265</v>
      </c>
      <c r="F1227" s="745">
        <f>'Заказ, cкидки и курсы валют'!$I$12</f>
        <v>0</v>
      </c>
      <c r="G1227" s="1150"/>
      <c r="H1227" s="545"/>
      <c r="I1227" s="380"/>
    </row>
    <row r="1228" spans="1:9" ht="13.5" thickBot="1">
      <c r="A1228" s="1277" t="s">
        <v>5595</v>
      </c>
      <c r="B1228" s="1278" t="s">
        <v>5373</v>
      </c>
      <c r="C1228" s="1274">
        <v>5.4</v>
      </c>
      <c r="D1228" s="1275">
        <v>200</v>
      </c>
      <c r="E1228" s="1281">
        <f>E1218*1.2</f>
        <v>571.36799999999994</v>
      </c>
      <c r="F1228" s="1227">
        <f>ROUND(E1228*(1-$F$37),2)</f>
        <v>571.37</v>
      </c>
      <c r="G1228" s="1228">
        <f>'Заказ, cкидки и курсы валют'!$J$24*F1228</f>
        <v>7247.82845</v>
      </c>
      <c r="H1228" s="1229">
        <f>ROUND((D1228/1000)*G1228,2)</f>
        <v>1449.57</v>
      </c>
      <c r="I1228" s="1279"/>
    </row>
  </sheetData>
  <protectedRanges>
    <protectedRange password="DDED" sqref="C989:C993 C969:C974 C1009:C1013" name="範圍2_1_1"/>
  </protectedRanges>
  <mergeCells count="3">
    <mergeCell ref="A1:I1"/>
    <mergeCell ref="G36:G37"/>
    <mergeCell ref="H36:H37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</sheetPr>
  <dimension ref="A1:L1372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470" sqref="A470:H470"/>
    </sheetView>
  </sheetViews>
  <sheetFormatPr defaultRowHeight="12.75"/>
  <cols>
    <col min="1" max="1" width="11.28515625" customWidth="1"/>
    <col min="2" max="2" width="13.85546875" customWidth="1"/>
    <col min="3" max="3" width="11" customWidth="1"/>
    <col min="4" max="4" width="10.5703125" customWidth="1"/>
    <col min="5" max="5" width="10.28515625" style="681" hidden="1" customWidth="1"/>
    <col min="6" max="6" width="10.140625" style="680" customWidth="1"/>
    <col min="7" max="7" width="13.5703125" style="680" customWidth="1"/>
    <col min="8" max="8" width="13" customWidth="1"/>
    <col min="9" max="9" width="29.28515625" customWidth="1"/>
    <col min="10" max="10" width="19.28515625" customWidth="1"/>
    <col min="11" max="11" width="8.85546875" customWidth="1"/>
    <col min="12" max="12" width="19.28515625" customWidth="1"/>
  </cols>
  <sheetData>
    <row r="1" spans="1:12" s="164" customFormat="1" ht="30" customHeight="1">
      <c r="A1" s="2747" t="s">
        <v>3</v>
      </c>
      <c r="B1" s="2747"/>
      <c r="C1" s="2747"/>
      <c r="D1" s="2747"/>
      <c r="E1" s="2747"/>
      <c r="F1" s="2747"/>
      <c r="G1" s="2747"/>
      <c r="H1" s="2747"/>
      <c r="I1" s="2747"/>
      <c r="J1" s="824" t="s">
        <v>11870</v>
      </c>
      <c r="K1" s="824"/>
      <c r="L1" s="824"/>
    </row>
    <row r="2" spans="1:12" ht="30.75">
      <c r="A2" s="191" t="s">
        <v>3964</v>
      </c>
      <c r="B2" s="191"/>
      <c r="C2" s="191"/>
      <c r="D2" s="191"/>
      <c r="E2" s="1081"/>
      <c r="F2" s="775"/>
      <c r="G2" s="774"/>
      <c r="H2" s="194"/>
      <c r="I2" s="195"/>
    </row>
    <row r="3" spans="1:12" ht="13.5" thickBot="1"/>
    <row r="4" spans="1:12" ht="18">
      <c r="A4" s="291"/>
      <c r="B4" s="196"/>
      <c r="C4" s="112"/>
      <c r="D4" s="112" t="s">
        <v>3209</v>
      </c>
      <c r="E4" s="687"/>
      <c r="F4" s="687"/>
      <c r="G4" s="701"/>
      <c r="H4" s="196"/>
      <c r="I4" s="116"/>
    </row>
    <row r="5" spans="1:12" ht="18">
      <c r="A5" s="292"/>
      <c r="B5" s="17"/>
      <c r="C5" s="129"/>
      <c r="D5" s="129" t="s">
        <v>3210</v>
      </c>
      <c r="E5" s="688"/>
      <c r="F5" s="700"/>
      <c r="G5" s="700"/>
      <c r="H5" s="17"/>
      <c r="I5" s="200"/>
    </row>
    <row r="6" spans="1:12">
      <c r="A6" s="292"/>
      <c r="B6" s="17"/>
      <c r="C6" s="118"/>
      <c r="D6" s="118"/>
      <c r="E6" s="1082"/>
      <c r="F6" s="733"/>
      <c r="G6" s="763"/>
      <c r="H6" s="17"/>
      <c r="I6" s="200"/>
    </row>
    <row r="7" spans="1:12">
      <c r="A7" s="292"/>
      <c r="B7" s="17"/>
      <c r="C7" s="118"/>
      <c r="D7" s="118"/>
      <c r="E7" s="1082"/>
      <c r="F7" s="733"/>
      <c r="G7" s="763"/>
      <c r="H7" s="17"/>
      <c r="I7" s="200"/>
    </row>
    <row r="8" spans="1:12" ht="15.75">
      <c r="A8" s="634" t="s">
        <v>7211</v>
      </c>
      <c r="B8" s="17"/>
      <c r="C8" s="118"/>
      <c r="D8" s="118"/>
      <c r="E8" s="1082"/>
      <c r="F8" s="733"/>
      <c r="G8" s="763"/>
      <c r="H8" s="17"/>
      <c r="I8" s="200"/>
    </row>
    <row r="9" spans="1:12" ht="13.5" thickBot="1">
      <c r="A9" s="293"/>
      <c r="B9" s="204"/>
      <c r="C9" s="120"/>
      <c r="D9" s="120"/>
      <c r="E9" s="1083"/>
      <c r="F9" s="735"/>
      <c r="G9" s="764"/>
      <c r="H9" s="204"/>
      <c r="I9" s="205"/>
    </row>
    <row r="10" spans="1:12" ht="33.75" customHeight="1">
      <c r="A10" s="220" t="s">
        <v>1036</v>
      </c>
      <c r="B10" s="222" t="s">
        <v>1037</v>
      </c>
      <c r="C10" s="225" t="s">
        <v>679</v>
      </c>
      <c r="D10" s="225" t="s">
        <v>3147</v>
      </c>
      <c r="E10" s="742" t="s">
        <v>11544</v>
      </c>
      <c r="F10" s="737" t="s">
        <v>2796</v>
      </c>
      <c r="G10" s="2754" t="s">
        <v>2644</v>
      </c>
      <c r="H10" s="2743" t="s">
        <v>498</v>
      </c>
      <c r="I10" s="206" t="s">
        <v>4274</v>
      </c>
    </row>
    <row r="11" spans="1:12" ht="20.25" customHeight="1" thickBot="1">
      <c r="A11" s="228"/>
      <c r="B11" s="445"/>
      <c r="C11" s="230" t="s">
        <v>3648</v>
      </c>
      <c r="D11" s="446" t="s">
        <v>2645</v>
      </c>
      <c r="E11" s="1084" t="s">
        <v>265</v>
      </c>
      <c r="F11" s="745">
        <f>'Заказ, cкидки и курсы валют'!$I$12</f>
        <v>0</v>
      </c>
      <c r="G11" s="2753"/>
      <c r="H11" s="2744"/>
      <c r="I11" s="380"/>
    </row>
    <row r="12" spans="1:12" ht="15">
      <c r="A12" s="389" t="s">
        <v>791</v>
      </c>
      <c r="B12" s="1221" t="s">
        <v>963</v>
      </c>
      <c r="C12" s="1221">
        <v>0.63</v>
      </c>
      <c r="D12" s="450">
        <v>1000</v>
      </c>
      <c r="E12" s="706">
        <v>58.37</v>
      </c>
      <c r="F12" s="1187">
        <f>ROUND(E12*(1-$F$11),2)</f>
        <v>58.37</v>
      </c>
      <c r="G12" s="1188">
        <f>'Заказ, cкидки и курсы валют'!$J$24*F12</f>
        <v>740.42345</v>
      </c>
      <c r="H12" s="443">
        <f>ROUND((D12/1000)*G12,2)</f>
        <v>740.42</v>
      </c>
      <c r="I12" s="393"/>
      <c r="K12" s="707"/>
    </row>
    <row r="13" spans="1:12" ht="15">
      <c r="A13" s="250" t="s">
        <v>792</v>
      </c>
      <c r="B13" s="49" t="s">
        <v>3652</v>
      </c>
      <c r="C13" s="49">
        <v>0.65</v>
      </c>
      <c r="D13" s="51">
        <v>1000</v>
      </c>
      <c r="E13" s="706">
        <v>63.75</v>
      </c>
      <c r="F13" s="740">
        <f t="shared" ref="F13:F54" si="0">ROUND(E13*(1-$F$11),2)</f>
        <v>63.75</v>
      </c>
      <c r="G13" s="1037">
        <f>'Заказ, cкидки и курсы валют'!$J$24*F13</f>
        <v>808.66875000000005</v>
      </c>
      <c r="H13" s="158">
        <f t="shared" ref="H13:H54" si="1">ROUND((D13/1000)*G13,2)</f>
        <v>808.67</v>
      </c>
      <c r="I13" s="245"/>
      <c r="K13" s="707"/>
    </row>
    <row r="14" spans="1:12" ht="15">
      <c r="A14" s="250" t="s">
        <v>793</v>
      </c>
      <c r="B14" s="49" t="s">
        <v>3653</v>
      </c>
      <c r="C14" s="49">
        <v>0.66</v>
      </c>
      <c r="D14" s="40">
        <v>1000</v>
      </c>
      <c r="E14" s="706">
        <v>70.569999999999993</v>
      </c>
      <c r="F14" s="740">
        <f t="shared" si="0"/>
        <v>70.569999999999993</v>
      </c>
      <c r="G14" s="1037">
        <f>'Заказ, cкидки и курсы валют'!$J$24*F14</f>
        <v>895.18044999999995</v>
      </c>
      <c r="H14" s="158">
        <f t="shared" si="1"/>
        <v>895.18</v>
      </c>
      <c r="I14" s="245"/>
      <c r="K14" s="707"/>
    </row>
    <row r="15" spans="1:12" ht="15">
      <c r="A15" s="250" t="s">
        <v>794</v>
      </c>
      <c r="B15" s="49" t="s">
        <v>3654</v>
      </c>
      <c r="C15" s="49">
        <v>0.67</v>
      </c>
      <c r="D15" s="40">
        <v>1000</v>
      </c>
      <c r="E15" s="706">
        <v>65.11</v>
      </c>
      <c r="F15" s="740">
        <f t="shared" si="0"/>
        <v>65.11</v>
      </c>
      <c r="G15" s="1037">
        <f>'Заказ, cкидки и курсы валют'!$J$24*F15</f>
        <v>825.92034999999998</v>
      </c>
      <c r="H15" s="158">
        <f t="shared" si="1"/>
        <v>825.92</v>
      </c>
      <c r="I15" s="245"/>
      <c r="K15" s="707"/>
    </row>
    <row r="16" spans="1:12" ht="15">
      <c r="A16" s="250" t="s">
        <v>795</v>
      </c>
      <c r="B16" s="49" t="s">
        <v>622</v>
      </c>
      <c r="C16" s="49">
        <v>1</v>
      </c>
      <c r="D16" s="40">
        <v>1000</v>
      </c>
      <c r="E16" s="706">
        <v>54.63</v>
      </c>
      <c r="F16" s="740">
        <f t="shared" si="0"/>
        <v>54.63</v>
      </c>
      <c r="G16" s="1037">
        <f>'Заказ, cкидки и курсы валют'!$J$24*F16</f>
        <v>692.98155000000008</v>
      </c>
      <c r="H16" s="158">
        <f t="shared" si="1"/>
        <v>692.98</v>
      </c>
      <c r="I16" s="245"/>
      <c r="K16" s="707"/>
    </row>
    <row r="17" spans="1:11" ht="15">
      <c r="A17" s="250" t="s">
        <v>796</v>
      </c>
      <c r="B17" s="49" t="s">
        <v>623</v>
      </c>
      <c r="C17" s="49">
        <v>1.05</v>
      </c>
      <c r="D17" s="40">
        <v>1000</v>
      </c>
      <c r="E17" s="706">
        <v>58.28</v>
      </c>
      <c r="F17" s="740">
        <f t="shared" si="0"/>
        <v>58.28</v>
      </c>
      <c r="G17" s="1037">
        <f>'Заказ, cкидки и курсы валют'!$J$24*F17</f>
        <v>739.28180000000009</v>
      </c>
      <c r="H17" s="158">
        <f t="shared" si="1"/>
        <v>739.28</v>
      </c>
      <c r="I17" s="245"/>
      <c r="K17" s="707"/>
    </row>
    <row r="18" spans="1:11" ht="15">
      <c r="A18" s="250" t="s">
        <v>797</v>
      </c>
      <c r="B18" s="49" t="s">
        <v>624</v>
      </c>
      <c r="C18" s="49">
        <v>1.1000000000000001</v>
      </c>
      <c r="D18" s="40">
        <v>1000</v>
      </c>
      <c r="E18" s="706">
        <v>60.74</v>
      </c>
      <c r="F18" s="740">
        <f t="shared" si="0"/>
        <v>60.74</v>
      </c>
      <c r="G18" s="1037">
        <f>'Заказ, cкидки и курсы валют'!$J$24*F18</f>
        <v>770.48690000000011</v>
      </c>
      <c r="H18" s="158">
        <f t="shared" si="1"/>
        <v>770.49</v>
      </c>
      <c r="I18" s="245"/>
      <c r="K18" s="707"/>
    </row>
    <row r="19" spans="1:11" ht="15">
      <c r="A19" s="250" t="s">
        <v>798</v>
      </c>
      <c r="B19" s="49" t="s">
        <v>3213</v>
      </c>
      <c r="C19" s="49">
        <v>1.1499999999999999</v>
      </c>
      <c r="D19" s="40">
        <v>1000</v>
      </c>
      <c r="E19" s="706">
        <v>60.18</v>
      </c>
      <c r="F19" s="740">
        <f t="shared" si="0"/>
        <v>60.18</v>
      </c>
      <c r="G19" s="1037">
        <f>'Заказ, cкидки и курсы валют'!$J$24*F19</f>
        <v>763.38330000000008</v>
      </c>
      <c r="H19" s="158">
        <f t="shared" si="1"/>
        <v>763.38</v>
      </c>
      <c r="I19" s="245"/>
      <c r="K19" s="707"/>
    </row>
    <row r="20" spans="1:11" ht="15">
      <c r="A20" s="250" t="s">
        <v>799</v>
      </c>
      <c r="B20" s="49" t="s">
        <v>3214</v>
      </c>
      <c r="C20" s="49">
        <v>1.3</v>
      </c>
      <c r="D20" s="40">
        <v>1000</v>
      </c>
      <c r="E20" s="706">
        <v>74.400000000000006</v>
      </c>
      <c r="F20" s="740">
        <f t="shared" si="0"/>
        <v>74.400000000000006</v>
      </c>
      <c r="G20" s="1037">
        <f>'Заказ, cкидки и курсы валют'!$J$24*F20</f>
        <v>943.76400000000012</v>
      </c>
      <c r="H20" s="158">
        <f t="shared" si="1"/>
        <v>943.76</v>
      </c>
      <c r="I20" s="245"/>
      <c r="K20" s="707"/>
    </row>
    <row r="21" spans="1:11" ht="15">
      <c r="A21" s="250" t="s">
        <v>800</v>
      </c>
      <c r="B21" s="49" t="s">
        <v>3215</v>
      </c>
      <c r="C21" s="49">
        <v>1.35</v>
      </c>
      <c r="D21" s="40">
        <v>1000</v>
      </c>
      <c r="E21" s="706">
        <v>76.260000000000005</v>
      </c>
      <c r="F21" s="740">
        <f t="shared" si="0"/>
        <v>76.260000000000005</v>
      </c>
      <c r="G21" s="1037">
        <f>'Заказ, cкидки и курсы валют'!$J$24*F21</f>
        <v>967.35810000000015</v>
      </c>
      <c r="H21" s="158">
        <f t="shared" si="1"/>
        <v>967.36</v>
      </c>
      <c r="I21" s="245"/>
      <c r="K21" s="707"/>
    </row>
    <row r="22" spans="1:11" ht="15">
      <c r="A22" s="250" t="s">
        <v>801</v>
      </c>
      <c r="B22" s="49" t="s">
        <v>3216</v>
      </c>
      <c r="C22" s="49">
        <v>1.47</v>
      </c>
      <c r="D22" s="40">
        <v>1000</v>
      </c>
      <c r="E22" s="706">
        <v>71.959999999999994</v>
      </c>
      <c r="F22" s="740">
        <f t="shared" si="0"/>
        <v>71.959999999999994</v>
      </c>
      <c r="G22" s="1037">
        <f>'Заказ, cкидки и курсы валют'!$J$24*F22</f>
        <v>912.81259999999997</v>
      </c>
      <c r="H22" s="158">
        <f t="shared" si="1"/>
        <v>912.81</v>
      </c>
      <c r="I22" s="245"/>
      <c r="K22" s="707"/>
    </row>
    <row r="23" spans="1:11" ht="15">
      <c r="A23" s="250" t="s">
        <v>802</v>
      </c>
      <c r="B23" s="49" t="s">
        <v>3217</v>
      </c>
      <c r="C23" s="49">
        <v>1.7</v>
      </c>
      <c r="D23" s="40">
        <v>500</v>
      </c>
      <c r="E23" s="706">
        <v>92.1</v>
      </c>
      <c r="F23" s="740">
        <f t="shared" si="0"/>
        <v>92.1</v>
      </c>
      <c r="G23" s="1037">
        <f>'Заказ, cкидки и курсы валют'!$J$24*F23</f>
        <v>1168.2884999999999</v>
      </c>
      <c r="H23" s="158">
        <f t="shared" si="1"/>
        <v>584.14</v>
      </c>
      <c r="I23" s="245"/>
      <c r="K23" s="707"/>
    </row>
    <row r="24" spans="1:11" ht="15">
      <c r="A24" s="250" t="s">
        <v>803</v>
      </c>
      <c r="B24" s="49" t="s">
        <v>3218</v>
      </c>
      <c r="C24" s="49">
        <v>1.95</v>
      </c>
      <c r="D24" s="40">
        <v>500</v>
      </c>
      <c r="E24" s="706">
        <v>95.1</v>
      </c>
      <c r="F24" s="740">
        <f t="shared" si="0"/>
        <v>95.1</v>
      </c>
      <c r="G24" s="1037">
        <f>'Заказ, cкидки и курсы валют'!$J$24*F24</f>
        <v>1206.3434999999999</v>
      </c>
      <c r="H24" s="158">
        <f t="shared" si="1"/>
        <v>603.16999999999996</v>
      </c>
      <c r="I24" s="245"/>
      <c r="K24" s="707"/>
    </row>
    <row r="25" spans="1:11" ht="15">
      <c r="A25" s="250" t="s">
        <v>804</v>
      </c>
      <c r="B25" s="49" t="s">
        <v>3219</v>
      </c>
      <c r="C25" s="49">
        <v>1.63</v>
      </c>
      <c r="D25" s="40">
        <v>1000</v>
      </c>
      <c r="E25" s="706">
        <v>74.400000000000006</v>
      </c>
      <c r="F25" s="740">
        <f t="shared" si="0"/>
        <v>74.400000000000006</v>
      </c>
      <c r="G25" s="1037">
        <f>'Заказ, cкидки и курсы валют'!$J$24*F25</f>
        <v>943.76400000000012</v>
      </c>
      <c r="H25" s="158">
        <f t="shared" si="1"/>
        <v>943.76</v>
      </c>
      <c r="I25" s="245"/>
      <c r="K25" s="707"/>
    </row>
    <row r="26" spans="1:11" ht="15">
      <c r="A26" s="250" t="s">
        <v>805</v>
      </c>
      <c r="B26" s="49" t="s">
        <v>3220</v>
      </c>
      <c r="C26" s="49">
        <v>1.67</v>
      </c>
      <c r="D26" s="40">
        <v>1000</v>
      </c>
      <c r="E26" s="706">
        <v>88.43</v>
      </c>
      <c r="F26" s="740">
        <f t="shared" si="0"/>
        <v>88.43</v>
      </c>
      <c r="G26" s="1037">
        <f>'Заказ, cкидки и курсы валют'!$J$24*F26</f>
        <v>1121.7345500000001</v>
      </c>
      <c r="H26" s="158">
        <f t="shared" si="1"/>
        <v>1121.73</v>
      </c>
      <c r="I26" s="245"/>
      <c r="K26" s="707"/>
    </row>
    <row r="27" spans="1:11" ht="15">
      <c r="A27" s="250" t="s">
        <v>806</v>
      </c>
      <c r="B27" s="49" t="s">
        <v>3221</v>
      </c>
      <c r="C27" s="49">
        <v>1.71</v>
      </c>
      <c r="D27" s="51">
        <v>1000</v>
      </c>
      <c r="E27" s="706">
        <v>83.19</v>
      </c>
      <c r="F27" s="740">
        <f t="shared" si="0"/>
        <v>83.19</v>
      </c>
      <c r="G27" s="1037">
        <f>'Заказ, cкидки и курсы валют'!$J$24*F27</f>
        <v>1055.2651499999999</v>
      </c>
      <c r="H27" s="158">
        <f t="shared" si="1"/>
        <v>1055.27</v>
      </c>
      <c r="I27" s="245"/>
      <c r="K27" s="707"/>
    </row>
    <row r="28" spans="1:11" ht="15">
      <c r="A28" s="250" t="s">
        <v>807</v>
      </c>
      <c r="B28" s="49" t="s">
        <v>145</v>
      </c>
      <c r="C28" s="49">
        <v>1.82</v>
      </c>
      <c r="D28" s="51">
        <v>1000</v>
      </c>
      <c r="E28" s="706">
        <v>84.7</v>
      </c>
      <c r="F28" s="740">
        <f t="shared" si="0"/>
        <v>84.7</v>
      </c>
      <c r="G28" s="1037">
        <f>'Заказ, cкидки и курсы валют'!$J$24*F28</f>
        <v>1074.4195</v>
      </c>
      <c r="H28" s="158">
        <f t="shared" si="1"/>
        <v>1074.42</v>
      </c>
      <c r="I28" s="245"/>
      <c r="K28" s="707"/>
    </row>
    <row r="29" spans="1:11" ht="15">
      <c r="A29" s="250" t="s">
        <v>808</v>
      </c>
      <c r="B29" s="49" t="s">
        <v>3222</v>
      </c>
      <c r="C29" s="49">
        <v>2</v>
      </c>
      <c r="D29" s="51">
        <v>500</v>
      </c>
      <c r="E29" s="706">
        <v>88.86</v>
      </c>
      <c r="F29" s="740">
        <f t="shared" si="0"/>
        <v>88.86</v>
      </c>
      <c r="G29" s="1037">
        <f>'Заказ, cкидки и курсы валют'!$J$24*F29</f>
        <v>1127.1891000000001</v>
      </c>
      <c r="H29" s="158">
        <f t="shared" si="1"/>
        <v>563.59</v>
      </c>
      <c r="I29" s="245"/>
      <c r="K29" s="707"/>
    </row>
    <row r="30" spans="1:11" ht="15">
      <c r="A30" s="250" t="s">
        <v>809</v>
      </c>
      <c r="B30" s="49" t="s">
        <v>146</v>
      </c>
      <c r="C30" s="49">
        <v>2.12</v>
      </c>
      <c r="D30" s="51">
        <v>500</v>
      </c>
      <c r="E30" s="706">
        <v>99</v>
      </c>
      <c r="F30" s="740">
        <f t="shared" si="0"/>
        <v>99</v>
      </c>
      <c r="G30" s="1037">
        <f>'Заказ, cкидки и курсы валют'!$J$24*F30</f>
        <v>1255.8150000000001</v>
      </c>
      <c r="H30" s="158">
        <f t="shared" si="1"/>
        <v>627.91</v>
      </c>
      <c r="I30" s="245"/>
      <c r="K30" s="707"/>
    </row>
    <row r="31" spans="1:11" ht="15">
      <c r="A31" s="250" t="s">
        <v>810</v>
      </c>
      <c r="B31" s="49" t="s">
        <v>3223</v>
      </c>
      <c r="C31" s="49">
        <v>2.12</v>
      </c>
      <c r="D31" s="51">
        <v>500</v>
      </c>
      <c r="E31" s="706">
        <v>108</v>
      </c>
      <c r="F31" s="740">
        <f t="shared" si="0"/>
        <v>108</v>
      </c>
      <c r="G31" s="1037">
        <f>'Заказ, cкидки и курсы валют'!$J$24*F31</f>
        <v>1369.98</v>
      </c>
      <c r="H31" s="158">
        <f t="shared" si="1"/>
        <v>684.99</v>
      </c>
      <c r="I31" s="245"/>
      <c r="K31" s="707"/>
    </row>
    <row r="32" spans="1:11" ht="15">
      <c r="A32" s="250" t="s">
        <v>811</v>
      </c>
      <c r="B32" s="49" t="s">
        <v>1359</v>
      </c>
      <c r="C32" s="49">
        <v>2.48</v>
      </c>
      <c r="D32" s="51">
        <v>500</v>
      </c>
      <c r="E32" s="706">
        <v>127.71</v>
      </c>
      <c r="F32" s="740">
        <f t="shared" si="0"/>
        <v>127.71</v>
      </c>
      <c r="G32" s="1037">
        <f>'Заказ, cкидки и курсы валют'!$J$24*F32</f>
        <v>1620.00135</v>
      </c>
      <c r="H32" s="158">
        <f t="shared" si="1"/>
        <v>810</v>
      </c>
      <c r="I32" s="245"/>
      <c r="K32" s="707"/>
    </row>
    <row r="33" spans="1:11" ht="15">
      <c r="A33" s="250" t="s">
        <v>812</v>
      </c>
      <c r="B33" s="49" t="s">
        <v>148</v>
      </c>
      <c r="C33" s="49">
        <v>2.61</v>
      </c>
      <c r="D33" s="51">
        <v>500</v>
      </c>
      <c r="E33" s="706">
        <v>129.56</v>
      </c>
      <c r="F33" s="740">
        <f t="shared" si="0"/>
        <v>129.56</v>
      </c>
      <c r="G33" s="1037">
        <f>'Заказ, cкидки и курсы валют'!$J$24*F33</f>
        <v>1643.4686000000002</v>
      </c>
      <c r="H33" s="158">
        <f t="shared" si="1"/>
        <v>821.73</v>
      </c>
      <c r="I33" s="245"/>
      <c r="K33" s="707"/>
    </row>
    <row r="34" spans="1:11" ht="15">
      <c r="A34" s="250" t="s">
        <v>813</v>
      </c>
      <c r="B34" s="49" t="s">
        <v>3224</v>
      </c>
      <c r="C34" s="49">
        <v>2.46</v>
      </c>
      <c r="D34" s="51">
        <v>500</v>
      </c>
      <c r="E34" s="706">
        <v>114.56</v>
      </c>
      <c r="F34" s="740">
        <f t="shared" si="0"/>
        <v>114.56</v>
      </c>
      <c r="G34" s="1037">
        <f>'Заказ, cкидки и курсы валют'!$J$24*F34</f>
        <v>1453.1936000000001</v>
      </c>
      <c r="H34" s="158">
        <f t="shared" si="1"/>
        <v>726.6</v>
      </c>
      <c r="I34" s="245"/>
      <c r="K34" s="707"/>
    </row>
    <row r="35" spans="1:11" ht="15">
      <c r="A35" s="250" t="s">
        <v>814</v>
      </c>
      <c r="B35" s="49" t="s">
        <v>3225</v>
      </c>
      <c r="C35" s="49">
        <v>2.6</v>
      </c>
      <c r="D35" s="51">
        <v>500</v>
      </c>
      <c r="E35" s="706">
        <v>108.74</v>
      </c>
      <c r="F35" s="740">
        <f t="shared" si="0"/>
        <v>108.74</v>
      </c>
      <c r="G35" s="1037">
        <f>'Заказ, cкидки и курсы валют'!$J$24*F35</f>
        <v>1379.3669</v>
      </c>
      <c r="H35" s="158">
        <f t="shared" si="1"/>
        <v>689.68</v>
      </c>
      <c r="I35" s="245"/>
      <c r="K35" s="707"/>
    </row>
    <row r="36" spans="1:11" ht="15">
      <c r="A36" s="250" t="s">
        <v>815</v>
      </c>
      <c r="B36" s="49" t="s">
        <v>3226</v>
      </c>
      <c r="C36" s="49">
        <v>2.74</v>
      </c>
      <c r="D36" s="51">
        <v>500</v>
      </c>
      <c r="E36" s="706">
        <v>114.63</v>
      </c>
      <c r="F36" s="740">
        <f t="shared" si="0"/>
        <v>114.63</v>
      </c>
      <c r="G36" s="1037">
        <f>'Заказ, cкидки и курсы валют'!$J$24*F36</f>
        <v>1454.0815500000001</v>
      </c>
      <c r="H36" s="158">
        <f t="shared" si="1"/>
        <v>727.04</v>
      </c>
      <c r="I36" s="245"/>
      <c r="K36" s="707"/>
    </row>
    <row r="37" spans="1:11" ht="15">
      <c r="A37" s="250" t="s">
        <v>816</v>
      </c>
      <c r="B37" s="49" t="s">
        <v>3227</v>
      </c>
      <c r="C37" s="49">
        <v>2.78</v>
      </c>
      <c r="D37" s="51">
        <v>500</v>
      </c>
      <c r="E37" s="706">
        <v>126.79</v>
      </c>
      <c r="F37" s="740">
        <f t="shared" si="0"/>
        <v>126.79</v>
      </c>
      <c r="G37" s="1037">
        <f>'Заказ, cкидки и курсы валют'!$J$24*F37</f>
        <v>1608.3311500000002</v>
      </c>
      <c r="H37" s="158">
        <f t="shared" si="1"/>
        <v>804.17</v>
      </c>
      <c r="I37" s="245"/>
      <c r="K37" s="707"/>
    </row>
    <row r="38" spans="1:11" ht="15">
      <c r="A38" s="250" t="s">
        <v>817</v>
      </c>
      <c r="B38" s="49" t="s">
        <v>3228</v>
      </c>
      <c r="C38" s="49">
        <v>3.04</v>
      </c>
      <c r="D38" s="51">
        <v>500</v>
      </c>
      <c r="E38" s="706">
        <v>145.94</v>
      </c>
      <c r="F38" s="740">
        <f t="shared" si="0"/>
        <v>145.94</v>
      </c>
      <c r="G38" s="1037">
        <f>'Заказ, cкидки и курсы валют'!$J$24*F38</f>
        <v>1851.2489</v>
      </c>
      <c r="H38" s="158">
        <f t="shared" si="1"/>
        <v>925.62</v>
      </c>
      <c r="I38" s="245"/>
      <c r="K38" s="707"/>
    </row>
    <row r="39" spans="1:11" ht="15">
      <c r="A39" s="250" t="s">
        <v>818</v>
      </c>
      <c r="B39" s="49" t="s">
        <v>3229</v>
      </c>
      <c r="C39" s="49">
        <v>3.22</v>
      </c>
      <c r="D39" s="51">
        <v>500</v>
      </c>
      <c r="E39" s="706">
        <v>153.41</v>
      </c>
      <c r="F39" s="740">
        <f t="shared" si="0"/>
        <v>153.41</v>
      </c>
      <c r="G39" s="1037">
        <f>'Заказ, cкидки и курсы валют'!$J$24*F39</f>
        <v>1946.00585</v>
      </c>
      <c r="H39" s="158">
        <f t="shared" si="1"/>
        <v>973</v>
      </c>
      <c r="I39" s="245"/>
      <c r="K39" s="707"/>
    </row>
    <row r="40" spans="1:11" ht="15">
      <c r="A40" s="250" t="s">
        <v>819</v>
      </c>
      <c r="B40" s="49" t="s">
        <v>3230</v>
      </c>
      <c r="C40" s="49">
        <v>3.3</v>
      </c>
      <c r="D40" s="51">
        <v>500</v>
      </c>
      <c r="E40" s="706">
        <v>161.99</v>
      </c>
      <c r="F40" s="740">
        <f t="shared" si="0"/>
        <v>161.99</v>
      </c>
      <c r="G40" s="1037">
        <f>'Заказ, cкидки и курсы валют'!$J$24*F40</f>
        <v>2054.8431500000002</v>
      </c>
      <c r="H40" s="158">
        <f t="shared" si="1"/>
        <v>1027.42</v>
      </c>
      <c r="I40" s="245"/>
      <c r="K40" s="707"/>
    </row>
    <row r="41" spans="1:11" ht="15">
      <c r="A41" s="250" t="s">
        <v>820</v>
      </c>
      <c r="B41" s="49" t="s">
        <v>3231</v>
      </c>
      <c r="C41" s="49">
        <v>3.25</v>
      </c>
      <c r="D41" s="51">
        <v>500</v>
      </c>
      <c r="E41" s="706">
        <v>160.41999999999999</v>
      </c>
      <c r="F41" s="740">
        <f t="shared" si="0"/>
        <v>160.41999999999999</v>
      </c>
      <c r="G41" s="1037">
        <f>'Заказ, cкидки и курсы валют'!$J$24*F41</f>
        <v>2034.9277</v>
      </c>
      <c r="H41" s="158">
        <f t="shared" si="1"/>
        <v>1017.46</v>
      </c>
      <c r="I41" s="245"/>
      <c r="K41" s="707"/>
    </row>
    <row r="42" spans="1:11" ht="15">
      <c r="A42" s="250" t="s">
        <v>821</v>
      </c>
      <c r="B42" s="49" t="s">
        <v>611</v>
      </c>
      <c r="C42" s="49">
        <v>3.4</v>
      </c>
      <c r="D42" s="51">
        <v>250</v>
      </c>
      <c r="E42" s="706">
        <v>200.13</v>
      </c>
      <c r="F42" s="740">
        <f t="shared" si="0"/>
        <v>200.13</v>
      </c>
      <c r="G42" s="1037">
        <f>'Заказ, cкидки и курсы валют'!$J$24*F42</f>
        <v>2538.64905</v>
      </c>
      <c r="H42" s="158">
        <f t="shared" si="1"/>
        <v>634.66</v>
      </c>
      <c r="I42" s="245"/>
      <c r="K42" s="707"/>
    </row>
    <row r="43" spans="1:11" ht="15">
      <c r="A43" s="250" t="s">
        <v>822</v>
      </c>
      <c r="B43" s="49" t="s">
        <v>3342</v>
      </c>
      <c r="C43" s="49">
        <v>4</v>
      </c>
      <c r="D43" s="47">
        <v>250</v>
      </c>
      <c r="E43" s="706">
        <v>215.41</v>
      </c>
      <c r="F43" s="740">
        <f t="shared" si="0"/>
        <v>215.41</v>
      </c>
      <c r="G43" s="1037">
        <f>'Заказ, cкидки и курсы валют'!$J$24*F43</f>
        <v>2732.4758500000003</v>
      </c>
      <c r="H43" s="158">
        <f t="shared" si="1"/>
        <v>683.12</v>
      </c>
      <c r="I43" s="245"/>
      <c r="K43" s="707"/>
    </row>
    <row r="44" spans="1:11" ht="15">
      <c r="A44" s="250" t="s">
        <v>823</v>
      </c>
      <c r="B44" s="49" t="s">
        <v>3232</v>
      </c>
      <c r="C44" s="49">
        <v>4.72</v>
      </c>
      <c r="D44" s="51">
        <v>250</v>
      </c>
      <c r="E44" s="706">
        <v>226.85</v>
      </c>
      <c r="F44" s="740">
        <f t="shared" si="0"/>
        <v>226.85</v>
      </c>
      <c r="G44" s="1037">
        <f>'Заказ, cкидки и курсы валют'!$J$24*F44</f>
        <v>2877.5922500000001</v>
      </c>
      <c r="H44" s="158">
        <f t="shared" si="1"/>
        <v>719.4</v>
      </c>
      <c r="I44" s="245"/>
      <c r="K44" s="707"/>
    </row>
    <row r="45" spans="1:11" ht="15">
      <c r="A45" s="250" t="s">
        <v>824</v>
      </c>
      <c r="B45" s="49" t="s">
        <v>3650</v>
      </c>
      <c r="C45" s="49">
        <v>8.5</v>
      </c>
      <c r="D45" s="51">
        <v>250</v>
      </c>
      <c r="E45" s="706">
        <v>247.91</v>
      </c>
      <c r="F45" s="740">
        <f t="shared" si="0"/>
        <v>247.91</v>
      </c>
      <c r="G45" s="1037">
        <f>'Заказ, cкидки и курсы валют'!$J$24*F45</f>
        <v>3144.7383500000001</v>
      </c>
      <c r="H45" s="158">
        <f t="shared" si="1"/>
        <v>786.18</v>
      </c>
      <c r="I45" s="245"/>
      <c r="K45" s="707"/>
    </row>
    <row r="46" spans="1:11" ht="15">
      <c r="A46" s="250" t="s">
        <v>825</v>
      </c>
      <c r="B46" s="49" t="s">
        <v>3651</v>
      </c>
      <c r="C46" s="49">
        <v>9</v>
      </c>
      <c r="D46" s="51">
        <v>200</v>
      </c>
      <c r="E46" s="706">
        <v>277.08</v>
      </c>
      <c r="F46" s="740">
        <f t="shared" si="0"/>
        <v>277.08</v>
      </c>
      <c r="G46" s="1037">
        <f>'Заказ, cкидки и курсы валют'!$J$24*F46</f>
        <v>3514.7597999999998</v>
      </c>
      <c r="H46" s="158">
        <f t="shared" si="1"/>
        <v>702.95</v>
      </c>
      <c r="I46" s="245"/>
      <c r="K46" s="707"/>
    </row>
    <row r="47" spans="1:11" ht="15">
      <c r="A47" s="250" t="s">
        <v>826</v>
      </c>
      <c r="B47" s="49" t="s">
        <v>91</v>
      </c>
      <c r="C47" s="49">
        <v>6.1</v>
      </c>
      <c r="D47" s="51">
        <v>400</v>
      </c>
      <c r="E47" s="706">
        <v>249.16</v>
      </c>
      <c r="F47" s="740">
        <f t="shared" si="0"/>
        <v>249.16</v>
      </c>
      <c r="G47" s="1037">
        <f>'Заказ, cкидки и курсы валют'!$J$24*F47</f>
        <v>3160.5945999999999</v>
      </c>
      <c r="H47" s="158">
        <f t="shared" si="1"/>
        <v>1264.24</v>
      </c>
      <c r="I47" s="245"/>
      <c r="K47" s="707"/>
    </row>
    <row r="48" spans="1:11" ht="15">
      <c r="A48" s="250" t="s">
        <v>827</v>
      </c>
      <c r="B48" s="49" t="s">
        <v>92</v>
      </c>
      <c r="C48" s="49">
        <v>6.2</v>
      </c>
      <c r="D48" s="51">
        <v>400</v>
      </c>
      <c r="E48" s="706">
        <v>265.99</v>
      </c>
      <c r="F48" s="740">
        <f t="shared" si="0"/>
        <v>265.99</v>
      </c>
      <c r="G48" s="1037">
        <f>'Заказ, cкидки и курсы валют'!$J$24*F48</f>
        <v>3374.0831500000004</v>
      </c>
      <c r="H48" s="158">
        <f t="shared" si="1"/>
        <v>1349.63</v>
      </c>
      <c r="I48" s="245"/>
      <c r="K48" s="707"/>
    </row>
    <row r="49" spans="1:11" ht="15">
      <c r="A49" s="250" t="s">
        <v>828</v>
      </c>
      <c r="B49" s="49" t="s">
        <v>93</v>
      </c>
      <c r="C49" s="49">
        <v>6.5</v>
      </c>
      <c r="D49" s="51">
        <v>350</v>
      </c>
      <c r="E49" s="706">
        <v>302.32</v>
      </c>
      <c r="F49" s="740">
        <f t="shared" si="0"/>
        <v>302.32</v>
      </c>
      <c r="G49" s="1037">
        <f>'Заказ, cкидки и курсы валют'!$J$24*F49</f>
        <v>3834.9292</v>
      </c>
      <c r="H49" s="158">
        <f t="shared" si="1"/>
        <v>1342.23</v>
      </c>
      <c r="I49" s="245"/>
      <c r="K49" s="707"/>
    </row>
    <row r="50" spans="1:11" ht="15">
      <c r="A50" s="250" t="s">
        <v>829</v>
      </c>
      <c r="B50" s="49" t="s">
        <v>94</v>
      </c>
      <c r="C50" s="49">
        <v>6.6</v>
      </c>
      <c r="D50" s="51">
        <v>350</v>
      </c>
      <c r="E50" s="706">
        <v>285.68</v>
      </c>
      <c r="F50" s="740">
        <f t="shared" si="0"/>
        <v>285.68</v>
      </c>
      <c r="G50" s="1037">
        <f>'Заказ, cкидки и курсы валют'!$J$24*F50</f>
        <v>3623.8508000000002</v>
      </c>
      <c r="H50" s="158">
        <f t="shared" si="1"/>
        <v>1268.3499999999999</v>
      </c>
      <c r="I50" s="245"/>
      <c r="K50" s="707"/>
    </row>
    <row r="51" spans="1:11" ht="15">
      <c r="A51" s="250" t="s">
        <v>830</v>
      </c>
      <c r="B51" s="49" t="s">
        <v>95</v>
      </c>
      <c r="C51" s="49">
        <v>7</v>
      </c>
      <c r="D51" s="51">
        <v>300</v>
      </c>
      <c r="E51" s="706">
        <v>304.33</v>
      </c>
      <c r="F51" s="740">
        <f t="shared" si="0"/>
        <v>304.33</v>
      </c>
      <c r="G51" s="1037">
        <f>'Заказ, cкидки и курсы валют'!$J$24*F51</f>
        <v>3860.42605</v>
      </c>
      <c r="H51" s="158">
        <f t="shared" si="1"/>
        <v>1158.1300000000001</v>
      </c>
      <c r="I51" s="245"/>
      <c r="K51" s="707"/>
    </row>
    <row r="52" spans="1:11" ht="15">
      <c r="A52" s="250" t="s">
        <v>831</v>
      </c>
      <c r="B52" s="49" t="s">
        <v>1010</v>
      </c>
      <c r="C52" s="49">
        <v>7.8</v>
      </c>
      <c r="D52" s="51">
        <v>250</v>
      </c>
      <c r="E52" s="706">
        <v>326.37</v>
      </c>
      <c r="F52" s="740">
        <f t="shared" si="0"/>
        <v>326.37</v>
      </c>
      <c r="G52" s="1037">
        <f>'Заказ, cкидки и курсы валют'!$J$24*F52</f>
        <v>4140.0034500000002</v>
      </c>
      <c r="H52" s="158">
        <f t="shared" si="1"/>
        <v>1035</v>
      </c>
      <c r="I52" s="245"/>
      <c r="K52" s="707"/>
    </row>
    <row r="53" spans="1:11" ht="15">
      <c r="A53" s="250" t="s">
        <v>832</v>
      </c>
      <c r="B53" s="49" t="s">
        <v>96</v>
      </c>
      <c r="C53" s="49">
        <v>8.1</v>
      </c>
      <c r="D53" s="51">
        <v>250</v>
      </c>
      <c r="E53" s="706">
        <v>375.89</v>
      </c>
      <c r="F53" s="740">
        <f t="shared" si="0"/>
        <v>375.89</v>
      </c>
      <c r="G53" s="1037">
        <f>'Заказ, cкидки и курсы валют'!$J$24*F53</f>
        <v>4768.1646499999997</v>
      </c>
      <c r="H53" s="158">
        <f t="shared" si="1"/>
        <v>1192.04</v>
      </c>
      <c r="I53" s="245"/>
      <c r="K53" s="707"/>
    </row>
    <row r="54" spans="1:11" ht="15.75" thickBot="1">
      <c r="A54" s="282" t="s">
        <v>833</v>
      </c>
      <c r="B54" s="163" t="s">
        <v>97</v>
      </c>
      <c r="C54" s="163">
        <v>8.9</v>
      </c>
      <c r="D54" s="251">
        <v>200</v>
      </c>
      <c r="E54" s="706">
        <v>432.67</v>
      </c>
      <c r="F54" s="1173">
        <f t="shared" si="0"/>
        <v>432.67</v>
      </c>
      <c r="G54" s="1174">
        <f>'Заказ, cкидки и курсы валют'!$J$24*F54</f>
        <v>5488.4189500000002</v>
      </c>
      <c r="H54" s="214">
        <f t="shared" si="1"/>
        <v>1097.68</v>
      </c>
      <c r="I54" s="248"/>
      <c r="K54" s="707"/>
    </row>
    <row r="55" spans="1:11" ht="15.75" thickBot="1">
      <c r="A55" s="14"/>
      <c r="B55" s="54"/>
      <c r="C55" s="54"/>
      <c r="D55" s="150"/>
      <c r="E55" s="825"/>
      <c r="F55" s="1427"/>
      <c r="G55" s="1040"/>
      <c r="H55" s="23"/>
      <c r="I55" s="14"/>
      <c r="K55" s="707"/>
    </row>
    <row r="56" spans="1:11" ht="18">
      <c r="A56" s="291"/>
      <c r="B56" s="196"/>
      <c r="C56" s="112"/>
      <c r="D56" s="112" t="s">
        <v>3209</v>
      </c>
      <c r="E56" s="687"/>
      <c r="F56" s="687"/>
      <c r="G56" s="701"/>
      <c r="H56" s="196"/>
      <c r="I56" s="116"/>
      <c r="K56" s="707"/>
    </row>
    <row r="57" spans="1:11" ht="18">
      <c r="A57" s="292"/>
      <c r="B57" s="17"/>
      <c r="C57" s="129"/>
      <c r="D57" s="129" t="s">
        <v>3210</v>
      </c>
      <c r="E57" s="688"/>
      <c r="F57" s="700"/>
      <c r="G57" s="700"/>
      <c r="H57" s="17"/>
      <c r="I57" s="200"/>
      <c r="K57" s="707"/>
    </row>
    <row r="58" spans="1:11">
      <c r="A58" s="292"/>
      <c r="B58" s="17"/>
      <c r="C58" s="118"/>
      <c r="D58" s="118"/>
      <c r="E58" s="1082"/>
      <c r="F58" s="733"/>
      <c r="G58" s="763"/>
      <c r="H58" s="17"/>
      <c r="I58" s="200"/>
      <c r="K58" s="707"/>
    </row>
    <row r="59" spans="1:11">
      <c r="A59" s="292"/>
      <c r="B59" s="17"/>
      <c r="C59" s="118"/>
      <c r="D59" s="118"/>
      <c r="E59" s="1082"/>
      <c r="F59" s="733"/>
      <c r="G59" s="763"/>
      <c r="H59" s="17"/>
      <c r="I59" s="200"/>
      <c r="K59" s="707"/>
    </row>
    <row r="60" spans="1:11" ht="15.75">
      <c r="A60" s="634" t="s">
        <v>7212</v>
      </c>
      <c r="B60" s="17"/>
      <c r="C60" s="118"/>
      <c r="D60" s="118"/>
      <c r="E60" s="1082"/>
      <c r="F60" s="733"/>
      <c r="G60" s="763"/>
      <c r="H60" s="17"/>
      <c r="I60" s="200"/>
      <c r="K60" s="707"/>
    </row>
    <row r="61" spans="1:11" ht="13.5" thickBot="1">
      <c r="A61" s="293"/>
      <c r="B61" s="204"/>
      <c r="C61" s="120"/>
      <c r="D61" s="120"/>
      <c r="E61" s="1083"/>
      <c r="F61" s="735"/>
      <c r="G61" s="764"/>
      <c r="H61" s="204"/>
      <c r="I61" s="205"/>
      <c r="K61" s="707"/>
    </row>
    <row r="62" spans="1:11" ht="33.75">
      <c r="A62" s="220" t="s">
        <v>1036</v>
      </c>
      <c r="B62" s="222" t="s">
        <v>1037</v>
      </c>
      <c r="C62" s="225" t="s">
        <v>679</v>
      </c>
      <c r="D62" s="225" t="s">
        <v>3147</v>
      </c>
      <c r="E62" s="742" t="s">
        <v>11544</v>
      </c>
      <c r="F62" s="737" t="s">
        <v>2796</v>
      </c>
      <c r="G62" s="2754" t="s">
        <v>2644</v>
      </c>
      <c r="H62" s="2743" t="s">
        <v>498</v>
      </c>
      <c r="I62" s="206" t="s">
        <v>4274</v>
      </c>
      <c r="K62" s="707"/>
    </row>
    <row r="63" spans="1:11" ht="13.5" thickBot="1">
      <c r="A63" s="228"/>
      <c r="B63" s="445"/>
      <c r="C63" s="230" t="s">
        <v>3648</v>
      </c>
      <c r="D63" s="446" t="s">
        <v>2645</v>
      </c>
      <c r="E63" s="1084" t="s">
        <v>265</v>
      </c>
      <c r="F63" s="745">
        <f>'Заказ, cкидки и курсы валют'!$I$12</f>
        <v>0</v>
      </c>
      <c r="G63" s="2753"/>
      <c r="H63" s="2744"/>
      <c r="I63" s="380"/>
      <c r="K63" s="707"/>
    </row>
    <row r="64" spans="1:11" ht="15">
      <c r="A64" s="389" t="s">
        <v>11480</v>
      </c>
      <c r="B64" s="1221" t="s">
        <v>963</v>
      </c>
      <c r="C64" s="1221">
        <v>0.63</v>
      </c>
      <c r="D64" s="450">
        <v>100</v>
      </c>
      <c r="E64" s="825">
        <f>E12*2</f>
        <v>116.74</v>
      </c>
      <c r="F64" s="1187">
        <f>ROUND(E64*(1-$F$11),2)</f>
        <v>116.74</v>
      </c>
      <c r="G64" s="1188">
        <f>'Заказ, cкидки и курсы валют'!$J$24*F64</f>
        <v>1480.8469</v>
      </c>
      <c r="H64" s="443">
        <f>ROUND((D64/1000)*G64,2)</f>
        <v>148.08000000000001</v>
      </c>
      <c r="I64" s="393"/>
      <c r="K64" s="707"/>
    </row>
    <row r="65" spans="1:11" ht="15">
      <c r="A65" s="250" t="s">
        <v>11481</v>
      </c>
      <c r="B65" s="49" t="s">
        <v>3652</v>
      </c>
      <c r="C65" s="49">
        <v>0.65</v>
      </c>
      <c r="D65" s="51">
        <v>100</v>
      </c>
      <c r="E65" s="825">
        <f t="shared" ref="E65:E106" si="2">E13*2</f>
        <v>127.5</v>
      </c>
      <c r="F65" s="740">
        <f t="shared" ref="F65:F106" si="3">ROUND(E65*(1-$F$11),2)</f>
        <v>127.5</v>
      </c>
      <c r="G65" s="1037">
        <f>'Заказ, cкидки и курсы валют'!$J$24*F65</f>
        <v>1617.3375000000001</v>
      </c>
      <c r="H65" s="158">
        <f t="shared" ref="H65:H106" si="4">ROUND((D65/1000)*G65,2)</f>
        <v>161.72999999999999</v>
      </c>
      <c r="I65" s="245"/>
      <c r="K65" s="707"/>
    </row>
    <row r="66" spans="1:11" ht="15">
      <c r="A66" s="250" t="s">
        <v>11482</v>
      </c>
      <c r="B66" s="49" t="s">
        <v>3653</v>
      </c>
      <c r="C66" s="49">
        <v>0.66</v>
      </c>
      <c r="D66" s="40">
        <v>100</v>
      </c>
      <c r="E66" s="825">
        <f t="shared" si="2"/>
        <v>141.13999999999999</v>
      </c>
      <c r="F66" s="740">
        <f t="shared" si="3"/>
        <v>141.13999999999999</v>
      </c>
      <c r="G66" s="1037">
        <f>'Заказ, cкидки и курсы валют'!$J$24*F66</f>
        <v>1790.3608999999999</v>
      </c>
      <c r="H66" s="158">
        <f t="shared" si="4"/>
        <v>179.04</v>
      </c>
      <c r="I66" s="245"/>
      <c r="K66" s="707"/>
    </row>
    <row r="67" spans="1:11" ht="15">
      <c r="A67" s="250" t="s">
        <v>11483</v>
      </c>
      <c r="B67" s="49" t="s">
        <v>3654</v>
      </c>
      <c r="C67" s="49">
        <v>0.67</v>
      </c>
      <c r="D67" s="40">
        <v>100</v>
      </c>
      <c r="E67" s="825">
        <f t="shared" si="2"/>
        <v>130.22</v>
      </c>
      <c r="F67" s="740">
        <f t="shared" si="3"/>
        <v>130.22</v>
      </c>
      <c r="G67" s="1037">
        <f>'Заказ, cкидки и курсы валют'!$J$24*F67</f>
        <v>1651.8407</v>
      </c>
      <c r="H67" s="158">
        <f t="shared" si="4"/>
        <v>165.18</v>
      </c>
      <c r="I67" s="245"/>
      <c r="K67" s="707"/>
    </row>
    <row r="68" spans="1:11" ht="15">
      <c r="A68" s="250" t="s">
        <v>11484</v>
      </c>
      <c r="B68" s="49" t="s">
        <v>622</v>
      </c>
      <c r="C68" s="49">
        <v>1</v>
      </c>
      <c r="D68" s="40">
        <v>100</v>
      </c>
      <c r="E68" s="825">
        <f t="shared" si="2"/>
        <v>109.26</v>
      </c>
      <c r="F68" s="740">
        <f t="shared" si="3"/>
        <v>109.26</v>
      </c>
      <c r="G68" s="1037">
        <f>'Заказ, cкидки и курсы валют'!$J$24*F68</f>
        <v>1385.9631000000002</v>
      </c>
      <c r="H68" s="158">
        <f t="shared" si="4"/>
        <v>138.6</v>
      </c>
      <c r="I68" s="245"/>
      <c r="K68" s="707"/>
    </row>
    <row r="69" spans="1:11" ht="15">
      <c r="A69" s="250" t="s">
        <v>11485</v>
      </c>
      <c r="B69" s="49" t="s">
        <v>623</v>
      </c>
      <c r="C69" s="49">
        <v>1.05</v>
      </c>
      <c r="D69" s="40">
        <v>100</v>
      </c>
      <c r="E69" s="825">
        <f t="shared" si="2"/>
        <v>116.56</v>
      </c>
      <c r="F69" s="740">
        <f t="shared" si="3"/>
        <v>116.56</v>
      </c>
      <c r="G69" s="1037">
        <f>'Заказ, cкидки и курсы валют'!$J$24*F69</f>
        <v>1478.5636000000002</v>
      </c>
      <c r="H69" s="158">
        <f t="shared" si="4"/>
        <v>147.86000000000001</v>
      </c>
      <c r="I69" s="245"/>
      <c r="K69" s="707"/>
    </row>
    <row r="70" spans="1:11" ht="15">
      <c r="A70" s="250" t="s">
        <v>11486</v>
      </c>
      <c r="B70" s="49" t="s">
        <v>624</v>
      </c>
      <c r="C70" s="49">
        <v>1.1000000000000001</v>
      </c>
      <c r="D70" s="40">
        <v>100</v>
      </c>
      <c r="E70" s="825">
        <f t="shared" si="2"/>
        <v>121.48</v>
      </c>
      <c r="F70" s="740">
        <f t="shared" si="3"/>
        <v>121.48</v>
      </c>
      <c r="G70" s="1037">
        <f>'Заказ, cкидки и курсы валют'!$J$24*F70</f>
        <v>1540.9738000000002</v>
      </c>
      <c r="H70" s="158">
        <f t="shared" si="4"/>
        <v>154.1</v>
      </c>
      <c r="I70" s="245"/>
      <c r="K70" s="707"/>
    </row>
    <row r="71" spans="1:11" ht="15">
      <c r="A71" s="250" t="s">
        <v>11487</v>
      </c>
      <c r="B71" s="49" t="s">
        <v>3213</v>
      </c>
      <c r="C71" s="49">
        <v>1.1499999999999999</v>
      </c>
      <c r="D71" s="40">
        <v>100</v>
      </c>
      <c r="E71" s="825">
        <f t="shared" si="2"/>
        <v>120.36</v>
      </c>
      <c r="F71" s="740">
        <f t="shared" si="3"/>
        <v>120.36</v>
      </c>
      <c r="G71" s="1037">
        <f>'Заказ, cкидки и курсы валют'!$J$24*F71</f>
        <v>1526.7666000000002</v>
      </c>
      <c r="H71" s="158">
        <f t="shared" si="4"/>
        <v>152.68</v>
      </c>
      <c r="I71" s="245"/>
      <c r="K71" s="707"/>
    </row>
    <row r="72" spans="1:11" ht="15">
      <c r="A72" s="250" t="s">
        <v>11488</v>
      </c>
      <c r="B72" s="49" t="s">
        <v>3214</v>
      </c>
      <c r="C72" s="49">
        <v>1.3</v>
      </c>
      <c r="D72" s="40">
        <v>100</v>
      </c>
      <c r="E72" s="825">
        <f t="shared" si="2"/>
        <v>148.80000000000001</v>
      </c>
      <c r="F72" s="740">
        <f t="shared" si="3"/>
        <v>148.80000000000001</v>
      </c>
      <c r="G72" s="1037">
        <f>'Заказ, cкидки и курсы валют'!$J$24*F72</f>
        <v>1887.5280000000002</v>
      </c>
      <c r="H72" s="158">
        <f t="shared" si="4"/>
        <v>188.75</v>
      </c>
      <c r="I72" s="245"/>
      <c r="K72" s="707"/>
    </row>
    <row r="73" spans="1:11" ht="15">
      <c r="A73" s="250" t="s">
        <v>11489</v>
      </c>
      <c r="B73" s="49" t="s">
        <v>3215</v>
      </c>
      <c r="C73" s="49">
        <v>1.35</v>
      </c>
      <c r="D73" s="40">
        <v>100</v>
      </c>
      <c r="E73" s="825">
        <f t="shared" si="2"/>
        <v>152.52000000000001</v>
      </c>
      <c r="F73" s="740">
        <f t="shared" si="3"/>
        <v>152.52000000000001</v>
      </c>
      <c r="G73" s="1037">
        <f>'Заказ, cкидки и курсы валют'!$J$24*F73</f>
        <v>1934.7162000000003</v>
      </c>
      <c r="H73" s="158">
        <f t="shared" si="4"/>
        <v>193.47</v>
      </c>
      <c r="I73" s="245"/>
      <c r="K73" s="707"/>
    </row>
    <row r="74" spans="1:11" ht="15">
      <c r="A74" s="250" t="s">
        <v>11490</v>
      </c>
      <c r="B74" s="49" t="s">
        <v>3216</v>
      </c>
      <c r="C74" s="49">
        <v>1.47</v>
      </c>
      <c r="D74" s="40">
        <v>100</v>
      </c>
      <c r="E74" s="825">
        <f t="shared" si="2"/>
        <v>143.91999999999999</v>
      </c>
      <c r="F74" s="740">
        <f t="shared" si="3"/>
        <v>143.91999999999999</v>
      </c>
      <c r="G74" s="1037">
        <f>'Заказ, cкидки и курсы валют'!$J$24*F74</f>
        <v>1825.6251999999999</v>
      </c>
      <c r="H74" s="158">
        <f t="shared" si="4"/>
        <v>182.56</v>
      </c>
      <c r="I74" s="245"/>
      <c r="K74" s="707"/>
    </row>
    <row r="75" spans="1:11" ht="15">
      <c r="A75" s="250" t="s">
        <v>11491</v>
      </c>
      <c r="B75" s="49" t="s">
        <v>3217</v>
      </c>
      <c r="C75" s="49">
        <v>1.7</v>
      </c>
      <c r="D75" s="40">
        <v>50</v>
      </c>
      <c r="E75" s="825">
        <f t="shared" si="2"/>
        <v>184.2</v>
      </c>
      <c r="F75" s="740">
        <f t="shared" si="3"/>
        <v>184.2</v>
      </c>
      <c r="G75" s="1037">
        <f>'Заказ, cкидки и курсы валют'!$J$24*F75</f>
        <v>2336.5769999999998</v>
      </c>
      <c r="H75" s="158">
        <f t="shared" si="4"/>
        <v>116.83</v>
      </c>
      <c r="I75" s="245"/>
      <c r="K75" s="707"/>
    </row>
    <row r="76" spans="1:11" ht="15">
      <c r="A76" s="250" t="s">
        <v>11492</v>
      </c>
      <c r="B76" s="49" t="s">
        <v>3218</v>
      </c>
      <c r="C76" s="49">
        <v>1.95</v>
      </c>
      <c r="D76" s="40">
        <v>50</v>
      </c>
      <c r="E76" s="825">
        <f t="shared" si="2"/>
        <v>190.2</v>
      </c>
      <c r="F76" s="740">
        <f t="shared" si="3"/>
        <v>190.2</v>
      </c>
      <c r="G76" s="1037">
        <f>'Заказ, cкидки и курсы валют'!$J$24*F76</f>
        <v>2412.6869999999999</v>
      </c>
      <c r="H76" s="158">
        <f t="shared" si="4"/>
        <v>120.63</v>
      </c>
      <c r="I76" s="245"/>
      <c r="K76" s="707"/>
    </row>
    <row r="77" spans="1:11" ht="15">
      <c r="A77" s="250" t="s">
        <v>11493</v>
      </c>
      <c r="B77" s="49" t="s">
        <v>3219</v>
      </c>
      <c r="C77" s="49">
        <v>1.63</v>
      </c>
      <c r="D77" s="40">
        <v>100</v>
      </c>
      <c r="E77" s="825">
        <f t="shared" si="2"/>
        <v>148.80000000000001</v>
      </c>
      <c r="F77" s="740">
        <f t="shared" si="3"/>
        <v>148.80000000000001</v>
      </c>
      <c r="G77" s="1037">
        <f>'Заказ, cкидки и курсы валют'!$J$24*F77</f>
        <v>1887.5280000000002</v>
      </c>
      <c r="H77" s="158">
        <f t="shared" si="4"/>
        <v>188.75</v>
      </c>
      <c r="I77" s="245"/>
      <c r="K77" s="707"/>
    </row>
    <row r="78" spans="1:11" ht="15">
      <c r="A78" s="250" t="s">
        <v>11494</v>
      </c>
      <c r="B78" s="49" t="s">
        <v>3220</v>
      </c>
      <c r="C78" s="49">
        <v>1.67</v>
      </c>
      <c r="D78" s="40">
        <v>100</v>
      </c>
      <c r="E78" s="825">
        <f t="shared" si="2"/>
        <v>176.86</v>
      </c>
      <c r="F78" s="740">
        <f t="shared" si="3"/>
        <v>176.86</v>
      </c>
      <c r="G78" s="1037">
        <f>'Заказ, cкидки и курсы валют'!$J$24*F78</f>
        <v>2243.4691000000003</v>
      </c>
      <c r="H78" s="158">
        <f t="shared" si="4"/>
        <v>224.35</v>
      </c>
      <c r="I78" s="245"/>
      <c r="K78" s="707"/>
    </row>
    <row r="79" spans="1:11" ht="15">
      <c r="A79" s="250" t="s">
        <v>11495</v>
      </c>
      <c r="B79" s="49" t="s">
        <v>3221</v>
      </c>
      <c r="C79" s="49">
        <v>1.71</v>
      </c>
      <c r="D79" s="51">
        <v>100</v>
      </c>
      <c r="E79" s="825">
        <f t="shared" si="2"/>
        <v>166.38</v>
      </c>
      <c r="F79" s="740">
        <f t="shared" si="3"/>
        <v>166.38</v>
      </c>
      <c r="G79" s="1037">
        <f>'Заказ, cкидки и курсы валют'!$J$24*F79</f>
        <v>2110.5302999999999</v>
      </c>
      <c r="H79" s="158">
        <f t="shared" si="4"/>
        <v>211.05</v>
      </c>
      <c r="I79" s="245"/>
      <c r="K79" s="707"/>
    </row>
    <row r="80" spans="1:11" ht="15">
      <c r="A80" s="250" t="s">
        <v>11496</v>
      </c>
      <c r="B80" s="49" t="s">
        <v>145</v>
      </c>
      <c r="C80" s="49">
        <v>1.82</v>
      </c>
      <c r="D80" s="51">
        <v>100</v>
      </c>
      <c r="E80" s="825">
        <f t="shared" si="2"/>
        <v>169.4</v>
      </c>
      <c r="F80" s="740">
        <f t="shared" si="3"/>
        <v>169.4</v>
      </c>
      <c r="G80" s="1037">
        <f>'Заказ, cкидки и курсы валют'!$J$24*F80</f>
        <v>2148.8389999999999</v>
      </c>
      <c r="H80" s="158">
        <f t="shared" si="4"/>
        <v>214.88</v>
      </c>
      <c r="I80" s="245"/>
      <c r="K80" s="707"/>
    </row>
    <row r="81" spans="1:11" ht="15">
      <c r="A81" s="250" t="s">
        <v>11497</v>
      </c>
      <c r="B81" s="49" t="s">
        <v>3222</v>
      </c>
      <c r="C81" s="49">
        <v>2</v>
      </c>
      <c r="D81" s="51">
        <v>50</v>
      </c>
      <c r="E81" s="825">
        <f t="shared" si="2"/>
        <v>177.72</v>
      </c>
      <c r="F81" s="740">
        <f t="shared" si="3"/>
        <v>177.72</v>
      </c>
      <c r="G81" s="1037">
        <f>'Заказ, cкидки и курсы валют'!$J$24*F81</f>
        <v>2254.3782000000001</v>
      </c>
      <c r="H81" s="158">
        <f t="shared" si="4"/>
        <v>112.72</v>
      </c>
      <c r="I81" s="245"/>
      <c r="K81" s="707"/>
    </row>
    <row r="82" spans="1:11" ht="15">
      <c r="A82" s="250" t="s">
        <v>11498</v>
      </c>
      <c r="B82" s="49" t="s">
        <v>146</v>
      </c>
      <c r="C82" s="49">
        <v>2.12</v>
      </c>
      <c r="D82" s="51">
        <v>50</v>
      </c>
      <c r="E82" s="825">
        <f t="shared" si="2"/>
        <v>198</v>
      </c>
      <c r="F82" s="740">
        <f t="shared" si="3"/>
        <v>198</v>
      </c>
      <c r="G82" s="1037">
        <f>'Заказ, cкидки и курсы валют'!$J$24*F82</f>
        <v>2511.63</v>
      </c>
      <c r="H82" s="158">
        <f t="shared" si="4"/>
        <v>125.58</v>
      </c>
      <c r="I82" s="245"/>
      <c r="K82" s="707"/>
    </row>
    <row r="83" spans="1:11" ht="15">
      <c r="A83" s="250" t="s">
        <v>11499</v>
      </c>
      <c r="B83" s="49" t="s">
        <v>3223</v>
      </c>
      <c r="C83" s="49">
        <v>2.12</v>
      </c>
      <c r="D83" s="51">
        <v>50</v>
      </c>
      <c r="E83" s="825">
        <f t="shared" si="2"/>
        <v>216</v>
      </c>
      <c r="F83" s="740">
        <f t="shared" si="3"/>
        <v>216</v>
      </c>
      <c r="G83" s="1037">
        <f>'Заказ, cкидки и курсы валют'!$J$24*F83</f>
        <v>2739.96</v>
      </c>
      <c r="H83" s="158">
        <f t="shared" si="4"/>
        <v>137</v>
      </c>
      <c r="I83" s="245"/>
      <c r="K83" s="707"/>
    </row>
    <row r="84" spans="1:11" ht="15">
      <c r="A84" s="250" t="s">
        <v>11500</v>
      </c>
      <c r="B84" s="49" t="s">
        <v>1359</v>
      </c>
      <c r="C84" s="49">
        <v>2.48</v>
      </c>
      <c r="D84" s="51">
        <v>50</v>
      </c>
      <c r="E84" s="825">
        <f t="shared" si="2"/>
        <v>255.42</v>
      </c>
      <c r="F84" s="740">
        <f t="shared" si="3"/>
        <v>255.42</v>
      </c>
      <c r="G84" s="1037">
        <f>'Заказ, cкидки и курсы валют'!$J$24*F84</f>
        <v>3240.0027</v>
      </c>
      <c r="H84" s="158">
        <f t="shared" si="4"/>
        <v>162</v>
      </c>
      <c r="I84" s="245"/>
      <c r="K84" s="707"/>
    </row>
    <row r="85" spans="1:11" ht="15">
      <c r="A85" s="250" t="s">
        <v>11501</v>
      </c>
      <c r="B85" s="49" t="s">
        <v>148</v>
      </c>
      <c r="C85" s="49">
        <v>2.61</v>
      </c>
      <c r="D85" s="51">
        <v>50</v>
      </c>
      <c r="E85" s="825">
        <f t="shared" si="2"/>
        <v>259.12</v>
      </c>
      <c r="F85" s="740">
        <f t="shared" si="3"/>
        <v>259.12</v>
      </c>
      <c r="G85" s="1037">
        <f>'Заказ, cкидки и курсы валют'!$J$24*F85</f>
        <v>3286.9372000000003</v>
      </c>
      <c r="H85" s="158">
        <f t="shared" si="4"/>
        <v>164.35</v>
      </c>
      <c r="I85" s="245"/>
      <c r="K85" s="707"/>
    </row>
    <row r="86" spans="1:11" ht="15">
      <c r="A86" s="250" t="s">
        <v>11502</v>
      </c>
      <c r="B86" s="49" t="s">
        <v>3224</v>
      </c>
      <c r="C86" s="49">
        <v>2.46</v>
      </c>
      <c r="D86" s="51">
        <v>50</v>
      </c>
      <c r="E86" s="825">
        <f t="shared" si="2"/>
        <v>229.12</v>
      </c>
      <c r="F86" s="740">
        <f t="shared" si="3"/>
        <v>229.12</v>
      </c>
      <c r="G86" s="1037">
        <f>'Заказ, cкидки и курсы валют'!$J$24*F86</f>
        <v>2906.3872000000001</v>
      </c>
      <c r="H86" s="158">
        <f t="shared" si="4"/>
        <v>145.32</v>
      </c>
      <c r="I86" s="245"/>
      <c r="K86" s="707"/>
    </row>
    <row r="87" spans="1:11" ht="15">
      <c r="A87" s="250" t="s">
        <v>11503</v>
      </c>
      <c r="B87" s="49" t="s">
        <v>3225</v>
      </c>
      <c r="C87" s="49">
        <v>2.6</v>
      </c>
      <c r="D87" s="51">
        <v>50</v>
      </c>
      <c r="E87" s="825">
        <f t="shared" si="2"/>
        <v>217.48</v>
      </c>
      <c r="F87" s="740">
        <f t="shared" si="3"/>
        <v>217.48</v>
      </c>
      <c r="G87" s="1037">
        <f>'Заказ, cкидки и курсы валют'!$J$24*F87</f>
        <v>2758.7338</v>
      </c>
      <c r="H87" s="158">
        <f t="shared" si="4"/>
        <v>137.94</v>
      </c>
      <c r="I87" s="245"/>
      <c r="K87" s="707"/>
    </row>
    <row r="88" spans="1:11" ht="15">
      <c r="A88" s="250" t="s">
        <v>11504</v>
      </c>
      <c r="B88" s="49" t="s">
        <v>3226</v>
      </c>
      <c r="C88" s="49">
        <v>2.74</v>
      </c>
      <c r="D88" s="51">
        <v>50</v>
      </c>
      <c r="E88" s="825">
        <f t="shared" si="2"/>
        <v>229.26</v>
      </c>
      <c r="F88" s="740">
        <f t="shared" si="3"/>
        <v>229.26</v>
      </c>
      <c r="G88" s="1037">
        <f>'Заказ, cкидки и курсы валют'!$J$24*F88</f>
        <v>2908.1631000000002</v>
      </c>
      <c r="H88" s="158">
        <f t="shared" si="4"/>
        <v>145.41</v>
      </c>
      <c r="I88" s="245"/>
      <c r="K88" s="707"/>
    </row>
    <row r="89" spans="1:11" ht="15">
      <c r="A89" s="250" t="s">
        <v>11505</v>
      </c>
      <c r="B89" s="49" t="s">
        <v>3227</v>
      </c>
      <c r="C89" s="49">
        <v>2.78</v>
      </c>
      <c r="D89" s="51">
        <v>50</v>
      </c>
      <c r="E89" s="825">
        <f t="shared" si="2"/>
        <v>253.58</v>
      </c>
      <c r="F89" s="740">
        <f t="shared" si="3"/>
        <v>253.58</v>
      </c>
      <c r="G89" s="1037">
        <f>'Заказ, cкидки и курсы валют'!$J$24*F89</f>
        <v>3216.6623000000004</v>
      </c>
      <c r="H89" s="158">
        <f t="shared" si="4"/>
        <v>160.83000000000001</v>
      </c>
      <c r="I89" s="245"/>
      <c r="K89" s="707"/>
    </row>
    <row r="90" spans="1:11" ht="15">
      <c r="A90" s="250" t="s">
        <v>11506</v>
      </c>
      <c r="B90" s="49" t="s">
        <v>3228</v>
      </c>
      <c r="C90" s="49">
        <v>3.04</v>
      </c>
      <c r="D90" s="51">
        <v>50</v>
      </c>
      <c r="E90" s="825">
        <f t="shared" si="2"/>
        <v>291.88</v>
      </c>
      <c r="F90" s="740">
        <f t="shared" si="3"/>
        <v>291.88</v>
      </c>
      <c r="G90" s="1037">
        <f>'Заказ, cкидки и курсы валют'!$J$24*F90</f>
        <v>3702.4978000000001</v>
      </c>
      <c r="H90" s="158">
        <f t="shared" si="4"/>
        <v>185.12</v>
      </c>
      <c r="I90" s="245"/>
      <c r="K90" s="707"/>
    </row>
    <row r="91" spans="1:11" ht="15">
      <c r="A91" s="250" t="s">
        <v>11507</v>
      </c>
      <c r="B91" s="49" t="s">
        <v>3229</v>
      </c>
      <c r="C91" s="49">
        <v>3.22</v>
      </c>
      <c r="D91" s="51">
        <v>50</v>
      </c>
      <c r="E91" s="825">
        <f t="shared" si="2"/>
        <v>306.82</v>
      </c>
      <c r="F91" s="740">
        <f t="shared" si="3"/>
        <v>306.82</v>
      </c>
      <c r="G91" s="1037">
        <f>'Заказ, cкидки и курсы валют'!$J$24*F91</f>
        <v>3892.0117</v>
      </c>
      <c r="H91" s="158">
        <f t="shared" si="4"/>
        <v>194.6</v>
      </c>
      <c r="I91" s="245"/>
      <c r="K91" s="707"/>
    </row>
    <row r="92" spans="1:11" ht="15">
      <c r="A92" s="250" t="s">
        <v>11508</v>
      </c>
      <c r="B92" s="49" t="s">
        <v>3230</v>
      </c>
      <c r="C92" s="49">
        <v>3.3</v>
      </c>
      <c r="D92" s="51">
        <v>50</v>
      </c>
      <c r="E92" s="825">
        <f t="shared" si="2"/>
        <v>323.98</v>
      </c>
      <c r="F92" s="740">
        <f t="shared" si="3"/>
        <v>323.98</v>
      </c>
      <c r="G92" s="1037">
        <f>'Заказ, cкидки и курсы валют'!$J$24*F92</f>
        <v>4109.6863000000003</v>
      </c>
      <c r="H92" s="158">
        <f t="shared" si="4"/>
        <v>205.48</v>
      </c>
      <c r="I92" s="245"/>
      <c r="K92" s="707"/>
    </row>
    <row r="93" spans="1:11" ht="15">
      <c r="A93" s="250" t="s">
        <v>11509</v>
      </c>
      <c r="B93" s="49" t="s">
        <v>3231</v>
      </c>
      <c r="C93" s="49">
        <v>3.25</v>
      </c>
      <c r="D93" s="51">
        <v>50</v>
      </c>
      <c r="E93" s="825">
        <f t="shared" si="2"/>
        <v>320.83999999999997</v>
      </c>
      <c r="F93" s="740">
        <f t="shared" si="3"/>
        <v>320.83999999999997</v>
      </c>
      <c r="G93" s="1037">
        <f>'Заказ, cкидки и курсы валют'!$J$24*F93</f>
        <v>4069.8553999999999</v>
      </c>
      <c r="H93" s="158">
        <f t="shared" si="4"/>
        <v>203.49</v>
      </c>
      <c r="I93" s="245"/>
      <c r="K93" s="707"/>
    </row>
    <row r="94" spans="1:11" ht="15">
      <c r="A94" s="250" t="s">
        <v>11510</v>
      </c>
      <c r="B94" s="49" t="s">
        <v>611</v>
      </c>
      <c r="C94" s="49">
        <v>3.4</v>
      </c>
      <c r="D94" s="51">
        <v>25</v>
      </c>
      <c r="E94" s="825">
        <f t="shared" si="2"/>
        <v>400.26</v>
      </c>
      <c r="F94" s="740">
        <f t="shared" si="3"/>
        <v>400.26</v>
      </c>
      <c r="G94" s="1037">
        <f>'Заказ, cкидки и курсы валют'!$J$24*F94</f>
        <v>5077.2981</v>
      </c>
      <c r="H94" s="158">
        <f t="shared" si="4"/>
        <v>126.93</v>
      </c>
      <c r="I94" s="245"/>
      <c r="K94" s="707"/>
    </row>
    <row r="95" spans="1:11" ht="15">
      <c r="A95" s="250" t="s">
        <v>11511</v>
      </c>
      <c r="B95" s="49" t="s">
        <v>3342</v>
      </c>
      <c r="C95" s="49">
        <v>4</v>
      </c>
      <c r="D95" s="47">
        <v>25</v>
      </c>
      <c r="E95" s="825">
        <f t="shared" si="2"/>
        <v>430.82</v>
      </c>
      <c r="F95" s="740">
        <f t="shared" si="3"/>
        <v>430.82</v>
      </c>
      <c r="G95" s="1037">
        <f>'Заказ, cкидки и курсы валют'!$J$24*F95</f>
        <v>5464.9517000000005</v>
      </c>
      <c r="H95" s="158">
        <f t="shared" si="4"/>
        <v>136.62</v>
      </c>
      <c r="I95" s="245"/>
      <c r="K95" s="707"/>
    </row>
    <row r="96" spans="1:11" ht="15">
      <c r="A96" s="250" t="s">
        <v>11512</v>
      </c>
      <c r="B96" s="49" t="s">
        <v>3232</v>
      </c>
      <c r="C96" s="49">
        <v>4.72</v>
      </c>
      <c r="D96" s="51">
        <v>25</v>
      </c>
      <c r="E96" s="825">
        <f t="shared" si="2"/>
        <v>453.7</v>
      </c>
      <c r="F96" s="740">
        <f t="shared" si="3"/>
        <v>453.7</v>
      </c>
      <c r="G96" s="1037">
        <f>'Заказ, cкидки и курсы валют'!$J$24*F96</f>
        <v>5755.1845000000003</v>
      </c>
      <c r="H96" s="158">
        <f t="shared" si="4"/>
        <v>143.88</v>
      </c>
      <c r="I96" s="245"/>
      <c r="K96" s="707"/>
    </row>
    <row r="97" spans="1:11" ht="15">
      <c r="A97" s="250" t="s">
        <v>11513</v>
      </c>
      <c r="B97" s="49" t="s">
        <v>3650</v>
      </c>
      <c r="C97" s="49">
        <v>8.5</v>
      </c>
      <c r="D97" s="51">
        <v>25</v>
      </c>
      <c r="E97" s="825">
        <f t="shared" si="2"/>
        <v>495.82</v>
      </c>
      <c r="F97" s="740">
        <f t="shared" si="3"/>
        <v>495.82</v>
      </c>
      <c r="G97" s="1037">
        <f>'Заказ, cкидки и курсы валют'!$J$24*F97</f>
        <v>6289.4767000000002</v>
      </c>
      <c r="H97" s="158">
        <f t="shared" si="4"/>
        <v>157.24</v>
      </c>
      <c r="I97" s="245"/>
      <c r="K97" s="707"/>
    </row>
    <row r="98" spans="1:11" ht="15">
      <c r="A98" s="250" t="s">
        <v>11514</v>
      </c>
      <c r="B98" s="49" t="s">
        <v>3651</v>
      </c>
      <c r="C98" s="49">
        <v>9</v>
      </c>
      <c r="D98" s="51">
        <v>20</v>
      </c>
      <c r="E98" s="825">
        <f t="shared" si="2"/>
        <v>554.16</v>
      </c>
      <c r="F98" s="740">
        <f t="shared" si="3"/>
        <v>554.16</v>
      </c>
      <c r="G98" s="1037">
        <f>'Заказ, cкидки и курсы валют'!$J$24*F98</f>
        <v>7029.5195999999996</v>
      </c>
      <c r="H98" s="158">
        <f t="shared" si="4"/>
        <v>140.59</v>
      </c>
      <c r="I98" s="245"/>
      <c r="K98" s="707"/>
    </row>
    <row r="99" spans="1:11" ht="15">
      <c r="A99" s="250" t="s">
        <v>11515</v>
      </c>
      <c r="B99" s="49" t="s">
        <v>91</v>
      </c>
      <c r="C99" s="49">
        <v>6.1</v>
      </c>
      <c r="D99" s="51">
        <v>40</v>
      </c>
      <c r="E99" s="825">
        <f t="shared" si="2"/>
        <v>498.32</v>
      </c>
      <c r="F99" s="740">
        <f t="shared" si="3"/>
        <v>498.32</v>
      </c>
      <c r="G99" s="1037">
        <f>'Заказ, cкидки и курсы валют'!$J$24*F99</f>
        <v>6321.1891999999998</v>
      </c>
      <c r="H99" s="158">
        <f t="shared" si="4"/>
        <v>252.85</v>
      </c>
      <c r="I99" s="245"/>
      <c r="K99" s="707"/>
    </row>
    <row r="100" spans="1:11" ht="15">
      <c r="A100" s="250" t="s">
        <v>11516</v>
      </c>
      <c r="B100" s="49" t="s">
        <v>92</v>
      </c>
      <c r="C100" s="49">
        <v>6.2</v>
      </c>
      <c r="D100" s="51">
        <v>40</v>
      </c>
      <c r="E100" s="825">
        <f t="shared" si="2"/>
        <v>531.98</v>
      </c>
      <c r="F100" s="740">
        <f t="shared" si="3"/>
        <v>531.98</v>
      </c>
      <c r="G100" s="1037">
        <f>'Заказ, cкидки и курсы валют'!$J$24*F100</f>
        <v>6748.1663000000008</v>
      </c>
      <c r="H100" s="158">
        <f t="shared" si="4"/>
        <v>269.93</v>
      </c>
      <c r="I100" s="245"/>
      <c r="K100" s="707"/>
    </row>
    <row r="101" spans="1:11" ht="15">
      <c r="A101" s="250" t="s">
        <v>11517</v>
      </c>
      <c r="B101" s="49" t="s">
        <v>93</v>
      </c>
      <c r="C101" s="49">
        <v>6.5</v>
      </c>
      <c r="D101" s="51">
        <v>35</v>
      </c>
      <c r="E101" s="825">
        <f t="shared" si="2"/>
        <v>604.64</v>
      </c>
      <c r="F101" s="740">
        <f t="shared" si="3"/>
        <v>604.64</v>
      </c>
      <c r="G101" s="1037">
        <f>'Заказ, cкидки и курсы валют'!$J$24*F101</f>
        <v>7669.8584000000001</v>
      </c>
      <c r="H101" s="158">
        <f t="shared" si="4"/>
        <v>268.45</v>
      </c>
      <c r="I101" s="245"/>
      <c r="K101" s="707"/>
    </row>
    <row r="102" spans="1:11" ht="15">
      <c r="A102" s="250" t="s">
        <v>11518</v>
      </c>
      <c r="B102" s="49" t="s">
        <v>94</v>
      </c>
      <c r="C102" s="49">
        <v>6.6</v>
      </c>
      <c r="D102" s="51">
        <v>35</v>
      </c>
      <c r="E102" s="825">
        <f t="shared" si="2"/>
        <v>571.36</v>
      </c>
      <c r="F102" s="740">
        <f t="shared" si="3"/>
        <v>571.36</v>
      </c>
      <c r="G102" s="1037">
        <f>'Заказ, cкидки и курсы валют'!$J$24*F102</f>
        <v>7247.7016000000003</v>
      </c>
      <c r="H102" s="158">
        <f t="shared" si="4"/>
        <v>253.67</v>
      </c>
      <c r="I102" s="245"/>
      <c r="K102" s="707"/>
    </row>
    <row r="103" spans="1:11" ht="15">
      <c r="A103" s="250" t="s">
        <v>11519</v>
      </c>
      <c r="B103" s="49" t="s">
        <v>95</v>
      </c>
      <c r="C103" s="49">
        <v>7</v>
      </c>
      <c r="D103" s="51">
        <v>30</v>
      </c>
      <c r="E103" s="825">
        <f t="shared" si="2"/>
        <v>608.66</v>
      </c>
      <c r="F103" s="740">
        <f t="shared" si="3"/>
        <v>608.66</v>
      </c>
      <c r="G103" s="1037">
        <f>'Заказ, cкидки и курсы валют'!$J$24*F103</f>
        <v>7720.8521000000001</v>
      </c>
      <c r="H103" s="158">
        <f t="shared" si="4"/>
        <v>231.63</v>
      </c>
      <c r="I103" s="245"/>
      <c r="K103" s="707"/>
    </row>
    <row r="104" spans="1:11" ht="15">
      <c r="A104" s="250" t="s">
        <v>11520</v>
      </c>
      <c r="B104" s="49" t="s">
        <v>1010</v>
      </c>
      <c r="C104" s="49">
        <v>7.8</v>
      </c>
      <c r="D104" s="51">
        <v>25</v>
      </c>
      <c r="E104" s="825">
        <f t="shared" si="2"/>
        <v>652.74</v>
      </c>
      <c r="F104" s="740">
        <f t="shared" si="3"/>
        <v>652.74</v>
      </c>
      <c r="G104" s="1037">
        <f>'Заказ, cкидки и курсы валют'!$J$24*F104</f>
        <v>8280.0069000000003</v>
      </c>
      <c r="H104" s="158">
        <f t="shared" si="4"/>
        <v>207</v>
      </c>
      <c r="I104" s="245"/>
      <c r="K104" s="707"/>
    </row>
    <row r="105" spans="1:11" ht="15">
      <c r="A105" s="250" t="s">
        <v>11521</v>
      </c>
      <c r="B105" s="49" t="s">
        <v>96</v>
      </c>
      <c r="C105" s="49">
        <v>8.1</v>
      </c>
      <c r="D105" s="51">
        <v>25</v>
      </c>
      <c r="E105" s="825">
        <f t="shared" si="2"/>
        <v>751.78</v>
      </c>
      <c r="F105" s="740">
        <f t="shared" si="3"/>
        <v>751.78</v>
      </c>
      <c r="G105" s="1037">
        <f>'Заказ, cкидки и курсы валют'!$J$24*F105</f>
        <v>9536.3292999999994</v>
      </c>
      <c r="H105" s="158">
        <f t="shared" si="4"/>
        <v>238.41</v>
      </c>
      <c r="I105" s="245"/>
      <c r="K105" s="707"/>
    </row>
    <row r="106" spans="1:11" ht="15.75" thickBot="1">
      <c r="A106" s="282" t="s">
        <v>11522</v>
      </c>
      <c r="B106" s="163" t="s">
        <v>97</v>
      </c>
      <c r="C106" s="163">
        <v>8.9</v>
      </c>
      <c r="D106" s="251">
        <v>20</v>
      </c>
      <c r="E106" s="825">
        <f t="shared" si="2"/>
        <v>865.34</v>
      </c>
      <c r="F106" s="1173">
        <f t="shared" si="3"/>
        <v>865.34</v>
      </c>
      <c r="G106" s="1174">
        <f>'Заказ, cкидки и курсы валют'!$J$24*F106</f>
        <v>10976.8379</v>
      </c>
      <c r="H106" s="214">
        <f t="shared" si="4"/>
        <v>219.54</v>
      </c>
      <c r="I106" s="248"/>
      <c r="K106" s="707"/>
    </row>
    <row r="107" spans="1:11" ht="15">
      <c r="A107" s="14"/>
      <c r="B107" s="54"/>
      <c r="C107" s="54"/>
      <c r="D107" s="150"/>
      <c r="E107" s="825"/>
      <c r="F107" s="1427"/>
      <c r="G107" s="1040"/>
      <c r="H107" s="23"/>
      <c r="I107" s="14"/>
      <c r="K107" s="707"/>
    </row>
    <row r="108" spans="1:11" ht="13.5" thickBot="1">
      <c r="K108" s="707"/>
    </row>
    <row r="109" spans="1:11" ht="18">
      <c r="A109" s="291"/>
      <c r="B109" s="196"/>
      <c r="C109" s="112"/>
      <c r="D109" s="112" t="s">
        <v>3209</v>
      </c>
      <c r="E109" s="687"/>
      <c r="F109" s="687"/>
      <c r="G109" s="701"/>
      <c r="H109" s="196"/>
      <c r="I109" s="116"/>
      <c r="K109" s="707"/>
    </row>
    <row r="110" spans="1:11" ht="18">
      <c r="A110" s="292"/>
      <c r="B110" s="17"/>
      <c r="C110" s="129"/>
      <c r="D110" s="129" t="s">
        <v>3211</v>
      </c>
      <c r="E110" s="688"/>
      <c r="F110" s="700"/>
      <c r="G110" s="700"/>
      <c r="H110" s="17"/>
      <c r="I110" s="200"/>
      <c r="K110" s="707"/>
    </row>
    <row r="111" spans="1:11">
      <c r="A111" s="292"/>
      <c r="B111" s="17"/>
      <c r="C111" s="118"/>
      <c r="D111" s="118"/>
      <c r="E111" s="1082"/>
      <c r="F111" s="733"/>
      <c r="G111" s="763"/>
      <c r="H111" s="17"/>
      <c r="I111" s="200"/>
      <c r="K111" s="707"/>
    </row>
    <row r="112" spans="1:11">
      <c r="A112" s="292"/>
      <c r="B112" s="17"/>
      <c r="C112" s="118"/>
      <c r="D112" s="118"/>
      <c r="E112" s="1082"/>
      <c r="F112" s="733"/>
      <c r="G112" s="763"/>
      <c r="H112" s="17"/>
      <c r="I112" s="200"/>
      <c r="K112" s="707"/>
    </row>
    <row r="113" spans="1:11" ht="15.75">
      <c r="A113" s="634"/>
      <c r="B113" s="17"/>
      <c r="C113" s="118"/>
      <c r="D113" s="118"/>
      <c r="E113" s="1082"/>
      <c r="F113" s="733"/>
      <c r="G113" s="763"/>
      <c r="H113" s="17"/>
      <c r="I113" s="200"/>
      <c r="K113" s="707"/>
    </row>
    <row r="114" spans="1:11" ht="13.5" thickBot="1">
      <c r="A114" s="293"/>
      <c r="B114" s="204"/>
      <c r="C114" s="120"/>
      <c r="D114" s="120"/>
      <c r="E114" s="1083"/>
      <c r="F114" s="735"/>
      <c r="G114" s="764"/>
      <c r="H114" s="204"/>
      <c r="I114" s="205"/>
      <c r="K114" s="707"/>
    </row>
    <row r="115" spans="1:11" ht="33.75" customHeight="1">
      <c r="A115" s="220" t="s">
        <v>1036</v>
      </c>
      <c r="B115" s="222" t="s">
        <v>1037</v>
      </c>
      <c r="C115" s="260" t="s">
        <v>2733</v>
      </c>
      <c r="D115" s="225" t="s">
        <v>3147</v>
      </c>
      <c r="E115" s="742" t="s">
        <v>11544</v>
      </c>
      <c r="F115" s="737" t="s">
        <v>2796</v>
      </c>
      <c r="G115" s="2754" t="s">
        <v>2644</v>
      </c>
      <c r="H115" s="2743" t="s">
        <v>498</v>
      </c>
      <c r="I115" s="206" t="s">
        <v>4274</v>
      </c>
      <c r="K115" s="707"/>
    </row>
    <row r="116" spans="1:11" ht="13.5" thickBot="1">
      <c r="A116" s="228"/>
      <c r="B116" s="445"/>
      <c r="C116" s="262" t="s">
        <v>2529</v>
      </c>
      <c r="D116" s="446" t="s">
        <v>2645</v>
      </c>
      <c r="E116" s="1084" t="s">
        <v>265</v>
      </c>
      <c r="F116" s="745">
        <f>'Заказ, cкидки и курсы валют'!$I$12</f>
        <v>0</v>
      </c>
      <c r="G116" s="2750"/>
      <c r="H116" s="2744"/>
      <c r="I116" s="380"/>
      <c r="K116" s="707"/>
    </row>
    <row r="117" spans="1:11" ht="15">
      <c r="A117" s="2853" t="s">
        <v>6007</v>
      </c>
      <c r="B117" s="2854" t="s">
        <v>623</v>
      </c>
      <c r="C117" s="2854">
        <v>1014</v>
      </c>
      <c r="D117" s="2854">
        <v>1000</v>
      </c>
      <c r="E117" s="825">
        <v>71.63</v>
      </c>
      <c r="F117" s="1187">
        <f t="shared" ref="F117:F126" si="5">ROUND(E117*(1-$F$11),2)</f>
        <v>71.63</v>
      </c>
      <c r="G117" s="2855">
        <f>'Заказ, cкидки и курсы валют'!$J$24*F117</f>
        <v>908.62654999999995</v>
      </c>
      <c r="H117" s="443">
        <f t="shared" ref="H117:H126" si="6">ROUND((D117/1000)*G117,2)</f>
        <v>908.63</v>
      </c>
      <c r="I117" s="393"/>
      <c r="K117" s="707"/>
    </row>
    <row r="118" spans="1:11" ht="15">
      <c r="A118" s="2856" t="s">
        <v>1765</v>
      </c>
      <c r="B118" s="652" t="s">
        <v>623</v>
      </c>
      <c r="C118" s="652">
        <v>1015</v>
      </c>
      <c r="D118" s="652">
        <v>1000</v>
      </c>
      <c r="E118" s="825">
        <v>71.63</v>
      </c>
      <c r="F118" s="740">
        <f t="shared" si="5"/>
        <v>71.63</v>
      </c>
      <c r="G118" s="2857">
        <f>'Заказ, cкидки и курсы валют'!$J$24*F118</f>
        <v>908.62654999999995</v>
      </c>
      <c r="H118" s="158">
        <f t="shared" si="6"/>
        <v>908.63</v>
      </c>
      <c r="I118" s="245"/>
      <c r="K118" s="707"/>
    </row>
    <row r="119" spans="1:11" ht="15">
      <c r="A119" s="2856" t="s">
        <v>30</v>
      </c>
      <c r="B119" s="652" t="s">
        <v>623</v>
      </c>
      <c r="C119" s="652">
        <v>3003</v>
      </c>
      <c r="D119" s="652">
        <v>1000</v>
      </c>
      <c r="E119" s="825">
        <v>71.63</v>
      </c>
      <c r="F119" s="740">
        <f t="shared" si="5"/>
        <v>71.63</v>
      </c>
      <c r="G119" s="2857">
        <f>'Заказ, cкидки и курсы валют'!$J$24*F119</f>
        <v>908.62654999999995</v>
      </c>
      <c r="H119" s="158">
        <f t="shared" si="6"/>
        <v>908.63</v>
      </c>
      <c r="I119" s="245"/>
      <c r="K119" s="707"/>
    </row>
    <row r="120" spans="1:11" ht="15">
      <c r="A120" s="2856" t="s">
        <v>834</v>
      </c>
      <c r="B120" s="652" t="s">
        <v>623</v>
      </c>
      <c r="C120" s="652">
        <v>3005</v>
      </c>
      <c r="D120" s="652">
        <v>1000</v>
      </c>
      <c r="E120" s="825">
        <v>71.63</v>
      </c>
      <c r="F120" s="740">
        <f t="shared" si="5"/>
        <v>71.63</v>
      </c>
      <c r="G120" s="2857">
        <f>'Заказ, cкидки и курсы валют'!$J$24*F120</f>
        <v>908.62654999999995</v>
      </c>
      <c r="H120" s="158">
        <f t="shared" si="6"/>
        <v>908.63</v>
      </c>
      <c r="I120" s="245"/>
      <c r="K120" s="707"/>
    </row>
    <row r="121" spans="1:11" ht="15">
      <c r="A121" s="2856" t="s">
        <v>35</v>
      </c>
      <c r="B121" s="652" t="s">
        <v>623</v>
      </c>
      <c r="C121" s="652">
        <v>5002</v>
      </c>
      <c r="D121" s="652">
        <v>1000</v>
      </c>
      <c r="E121" s="825">
        <v>71.63</v>
      </c>
      <c r="F121" s="740">
        <f t="shared" si="5"/>
        <v>71.63</v>
      </c>
      <c r="G121" s="2857">
        <f>'Заказ, cкидки и курсы валют'!$J$24*F121</f>
        <v>908.62654999999995</v>
      </c>
      <c r="H121" s="158">
        <f t="shared" si="6"/>
        <v>908.63</v>
      </c>
      <c r="I121" s="245"/>
      <c r="K121" s="707"/>
    </row>
    <row r="122" spans="1:11" ht="15">
      <c r="A122" s="2856" t="s">
        <v>34</v>
      </c>
      <c r="B122" s="652" t="s">
        <v>623</v>
      </c>
      <c r="C122" s="652">
        <v>5005</v>
      </c>
      <c r="D122" s="652">
        <v>1000</v>
      </c>
      <c r="E122" s="825">
        <v>71.63</v>
      </c>
      <c r="F122" s="740">
        <f t="shared" si="5"/>
        <v>71.63</v>
      </c>
      <c r="G122" s="2857">
        <f>'Заказ, cкидки и курсы валют'!$J$24*F122</f>
        <v>908.62654999999995</v>
      </c>
      <c r="H122" s="158">
        <f t="shared" si="6"/>
        <v>908.63</v>
      </c>
      <c r="I122" s="245"/>
      <c r="K122" s="707"/>
    </row>
    <row r="123" spans="1:11" ht="15">
      <c r="A123" s="2856" t="s">
        <v>6008</v>
      </c>
      <c r="B123" s="652" t="s">
        <v>623</v>
      </c>
      <c r="C123" s="652">
        <v>5021</v>
      </c>
      <c r="D123" s="652">
        <v>1000</v>
      </c>
      <c r="E123" s="825">
        <v>71.63</v>
      </c>
      <c r="F123" s="740">
        <f t="shared" si="5"/>
        <v>71.63</v>
      </c>
      <c r="G123" s="2857">
        <f>'Заказ, cкидки и курсы валют'!$J$24*F123</f>
        <v>908.62654999999995</v>
      </c>
      <c r="H123" s="158">
        <f t="shared" si="6"/>
        <v>908.63</v>
      </c>
      <c r="I123" s="245"/>
      <c r="K123" s="707"/>
    </row>
    <row r="124" spans="1:11" ht="15">
      <c r="A124" s="2856" t="s">
        <v>32</v>
      </c>
      <c r="B124" s="652" t="s">
        <v>623</v>
      </c>
      <c r="C124" s="652">
        <v>6002</v>
      </c>
      <c r="D124" s="652">
        <v>1000</v>
      </c>
      <c r="E124" s="825">
        <v>71.63</v>
      </c>
      <c r="F124" s="740">
        <f t="shared" si="5"/>
        <v>71.63</v>
      </c>
      <c r="G124" s="2857">
        <f>'Заказ, cкидки и курсы валют'!$J$24*F124</f>
        <v>908.62654999999995</v>
      </c>
      <c r="H124" s="158">
        <f t="shared" si="6"/>
        <v>908.63</v>
      </c>
      <c r="I124" s="245"/>
      <c r="K124" s="707"/>
    </row>
    <row r="125" spans="1:11" ht="15">
      <c r="A125" s="2856" t="s">
        <v>33</v>
      </c>
      <c r="B125" s="652" t="s">
        <v>623</v>
      </c>
      <c r="C125" s="652">
        <v>6005</v>
      </c>
      <c r="D125" s="652">
        <v>1000</v>
      </c>
      <c r="E125" s="825">
        <v>71.63</v>
      </c>
      <c r="F125" s="740">
        <f t="shared" si="5"/>
        <v>71.63</v>
      </c>
      <c r="G125" s="2857">
        <f>'Заказ, cкидки и курсы валют'!$J$24*F125</f>
        <v>908.62654999999995</v>
      </c>
      <c r="H125" s="158">
        <f t="shared" si="6"/>
        <v>908.63</v>
      </c>
      <c r="I125" s="245"/>
      <c r="K125" s="707"/>
    </row>
    <row r="126" spans="1:11" ht="15">
      <c r="A126" s="2856" t="s">
        <v>1764</v>
      </c>
      <c r="B126" s="652" t="s">
        <v>623</v>
      </c>
      <c r="C126" s="652">
        <v>7004</v>
      </c>
      <c r="D126" s="652">
        <v>1000</v>
      </c>
      <c r="E126" s="825">
        <v>71.63</v>
      </c>
      <c r="F126" s="740">
        <f t="shared" si="5"/>
        <v>71.63</v>
      </c>
      <c r="G126" s="2857">
        <f>'Заказ, cкидки и курсы валют'!$J$24*F126</f>
        <v>908.62654999999995</v>
      </c>
      <c r="H126" s="158">
        <f t="shared" si="6"/>
        <v>908.63</v>
      </c>
      <c r="I126" s="245"/>
      <c r="K126" s="707"/>
    </row>
    <row r="127" spans="1:11" ht="15">
      <c r="A127" s="2856" t="s">
        <v>9776</v>
      </c>
      <c r="B127" s="652" t="s">
        <v>623</v>
      </c>
      <c r="C127" s="652">
        <v>7024</v>
      </c>
      <c r="D127" s="652">
        <v>1000</v>
      </c>
      <c r="E127" s="825">
        <v>71.63</v>
      </c>
      <c r="F127" s="740">
        <f t="shared" ref="F127" si="7">ROUND(E127*(1-$F$11),2)</f>
        <v>71.63</v>
      </c>
      <c r="G127" s="2857">
        <f>'Заказ, cкидки и курсы валют'!$J$24*F127</f>
        <v>908.62654999999995</v>
      </c>
      <c r="H127" s="158">
        <f t="shared" ref="H127" si="8">ROUND((D127/1000)*G127,2)</f>
        <v>908.63</v>
      </c>
      <c r="I127" s="245"/>
      <c r="K127" s="707"/>
    </row>
    <row r="128" spans="1:11" ht="15">
      <c r="A128" s="2856" t="s">
        <v>31</v>
      </c>
      <c r="B128" s="652" t="s">
        <v>623</v>
      </c>
      <c r="C128" s="652">
        <v>8017</v>
      </c>
      <c r="D128" s="652">
        <v>1000</v>
      </c>
      <c r="E128" s="825">
        <v>71.63</v>
      </c>
      <c r="F128" s="740">
        <f t="shared" ref="F128:F152" si="9">ROUND(E128*(1-$F$11),2)</f>
        <v>71.63</v>
      </c>
      <c r="G128" s="2857">
        <f>'Заказ, cкидки и курсы валют'!$J$24*F128</f>
        <v>908.62654999999995</v>
      </c>
      <c r="H128" s="158">
        <f t="shared" ref="H128:H152" si="10">ROUND((D128/1000)*G128,2)</f>
        <v>908.63</v>
      </c>
      <c r="I128" s="245"/>
      <c r="K128" s="707"/>
    </row>
    <row r="129" spans="1:11" ht="15">
      <c r="A129" s="2856" t="s">
        <v>1763</v>
      </c>
      <c r="B129" s="652" t="s">
        <v>623</v>
      </c>
      <c r="C129" s="652">
        <v>9003</v>
      </c>
      <c r="D129" s="652">
        <v>1000</v>
      </c>
      <c r="E129" s="825">
        <v>71.63</v>
      </c>
      <c r="F129" s="740">
        <f t="shared" si="9"/>
        <v>71.63</v>
      </c>
      <c r="G129" s="2857">
        <f>'Заказ, cкидки и курсы валют'!$J$24*F129</f>
        <v>908.62654999999995</v>
      </c>
      <c r="H129" s="158">
        <f t="shared" si="10"/>
        <v>908.63</v>
      </c>
      <c r="I129" s="245"/>
      <c r="K129" s="707"/>
    </row>
    <row r="130" spans="1:11" ht="15">
      <c r="A130" s="2856" t="s">
        <v>36</v>
      </c>
      <c r="B130" s="652" t="s">
        <v>623</v>
      </c>
      <c r="C130" s="652">
        <v>9005</v>
      </c>
      <c r="D130" s="652">
        <v>1000</v>
      </c>
      <c r="E130" s="825">
        <v>71.63</v>
      </c>
      <c r="F130" s="740">
        <f t="shared" si="9"/>
        <v>71.63</v>
      </c>
      <c r="G130" s="2857">
        <f>'Заказ, cкидки и курсы валют'!$J$24*F130</f>
        <v>908.62654999999995</v>
      </c>
      <c r="H130" s="158">
        <f t="shared" si="10"/>
        <v>908.63</v>
      </c>
      <c r="I130" s="245"/>
      <c r="K130" s="707"/>
    </row>
    <row r="131" spans="1:11" ht="15">
      <c r="A131" s="2856" t="s">
        <v>6009</v>
      </c>
      <c r="B131" s="652" t="s">
        <v>3221</v>
      </c>
      <c r="C131" s="652">
        <v>1014</v>
      </c>
      <c r="D131" s="652">
        <v>1000</v>
      </c>
      <c r="E131" s="825">
        <v>107.48</v>
      </c>
      <c r="F131" s="740">
        <f t="shared" si="9"/>
        <v>107.48</v>
      </c>
      <c r="G131" s="2857">
        <f>'Заказ, cкидки и курсы валют'!$J$24*F131</f>
        <v>1363.3838000000001</v>
      </c>
      <c r="H131" s="158">
        <f t="shared" si="10"/>
        <v>1363.38</v>
      </c>
      <c r="I131" s="245"/>
      <c r="K131" s="707"/>
    </row>
    <row r="132" spans="1:11" ht="15">
      <c r="A132" s="2856" t="s">
        <v>39</v>
      </c>
      <c r="B132" s="652" t="s">
        <v>3221</v>
      </c>
      <c r="C132" s="652">
        <v>1015</v>
      </c>
      <c r="D132" s="652">
        <v>1000</v>
      </c>
      <c r="E132" s="825">
        <v>107.48</v>
      </c>
      <c r="F132" s="740">
        <f t="shared" si="9"/>
        <v>107.48</v>
      </c>
      <c r="G132" s="2857">
        <f>'Заказ, cкидки и курсы валют'!$J$24*F132</f>
        <v>1363.3838000000001</v>
      </c>
      <c r="H132" s="158">
        <f t="shared" si="10"/>
        <v>1363.38</v>
      </c>
      <c r="I132" s="245"/>
      <c r="K132" s="707"/>
    </row>
    <row r="133" spans="1:11" ht="15">
      <c r="A133" s="2856" t="s">
        <v>40</v>
      </c>
      <c r="B133" s="652" t="s">
        <v>3221</v>
      </c>
      <c r="C133" s="652">
        <v>3003</v>
      </c>
      <c r="D133" s="652">
        <v>1000</v>
      </c>
      <c r="E133" s="825">
        <v>107.48</v>
      </c>
      <c r="F133" s="740">
        <f t="shared" si="9"/>
        <v>107.48</v>
      </c>
      <c r="G133" s="2857">
        <f>'Заказ, cкидки и курсы валют'!$J$24*F133</f>
        <v>1363.3838000000001</v>
      </c>
      <c r="H133" s="158">
        <f t="shared" si="10"/>
        <v>1363.38</v>
      </c>
      <c r="I133" s="245"/>
      <c r="K133" s="707"/>
    </row>
    <row r="134" spans="1:11" ht="15">
      <c r="A134" s="2856" t="s">
        <v>41</v>
      </c>
      <c r="B134" s="652" t="s">
        <v>3221</v>
      </c>
      <c r="C134" s="652">
        <v>3005</v>
      </c>
      <c r="D134" s="652">
        <v>1000</v>
      </c>
      <c r="E134" s="825">
        <v>107.48</v>
      </c>
      <c r="F134" s="740">
        <f t="shared" si="9"/>
        <v>107.48</v>
      </c>
      <c r="G134" s="2857">
        <f>'Заказ, cкидки и курсы валют'!$J$24*F134</f>
        <v>1363.3838000000001</v>
      </c>
      <c r="H134" s="158">
        <f t="shared" si="10"/>
        <v>1363.38</v>
      </c>
      <c r="I134" s="245"/>
      <c r="K134" s="707"/>
    </row>
    <row r="135" spans="1:11" ht="15">
      <c r="A135" s="2856" t="s">
        <v>46</v>
      </c>
      <c r="B135" s="652" t="s">
        <v>3221</v>
      </c>
      <c r="C135" s="652">
        <v>5002</v>
      </c>
      <c r="D135" s="652">
        <v>1000</v>
      </c>
      <c r="E135" s="825">
        <v>107.48</v>
      </c>
      <c r="F135" s="740">
        <f t="shared" si="9"/>
        <v>107.48</v>
      </c>
      <c r="G135" s="2857">
        <f>'Заказ, cкидки и курсы валют'!$J$24*F135</f>
        <v>1363.3838000000001</v>
      </c>
      <c r="H135" s="158">
        <f t="shared" si="10"/>
        <v>1363.38</v>
      </c>
      <c r="I135" s="245"/>
      <c r="K135" s="707"/>
    </row>
    <row r="136" spans="1:11" ht="15">
      <c r="A136" s="2856" t="s">
        <v>45</v>
      </c>
      <c r="B136" s="652" t="s">
        <v>3221</v>
      </c>
      <c r="C136" s="652">
        <v>5005</v>
      </c>
      <c r="D136" s="652">
        <v>1000</v>
      </c>
      <c r="E136" s="825">
        <v>107.48</v>
      </c>
      <c r="F136" s="740">
        <f t="shared" si="9"/>
        <v>107.48</v>
      </c>
      <c r="G136" s="2857">
        <f>'Заказ, cкидки и курсы валют'!$J$24*F136</f>
        <v>1363.3838000000001</v>
      </c>
      <c r="H136" s="158">
        <f t="shared" si="10"/>
        <v>1363.38</v>
      </c>
      <c r="I136" s="245"/>
      <c r="K136" s="707"/>
    </row>
    <row r="137" spans="1:11" ht="15">
      <c r="A137" s="2856" t="s">
        <v>6010</v>
      </c>
      <c r="B137" s="652" t="s">
        <v>3221</v>
      </c>
      <c r="C137" s="652">
        <v>5021</v>
      </c>
      <c r="D137" s="652">
        <v>1000</v>
      </c>
      <c r="E137" s="825">
        <v>107.48</v>
      </c>
      <c r="F137" s="740">
        <f t="shared" si="9"/>
        <v>107.48</v>
      </c>
      <c r="G137" s="2857">
        <f>'Заказ, cкидки и курсы валют'!$J$24*F137</f>
        <v>1363.3838000000001</v>
      </c>
      <c r="H137" s="158">
        <f t="shared" si="10"/>
        <v>1363.38</v>
      </c>
      <c r="I137" s="245"/>
      <c r="K137" s="707"/>
    </row>
    <row r="138" spans="1:11" ht="15">
      <c r="A138" s="2856" t="s">
        <v>43</v>
      </c>
      <c r="B138" s="652" t="s">
        <v>3221</v>
      </c>
      <c r="C138" s="652">
        <v>6002</v>
      </c>
      <c r="D138" s="652">
        <v>1000</v>
      </c>
      <c r="E138" s="825">
        <v>107.48</v>
      </c>
      <c r="F138" s="740">
        <f t="shared" si="9"/>
        <v>107.48</v>
      </c>
      <c r="G138" s="2857">
        <f>'Заказ, cкидки и курсы валют'!$J$24*F138</f>
        <v>1363.3838000000001</v>
      </c>
      <c r="H138" s="158">
        <f t="shared" si="10"/>
        <v>1363.38</v>
      </c>
      <c r="I138" s="245"/>
      <c r="K138" s="707"/>
    </row>
    <row r="139" spans="1:11" ht="15">
      <c r="A139" s="2856" t="s">
        <v>44</v>
      </c>
      <c r="B139" s="652" t="s">
        <v>3221</v>
      </c>
      <c r="C139" s="652">
        <v>6005</v>
      </c>
      <c r="D139" s="652">
        <v>1000</v>
      </c>
      <c r="E139" s="825">
        <v>107.48</v>
      </c>
      <c r="F139" s="740">
        <f t="shared" si="9"/>
        <v>107.48</v>
      </c>
      <c r="G139" s="2857">
        <f>'Заказ, cкидки и курсы валют'!$J$24*F139</f>
        <v>1363.3838000000001</v>
      </c>
      <c r="H139" s="158">
        <f t="shared" si="10"/>
        <v>1363.38</v>
      </c>
      <c r="I139" s="245"/>
      <c r="K139" s="707"/>
    </row>
    <row r="140" spans="1:11" ht="15">
      <c r="A140" s="2856" t="s">
        <v>38</v>
      </c>
      <c r="B140" s="652" t="s">
        <v>3221</v>
      </c>
      <c r="C140" s="652">
        <v>7004</v>
      </c>
      <c r="D140" s="652">
        <v>1000</v>
      </c>
      <c r="E140" s="825">
        <v>107.48</v>
      </c>
      <c r="F140" s="740">
        <f t="shared" si="9"/>
        <v>107.48</v>
      </c>
      <c r="G140" s="2857">
        <f>'Заказ, cкидки и курсы валют'!$J$24*F140</f>
        <v>1363.3838000000001</v>
      </c>
      <c r="H140" s="158">
        <f t="shared" si="10"/>
        <v>1363.38</v>
      </c>
      <c r="I140" s="245"/>
      <c r="K140" s="707"/>
    </row>
    <row r="141" spans="1:11" ht="15">
      <c r="A141" s="2856" t="s">
        <v>9777</v>
      </c>
      <c r="B141" s="652" t="s">
        <v>3221</v>
      </c>
      <c r="C141" s="652">
        <v>7024</v>
      </c>
      <c r="D141" s="652">
        <v>1000</v>
      </c>
      <c r="E141" s="825">
        <v>107.48</v>
      </c>
      <c r="F141" s="740">
        <f t="shared" si="9"/>
        <v>107.48</v>
      </c>
      <c r="G141" s="2857">
        <f>'Заказ, cкидки и курсы валют'!$J$24*F141</f>
        <v>1363.3838000000001</v>
      </c>
      <c r="H141" s="158">
        <f t="shared" si="10"/>
        <v>1363.38</v>
      </c>
      <c r="I141" s="245"/>
      <c r="K141" s="707"/>
    </row>
    <row r="142" spans="1:11" ht="15">
      <c r="A142" s="2856" t="s">
        <v>42</v>
      </c>
      <c r="B142" s="652" t="s">
        <v>3221</v>
      </c>
      <c r="C142" s="652">
        <v>8017</v>
      </c>
      <c r="D142" s="652">
        <v>1000</v>
      </c>
      <c r="E142" s="825">
        <v>107.48</v>
      </c>
      <c r="F142" s="740">
        <f t="shared" si="9"/>
        <v>107.48</v>
      </c>
      <c r="G142" s="2857">
        <f>'Заказ, cкидки и курсы валют'!$J$24*F142</f>
        <v>1363.3838000000001</v>
      </c>
      <c r="H142" s="158">
        <f t="shared" si="10"/>
        <v>1363.38</v>
      </c>
      <c r="I142" s="245"/>
      <c r="K142" s="707"/>
    </row>
    <row r="143" spans="1:11" ht="12.95" customHeight="1">
      <c r="A143" s="2856" t="s">
        <v>37</v>
      </c>
      <c r="B143" s="652" t="s">
        <v>3221</v>
      </c>
      <c r="C143" s="652">
        <v>9003</v>
      </c>
      <c r="D143" s="652">
        <v>1000</v>
      </c>
      <c r="E143" s="825">
        <v>107.48</v>
      </c>
      <c r="F143" s="740">
        <f t="shared" si="9"/>
        <v>107.48</v>
      </c>
      <c r="G143" s="2857">
        <f>'Заказ, cкидки и курсы валют'!$J$24*F143</f>
        <v>1363.3838000000001</v>
      </c>
      <c r="H143" s="158">
        <f t="shared" si="10"/>
        <v>1363.38</v>
      </c>
      <c r="I143" s="245"/>
      <c r="K143" s="707"/>
    </row>
    <row r="144" spans="1:11" ht="15">
      <c r="A144" s="2856" t="s">
        <v>47</v>
      </c>
      <c r="B144" s="652" t="s">
        <v>3221</v>
      </c>
      <c r="C144" s="652">
        <v>9005</v>
      </c>
      <c r="D144" s="652">
        <v>1000</v>
      </c>
      <c r="E144" s="825">
        <v>107.48</v>
      </c>
      <c r="F144" s="740">
        <f t="shared" si="9"/>
        <v>107.48</v>
      </c>
      <c r="G144" s="2857">
        <f>'Заказ, cкидки и курсы валют'!$J$24*F144</f>
        <v>1363.3838000000001</v>
      </c>
      <c r="H144" s="158">
        <f t="shared" si="10"/>
        <v>1363.38</v>
      </c>
      <c r="I144" s="245"/>
      <c r="K144" s="707"/>
    </row>
    <row r="145" spans="1:11" ht="15">
      <c r="A145" s="2858" t="s">
        <v>9778</v>
      </c>
      <c r="B145" s="768" t="s">
        <v>3393</v>
      </c>
      <c r="C145" s="768">
        <v>1014</v>
      </c>
      <c r="D145" s="768">
        <v>500</v>
      </c>
      <c r="E145" s="825">
        <v>167.4</v>
      </c>
      <c r="F145" s="1133">
        <f t="shared" si="9"/>
        <v>167.4</v>
      </c>
      <c r="G145" s="2859">
        <f>'Заказ, cкидки и курсы валют'!$J$24*F145</f>
        <v>2123.4690000000001</v>
      </c>
      <c r="H145" s="641">
        <f t="shared" si="10"/>
        <v>1061.73</v>
      </c>
      <c r="I145" s="642"/>
      <c r="K145" s="707"/>
    </row>
    <row r="146" spans="1:11" ht="15">
      <c r="A146" s="2858" t="s">
        <v>835</v>
      </c>
      <c r="B146" s="768" t="s">
        <v>3393</v>
      </c>
      <c r="C146" s="768">
        <v>3005</v>
      </c>
      <c r="D146" s="768">
        <v>500</v>
      </c>
      <c r="E146" s="825">
        <v>167.4</v>
      </c>
      <c r="F146" s="1133">
        <f t="shared" si="9"/>
        <v>167.4</v>
      </c>
      <c r="G146" s="2859">
        <f>'Заказ, cкидки и курсы валют'!$J$24*F146</f>
        <v>2123.4690000000001</v>
      </c>
      <c r="H146" s="641">
        <f t="shared" si="10"/>
        <v>1061.73</v>
      </c>
      <c r="I146" s="642"/>
      <c r="K146" s="707"/>
    </row>
    <row r="147" spans="1:11" ht="15">
      <c r="A147" s="2856" t="s">
        <v>51</v>
      </c>
      <c r="B147" s="2860" t="s">
        <v>3393</v>
      </c>
      <c r="C147" s="652">
        <v>5005</v>
      </c>
      <c r="D147" s="2860">
        <v>500</v>
      </c>
      <c r="E147" s="825">
        <v>167.4</v>
      </c>
      <c r="F147" s="740">
        <f t="shared" si="9"/>
        <v>167.4</v>
      </c>
      <c r="G147" s="2857">
        <f>'Заказ, cкидки и курсы валют'!$J$24*F147</f>
        <v>2123.4690000000001</v>
      </c>
      <c r="H147" s="158">
        <f t="shared" si="10"/>
        <v>1061.73</v>
      </c>
      <c r="I147" s="245"/>
      <c r="K147" s="707"/>
    </row>
    <row r="148" spans="1:11" ht="15">
      <c r="A148" s="2856" t="s">
        <v>50</v>
      </c>
      <c r="B148" s="2860" t="s">
        <v>3393</v>
      </c>
      <c r="C148" s="652">
        <v>6005</v>
      </c>
      <c r="D148" s="2860">
        <v>500</v>
      </c>
      <c r="E148" s="825">
        <v>167.4</v>
      </c>
      <c r="F148" s="740">
        <f t="shared" si="9"/>
        <v>167.4</v>
      </c>
      <c r="G148" s="2857">
        <f>'Заказ, cкидки и курсы валют'!$J$24*F148</f>
        <v>2123.4690000000001</v>
      </c>
      <c r="H148" s="158">
        <f t="shared" si="10"/>
        <v>1061.73</v>
      </c>
      <c r="I148" s="245"/>
      <c r="K148" s="707"/>
    </row>
    <row r="149" spans="1:11" ht="15">
      <c r="A149" s="2856" t="s">
        <v>9779</v>
      </c>
      <c r="B149" s="2860" t="s">
        <v>3393</v>
      </c>
      <c r="C149" s="652">
        <v>7004</v>
      </c>
      <c r="D149" s="2860">
        <v>500</v>
      </c>
      <c r="E149" s="825">
        <v>167.4</v>
      </c>
      <c r="F149" s="740">
        <f t="shared" si="9"/>
        <v>167.4</v>
      </c>
      <c r="G149" s="2857">
        <f>'Заказ, cкидки и курсы валют'!$J$24*F149</f>
        <v>2123.4690000000001</v>
      </c>
      <c r="H149" s="158">
        <f t="shared" si="10"/>
        <v>1061.73</v>
      </c>
      <c r="I149" s="245"/>
      <c r="K149" s="707"/>
    </row>
    <row r="150" spans="1:11" ht="15">
      <c r="A150" s="2856" t="s">
        <v>9780</v>
      </c>
      <c r="B150" s="2860" t="s">
        <v>3393</v>
      </c>
      <c r="C150" s="652">
        <v>7024</v>
      </c>
      <c r="D150" s="2860">
        <v>500</v>
      </c>
      <c r="E150" s="825">
        <v>167.4</v>
      </c>
      <c r="F150" s="740">
        <f t="shared" si="9"/>
        <v>167.4</v>
      </c>
      <c r="G150" s="2857">
        <f>'Заказ, cкидки и курсы валют'!$J$24*F150</f>
        <v>2123.4690000000001</v>
      </c>
      <c r="H150" s="158">
        <f t="shared" si="10"/>
        <v>1061.73</v>
      </c>
      <c r="I150" s="245"/>
      <c r="K150" s="707"/>
    </row>
    <row r="151" spans="1:11" ht="15">
      <c r="A151" s="2856" t="s">
        <v>49</v>
      </c>
      <c r="B151" s="2860" t="s">
        <v>3393</v>
      </c>
      <c r="C151" s="652">
        <v>8017</v>
      </c>
      <c r="D151" s="2860">
        <v>500</v>
      </c>
      <c r="E151" s="825">
        <v>167.4</v>
      </c>
      <c r="F151" s="740">
        <f t="shared" si="9"/>
        <v>167.4</v>
      </c>
      <c r="G151" s="2857">
        <f>'Заказ, cкидки и курсы валют'!$J$24*F151</f>
        <v>2123.4690000000001</v>
      </c>
      <c r="H151" s="158">
        <f t="shared" si="10"/>
        <v>1061.73</v>
      </c>
      <c r="I151" s="245"/>
      <c r="K151" s="707"/>
    </row>
    <row r="152" spans="1:11" ht="15.75" thickBot="1">
      <c r="A152" s="2861" t="s">
        <v>48</v>
      </c>
      <c r="B152" s="2862" t="s">
        <v>3393</v>
      </c>
      <c r="C152" s="646">
        <v>9003</v>
      </c>
      <c r="D152" s="2862">
        <v>500</v>
      </c>
      <c r="E152" s="825">
        <v>167.4</v>
      </c>
      <c r="F152" s="1173">
        <f t="shared" si="9"/>
        <v>167.4</v>
      </c>
      <c r="G152" s="2863">
        <f>'Заказ, cкидки и курсы валют'!$J$24*F152</f>
        <v>2123.4690000000001</v>
      </c>
      <c r="H152" s="214">
        <f t="shared" si="10"/>
        <v>1061.73</v>
      </c>
      <c r="I152" s="248"/>
      <c r="K152" s="707"/>
    </row>
    <row r="153" spans="1:11" ht="13.5" thickBot="1">
      <c r="A153" s="14"/>
      <c r="B153" s="101"/>
      <c r="C153" s="101"/>
      <c r="D153" s="101"/>
      <c r="E153" s="741"/>
      <c r="F153" s="711"/>
      <c r="G153" s="678"/>
      <c r="H153" s="14"/>
      <c r="I153" s="14"/>
      <c r="K153" s="707"/>
    </row>
    <row r="154" spans="1:11" ht="18">
      <c r="A154" s="291"/>
      <c r="B154" s="196"/>
      <c r="C154" s="112"/>
      <c r="D154" s="112" t="s">
        <v>3209</v>
      </c>
      <c r="E154" s="687"/>
      <c r="F154" s="687"/>
      <c r="G154" s="701"/>
      <c r="H154" s="196"/>
      <c r="I154" s="116"/>
      <c r="K154" s="707"/>
    </row>
    <row r="155" spans="1:11" ht="18">
      <c r="A155" s="292"/>
      <c r="B155" s="17"/>
      <c r="C155" s="129"/>
      <c r="D155" s="129"/>
      <c r="E155" s="688" t="s">
        <v>3233</v>
      </c>
      <c r="F155" s="700"/>
      <c r="G155" s="700"/>
      <c r="H155" s="17"/>
      <c r="I155" s="200"/>
      <c r="K155" s="707"/>
    </row>
    <row r="156" spans="1:11">
      <c r="A156" s="292"/>
      <c r="B156" s="17"/>
      <c r="C156" s="118"/>
      <c r="D156" s="118"/>
      <c r="E156" s="1082"/>
      <c r="F156" s="733"/>
      <c r="G156" s="763"/>
      <c r="H156" s="17"/>
      <c r="I156" s="200"/>
      <c r="K156" s="707"/>
    </row>
    <row r="157" spans="1:11">
      <c r="A157" s="292"/>
      <c r="B157" s="17"/>
      <c r="C157" s="118"/>
      <c r="D157" s="118"/>
      <c r="E157" s="1082"/>
      <c r="F157" s="733"/>
      <c r="G157" s="763"/>
      <c r="H157" s="17"/>
      <c r="I157" s="200"/>
      <c r="K157" s="707"/>
    </row>
    <row r="158" spans="1:11">
      <c r="A158" s="292"/>
      <c r="B158" s="17"/>
      <c r="C158" s="118"/>
      <c r="D158" s="118"/>
      <c r="E158" s="1082"/>
      <c r="F158" s="733"/>
      <c r="G158" s="763"/>
      <c r="H158" s="17"/>
      <c r="I158" s="200"/>
      <c r="K158" s="707"/>
    </row>
    <row r="159" spans="1:11" ht="13.5" thickBot="1">
      <c r="A159" s="293"/>
      <c r="B159" s="306"/>
      <c r="C159" s="120"/>
      <c r="D159" s="120"/>
      <c r="E159" s="1083"/>
      <c r="F159" s="735"/>
      <c r="G159" s="764"/>
      <c r="H159" s="204"/>
      <c r="I159" s="205"/>
      <c r="K159" s="707"/>
    </row>
    <row r="160" spans="1:11" ht="42">
      <c r="A160" s="220" t="s">
        <v>1036</v>
      </c>
      <c r="B160" s="222" t="s">
        <v>1037</v>
      </c>
      <c r="C160" s="225" t="s">
        <v>679</v>
      </c>
      <c r="D160" s="225" t="s">
        <v>3147</v>
      </c>
      <c r="E160" s="742" t="s">
        <v>11544</v>
      </c>
      <c r="F160" s="737" t="s">
        <v>2796</v>
      </c>
      <c r="G160" s="787" t="s">
        <v>2644</v>
      </c>
      <c r="H160" s="482" t="s">
        <v>498</v>
      </c>
      <c r="I160" s="206" t="s">
        <v>4274</v>
      </c>
      <c r="K160" s="707"/>
    </row>
    <row r="161" spans="1:11" ht="13.5" thickBot="1">
      <c r="A161" s="228"/>
      <c r="B161" s="445"/>
      <c r="C161" s="230" t="s">
        <v>3648</v>
      </c>
      <c r="D161" s="446" t="s">
        <v>2645</v>
      </c>
      <c r="E161" s="1084" t="s">
        <v>265</v>
      </c>
      <c r="F161" s="745">
        <f>'Заказ, cкидки и курсы валют'!$I$12</f>
        <v>0</v>
      </c>
      <c r="G161" s="1150"/>
      <c r="H161" s="545"/>
      <c r="I161" s="380"/>
      <c r="K161" s="707"/>
    </row>
    <row r="162" spans="1:11" ht="15">
      <c r="A162" s="389" t="s">
        <v>836</v>
      </c>
      <c r="B162" s="450" t="s">
        <v>622</v>
      </c>
      <c r="C162" s="1283">
        <v>1.345</v>
      </c>
      <c r="D162" s="450">
        <v>1000</v>
      </c>
      <c r="E162" s="706">
        <v>84.81</v>
      </c>
      <c r="F162" s="1187">
        <f>ROUND(E162*(1-$F$11),2)</f>
        <v>84.81</v>
      </c>
      <c r="G162" s="1188">
        <f>'Заказ, cкидки и курсы валют'!$J$24*F162</f>
        <v>1075.81485</v>
      </c>
      <c r="H162" s="443">
        <f>ROUND((D162/1000)*G162,2)</f>
        <v>1075.81</v>
      </c>
      <c r="I162" s="393"/>
      <c r="K162" s="707"/>
    </row>
    <row r="163" spans="1:11" ht="15">
      <c r="A163" s="250" t="s">
        <v>837</v>
      </c>
      <c r="B163" s="51" t="s">
        <v>623</v>
      </c>
      <c r="C163" s="37">
        <v>1.4259999999999999</v>
      </c>
      <c r="D163" s="51">
        <v>1000</v>
      </c>
      <c r="E163" s="706">
        <v>87.78</v>
      </c>
      <c r="F163" s="740">
        <f t="shared" ref="F163:F191" si="11">ROUND(E163*(1-$F$11),2)</f>
        <v>87.78</v>
      </c>
      <c r="G163" s="1037">
        <f>'Заказ, cкидки и курсы валют'!$J$24*F163</f>
        <v>1113.4893</v>
      </c>
      <c r="H163" s="158">
        <f t="shared" ref="H163:H191" si="12">ROUND((D163/1000)*G163,2)</f>
        <v>1113.49</v>
      </c>
      <c r="I163" s="245"/>
      <c r="K163" s="707"/>
    </row>
    <row r="164" spans="1:11" ht="15">
      <c r="A164" s="250" t="s">
        <v>838</v>
      </c>
      <c r="B164" s="51" t="s">
        <v>624</v>
      </c>
      <c r="C164" s="37">
        <v>1.5389999999999999</v>
      </c>
      <c r="D164" s="51">
        <v>1000</v>
      </c>
      <c r="E164" s="706">
        <v>94.65</v>
      </c>
      <c r="F164" s="740">
        <f t="shared" si="11"/>
        <v>94.65</v>
      </c>
      <c r="G164" s="1037">
        <f>'Заказ, cкидки и курсы валют'!$J$24*F164</f>
        <v>1200.63525</v>
      </c>
      <c r="H164" s="158">
        <f t="shared" si="12"/>
        <v>1200.6400000000001</v>
      </c>
      <c r="I164" s="245"/>
      <c r="K164" s="707"/>
    </row>
    <row r="165" spans="1:11" ht="15">
      <c r="A165" s="250" t="s">
        <v>839</v>
      </c>
      <c r="B165" s="51" t="s">
        <v>3213</v>
      </c>
      <c r="C165" s="37">
        <v>1.6</v>
      </c>
      <c r="D165" s="51">
        <v>1000</v>
      </c>
      <c r="E165" s="706">
        <v>87.98</v>
      </c>
      <c r="F165" s="740">
        <f t="shared" si="11"/>
        <v>87.98</v>
      </c>
      <c r="G165" s="1037">
        <f>'Заказ, cкидки и курсы валют'!$J$24*F165</f>
        <v>1116.0263</v>
      </c>
      <c r="H165" s="158">
        <f t="shared" si="12"/>
        <v>1116.03</v>
      </c>
      <c r="I165" s="245"/>
      <c r="K165" s="707"/>
    </row>
    <row r="166" spans="1:11" ht="15">
      <c r="A166" s="250" t="s">
        <v>840</v>
      </c>
      <c r="B166" s="51" t="s">
        <v>3214</v>
      </c>
      <c r="C166" s="37">
        <v>1.7</v>
      </c>
      <c r="D166" s="51">
        <v>1000</v>
      </c>
      <c r="E166" s="706">
        <v>104.17</v>
      </c>
      <c r="F166" s="740">
        <f t="shared" si="11"/>
        <v>104.17</v>
      </c>
      <c r="G166" s="1037">
        <f>'Заказ, cкидки и курсы валют'!$J$24*F166</f>
        <v>1321.3964500000002</v>
      </c>
      <c r="H166" s="158">
        <f t="shared" si="12"/>
        <v>1321.4</v>
      </c>
      <c r="I166" s="245"/>
      <c r="K166" s="707"/>
    </row>
    <row r="167" spans="1:11" ht="15">
      <c r="A167" s="250" t="s">
        <v>841</v>
      </c>
      <c r="B167" s="51" t="s">
        <v>3215</v>
      </c>
      <c r="C167" s="37">
        <v>1.8</v>
      </c>
      <c r="D167" s="51">
        <v>1000</v>
      </c>
      <c r="E167" s="706">
        <v>111.37</v>
      </c>
      <c r="F167" s="740">
        <f t="shared" si="11"/>
        <v>111.37</v>
      </c>
      <c r="G167" s="1037">
        <f>'Заказ, cкидки и курсы валют'!$J$24*F167</f>
        <v>1412.7284500000001</v>
      </c>
      <c r="H167" s="158">
        <f t="shared" si="12"/>
        <v>1412.73</v>
      </c>
      <c r="I167" s="245"/>
      <c r="K167" s="707"/>
    </row>
    <row r="168" spans="1:11" ht="15">
      <c r="A168" s="250" t="s">
        <v>842</v>
      </c>
      <c r="B168" s="51" t="s">
        <v>3216</v>
      </c>
      <c r="C168" s="37">
        <v>1.9</v>
      </c>
      <c r="D168" s="51">
        <v>1000</v>
      </c>
      <c r="E168" s="706">
        <v>116.28</v>
      </c>
      <c r="F168" s="740">
        <f t="shared" si="11"/>
        <v>116.28</v>
      </c>
      <c r="G168" s="1037">
        <f>'Заказ, cкидки и курсы валют'!$J$24*F168</f>
        <v>1475.0118</v>
      </c>
      <c r="H168" s="158">
        <f t="shared" si="12"/>
        <v>1475.01</v>
      </c>
      <c r="I168" s="245"/>
      <c r="K168" s="707"/>
    </row>
    <row r="169" spans="1:11" ht="15">
      <c r="A169" s="250" t="s">
        <v>843</v>
      </c>
      <c r="B169" s="49" t="s">
        <v>3217</v>
      </c>
      <c r="C169" s="37">
        <v>2.1</v>
      </c>
      <c r="D169" s="51">
        <v>500</v>
      </c>
      <c r="E169" s="706">
        <v>128.96</v>
      </c>
      <c r="F169" s="740">
        <f t="shared" si="11"/>
        <v>128.96</v>
      </c>
      <c r="G169" s="1037">
        <f>'Заказ, cкидки и курсы валют'!$J$24*F169</f>
        <v>1635.8576000000003</v>
      </c>
      <c r="H169" s="158">
        <f t="shared" si="12"/>
        <v>817.93</v>
      </c>
      <c r="I169" s="245"/>
      <c r="K169" s="707"/>
    </row>
    <row r="170" spans="1:11" ht="15">
      <c r="A170" s="250" t="s">
        <v>844</v>
      </c>
      <c r="B170" s="51" t="s">
        <v>3219</v>
      </c>
      <c r="C170" s="37">
        <v>2.0939999999999999</v>
      </c>
      <c r="D170" s="51">
        <v>1000</v>
      </c>
      <c r="E170" s="706">
        <v>116.95</v>
      </c>
      <c r="F170" s="740">
        <f t="shared" si="11"/>
        <v>116.95</v>
      </c>
      <c r="G170" s="1037">
        <f>'Заказ, cкидки и курсы валют'!$J$24*F170</f>
        <v>1483.5107500000001</v>
      </c>
      <c r="H170" s="158">
        <f t="shared" si="12"/>
        <v>1483.51</v>
      </c>
      <c r="I170" s="245"/>
      <c r="K170" s="707"/>
    </row>
    <row r="171" spans="1:11" ht="15">
      <c r="A171" s="250" t="s">
        <v>845</v>
      </c>
      <c r="B171" s="51" t="s">
        <v>3220</v>
      </c>
      <c r="C171" s="37">
        <v>2.3119999999999998</v>
      </c>
      <c r="D171" s="51">
        <v>1000</v>
      </c>
      <c r="E171" s="706">
        <v>122.12</v>
      </c>
      <c r="F171" s="740">
        <f t="shared" si="11"/>
        <v>122.12</v>
      </c>
      <c r="G171" s="1037">
        <f>'Заказ, cкидки и курсы валют'!$J$24*F171</f>
        <v>1549.0922</v>
      </c>
      <c r="H171" s="158">
        <f t="shared" si="12"/>
        <v>1549.09</v>
      </c>
      <c r="I171" s="245"/>
      <c r="K171" s="707"/>
    </row>
    <row r="172" spans="1:11" ht="15">
      <c r="A172" s="250" t="s">
        <v>846</v>
      </c>
      <c r="B172" s="51" t="s">
        <v>3221</v>
      </c>
      <c r="C172" s="37">
        <v>2.5280000000000005</v>
      </c>
      <c r="D172" s="51">
        <v>1000</v>
      </c>
      <c r="E172" s="706">
        <v>124.42</v>
      </c>
      <c r="F172" s="740">
        <f t="shared" si="11"/>
        <v>124.42</v>
      </c>
      <c r="G172" s="1037">
        <f>'Заказ, cкидки и курсы валют'!$J$24*F172</f>
        <v>1578.2677000000001</v>
      </c>
      <c r="H172" s="158">
        <f t="shared" si="12"/>
        <v>1578.27</v>
      </c>
      <c r="I172" s="245"/>
      <c r="K172" s="707"/>
    </row>
    <row r="173" spans="1:11" ht="15">
      <c r="A173" s="250" t="s">
        <v>847</v>
      </c>
      <c r="B173" s="51" t="s">
        <v>145</v>
      </c>
      <c r="C173" s="37">
        <v>2.6829999999999998</v>
      </c>
      <c r="D173" s="51">
        <v>1000</v>
      </c>
      <c r="E173" s="706">
        <v>132.52000000000001</v>
      </c>
      <c r="F173" s="740">
        <f t="shared" si="11"/>
        <v>132.52000000000001</v>
      </c>
      <c r="G173" s="1037">
        <f>'Заказ, cкидки и курсы валют'!$J$24*F173</f>
        <v>1681.0162000000003</v>
      </c>
      <c r="H173" s="158">
        <f t="shared" si="12"/>
        <v>1681.02</v>
      </c>
      <c r="I173" s="245"/>
      <c r="K173" s="707"/>
    </row>
    <row r="174" spans="1:11" ht="15.75" customHeight="1">
      <c r="A174" s="250" t="s">
        <v>848</v>
      </c>
      <c r="B174" s="51" t="s">
        <v>3222</v>
      </c>
      <c r="C174" s="37">
        <v>2.8879999999999999</v>
      </c>
      <c r="D174" s="51">
        <v>500</v>
      </c>
      <c r="E174" s="706">
        <v>144.88</v>
      </c>
      <c r="F174" s="740">
        <f t="shared" si="11"/>
        <v>144.88</v>
      </c>
      <c r="G174" s="1037">
        <f>'Заказ, cкидки и курсы валют'!$J$24*F174</f>
        <v>1837.8027999999999</v>
      </c>
      <c r="H174" s="158">
        <f t="shared" si="12"/>
        <v>918.9</v>
      </c>
      <c r="I174" s="245"/>
      <c r="K174" s="707"/>
    </row>
    <row r="175" spans="1:11" ht="15.75" customHeight="1">
      <c r="A175" s="250" t="s">
        <v>849</v>
      </c>
      <c r="B175" s="51" t="s">
        <v>146</v>
      </c>
      <c r="C175" s="37">
        <v>3.012</v>
      </c>
      <c r="D175" s="51">
        <v>500</v>
      </c>
      <c r="E175" s="706">
        <v>152.15</v>
      </c>
      <c r="F175" s="740">
        <f t="shared" si="11"/>
        <v>152.15</v>
      </c>
      <c r="G175" s="1037">
        <f>'Заказ, cкидки и курсы валют'!$J$24*F175</f>
        <v>1930.0227500000001</v>
      </c>
      <c r="H175" s="158">
        <f t="shared" si="12"/>
        <v>965.01</v>
      </c>
      <c r="I175" s="245"/>
      <c r="K175" s="707"/>
    </row>
    <row r="176" spans="1:11" ht="15">
      <c r="A176" s="250" t="s">
        <v>850</v>
      </c>
      <c r="B176" s="51" t="s">
        <v>3223</v>
      </c>
      <c r="C176" s="37">
        <v>3.3140000000000001</v>
      </c>
      <c r="D176" s="51">
        <v>500</v>
      </c>
      <c r="E176" s="706">
        <v>182.24</v>
      </c>
      <c r="F176" s="740">
        <f t="shared" si="11"/>
        <v>182.24</v>
      </c>
      <c r="G176" s="1037">
        <f>'Заказ, cкидки и курсы валют'!$J$24*F176</f>
        <v>2311.7144000000003</v>
      </c>
      <c r="H176" s="158">
        <f t="shared" si="12"/>
        <v>1155.8599999999999</v>
      </c>
      <c r="I176" s="245"/>
      <c r="K176" s="707"/>
    </row>
    <row r="177" spans="1:11" ht="15">
      <c r="A177" s="250" t="s">
        <v>851</v>
      </c>
      <c r="B177" s="51" t="s">
        <v>147</v>
      </c>
      <c r="C177" s="37">
        <v>3.4</v>
      </c>
      <c r="D177" s="51">
        <v>500</v>
      </c>
      <c r="E177" s="706">
        <v>194.82</v>
      </c>
      <c r="F177" s="740">
        <f t="shared" si="11"/>
        <v>194.82</v>
      </c>
      <c r="G177" s="1037">
        <f>'Заказ, cкидки и курсы валют'!$J$24*F177</f>
        <v>2471.2917000000002</v>
      </c>
      <c r="H177" s="158">
        <f t="shared" si="12"/>
        <v>1235.6500000000001</v>
      </c>
      <c r="I177" s="245"/>
      <c r="K177" s="707"/>
    </row>
    <row r="178" spans="1:11" ht="15">
      <c r="A178" s="250" t="s">
        <v>852</v>
      </c>
      <c r="B178" s="51" t="s">
        <v>148</v>
      </c>
      <c r="C178" s="37">
        <v>3.7</v>
      </c>
      <c r="D178" s="51">
        <v>500</v>
      </c>
      <c r="E178" s="706">
        <v>186.57</v>
      </c>
      <c r="F178" s="740">
        <f t="shared" si="11"/>
        <v>186.57</v>
      </c>
      <c r="G178" s="1037">
        <f>'Заказ, cкидки и курсы валют'!$J$24*F178</f>
        <v>2366.6404499999999</v>
      </c>
      <c r="H178" s="158">
        <f t="shared" si="12"/>
        <v>1183.32</v>
      </c>
      <c r="I178" s="245"/>
      <c r="K178" s="707"/>
    </row>
    <row r="179" spans="1:11" ht="15">
      <c r="A179" s="250" t="s">
        <v>853</v>
      </c>
      <c r="B179" s="51" t="s">
        <v>3224</v>
      </c>
      <c r="C179" s="37">
        <v>3.0920000000000001</v>
      </c>
      <c r="D179" s="51">
        <v>500</v>
      </c>
      <c r="E179" s="706">
        <v>152.28</v>
      </c>
      <c r="F179" s="740">
        <f t="shared" si="11"/>
        <v>152.28</v>
      </c>
      <c r="G179" s="1037">
        <f>'Заказ, cкидки и курсы валют'!$J$24*F179</f>
        <v>1931.6718000000001</v>
      </c>
      <c r="H179" s="158">
        <f t="shared" si="12"/>
        <v>965.84</v>
      </c>
      <c r="I179" s="245"/>
      <c r="K179" s="707"/>
    </row>
    <row r="180" spans="1:11" ht="15">
      <c r="A180" s="250" t="s">
        <v>854</v>
      </c>
      <c r="B180" s="51" t="s">
        <v>3225</v>
      </c>
      <c r="C180" s="37">
        <v>3.3939999999999997</v>
      </c>
      <c r="D180" s="51">
        <v>500</v>
      </c>
      <c r="E180" s="706">
        <v>154.24</v>
      </c>
      <c r="F180" s="740">
        <f t="shared" si="11"/>
        <v>154.24</v>
      </c>
      <c r="G180" s="1037">
        <f>'Заказ, cкидки и курсы валют'!$J$24*F180</f>
        <v>1956.5344000000002</v>
      </c>
      <c r="H180" s="158">
        <f t="shared" si="12"/>
        <v>978.27</v>
      </c>
      <c r="I180" s="245"/>
      <c r="K180" s="707"/>
    </row>
    <row r="181" spans="1:11" ht="15">
      <c r="A181" s="250" t="s">
        <v>855</v>
      </c>
      <c r="B181" s="51" t="s">
        <v>3226</v>
      </c>
      <c r="C181" s="37">
        <v>3.7039999999999997</v>
      </c>
      <c r="D181" s="51">
        <v>500</v>
      </c>
      <c r="E181" s="706">
        <v>175.13</v>
      </c>
      <c r="F181" s="740">
        <f t="shared" si="11"/>
        <v>175.13</v>
      </c>
      <c r="G181" s="1037">
        <f>'Заказ, cкидки и курсы валют'!$J$24*F181</f>
        <v>2221.52405</v>
      </c>
      <c r="H181" s="158">
        <f t="shared" si="12"/>
        <v>1110.76</v>
      </c>
      <c r="I181" s="245"/>
      <c r="K181" s="707"/>
    </row>
    <row r="182" spans="1:11" ht="15">
      <c r="A182" s="250" t="s">
        <v>856</v>
      </c>
      <c r="B182" s="51" t="s">
        <v>3227</v>
      </c>
      <c r="C182" s="37">
        <v>4.0019999999999998</v>
      </c>
      <c r="D182" s="51">
        <v>500</v>
      </c>
      <c r="E182" s="706">
        <v>187.07</v>
      </c>
      <c r="F182" s="740">
        <f t="shared" si="11"/>
        <v>187.07</v>
      </c>
      <c r="G182" s="1037">
        <f>'Заказ, cкидки и курсы валют'!$J$24*F182</f>
        <v>2372.9829500000001</v>
      </c>
      <c r="H182" s="158">
        <f t="shared" si="12"/>
        <v>1186.49</v>
      </c>
      <c r="I182" s="245"/>
      <c r="K182" s="707"/>
    </row>
    <row r="183" spans="1:11" ht="15">
      <c r="A183" s="250" t="s">
        <v>857</v>
      </c>
      <c r="B183" s="51" t="s">
        <v>3228</v>
      </c>
      <c r="C183" s="37">
        <v>4.25</v>
      </c>
      <c r="D183" s="51">
        <v>500</v>
      </c>
      <c r="E183" s="706">
        <v>189.3</v>
      </c>
      <c r="F183" s="740">
        <f t="shared" si="11"/>
        <v>189.3</v>
      </c>
      <c r="G183" s="1037">
        <f>'Заказ, cкидки и курсы валют'!$J$24*F183</f>
        <v>2401.2705000000001</v>
      </c>
      <c r="H183" s="158">
        <f t="shared" si="12"/>
        <v>1200.6400000000001</v>
      </c>
      <c r="I183" s="245"/>
      <c r="K183" s="707"/>
    </row>
    <row r="184" spans="1:11" ht="15">
      <c r="A184" s="250" t="s">
        <v>858</v>
      </c>
      <c r="B184" s="51" t="s">
        <v>3229</v>
      </c>
      <c r="C184" s="37">
        <v>4.5520000000000005</v>
      </c>
      <c r="D184" s="51">
        <v>500</v>
      </c>
      <c r="E184" s="706">
        <v>212.09</v>
      </c>
      <c r="F184" s="740">
        <f t="shared" si="11"/>
        <v>212.09</v>
      </c>
      <c r="G184" s="1037">
        <f>'Заказ, cкидки и курсы валют'!$J$24*F184</f>
        <v>2690.3616500000003</v>
      </c>
      <c r="H184" s="158">
        <f t="shared" si="12"/>
        <v>1345.18</v>
      </c>
      <c r="I184" s="245"/>
      <c r="K184" s="707"/>
    </row>
    <row r="185" spans="1:11" ht="15">
      <c r="A185" s="250" t="s">
        <v>859</v>
      </c>
      <c r="B185" s="51" t="s">
        <v>3230</v>
      </c>
      <c r="C185" s="37">
        <v>4.3</v>
      </c>
      <c r="D185" s="51">
        <v>500</v>
      </c>
      <c r="E185" s="706">
        <v>212.09</v>
      </c>
      <c r="F185" s="740">
        <f t="shared" si="11"/>
        <v>212.09</v>
      </c>
      <c r="G185" s="1037">
        <f>'Заказ, cкидки и курсы валют'!$J$24*F185</f>
        <v>2690.3616500000003</v>
      </c>
      <c r="H185" s="158">
        <f t="shared" si="12"/>
        <v>1345.18</v>
      </c>
      <c r="I185" s="245"/>
      <c r="K185" s="707"/>
    </row>
    <row r="186" spans="1:11" ht="15">
      <c r="A186" s="250" t="s">
        <v>860</v>
      </c>
      <c r="B186" s="51" t="s">
        <v>3231</v>
      </c>
      <c r="C186" s="37">
        <v>4.8</v>
      </c>
      <c r="D186" s="51">
        <v>250</v>
      </c>
      <c r="E186" s="706">
        <v>239.57</v>
      </c>
      <c r="F186" s="740">
        <f t="shared" si="11"/>
        <v>239.57</v>
      </c>
      <c r="G186" s="1037">
        <f>'Заказ, cкидки и курсы валют'!$J$24*F186</f>
        <v>3038.9454500000002</v>
      </c>
      <c r="H186" s="158">
        <f t="shared" si="12"/>
        <v>759.74</v>
      </c>
      <c r="I186" s="245"/>
      <c r="K186" s="707"/>
    </row>
    <row r="187" spans="1:11" ht="15">
      <c r="A187" s="250" t="s">
        <v>861</v>
      </c>
      <c r="B187" s="51" t="s">
        <v>99</v>
      </c>
      <c r="C187" s="37">
        <v>5.3280000000000003</v>
      </c>
      <c r="D187" s="51">
        <v>250</v>
      </c>
      <c r="E187" s="706">
        <v>251.83</v>
      </c>
      <c r="F187" s="740">
        <f t="shared" si="11"/>
        <v>251.83</v>
      </c>
      <c r="G187" s="1037">
        <f>'Заказ, cкидки и курсы валют'!$J$24*F187</f>
        <v>3194.4635500000004</v>
      </c>
      <c r="H187" s="158">
        <f t="shared" si="12"/>
        <v>798.62</v>
      </c>
      <c r="I187" s="245"/>
      <c r="K187" s="707"/>
    </row>
    <row r="188" spans="1:11" ht="15">
      <c r="A188" s="250" t="s">
        <v>862</v>
      </c>
      <c r="B188" s="51" t="s">
        <v>3342</v>
      </c>
      <c r="C188" s="37">
        <v>5.5</v>
      </c>
      <c r="D188" s="51">
        <v>250</v>
      </c>
      <c r="E188" s="706">
        <v>259.37</v>
      </c>
      <c r="F188" s="740">
        <f t="shared" si="11"/>
        <v>259.37</v>
      </c>
      <c r="G188" s="1037">
        <f>'Заказ, cкидки и курсы валют'!$J$24*F188</f>
        <v>3290.1084500000002</v>
      </c>
      <c r="H188" s="158">
        <f t="shared" si="12"/>
        <v>822.53</v>
      </c>
      <c r="I188" s="245"/>
      <c r="K188" s="707"/>
    </row>
    <row r="189" spans="1:11" ht="15">
      <c r="A189" s="250" t="s">
        <v>863</v>
      </c>
      <c r="B189" s="51" t="s">
        <v>3999</v>
      </c>
      <c r="C189" s="37">
        <v>7.6050000000000004</v>
      </c>
      <c r="D189" s="51">
        <v>250</v>
      </c>
      <c r="E189" s="706">
        <v>295.19</v>
      </c>
      <c r="F189" s="740">
        <f t="shared" si="11"/>
        <v>295.19</v>
      </c>
      <c r="G189" s="1037">
        <f>'Заказ, cкидки и курсы валют'!$J$24*F189</f>
        <v>3744.48515</v>
      </c>
      <c r="H189" s="158">
        <f t="shared" si="12"/>
        <v>936.12</v>
      </c>
      <c r="I189" s="245"/>
      <c r="K189" s="707"/>
    </row>
    <row r="190" spans="1:11" ht="15">
      <c r="A190" s="250" t="s">
        <v>864</v>
      </c>
      <c r="B190" s="51" t="s">
        <v>92</v>
      </c>
      <c r="C190" s="37">
        <v>8.016</v>
      </c>
      <c r="D190" s="51">
        <v>250</v>
      </c>
      <c r="E190" s="706">
        <v>352.83</v>
      </c>
      <c r="F190" s="740">
        <f t="shared" si="11"/>
        <v>352.83</v>
      </c>
      <c r="G190" s="1037">
        <f>'Заказ, cкидки и курсы валют'!$J$24*F190</f>
        <v>4475.6485499999999</v>
      </c>
      <c r="H190" s="158">
        <f t="shared" si="12"/>
        <v>1118.9100000000001</v>
      </c>
      <c r="I190" s="245"/>
      <c r="K190" s="707"/>
    </row>
    <row r="191" spans="1:11" ht="15.75" thickBot="1">
      <c r="A191" s="282" t="s">
        <v>865</v>
      </c>
      <c r="B191" s="251" t="s">
        <v>94</v>
      </c>
      <c r="C191" s="327">
        <v>8.7149999999999999</v>
      </c>
      <c r="D191" s="251">
        <v>250</v>
      </c>
      <c r="E191" s="706">
        <v>345.88</v>
      </c>
      <c r="F191" s="1173">
        <f t="shared" si="11"/>
        <v>345.88</v>
      </c>
      <c r="G191" s="1174">
        <f>'Заказ, cкидки и курсы валют'!$J$24*F191</f>
        <v>4387.4877999999999</v>
      </c>
      <c r="H191" s="214">
        <f t="shared" si="12"/>
        <v>1096.8699999999999</v>
      </c>
      <c r="I191" s="248"/>
      <c r="K191" s="707"/>
    </row>
    <row r="192" spans="1:11" ht="18" customHeight="1">
      <c r="K192" s="707"/>
    </row>
    <row r="193" spans="1:11" ht="13.5" thickBot="1">
      <c r="K193" s="707"/>
    </row>
    <row r="194" spans="1:11" ht="18">
      <c r="A194" s="291"/>
      <c r="B194" s="196"/>
      <c r="C194" s="112"/>
      <c r="D194" s="112" t="s">
        <v>3209</v>
      </c>
      <c r="E194" s="687"/>
      <c r="F194" s="687"/>
      <c r="G194" s="701"/>
      <c r="H194" s="115"/>
      <c r="I194" s="116"/>
      <c r="K194" s="707"/>
    </row>
    <row r="195" spans="1:11" ht="18">
      <c r="A195" s="292"/>
      <c r="B195" s="17"/>
      <c r="C195" s="129" t="s">
        <v>3212</v>
      </c>
      <c r="D195" s="129"/>
      <c r="E195" s="688"/>
      <c r="F195" s="700"/>
      <c r="G195" s="700"/>
      <c r="H195" s="131"/>
      <c r="I195" s="133"/>
      <c r="K195" s="707"/>
    </row>
    <row r="196" spans="1:11">
      <c r="A196" s="292"/>
      <c r="B196" s="17"/>
      <c r="C196" s="118"/>
      <c r="D196" s="118"/>
      <c r="E196" s="1082"/>
      <c r="F196" s="733"/>
      <c r="G196" s="763"/>
      <c r="H196" s="17"/>
      <c r="I196" s="200"/>
      <c r="K196" s="707"/>
    </row>
    <row r="197" spans="1:11">
      <c r="A197" s="292"/>
      <c r="B197" s="17"/>
      <c r="C197" s="118"/>
      <c r="D197" s="118"/>
      <c r="E197" s="1082"/>
      <c r="F197" s="733"/>
      <c r="G197" s="763"/>
      <c r="H197" s="17"/>
      <c r="I197" s="200"/>
      <c r="K197" s="707"/>
    </row>
    <row r="198" spans="1:11">
      <c r="A198" s="292"/>
      <c r="B198" s="17"/>
      <c r="C198" s="118"/>
      <c r="D198" s="118"/>
      <c r="E198" s="1082"/>
      <c r="F198" s="733"/>
      <c r="G198" s="763"/>
      <c r="H198" s="17"/>
      <c r="I198" s="200"/>
      <c r="K198" s="707"/>
    </row>
    <row r="199" spans="1:11" ht="13.5" thickBot="1">
      <c r="A199" s="293"/>
      <c r="B199" s="204"/>
      <c r="C199" s="120"/>
      <c r="D199" s="120"/>
      <c r="E199" s="1083"/>
      <c r="F199" s="735"/>
      <c r="G199" s="764"/>
      <c r="H199" s="204"/>
      <c r="I199" s="205"/>
      <c r="K199" s="707"/>
    </row>
    <row r="200" spans="1:11" ht="42">
      <c r="A200" s="228" t="s">
        <v>1036</v>
      </c>
      <c r="B200" s="229" t="s">
        <v>1037</v>
      </c>
      <c r="C200" s="230" t="s">
        <v>679</v>
      </c>
      <c r="D200" s="230" t="s">
        <v>3147</v>
      </c>
      <c r="E200" s="742" t="s">
        <v>11544</v>
      </c>
      <c r="F200" s="737" t="s">
        <v>2796</v>
      </c>
      <c r="G200" s="785" t="s">
        <v>2644</v>
      </c>
      <c r="H200" s="394" t="s">
        <v>498</v>
      </c>
      <c r="I200" s="232" t="s">
        <v>4274</v>
      </c>
      <c r="K200" s="707"/>
    </row>
    <row r="201" spans="1:11" ht="13.5" thickBot="1">
      <c r="A201" s="228"/>
      <c r="B201" s="445"/>
      <c r="C201" s="230" t="s">
        <v>3648</v>
      </c>
      <c r="D201" s="446" t="s">
        <v>2645</v>
      </c>
      <c r="E201" s="1084" t="s">
        <v>265</v>
      </c>
      <c r="F201" s="745">
        <f>'Заказ, cкидки и курсы валют'!$I$12</f>
        <v>0</v>
      </c>
      <c r="G201" s="1150"/>
      <c r="H201" s="545"/>
      <c r="I201" s="380"/>
      <c r="K201" s="707"/>
    </row>
    <row r="202" spans="1:11" ht="15">
      <c r="A202" s="1234" t="s">
        <v>866</v>
      </c>
      <c r="B202" s="643" t="s">
        <v>622</v>
      </c>
      <c r="C202" s="1056">
        <v>1.2</v>
      </c>
      <c r="D202" s="643">
        <v>1000</v>
      </c>
      <c r="E202" s="2864">
        <v>181.38</v>
      </c>
      <c r="F202" s="1678">
        <f>ROUND(E202*(1-$F$11),2)</f>
        <v>181.38</v>
      </c>
      <c r="G202" s="2268">
        <f>'Заказ, cкидки и курсы валют'!$J$24*F202</f>
        <v>2300.8053</v>
      </c>
      <c r="H202" s="443">
        <f>ROUND((D202/1000)*G202,2)</f>
        <v>2300.81</v>
      </c>
      <c r="I202" s="393"/>
      <c r="K202" s="707"/>
    </row>
    <row r="203" spans="1:11" ht="15">
      <c r="A203" s="770" t="s">
        <v>867</v>
      </c>
      <c r="B203" s="643" t="s">
        <v>623</v>
      </c>
      <c r="C203" s="1056">
        <v>1.3</v>
      </c>
      <c r="D203" s="643">
        <v>1000</v>
      </c>
      <c r="E203" s="2864">
        <v>190.42</v>
      </c>
      <c r="F203" s="1133">
        <f t="shared" ref="F203:F207" si="13">ROUND(E203*(1-$F$11),2)</f>
        <v>190.42</v>
      </c>
      <c r="G203" s="1041">
        <f>'Заказ, cкидки и курсы валют'!$J$24*F203</f>
        <v>2415.4776999999999</v>
      </c>
      <c r="H203" s="158">
        <f t="shared" ref="H203:H207" si="14">ROUND((D203/1000)*G203,2)</f>
        <v>2415.48</v>
      </c>
      <c r="I203" s="245"/>
      <c r="K203" s="707"/>
    </row>
    <row r="204" spans="1:11" ht="15">
      <c r="A204" s="770" t="s">
        <v>868</v>
      </c>
      <c r="B204" s="643" t="s">
        <v>624</v>
      </c>
      <c r="C204" s="1056">
        <v>1.4</v>
      </c>
      <c r="D204" s="643">
        <v>1000</v>
      </c>
      <c r="E204" s="2864">
        <v>199.76</v>
      </c>
      <c r="F204" s="1133">
        <f t="shared" si="13"/>
        <v>199.76</v>
      </c>
      <c r="G204" s="1041">
        <f>'Заказ, cкидки и курсы валют'!$J$24*F204</f>
        <v>2533.9555999999998</v>
      </c>
      <c r="H204" s="158">
        <f t="shared" si="14"/>
        <v>2533.96</v>
      </c>
      <c r="I204" s="245"/>
      <c r="K204" s="707"/>
    </row>
    <row r="205" spans="1:11" ht="15">
      <c r="A205" s="770" t="s">
        <v>869</v>
      </c>
      <c r="B205" s="643" t="s">
        <v>3213</v>
      </c>
      <c r="C205" s="1056">
        <v>1.6</v>
      </c>
      <c r="D205" s="643">
        <v>1000</v>
      </c>
      <c r="E205" s="2864">
        <v>230.38</v>
      </c>
      <c r="F205" s="1133">
        <f t="shared" si="13"/>
        <v>230.38</v>
      </c>
      <c r="G205" s="1041">
        <f>'Заказ, cкидки и курсы валют'!$J$24*F205</f>
        <v>2922.3703</v>
      </c>
      <c r="H205" s="158">
        <f t="shared" si="14"/>
        <v>2922.37</v>
      </c>
      <c r="I205" s="245"/>
      <c r="K205" s="707"/>
    </row>
    <row r="206" spans="1:11" ht="15.95" customHeight="1">
      <c r="A206" s="770" t="s">
        <v>870</v>
      </c>
      <c r="B206" s="643" t="s">
        <v>3214</v>
      </c>
      <c r="C206" s="1056">
        <v>1.7</v>
      </c>
      <c r="D206" s="643">
        <v>1000</v>
      </c>
      <c r="E206" s="2864">
        <v>227.7</v>
      </c>
      <c r="F206" s="1133">
        <f t="shared" si="13"/>
        <v>227.7</v>
      </c>
      <c r="G206" s="1041">
        <f>'Заказ, cкидки и курсы валют'!$J$24*F206</f>
        <v>2888.3744999999999</v>
      </c>
      <c r="H206" s="158">
        <f t="shared" si="14"/>
        <v>2888.37</v>
      </c>
      <c r="I206" s="245"/>
      <c r="K206" s="707"/>
    </row>
    <row r="207" spans="1:11" ht="14.45" customHeight="1">
      <c r="A207" s="770" t="s">
        <v>871</v>
      </c>
      <c r="B207" s="643" t="s">
        <v>3215</v>
      </c>
      <c r="C207" s="1056">
        <v>1.8</v>
      </c>
      <c r="D207" s="643">
        <v>1000</v>
      </c>
      <c r="E207" s="2864">
        <v>251.94</v>
      </c>
      <c r="F207" s="1133">
        <f t="shared" si="13"/>
        <v>251.94</v>
      </c>
      <c r="G207" s="1041">
        <f>'Заказ, cкидки и курсы валют'!$J$24*F207</f>
        <v>3195.8589000000002</v>
      </c>
      <c r="H207" s="158">
        <f t="shared" si="14"/>
        <v>3195.86</v>
      </c>
      <c r="I207" s="245"/>
      <c r="K207" s="707"/>
    </row>
    <row r="208" spans="1:11" ht="15">
      <c r="A208" s="770" t="s">
        <v>9781</v>
      </c>
      <c r="B208" s="643" t="s">
        <v>3219</v>
      </c>
      <c r="C208" s="1056">
        <v>2</v>
      </c>
      <c r="D208" s="643">
        <v>1000</v>
      </c>
      <c r="E208" s="2864">
        <v>271.89</v>
      </c>
      <c r="F208" s="1133">
        <f t="shared" ref="F208:F214" si="15">ROUND(E208*(1-$F$11),2)</f>
        <v>271.89</v>
      </c>
      <c r="G208" s="1041">
        <f>'Заказ, cкидки и курсы валют'!$J$24*F208</f>
        <v>3448.9246499999999</v>
      </c>
      <c r="H208" s="158">
        <f t="shared" ref="H208:H214" si="16">ROUND((D208/1000)*G208,2)</f>
        <v>3448.92</v>
      </c>
      <c r="I208" s="245"/>
      <c r="K208" s="707"/>
    </row>
    <row r="209" spans="1:11" ht="15">
      <c r="A209" s="770" t="s">
        <v>872</v>
      </c>
      <c r="B209" s="643" t="s">
        <v>3220</v>
      </c>
      <c r="C209" s="1056">
        <v>2.1</v>
      </c>
      <c r="D209" s="643">
        <v>1000</v>
      </c>
      <c r="E209" s="2864">
        <v>267.52999999999997</v>
      </c>
      <c r="F209" s="1133">
        <f t="shared" si="15"/>
        <v>267.52999999999997</v>
      </c>
      <c r="G209" s="1041">
        <f>'Заказ, cкидки и курсы валют'!$J$24*F209</f>
        <v>3393.6180499999996</v>
      </c>
      <c r="H209" s="158">
        <f t="shared" si="16"/>
        <v>3393.62</v>
      </c>
      <c r="I209" s="245"/>
      <c r="K209" s="707"/>
    </row>
    <row r="210" spans="1:11" ht="15">
      <c r="A210" s="770" t="s">
        <v>873</v>
      </c>
      <c r="B210" s="643" t="s">
        <v>3221</v>
      </c>
      <c r="C210" s="1056">
        <v>2.2000000000000002</v>
      </c>
      <c r="D210" s="643">
        <v>1000</v>
      </c>
      <c r="E210" s="2864">
        <v>303.95999999999998</v>
      </c>
      <c r="F210" s="1133">
        <f t="shared" si="15"/>
        <v>303.95999999999998</v>
      </c>
      <c r="G210" s="1041">
        <f>'Заказ, cкидки и курсы валют'!$J$24*F210</f>
        <v>3855.7325999999998</v>
      </c>
      <c r="H210" s="158">
        <f t="shared" si="16"/>
        <v>3855.73</v>
      </c>
      <c r="I210" s="245"/>
      <c r="K210" s="707"/>
    </row>
    <row r="211" spans="1:11" ht="15">
      <c r="A211" s="770" t="s">
        <v>874</v>
      </c>
      <c r="B211" s="643" t="s">
        <v>145</v>
      </c>
      <c r="C211" s="1056">
        <v>2.6</v>
      </c>
      <c r="D211" s="643">
        <v>500</v>
      </c>
      <c r="E211" s="2864">
        <v>326.95999999999998</v>
      </c>
      <c r="F211" s="1133">
        <f t="shared" si="15"/>
        <v>326.95999999999998</v>
      </c>
      <c r="G211" s="1041">
        <f>'Заказ, cкидки и курсы валют'!$J$24*F211</f>
        <v>4147.4875999999995</v>
      </c>
      <c r="H211" s="158">
        <f t="shared" si="16"/>
        <v>2073.7399999999998</v>
      </c>
      <c r="I211" s="245"/>
      <c r="K211" s="707"/>
    </row>
    <row r="212" spans="1:11" ht="15">
      <c r="A212" s="770" t="s">
        <v>875</v>
      </c>
      <c r="B212" s="643" t="s">
        <v>3222</v>
      </c>
      <c r="C212" s="1056">
        <v>2.8</v>
      </c>
      <c r="D212" s="643">
        <v>500</v>
      </c>
      <c r="E212" s="2864">
        <v>359.67</v>
      </c>
      <c r="F212" s="1133">
        <f t="shared" si="15"/>
        <v>359.67</v>
      </c>
      <c r="G212" s="1041">
        <f>'Заказ, cкидки и курсы валют'!$J$24*F212</f>
        <v>4562.4139500000001</v>
      </c>
      <c r="H212" s="158">
        <f t="shared" si="16"/>
        <v>2281.21</v>
      </c>
      <c r="I212" s="245"/>
      <c r="K212" s="707"/>
    </row>
    <row r="213" spans="1:11" ht="15">
      <c r="A213" s="770" t="s">
        <v>876</v>
      </c>
      <c r="B213" s="643" t="s">
        <v>146</v>
      </c>
      <c r="C213" s="2865">
        <v>3</v>
      </c>
      <c r="D213" s="643">
        <v>500</v>
      </c>
      <c r="E213" s="2864">
        <v>373.96</v>
      </c>
      <c r="F213" s="1133">
        <f t="shared" si="15"/>
        <v>373.96</v>
      </c>
      <c r="G213" s="1041">
        <f>'Заказ, cкидки и курсы валют'!$J$24*F213</f>
        <v>4743.6826000000001</v>
      </c>
      <c r="H213" s="158">
        <f t="shared" si="16"/>
        <v>2371.84</v>
      </c>
      <c r="I213" s="245"/>
      <c r="K213" s="707"/>
    </row>
    <row r="214" spans="1:11" ht="15">
      <c r="A214" s="770" t="s">
        <v>877</v>
      </c>
      <c r="B214" s="643" t="s">
        <v>3223</v>
      </c>
      <c r="C214" s="1056">
        <v>3.3</v>
      </c>
      <c r="D214" s="643">
        <v>500</v>
      </c>
      <c r="E214" s="2864">
        <v>395.63</v>
      </c>
      <c r="F214" s="1133">
        <f t="shared" si="15"/>
        <v>395.63</v>
      </c>
      <c r="G214" s="1041">
        <f>'Заказ, cкидки и курсы валют'!$J$24*F214</f>
        <v>5018.5665500000005</v>
      </c>
      <c r="H214" s="158">
        <f t="shared" si="16"/>
        <v>2509.2800000000002</v>
      </c>
      <c r="I214" s="245"/>
      <c r="K214" s="707"/>
    </row>
    <row r="215" spans="1:11" ht="15">
      <c r="A215" s="770" t="s">
        <v>11793</v>
      </c>
      <c r="B215" s="643" t="s">
        <v>147</v>
      </c>
      <c r="C215" s="1056">
        <v>3.5</v>
      </c>
      <c r="D215" s="643">
        <v>500</v>
      </c>
      <c r="E215" s="2864">
        <v>396.34</v>
      </c>
      <c r="F215" s="1133">
        <f t="shared" ref="F215" si="17">ROUND(E215*(1-$F$11),2)</f>
        <v>396.34</v>
      </c>
      <c r="G215" s="1041">
        <f>'Заказ, cкидки и курсы валют'!$J$24*F215</f>
        <v>5027.5729000000001</v>
      </c>
      <c r="H215" s="158">
        <f t="shared" ref="H215" si="18">ROUND((D215/1000)*G215,2)</f>
        <v>2513.79</v>
      </c>
      <c r="I215" s="245"/>
      <c r="K215" s="707"/>
    </row>
    <row r="216" spans="1:11" ht="15">
      <c r="A216" s="770" t="s">
        <v>878</v>
      </c>
      <c r="B216" s="643" t="s">
        <v>3225</v>
      </c>
      <c r="C216" s="1056">
        <v>3.6</v>
      </c>
      <c r="D216" s="643">
        <v>500</v>
      </c>
      <c r="E216" s="2864">
        <v>416.33</v>
      </c>
      <c r="F216" s="1133">
        <f t="shared" ref="F216:F224" si="19">ROUND(E216*(1-$F$11),2)</f>
        <v>416.33</v>
      </c>
      <c r="G216" s="1041">
        <f>'Заказ, cкидки и курсы валют'!$J$24*F216</f>
        <v>5281.1460500000003</v>
      </c>
      <c r="H216" s="158">
        <f t="shared" ref="H216:H224" si="20">ROUND((D216/1000)*G216,2)</f>
        <v>2640.57</v>
      </c>
      <c r="I216" s="245"/>
      <c r="K216" s="707"/>
    </row>
    <row r="217" spans="1:11" ht="15">
      <c r="A217" s="770" t="s">
        <v>879</v>
      </c>
      <c r="B217" s="643" t="s">
        <v>3226</v>
      </c>
      <c r="C217" s="1056">
        <v>3.4</v>
      </c>
      <c r="D217" s="643">
        <v>500</v>
      </c>
      <c r="E217" s="2864">
        <v>431.29</v>
      </c>
      <c r="F217" s="1133">
        <f t="shared" si="19"/>
        <v>431.29</v>
      </c>
      <c r="G217" s="1041">
        <f>'Заказ, cкидки и курсы валют'!$J$24*F217</f>
        <v>5470.9136500000004</v>
      </c>
      <c r="H217" s="158">
        <f t="shared" si="20"/>
        <v>2735.46</v>
      </c>
      <c r="I217" s="245"/>
      <c r="K217" s="707"/>
    </row>
    <row r="218" spans="1:11" ht="15">
      <c r="A218" s="770" t="s">
        <v>880</v>
      </c>
      <c r="B218" s="643" t="s">
        <v>3227</v>
      </c>
      <c r="C218" s="1056">
        <v>3.7</v>
      </c>
      <c r="D218" s="643">
        <v>500</v>
      </c>
      <c r="E218" s="2864">
        <v>476.21</v>
      </c>
      <c r="F218" s="1133">
        <f t="shared" si="19"/>
        <v>476.21</v>
      </c>
      <c r="G218" s="1041">
        <f>'Заказ, cкидки и курсы валют'!$J$24*F218</f>
        <v>6040.7238500000003</v>
      </c>
      <c r="H218" s="158">
        <f t="shared" si="20"/>
        <v>3020.36</v>
      </c>
      <c r="I218" s="245"/>
      <c r="K218" s="707"/>
    </row>
    <row r="219" spans="1:11" ht="15">
      <c r="A219" s="770" t="s">
        <v>881</v>
      </c>
      <c r="B219" s="643" t="s">
        <v>3228</v>
      </c>
      <c r="C219" s="1056">
        <v>4.2</v>
      </c>
      <c r="D219" s="643">
        <v>500</v>
      </c>
      <c r="E219" s="2864">
        <v>392.82</v>
      </c>
      <c r="F219" s="1133">
        <f t="shared" si="19"/>
        <v>392.82</v>
      </c>
      <c r="G219" s="1041">
        <f>'Заказ, cкидки и курсы валют'!$J$24*F219</f>
        <v>4982.9216999999999</v>
      </c>
      <c r="H219" s="158">
        <f t="shared" si="20"/>
        <v>2491.46</v>
      </c>
      <c r="I219" s="245"/>
      <c r="K219" s="707"/>
    </row>
    <row r="220" spans="1:11" ht="15">
      <c r="A220" s="770" t="s">
        <v>882</v>
      </c>
      <c r="B220" s="643" t="s">
        <v>3229</v>
      </c>
      <c r="C220" s="1056">
        <v>4.4000000000000004</v>
      </c>
      <c r="D220" s="643">
        <v>500</v>
      </c>
      <c r="E220" s="2864">
        <v>550.75</v>
      </c>
      <c r="F220" s="1133">
        <f t="shared" si="19"/>
        <v>550.75</v>
      </c>
      <c r="G220" s="1041">
        <f>'Заказ, cкидки и курсы валют'!$J$24*F220</f>
        <v>6986.2637500000001</v>
      </c>
      <c r="H220" s="158">
        <f t="shared" si="20"/>
        <v>3493.13</v>
      </c>
      <c r="I220" s="245"/>
      <c r="K220" s="707"/>
    </row>
    <row r="221" spans="1:11" ht="15">
      <c r="A221" s="770" t="s">
        <v>883</v>
      </c>
      <c r="B221" s="643" t="s">
        <v>3230</v>
      </c>
      <c r="C221" s="1056">
        <v>4.5999999999999996</v>
      </c>
      <c r="D221" s="643">
        <v>500</v>
      </c>
      <c r="E221" s="2864">
        <v>525.58000000000004</v>
      </c>
      <c r="F221" s="1133">
        <f t="shared" si="19"/>
        <v>525.58000000000004</v>
      </c>
      <c r="G221" s="1041">
        <f>'Заказ, cкидки и курсы валют'!$J$24*F221</f>
        <v>6666.9823000000006</v>
      </c>
      <c r="H221" s="158">
        <f t="shared" si="20"/>
        <v>3333.49</v>
      </c>
      <c r="I221" s="245"/>
      <c r="K221" s="707"/>
    </row>
    <row r="222" spans="1:11" ht="15">
      <c r="A222" s="770" t="s">
        <v>884</v>
      </c>
      <c r="B222" s="643" t="s">
        <v>98</v>
      </c>
      <c r="C222" s="1056">
        <v>4.8</v>
      </c>
      <c r="D222" s="1631">
        <v>250</v>
      </c>
      <c r="E222" s="2864">
        <v>531.26</v>
      </c>
      <c r="F222" s="1133">
        <f t="shared" si="19"/>
        <v>531.26</v>
      </c>
      <c r="G222" s="1041">
        <f>'Заказ, cкидки и курсы валют'!$J$24*F222</f>
        <v>6739.0331000000006</v>
      </c>
      <c r="H222" s="158">
        <f t="shared" si="20"/>
        <v>1684.76</v>
      </c>
      <c r="I222" s="245"/>
      <c r="K222" s="707"/>
    </row>
    <row r="223" spans="1:11" ht="15" customHeight="1">
      <c r="A223" s="770" t="s">
        <v>885</v>
      </c>
      <c r="B223" s="643" t="s">
        <v>99</v>
      </c>
      <c r="C223" s="1056">
        <v>5.2</v>
      </c>
      <c r="D223" s="1631">
        <v>250</v>
      </c>
      <c r="E223" s="2864">
        <v>558.23</v>
      </c>
      <c r="F223" s="1133">
        <f t="shared" si="19"/>
        <v>558.23</v>
      </c>
      <c r="G223" s="1041">
        <f>'Заказ, cкидки и курсы валют'!$J$24*F223</f>
        <v>7081.1475500000006</v>
      </c>
      <c r="H223" s="158">
        <f t="shared" si="20"/>
        <v>1770.29</v>
      </c>
      <c r="I223" s="245"/>
      <c r="K223" s="707"/>
    </row>
    <row r="224" spans="1:11" ht="12.75" customHeight="1" thickBot="1">
      <c r="A224" s="803" t="s">
        <v>886</v>
      </c>
      <c r="B224" s="643" t="s">
        <v>611</v>
      </c>
      <c r="C224" s="1056">
        <v>5.4</v>
      </c>
      <c r="D224" s="1631">
        <v>250</v>
      </c>
      <c r="E224" s="2864">
        <v>720.51</v>
      </c>
      <c r="F224" s="1758">
        <f t="shared" si="19"/>
        <v>720.51</v>
      </c>
      <c r="G224" s="1759">
        <f>'Заказ, cкидки и курсы валют'!$J$24*F224</f>
        <v>9139.6693500000001</v>
      </c>
      <c r="H224" s="214">
        <f t="shared" si="20"/>
        <v>2284.92</v>
      </c>
      <c r="I224" s="248"/>
      <c r="K224" s="707"/>
    </row>
    <row r="225" spans="1:11" ht="13.5" thickBot="1">
      <c r="K225" s="707"/>
    </row>
    <row r="226" spans="1:11" ht="18">
      <c r="A226" s="291"/>
      <c r="B226" s="196"/>
      <c r="C226" s="112"/>
      <c r="D226" s="112" t="s">
        <v>3209</v>
      </c>
      <c r="E226" s="687"/>
      <c r="F226" s="687"/>
      <c r="G226" s="701"/>
      <c r="H226" s="115"/>
      <c r="I226" s="116"/>
      <c r="K226" s="707"/>
    </row>
    <row r="227" spans="1:11" ht="18">
      <c r="A227" s="292"/>
      <c r="B227" s="17"/>
      <c r="C227" s="129" t="s">
        <v>2458</v>
      </c>
      <c r="D227" s="129"/>
      <c r="E227" s="688"/>
      <c r="F227" s="700"/>
      <c r="G227" s="700"/>
      <c r="H227" s="131"/>
      <c r="I227" s="200"/>
      <c r="K227" s="707"/>
    </row>
    <row r="228" spans="1:11">
      <c r="A228" s="292"/>
      <c r="B228" s="17"/>
      <c r="C228" s="118"/>
      <c r="D228" s="118"/>
      <c r="E228" s="1082"/>
      <c r="F228" s="733"/>
      <c r="G228" s="763"/>
      <c r="H228" s="17"/>
      <c r="I228" s="200"/>
      <c r="K228" s="707"/>
    </row>
    <row r="229" spans="1:11">
      <c r="A229" s="292"/>
      <c r="B229" s="17"/>
      <c r="C229" s="118"/>
      <c r="D229" s="118"/>
      <c r="E229" s="1082"/>
      <c r="F229" s="733"/>
      <c r="G229" s="763"/>
      <c r="H229" s="17"/>
      <c r="I229" s="200"/>
      <c r="K229" s="707"/>
    </row>
    <row r="230" spans="1:11" ht="15.75">
      <c r="A230" s="634" t="s">
        <v>7211</v>
      </c>
      <c r="B230" s="17"/>
      <c r="C230" s="118"/>
      <c r="D230" s="118"/>
      <c r="E230" s="1082"/>
      <c r="F230" s="733"/>
      <c r="G230" s="763"/>
      <c r="H230" s="17"/>
      <c r="I230" s="200"/>
      <c r="K230" s="707"/>
    </row>
    <row r="231" spans="1:11" ht="13.5" thickBot="1">
      <c r="A231" s="293"/>
      <c r="B231" s="306"/>
      <c r="C231" s="121"/>
      <c r="D231" s="121"/>
      <c r="E231" s="1083"/>
      <c r="F231" s="735"/>
      <c r="G231" s="764"/>
      <c r="H231" s="204"/>
      <c r="I231" s="205"/>
      <c r="K231" s="707"/>
    </row>
    <row r="232" spans="1:11" ht="33.75" customHeight="1">
      <c r="A232" s="220" t="s">
        <v>1036</v>
      </c>
      <c r="B232" s="222" t="s">
        <v>1037</v>
      </c>
      <c r="C232" s="225" t="s">
        <v>679</v>
      </c>
      <c r="D232" s="225" t="s">
        <v>3147</v>
      </c>
      <c r="E232" s="742" t="s">
        <v>11544</v>
      </c>
      <c r="F232" s="737" t="s">
        <v>2796</v>
      </c>
      <c r="G232" s="787" t="s">
        <v>2644</v>
      </c>
      <c r="H232" s="482" t="s">
        <v>498</v>
      </c>
      <c r="I232" s="206" t="s">
        <v>4274</v>
      </c>
      <c r="K232" s="707"/>
    </row>
    <row r="233" spans="1:11" ht="20.25" customHeight="1">
      <c r="A233" s="228"/>
      <c r="B233" s="445"/>
      <c r="C233" s="230" t="s">
        <v>3648</v>
      </c>
      <c r="D233" s="446" t="s">
        <v>2645</v>
      </c>
      <c r="E233" s="1084" t="s">
        <v>265</v>
      </c>
      <c r="F233" s="745">
        <f>'Заказ, cкидки и курсы валют'!$I$12</f>
        <v>0</v>
      </c>
      <c r="G233" s="1150"/>
      <c r="H233" s="545"/>
      <c r="I233" s="380"/>
      <c r="K233" s="707"/>
    </row>
    <row r="234" spans="1:11" ht="15">
      <c r="A234" s="250" t="s">
        <v>887</v>
      </c>
      <c r="B234" s="49" t="s">
        <v>145</v>
      </c>
      <c r="C234" s="49">
        <v>1.72</v>
      </c>
      <c r="D234" s="49">
        <v>1000</v>
      </c>
      <c r="E234" s="706">
        <v>116.75</v>
      </c>
      <c r="F234" s="740">
        <f t="shared" ref="F234:F236" si="21">ROUND(E234*(1-$F$11),2)</f>
        <v>116.75</v>
      </c>
      <c r="G234" s="1037">
        <f>'Заказ, cкидки и курсы валют'!$J$24*F234</f>
        <v>1480.9737500000001</v>
      </c>
      <c r="H234" s="158">
        <f t="shared" ref="H234:H236" si="22">ROUND((D234/1000)*G234,2)</f>
        <v>1480.97</v>
      </c>
      <c r="I234" s="245"/>
      <c r="K234" s="707"/>
    </row>
    <row r="235" spans="1:11" ht="15">
      <c r="A235" s="250" t="s">
        <v>888</v>
      </c>
      <c r="B235" s="49" t="s">
        <v>966</v>
      </c>
      <c r="C235" s="49">
        <v>2.66</v>
      </c>
      <c r="D235" s="49">
        <v>500</v>
      </c>
      <c r="E235" s="706">
        <v>150.43</v>
      </c>
      <c r="F235" s="740">
        <f t="shared" si="21"/>
        <v>150.43</v>
      </c>
      <c r="G235" s="1037">
        <f>'Заказ, cкидки и курсы валют'!$J$24*F235</f>
        <v>1908.2045500000002</v>
      </c>
      <c r="H235" s="158">
        <f t="shared" si="22"/>
        <v>954.1</v>
      </c>
      <c r="I235" s="245"/>
      <c r="K235" s="707"/>
    </row>
    <row r="236" spans="1:11" ht="15.75" thickBot="1">
      <c r="A236" s="282" t="s">
        <v>889</v>
      </c>
      <c r="B236" s="163" t="s">
        <v>967</v>
      </c>
      <c r="C236" s="163">
        <v>3.1</v>
      </c>
      <c r="D236" s="163">
        <v>500</v>
      </c>
      <c r="E236" s="706">
        <v>174.52</v>
      </c>
      <c r="F236" s="1173">
        <f t="shared" si="21"/>
        <v>174.52</v>
      </c>
      <c r="G236" s="1174">
        <f>'Заказ, cкидки и курсы валют'!$J$24*F236</f>
        <v>2213.7862</v>
      </c>
      <c r="H236" s="214">
        <f t="shared" si="22"/>
        <v>1106.8900000000001</v>
      </c>
      <c r="I236" s="248"/>
      <c r="K236" s="707"/>
    </row>
    <row r="237" spans="1:11" ht="15.75" thickBot="1">
      <c r="A237" s="14"/>
      <c r="B237" s="54"/>
      <c r="C237" s="54"/>
      <c r="D237" s="54"/>
      <c r="E237" s="825"/>
      <c r="F237" s="1427"/>
      <c r="G237" s="1040"/>
      <c r="H237" s="23"/>
      <c r="I237" s="14"/>
      <c r="K237" s="707"/>
    </row>
    <row r="238" spans="1:11" ht="18">
      <c r="A238" s="291"/>
      <c r="B238" s="196"/>
      <c r="C238" s="112"/>
      <c r="D238" s="112" t="s">
        <v>3209</v>
      </c>
      <c r="E238" s="687"/>
      <c r="F238" s="687"/>
      <c r="G238" s="701"/>
      <c r="H238" s="115"/>
      <c r="I238" s="116"/>
      <c r="K238" s="707"/>
    </row>
    <row r="239" spans="1:11" ht="18">
      <c r="A239" s="292"/>
      <c r="B239" s="17"/>
      <c r="C239" s="129" t="s">
        <v>2458</v>
      </c>
      <c r="D239" s="129"/>
      <c r="E239" s="688"/>
      <c r="F239" s="700"/>
      <c r="G239" s="700"/>
      <c r="H239" s="131"/>
      <c r="I239" s="200"/>
      <c r="K239" s="707"/>
    </row>
    <row r="240" spans="1:11">
      <c r="A240" s="292"/>
      <c r="B240" s="17"/>
      <c r="C240" s="118"/>
      <c r="D240" s="118"/>
      <c r="E240" s="1082"/>
      <c r="F240" s="733"/>
      <c r="G240" s="763"/>
      <c r="H240" s="17"/>
      <c r="I240" s="200"/>
      <c r="K240" s="707"/>
    </row>
    <row r="241" spans="1:11">
      <c r="A241" s="292"/>
      <c r="B241" s="17"/>
      <c r="C241" s="118"/>
      <c r="D241" s="118"/>
      <c r="E241" s="1082"/>
      <c r="F241" s="733"/>
      <c r="G241" s="763"/>
      <c r="H241" s="17"/>
      <c r="I241" s="200"/>
      <c r="K241" s="707"/>
    </row>
    <row r="242" spans="1:11" ht="15.75">
      <c r="A242" s="634" t="s">
        <v>7212</v>
      </c>
      <c r="B242" s="17"/>
      <c r="C242" s="118"/>
      <c r="D242" s="118"/>
      <c r="E242" s="1082"/>
      <c r="F242" s="733"/>
      <c r="G242" s="763"/>
      <c r="H242" s="17"/>
      <c r="I242" s="200"/>
      <c r="K242" s="707"/>
    </row>
    <row r="243" spans="1:11" ht="13.5" thickBot="1">
      <c r="A243" s="293"/>
      <c r="B243" s="306"/>
      <c r="C243" s="121"/>
      <c r="D243" s="121"/>
      <c r="E243" s="1083"/>
      <c r="F243" s="735"/>
      <c r="G243" s="764"/>
      <c r="H243" s="204"/>
      <c r="I243" s="205"/>
      <c r="K243" s="707"/>
    </row>
    <row r="244" spans="1:11" ht="42">
      <c r="A244" s="220" t="s">
        <v>1036</v>
      </c>
      <c r="B244" s="222" t="s">
        <v>1037</v>
      </c>
      <c r="C244" s="225" t="s">
        <v>679</v>
      </c>
      <c r="D244" s="225" t="s">
        <v>3147</v>
      </c>
      <c r="E244" s="742" t="s">
        <v>11544</v>
      </c>
      <c r="F244" s="737" t="s">
        <v>2796</v>
      </c>
      <c r="G244" s="787" t="s">
        <v>2644</v>
      </c>
      <c r="H244" s="482" t="s">
        <v>498</v>
      </c>
      <c r="I244" s="206" t="s">
        <v>4274</v>
      </c>
      <c r="K244" s="707"/>
    </row>
    <row r="245" spans="1:11">
      <c r="A245" s="228"/>
      <c r="B245" s="445"/>
      <c r="C245" s="230" t="s">
        <v>3648</v>
      </c>
      <c r="D245" s="446" t="s">
        <v>2645</v>
      </c>
      <c r="E245" s="1084" t="s">
        <v>265</v>
      </c>
      <c r="F245" s="745">
        <f>'Заказ, cкидки и курсы валют'!$I$12</f>
        <v>0</v>
      </c>
      <c r="G245" s="1150"/>
      <c r="H245" s="545"/>
      <c r="I245" s="380"/>
      <c r="K245" s="707"/>
    </row>
    <row r="246" spans="1:11" ht="15.75" thickBot="1">
      <c r="A246" s="282" t="s">
        <v>11523</v>
      </c>
      <c r="B246" s="163" t="s">
        <v>967</v>
      </c>
      <c r="C246" s="163">
        <v>3.1</v>
      </c>
      <c r="D246" s="163">
        <v>50</v>
      </c>
      <c r="E246" s="825">
        <f>E236*2</f>
        <v>349.04</v>
      </c>
      <c r="F246" s="1173">
        <f t="shared" ref="F246" si="23">ROUND(E246*(1-$F$11),2)</f>
        <v>349.04</v>
      </c>
      <c r="G246" s="1174">
        <f>'Заказ, cкидки и курсы валют'!$J$24*F246</f>
        <v>4427.5724</v>
      </c>
      <c r="H246" s="214">
        <f t="shared" ref="H246" si="24">ROUND((D246/1000)*G246,2)</f>
        <v>221.38</v>
      </c>
      <c r="I246" s="245"/>
      <c r="K246" s="707"/>
    </row>
    <row r="247" spans="1:11" ht="15">
      <c r="A247" s="14"/>
      <c r="B247" s="54"/>
      <c r="C247" s="54"/>
      <c r="D247" s="54"/>
      <c r="E247" s="825"/>
      <c r="F247" s="1427"/>
      <c r="G247" s="1040"/>
      <c r="H247" s="23"/>
      <c r="I247" s="14"/>
      <c r="K247" s="707"/>
    </row>
    <row r="248" spans="1:11" ht="13.5" thickBot="1">
      <c r="K248" s="707"/>
    </row>
    <row r="249" spans="1:11" ht="18">
      <c r="A249" s="291"/>
      <c r="B249" s="196"/>
      <c r="C249" s="112"/>
      <c r="D249" s="112" t="s">
        <v>3209</v>
      </c>
      <c r="E249" s="687"/>
      <c r="F249" s="687"/>
      <c r="G249" s="701"/>
      <c r="H249" s="196"/>
      <c r="I249" s="116"/>
      <c r="K249" s="707"/>
    </row>
    <row r="250" spans="1:11" ht="18">
      <c r="A250" s="292"/>
      <c r="B250" s="17"/>
      <c r="C250" s="129"/>
      <c r="D250" s="129" t="s">
        <v>2459</v>
      </c>
      <c r="E250" s="688"/>
      <c r="F250" s="700"/>
      <c r="G250" s="700"/>
      <c r="H250" s="17"/>
      <c r="I250" s="200"/>
      <c r="K250" s="707"/>
    </row>
    <row r="251" spans="1:11">
      <c r="A251" s="292"/>
      <c r="B251" s="17"/>
      <c r="C251" s="118"/>
      <c r="D251" s="118"/>
      <c r="E251" s="1082"/>
      <c r="F251" s="733"/>
      <c r="G251" s="763"/>
      <c r="H251" s="17"/>
      <c r="I251" s="200"/>
      <c r="K251" s="707"/>
    </row>
    <row r="252" spans="1:11">
      <c r="A252" s="292"/>
      <c r="B252" s="17"/>
      <c r="C252" s="118"/>
      <c r="D252" s="118"/>
      <c r="E252" s="1082"/>
      <c r="F252" s="733"/>
      <c r="G252" s="763"/>
      <c r="H252" s="17"/>
      <c r="I252" s="200"/>
      <c r="K252" s="707"/>
    </row>
    <row r="253" spans="1:11" ht="22.5" customHeight="1">
      <c r="A253" s="292"/>
      <c r="B253" s="17"/>
      <c r="C253" s="118"/>
      <c r="D253" s="118"/>
      <c r="E253" s="1082"/>
      <c r="F253" s="733"/>
      <c r="G253" s="763"/>
      <c r="H253" s="17"/>
      <c r="I253" s="200"/>
      <c r="K253" s="707"/>
    </row>
    <row r="254" spans="1:11" ht="33.75" customHeight="1" thickBot="1">
      <c r="A254" s="293"/>
      <c r="B254" s="319"/>
      <c r="C254" s="121"/>
      <c r="D254" s="121"/>
      <c r="E254" s="1083"/>
      <c r="F254" s="735"/>
      <c r="G254" s="764"/>
      <c r="H254" s="204"/>
      <c r="I254" s="205"/>
      <c r="K254" s="707"/>
    </row>
    <row r="255" spans="1:11" ht="42" customHeight="1">
      <c r="A255" s="220" t="s">
        <v>1036</v>
      </c>
      <c r="B255" s="222" t="s">
        <v>1037</v>
      </c>
      <c r="C255" s="225" t="s">
        <v>679</v>
      </c>
      <c r="D255" s="225" t="s">
        <v>3147</v>
      </c>
      <c r="E255" s="742" t="s">
        <v>11544</v>
      </c>
      <c r="F255" s="737" t="s">
        <v>2796</v>
      </c>
      <c r="G255" s="787" t="s">
        <v>2644</v>
      </c>
      <c r="H255" s="482" t="s">
        <v>498</v>
      </c>
      <c r="I255" s="206" t="s">
        <v>4274</v>
      </c>
      <c r="K255" s="707"/>
    </row>
    <row r="256" spans="1:11" ht="13.5" thickBot="1">
      <c r="A256" s="221"/>
      <c r="B256" s="445"/>
      <c r="C256" s="230" t="s">
        <v>3648</v>
      </c>
      <c r="D256" s="446" t="s">
        <v>2645</v>
      </c>
      <c r="E256" s="1084" t="s">
        <v>265</v>
      </c>
      <c r="F256" s="745">
        <f>'Заказ, cкидки и курсы валют'!$I$12</f>
        <v>0</v>
      </c>
      <c r="G256" s="1150"/>
      <c r="H256" s="545"/>
      <c r="I256" s="380"/>
      <c r="K256" s="707"/>
    </row>
    <row r="257" spans="1:11" ht="15">
      <c r="A257" s="409" t="s">
        <v>1683</v>
      </c>
      <c r="B257" s="1289" t="s">
        <v>622</v>
      </c>
      <c r="C257" s="1221">
        <v>1.3</v>
      </c>
      <c r="D257" s="1221">
        <v>1000</v>
      </c>
      <c r="E257" s="706">
        <v>85.61</v>
      </c>
      <c r="F257" s="1187">
        <f>ROUND(E257*(1-$F$11),2)</f>
        <v>85.61</v>
      </c>
      <c r="G257" s="1188">
        <f>'Заказ, cкидки и курсы валют'!$J$24*F257</f>
        <v>1085.9628500000001</v>
      </c>
      <c r="H257" s="443">
        <f>ROUND((D257/1000)*G257,2)</f>
        <v>1085.96</v>
      </c>
      <c r="I257" s="393"/>
      <c r="K257" s="707"/>
    </row>
    <row r="258" spans="1:11" ht="15">
      <c r="A258" s="409" t="s">
        <v>1684</v>
      </c>
      <c r="B258" s="1290" t="s">
        <v>623</v>
      </c>
      <c r="C258" s="49">
        <v>1.4</v>
      </c>
      <c r="D258" s="49">
        <v>1000</v>
      </c>
      <c r="E258" s="706">
        <v>95.16</v>
      </c>
      <c r="F258" s="740">
        <f t="shared" ref="F258:F259" si="25">ROUND(E258*(1-$F$11),2)</f>
        <v>95.16</v>
      </c>
      <c r="G258" s="1037">
        <f>'Заказ, cкидки и курсы валют'!$J$24*F258</f>
        <v>1207.1045999999999</v>
      </c>
      <c r="H258" s="158">
        <f t="shared" ref="H258:H259" si="26">ROUND((D258/1000)*G258,2)</f>
        <v>1207.0999999999999</v>
      </c>
      <c r="I258" s="245"/>
      <c r="K258" s="707"/>
    </row>
    <row r="259" spans="1:11" ht="15.75" thickBot="1">
      <c r="A259" s="410" t="s">
        <v>1685</v>
      </c>
      <c r="B259" s="1291" t="s">
        <v>624</v>
      </c>
      <c r="C259" s="163">
        <v>1.5</v>
      </c>
      <c r="D259" s="163">
        <v>1000</v>
      </c>
      <c r="E259" s="706">
        <v>105.95</v>
      </c>
      <c r="F259" s="1173">
        <f t="shared" si="25"/>
        <v>105.95</v>
      </c>
      <c r="G259" s="1174">
        <f>'Заказ, cкидки и курсы валют'!$J$24*F259</f>
        <v>1343.9757500000001</v>
      </c>
      <c r="H259" s="214">
        <f t="shared" si="26"/>
        <v>1343.98</v>
      </c>
      <c r="I259" s="248"/>
      <c r="K259" s="707"/>
    </row>
    <row r="260" spans="1:11" ht="17.25" customHeight="1">
      <c r="K260" s="707"/>
    </row>
    <row r="261" spans="1:11" ht="13.5" thickBot="1">
      <c r="K261" s="707"/>
    </row>
    <row r="262" spans="1:11" ht="18">
      <c r="A262" s="291"/>
      <c r="B262" s="196"/>
      <c r="C262" s="112"/>
      <c r="D262" s="112" t="s">
        <v>3209</v>
      </c>
      <c r="E262" s="687"/>
      <c r="F262" s="687"/>
      <c r="G262" s="701"/>
      <c r="H262" s="115"/>
      <c r="I262" s="116"/>
      <c r="K262" s="707"/>
    </row>
    <row r="263" spans="1:11" ht="18">
      <c r="A263" s="292"/>
      <c r="B263" s="17"/>
      <c r="C263" s="129" t="s">
        <v>2460</v>
      </c>
      <c r="D263" s="129"/>
      <c r="E263" s="688"/>
      <c r="F263" s="700"/>
      <c r="G263" s="700"/>
      <c r="H263" s="131"/>
      <c r="I263" s="133"/>
      <c r="K263" s="707"/>
    </row>
    <row r="264" spans="1:11">
      <c r="A264" s="292"/>
      <c r="B264" s="17"/>
      <c r="C264" s="118"/>
      <c r="D264" s="118"/>
      <c r="E264" s="1082"/>
      <c r="F264" s="733"/>
      <c r="G264" s="763"/>
      <c r="H264" s="17"/>
      <c r="I264" s="200"/>
      <c r="K264" s="707"/>
    </row>
    <row r="265" spans="1:11">
      <c r="A265" s="292"/>
      <c r="B265" s="17"/>
      <c r="C265" s="118"/>
      <c r="D265" s="118"/>
      <c r="E265" s="1082"/>
      <c r="F265" s="733"/>
      <c r="G265" s="763"/>
      <c r="H265" s="17"/>
      <c r="I265" s="200"/>
      <c r="K265" s="707"/>
    </row>
    <row r="266" spans="1:11">
      <c r="A266" s="292"/>
      <c r="B266" s="17"/>
      <c r="C266" s="118"/>
      <c r="D266" s="118"/>
      <c r="E266" s="1082"/>
      <c r="F266" s="733"/>
      <c r="G266" s="763"/>
      <c r="H266" s="17"/>
      <c r="I266" s="200"/>
      <c r="K266" s="707"/>
    </row>
    <row r="267" spans="1:11" ht="35.25" customHeight="1" thickBot="1">
      <c r="A267" s="293"/>
      <c r="B267" s="306"/>
      <c r="C267" s="121"/>
      <c r="D267" s="121"/>
      <c r="E267" s="1083"/>
      <c r="F267" s="735"/>
      <c r="G267" s="764"/>
      <c r="H267" s="204"/>
      <c r="I267" s="205"/>
      <c r="K267" s="707"/>
    </row>
    <row r="268" spans="1:11" ht="39.75" customHeight="1">
      <c r="A268" s="220" t="s">
        <v>1036</v>
      </c>
      <c r="B268" s="222" t="s">
        <v>1037</v>
      </c>
      <c r="C268" s="225" t="s">
        <v>679</v>
      </c>
      <c r="D268" s="225" t="s">
        <v>3147</v>
      </c>
      <c r="E268" s="742" t="s">
        <v>11544</v>
      </c>
      <c r="F268" s="737" t="s">
        <v>2796</v>
      </c>
      <c r="G268" s="787" t="s">
        <v>2644</v>
      </c>
      <c r="H268" s="482" t="s">
        <v>498</v>
      </c>
      <c r="I268" s="206" t="s">
        <v>4274</v>
      </c>
      <c r="K268" s="707"/>
    </row>
    <row r="269" spans="1:11" ht="13.5" thickBot="1">
      <c r="A269" s="221"/>
      <c r="B269" s="445"/>
      <c r="C269" s="230" t="s">
        <v>3648</v>
      </c>
      <c r="D269" s="446" t="s">
        <v>2645</v>
      </c>
      <c r="E269" s="1084" t="s">
        <v>265</v>
      </c>
      <c r="F269" s="745">
        <f>'Заказ, cкидки и курсы валют'!$I$12</f>
        <v>0</v>
      </c>
      <c r="G269" s="1150"/>
      <c r="H269" s="545"/>
      <c r="I269" s="219"/>
      <c r="K269" s="707"/>
    </row>
    <row r="270" spans="1:11" ht="15.75" thickBot="1">
      <c r="A270" s="410" t="s">
        <v>1686</v>
      </c>
      <c r="B270" s="1287" t="s">
        <v>3231</v>
      </c>
      <c r="C270" s="1226">
        <v>7</v>
      </c>
      <c r="D270" s="1226">
        <v>200</v>
      </c>
      <c r="E270" s="706">
        <v>339.45</v>
      </c>
      <c r="F270" s="1227">
        <f>ROUND(E270*(1-$F$11),2)</f>
        <v>339.45</v>
      </c>
      <c r="G270" s="1228">
        <f>'Заказ, cкидки и курсы валют'!$J$24*F270</f>
        <v>4305.9232499999998</v>
      </c>
      <c r="H270" s="1276">
        <f>ROUND((D270/1000)*G270,2)</f>
        <v>861.18</v>
      </c>
      <c r="I270" s="1286"/>
      <c r="K270" s="707"/>
    </row>
    <row r="271" spans="1:11">
      <c r="K271" s="707"/>
    </row>
    <row r="272" spans="1:11">
      <c r="A272" s="44"/>
      <c r="B272" s="50"/>
      <c r="C272" s="50"/>
      <c r="D272" s="50"/>
      <c r="K272" s="707"/>
    </row>
    <row r="273" spans="1:11" ht="16.5" customHeight="1">
      <c r="A273" s="14"/>
      <c r="B273" s="54"/>
      <c r="C273" s="54"/>
      <c r="D273" s="54"/>
      <c r="E273" s="1062"/>
      <c r="F273" s="711"/>
      <c r="G273" s="678"/>
      <c r="H273" s="14"/>
      <c r="I273" s="14"/>
      <c r="K273" s="707"/>
    </row>
    <row r="274" spans="1:11" ht="13.5" thickBot="1">
      <c r="A274" s="14"/>
      <c r="B274" s="54"/>
      <c r="C274" s="54"/>
      <c r="D274" s="54"/>
      <c r="E274" s="1062"/>
      <c r="F274" s="711"/>
      <c r="G274" s="678"/>
      <c r="H274" s="14"/>
      <c r="I274" s="14"/>
      <c r="K274" s="707"/>
    </row>
    <row r="275" spans="1:11" ht="18">
      <c r="A275" s="291"/>
      <c r="B275" s="196"/>
      <c r="C275" s="112"/>
      <c r="D275" s="112"/>
      <c r="E275" s="1063" t="s">
        <v>3209</v>
      </c>
      <c r="F275" s="687"/>
      <c r="G275" s="687"/>
      <c r="H275" s="114"/>
      <c r="I275" s="128"/>
      <c r="K275" s="707"/>
    </row>
    <row r="276" spans="1:11" ht="18">
      <c r="A276" s="292"/>
      <c r="B276" s="17"/>
      <c r="C276" s="129" t="s">
        <v>2461</v>
      </c>
      <c r="D276" s="129"/>
      <c r="E276" s="702"/>
      <c r="F276" s="688"/>
      <c r="G276" s="700"/>
      <c r="H276" s="132"/>
      <c r="I276" s="133"/>
    </row>
    <row r="277" spans="1:11">
      <c r="A277" s="292"/>
      <c r="B277" s="17"/>
      <c r="C277" s="118"/>
      <c r="D277" s="118"/>
      <c r="E277" s="1082"/>
      <c r="F277" s="733"/>
      <c r="G277" s="763"/>
      <c r="H277" s="17"/>
      <c r="I277" s="200"/>
    </row>
    <row r="278" spans="1:11">
      <c r="A278" s="292"/>
      <c r="B278" s="17"/>
      <c r="C278" s="118"/>
      <c r="D278" s="118"/>
      <c r="E278" s="1082"/>
      <c r="F278" s="733"/>
      <c r="G278" s="763"/>
      <c r="H278" s="17"/>
      <c r="I278" s="200"/>
    </row>
    <row r="279" spans="1:11">
      <c r="A279" s="292"/>
      <c r="B279" s="17"/>
      <c r="C279" s="118"/>
      <c r="D279" s="118"/>
      <c r="E279" s="1082"/>
      <c r="F279" s="733"/>
      <c r="G279" s="763"/>
      <c r="H279" s="17"/>
      <c r="I279" s="200"/>
    </row>
    <row r="280" spans="1:11" ht="13.5" thickBot="1">
      <c r="A280" s="293"/>
      <c r="B280" s="306"/>
      <c r="C280" s="121"/>
      <c r="D280" s="121"/>
      <c r="E280" s="1083"/>
      <c r="F280" s="735"/>
      <c r="G280" s="764"/>
      <c r="H280" s="204"/>
      <c r="I280" s="205"/>
    </row>
    <row r="281" spans="1:11" ht="35.25" customHeight="1">
      <c r="A281" s="220" t="s">
        <v>1036</v>
      </c>
      <c r="B281" s="222" t="s">
        <v>1037</v>
      </c>
      <c r="C281" s="225" t="s">
        <v>679</v>
      </c>
      <c r="D281" s="225" t="s">
        <v>3147</v>
      </c>
      <c r="E281" s="742" t="s">
        <v>11544</v>
      </c>
      <c r="F281" s="737" t="s">
        <v>2796</v>
      </c>
      <c r="G281" s="787" t="s">
        <v>2644</v>
      </c>
      <c r="H281" s="482" t="s">
        <v>498</v>
      </c>
      <c r="I281" s="206" t="s">
        <v>4274</v>
      </c>
    </row>
    <row r="282" spans="1:11" ht="18.75" customHeight="1" thickBot="1">
      <c r="A282" s="221"/>
      <c r="B282" s="223"/>
      <c r="C282" s="226" t="s">
        <v>3648</v>
      </c>
      <c r="D282" s="446" t="s">
        <v>2645</v>
      </c>
      <c r="E282" s="1084" t="s">
        <v>265</v>
      </c>
      <c r="F282" s="745">
        <f>'Заказ, cкидки и курсы валют'!$I$12</f>
        <v>0</v>
      </c>
      <c r="G282" s="1150"/>
      <c r="H282" s="545"/>
      <c r="I282" s="219"/>
    </row>
    <row r="283" spans="1:11" ht="15.75" thickBot="1">
      <c r="A283" s="282" t="s">
        <v>1687</v>
      </c>
      <c r="B283" s="163" t="s">
        <v>3220</v>
      </c>
      <c r="C283" s="1288">
        <v>1.9</v>
      </c>
      <c r="D283" s="1287">
        <v>500</v>
      </c>
      <c r="E283" s="706">
        <v>131.22999999999999</v>
      </c>
      <c r="F283" s="1227">
        <f>ROUND(E283*(1-$F$11),2)</f>
        <v>131.22999999999999</v>
      </c>
      <c r="G283" s="1228">
        <f>'Заказ, cкидки и курсы валют'!$J$24*F283</f>
        <v>1664.65255</v>
      </c>
      <c r="H283" s="1276">
        <f>ROUND((D283/1000)*G283,2)</f>
        <v>832.33</v>
      </c>
      <c r="I283" s="1286"/>
    </row>
    <row r="285" spans="1:11" ht="14.25" customHeight="1"/>
    <row r="286" spans="1:11" ht="13.5" thickBot="1"/>
    <row r="287" spans="1:11" ht="18">
      <c r="A287" s="1899" t="s">
        <v>10840</v>
      </c>
      <c r="B287" s="112"/>
      <c r="C287" s="1063"/>
      <c r="D287" s="687"/>
      <c r="E287" s="687"/>
      <c r="F287" s="114"/>
      <c r="G287" s="128"/>
      <c r="H287" s="275"/>
      <c r="I287" s="100"/>
    </row>
    <row r="288" spans="1:11" ht="18">
      <c r="A288" s="292"/>
      <c r="B288" s="17"/>
      <c r="C288" s="129"/>
      <c r="D288" s="129"/>
      <c r="E288" s="702" t="s">
        <v>2462</v>
      </c>
      <c r="F288" s="688"/>
      <c r="G288" s="700"/>
      <c r="H288" s="132"/>
      <c r="I288" s="133"/>
    </row>
    <row r="289" spans="1:9">
      <c r="A289" s="292"/>
      <c r="B289" s="17"/>
      <c r="C289" s="118"/>
      <c r="D289" s="118"/>
      <c r="E289" s="1082"/>
      <c r="F289" s="733"/>
      <c r="G289" s="763"/>
      <c r="H289" s="17"/>
      <c r="I289" s="200"/>
    </row>
    <row r="290" spans="1:9">
      <c r="A290" s="292"/>
      <c r="B290" s="17"/>
      <c r="C290" s="118"/>
      <c r="D290" s="118"/>
      <c r="E290" s="1082"/>
      <c r="F290" s="733"/>
      <c r="G290" s="763"/>
      <c r="H290" s="17"/>
      <c r="I290" s="200"/>
    </row>
    <row r="291" spans="1:9">
      <c r="A291" s="292"/>
      <c r="B291" s="17"/>
      <c r="C291" s="118"/>
      <c r="D291" s="118"/>
      <c r="E291" s="1082"/>
      <c r="F291" s="733"/>
      <c r="G291" s="763"/>
      <c r="H291" s="17"/>
      <c r="I291" s="200"/>
    </row>
    <row r="292" spans="1:9" ht="13.5" thickBot="1">
      <c r="A292" s="293"/>
      <c r="B292" s="204"/>
      <c r="C292" s="121"/>
      <c r="D292" s="121"/>
      <c r="E292" s="1083"/>
      <c r="F292" s="735"/>
      <c r="G292" s="764"/>
      <c r="H292" s="204"/>
      <c r="I292" s="205"/>
    </row>
    <row r="293" spans="1:9" ht="42">
      <c r="A293" s="220" t="s">
        <v>1036</v>
      </c>
      <c r="B293" s="222" t="s">
        <v>1037</v>
      </c>
      <c r="C293" s="225" t="s">
        <v>679</v>
      </c>
      <c r="D293" s="225" t="s">
        <v>3147</v>
      </c>
      <c r="E293" s="742" t="s">
        <v>11544</v>
      </c>
      <c r="F293" s="737" t="s">
        <v>2796</v>
      </c>
      <c r="G293" s="787" t="s">
        <v>2644</v>
      </c>
      <c r="H293" s="482" t="s">
        <v>498</v>
      </c>
      <c r="I293" s="206" t="s">
        <v>4274</v>
      </c>
    </row>
    <row r="294" spans="1:9" ht="13.5" thickBot="1">
      <c r="A294" s="228"/>
      <c r="B294" s="445"/>
      <c r="C294" s="230" t="s">
        <v>3648</v>
      </c>
      <c r="D294" s="446" t="s">
        <v>2645</v>
      </c>
      <c r="E294" s="1084" t="s">
        <v>265</v>
      </c>
      <c r="F294" s="745">
        <f>'Заказ, cкидки и курсы валют'!$I$12</f>
        <v>0</v>
      </c>
      <c r="G294" s="1150"/>
      <c r="H294" s="545"/>
      <c r="I294" s="380"/>
    </row>
    <row r="295" spans="1:9" ht="14.1" customHeight="1">
      <c r="A295" s="389" t="s">
        <v>11314</v>
      </c>
      <c r="B295" s="1964" t="s">
        <v>3334</v>
      </c>
      <c r="C295" s="1221">
        <v>0.62</v>
      </c>
      <c r="D295" s="1964">
        <v>2000</v>
      </c>
      <c r="E295" s="706">
        <v>180.03</v>
      </c>
      <c r="F295" s="1187">
        <f>ROUND(E295*(1-$F$11),2)</f>
        <v>180.03</v>
      </c>
      <c r="G295" s="1188">
        <f>'Заказ, cкидки и курсы валют'!$J$24*F295</f>
        <v>2283.68055</v>
      </c>
      <c r="H295" s="443">
        <f>ROUND((D295/1000)*G295,2)</f>
        <v>4567.3599999999997</v>
      </c>
      <c r="I295" s="393"/>
    </row>
    <row r="296" spans="1:9" ht="14.1" customHeight="1">
      <c r="A296" s="250" t="s">
        <v>1688</v>
      </c>
      <c r="B296" s="49" t="s">
        <v>11313</v>
      </c>
      <c r="C296" s="49">
        <v>1.35</v>
      </c>
      <c r="D296" s="49">
        <v>1500</v>
      </c>
      <c r="E296" s="706">
        <v>183.13</v>
      </c>
      <c r="F296" s="740">
        <f>ROUND(E296*(1-$F$11),2)</f>
        <v>183.13</v>
      </c>
      <c r="G296" s="1037">
        <f>'Заказ, cкидки и курсы валют'!$J$24*F296</f>
        <v>2323.00405</v>
      </c>
      <c r="H296" s="158">
        <f>ROUND((D296/1000)*G296,2)</f>
        <v>3484.51</v>
      </c>
      <c r="I296" s="245"/>
    </row>
    <row r="297" spans="1:9" ht="14.1" customHeight="1">
      <c r="A297" s="250" t="s">
        <v>1689</v>
      </c>
      <c r="B297" s="49" t="s">
        <v>3330</v>
      </c>
      <c r="C297" s="49">
        <v>1.8</v>
      </c>
      <c r="D297" s="49">
        <v>1000</v>
      </c>
      <c r="E297" s="706">
        <v>215.04</v>
      </c>
      <c r="F297" s="740">
        <f t="shared" ref="F297:F300" si="27">ROUND(E297*(1-$F$11),2)</f>
        <v>215.04</v>
      </c>
      <c r="G297" s="1037">
        <f>'Заказ, cкидки и курсы валют'!$J$24*F297</f>
        <v>2727.7824000000001</v>
      </c>
      <c r="H297" s="158">
        <f t="shared" ref="H297:H300" si="28">ROUND((D297/1000)*G297,2)</f>
        <v>2727.78</v>
      </c>
      <c r="I297" s="245"/>
    </row>
    <row r="298" spans="1:9" ht="14.1" customHeight="1">
      <c r="A298" s="250" t="s">
        <v>1690</v>
      </c>
      <c r="B298" s="49" t="s">
        <v>3333</v>
      </c>
      <c r="C298" s="49">
        <v>4</v>
      </c>
      <c r="D298" s="49">
        <v>500</v>
      </c>
      <c r="E298" s="706">
        <v>309.58999999999997</v>
      </c>
      <c r="F298" s="740">
        <f t="shared" si="27"/>
        <v>309.58999999999997</v>
      </c>
      <c r="G298" s="1037">
        <f>'Заказ, cкидки и курсы валют'!$J$24*F298</f>
        <v>3927.1491499999997</v>
      </c>
      <c r="H298" s="158">
        <f t="shared" si="28"/>
        <v>1963.57</v>
      </c>
      <c r="I298" s="245"/>
    </row>
    <row r="299" spans="1:9" ht="14.1" customHeight="1">
      <c r="A299" s="250" t="s">
        <v>1691</v>
      </c>
      <c r="B299" s="49" t="s">
        <v>3331</v>
      </c>
      <c r="C299" s="49">
        <v>5.5</v>
      </c>
      <c r="D299" s="49">
        <v>350</v>
      </c>
      <c r="E299" s="706">
        <v>444.91</v>
      </c>
      <c r="F299" s="740">
        <f t="shared" si="27"/>
        <v>444.91</v>
      </c>
      <c r="G299" s="1037">
        <f>'Заказ, cкидки и курсы валют'!$J$24*F299</f>
        <v>5643.6833500000002</v>
      </c>
      <c r="H299" s="158">
        <f t="shared" si="28"/>
        <v>1975.29</v>
      </c>
      <c r="I299" s="245"/>
    </row>
    <row r="300" spans="1:9" ht="15">
      <c r="A300" s="250" t="s">
        <v>1692</v>
      </c>
      <c r="B300" s="49" t="s">
        <v>3332</v>
      </c>
      <c r="C300" s="49">
        <v>9.6</v>
      </c>
      <c r="D300" s="49">
        <v>180</v>
      </c>
      <c r="E300" s="706">
        <v>721.45</v>
      </c>
      <c r="F300" s="740">
        <f t="shared" si="27"/>
        <v>721.45</v>
      </c>
      <c r="G300" s="1037">
        <f>'Заказ, cкидки и курсы валют'!$J$24*F300</f>
        <v>9151.5932500000017</v>
      </c>
      <c r="H300" s="158">
        <f t="shared" si="28"/>
        <v>1647.29</v>
      </c>
      <c r="I300" s="245"/>
    </row>
    <row r="301" spans="1:9" ht="15.75" thickBot="1">
      <c r="A301" s="282" t="s">
        <v>11315</v>
      </c>
      <c r="B301" s="246" t="s">
        <v>11316</v>
      </c>
      <c r="C301" s="163">
        <v>15</v>
      </c>
      <c r="D301" s="163">
        <v>120</v>
      </c>
      <c r="E301" s="706">
        <v>1159.29</v>
      </c>
      <c r="F301" s="1173">
        <f t="shared" ref="F301" si="29">ROUND(E301*(1-$F$11),2)</f>
        <v>1159.29</v>
      </c>
      <c r="G301" s="1174">
        <f>'Заказ, cкидки и курсы валют'!$J$24*F301</f>
        <v>14705.593650000001</v>
      </c>
      <c r="H301" s="214">
        <f t="shared" ref="H301" si="30">ROUND((D301/1000)*G301,2)</f>
        <v>1764.67</v>
      </c>
      <c r="I301" s="248"/>
    </row>
    <row r="302" spans="1:9" ht="13.5" thickBot="1"/>
    <row r="303" spans="1:9" ht="18">
      <c r="A303" s="112" t="s">
        <v>10841</v>
      </c>
      <c r="B303" s="112"/>
      <c r="C303" s="1063"/>
      <c r="D303" s="687"/>
      <c r="E303" s="687"/>
      <c r="F303" s="114"/>
      <c r="G303" s="128"/>
    </row>
    <row r="304" spans="1:9" ht="18">
      <c r="A304" s="292"/>
      <c r="B304" s="17"/>
      <c r="C304" s="129"/>
      <c r="D304" s="129"/>
      <c r="E304" s="702" t="s">
        <v>2462</v>
      </c>
      <c r="F304" s="688"/>
      <c r="G304" s="700"/>
      <c r="H304" s="132"/>
      <c r="I304" s="133"/>
    </row>
    <row r="305" spans="1:9">
      <c r="A305" s="292"/>
      <c r="B305" s="17"/>
      <c r="C305" s="118"/>
      <c r="D305" s="118"/>
      <c r="E305" s="1082"/>
      <c r="F305" s="733"/>
      <c r="G305" s="763"/>
      <c r="H305" s="17"/>
      <c r="I305" s="200"/>
    </row>
    <row r="306" spans="1:9">
      <c r="A306" s="292"/>
      <c r="B306" s="17"/>
      <c r="C306" s="118"/>
      <c r="D306" s="118"/>
      <c r="E306" s="1082"/>
      <c r="F306" s="733"/>
      <c r="G306" s="763"/>
      <c r="H306" s="17"/>
      <c r="I306" s="200"/>
    </row>
    <row r="307" spans="1:9">
      <c r="A307" s="292"/>
      <c r="B307" s="17"/>
      <c r="C307" s="118"/>
      <c r="D307" s="118"/>
      <c r="E307" s="1082"/>
      <c r="F307" s="733"/>
      <c r="G307" s="763"/>
      <c r="H307" s="17"/>
      <c r="I307" s="200"/>
    </row>
    <row r="308" spans="1:9" ht="13.5" thickBot="1">
      <c r="A308" s="293"/>
      <c r="B308" s="204"/>
      <c r="C308" s="121"/>
      <c r="D308" s="121"/>
      <c r="E308" s="1083"/>
      <c r="F308" s="735"/>
      <c r="G308" s="764"/>
      <c r="H308" s="204"/>
      <c r="I308" s="205"/>
    </row>
    <row r="309" spans="1:9" ht="45" customHeight="1">
      <c r="A309" s="220" t="s">
        <v>1036</v>
      </c>
      <c r="B309" s="222" t="s">
        <v>1037</v>
      </c>
      <c r="C309" s="225" t="s">
        <v>679</v>
      </c>
      <c r="D309" s="225" t="s">
        <v>3147</v>
      </c>
      <c r="E309" s="742" t="s">
        <v>11544</v>
      </c>
      <c r="F309" s="737" t="s">
        <v>2796</v>
      </c>
      <c r="G309" s="787" t="s">
        <v>2644</v>
      </c>
      <c r="H309" s="482" t="s">
        <v>498</v>
      </c>
      <c r="I309" s="206" t="s">
        <v>4274</v>
      </c>
    </row>
    <row r="310" spans="1:9" ht="14.1" customHeight="1" thickBot="1">
      <c r="A310" s="228"/>
      <c r="B310" s="445"/>
      <c r="C310" s="230" t="s">
        <v>3648</v>
      </c>
      <c r="D310" s="446" t="s">
        <v>2645</v>
      </c>
      <c r="E310" s="1084" t="s">
        <v>265</v>
      </c>
      <c r="F310" s="745">
        <f>'Заказ, cкидки и курсы валют'!$I$12</f>
        <v>0</v>
      </c>
      <c r="G310" s="1150"/>
      <c r="H310" s="545"/>
      <c r="I310" s="380"/>
    </row>
    <row r="311" spans="1:9" ht="14.1" customHeight="1">
      <c r="A311" s="389" t="s">
        <v>5406</v>
      </c>
      <c r="B311" s="1221" t="s">
        <v>3329</v>
      </c>
      <c r="C311" s="1292">
        <v>1.55</v>
      </c>
      <c r="D311" s="1221">
        <v>1500</v>
      </c>
      <c r="E311" s="706">
        <v>167.21</v>
      </c>
      <c r="F311" s="1187">
        <f>ROUND(E311*(1-$F$11),2)</f>
        <v>167.21</v>
      </c>
      <c r="G311" s="1188">
        <f>'Заказ, cкидки и курсы валют'!$J$24*F311</f>
        <v>2121.0588500000003</v>
      </c>
      <c r="H311" s="443">
        <f>ROUND((D311/1000)*G311,2)</f>
        <v>3181.59</v>
      </c>
      <c r="I311" s="393"/>
    </row>
    <row r="312" spans="1:9" ht="14.1" customHeight="1">
      <c r="A312" s="250" t="s">
        <v>5407</v>
      </c>
      <c r="B312" s="49" t="s">
        <v>3330</v>
      </c>
      <c r="C312" s="565">
        <v>2.17</v>
      </c>
      <c r="D312" s="49">
        <v>1000</v>
      </c>
      <c r="E312" s="706">
        <v>186.96</v>
      </c>
      <c r="F312" s="740">
        <f t="shared" ref="F312:F315" si="31">ROUND(E312*(1-$F$11),2)</f>
        <v>186.96</v>
      </c>
      <c r="G312" s="1037">
        <f>'Заказ, cкидки и курсы валют'!$J$24*F312</f>
        <v>2371.5876000000003</v>
      </c>
      <c r="H312" s="158">
        <f t="shared" ref="H312:H315" si="32">ROUND((D312/1000)*G312,2)</f>
        <v>2371.59</v>
      </c>
      <c r="I312" s="245"/>
    </row>
    <row r="313" spans="1:9" ht="14.1" customHeight="1">
      <c r="A313" s="250" t="s">
        <v>5408</v>
      </c>
      <c r="B313" s="49" t="s">
        <v>3333</v>
      </c>
      <c r="C313" s="562">
        <v>4.74</v>
      </c>
      <c r="D313" s="49">
        <v>500</v>
      </c>
      <c r="E313" s="706">
        <v>312.60000000000002</v>
      </c>
      <c r="F313" s="740">
        <f t="shared" si="31"/>
        <v>312.60000000000002</v>
      </c>
      <c r="G313" s="1037">
        <f>'Заказ, cкидки и курсы валют'!$J$24*F313</f>
        <v>3965.3310000000006</v>
      </c>
      <c r="H313" s="158">
        <f t="shared" si="32"/>
        <v>1982.67</v>
      </c>
      <c r="I313" s="245"/>
    </row>
    <row r="314" spans="1:9" ht="15">
      <c r="A314" s="250" t="s">
        <v>5409</v>
      </c>
      <c r="B314" s="49" t="s">
        <v>3331</v>
      </c>
      <c r="C314" s="562">
        <v>5.5</v>
      </c>
      <c r="D314" s="49">
        <v>350</v>
      </c>
      <c r="E314" s="706">
        <v>437.6</v>
      </c>
      <c r="F314" s="740">
        <f t="shared" si="31"/>
        <v>437.6</v>
      </c>
      <c r="G314" s="1037">
        <f>'Заказ, cкидки и курсы валют'!$J$24*F314</f>
        <v>5550.9560000000001</v>
      </c>
      <c r="H314" s="158">
        <f t="shared" si="32"/>
        <v>1942.83</v>
      </c>
      <c r="I314" s="245"/>
    </row>
    <row r="315" spans="1:9" ht="15.75" thickBot="1">
      <c r="A315" s="282" t="s">
        <v>5410</v>
      </c>
      <c r="B315" s="163" t="s">
        <v>3332</v>
      </c>
      <c r="C315" s="1293">
        <v>9.6</v>
      </c>
      <c r="D315" s="163">
        <v>180</v>
      </c>
      <c r="E315" s="706">
        <v>706.17</v>
      </c>
      <c r="F315" s="1173">
        <f t="shared" si="31"/>
        <v>706.17</v>
      </c>
      <c r="G315" s="1174">
        <f>'Заказ, cкидки и курсы валют'!$J$24*F315</f>
        <v>8957.7664499999992</v>
      </c>
      <c r="H315" s="214">
        <f t="shared" si="32"/>
        <v>1612.4</v>
      </c>
      <c r="I315" s="248"/>
    </row>
    <row r="316" spans="1:9" ht="13.5" thickBot="1"/>
    <row r="317" spans="1:9" ht="18">
      <c r="A317" s="112" t="s">
        <v>10842</v>
      </c>
      <c r="B317" s="112"/>
      <c r="C317" s="1063"/>
      <c r="D317" s="687"/>
      <c r="E317" s="687"/>
      <c r="F317" s="114"/>
      <c r="G317" s="128"/>
    </row>
    <row r="318" spans="1:9" ht="18">
      <c r="A318" s="292"/>
      <c r="B318" s="17"/>
      <c r="C318" s="129"/>
      <c r="D318" s="129"/>
      <c r="E318" s="702" t="s">
        <v>2463</v>
      </c>
      <c r="F318" s="688"/>
      <c r="G318" s="700"/>
      <c r="H318" s="132"/>
      <c r="I318" s="133"/>
    </row>
    <row r="319" spans="1:9">
      <c r="A319" s="292"/>
      <c r="B319" s="17"/>
      <c r="C319" s="118"/>
      <c r="D319" s="118"/>
      <c r="E319" s="1082"/>
      <c r="F319" s="733"/>
      <c r="G319" s="763"/>
      <c r="H319" s="17"/>
      <c r="I319" s="200"/>
    </row>
    <row r="320" spans="1:9" ht="19.5" customHeight="1">
      <c r="A320" s="292"/>
      <c r="B320" s="17"/>
      <c r="C320" s="118"/>
      <c r="D320" s="118"/>
      <c r="E320" s="1082"/>
      <c r="F320" s="733"/>
      <c r="G320" s="763"/>
      <c r="H320" s="17"/>
      <c r="I320" s="200"/>
    </row>
    <row r="321" spans="1:9" ht="44.25" customHeight="1">
      <c r="A321" s="292"/>
      <c r="B321" s="17"/>
      <c r="C321" s="118"/>
      <c r="D321" s="118"/>
      <c r="E321" s="1082"/>
      <c r="F321" s="733"/>
      <c r="G321" s="763"/>
      <c r="H321" s="17"/>
      <c r="I321" s="200"/>
    </row>
    <row r="322" spans="1:9" ht="13.5" thickBot="1">
      <c r="A322" s="293"/>
      <c r="B322" s="204"/>
      <c r="C322" s="121"/>
      <c r="D322" s="121"/>
      <c r="E322" s="1083"/>
      <c r="F322" s="735"/>
      <c r="G322" s="764"/>
      <c r="H322" s="204"/>
      <c r="I322" s="205"/>
    </row>
    <row r="323" spans="1:9" ht="42" customHeight="1">
      <c r="A323" s="220" t="s">
        <v>1036</v>
      </c>
      <c r="B323" s="222" t="s">
        <v>1037</v>
      </c>
      <c r="C323" s="225" t="s">
        <v>679</v>
      </c>
      <c r="D323" s="225" t="s">
        <v>3147</v>
      </c>
      <c r="E323" s="742" t="s">
        <v>11544</v>
      </c>
      <c r="F323" s="737" t="s">
        <v>2796</v>
      </c>
      <c r="G323" s="787" t="s">
        <v>2644</v>
      </c>
      <c r="H323" s="482" t="s">
        <v>498</v>
      </c>
      <c r="I323" s="206" t="s">
        <v>4274</v>
      </c>
    </row>
    <row r="324" spans="1:9" ht="14.1" customHeight="1" thickBot="1">
      <c r="A324" s="228"/>
      <c r="B324" s="445"/>
      <c r="C324" s="230" t="s">
        <v>3648</v>
      </c>
      <c r="D324" s="446" t="s">
        <v>2645</v>
      </c>
      <c r="E324" s="1084" t="s">
        <v>265</v>
      </c>
      <c r="F324" s="745">
        <f>'Заказ, cкидки и курсы валют'!$I$12</f>
        <v>0</v>
      </c>
      <c r="G324" s="1150"/>
      <c r="H324" s="545"/>
      <c r="I324" s="380"/>
    </row>
    <row r="325" spans="1:9" ht="14.1" customHeight="1">
      <c r="A325" s="389" t="s">
        <v>1693</v>
      </c>
      <c r="B325" s="1221" t="s">
        <v>3334</v>
      </c>
      <c r="C325" s="1221">
        <v>0.7</v>
      </c>
      <c r="D325" s="1221">
        <v>2000</v>
      </c>
      <c r="E325" s="706">
        <v>176.49</v>
      </c>
      <c r="F325" s="1187">
        <f>ROUND(E325*(1-$F$11),2)</f>
        <v>176.49</v>
      </c>
      <c r="G325" s="1188">
        <f>'Заказ, cкидки и курсы валют'!$J$24*F325</f>
        <v>2238.77565</v>
      </c>
      <c r="H325" s="443">
        <f>ROUND((D325/1000)*G325,2)</f>
        <v>4477.55</v>
      </c>
      <c r="I325" s="393"/>
    </row>
    <row r="326" spans="1:9" ht="14.1" customHeight="1">
      <c r="A326" s="250" t="s">
        <v>1694</v>
      </c>
      <c r="B326" s="49" t="s">
        <v>3329</v>
      </c>
      <c r="C326" s="49">
        <v>1.25</v>
      </c>
      <c r="D326" s="49">
        <v>1500</v>
      </c>
      <c r="E326" s="706">
        <v>188.36</v>
      </c>
      <c r="F326" s="740">
        <f t="shared" ref="F326:F330" si="33">ROUND(E326*(1-$F$11),2)</f>
        <v>188.36</v>
      </c>
      <c r="G326" s="1037">
        <f>'Заказ, cкидки и курсы валют'!$J$24*F326</f>
        <v>2389.3466000000003</v>
      </c>
      <c r="H326" s="158">
        <f t="shared" ref="H326:H330" si="34">ROUND((D326/1000)*G326,2)</f>
        <v>3584.02</v>
      </c>
      <c r="I326" s="245"/>
    </row>
    <row r="327" spans="1:9" ht="14.1" customHeight="1">
      <c r="A327" s="250" t="s">
        <v>1695</v>
      </c>
      <c r="B327" s="49" t="s">
        <v>3330</v>
      </c>
      <c r="C327" s="49">
        <v>1.6</v>
      </c>
      <c r="D327" s="49">
        <v>1000</v>
      </c>
      <c r="E327" s="706">
        <v>212.87</v>
      </c>
      <c r="F327" s="740">
        <f t="shared" si="33"/>
        <v>212.87</v>
      </c>
      <c r="G327" s="1037">
        <f>'Заказ, cкидки и курсы валют'!$J$24*F327</f>
        <v>2700.2559500000002</v>
      </c>
      <c r="H327" s="158">
        <f t="shared" si="34"/>
        <v>2700.26</v>
      </c>
      <c r="I327" s="245"/>
    </row>
    <row r="328" spans="1:9" ht="14.1" customHeight="1">
      <c r="A328" s="250" t="s">
        <v>1696</v>
      </c>
      <c r="B328" s="49" t="s">
        <v>3333</v>
      </c>
      <c r="C328" s="49">
        <v>3.65</v>
      </c>
      <c r="D328" s="49">
        <v>500</v>
      </c>
      <c r="E328" s="706">
        <v>317.75</v>
      </c>
      <c r="F328" s="740">
        <f t="shared" si="33"/>
        <v>317.75</v>
      </c>
      <c r="G328" s="1037">
        <f>'Заказ, cкидки и курсы валют'!$J$24*F328</f>
        <v>4030.6587500000001</v>
      </c>
      <c r="H328" s="158">
        <f t="shared" si="34"/>
        <v>2015.33</v>
      </c>
      <c r="I328" s="245"/>
    </row>
    <row r="329" spans="1:9" ht="15">
      <c r="A329" s="250" t="s">
        <v>1697</v>
      </c>
      <c r="B329" s="49" t="s">
        <v>3331</v>
      </c>
      <c r="C329" s="49">
        <v>4.0999999999999996</v>
      </c>
      <c r="D329" s="49">
        <v>350</v>
      </c>
      <c r="E329" s="706">
        <v>425.94</v>
      </c>
      <c r="F329" s="740">
        <f t="shared" si="33"/>
        <v>425.94</v>
      </c>
      <c r="G329" s="1037">
        <f>'Заказ, cкидки и курсы валют'!$J$24*F329</f>
        <v>5403.0488999999998</v>
      </c>
      <c r="H329" s="158">
        <f t="shared" si="34"/>
        <v>1891.07</v>
      </c>
      <c r="I329" s="245"/>
    </row>
    <row r="330" spans="1:9" ht="15.75" thickBot="1">
      <c r="A330" s="282" t="s">
        <v>1698</v>
      </c>
      <c r="B330" s="163" t="s">
        <v>3332</v>
      </c>
      <c r="C330" s="163">
        <v>7.2</v>
      </c>
      <c r="D330" s="163">
        <v>180</v>
      </c>
      <c r="E330" s="706">
        <v>690.24</v>
      </c>
      <c r="F330" s="1173">
        <f t="shared" si="33"/>
        <v>690.24</v>
      </c>
      <c r="G330" s="1174">
        <f>'Заказ, cкидки и курсы валют'!$J$24*F330</f>
        <v>8755.6944000000003</v>
      </c>
      <c r="H330" s="214">
        <f t="shared" si="34"/>
        <v>1576.02</v>
      </c>
      <c r="I330" s="248"/>
    </row>
    <row r="331" spans="1:9" ht="13.5" thickBot="1"/>
    <row r="332" spans="1:9" ht="15" customHeight="1">
      <c r="A332" s="112" t="s">
        <v>10843</v>
      </c>
      <c r="B332" s="112"/>
      <c r="C332" s="1063"/>
      <c r="D332" s="687"/>
      <c r="E332" s="687"/>
      <c r="F332" s="114"/>
      <c r="G332" s="128"/>
    </row>
    <row r="333" spans="1:9" ht="18.75" customHeight="1">
      <c r="A333" s="292"/>
      <c r="B333" s="17"/>
      <c r="C333" s="129"/>
      <c r="D333" s="129"/>
      <c r="E333" s="702" t="s">
        <v>2464</v>
      </c>
      <c r="F333" s="688"/>
      <c r="G333" s="700"/>
      <c r="H333" s="132"/>
      <c r="I333" s="133"/>
    </row>
    <row r="334" spans="1:9">
      <c r="A334" s="292"/>
      <c r="B334" s="17"/>
      <c r="C334" s="118"/>
      <c r="D334" s="118"/>
      <c r="E334" s="1082"/>
      <c r="F334" s="733"/>
      <c r="G334" s="763"/>
      <c r="H334" s="17"/>
      <c r="I334" s="200"/>
    </row>
    <row r="335" spans="1:9">
      <c r="A335" s="292"/>
      <c r="B335" s="17"/>
      <c r="C335" s="118"/>
      <c r="D335" s="118"/>
      <c r="E335" s="1082"/>
      <c r="F335" s="733"/>
      <c r="G335" s="763"/>
      <c r="H335" s="17"/>
      <c r="I335" s="200"/>
    </row>
    <row r="336" spans="1:9">
      <c r="A336" s="292"/>
      <c r="B336" s="17"/>
      <c r="C336" s="118"/>
      <c r="D336" s="118"/>
      <c r="E336" s="1082"/>
      <c r="F336" s="733"/>
      <c r="G336" s="763"/>
      <c r="H336" s="17"/>
      <c r="I336" s="200"/>
    </row>
    <row r="337" spans="1:9" ht="13.5" thickBot="1">
      <c r="A337" s="293"/>
      <c r="B337" s="204"/>
      <c r="C337" s="121"/>
      <c r="D337" s="121"/>
      <c r="E337" s="1083"/>
      <c r="F337" s="735"/>
      <c r="G337" s="764"/>
      <c r="H337" s="204"/>
      <c r="I337" s="205"/>
    </row>
    <row r="338" spans="1:9" ht="46.5" customHeight="1">
      <c r="A338" s="220" t="s">
        <v>1036</v>
      </c>
      <c r="B338" s="222" t="s">
        <v>1037</v>
      </c>
      <c r="C338" s="225" t="s">
        <v>679</v>
      </c>
      <c r="D338" s="225" t="s">
        <v>3147</v>
      </c>
      <c r="E338" s="742" t="s">
        <v>11544</v>
      </c>
      <c r="F338" s="737" t="s">
        <v>2796</v>
      </c>
      <c r="G338" s="787" t="s">
        <v>2644</v>
      </c>
      <c r="H338" s="482" t="s">
        <v>498</v>
      </c>
      <c r="I338" s="206" t="s">
        <v>4274</v>
      </c>
    </row>
    <row r="339" spans="1:9" ht="14.1" customHeight="1" thickBot="1">
      <c r="A339" s="228"/>
      <c r="B339" s="445"/>
      <c r="C339" s="230" t="s">
        <v>3648</v>
      </c>
      <c r="D339" s="446" t="s">
        <v>2645</v>
      </c>
      <c r="E339" s="1084" t="s">
        <v>265</v>
      </c>
      <c r="F339" s="745">
        <f>'Заказ, cкидки и курсы валют'!$I$12</f>
        <v>0</v>
      </c>
      <c r="G339" s="1150"/>
      <c r="H339" s="545"/>
      <c r="I339" s="380"/>
    </row>
    <row r="340" spans="1:9" ht="14.1" customHeight="1">
      <c r="A340" s="389" t="s">
        <v>1699</v>
      </c>
      <c r="B340" s="1221" t="s">
        <v>3329</v>
      </c>
      <c r="C340" s="1221">
        <v>1.35</v>
      </c>
      <c r="D340" s="1221">
        <v>1500</v>
      </c>
      <c r="E340" s="706">
        <v>179.44</v>
      </c>
      <c r="F340" s="1187">
        <f>ROUND(E340*(1-$F$11),2)</f>
        <v>179.44</v>
      </c>
      <c r="G340" s="1188">
        <f>'Заказ, cкидки и курсы валют'!$J$24*F340</f>
        <v>2276.1964000000003</v>
      </c>
      <c r="H340" s="443">
        <f>ROUND((D340/1000)*G340,2)</f>
        <v>3414.29</v>
      </c>
      <c r="I340" s="393"/>
    </row>
    <row r="341" spans="1:9" ht="14.1" customHeight="1">
      <c r="A341" s="250" t="s">
        <v>1700</v>
      </c>
      <c r="B341" s="49" t="s">
        <v>3330</v>
      </c>
      <c r="C341" s="49">
        <v>1.8</v>
      </c>
      <c r="D341" s="49">
        <v>1000</v>
      </c>
      <c r="E341" s="706">
        <v>204.43</v>
      </c>
      <c r="F341" s="740">
        <f t="shared" ref="F341:F344" si="35">ROUND(E341*(1-$F$11),2)</f>
        <v>204.43</v>
      </c>
      <c r="G341" s="1037">
        <f>'Заказ, cкидки и курсы валют'!$J$24*F341</f>
        <v>2593.1945500000002</v>
      </c>
      <c r="H341" s="158">
        <f t="shared" ref="H341:H344" si="36">ROUND((D341/1000)*G341,2)</f>
        <v>2593.19</v>
      </c>
      <c r="I341" s="245"/>
    </row>
    <row r="342" spans="1:9" ht="14.1" customHeight="1">
      <c r="A342" s="250" t="s">
        <v>1701</v>
      </c>
      <c r="B342" s="49" t="s">
        <v>3333</v>
      </c>
      <c r="C342" s="49">
        <v>4</v>
      </c>
      <c r="D342" s="49">
        <v>500</v>
      </c>
      <c r="E342" s="706">
        <v>319.14999999999998</v>
      </c>
      <c r="F342" s="740">
        <f t="shared" si="35"/>
        <v>319.14999999999998</v>
      </c>
      <c r="G342" s="1037">
        <f>'Заказ, cкидки и курсы валют'!$J$24*F342</f>
        <v>4048.4177500000001</v>
      </c>
      <c r="H342" s="158">
        <f t="shared" si="36"/>
        <v>2024.21</v>
      </c>
      <c r="I342" s="245"/>
    </row>
    <row r="343" spans="1:9" ht="14.25" customHeight="1">
      <c r="A343" s="250" t="s">
        <v>1702</v>
      </c>
      <c r="B343" s="49" t="s">
        <v>3331</v>
      </c>
      <c r="C343" s="49">
        <v>5.5</v>
      </c>
      <c r="D343" s="49">
        <v>350</v>
      </c>
      <c r="E343" s="706">
        <v>444.91</v>
      </c>
      <c r="F343" s="740">
        <f t="shared" si="35"/>
        <v>444.91</v>
      </c>
      <c r="G343" s="1037">
        <f>'Заказ, cкидки и курсы валют'!$J$24*F343</f>
        <v>5643.6833500000002</v>
      </c>
      <c r="H343" s="158">
        <f t="shared" si="36"/>
        <v>1975.29</v>
      </c>
      <c r="I343" s="245"/>
    </row>
    <row r="344" spans="1:9" ht="14.25" customHeight="1" thickBot="1">
      <c r="A344" s="282" t="s">
        <v>1703</v>
      </c>
      <c r="B344" s="163" t="s">
        <v>3332</v>
      </c>
      <c r="C344" s="163">
        <v>9.6</v>
      </c>
      <c r="D344" s="163">
        <v>180</v>
      </c>
      <c r="E344" s="706">
        <v>699.91</v>
      </c>
      <c r="F344" s="1173">
        <f t="shared" si="35"/>
        <v>699.91</v>
      </c>
      <c r="G344" s="1174">
        <f>'Заказ, cкидки и курсы валют'!$J$24*F344</f>
        <v>8878.3583500000004</v>
      </c>
      <c r="H344" s="214">
        <f t="shared" si="36"/>
        <v>1598.1</v>
      </c>
      <c r="I344" s="248"/>
    </row>
    <row r="345" spans="1:9" ht="13.5" thickBot="1"/>
    <row r="346" spans="1:9" ht="18">
      <c r="A346" s="291"/>
      <c r="B346" s="196"/>
      <c r="C346" s="112" t="s">
        <v>2465</v>
      </c>
      <c r="D346" s="112"/>
      <c r="E346" s="1063"/>
      <c r="F346" s="687"/>
      <c r="G346" s="687"/>
      <c r="H346" s="114"/>
      <c r="I346" s="128"/>
    </row>
    <row r="347" spans="1:9" ht="18">
      <c r="A347" s="292"/>
      <c r="B347" s="17"/>
      <c r="C347" s="129"/>
      <c r="D347" s="129"/>
      <c r="E347" s="688" t="s">
        <v>2466</v>
      </c>
      <c r="F347" s="700"/>
      <c r="H347" s="132"/>
      <c r="I347" s="133"/>
    </row>
    <row r="348" spans="1:9">
      <c r="A348" s="292"/>
      <c r="B348" s="17"/>
      <c r="C348" s="118"/>
      <c r="D348" s="118"/>
      <c r="E348" s="1082"/>
      <c r="F348" s="733"/>
      <c r="G348" s="763"/>
      <c r="H348" s="17"/>
      <c r="I348" s="200"/>
    </row>
    <row r="349" spans="1:9">
      <c r="A349" s="292"/>
      <c r="B349" s="17"/>
      <c r="C349" s="118"/>
      <c r="D349" s="118"/>
      <c r="E349" s="1082"/>
      <c r="F349" s="733"/>
      <c r="G349" s="763"/>
      <c r="H349" s="17"/>
      <c r="I349" s="200"/>
    </row>
    <row r="350" spans="1:9">
      <c r="A350" s="292"/>
      <c r="B350" s="17"/>
      <c r="C350" s="118"/>
      <c r="D350" s="118"/>
      <c r="E350" s="1082"/>
      <c r="F350" s="733"/>
      <c r="G350" s="763"/>
      <c r="H350" s="17"/>
      <c r="I350" s="200"/>
    </row>
    <row r="351" spans="1:9" ht="13.5" thickBot="1">
      <c r="A351" s="293"/>
      <c r="B351" s="204"/>
      <c r="C351" s="121"/>
      <c r="D351" s="121"/>
      <c r="E351" s="1083"/>
      <c r="F351" s="735"/>
      <c r="G351" s="764"/>
      <c r="H351" s="204"/>
      <c r="I351" s="205"/>
    </row>
    <row r="352" spans="1:9" ht="31.5" customHeight="1">
      <c r="A352" s="220" t="s">
        <v>1036</v>
      </c>
      <c r="B352" s="222" t="s">
        <v>1037</v>
      </c>
      <c r="C352" s="225" t="s">
        <v>679</v>
      </c>
      <c r="D352" s="225" t="s">
        <v>3147</v>
      </c>
      <c r="E352" s="742" t="s">
        <v>11547</v>
      </c>
      <c r="F352" s="737" t="s">
        <v>2796</v>
      </c>
      <c r="G352" s="787" t="s">
        <v>1057</v>
      </c>
      <c r="H352" s="482" t="s">
        <v>498</v>
      </c>
      <c r="I352" s="206" t="s">
        <v>4274</v>
      </c>
    </row>
    <row r="353" spans="1:9" ht="13.5" thickBot="1">
      <c r="A353" s="228"/>
      <c r="B353" s="445"/>
      <c r="C353" s="230" t="s">
        <v>3648</v>
      </c>
      <c r="D353" s="446" t="s">
        <v>2645</v>
      </c>
      <c r="E353" s="1084" t="s">
        <v>265</v>
      </c>
      <c r="F353" s="745">
        <f>'Заказ, cкидки и курсы валют'!$I$12</f>
        <v>0</v>
      </c>
      <c r="G353" s="1150"/>
      <c r="H353" s="545"/>
      <c r="I353" s="380"/>
    </row>
    <row r="354" spans="1:9" ht="15" customHeight="1" thickBot="1">
      <c r="A354" s="1237" t="s">
        <v>1704</v>
      </c>
      <c r="B354" s="1226" t="s">
        <v>3402</v>
      </c>
      <c r="C354" s="1226">
        <v>611</v>
      </c>
      <c r="D354" s="1226">
        <v>1</v>
      </c>
      <c r="E354" s="706">
        <v>46.43</v>
      </c>
      <c r="F354" s="1294">
        <f>ROUND($E$354*(1-$F$353),2)</f>
        <v>46.43</v>
      </c>
      <c r="G354" s="1295">
        <f>'Заказ, cкидки и курсы валют'!$J$24*$F$354</f>
        <v>588.96455000000003</v>
      </c>
      <c r="H354" s="1229">
        <f>ROUND($G$354*$D$354,2)</f>
        <v>588.96</v>
      </c>
      <c r="I354" s="1230"/>
    </row>
    <row r="355" spans="1:9" ht="18.75" customHeight="1" thickBot="1">
      <c r="A355" s="14"/>
      <c r="B355" s="54"/>
      <c r="C355" s="54"/>
      <c r="D355" s="54"/>
      <c r="E355" s="741"/>
      <c r="F355" s="711"/>
      <c r="G355" s="678"/>
      <c r="H355" s="14"/>
      <c r="I355" s="14"/>
    </row>
    <row r="356" spans="1:9" ht="18">
      <c r="A356" s="291"/>
      <c r="B356" s="196"/>
      <c r="C356" s="112" t="s">
        <v>2465</v>
      </c>
      <c r="D356" s="112"/>
      <c r="E356" s="1063"/>
      <c r="F356" s="687"/>
      <c r="G356" s="687"/>
      <c r="H356" s="114"/>
      <c r="I356" s="128"/>
    </row>
    <row r="357" spans="1:9" ht="18">
      <c r="A357" s="292"/>
      <c r="B357" s="17"/>
      <c r="C357" s="129"/>
      <c r="D357" s="129"/>
      <c r="E357" s="688" t="s">
        <v>2466</v>
      </c>
      <c r="F357" s="700"/>
      <c r="H357" s="132"/>
      <c r="I357" s="133"/>
    </row>
    <row r="358" spans="1:9">
      <c r="A358" s="292"/>
      <c r="B358" s="17"/>
      <c r="C358" s="118"/>
      <c r="D358" s="118"/>
      <c r="E358" s="1082"/>
      <c r="F358" s="733"/>
      <c r="G358" s="763"/>
      <c r="H358" s="17"/>
      <c r="I358" s="200"/>
    </row>
    <row r="359" spans="1:9">
      <c r="A359" s="292"/>
      <c r="B359" s="17"/>
      <c r="C359" s="118"/>
      <c r="D359" s="118"/>
      <c r="E359" s="1082"/>
      <c r="F359" s="733"/>
      <c r="G359" s="763"/>
      <c r="H359" s="17"/>
      <c r="I359" s="200"/>
    </row>
    <row r="360" spans="1:9">
      <c r="A360" s="292"/>
      <c r="B360" s="17"/>
      <c r="C360" s="118"/>
      <c r="D360" s="118"/>
      <c r="E360" s="1082"/>
      <c r="F360" s="733"/>
      <c r="G360" s="763"/>
      <c r="H360" s="17"/>
      <c r="I360" s="200"/>
    </row>
    <row r="361" spans="1:9" ht="13.5" thickBot="1">
      <c r="A361" s="293"/>
      <c r="B361" s="204"/>
      <c r="C361" s="121"/>
      <c r="D361" s="121"/>
      <c r="E361" s="1083"/>
      <c r="F361" s="735"/>
      <c r="G361" s="764"/>
      <c r="H361" s="204"/>
      <c r="I361" s="205"/>
    </row>
    <row r="362" spans="1:9" ht="42">
      <c r="A362" s="220" t="s">
        <v>1036</v>
      </c>
      <c r="B362" s="222" t="s">
        <v>1037</v>
      </c>
      <c r="C362" s="225" t="s">
        <v>679</v>
      </c>
      <c r="D362" s="225" t="s">
        <v>3147</v>
      </c>
      <c r="E362" s="742" t="s">
        <v>11547</v>
      </c>
      <c r="F362" s="737" t="s">
        <v>2796</v>
      </c>
      <c r="G362" s="787" t="s">
        <v>1057</v>
      </c>
      <c r="H362" s="482" t="s">
        <v>498</v>
      </c>
      <c r="I362" s="206" t="s">
        <v>4274</v>
      </c>
    </row>
    <row r="363" spans="1:9" ht="13.5" thickBot="1">
      <c r="A363" s="221"/>
      <c r="B363" s="223"/>
      <c r="C363" s="226" t="s">
        <v>3648</v>
      </c>
      <c r="D363" s="227" t="s">
        <v>2645</v>
      </c>
      <c r="E363" s="1084" t="s">
        <v>265</v>
      </c>
      <c r="F363" s="739">
        <f>'Заказ, cкидки и курсы валют'!$I$12</f>
        <v>0</v>
      </c>
      <c r="G363" s="786"/>
      <c r="H363" s="395"/>
      <c r="I363" s="219"/>
    </row>
    <row r="364" spans="1:9" ht="16.5" customHeight="1" thickBot="1">
      <c r="A364" s="282" t="s">
        <v>1753</v>
      </c>
      <c r="B364" s="163" t="s">
        <v>3344</v>
      </c>
      <c r="C364" s="163">
        <v>585</v>
      </c>
      <c r="D364" s="163">
        <v>1</v>
      </c>
      <c r="E364" s="706">
        <v>74.23</v>
      </c>
      <c r="F364" s="649">
        <f>ROUND($E$364*(1-$F$363),2)</f>
        <v>74.23</v>
      </c>
      <c r="G364" s="650">
        <f>'Заказ, cкидки и курсы валют'!$J$24*$F$364</f>
        <v>941.60755000000006</v>
      </c>
      <c r="H364" s="214">
        <f>ROUND($G$364*$D$364,2)</f>
        <v>941.61</v>
      </c>
      <c r="I364" s="248"/>
    </row>
    <row r="365" spans="1:9">
      <c r="B365" s="54"/>
      <c r="C365" s="54"/>
      <c r="D365" s="54"/>
      <c r="E365" s="741"/>
      <c r="F365" s="753"/>
      <c r="G365" s="751"/>
    </row>
    <row r="366" spans="1:9" ht="18.75" customHeight="1">
      <c r="B366" s="54"/>
      <c r="C366" s="54"/>
      <c r="D366" s="54"/>
      <c r="E366" s="741"/>
      <c r="F366" s="753"/>
      <c r="G366" s="751"/>
    </row>
    <row r="367" spans="1:9" ht="16.5" customHeight="1" thickBot="1">
      <c r="B367" s="54"/>
      <c r="C367" s="54"/>
      <c r="D367" s="54"/>
      <c r="E367" s="741"/>
      <c r="F367" s="753"/>
      <c r="G367" s="751"/>
    </row>
    <row r="368" spans="1:9" ht="18">
      <c r="A368" s="291"/>
      <c r="B368" s="196"/>
      <c r="C368" s="112" t="s">
        <v>2465</v>
      </c>
      <c r="D368" s="112"/>
      <c r="E368" s="1063"/>
      <c r="F368" s="687"/>
      <c r="G368" s="687"/>
      <c r="H368" s="114"/>
      <c r="I368" s="128"/>
    </row>
    <row r="369" spans="1:9" ht="18">
      <c r="A369" s="292"/>
      <c r="B369" s="17"/>
      <c r="C369" s="129"/>
      <c r="D369" s="129"/>
      <c r="E369" s="688" t="s">
        <v>2466</v>
      </c>
      <c r="F369" s="700"/>
      <c r="G369" s="685"/>
      <c r="H369" s="132"/>
      <c r="I369" s="133"/>
    </row>
    <row r="370" spans="1:9">
      <c r="A370" s="292"/>
      <c r="B370" s="17"/>
      <c r="C370" s="118"/>
      <c r="D370" s="118"/>
      <c r="E370" s="1082"/>
      <c r="F370" s="733"/>
      <c r="G370" s="763"/>
      <c r="H370" s="17"/>
      <c r="I370" s="200"/>
    </row>
    <row r="371" spans="1:9">
      <c r="A371" s="292"/>
      <c r="B371" s="17"/>
      <c r="C371" s="118"/>
      <c r="D371" s="118"/>
      <c r="E371" s="1082"/>
      <c r="F371" s="733"/>
      <c r="G371" s="763"/>
      <c r="H371" s="17"/>
      <c r="I371" s="200"/>
    </row>
    <row r="372" spans="1:9">
      <c r="A372" s="292"/>
      <c r="B372" s="17"/>
      <c r="C372" s="118"/>
      <c r="D372" s="118"/>
      <c r="E372" s="1082"/>
      <c r="F372" s="733"/>
      <c r="G372" s="763"/>
      <c r="H372" s="17"/>
      <c r="I372" s="200"/>
    </row>
    <row r="373" spans="1:9" ht="13.5" thickBot="1">
      <c r="A373" s="293"/>
      <c r="B373" s="204"/>
      <c r="C373" s="121"/>
      <c r="D373" s="121"/>
      <c r="E373" s="1083"/>
      <c r="F373" s="735"/>
      <c r="G373" s="764"/>
      <c r="H373" s="204"/>
      <c r="I373" s="205"/>
    </row>
    <row r="374" spans="1:9" ht="42">
      <c r="A374" s="220" t="s">
        <v>1036</v>
      </c>
      <c r="B374" s="222" t="s">
        <v>1037</v>
      </c>
      <c r="C374" s="225" t="s">
        <v>679</v>
      </c>
      <c r="D374" s="225" t="s">
        <v>3147</v>
      </c>
      <c r="E374" s="742" t="s">
        <v>11547</v>
      </c>
      <c r="F374" s="737" t="s">
        <v>2796</v>
      </c>
      <c r="G374" s="787" t="s">
        <v>1057</v>
      </c>
      <c r="H374" s="482" t="s">
        <v>498</v>
      </c>
      <c r="I374" s="206" t="s">
        <v>4274</v>
      </c>
    </row>
    <row r="375" spans="1:9" ht="41.25" customHeight="1" thickBot="1">
      <c r="A375" s="221"/>
      <c r="B375" s="223"/>
      <c r="C375" s="226" t="s">
        <v>3648</v>
      </c>
      <c r="D375" s="227" t="s">
        <v>2645</v>
      </c>
      <c r="E375" s="1084" t="s">
        <v>265</v>
      </c>
      <c r="F375" s="739">
        <f>'Заказ, cкидки и курсы валют'!$I$12</f>
        <v>0</v>
      </c>
      <c r="G375" s="786"/>
      <c r="H375" s="395"/>
      <c r="I375" s="219"/>
    </row>
    <row r="376" spans="1:9" ht="15.75" thickBot="1">
      <c r="A376" s="282" t="s">
        <v>1754</v>
      </c>
      <c r="B376" s="163" t="s">
        <v>3345</v>
      </c>
      <c r="C376" s="163">
        <v>600</v>
      </c>
      <c r="D376" s="163">
        <v>1</v>
      </c>
      <c r="E376" s="706">
        <v>83.7</v>
      </c>
      <c r="F376" s="649">
        <f>ROUND($E$376*(1-$F$375),2)</f>
        <v>83.7</v>
      </c>
      <c r="G376" s="650">
        <f>'Заказ, cкидки и курсы валют'!$J$24*$F$376</f>
        <v>1061.7345</v>
      </c>
      <c r="H376" s="214">
        <f>ROUND($G$376*$D$376,2)</f>
        <v>1061.73</v>
      </c>
      <c r="I376" s="248"/>
    </row>
    <row r="377" spans="1:9">
      <c r="B377" s="54"/>
      <c r="C377" s="54"/>
      <c r="D377" s="54"/>
      <c r="E377" s="741"/>
      <c r="F377" s="753"/>
      <c r="G377" s="751"/>
    </row>
    <row r="378" spans="1:9" ht="36" customHeight="1" thickBot="1">
      <c r="B378" s="54"/>
      <c r="C378" s="54"/>
      <c r="D378" s="54"/>
      <c r="E378" s="741"/>
      <c r="F378" s="753"/>
      <c r="G378" s="751"/>
    </row>
    <row r="379" spans="1:9" ht="18.75" customHeight="1">
      <c r="A379" s="291"/>
      <c r="B379" s="196"/>
      <c r="C379" s="112" t="s">
        <v>2465</v>
      </c>
      <c r="D379" s="112"/>
      <c r="E379" s="1063"/>
      <c r="F379" s="687"/>
      <c r="G379" s="687"/>
      <c r="H379" s="114"/>
      <c r="I379" s="128"/>
    </row>
    <row r="380" spans="1:9" ht="18">
      <c r="A380" s="292"/>
      <c r="B380" s="17"/>
      <c r="C380" s="129"/>
      <c r="D380" s="129"/>
      <c r="E380" s="688" t="s">
        <v>2466</v>
      </c>
      <c r="F380" s="700"/>
      <c r="H380" s="132"/>
      <c r="I380" s="133"/>
    </row>
    <row r="381" spans="1:9">
      <c r="A381" s="292"/>
      <c r="B381" s="17"/>
      <c r="C381" s="118"/>
      <c r="D381" s="118"/>
      <c r="E381" s="1082"/>
      <c r="F381" s="733"/>
      <c r="G381" s="763"/>
      <c r="H381" s="17"/>
      <c r="I381" s="200"/>
    </row>
    <row r="382" spans="1:9">
      <c r="A382" s="292"/>
      <c r="B382" s="17"/>
      <c r="C382" s="118"/>
      <c r="D382" s="118"/>
      <c r="E382" s="1082"/>
      <c r="F382" s="733"/>
      <c r="G382" s="763"/>
      <c r="H382" s="17"/>
      <c r="I382" s="200"/>
    </row>
    <row r="383" spans="1:9">
      <c r="A383" s="292"/>
      <c r="B383" s="17"/>
      <c r="C383" s="118"/>
      <c r="D383" s="118"/>
      <c r="E383" s="1082"/>
      <c r="F383" s="733"/>
      <c r="G383" s="763"/>
      <c r="H383" s="17"/>
      <c r="I383" s="200"/>
    </row>
    <row r="384" spans="1:9" ht="13.5" thickBot="1">
      <c r="A384" s="293"/>
      <c r="B384" s="204"/>
      <c r="C384" s="121"/>
      <c r="D384" s="121"/>
      <c r="E384" s="1083"/>
      <c r="F384" s="735"/>
      <c r="G384" s="764"/>
      <c r="H384" s="204"/>
      <c r="I384" s="205"/>
    </row>
    <row r="385" spans="1:9" ht="42">
      <c r="A385" s="220" t="s">
        <v>1036</v>
      </c>
      <c r="B385" s="222" t="s">
        <v>1037</v>
      </c>
      <c r="C385" s="225" t="s">
        <v>679</v>
      </c>
      <c r="D385" s="225" t="s">
        <v>3147</v>
      </c>
      <c r="E385" s="742" t="s">
        <v>11547</v>
      </c>
      <c r="F385" s="737" t="s">
        <v>2796</v>
      </c>
      <c r="G385" s="787" t="s">
        <v>1057</v>
      </c>
      <c r="H385" s="482" t="s">
        <v>498</v>
      </c>
      <c r="I385" s="206" t="s">
        <v>4274</v>
      </c>
    </row>
    <row r="386" spans="1:9" ht="42" customHeight="1" thickBot="1">
      <c r="A386" s="221"/>
      <c r="B386" s="223"/>
      <c r="C386" s="226" t="s">
        <v>3648</v>
      </c>
      <c r="D386" s="227" t="s">
        <v>2645</v>
      </c>
      <c r="E386" s="1084" t="s">
        <v>265</v>
      </c>
      <c r="F386" s="739">
        <f>'Заказ, cкидки и курсы валют'!$I$12</f>
        <v>0</v>
      </c>
      <c r="G386" s="786"/>
      <c r="H386" s="395"/>
      <c r="I386" s="219"/>
    </row>
    <row r="387" spans="1:9" ht="15.75" thickBot="1">
      <c r="A387" s="282" t="s">
        <v>1755</v>
      </c>
      <c r="B387" s="163" t="s">
        <v>1013</v>
      </c>
      <c r="C387" s="163">
        <v>600</v>
      </c>
      <c r="D387" s="163">
        <v>1</v>
      </c>
      <c r="E387" s="706">
        <v>90.63</v>
      </c>
      <c r="F387" s="649">
        <f>ROUND($E$387*(1-$F$386),2)</f>
        <v>90.63</v>
      </c>
      <c r="G387" s="650">
        <f>'Заказ, cкидки и курсы валют'!$J$24*$F$387</f>
        <v>1149.6415500000001</v>
      </c>
      <c r="H387" s="214">
        <f>ROUND($G$387*$D$387,2)</f>
        <v>1149.6400000000001</v>
      </c>
      <c r="I387" s="248"/>
    </row>
    <row r="388" spans="1:9">
      <c r="B388" s="54"/>
      <c r="C388" s="54"/>
      <c r="D388" s="54"/>
      <c r="E388" s="741"/>
      <c r="F388" s="753"/>
      <c r="G388" s="751"/>
    </row>
    <row r="389" spans="1:9" ht="13.5" thickBot="1">
      <c r="B389" s="54"/>
      <c r="C389" s="54"/>
      <c r="D389" s="54"/>
      <c r="E389" s="741"/>
      <c r="F389" s="753"/>
      <c r="G389" s="751"/>
    </row>
    <row r="390" spans="1:9" ht="35.25" customHeight="1">
      <c r="A390" s="291"/>
      <c r="B390" s="196"/>
      <c r="C390" s="112" t="s">
        <v>2465</v>
      </c>
      <c r="D390" s="112"/>
      <c r="E390" s="1063"/>
      <c r="F390" s="687"/>
      <c r="G390" s="687"/>
      <c r="H390" s="114"/>
      <c r="I390" s="128"/>
    </row>
    <row r="391" spans="1:9" ht="18.75" customHeight="1">
      <c r="A391" s="292"/>
      <c r="B391" s="17"/>
      <c r="C391" s="129"/>
      <c r="D391" s="129"/>
      <c r="E391" s="702" t="s">
        <v>2467</v>
      </c>
      <c r="F391" s="688"/>
      <c r="G391" s="700"/>
      <c r="H391" s="132"/>
      <c r="I391" s="133"/>
    </row>
    <row r="392" spans="1:9">
      <c r="A392" s="292"/>
      <c r="B392" s="17"/>
      <c r="C392" s="118"/>
      <c r="D392" s="118"/>
      <c r="E392" s="1082"/>
      <c r="F392" s="733"/>
      <c r="G392" s="763"/>
      <c r="H392" s="17"/>
      <c r="I392" s="200"/>
    </row>
    <row r="393" spans="1:9">
      <c r="A393" s="292"/>
      <c r="B393" s="17"/>
      <c r="C393" s="118"/>
      <c r="D393" s="118"/>
      <c r="E393" s="1082"/>
      <c r="F393" s="733"/>
      <c r="G393" s="763"/>
      <c r="H393" s="17"/>
      <c r="I393" s="200"/>
    </row>
    <row r="394" spans="1:9">
      <c r="A394" s="292"/>
      <c r="B394" s="17"/>
      <c r="C394" s="118"/>
      <c r="D394" s="118"/>
      <c r="E394" s="1082"/>
      <c r="F394" s="733"/>
      <c r="G394" s="763"/>
      <c r="H394" s="17"/>
      <c r="I394" s="200"/>
    </row>
    <row r="395" spans="1:9" ht="13.5" thickBot="1">
      <c r="A395" s="293"/>
      <c r="B395" s="204"/>
      <c r="C395" s="121"/>
      <c r="D395" s="121"/>
      <c r="E395" s="1083"/>
      <c r="F395" s="735"/>
      <c r="G395" s="764"/>
      <c r="H395" s="204"/>
      <c r="I395" s="205"/>
    </row>
    <row r="396" spans="1:9" ht="42">
      <c r="A396" s="220" t="s">
        <v>1036</v>
      </c>
      <c r="B396" s="222" t="s">
        <v>1037</v>
      </c>
      <c r="C396" s="225" t="s">
        <v>679</v>
      </c>
      <c r="D396" s="225" t="s">
        <v>3147</v>
      </c>
      <c r="E396" s="742" t="s">
        <v>11547</v>
      </c>
      <c r="F396" s="737" t="s">
        <v>2796</v>
      </c>
      <c r="G396" s="787" t="s">
        <v>1057</v>
      </c>
      <c r="H396" s="482" t="s">
        <v>498</v>
      </c>
      <c r="I396" s="206" t="s">
        <v>4274</v>
      </c>
    </row>
    <row r="397" spans="1:9" ht="13.5" thickBot="1">
      <c r="A397" s="221"/>
      <c r="B397" s="223"/>
      <c r="C397" s="226" t="s">
        <v>3648</v>
      </c>
      <c r="D397" s="227" t="s">
        <v>2645</v>
      </c>
      <c r="E397" s="1084" t="s">
        <v>265</v>
      </c>
      <c r="F397" s="739">
        <f>'Заказ, cкидки и курсы валют'!$I$12</f>
        <v>0</v>
      </c>
      <c r="G397" s="786"/>
      <c r="H397" s="395"/>
      <c r="I397" s="219"/>
    </row>
    <row r="398" spans="1:9" ht="19.5" customHeight="1" thickBot="1">
      <c r="A398" s="282" t="s">
        <v>1756</v>
      </c>
      <c r="B398" s="163" t="s">
        <v>3335</v>
      </c>
      <c r="C398" s="163">
        <v>2100</v>
      </c>
      <c r="D398" s="163">
        <v>1</v>
      </c>
      <c r="E398" s="706">
        <v>270.37</v>
      </c>
      <c r="F398" s="649">
        <f>ROUND($E$398*(1-$F$397),2)</f>
        <v>270.37</v>
      </c>
      <c r="G398" s="650">
        <f>'Заказ, cкидки и курсы валют'!$J$24*$F$398</f>
        <v>3429.64345</v>
      </c>
      <c r="H398" s="214">
        <f>ROUND($G$398*$D$398,2)</f>
        <v>3429.64</v>
      </c>
      <c r="I398" s="248"/>
    </row>
    <row r="399" spans="1:9">
      <c r="B399" s="54"/>
      <c r="C399" s="54"/>
      <c r="D399" s="54"/>
      <c r="E399" s="741"/>
      <c r="F399" s="753"/>
      <c r="G399" s="751"/>
    </row>
    <row r="400" spans="1:9">
      <c r="B400" s="54"/>
      <c r="C400" s="54"/>
      <c r="D400" s="54"/>
      <c r="E400" s="741"/>
      <c r="F400" s="753"/>
      <c r="G400" s="751"/>
    </row>
    <row r="401" spans="1:9" ht="13.5" thickBot="1">
      <c r="B401" s="54"/>
      <c r="C401" s="54"/>
      <c r="D401" s="54"/>
      <c r="E401" s="741"/>
      <c r="F401" s="753"/>
      <c r="G401" s="751"/>
    </row>
    <row r="402" spans="1:9" ht="35.25" customHeight="1">
      <c r="A402" s="291"/>
      <c r="B402" s="196"/>
      <c r="C402" s="112" t="s">
        <v>2465</v>
      </c>
      <c r="D402" s="112"/>
      <c r="E402" s="1063"/>
      <c r="F402" s="687"/>
      <c r="G402" s="687"/>
      <c r="H402" s="114"/>
      <c r="I402" s="128"/>
    </row>
    <row r="403" spans="1:9" ht="18.75" customHeight="1">
      <c r="A403" s="292"/>
      <c r="B403" s="17"/>
      <c r="C403" s="129"/>
      <c r="D403" s="129"/>
      <c r="E403" s="702" t="s">
        <v>2467</v>
      </c>
      <c r="F403" s="688"/>
      <c r="G403" s="700"/>
      <c r="H403" s="132"/>
      <c r="I403" s="133"/>
    </row>
    <row r="404" spans="1:9">
      <c r="A404" s="292"/>
      <c r="B404" s="17"/>
      <c r="C404" s="118"/>
      <c r="D404" s="118"/>
      <c r="E404" s="1082"/>
      <c r="F404" s="733"/>
      <c r="G404" s="763"/>
      <c r="H404" s="17"/>
      <c r="I404" s="200"/>
    </row>
    <row r="405" spans="1:9">
      <c r="A405" s="292"/>
      <c r="B405" s="17"/>
      <c r="C405" s="118"/>
      <c r="D405" s="118"/>
      <c r="E405" s="1082"/>
      <c r="F405" s="733"/>
      <c r="G405" s="763"/>
      <c r="H405" s="17"/>
      <c r="I405" s="200"/>
    </row>
    <row r="406" spans="1:9">
      <c r="A406" s="292"/>
      <c r="B406" s="17"/>
      <c r="C406" s="118"/>
      <c r="D406" s="118"/>
      <c r="E406" s="1082"/>
      <c r="F406" s="733"/>
      <c r="G406" s="763"/>
      <c r="H406" s="17"/>
      <c r="I406" s="200"/>
    </row>
    <row r="407" spans="1:9" ht="13.5" thickBot="1">
      <c r="A407" s="293"/>
      <c r="B407" s="204"/>
      <c r="C407" s="121"/>
      <c r="D407" s="121"/>
      <c r="E407" s="1083"/>
      <c r="F407" s="735"/>
      <c r="G407" s="764"/>
      <c r="H407" s="204"/>
      <c r="I407" s="205"/>
    </row>
    <row r="408" spans="1:9" ht="42">
      <c r="A408" s="220" t="s">
        <v>1036</v>
      </c>
      <c r="B408" s="222" t="s">
        <v>1037</v>
      </c>
      <c r="C408" s="225" t="s">
        <v>679</v>
      </c>
      <c r="D408" s="225" t="s">
        <v>3147</v>
      </c>
      <c r="E408" s="742" t="s">
        <v>11547</v>
      </c>
      <c r="F408" s="737" t="s">
        <v>2796</v>
      </c>
      <c r="G408" s="787" t="s">
        <v>1057</v>
      </c>
      <c r="H408" s="482" t="s">
        <v>498</v>
      </c>
      <c r="I408" s="206" t="s">
        <v>4274</v>
      </c>
    </row>
    <row r="409" spans="1:9" ht="13.5" thickBot="1">
      <c r="A409" s="221"/>
      <c r="B409" s="223"/>
      <c r="C409" s="226" t="s">
        <v>3648</v>
      </c>
      <c r="D409" s="227" t="s">
        <v>2645</v>
      </c>
      <c r="E409" s="1084" t="s">
        <v>265</v>
      </c>
      <c r="F409" s="739">
        <f>'Заказ, cкидки и курсы валют'!$I$12</f>
        <v>0</v>
      </c>
      <c r="G409" s="786"/>
      <c r="H409" s="395"/>
      <c r="I409" s="219"/>
    </row>
    <row r="410" spans="1:9" ht="19.5" customHeight="1" thickBot="1">
      <c r="A410" s="282" t="s">
        <v>1757</v>
      </c>
      <c r="B410" s="163" t="s">
        <v>3336</v>
      </c>
      <c r="C410" s="163">
        <v>2130</v>
      </c>
      <c r="D410" s="163">
        <v>1</v>
      </c>
      <c r="E410" s="706">
        <v>243.36</v>
      </c>
      <c r="F410" s="649">
        <f>ROUND($E$410*(1-$F$409),2)</f>
        <v>243.36</v>
      </c>
      <c r="G410" s="650">
        <f>'Заказ, cкидки и курсы валют'!$J$24*$F$410</f>
        <v>3087.0216000000005</v>
      </c>
      <c r="H410" s="214">
        <f>ROUND($G$410*$D$410,2)</f>
        <v>3087.02</v>
      </c>
      <c r="I410" s="248"/>
    </row>
    <row r="411" spans="1:9">
      <c r="B411" s="54"/>
      <c r="C411" s="54"/>
      <c r="D411" s="54"/>
      <c r="E411" s="741"/>
      <c r="F411" s="753"/>
      <c r="G411" s="751"/>
    </row>
    <row r="412" spans="1:9">
      <c r="B412" s="54"/>
      <c r="C412" s="54"/>
      <c r="D412" s="54"/>
      <c r="E412" s="741"/>
      <c r="F412" s="753"/>
      <c r="G412" s="751"/>
    </row>
    <row r="413" spans="1:9" ht="13.5" thickBot="1">
      <c r="B413" s="54"/>
      <c r="C413" s="54"/>
      <c r="D413" s="54"/>
      <c r="E413" s="741"/>
      <c r="F413" s="753"/>
      <c r="G413" s="751"/>
    </row>
    <row r="414" spans="1:9" ht="32.25" customHeight="1">
      <c r="A414" s="291"/>
      <c r="B414" s="196"/>
      <c r="C414" s="112" t="s">
        <v>2465</v>
      </c>
      <c r="D414" s="112"/>
      <c r="E414" s="1063"/>
      <c r="F414" s="687"/>
      <c r="G414" s="687"/>
      <c r="H414" s="114"/>
      <c r="I414" s="128"/>
    </row>
    <row r="415" spans="1:9" ht="18.75" customHeight="1">
      <c r="A415" s="292"/>
      <c r="B415" s="17"/>
      <c r="C415" s="129"/>
      <c r="D415" s="129"/>
      <c r="E415" s="688" t="s">
        <v>2468</v>
      </c>
      <c r="F415" s="700"/>
      <c r="H415" s="132"/>
      <c r="I415" s="133"/>
    </row>
    <row r="416" spans="1:9">
      <c r="A416" s="292"/>
      <c r="B416" s="17"/>
      <c r="C416" s="118"/>
      <c r="D416" s="118"/>
      <c r="E416" s="1082"/>
      <c r="F416" s="733"/>
      <c r="G416" s="763"/>
      <c r="H416" s="17"/>
      <c r="I416" s="200"/>
    </row>
    <row r="417" spans="1:9">
      <c r="A417" s="292"/>
      <c r="B417" s="17"/>
      <c r="C417" s="118"/>
      <c r="D417" s="118"/>
      <c r="E417" s="1082"/>
      <c r="F417" s="733"/>
      <c r="G417" s="763"/>
      <c r="H417" s="17"/>
      <c r="I417" s="200"/>
    </row>
    <row r="418" spans="1:9">
      <c r="A418" s="292"/>
      <c r="B418" s="17"/>
      <c r="C418" s="118"/>
      <c r="D418" s="118"/>
      <c r="E418" s="1082"/>
      <c r="F418" s="733"/>
      <c r="G418" s="763"/>
      <c r="H418" s="17"/>
      <c r="I418" s="200"/>
    </row>
    <row r="419" spans="1:9" ht="13.5" thickBot="1">
      <c r="A419" s="293"/>
      <c r="B419" s="204"/>
      <c r="C419" s="121"/>
      <c r="D419" s="121"/>
      <c r="E419" s="1083"/>
      <c r="F419" s="735"/>
      <c r="G419" s="764"/>
      <c r="H419" s="204"/>
      <c r="I419" s="205"/>
    </row>
    <row r="420" spans="1:9" ht="42">
      <c r="A420" s="220" t="s">
        <v>1036</v>
      </c>
      <c r="B420" s="222" t="s">
        <v>1037</v>
      </c>
      <c r="C420" s="225" t="s">
        <v>679</v>
      </c>
      <c r="D420" s="225" t="s">
        <v>3147</v>
      </c>
      <c r="E420" s="742" t="s">
        <v>11547</v>
      </c>
      <c r="F420" s="737" t="s">
        <v>2796</v>
      </c>
      <c r="G420" s="787" t="s">
        <v>1057</v>
      </c>
      <c r="H420" s="482" t="s">
        <v>498</v>
      </c>
      <c r="I420" s="206" t="s">
        <v>4274</v>
      </c>
    </row>
    <row r="421" spans="1:9" ht="13.5" thickBot="1">
      <c r="A421" s="221"/>
      <c r="B421" s="223"/>
      <c r="C421" s="226" t="s">
        <v>3648</v>
      </c>
      <c r="D421" s="227" t="s">
        <v>2645</v>
      </c>
      <c r="E421" s="1084" t="s">
        <v>265</v>
      </c>
      <c r="F421" s="739">
        <f>'Заказ, cкидки и курсы валют'!$I$12</f>
        <v>0</v>
      </c>
      <c r="G421" s="786"/>
      <c r="H421" s="395"/>
      <c r="I421" s="219"/>
    </row>
    <row r="422" spans="1:9" ht="16.5" customHeight="1" thickBot="1">
      <c r="A422" s="282" t="s">
        <v>1758</v>
      </c>
      <c r="B422" s="163" t="s">
        <v>3346</v>
      </c>
      <c r="C422" s="163">
        <v>1260</v>
      </c>
      <c r="D422" s="163">
        <v>1</v>
      </c>
      <c r="E422" s="706">
        <v>115.76</v>
      </c>
      <c r="F422" s="649">
        <f>ROUND($E$422*(1-$F$421),2)</f>
        <v>115.76</v>
      </c>
      <c r="G422" s="650">
        <f>'Заказ, cкидки и курсы валют'!$J$24*$F$422</f>
        <v>1468.4156</v>
      </c>
      <c r="H422" s="214">
        <f>ROUND($G$422*$D$422,2)</f>
        <v>1468.42</v>
      </c>
      <c r="I422" s="248"/>
    </row>
    <row r="425" spans="1:9" ht="13.5" thickBot="1"/>
    <row r="426" spans="1:9" ht="31.5" customHeight="1">
      <c r="A426" s="291"/>
      <c r="B426" s="196"/>
      <c r="C426" s="112" t="s">
        <v>2469</v>
      </c>
      <c r="D426" s="112"/>
      <c r="E426" s="1063"/>
      <c r="F426" s="687"/>
      <c r="G426" s="687"/>
      <c r="H426" s="114"/>
      <c r="I426" s="128"/>
    </row>
    <row r="427" spans="1:9" ht="20.25" customHeight="1">
      <c r="A427" s="292"/>
      <c r="B427" s="17"/>
      <c r="C427" s="129"/>
      <c r="D427" s="129" t="s">
        <v>2470</v>
      </c>
      <c r="E427" s="702"/>
      <c r="F427" s="688"/>
      <c r="G427" s="700"/>
      <c r="H427" s="132"/>
      <c r="I427" s="133"/>
    </row>
    <row r="428" spans="1:9">
      <c r="A428" s="292"/>
      <c r="B428" s="17"/>
      <c r="C428" s="118"/>
      <c r="D428" s="118"/>
      <c r="E428" s="1082"/>
      <c r="F428" s="733"/>
      <c r="G428" s="763"/>
      <c r="H428" s="17"/>
      <c r="I428" s="200"/>
    </row>
    <row r="429" spans="1:9">
      <c r="A429" s="292"/>
      <c r="B429" s="17"/>
      <c r="C429" s="118"/>
      <c r="D429" s="118"/>
      <c r="E429" s="1082"/>
      <c r="F429" s="733"/>
      <c r="G429" s="763"/>
      <c r="H429" s="17"/>
      <c r="I429" s="200"/>
    </row>
    <row r="430" spans="1:9">
      <c r="A430" s="292"/>
      <c r="B430" s="17"/>
      <c r="C430" s="118"/>
      <c r="D430" s="118"/>
      <c r="E430" s="1082"/>
      <c r="F430" s="733"/>
      <c r="G430" s="763"/>
      <c r="H430" s="17"/>
      <c r="I430" s="200"/>
    </row>
    <row r="431" spans="1:9" ht="13.5" thickBot="1">
      <c r="A431" s="293"/>
      <c r="B431" s="204"/>
      <c r="C431" s="121"/>
      <c r="D431" s="121"/>
      <c r="E431" s="1083"/>
      <c r="F431" s="735"/>
      <c r="G431" s="764"/>
      <c r="H431" s="204"/>
      <c r="I431" s="205"/>
    </row>
    <row r="432" spans="1:9" ht="42">
      <c r="A432" s="220" t="s">
        <v>1036</v>
      </c>
      <c r="B432" s="222" t="s">
        <v>1037</v>
      </c>
      <c r="C432" s="225" t="s">
        <v>679</v>
      </c>
      <c r="D432" s="225" t="s">
        <v>3147</v>
      </c>
      <c r="E432" s="742" t="s">
        <v>11547</v>
      </c>
      <c r="F432" s="737" t="s">
        <v>2796</v>
      </c>
      <c r="G432" s="787" t="s">
        <v>1057</v>
      </c>
      <c r="H432" s="482" t="s">
        <v>498</v>
      </c>
      <c r="I432" s="206" t="s">
        <v>4274</v>
      </c>
    </row>
    <row r="433" spans="1:9" ht="13.5" thickBot="1">
      <c r="A433" s="221"/>
      <c r="B433" s="223"/>
      <c r="C433" s="226" t="s">
        <v>3648</v>
      </c>
      <c r="D433" s="227" t="s">
        <v>2645</v>
      </c>
      <c r="E433" s="1084" t="s">
        <v>265</v>
      </c>
      <c r="F433" s="739">
        <f>'Заказ, cкидки и курсы валют'!$I$12</f>
        <v>0</v>
      </c>
      <c r="G433" s="786"/>
      <c r="H433" s="395"/>
      <c r="I433" s="219"/>
    </row>
    <row r="434" spans="1:9" ht="18" customHeight="1" thickBot="1">
      <c r="A434" s="282" t="s">
        <v>1759</v>
      </c>
      <c r="B434" s="163" t="s">
        <v>3337</v>
      </c>
      <c r="C434" s="163">
        <v>1900</v>
      </c>
      <c r="D434" s="163">
        <v>1</v>
      </c>
      <c r="E434" s="706">
        <v>1287.67</v>
      </c>
      <c r="F434" s="649">
        <f>ROUND($E$434*(1-$F$433),2)</f>
        <v>1287.67</v>
      </c>
      <c r="G434" s="650">
        <f>'Заказ, cкидки и курсы валют'!$J$24*$F$434</f>
        <v>16334.093950000002</v>
      </c>
      <c r="H434" s="214">
        <f>ROUND($G$434*$D$434,2)</f>
        <v>16334.09</v>
      </c>
      <c r="I434" s="248"/>
    </row>
    <row r="435" spans="1:9">
      <c r="B435" s="54"/>
      <c r="C435" s="54"/>
      <c r="D435" s="54"/>
      <c r="E435" s="1062"/>
      <c r="F435" s="753"/>
      <c r="G435" s="751"/>
    </row>
    <row r="436" spans="1:9">
      <c r="B436" s="54"/>
      <c r="C436" s="54"/>
      <c r="D436" s="54"/>
      <c r="E436" s="1062"/>
      <c r="F436" s="753"/>
      <c r="G436" s="751"/>
    </row>
    <row r="437" spans="1:9" ht="13.5" thickBot="1">
      <c r="B437" s="54"/>
      <c r="C437" s="54"/>
      <c r="D437" s="54"/>
      <c r="E437" s="1062"/>
      <c r="F437" s="753"/>
      <c r="G437" s="751"/>
    </row>
    <row r="438" spans="1:9" ht="18">
      <c r="A438" s="291"/>
      <c r="B438" s="196"/>
      <c r="C438" s="112" t="s">
        <v>2469</v>
      </c>
      <c r="D438" s="112"/>
      <c r="E438" s="1063"/>
      <c r="F438" s="687"/>
      <c r="G438" s="687"/>
      <c r="H438" s="114"/>
      <c r="I438" s="128"/>
    </row>
    <row r="439" spans="1:9" ht="18">
      <c r="A439" s="292"/>
      <c r="B439" s="17"/>
      <c r="C439" s="129"/>
      <c r="D439" s="129" t="s">
        <v>2471</v>
      </c>
      <c r="E439" s="702"/>
      <c r="F439" s="688"/>
      <c r="G439" s="700"/>
      <c r="H439" s="132"/>
      <c r="I439" s="133"/>
    </row>
    <row r="440" spans="1:9">
      <c r="A440" s="292"/>
      <c r="B440" s="17"/>
      <c r="C440" s="118"/>
      <c r="D440" s="118"/>
      <c r="E440" s="1082"/>
      <c r="F440" s="733"/>
      <c r="G440" s="763"/>
      <c r="H440" s="17"/>
      <c r="I440" s="200"/>
    </row>
    <row r="441" spans="1:9">
      <c r="A441" s="292"/>
      <c r="B441" s="17"/>
      <c r="C441" s="118"/>
      <c r="D441" s="118"/>
      <c r="E441" s="1082"/>
      <c r="F441" s="733"/>
      <c r="G441" s="763"/>
      <c r="H441" s="17"/>
      <c r="I441" s="200"/>
    </row>
    <row r="442" spans="1:9">
      <c r="A442" s="292"/>
      <c r="B442" s="17"/>
      <c r="C442" s="118"/>
      <c r="D442" s="118"/>
      <c r="E442" s="1082"/>
      <c r="F442" s="733"/>
      <c r="G442" s="763"/>
      <c r="H442" s="17"/>
      <c r="I442" s="200"/>
    </row>
    <row r="443" spans="1:9" ht="13.5" thickBot="1">
      <c r="A443" s="293"/>
      <c r="B443" s="204"/>
      <c r="C443" s="121"/>
      <c r="D443" s="121"/>
      <c r="E443" s="1083"/>
      <c r="F443" s="735"/>
      <c r="G443" s="764"/>
      <c r="H443" s="204"/>
      <c r="I443" s="205"/>
    </row>
    <row r="444" spans="1:9" ht="42">
      <c r="A444" s="220" t="s">
        <v>1036</v>
      </c>
      <c r="B444" s="222" t="s">
        <v>1037</v>
      </c>
      <c r="C444" s="225" t="s">
        <v>679</v>
      </c>
      <c r="D444" s="225" t="s">
        <v>3147</v>
      </c>
      <c r="E444" s="742" t="s">
        <v>11547</v>
      </c>
      <c r="F444" s="737" t="s">
        <v>2796</v>
      </c>
      <c r="G444" s="787" t="s">
        <v>1057</v>
      </c>
      <c r="H444" s="482" t="s">
        <v>498</v>
      </c>
      <c r="I444" s="206" t="s">
        <v>4274</v>
      </c>
    </row>
    <row r="445" spans="1:9" ht="13.5" thickBot="1">
      <c r="A445" s="221"/>
      <c r="B445" s="223"/>
      <c r="C445" s="226" t="s">
        <v>3648</v>
      </c>
      <c r="D445" s="227" t="s">
        <v>2645</v>
      </c>
      <c r="E445" s="1084" t="s">
        <v>265</v>
      </c>
      <c r="F445" s="739">
        <f>'Заказ, cкидки и курсы валют'!$I$12</f>
        <v>0</v>
      </c>
      <c r="G445" s="786"/>
      <c r="H445" s="395"/>
      <c r="I445" s="219"/>
    </row>
    <row r="446" spans="1:9" ht="16.5" customHeight="1" thickBot="1">
      <c r="A446" s="282" t="s">
        <v>1760</v>
      </c>
      <c r="B446" s="163" t="s">
        <v>3338</v>
      </c>
      <c r="C446" s="163">
        <v>1900</v>
      </c>
      <c r="D446" s="163">
        <v>1</v>
      </c>
      <c r="E446" s="706">
        <v>1436.98</v>
      </c>
      <c r="F446" s="649">
        <f>ROUND($E$446*(1-$F$445),2)</f>
        <v>1436.98</v>
      </c>
      <c r="G446" s="650">
        <f>'Заказ, cкидки и курсы валют'!$J$24*$F$446</f>
        <v>18228.0913</v>
      </c>
      <c r="H446" s="214">
        <f>ROUND($G$446*$D$446,2)</f>
        <v>18228.09</v>
      </c>
      <c r="I446" s="248"/>
    </row>
    <row r="449" spans="1:9" ht="13.5" thickBot="1"/>
    <row r="450" spans="1:9" ht="18">
      <c r="A450" s="291"/>
      <c r="B450" s="196"/>
      <c r="C450" s="112" t="s">
        <v>2472</v>
      </c>
      <c r="D450" s="112"/>
      <c r="E450" s="1063"/>
      <c r="F450" s="687"/>
      <c r="G450" s="687"/>
      <c r="H450" s="114"/>
      <c r="I450" s="128"/>
    </row>
    <row r="451" spans="1:9" ht="18">
      <c r="A451" s="292"/>
      <c r="B451" s="17"/>
      <c r="C451" s="129"/>
      <c r="D451" s="129"/>
      <c r="E451" s="702" t="s">
        <v>2473</v>
      </c>
      <c r="F451" s="688"/>
      <c r="G451" s="700"/>
      <c r="H451" s="132"/>
      <c r="I451" s="133"/>
    </row>
    <row r="452" spans="1:9">
      <c r="A452" s="292"/>
      <c r="B452" s="17"/>
      <c r="C452" s="118"/>
      <c r="D452" s="118"/>
      <c r="E452" s="1082"/>
      <c r="F452" s="733"/>
      <c r="G452" s="763"/>
      <c r="H452" s="17"/>
      <c r="I452" s="200"/>
    </row>
    <row r="453" spans="1:9">
      <c r="A453" s="292"/>
      <c r="B453" s="17"/>
      <c r="C453" s="118"/>
      <c r="D453" s="118"/>
      <c r="E453" s="1082"/>
      <c r="F453" s="733"/>
      <c r="G453" s="763"/>
      <c r="H453" s="17"/>
      <c r="I453" s="200"/>
    </row>
    <row r="454" spans="1:9">
      <c r="A454" s="292"/>
      <c r="B454" s="17"/>
      <c r="C454" s="118"/>
      <c r="D454" s="118"/>
      <c r="E454" s="1082"/>
      <c r="F454" s="733"/>
      <c r="G454" s="763"/>
      <c r="H454" s="17"/>
      <c r="I454" s="200"/>
    </row>
    <row r="455" spans="1:9" ht="13.5" thickBot="1">
      <c r="A455" s="293"/>
      <c r="B455" s="204"/>
      <c r="C455" s="121"/>
      <c r="D455" s="121"/>
      <c r="E455" s="1083"/>
      <c r="F455" s="735"/>
      <c r="G455" s="764"/>
      <c r="H455" s="204"/>
      <c r="I455" s="205"/>
    </row>
    <row r="456" spans="1:9" ht="42">
      <c r="A456" s="220" t="s">
        <v>1036</v>
      </c>
      <c r="B456" s="222" t="s">
        <v>1037</v>
      </c>
      <c r="C456" s="225" t="s">
        <v>679</v>
      </c>
      <c r="D456" s="225" t="s">
        <v>3147</v>
      </c>
      <c r="E456" s="742" t="s">
        <v>11547</v>
      </c>
      <c r="F456" s="737" t="s">
        <v>2796</v>
      </c>
      <c r="G456" s="787" t="s">
        <v>1057</v>
      </c>
      <c r="H456" s="482" t="s">
        <v>498</v>
      </c>
      <c r="I456" s="206" t="s">
        <v>4274</v>
      </c>
    </row>
    <row r="457" spans="1:9" ht="13.5" thickBot="1">
      <c r="A457" s="221"/>
      <c r="B457" s="223"/>
      <c r="C457" s="226" t="s">
        <v>3648</v>
      </c>
      <c r="D457" s="227" t="s">
        <v>2645</v>
      </c>
      <c r="E457" s="1084" t="s">
        <v>265</v>
      </c>
      <c r="F457" s="739">
        <f>'Заказ, cкидки и курсы валют'!$I$12</f>
        <v>0</v>
      </c>
      <c r="G457" s="786"/>
      <c r="H457" s="395"/>
      <c r="I457" s="219"/>
    </row>
    <row r="458" spans="1:9" ht="16.5" customHeight="1" thickBot="1">
      <c r="A458" s="282" t="s">
        <v>1761</v>
      </c>
      <c r="B458" s="163" t="s">
        <v>2654</v>
      </c>
      <c r="C458" s="163"/>
      <c r="D458" s="163">
        <v>1</v>
      </c>
      <c r="E458" s="706">
        <v>984.58</v>
      </c>
      <c r="F458" s="649">
        <f>ROUND($E$458*(1-$F$457),2)</f>
        <v>984.58</v>
      </c>
      <c r="G458" s="650">
        <f>'Заказ, cкидки и курсы валют'!$J$24*$F$458</f>
        <v>12489.397300000001</v>
      </c>
      <c r="H458" s="214">
        <f>ROUND($G$458*$D$458,2)</f>
        <v>12489.4</v>
      </c>
      <c r="I458" s="248"/>
    </row>
    <row r="461" spans="1:9" ht="13.5" thickBot="1"/>
    <row r="462" spans="1:9" ht="18">
      <c r="A462" s="291"/>
      <c r="B462" s="196"/>
      <c r="C462" s="112" t="s">
        <v>2474</v>
      </c>
      <c r="D462" s="112"/>
      <c r="E462" s="1063"/>
      <c r="F462" s="687"/>
      <c r="G462" s="687"/>
      <c r="H462" s="114"/>
      <c r="I462" s="128"/>
    </row>
    <row r="463" spans="1:9" ht="18">
      <c r="A463" s="292"/>
      <c r="B463" s="17"/>
      <c r="C463" s="129"/>
      <c r="D463" s="129" t="s">
        <v>2475</v>
      </c>
      <c r="E463" s="702"/>
      <c r="F463" s="688"/>
      <c r="G463" s="700"/>
      <c r="H463" s="132"/>
      <c r="I463" s="133"/>
    </row>
    <row r="464" spans="1:9">
      <c r="A464" s="292"/>
      <c r="B464" s="17"/>
      <c r="C464" s="118"/>
      <c r="D464" s="118"/>
      <c r="E464" s="1082"/>
      <c r="F464" s="733"/>
      <c r="G464" s="763"/>
      <c r="H464" s="17"/>
      <c r="I464" s="200"/>
    </row>
    <row r="465" spans="1:9">
      <c r="A465" s="292"/>
      <c r="B465" s="17"/>
      <c r="C465" s="118"/>
      <c r="D465" s="118"/>
      <c r="E465" s="1082"/>
      <c r="F465" s="733"/>
      <c r="G465" s="763"/>
      <c r="H465" s="17"/>
      <c r="I465" s="200"/>
    </row>
    <row r="466" spans="1:9">
      <c r="A466" s="292"/>
      <c r="B466" s="17"/>
      <c r="C466" s="118"/>
      <c r="D466" s="118"/>
      <c r="E466" s="1082"/>
      <c r="F466" s="733"/>
      <c r="G466" s="763"/>
      <c r="H466" s="17"/>
      <c r="I466" s="200"/>
    </row>
    <row r="467" spans="1:9" ht="13.5" thickBot="1">
      <c r="A467" s="293"/>
      <c r="B467" s="204"/>
      <c r="C467" s="121"/>
      <c r="D467" s="121"/>
      <c r="E467" s="1083"/>
      <c r="F467" s="735"/>
      <c r="G467" s="764"/>
      <c r="H467" s="204"/>
      <c r="I467" s="205"/>
    </row>
    <row r="468" spans="1:9" ht="42">
      <c r="A468" s="220" t="s">
        <v>1036</v>
      </c>
      <c r="B468" s="222" t="s">
        <v>1037</v>
      </c>
      <c r="C468" s="225" t="s">
        <v>679</v>
      </c>
      <c r="D468" s="225" t="s">
        <v>3147</v>
      </c>
      <c r="E468" s="742" t="s">
        <v>11547</v>
      </c>
      <c r="F468" s="737" t="s">
        <v>2796</v>
      </c>
      <c r="G468" s="787" t="s">
        <v>1057</v>
      </c>
      <c r="H468" s="482" t="s">
        <v>498</v>
      </c>
      <c r="I468" s="206" t="s">
        <v>4274</v>
      </c>
    </row>
    <row r="469" spans="1:9" ht="13.5" thickBot="1">
      <c r="A469" s="221"/>
      <c r="B469" s="223"/>
      <c r="C469" s="226" t="s">
        <v>3648</v>
      </c>
      <c r="D469" s="227" t="s">
        <v>2645</v>
      </c>
      <c r="E469" s="1084" t="s">
        <v>265</v>
      </c>
      <c r="F469" s="739">
        <f>'Заказ, cкидки и курсы валют'!$I$12</f>
        <v>0</v>
      </c>
      <c r="G469" s="786"/>
      <c r="H469" s="395"/>
      <c r="I469" s="219"/>
    </row>
    <row r="470" spans="1:9" ht="15.75" thickBot="1">
      <c r="A470" s="282" t="s">
        <v>1762</v>
      </c>
      <c r="B470" s="163" t="s">
        <v>2655</v>
      </c>
      <c r="C470" s="163"/>
      <c r="D470" s="163">
        <v>1</v>
      </c>
      <c r="E470" s="706">
        <v>10283.49</v>
      </c>
      <c r="F470" s="649">
        <f>ROUND($E$470*(1-$F$469),2)</f>
        <v>10283.49</v>
      </c>
      <c r="G470" s="650">
        <f>'Заказ, cкидки и курсы валют'!$J$24*$F$470</f>
        <v>130446.07065000001</v>
      </c>
      <c r="H470" s="214">
        <f>ROUND($G$470*$D$470,2)</f>
        <v>130446.07</v>
      </c>
      <c r="I470" s="248"/>
    </row>
    <row r="1372" spans="6:6">
      <c r="F1372" s="680">
        <f>$E$1372*(1-$F$1358)</f>
        <v>0</v>
      </c>
    </row>
  </sheetData>
  <mergeCells count="7">
    <mergeCell ref="G115:G116"/>
    <mergeCell ref="H115:H116"/>
    <mergeCell ref="A1:I1"/>
    <mergeCell ref="G10:G11"/>
    <mergeCell ref="H10:H11"/>
    <mergeCell ref="G62:G63"/>
    <mergeCell ref="H62:H63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Служебный</vt:lpstr>
      <vt:lpstr>Руководство пользователя</vt:lpstr>
      <vt:lpstr>Заказ</vt:lpstr>
      <vt:lpstr>Заказ, cкидки и курсы валют</vt:lpstr>
      <vt:lpstr>ОГЛАВЛЕНИЕ</vt:lpstr>
      <vt:lpstr>САМОРЕЗЫ- ШУРУПЫ</vt:lpstr>
      <vt:lpstr>Анкеры</vt:lpstr>
      <vt:lpstr>Кровельные саморезы</vt:lpstr>
      <vt:lpstr>Заклепки и заклепочники</vt:lpstr>
      <vt:lpstr>Метрический крепеж</vt:lpstr>
      <vt:lpstr>Нержавейка</vt:lpstr>
      <vt:lpstr>Хомуты</vt:lpstr>
      <vt:lpstr>Такелаж</vt:lpstr>
      <vt:lpstr>ДЮБЕЛЯ</vt:lpstr>
      <vt:lpstr>Гвозди</vt:lpstr>
      <vt:lpstr>ПЕРФОРАЦИЯ</vt:lpstr>
      <vt:lpstr>Крепеж для электрики</vt:lpstr>
      <vt:lpstr>Мебельная фурн.</vt:lpstr>
      <vt:lpstr>Химический крепёж</vt:lpstr>
      <vt:lpstr>Крепёж  KENNER</vt:lpstr>
      <vt:lpstr>Буры,Свёрла,Биты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Юрий Костырев</cp:lastModifiedBy>
  <cp:lastPrinted>2023-07-21T08:44:21Z</cp:lastPrinted>
  <dcterms:created xsi:type="dcterms:W3CDTF">2008-05-16T14:16:27Z</dcterms:created>
  <dcterms:modified xsi:type="dcterms:W3CDTF">2023-12-01T11:44:37Z</dcterms:modified>
</cp:coreProperties>
</file>